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85_pkg_0294c.xlsx" sheetId="1" r:id="rId1"/>
  </sheets>
  <definedNames>
    <definedName name="_xlnm._FilterDatabase" localSheetId="0" hidden="1">svy210085_pkg_0294c.xlsx!$A$1:$N$5480</definedName>
    <definedName name="pkg_0294c">svy210085_pkg_0294c.xlsx!$A$1:$AD$5480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5" i="1"/>
  <c r="K116" i="1"/>
  <c r="K117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5" i="1"/>
  <c r="K456" i="1"/>
  <c r="K457" i="1"/>
  <c r="K458" i="1"/>
  <c r="K459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7" i="1"/>
  <c r="K668" i="1"/>
  <c r="K669" i="1"/>
  <c r="K670" i="1"/>
  <c r="K671" i="1"/>
  <c r="K672" i="1"/>
  <c r="K673" i="1"/>
  <c r="K674" i="1"/>
  <c r="K675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1" i="1"/>
  <c r="K752" i="1"/>
  <c r="K753" i="1"/>
  <c r="K754" i="1"/>
  <c r="K755" i="1"/>
  <c r="K756" i="1"/>
  <c r="K757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1" i="1"/>
  <c r="K1172" i="1"/>
  <c r="K1173" i="1"/>
  <c r="K1174" i="1"/>
  <c r="K1175" i="1"/>
  <c r="K1176" i="1"/>
  <c r="K1177" i="1"/>
  <c r="K1178" i="1"/>
  <c r="K1179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9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400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1" i="1"/>
  <c r="K2612" i="1"/>
  <c r="K2613" i="1"/>
  <c r="K2614" i="1"/>
  <c r="K2615" i="1"/>
  <c r="K2616" i="1"/>
  <c r="K2617" i="1"/>
  <c r="K2618" i="1"/>
  <c r="K2619" i="1"/>
  <c r="K2620" i="1"/>
  <c r="K2621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6" i="1"/>
  <c r="K2797" i="1"/>
  <c r="K2798" i="1"/>
  <c r="K2799" i="1"/>
  <c r="K2800" i="1"/>
  <c r="K2801" i="1"/>
  <c r="K2802" i="1"/>
  <c r="K2803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6" i="1"/>
  <c r="K2857" i="1"/>
  <c r="K2858" i="1"/>
  <c r="K2859" i="1"/>
  <c r="K2860" i="1"/>
  <c r="K2861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7" i="1"/>
  <c r="K2948" i="1"/>
  <c r="K2949" i="1"/>
  <c r="K2950" i="1"/>
  <c r="K2951" i="1"/>
  <c r="K2952" i="1"/>
  <c r="K2953" i="1"/>
  <c r="K2954" i="1"/>
  <c r="K2955" i="1"/>
  <c r="K2956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9" i="1"/>
  <c r="K3500" i="1"/>
  <c r="K3501" i="1"/>
  <c r="K3502" i="1"/>
  <c r="K3503" i="1"/>
  <c r="K3504" i="1"/>
  <c r="K3505" i="1"/>
  <c r="K3506" i="1"/>
  <c r="K3507" i="1"/>
  <c r="K3508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4" i="1"/>
  <c r="K3785" i="1"/>
  <c r="K3786" i="1"/>
  <c r="K3787" i="1"/>
  <c r="K3788" i="1"/>
  <c r="K3789" i="1"/>
  <c r="K3790" i="1"/>
  <c r="K3791" i="1"/>
  <c r="K3792" i="1"/>
  <c r="K3793" i="1"/>
  <c r="K3794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4" i="1"/>
  <c r="K3865" i="1"/>
  <c r="K3866" i="1"/>
  <c r="K3867" i="1"/>
  <c r="K3868" i="1"/>
  <c r="K3869" i="1"/>
  <c r="K3870" i="1"/>
  <c r="K3871" i="1"/>
  <c r="K3872" i="1"/>
  <c r="K3873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2" i="1"/>
  <c r="K3953" i="1"/>
  <c r="K3954" i="1"/>
  <c r="K3955" i="1"/>
  <c r="K3956" i="1"/>
  <c r="K3958" i="1"/>
  <c r="K3959" i="1"/>
  <c r="K3960" i="1"/>
  <c r="K3961" i="1"/>
  <c r="K3962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1" i="1"/>
  <c r="K4192" i="1"/>
  <c r="K4193" i="1"/>
  <c r="K4194" i="1"/>
  <c r="K4195" i="1"/>
  <c r="K4196" i="1"/>
  <c r="K4197" i="1"/>
  <c r="K4198" i="1"/>
  <c r="K4199" i="1"/>
  <c r="K4200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2" i="1"/>
  <c r="K4473" i="1"/>
  <c r="K4474" i="1"/>
  <c r="K4475" i="1"/>
  <c r="K4476" i="1"/>
  <c r="K4477" i="1"/>
  <c r="K4478" i="1"/>
  <c r="K4479" i="1"/>
  <c r="K4480" i="1"/>
  <c r="K4481" i="1"/>
  <c r="K4482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4" i="1"/>
  <c r="K4675" i="1"/>
  <c r="K4676" i="1"/>
  <c r="K4677" i="1"/>
  <c r="K4678" i="1"/>
  <c r="K4679" i="1"/>
  <c r="K4680" i="1"/>
  <c r="K4681" i="1"/>
  <c r="K4682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6" i="1"/>
  <c r="K4737" i="1"/>
  <c r="K4738" i="1"/>
  <c r="K4739" i="1"/>
  <c r="K4740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4" i="1"/>
  <c r="K4795" i="1"/>
  <c r="K4796" i="1"/>
  <c r="K4797" i="1"/>
  <c r="K4798" i="1"/>
  <c r="K4799" i="1"/>
  <c r="K4800" i="1"/>
  <c r="K4801" i="1"/>
  <c r="K4802" i="1"/>
  <c r="K4803" i="1"/>
  <c r="K4804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4" i="1"/>
  <c r="K4855" i="1"/>
  <c r="K4856" i="1"/>
  <c r="K4857" i="1"/>
  <c r="K4858" i="1"/>
  <c r="K4859" i="1"/>
  <c r="K4860" i="1"/>
  <c r="K4861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4" i="1"/>
  <c r="K4955" i="1"/>
  <c r="K4956" i="1"/>
  <c r="K4957" i="1"/>
  <c r="K4958" i="1"/>
  <c r="K4959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7" i="1"/>
  <c r="K5138" i="1"/>
  <c r="K5139" i="1"/>
  <c r="K5140" i="1"/>
  <c r="K5141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J2" i="1"/>
  <c r="J3" i="1"/>
  <c r="J4" i="1"/>
  <c r="J5" i="1"/>
  <c r="J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5" i="1"/>
  <c r="J456" i="1"/>
  <c r="J457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7" i="1"/>
  <c r="J668" i="1"/>
  <c r="J669" i="1"/>
  <c r="J670" i="1"/>
  <c r="J671" i="1"/>
  <c r="J672" i="1"/>
  <c r="J673" i="1"/>
  <c r="J674" i="1"/>
  <c r="J675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1" i="1"/>
  <c r="J752" i="1"/>
  <c r="J753" i="1"/>
  <c r="J754" i="1"/>
  <c r="J755" i="1"/>
  <c r="J756" i="1"/>
  <c r="J757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1" i="1"/>
  <c r="J1172" i="1"/>
  <c r="J1173" i="1"/>
  <c r="J1174" i="1"/>
  <c r="J1175" i="1"/>
  <c r="J1176" i="1"/>
  <c r="J1177" i="1"/>
  <c r="J1178" i="1"/>
  <c r="J1179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9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400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1" i="1"/>
  <c r="J2612" i="1"/>
  <c r="J2613" i="1"/>
  <c r="J2614" i="1"/>
  <c r="J2615" i="1"/>
  <c r="J2616" i="1"/>
  <c r="J2617" i="1"/>
  <c r="J2618" i="1"/>
  <c r="J2619" i="1"/>
  <c r="J2620" i="1"/>
  <c r="J2621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6" i="1"/>
  <c r="J2797" i="1"/>
  <c r="J2798" i="1"/>
  <c r="J2799" i="1"/>
  <c r="J2800" i="1"/>
  <c r="J2801" i="1"/>
  <c r="J2802" i="1"/>
  <c r="J2803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6" i="1"/>
  <c r="J2857" i="1"/>
  <c r="J2858" i="1"/>
  <c r="J2859" i="1"/>
  <c r="J2860" i="1"/>
  <c r="J2861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7" i="1"/>
  <c r="J2948" i="1"/>
  <c r="J2949" i="1"/>
  <c r="J2950" i="1"/>
  <c r="J2951" i="1"/>
  <c r="J2952" i="1"/>
  <c r="J2953" i="1"/>
  <c r="J2954" i="1"/>
  <c r="J2955" i="1"/>
  <c r="J2956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9" i="1"/>
  <c r="J3500" i="1"/>
  <c r="J3501" i="1"/>
  <c r="J3502" i="1"/>
  <c r="J3503" i="1"/>
  <c r="J3504" i="1"/>
  <c r="J3505" i="1"/>
  <c r="J3506" i="1"/>
  <c r="J3507" i="1"/>
  <c r="J3508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4" i="1"/>
  <c r="J3785" i="1"/>
  <c r="J3786" i="1"/>
  <c r="J3787" i="1"/>
  <c r="J3788" i="1"/>
  <c r="J3789" i="1"/>
  <c r="J3790" i="1"/>
  <c r="J3791" i="1"/>
  <c r="J3792" i="1"/>
  <c r="J3793" i="1"/>
  <c r="J3794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4" i="1"/>
  <c r="J3865" i="1"/>
  <c r="J3866" i="1"/>
  <c r="J3867" i="1"/>
  <c r="J3868" i="1"/>
  <c r="J3869" i="1"/>
  <c r="J3870" i="1"/>
  <c r="J3871" i="1"/>
  <c r="J3872" i="1"/>
  <c r="J3873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2" i="1"/>
  <c r="J3953" i="1"/>
  <c r="J3954" i="1"/>
  <c r="J3955" i="1"/>
  <c r="J3956" i="1"/>
  <c r="J3958" i="1"/>
  <c r="J3959" i="1"/>
  <c r="J3960" i="1"/>
  <c r="J3961" i="1"/>
  <c r="J3962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1" i="1"/>
  <c r="J4192" i="1"/>
  <c r="J4193" i="1"/>
  <c r="J4194" i="1"/>
  <c r="J4195" i="1"/>
  <c r="J4196" i="1"/>
  <c r="J4197" i="1"/>
  <c r="J4198" i="1"/>
  <c r="J4199" i="1"/>
  <c r="J4200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2" i="1"/>
  <c r="J4473" i="1"/>
  <c r="J4474" i="1"/>
  <c r="J4475" i="1"/>
  <c r="J4476" i="1"/>
  <c r="J4477" i="1"/>
  <c r="J4478" i="1"/>
  <c r="J4479" i="1"/>
  <c r="J4480" i="1"/>
  <c r="J4481" i="1"/>
  <c r="J4482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4" i="1"/>
  <c r="J4675" i="1"/>
  <c r="J4676" i="1"/>
  <c r="J4677" i="1"/>
  <c r="J4678" i="1"/>
  <c r="J4679" i="1"/>
  <c r="J4680" i="1"/>
  <c r="J4681" i="1"/>
  <c r="J4682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6" i="1"/>
  <c r="J4737" i="1"/>
  <c r="J4738" i="1"/>
  <c r="J4739" i="1"/>
  <c r="J4740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4" i="1"/>
  <c r="J4795" i="1"/>
  <c r="J4796" i="1"/>
  <c r="J4797" i="1"/>
  <c r="J4798" i="1"/>
  <c r="J4799" i="1"/>
  <c r="J4800" i="1"/>
  <c r="J4801" i="1"/>
  <c r="J4802" i="1"/>
  <c r="J4803" i="1"/>
  <c r="J4804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4" i="1"/>
  <c r="J4855" i="1"/>
  <c r="J4856" i="1"/>
  <c r="J4857" i="1"/>
  <c r="J4858" i="1"/>
  <c r="J4859" i="1"/>
  <c r="J4860" i="1"/>
  <c r="J4861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4" i="1"/>
  <c r="J4955" i="1"/>
  <c r="J4956" i="1"/>
  <c r="J4957" i="1"/>
  <c r="J4958" i="1"/>
  <c r="J4959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7" i="1"/>
  <c r="J5138" i="1"/>
  <c r="J5139" i="1"/>
  <c r="J5140" i="1"/>
  <c r="J5141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G12" i="1"/>
  <c r="G29" i="1"/>
  <c r="G56" i="1"/>
  <c r="G78" i="1"/>
  <c r="G93" i="1"/>
  <c r="G114" i="1"/>
  <c r="G123" i="1"/>
  <c r="G156" i="1"/>
  <c r="G163" i="1"/>
  <c r="G191" i="1"/>
  <c r="G207" i="1"/>
  <c r="G236" i="1"/>
  <c r="G251" i="1"/>
  <c r="G268" i="1"/>
  <c r="G296" i="1"/>
  <c r="G320" i="1"/>
  <c r="G340" i="1"/>
  <c r="G354" i="1"/>
  <c r="G366" i="1"/>
  <c r="G397" i="1"/>
  <c r="G405" i="1"/>
  <c r="G437" i="1"/>
  <c r="G454" i="1"/>
  <c r="G465" i="1"/>
  <c r="G487" i="1"/>
  <c r="G514" i="1"/>
  <c r="G529" i="1"/>
  <c r="G557" i="1"/>
  <c r="G569" i="1"/>
  <c r="G577" i="1"/>
  <c r="G608" i="1"/>
  <c r="G621" i="1"/>
  <c r="G649" i="1"/>
  <c r="G666" i="1"/>
  <c r="G676" i="1"/>
  <c r="G708" i="1"/>
  <c r="G717" i="1"/>
  <c r="G750" i="1"/>
  <c r="G762" i="1"/>
  <c r="G779" i="1"/>
  <c r="G808" i="1"/>
  <c r="G821" i="1"/>
  <c r="G850" i="1"/>
  <c r="G865" i="1"/>
  <c r="G874" i="1"/>
  <c r="G905" i="1"/>
  <c r="G930" i="1"/>
  <c r="G942" i="1"/>
  <c r="G963" i="1"/>
  <c r="G977" i="1"/>
  <c r="G1006" i="1"/>
  <c r="G1019" i="1"/>
  <c r="G1042" i="1"/>
  <c r="G1061" i="1"/>
  <c r="G1088" i="1"/>
  <c r="G1100" i="1"/>
  <c r="G1126" i="1"/>
  <c r="G1143" i="1"/>
  <c r="G1170" i="1"/>
  <c r="G1180" i="1"/>
  <c r="G1183" i="1"/>
  <c r="G1210" i="1"/>
  <c r="G1233" i="1"/>
  <c r="G1250" i="1"/>
  <c r="G1274" i="1"/>
  <c r="G1295" i="1"/>
  <c r="G1317" i="1"/>
  <c r="G1330" i="1"/>
  <c r="G1347" i="1"/>
  <c r="G1371" i="1"/>
  <c r="G1382" i="1"/>
  <c r="G1408" i="1"/>
  <c r="G1424" i="1"/>
  <c r="G1442" i="1"/>
  <c r="G1468" i="1"/>
  <c r="G1499" i="1"/>
  <c r="G1518" i="1"/>
  <c r="G1533" i="1"/>
  <c r="G1554" i="1"/>
  <c r="G1566" i="1"/>
  <c r="G1596" i="1"/>
  <c r="G1607" i="1"/>
  <c r="G1628" i="1"/>
  <c r="G1645" i="1"/>
  <c r="G1658" i="1"/>
  <c r="G1684" i="1"/>
  <c r="G1704" i="1"/>
  <c r="G1727" i="1"/>
  <c r="G1740" i="1"/>
  <c r="G1759" i="1"/>
  <c r="G1784" i="1"/>
  <c r="G1808" i="1"/>
  <c r="G1833" i="1"/>
  <c r="G1846" i="1"/>
  <c r="G1867" i="1"/>
  <c r="G1881" i="1"/>
  <c r="G1899" i="1"/>
  <c r="G1930" i="1"/>
  <c r="G1940" i="1"/>
  <c r="G1973" i="1"/>
  <c r="G1983" i="1"/>
  <c r="G2011" i="1"/>
  <c r="G2020" i="1"/>
  <c r="G2040" i="1"/>
  <c r="G2073" i="1"/>
  <c r="G2084" i="1"/>
  <c r="G2103" i="1"/>
  <c r="G2120" i="1"/>
  <c r="G2151" i="1"/>
  <c r="G2175" i="1"/>
  <c r="G2182" i="1"/>
  <c r="G2211" i="1"/>
  <c r="G2224" i="1"/>
  <c r="G2238" i="1"/>
  <c r="G2262" i="1"/>
  <c r="G2288" i="1"/>
  <c r="G2296" i="1"/>
  <c r="G2325" i="1"/>
  <c r="G2339" i="1"/>
  <c r="G2359" i="1"/>
  <c r="G2379" i="1"/>
  <c r="G2399" i="1"/>
  <c r="G2401" i="1"/>
  <c r="G2436" i="1"/>
  <c r="G2453" i="1"/>
  <c r="G2473" i="1"/>
  <c r="G2489" i="1"/>
  <c r="G2504" i="1"/>
  <c r="G2537" i="1"/>
  <c r="G2544" i="1"/>
  <c r="G2574" i="1"/>
  <c r="G2592" i="1"/>
  <c r="G2610" i="1"/>
  <c r="G2622" i="1"/>
  <c r="G2648" i="1"/>
  <c r="G2669" i="1"/>
  <c r="G2691" i="1"/>
  <c r="G2710" i="1"/>
  <c r="G2738" i="1"/>
  <c r="G2759" i="1"/>
  <c r="G2777" i="1"/>
  <c r="G2795" i="1"/>
  <c r="G2804" i="1"/>
  <c r="G2821" i="1"/>
  <c r="G2855" i="1"/>
  <c r="G2862" i="1"/>
  <c r="G2883" i="1"/>
  <c r="G2909" i="1"/>
  <c r="G2932" i="1"/>
  <c r="G2946" i="1"/>
  <c r="G2957" i="1"/>
  <c r="G2985" i="1"/>
  <c r="G3003" i="1"/>
  <c r="G3021" i="1"/>
  <c r="G3033" i="1"/>
  <c r="G3062" i="1"/>
  <c r="G3076" i="1"/>
  <c r="G3093" i="1"/>
  <c r="G3116" i="1"/>
  <c r="G3140" i="1"/>
  <c r="G3154" i="1"/>
  <c r="G3168" i="1"/>
  <c r="G3202" i="1"/>
  <c r="G3223" i="1"/>
  <c r="G3244" i="1"/>
  <c r="G3261" i="1"/>
  <c r="G3271" i="1"/>
  <c r="G3293" i="1"/>
  <c r="G3312" i="1"/>
  <c r="G3330" i="1"/>
  <c r="G3362" i="1"/>
  <c r="G3379" i="1"/>
  <c r="G3395" i="1"/>
  <c r="G3419" i="1"/>
  <c r="G3434" i="1"/>
  <c r="G3449" i="1"/>
  <c r="G3484" i="1"/>
  <c r="G3498" i="1"/>
  <c r="G3509" i="1"/>
  <c r="G3532" i="1"/>
  <c r="G3550" i="1"/>
  <c r="G3584" i="1"/>
  <c r="G3604" i="1"/>
  <c r="G3617" i="1"/>
  <c r="G3640" i="1"/>
  <c r="G3650" i="1"/>
  <c r="G3668" i="1"/>
  <c r="G3682" i="1"/>
  <c r="G3712" i="1"/>
  <c r="G3722" i="1"/>
  <c r="G3752" i="1"/>
  <c r="G3759" i="1"/>
  <c r="G3783" i="1"/>
  <c r="G3795" i="1"/>
  <c r="G3810" i="1"/>
  <c r="G3836" i="1"/>
  <c r="G3863" i="1"/>
  <c r="G3874" i="1"/>
  <c r="G3893" i="1"/>
  <c r="G3899" i="1"/>
  <c r="G3917" i="1"/>
  <c r="G3951" i="1"/>
  <c r="G3957" i="1"/>
  <c r="G3963" i="1"/>
  <c r="G3979" i="1"/>
  <c r="G4013" i="1"/>
  <c r="G4032" i="1"/>
  <c r="G4049" i="1"/>
  <c r="G4077" i="1"/>
  <c r="G4088" i="1"/>
  <c r="G4100" i="1"/>
  <c r="G4137" i="1"/>
  <c r="G4150" i="1"/>
  <c r="G4170" i="1"/>
  <c r="G4190" i="1"/>
  <c r="G4201" i="1"/>
  <c r="G4224" i="1"/>
  <c r="G4246" i="1"/>
  <c r="G4275" i="1"/>
  <c r="G4289" i="1"/>
  <c r="G4303" i="1"/>
  <c r="G4327" i="1"/>
  <c r="G4343" i="1"/>
  <c r="G4362" i="1"/>
  <c r="G4386" i="1"/>
  <c r="G4410" i="1"/>
  <c r="G4427" i="1"/>
  <c r="G4440" i="1"/>
  <c r="G4471" i="1"/>
  <c r="G4483" i="1"/>
  <c r="G4500" i="1"/>
  <c r="G4536" i="1"/>
  <c r="G4539" i="1"/>
  <c r="G4569" i="1"/>
  <c r="G4581" i="1"/>
  <c r="G4603" i="1"/>
  <c r="G4626" i="1"/>
  <c r="G4646" i="1"/>
  <c r="G4673" i="1"/>
  <c r="G4683" i="1"/>
  <c r="G4704" i="1"/>
  <c r="G4735" i="1"/>
  <c r="G4741" i="1"/>
  <c r="G4775" i="1"/>
  <c r="G4793" i="1"/>
  <c r="G4805" i="1"/>
  <c r="G4830" i="1"/>
  <c r="G4853" i="1"/>
  <c r="G4862" i="1"/>
  <c r="G4881" i="1"/>
  <c r="G4910" i="1"/>
  <c r="G4928" i="1"/>
  <c r="G4953" i="1"/>
  <c r="G4960" i="1"/>
  <c r="G4987" i="1"/>
  <c r="G5006" i="1"/>
  <c r="G5027" i="1"/>
  <c r="G5047" i="1"/>
  <c r="G5064" i="1"/>
  <c r="G5092" i="1"/>
  <c r="G5111" i="1"/>
  <c r="G5136" i="1"/>
  <c r="G5142" i="1"/>
  <c r="G5174" i="1"/>
  <c r="G5186" i="1"/>
  <c r="G5204" i="1"/>
  <c r="G5232" i="1"/>
  <c r="G5247" i="1"/>
  <c r="G5264" i="1"/>
  <c r="G5288" i="1"/>
  <c r="G5298" i="1"/>
  <c r="G5329" i="1"/>
  <c r="G5355" i="1"/>
  <c r="G5375" i="1"/>
  <c r="G5393" i="1"/>
  <c r="G5409" i="1"/>
  <c r="G5429" i="1"/>
  <c r="G5444" i="1"/>
  <c r="G5457" i="1"/>
  <c r="G54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</calcChain>
</file>

<file path=xl/sharedStrings.xml><?xml version="1.0" encoding="utf-8"?>
<sst xmlns="http://schemas.openxmlformats.org/spreadsheetml/2006/main" count="115089" uniqueCount="22409">
  <si>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</si>
  <si>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</si>
  <si>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</si>
  <si>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</si>
  <si>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</si>
  <si>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</si>
  <si>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</si>
  <si>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</si>
  <si>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</si>
  <si>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</si>
  <si>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</si>
  <si>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</si>
  <si>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</si>
  <si>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</si>
  <si>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</si>
  <si>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</si>
  <si>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</si>
  <si>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</si>
  <si>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</si>
  <si>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</si>
  <si>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</si>
  <si>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</si>
  <si>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</si>
  <si>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</si>
  <si>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</si>
  <si>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</si>
  <si>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Hg_AAS</t>
  </si>
  <si>
    <t>LOI</t>
  </si>
  <si>
    <t>U_NADNC</t>
  </si>
  <si>
    <t>F_ISE</t>
  </si>
  <si>
    <t>013C  :831001:80:831003:20</t>
  </si>
  <si>
    <t>21:0500:000001</t>
  </si>
  <si>
    <t>21:0165:000001</t>
  </si>
  <si>
    <t>21:0165:000001:0002:0001:02</t>
  </si>
  <si>
    <t>0011:bff_1</t>
  </si>
  <si>
    <t>35</t>
  </si>
  <si>
    <t>19</t>
  </si>
  <si>
    <t>4</t>
  </si>
  <si>
    <t>7</t>
  </si>
  <si>
    <t>2</t>
  </si>
  <si>
    <t>&lt;0.2</t>
  </si>
  <si>
    <t>81</t>
  </si>
  <si>
    <t>1.1</t>
  </si>
  <si>
    <t>&lt;1</t>
  </si>
  <si>
    <t>90</t>
  </si>
  <si>
    <t>100</t>
  </si>
  <si>
    <t>29.6</t>
  </si>
  <si>
    <t>1.6</t>
  </si>
  <si>
    <t>210</t>
  </si>
  <si>
    <t>013C  :831002:10:------:--</t>
  </si>
  <si>
    <t>21:0500:000002</t>
  </si>
  <si>
    <t>21:0165:000001:0001:0001:00</t>
  </si>
  <si>
    <t>0013:bff_1</t>
  </si>
  <si>
    <t>39</t>
  </si>
  <si>
    <t>18</t>
  </si>
  <si>
    <t>3</t>
  </si>
  <si>
    <t>104</t>
  </si>
  <si>
    <t>1.2</t>
  </si>
  <si>
    <t>70</t>
  </si>
  <si>
    <t>31.6</t>
  </si>
  <si>
    <t>1.3</t>
  </si>
  <si>
    <t>190</t>
  </si>
  <si>
    <t>013C  :831003:20:831002:10</t>
  </si>
  <si>
    <t>21:0500:000003</t>
  </si>
  <si>
    <t>21:0165:000001:0002:0001:01</t>
  </si>
  <si>
    <t>0012:bff_1</t>
  </si>
  <si>
    <t>37</t>
  </si>
  <si>
    <t>20</t>
  </si>
  <si>
    <t>6</t>
  </si>
  <si>
    <t>83</t>
  </si>
  <si>
    <t>1.5</t>
  </si>
  <si>
    <t>200</t>
  </si>
  <si>
    <t>013C  :831004:00:------:--</t>
  </si>
  <si>
    <t>21:0500:000004</t>
  </si>
  <si>
    <t>21:0165:000002</t>
  </si>
  <si>
    <t>21:0165:000002:0001:0001:00</t>
  </si>
  <si>
    <t>0101:s__01</t>
  </si>
  <si>
    <t>57</t>
  </si>
  <si>
    <t>33</t>
  </si>
  <si>
    <t>11</t>
  </si>
  <si>
    <t>350</t>
  </si>
  <si>
    <t>6.35</t>
  </si>
  <si>
    <t>105</t>
  </si>
  <si>
    <t>120</t>
  </si>
  <si>
    <t>20.6</t>
  </si>
  <si>
    <t>2.6</t>
  </si>
  <si>
    <t>230</t>
  </si>
  <si>
    <t>013C  :831005:00:------:--</t>
  </si>
  <si>
    <t>21:0500:000005</t>
  </si>
  <si>
    <t>21:0165:000003</t>
  </si>
  <si>
    <t>21:0165:000003:0001:0001:00</t>
  </si>
  <si>
    <t>0102:s__02</t>
  </si>
  <si>
    <t>9</t>
  </si>
  <si>
    <t>87</t>
  </si>
  <si>
    <t>0.7</t>
  </si>
  <si>
    <t>&lt;2</t>
  </si>
  <si>
    <t>18.4</t>
  </si>
  <si>
    <t>1.9</t>
  </si>
  <si>
    <t>013C  :831006:00:------:--</t>
  </si>
  <si>
    <t>21:0500:000006</t>
  </si>
  <si>
    <t>21:0165:000004</t>
  </si>
  <si>
    <t>21:0165:000004:0001:0001:00</t>
  </si>
  <si>
    <t>0103:s__03</t>
  </si>
  <si>
    <t>44</t>
  </si>
  <si>
    <t>32</t>
  </si>
  <si>
    <t>114</t>
  </si>
  <si>
    <t>1.4</t>
  </si>
  <si>
    <t>150</t>
  </si>
  <si>
    <t>42</t>
  </si>
  <si>
    <t>013C  :831007:00:------:--</t>
  </si>
  <si>
    <t>21:0500:000007</t>
  </si>
  <si>
    <t>21:0165:000005</t>
  </si>
  <si>
    <t>21:0165:000005:0001:0001:00</t>
  </si>
  <si>
    <t>0104:s__04</t>
  </si>
  <si>
    <t>181</t>
  </si>
  <si>
    <t>130</t>
  </si>
  <si>
    <t>61</t>
  </si>
  <si>
    <t>0.3</t>
  </si>
  <si>
    <t>2000</t>
  </si>
  <si>
    <t>13</t>
  </si>
  <si>
    <t>44.8</t>
  </si>
  <si>
    <t>3.7</t>
  </si>
  <si>
    <t>250</t>
  </si>
  <si>
    <t>013C  :831008:00:------:--</t>
  </si>
  <si>
    <t>21:0500:000008</t>
  </si>
  <si>
    <t>21:0165:000006</t>
  </si>
  <si>
    <t>21:0165:000006:0001:0001:00</t>
  </si>
  <si>
    <t>0105:s__05</t>
  </si>
  <si>
    <t>51</t>
  </si>
  <si>
    <t>52</t>
  </si>
  <si>
    <t>17</t>
  </si>
  <si>
    <t>8</t>
  </si>
  <si>
    <t>188</t>
  </si>
  <si>
    <t>1.05</t>
  </si>
  <si>
    <t>30</t>
  </si>
  <si>
    <t>50</t>
  </si>
  <si>
    <t>5</t>
  </si>
  <si>
    <t>420</t>
  </si>
  <si>
    <t>013C  :831009:00:------:--</t>
  </si>
  <si>
    <t>21:0500:000009</t>
  </si>
  <si>
    <t>21:0165:000007</t>
  </si>
  <si>
    <t>21:0165:000007:0001:0001:00</t>
  </si>
  <si>
    <t>0106:s__06</t>
  </si>
  <si>
    <t>64</t>
  </si>
  <si>
    <t>0.6</t>
  </si>
  <si>
    <t>23</t>
  </si>
  <si>
    <t>013C  :831010:00:------:--</t>
  </si>
  <si>
    <t>21:0500:000010</t>
  </si>
  <si>
    <t>21:0165:000008</t>
  </si>
  <si>
    <t>21:0165:000008:0001:0001:00</t>
  </si>
  <si>
    <t>0107:s__07</t>
  </si>
  <si>
    <t>96</t>
  </si>
  <si>
    <t>84</t>
  </si>
  <si>
    <t>10</t>
  </si>
  <si>
    <t>117</t>
  </si>
  <si>
    <t>220</t>
  </si>
  <si>
    <t>60.6</t>
  </si>
  <si>
    <t>5.2</t>
  </si>
  <si>
    <t>390</t>
  </si>
  <si>
    <t>013C  :831011:9P:------:--</t>
  </si>
  <si>
    <t>21:0500:000011</t>
  </si>
  <si>
    <t>Control Reference</t>
  </si>
  <si>
    <t>Unspecified</t>
  </si>
  <si>
    <t>0901:R__01</t>
  </si>
  <si>
    <t>25</t>
  </si>
  <si>
    <t>21</t>
  </si>
  <si>
    <t>327</t>
  </si>
  <si>
    <t>1.7</t>
  </si>
  <si>
    <t>23.2</t>
  </si>
  <si>
    <t>22</t>
  </si>
  <si>
    <t>340</t>
  </si>
  <si>
    <t>013C  :831012:00:------:--</t>
  </si>
  <si>
    <t>21:0500:000012</t>
  </si>
  <si>
    <t>21:0165:000009</t>
  </si>
  <si>
    <t>21:0165:000009:0001:0001:00</t>
  </si>
  <si>
    <t>0108:s__08</t>
  </si>
  <si>
    <t>14</t>
  </si>
  <si>
    <t>106</t>
  </si>
  <si>
    <t>27.8</t>
  </si>
  <si>
    <t>1</t>
  </si>
  <si>
    <t>013C  :831013:00:------:--</t>
  </si>
  <si>
    <t>21:0500:000013</t>
  </si>
  <si>
    <t>21:0165:000010</t>
  </si>
  <si>
    <t>21:0165:000010:0001:0001:00</t>
  </si>
  <si>
    <t>0109:s__09</t>
  </si>
  <si>
    <t>15</t>
  </si>
  <si>
    <t>46.2</t>
  </si>
  <si>
    <t>013C  :831014:00:------:--</t>
  </si>
  <si>
    <t>21:0500:000014</t>
  </si>
  <si>
    <t>21:0165:000011</t>
  </si>
  <si>
    <t>21:0165:000011:0001:0001:00</t>
  </si>
  <si>
    <t>0110:s__10</t>
  </si>
  <si>
    <t>28</t>
  </si>
  <si>
    <t>16</t>
  </si>
  <si>
    <t>0.2</t>
  </si>
  <si>
    <t>36.2</t>
  </si>
  <si>
    <t>140</t>
  </si>
  <si>
    <t>013C  :831015:00:------:--</t>
  </si>
  <si>
    <t>21:0500:000015</t>
  </si>
  <si>
    <t>21:0165:000012</t>
  </si>
  <si>
    <t>21:0165:000012:0001:0001:00</t>
  </si>
  <si>
    <t>0111:s__11</t>
  </si>
  <si>
    <t>12</t>
  </si>
  <si>
    <t>240</t>
  </si>
  <si>
    <t>40</t>
  </si>
  <si>
    <t>33.4</t>
  </si>
  <si>
    <t>013C  :831016:00:------:--</t>
  </si>
  <si>
    <t>21:0500:000016</t>
  </si>
  <si>
    <t>21:0165:000013</t>
  </si>
  <si>
    <t>21:0165:000013:0001:0001:00</t>
  </si>
  <si>
    <t>0112:s__12</t>
  </si>
  <si>
    <t>75</t>
  </si>
  <si>
    <t>273</t>
  </si>
  <si>
    <t>3.2</t>
  </si>
  <si>
    <t>60</t>
  </si>
  <si>
    <t>19.8</t>
  </si>
  <si>
    <t>290</t>
  </si>
  <si>
    <t>013C  :831017:00:------:--</t>
  </si>
  <si>
    <t>21:0500:000017</t>
  </si>
  <si>
    <t>21:0165:000014</t>
  </si>
  <si>
    <t>21:0165:000014:0001:0001:00</t>
  </si>
  <si>
    <t>0113:s__13</t>
  </si>
  <si>
    <t>88</t>
  </si>
  <si>
    <t>129</t>
  </si>
  <si>
    <t>2.05</t>
  </si>
  <si>
    <t>39.4</t>
  </si>
  <si>
    <t>013C  :831018:00:------:--</t>
  </si>
  <si>
    <t>21:0500:000018</t>
  </si>
  <si>
    <t>21:0165:000015</t>
  </si>
  <si>
    <t>21:0165:000015:0001:0001:00</t>
  </si>
  <si>
    <t>0114:s__14</t>
  </si>
  <si>
    <t>94</t>
  </si>
  <si>
    <t>26</t>
  </si>
  <si>
    <t>0.8</t>
  </si>
  <si>
    <t>013C  :831019:00:------:--</t>
  </si>
  <si>
    <t>21:0500:000019</t>
  </si>
  <si>
    <t>21:0165:000016</t>
  </si>
  <si>
    <t>21:0165:000016:0001:0001:00</t>
  </si>
  <si>
    <t>0115:s__15</t>
  </si>
  <si>
    <t>0.9</t>
  </si>
  <si>
    <t>46.8</t>
  </si>
  <si>
    <t>160</t>
  </si>
  <si>
    <t>013C  :831020:00:------:--</t>
  </si>
  <si>
    <t>21:0500:000020</t>
  </si>
  <si>
    <t>21:0165:000017</t>
  </si>
  <si>
    <t>21:0165:000017:0001:0001:00</t>
  </si>
  <si>
    <t>0116:s__16</t>
  </si>
  <si>
    <t>31</t>
  </si>
  <si>
    <t>0.5</t>
  </si>
  <si>
    <t>35.4</t>
  </si>
  <si>
    <t>&lt;0.5</t>
  </si>
  <si>
    <t>013C  :831021:80:831023:20</t>
  </si>
  <si>
    <t>21:0500:000021</t>
  </si>
  <si>
    <t>21:0165:000018</t>
  </si>
  <si>
    <t>21:0165:000018:0002:0001:02</t>
  </si>
  <si>
    <t>46</t>
  </si>
  <si>
    <t>24</t>
  </si>
  <si>
    <t>85</t>
  </si>
  <si>
    <t>80</t>
  </si>
  <si>
    <t>36.4</t>
  </si>
  <si>
    <t>013C  :831022:10:------:--</t>
  </si>
  <si>
    <t>21:0500:000022</t>
  </si>
  <si>
    <t>21:0165:000018:0001:0001:00</t>
  </si>
  <si>
    <t>45</t>
  </si>
  <si>
    <t>0.65</t>
  </si>
  <si>
    <t>36</t>
  </si>
  <si>
    <t>6.2</t>
  </si>
  <si>
    <t>013C  :831023:20:831022:10</t>
  </si>
  <si>
    <t>21:0500:000023</t>
  </si>
  <si>
    <t>21:0165:000018:0002:0001:01</t>
  </si>
  <si>
    <t>48</t>
  </si>
  <si>
    <t>0.75</t>
  </si>
  <si>
    <t>013C  :831024:00:------:--</t>
  </si>
  <si>
    <t>21:0500:000024</t>
  </si>
  <si>
    <t>21:0165:000019</t>
  </si>
  <si>
    <t>21:0165:000019:0001:0001:00</t>
  </si>
  <si>
    <t>29</t>
  </si>
  <si>
    <t>20.8</t>
  </si>
  <si>
    <t>4.9</t>
  </si>
  <si>
    <t>013C  :831025:00:------:--</t>
  </si>
  <si>
    <t>21:0500:000025</t>
  </si>
  <si>
    <t>21:0165:000020</t>
  </si>
  <si>
    <t>21:0165:000020:0001:0001:00</t>
  </si>
  <si>
    <t>77</t>
  </si>
  <si>
    <t>1.85</t>
  </si>
  <si>
    <t>22.8</t>
  </si>
  <si>
    <t>73.2</t>
  </si>
  <si>
    <t>013C  :831026:00:------:--</t>
  </si>
  <si>
    <t>21:0500:000026</t>
  </si>
  <si>
    <t>21:0165:000021</t>
  </si>
  <si>
    <t>21:0165:000021:0001:0001:00</t>
  </si>
  <si>
    <t>126</t>
  </si>
  <si>
    <t>535</t>
  </si>
  <si>
    <t>3.6</t>
  </si>
  <si>
    <t>37.4</t>
  </si>
  <si>
    <t>013C  :831027:00:------:--</t>
  </si>
  <si>
    <t>21:0500:000027</t>
  </si>
  <si>
    <t>21:0165:000022</t>
  </si>
  <si>
    <t>21:0165:000022:0001:0001:00</t>
  </si>
  <si>
    <t>93</t>
  </si>
  <si>
    <t>34.6</t>
  </si>
  <si>
    <t>5.5</t>
  </si>
  <si>
    <t>013C  :831028:9P:------:--</t>
  </si>
  <si>
    <t>21:0500:000028</t>
  </si>
  <si>
    <t>72</t>
  </si>
  <si>
    <t>352</t>
  </si>
  <si>
    <t>21.4</t>
  </si>
  <si>
    <t>20.5</t>
  </si>
  <si>
    <t>440</t>
  </si>
  <si>
    <t>013C  :831029:00:------:--</t>
  </si>
  <si>
    <t>21:0500:000029</t>
  </si>
  <si>
    <t>21:0165:000023</t>
  </si>
  <si>
    <t>21:0165:000023:0001:0001:00</t>
  </si>
  <si>
    <t>0.95</t>
  </si>
  <si>
    <t>110</t>
  </si>
  <si>
    <t>36.6</t>
  </si>
  <si>
    <t>5.6</t>
  </si>
  <si>
    <t>013C  :831030:00:------:--</t>
  </si>
  <si>
    <t>21:0500:000030</t>
  </si>
  <si>
    <t>21:0165:000024</t>
  </si>
  <si>
    <t>21:0165:000024:0001:0001:00</t>
  </si>
  <si>
    <t>186</t>
  </si>
  <si>
    <t>1.65</t>
  </si>
  <si>
    <t>40.4</t>
  </si>
  <si>
    <t>280</t>
  </si>
  <si>
    <t>013C  :831031:00:------:--</t>
  </si>
  <si>
    <t>21:0500:000031</t>
  </si>
  <si>
    <t>21:0165:000025</t>
  </si>
  <si>
    <t>21:0165:000025:0001:0001:00</t>
  </si>
  <si>
    <t>41</t>
  </si>
  <si>
    <t>23.4</t>
  </si>
  <si>
    <t>013C  :831032:00:------:--</t>
  </si>
  <si>
    <t>21:0500:000032</t>
  </si>
  <si>
    <t>21:0165:000026</t>
  </si>
  <si>
    <t>21:0165:000026:0001:0001:00</t>
  </si>
  <si>
    <t>71</t>
  </si>
  <si>
    <t>194</t>
  </si>
  <si>
    <t>55</t>
  </si>
  <si>
    <t>22.2</t>
  </si>
  <si>
    <t>3.5</t>
  </si>
  <si>
    <t>013C  :831033:00:------:--</t>
  </si>
  <si>
    <t>21:0500:000033</t>
  </si>
  <si>
    <t>21:0165:000027</t>
  </si>
  <si>
    <t>21:0165:000027:0001:0001:00</t>
  </si>
  <si>
    <t>66</t>
  </si>
  <si>
    <t>47.4</t>
  </si>
  <si>
    <t>013C  :831034:00:------:--</t>
  </si>
  <si>
    <t>21:0500:000034</t>
  </si>
  <si>
    <t>21:0165:000028</t>
  </si>
  <si>
    <t>21:0165:000028:0001:0001:00</t>
  </si>
  <si>
    <t>261</t>
  </si>
  <si>
    <t>1.45</t>
  </si>
  <si>
    <t>4.4</t>
  </si>
  <si>
    <t>4.3</t>
  </si>
  <si>
    <t>370</t>
  </si>
  <si>
    <t>013C  :831035:00:------:--</t>
  </si>
  <si>
    <t>21:0500:000035</t>
  </si>
  <si>
    <t>21:0165:000029</t>
  </si>
  <si>
    <t>21:0165:000029:0001:0001:00</t>
  </si>
  <si>
    <t>62</t>
  </si>
  <si>
    <t>013C  :831036:00:------:--</t>
  </si>
  <si>
    <t>21:0500:000036</t>
  </si>
  <si>
    <t>21:0165:000030</t>
  </si>
  <si>
    <t>21:0165:000030:0001:0001:00</t>
  </si>
  <si>
    <t>54</t>
  </si>
  <si>
    <t>013C  :831037:00:------:--</t>
  </si>
  <si>
    <t>21:0500:000037</t>
  </si>
  <si>
    <t>21:0165:000031</t>
  </si>
  <si>
    <t>21:0165:000031:0001:0001:00</t>
  </si>
  <si>
    <t>151</t>
  </si>
  <si>
    <t>1050</t>
  </si>
  <si>
    <t>5.8</t>
  </si>
  <si>
    <t>18.2</t>
  </si>
  <si>
    <t>013C  :831038:00:------:--</t>
  </si>
  <si>
    <t>21:0500:000038</t>
  </si>
  <si>
    <t>21:0165:000032</t>
  </si>
  <si>
    <t>21:0165:000032:0001:0001:00</t>
  </si>
  <si>
    <t>27</t>
  </si>
  <si>
    <t>7.3</t>
  </si>
  <si>
    <t>013C  :831039:00:------:--</t>
  </si>
  <si>
    <t>21:0500:000039</t>
  </si>
  <si>
    <t>21:0165:000033</t>
  </si>
  <si>
    <t>21:0165:000033:0001:0001:00</t>
  </si>
  <si>
    <t>63</t>
  </si>
  <si>
    <t>134</t>
  </si>
  <si>
    <t>29.2</t>
  </si>
  <si>
    <t>013C  :831040:00:------:--</t>
  </si>
  <si>
    <t>21:0500:000040</t>
  </si>
  <si>
    <t>21:0165:000034</t>
  </si>
  <si>
    <t>21:0165:000034:0001:0001:00</t>
  </si>
  <si>
    <t>0.45</t>
  </si>
  <si>
    <t>68</t>
  </si>
  <si>
    <t>170</t>
  </si>
  <si>
    <t>013C  :831041:80:831042:10</t>
  </si>
  <si>
    <t>21:0500:000041</t>
  </si>
  <si>
    <t>21:0165:000035</t>
  </si>
  <si>
    <t>21:0165:000035:0001:0001:02</t>
  </si>
  <si>
    <t>43</t>
  </si>
  <si>
    <t>0.15</t>
  </si>
  <si>
    <t>72.6</t>
  </si>
  <si>
    <t>013C  :831042:10:------:--</t>
  </si>
  <si>
    <t>21:0500:000042</t>
  </si>
  <si>
    <t>21:0165:000035:0001:0001:01</t>
  </si>
  <si>
    <t>53</t>
  </si>
  <si>
    <t>72.2</t>
  </si>
  <si>
    <t>013C  :831043:20:831042:10</t>
  </si>
  <si>
    <t>21:0500:000043</t>
  </si>
  <si>
    <t>21:0165:000035:0002:0001:00</t>
  </si>
  <si>
    <t>59</t>
  </si>
  <si>
    <t>180</t>
  </si>
  <si>
    <t>013C  :831044:00:------:--</t>
  </si>
  <si>
    <t>21:0500:000044</t>
  </si>
  <si>
    <t>21:0165:000036</t>
  </si>
  <si>
    <t>21:0165:000036:0001:0001:00</t>
  </si>
  <si>
    <t>49</t>
  </si>
  <si>
    <t>1.55</t>
  </si>
  <si>
    <t>30.8</t>
  </si>
  <si>
    <t>013C  :831045:00:------:--</t>
  </si>
  <si>
    <t>21:0500:000045</t>
  </si>
  <si>
    <t>21:0165:000037</t>
  </si>
  <si>
    <t>21:0165:000037:0001:0001:00</t>
  </si>
  <si>
    <t>455</t>
  </si>
  <si>
    <t>7.35</t>
  </si>
  <si>
    <t>65</t>
  </si>
  <si>
    <t>013C  :831046:00:------:--</t>
  </si>
  <si>
    <t>21:0500:000046</t>
  </si>
  <si>
    <t>21:0165:000038</t>
  </si>
  <si>
    <t>21:0165:000038:0001:0001:00</t>
  </si>
  <si>
    <t>146</t>
  </si>
  <si>
    <t>34.4</t>
  </si>
  <si>
    <t>013C  :831047:00:------:--</t>
  </si>
  <si>
    <t>21:0500:000047</t>
  </si>
  <si>
    <t>21:0165:000039</t>
  </si>
  <si>
    <t>21:0165:000039:0001:0001:00</t>
  </si>
  <si>
    <t>168</t>
  </si>
  <si>
    <t>1320</t>
  </si>
  <si>
    <t>6.55</t>
  </si>
  <si>
    <t>34.2</t>
  </si>
  <si>
    <t>300</t>
  </si>
  <si>
    <t>013C  :831048:00:------:--</t>
  </si>
  <si>
    <t>21:0500:000048</t>
  </si>
  <si>
    <t>21:0165:000040</t>
  </si>
  <si>
    <t>21:0165:000040:0001:0001:00</t>
  </si>
  <si>
    <t>285</t>
  </si>
  <si>
    <t>1.95</t>
  </si>
  <si>
    <t>013C  :831049:00:------:--</t>
  </si>
  <si>
    <t>21:0500:000049</t>
  </si>
  <si>
    <t>21:0165:000041</t>
  </si>
  <si>
    <t>21:0165:000041:0001:0001:00</t>
  </si>
  <si>
    <t>260</t>
  </si>
  <si>
    <t>19.6</t>
  </si>
  <si>
    <t>013C  :831050:00:------:--</t>
  </si>
  <si>
    <t>21:0500:000050</t>
  </si>
  <si>
    <t>21:0165:000042</t>
  </si>
  <si>
    <t>21:0165:000042:0001:0001:00</t>
  </si>
  <si>
    <t>164</t>
  </si>
  <si>
    <t>013C  :831051:00:------:--</t>
  </si>
  <si>
    <t>21:0500:000051</t>
  </si>
  <si>
    <t>21:0165:000043</t>
  </si>
  <si>
    <t>21:0165:000043:0001:0001:00</t>
  </si>
  <si>
    <t>442</t>
  </si>
  <si>
    <t>3.3</t>
  </si>
  <si>
    <t>28.4</t>
  </si>
  <si>
    <t>013C  :831052:00:------:--</t>
  </si>
  <si>
    <t>21:0500:000052</t>
  </si>
  <si>
    <t>21:0165:000044</t>
  </si>
  <si>
    <t>21:0165:000044:0001:0001:00</t>
  </si>
  <si>
    <t>013C  :831053:00:------:--</t>
  </si>
  <si>
    <t>21:0500:000053</t>
  </si>
  <si>
    <t>21:0165:000045</t>
  </si>
  <si>
    <t>21:0165:000045:0001:0001:00</t>
  </si>
  <si>
    <t>111</t>
  </si>
  <si>
    <t>35.2</t>
  </si>
  <si>
    <t>013C  :831054:00:------:--</t>
  </si>
  <si>
    <t>21:0500:000054</t>
  </si>
  <si>
    <t>21:0165:000046</t>
  </si>
  <si>
    <t>21:0165:000046:0001:0001:00</t>
  </si>
  <si>
    <t>34</t>
  </si>
  <si>
    <t>270</t>
  </si>
  <si>
    <t>9.8</t>
  </si>
  <si>
    <t>380</t>
  </si>
  <si>
    <t>013C  :831055:9R:------:--</t>
  </si>
  <si>
    <t>21:0500:000055</t>
  </si>
  <si>
    <t>395</t>
  </si>
  <si>
    <t>4.5</t>
  </si>
  <si>
    <t>6.6</t>
  </si>
  <si>
    <t>28.5</t>
  </si>
  <si>
    <t>620</t>
  </si>
  <si>
    <t>013C  :831056:00:------:--</t>
  </si>
  <si>
    <t>21:0500:000056</t>
  </si>
  <si>
    <t>21:0165:000047</t>
  </si>
  <si>
    <t>21:0165:000047:0001:0001:00</t>
  </si>
  <si>
    <t>91</t>
  </si>
  <si>
    <t>25.8</t>
  </si>
  <si>
    <t>013C  :831057:00:------:--</t>
  </si>
  <si>
    <t>21:0500:000057</t>
  </si>
  <si>
    <t>21:0165:000048</t>
  </si>
  <si>
    <t>21:0165:000048:0001:0001:00</t>
  </si>
  <si>
    <t>38.4</t>
  </si>
  <si>
    <t>013C  :831058:00:------:--</t>
  </si>
  <si>
    <t>21:0500:000058</t>
  </si>
  <si>
    <t>21:0165:000049</t>
  </si>
  <si>
    <t>21:0165:000049:0001:0001:00</t>
  </si>
  <si>
    <t>174</t>
  </si>
  <si>
    <t>4650</t>
  </si>
  <si>
    <t>2.1</t>
  </si>
  <si>
    <t>013C  :831059:00:------:--</t>
  </si>
  <si>
    <t>21:0500:000059</t>
  </si>
  <si>
    <t>21:0165:000050</t>
  </si>
  <si>
    <t>21:0165:000050:0001:0001:00</t>
  </si>
  <si>
    <t>58</t>
  </si>
  <si>
    <t>245</t>
  </si>
  <si>
    <t>36.8</t>
  </si>
  <si>
    <t>013C  :831060:00:------:--</t>
  </si>
  <si>
    <t>21:0500:000060</t>
  </si>
  <si>
    <t>21:0165:000051</t>
  </si>
  <si>
    <t>21:0165:000051:0001:0001:00</t>
  </si>
  <si>
    <t>213</t>
  </si>
  <si>
    <t>1.15</t>
  </si>
  <si>
    <t>32.6</t>
  </si>
  <si>
    <t>013C  :831061:80:831063:20</t>
  </si>
  <si>
    <t>21:0500:000061</t>
  </si>
  <si>
    <t>21:0165:000052</t>
  </si>
  <si>
    <t>21:0165:000052:0002:0001:02</t>
  </si>
  <si>
    <t>142</t>
  </si>
  <si>
    <t>013C  :831062:10:------:--</t>
  </si>
  <si>
    <t>21:0500:000062</t>
  </si>
  <si>
    <t>21:0165:000052:0001:0001:00</t>
  </si>
  <si>
    <t>141</t>
  </si>
  <si>
    <t>37.8</t>
  </si>
  <si>
    <t>013C  :831063:20:831062:10</t>
  </si>
  <si>
    <t>21:0500:000063</t>
  </si>
  <si>
    <t>21:0165:000052:0002:0001:01</t>
  </si>
  <si>
    <t>152</t>
  </si>
  <si>
    <t>013C  :831064:00:------:--</t>
  </si>
  <si>
    <t>21:0500:000064</t>
  </si>
  <si>
    <t>21:0165:000053</t>
  </si>
  <si>
    <t>21:0165:000053:0001:0001:00</t>
  </si>
  <si>
    <t>207</t>
  </si>
  <si>
    <t>37.2</t>
  </si>
  <si>
    <t>013C  :831065:00:------:--</t>
  </si>
  <si>
    <t>21:0500:000065</t>
  </si>
  <si>
    <t>21:0165:000054</t>
  </si>
  <si>
    <t>21:0165:000054:0001:0001:00</t>
  </si>
  <si>
    <t>182</t>
  </si>
  <si>
    <t>6040</t>
  </si>
  <si>
    <t>125</t>
  </si>
  <si>
    <t>32.8</t>
  </si>
  <si>
    <t>013C  :831066:00:------:--</t>
  </si>
  <si>
    <t>21:0500:000066</t>
  </si>
  <si>
    <t>21:0165:000055</t>
  </si>
  <si>
    <t>21:0165:000055:0001:0001:00</t>
  </si>
  <si>
    <t>89</t>
  </si>
  <si>
    <t>443</t>
  </si>
  <si>
    <t>39.2</t>
  </si>
  <si>
    <t>013C  :831067:00:------:--</t>
  </si>
  <si>
    <t>21:0500:000067</t>
  </si>
  <si>
    <t>21:0165:000056</t>
  </si>
  <si>
    <t>21:0165:000056:0001:0001:00</t>
  </si>
  <si>
    <t>33.6</t>
  </si>
  <si>
    <t>013C  :831068:00:------:--</t>
  </si>
  <si>
    <t>21:0500:000068</t>
  </si>
  <si>
    <t>21:0165:000057</t>
  </si>
  <si>
    <t>21:0165:000057:0001:0001:00</t>
  </si>
  <si>
    <t>528</t>
  </si>
  <si>
    <t>2.9</t>
  </si>
  <si>
    <t>23.6</t>
  </si>
  <si>
    <t>013C  :831069:00:------:--</t>
  </si>
  <si>
    <t>21:0500:000069</t>
  </si>
  <si>
    <t>21:0165:000058</t>
  </si>
  <si>
    <t>21:0165:000058:0001:0001:00</t>
  </si>
  <si>
    <t>38</t>
  </si>
  <si>
    <t>013C  :831070:00:------:--</t>
  </si>
  <si>
    <t>21:0500:000070</t>
  </si>
  <si>
    <t>21:0165:000059</t>
  </si>
  <si>
    <t>21:0165:000059:0001:0001:00</t>
  </si>
  <si>
    <t>47</t>
  </si>
  <si>
    <t>204</t>
  </si>
  <si>
    <t>013C  :831071:00:------:--</t>
  </si>
  <si>
    <t>21:0500:000071</t>
  </si>
  <si>
    <t>21:0165:000060</t>
  </si>
  <si>
    <t>21:0165:000060:0001:0001:00</t>
  </si>
  <si>
    <t>24.6</t>
  </si>
  <si>
    <t>5.3</t>
  </si>
  <si>
    <t>013C  :831072:00:------:--</t>
  </si>
  <si>
    <t>21:0500:000072</t>
  </si>
  <si>
    <t>21:0165:000061</t>
  </si>
  <si>
    <t>21:0165:000061:0001:0001:00</t>
  </si>
  <si>
    <t>158</t>
  </si>
  <si>
    <t>10.8</t>
  </si>
  <si>
    <t>3.8</t>
  </si>
  <si>
    <t>013C  :831073:00:------:--</t>
  </si>
  <si>
    <t>21:0500:000073</t>
  </si>
  <si>
    <t>21:0165:000062</t>
  </si>
  <si>
    <t>21:0165:000062:0001:0001:00</t>
  </si>
  <si>
    <t>258</t>
  </si>
  <si>
    <t>1.8</t>
  </si>
  <si>
    <t>31.2</t>
  </si>
  <si>
    <t>3.1</t>
  </si>
  <si>
    <t>013C  :831074:00:------:--</t>
  </si>
  <si>
    <t>21:0500:000074</t>
  </si>
  <si>
    <t>21:0165:000063</t>
  </si>
  <si>
    <t>21:0165:000063:0001:0001:00</t>
  </si>
  <si>
    <t>568</t>
  </si>
  <si>
    <t>8.8</t>
  </si>
  <si>
    <t>310</t>
  </si>
  <si>
    <t>013C  :831075:00:------:--</t>
  </si>
  <si>
    <t>21:0500:000075</t>
  </si>
  <si>
    <t>21:0165:000064</t>
  </si>
  <si>
    <t>21:0165:000064:0001:0001:00</t>
  </si>
  <si>
    <t>149</t>
  </si>
  <si>
    <t>1030</t>
  </si>
  <si>
    <t>5.05</t>
  </si>
  <si>
    <t>95</t>
  </si>
  <si>
    <t>17.6</t>
  </si>
  <si>
    <t>013C  :831076:00:------:--</t>
  </si>
  <si>
    <t>21:0500:000076</t>
  </si>
  <si>
    <t>21:0165:000065</t>
  </si>
  <si>
    <t>21:0165:000065:0001:0001:00</t>
  </si>
  <si>
    <t>139</t>
  </si>
  <si>
    <t>2.4</t>
  </si>
  <si>
    <t>15.8</t>
  </si>
  <si>
    <t>013C  :831077:9P:------:--</t>
  </si>
  <si>
    <t>21:0500:000077</t>
  </si>
  <si>
    <t>347</t>
  </si>
  <si>
    <t>21.7</t>
  </si>
  <si>
    <t>013C  :831078:00:------:--</t>
  </si>
  <si>
    <t>21:0500:000078</t>
  </si>
  <si>
    <t>21:0165:000066</t>
  </si>
  <si>
    <t>21:0165:000066:0001:0001:00</t>
  </si>
  <si>
    <t>275</t>
  </si>
  <si>
    <t>4.8</t>
  </si>
  <si>
    <t>013C  :831079:00:------:--</t>
  </si>
  <si>
    <t>21:0500:000079</t>
  </si>
  <si>
    <t>21:0165:000067</t>
  </si>
  <si>
    <t>21:0165:000067:0001:0001:00</t>
  </si>
  <si>
    <t>28.8</t>
  </si>
  <si>
    <t>013C  :831080:00:------:--</t>
  </si>
  <si>
    <t>21:0500:000080</t>
  </si>
  <si>
    <t>21:0165:000068</t>
  </si>
  <si>
    <t>21:0165:000068:0001:0001:00</t>
  </si>
  <si>
    <t>102</t>
  </si>
  <si>
    <t>316</t>
  </si>
  <si>
    <t>5.15</t>
  </si>
  <si>
    <t>013C  :831081:80:831099:20</t>
  </si>
  <si>
    <t>21:0500:000081</t>
  </si>
  <si>
    <t>21:0165:000084</t>
  </si>
  <si>
    <t>21:0165:000084:0002:0001:02</t>
  </si>
  <si>
    <t>67</t>
  </si>
  <si>
    <t>0.4</t>
  </si>
  <si>
    <t>41.8</t>
  </si>
  <si>
    <t>013C  :831082:00:------:--</t>
  </si>
  <si>
    <t>21:0500:000082</t>
  </si>
  <si>
    <t>21:0165:000069</t>
  </si>
  <si>
    <t>21:0165:000069:0001:0001:00</t>
  </si>
  <si>
    <t>34.8</t>
  </si>
  <si>
    <t>013C  :831083:00:------:--</t>
  </si>
  <si>
    <t>21:0500:000083</t>
  </si>
  <si>
    <t>21:0165:000070</t>
  </si>
  <si>
    <t>21:0165:000070:0001:0001:00</t>
  </si>
  <si>
    <t>177</t>
  </si>
  <si>
    <t>013C  :831084:00:------:--</t>
  </si>
  <si>
    <t>21:0500:000084</t>
  </si>
  <si>
    <t>21:0165:000071</t>
  </si>
  <si>
    <t>21:0165:000071:0001:0001:00</t>
  </si>
  <si>
    <t>118</t>
  </si>
  <si>
    <t>013C  :831085:00:------:--</t>
  </si>
  <si>
    <t>21:0500:000085</t>
  </si>
  <si>
    <t>21:0165:000072</t>
  </si>
  <si>
    <t>21:0165:000072:0001:0001:00</t>
  </si>
  <si>
    <t>171</t>
  </si>
  <si>
    <t>41.2</t>
  </si>
  <si>
    <t>013C  :831086:00:------:--</t>
  </si>
  <si>
    <t>21:0500:000086</t>
  </si>
  <si>
    <t>21:0165:000073</t>
  </si>
  <si>
    <t>21:0165:000073:0001:0001:00</t>
  </si>
  <si>
    <t>92</t>
  </si>
  <si>
    <t>2.45</t>
  </si>
  <si>
    <t>27.6</t>
  </si>
  <si>
    <t>013C  :831087:00:------:--</t>
  </si>
  <si>
    <t>21:0500:000087</t>
  </si>
  <si>
    <t>21:0165:000074</t>
  </si>
  <si>
    <t>21:0165:000074:0001:0001:00</t>
  </si>
  <si>
    <t>25.6</t>
  </si>
  <si>
    <t>013C  :831088:00:------:--</t>
  </si>
  <si>
    <t>21:0500:000088</t>
  </si>
  <si>
    <t>21:0165:000075</t>
  </si>
  <si>
    <t>21:0165:000075:0001:0001:00</t>
  </si>
  <si>
    <t>214</t>
  </si>
  <si>
    <t>2.65</t>
  </si>
  <si>
    <t>013C  :831089:00:------:--</t>
  </si>
  <si>
    <t>21:0500:000089</t>
  </si>
  <si>
    <t>21:0165:000076</t>
  </si>
  <si>
    <t>21:0165:000076:0001:0001:00</t>
  </si>
  <si>
    <t>167</t>
  </si>
  <si>
    <t>27.4</t>
  </si>
  <si>
    <t>013C  :831090:00:------:--</t>
  </si>
  <si>
    <t>21:0500:000090</t>
  </si>
  <si>
    <t>21:0165:000077</t>
  </si>
  <si>
    <t>21:0165:000077:0001:0001:00</t>
  </si>
  <si>
    <t>013C  :831091:00:------:--</t>
  </si>
  <si>
    <t>21:0500:000091</t>
  </si>
  <si>
    <t>21:0165:000078</t>
  </si>
  <si>
    <t>21:0165:000078:0001:0001:00</t>
  </si>
  <si>
    <t>276</t>
  </si>
  <si>
    <t>2.95</t>
  </si>
  <si>
    <t>11.8</t>
  </si>
  <si>
    <t>013C  :831092:9M:------:--</t>
  </si>
  <si>
    <t>21:0500:000092</t>
  </si>
  <si>
    <t>013C  :831093:00:------:--</t>
  </si>
  <si>
    <t>21:0500:000093</t>
  </si>
  <si>
    <t>21:0165:000079</t>
  </si>
  <si>
    <t>21:0165:000079:0001:0001:00</t>
  </si>
  <si>
    <t>267</t>
  </si>
  <si>
    <t>2.3</t>
  </si>
  <si>
    <t>7.8</t>
  </si>
  <si>
    <t>013C  :831094:00:------:--</t>
  </si>
  <si>
    <t>21:0500:000094</t>
  </si>
  <si>
    <t>21:0165:000080</t>
  </si>
  <si>
    <t>21:0165:000080:0001:0001:00</t>
  </si>
  <si>
    <t>116</t>
  </si>
  <si>
    <t>45.4</t>
  </si>
  <si>
    <t>013C  :831095:00:------:--</t>
  </si>
  <si>
    <t>21:0500:000095</t>
  </si>
  <si>
    <t>21:0165:000081</t>
  </si>
  <si>
    <t>21:0165:000081:0001:0001:00</t>
  </si>
  <si>
    <t>137</t>
  </si>
  <si>
    <t>705</t>
  </si>
  <si>
    <t>4.45</t>
  </si>
  <si>
    <t>013C  :831096:00:------:--</t>
  </si>
  <si>
    <t>21:0500:000096</t>
  </si>
  <si>
    <t>21:0165:000082</t>
  </si>
  <si>
    <t>21:0165:000082:0001:0001:00</t>
  </si>
  <si>
    <t>86</t>
  </si>
  <si>
    <t>293</t>
  </si>
  <si>
    <t>013C  :831097:00:------:--</t>
  </si>
  <si>
    <t>21:0500:000097</t>
  </si>
  <si>
    <t>21:0165:000083</t>
  </si>
  <si>
    <t>21:0165:000083:0001:0001:00</t>
  </si>
  <si>
    <t>311</t>
  </si>
  <si>
    <t>2.5</t>
  </si>
  <si>
    <t>013C  :831098:10:------:--</t>
  </si>
  <si>
    <t>21:0500:000098</t>
  </si>
  <si>
    <t>21:0165:000084:0001:0001:00</t>
  </si>
  <si>
    <t>41.6</t>
  </si>
  <si>
    <t>013C  :831099:20:831098:10</t>
  </si>
  <si>
    <t>21:0500:000099</t>
  </si>
  <si>
    <t>21:0165:000084:0002:0001:01</t>
  </si>
  <si>
    <t>0.35</t>
  </si>
  <si>
    <t>013C  :831100:00:------:--</t>
  </si>
  <si>
    <t>21:0500:000100</t>
  </si>
  <si>
    <t>21:0165:000085</t>
  </si>
  <si>
    <t>21:0165:000085:0001:0001:00</t>
  </si>
  <si>
    <t>109</t>
  </si>
  <si>
    <t>54.4</t>
  </si>
  <si>
    <t>013C  :831101:80:831103:20</t>
  </si>
  <si>
    <t>21:0500:000101</t>
  </si>
  <si>
    <t>21:0165:000086</t>
  </si>
  <si>
    <t>21:0165:000086:0002:0001:02</t>
  </si>
  <si>
    <t>748</t>
  </si>
  <si>
    <t>145</t>
  </si>
  <si>
    <t>013C  :831102:10:------:--</t>
  </si>
  <si>
    <t>21:0500:000102</t>
  </si>
  <si>
    <t>21:0165:000086:0001:0001:00</t>
  </si>
  <si>
    <t>689</t>
  </si>
  <si>
    <t>8.9</t>
  </si>
  <si>
    <t>31.4</t>
  </si>
  <si>
    <t>013C  :831103:20:831102:10</t>
  </si>
  <si>
    <t>21:0500:000103</t>
  </si>
  <si>
    <t>21:0165:000086:0002:0001:01</t>
  </si>
  <si>
    <t>749</t>
  </si>
  <si>
    <t>8.7</t>
  </si>
  <si>
    <t>013C  :831104:00:------:--</t>
  </si>
  <si>
    <t>21:0500:000104</t>
  </si>
  <si>
    <t>21:0165:000087</t>
  </si>
  <si>
    <t>21:0165:000087:0001:0001:00</t>
  </si>
  <si>
    <t>227</t>
  </si>
  <si>
    <t>21.8</t>
  </si>
  <si>
    <t>013C  :831105:00:------:--</t>
  </si>
  <si>
    <t>21:0500:000105</t>
  </si>
  <si>
    <t>21:0165:000088</t>
  </si>
  <si>
    <t>21:0165:000088:0001:0001:00</t>
  </si>
  <si>
    <t>99</t>
  </si>
  <si>
    <t>368</t>
  </si>
  <si>
    <t>26.4</t>
  </si>
  <si>
    <t>013C  :831106:00:------:--</t>
  </si>
  <si>
    <t>21:0500:000106</t>
  </si>
  <si>
    <t>21:0165:000089</t>
  </si>
  <si>
    <t>21:0165:000089:0001:0001:00</t>
  </si>
  <si>
    <t>82</t>
  </si>
  <si>
    <t>013C  :831107:00:------:--</t>
  </si>
  <si>
    <t>21:0500:000107</t>
  </si>
  <si>
    <t>21:0165:000090</t>
  </si>
  <si>
    <t>21:0165:000090:0001:0001:00</t>
  </si>
  <si>
    <t>013C  :831108:00:------:--</t>
  </si>
  <si>
    <t>21:0500:000108</t>
  </si>
  <si>
    <t>21:0165:000091</t>
  </si>
  <si>
    <t>21:0165:000091:0001:0001:00</t>
  </si>
  <si>
    <t>013C  :831109:00:------:--</t>
  </si>
  <si>
    <t>21:0500:000109</t>
  </si>
  <si>
    <t>21:0165:000092</t>
  </si>
  <si>
    <t>21:0165:000092:0001:0001:00</t>
  </si>
  <si>
    <t>195</t>
  </si>
  <si>
    <t>702</t>
  </si>
  <si>
    <t>13.5</t>
  </si>
  <si>
    <t>15.2</t>
  </si>
  <si>
    <t>013C  :831110:00:------:--</t>
  </si>
  <si>
    <t>21:0500:000110</t>
  </si>
  <si>
    <t>21:0165:000093</t>
  </si>
  <si>
    <t>21:0165:000093:0001:0001:00</t>
  </si>
  <si>
    <t>103</t>
  </si>
  <si>
    <t>432</t>
  </si>
  <si>
    <t>3.25</t>
  </si>
  <si>
    <t>013C  :831111:00:------:--</t>
  </si>
  <si>
    <t>21:0500:000111</t>
  </si>
  <si>
    <t>21:0165:000094</t>
  </si>
  <si>
    <t>21:0165:000094:0001:0001:00</t>
  </si>
  <si>
    <t>487</t>
  </si>
  <si>
    <t>3.4</t>
  </si>
  <si>
    <t>013C  :831112:00:------:--</t>
  </si>
  <si>
    <t>21:0500:000112</t>
  </si>
  <si>
    <t>21:0165:000095</t>
  </si>
  <si>
    <t>21:0165:000095:0001:0001:00</t>
  </si>
  <si>
    <t>113</t>
  </si>
  <si>
    <t>637</t>
  </si>
  <si>
    <t>24.4</t>
  </si>
  <si>
    <t>013C  :831113:9R:------:--</t>
  </si>
  <si>
    <t>21:0500:000113</t>
  </si>
  <si>
    <t>444</t>
  </si>
  <si>
    <t>25.5</t>
  </si>
  <si>
    <t>8.2</t>
  </si>
  <si>
    <t>29.5</t>
  </si>
  <si>
    <t>600</t>
  </si>
  <si>
    <t>013C  :831114:00:------:--</t>
  </si>
  <si>
    <t>21:0500:000114</t>
  </si>
  <si>
    <t>21:0165:000096</t>
  </si>
  <si>
    <t>21:0165:000096:0001:0001:00</t>
  </si>
  <si>
    <t>39.8</t>
  </si>
  <si>
    <t>013C  :831115:00:------:--</t>
  </si>
  <si>
    <t>21:0500:000115</t>
  </si>
  <si>
    <t>21:0165:000097</t>
  </si>
  <si>
    <t>21:0165:000097:0001:0001:00</t>
  </si>
  <si>
    <t>248</t>
  </si>
  <si>
    <t>013C  :831116:00:------:--</t>
  </si>
  <si>
    <t>21:0500:000116</t>
  </si>
  <si>
    <t>21:0165:000098</t>
  </si>
  <si>
    <t>21:0165:000098:0001:0001:00</t>
  </si>
  <si>
    <t>3450</t>
  </si>
  <si>
    <t>19.2</t>
  </si>
  <si>
    <t>013C  :831117:00:------:--</t>
  </si>
  <si>
    <t>21:0500:000117</t>
  </si>
  <si>
    <t>21:0165:000099</t>
  </si>
  <si>
    <t>21:0165:000099:0001:0001:00</t>
  </si>
  <si>
    <t>159</t>
  </si>
  <si>
    <t>17.2</t>
  </si>
  <si>
    <t>013C  :831118:00:------:--</t>
  </si>
  <si>
    <t>21:0500:000118</t>
  </si>
  <si>
    <t>21:0165:000100</t>
  </si>
  <si>
    <t>21:0165:000100:0001:0001:00</t>
  </si>
  <si>
    <t>1000</t>
  </si>
  <si>
    <t>013C  :831119:00:------:--</t>
  </si>
  <si>
    <t>21:0500:000119</t>
  </si>
  <si>
    <t>21:0165:000101</t>
  </si>
  <si>
    <t>21:0165:000101:0001:0001:00</t>
  </si>
  <si>
    <t>153</t>
  </si>
  <si>
    <t>013C  :831120:00:------:--</t>
  </si>
  <si>
    <t>21:0500:000120</t>
  </si>
  <si>
    <t>21:0165:000102</t>
  </si>
  <si>
    <t>21:0165:000102:0001:0001:00</t>
  </si>
  <si>
    <t>013C  :831121:80:831124:20</t>
  </si>
  <si>
    <t>21:0500:000121</t>
  </si>
  <si>
    <t>21:0165:000103</t>
  </si>
  <si>
    <t>21:0165:000103:0002:0001:02</t>
  </si>
  <si>
    <t>56</t>
  </si>
  <si>
    <t>35.6</t>
  </si>
  <si>
    <t>013C  :831122:9R:------:--</t>
  </si>
  <si>
    <t>21:0500:000122</t>
  </si>
  <si>
    <t>193</t>
  </si>
  <si>
    <t>430</t>
  </si>
  <si>
    <t>30.1</t>
  </si>
  <si>
    <t>640</t>
  </si>
  <si>
    <t>013C  :831123:10:------:--</t>
  </si>
  <si>
    <t>21:0500:000123</t>
  </si>
  <si>
    <t>21:0165:000103:0001:0001:00</t>
  </si>
  <si>
    <t>2.8</t>
  </si>
  <si>
    <t>013C  :831124:20:831123:10</t>
  </si>
  <si>
    <t>21:0500:000124</t>
  </si>
  <si>
    <t>21:0165:000103:0002:0001:01</t>
  </si>
  <si>
    <t>013C  :831125:00:------:--</t>
  </si>
  <si>
    <t>21:0500:000125</t>
  </si>
  <si>
    <t>21:0165:000104</t>
  </si>
  <si>
    <t>21:0165:000104:0001:0001:00</t>
  </si>
  <si>
    <t>013C  :831126:00:------:--</t>
  </si>
  <si>
    <t>21:0500:000126</t>
  </si>
  <si>
    <t>21:0165:000105</t>
  </si>
  <si>
    <t>21:0165:000105:0001:0001:00</t>
  </si>
  <si>
    <t>013C  :831127:00:------:--</t>
  </si>
  <si>
    <t>21:0500:000127</t>
  </si>
  <si>
    <t>21:0165:000106</t>
  </si>
  <si>
    <t>21:0165:000106:0001:0001:00</t>
  </si>
  <si>
    <t>239</t>
  </si>
  <si>
    <t>5.7</t>
  </si>
  <si>
    <t>013C  :831128:00:------:--</t>
  </si>
  <si>
    <t>21:0500:000128</t>
  </si>
  <si>
    <t>21:0165:000107</t>
  </si>
  <si>
    <t>21:0165:000107:0001:0001:00</t>
  </si>
  <si>
    <t>86.4</t>
  </si>
  <si>
    <t>013C  :831129:00:------:--</t>
  </si>
  <si>
    <t>21:0500:000129</t>
  </si>
  <si>
    <t>21:0165:000108</t>
  </si>
  <si>
    <t>21:0165:000108:0001:0001:00</t>
  </si>
  <si>
    <t>236</t>
  </si>
  <si>
    <t>013C  :831130:00:------:--</t>
  </si>
  <si>
    <t>21:0500:000130</t>
  </si>
  <si>
    <t>21:0165:000109</t>
  </si>
  <si>
    <t>21:0165:000109:0001:0001:00</t>
  </si>
  <si>
    <t>013C  :831131:00:------:--</t>
  </si>
  <si>
    <t>21:0500:000131</t>
  </si>
  <si>
    <t>21:0165:000110</t>
  </si>
  <si>
    <t>21:0165:000110:0001:0001:00</t>
  </si>
  <si>
    <t>0.55</t>
  </si>
  <si>
    <t>013C  :831132:00:------:--</t>
  </si>
  <si>
    <t>21:0500:000132</t>
  </si>
  <si>
    <t>21:0165:000111</t>
  </si>
  <si>
    <t>21:0165:000111:0001:0001:00</t>
  </si>
  <si>
    <t>013C  :831133:00:------:--</t>
  </si>
  <si>
    <t>21:0500:000133</t>
  </si>
  <si>
    <t>21:0165:000112</t>
  </si>
  <si>
    <t>21:0165:000112:0001:0001:00</t>
  </si>
  <si>
    <t>331</t>
  </si>
  <si>
    <t>013C  :831134:00:------:--</t>
  </si>
  <si>
    <t>21:0500:000134</t>
  </si>
  <si>
    <t>21:0165:000113</t>
  </si>
  <si>
    <t>21:0165:000113:0001:0001:00</t>
  </si>
  <si>
    <t>490</t>
  </si>
  <si>
    <t>2.55</t>
  </si>
  <si>
    <t>29.4</t>
  </si>
  <si>
    <t>013C  :831135:00:------:--</t>
  </si>
  <si>
    <t>21:0500:000135</t>
  </si>
  <si>
    <t>21:0165:000114</t>
  </si>
  <si>
    <t>21:0165:000114:0001:0001:00</t>
  </si>
  <si>
    <t>122</t>
  </si>
  <si>
    <t>1100</t>
  </si>
  <si>
    <t>013C  :831136:00:------:--</t>
  </si>
  <si>
    <t>21:0500:000136</t>
  </si>
  <si>
    <t>21:0165:000115</t>
  </si>
  <si>
    <t>21:0165:000115:0001:0001:00</t>
  </si>
  <si>
    <t>2.2</t>
  </si>
  <si>
    <t>013C  :831137:00:------:--</t>
  </si>
  <si>
    <t>21:0500:000137</t>
  </si>
  <si>
    <t>21:0165:000116</t>
  </si>
  <si>
    <t>21:0165:000116:0001:0001:00</t>
  </si>
  <si>
    <t>28.6</t>
  </si>
  <si>
    <t>013C  :831138:00:------:--</t>
  </si>
  <si>
    <t>21:0500:000138</t>
  </si>
  <si>
    <t>21:0165:000117</t>
  </si>
  <si>
    <t>21:0165:000117:0001:0001:00</t>
  </si>
  <si>
    <t>226</t>
  </si>
  <si>
    <t>013C  :831139:00:------:--</t>
  </si>
  <si>
    <t>21:0500:000139</t>
  </si>
  <si>
    <t>21:0165:000118</t>
  </si>
  <si>
    <t>21:0165:000118:0001:0001:00</t>
  </si>
  <si>
    <t>83.6</t>
  </si>
  <si>
    <t>013C  :831140:00:------:--</t>
  </si>
  <si>
    <t>21:0500:000140</t>
  </si>
  <si>
    <t>21:0165:000119</t>
  </si>
  <si>
    <t>21:0165:000119:0001:0001:00</t>
  </si>
  <si>
    <t>265</t>
  </si>
  <si>
    <t>7.4</t>
  </si>
  <si>
    <t>013C  :831141:80:831146:10</t>
  </si>
  <si>
    <t>21:0500:000141</t>
  </si>
  <si>
    <t>21:0165:000124</t>
  </si>
  <si>
    <t>21:0165:000124:0001:0001:02</t>
  </si>
  <si>
    <t>197</t>
  </si>
  <si>
    <t>1.75</t>
  </si>
  <si>
    <t>54.2</t>
  </si>
  <si>
    <t>013C  :831142:00:------:--</t>
  </si>
  <si>
    <t>21:0500:000142</t>
  </si>
  <si>
    <t>21:0165:000120</t>
  </si>
  <si>
    <t>21:0165:000120:0001:0001:00</t>
  </si>
  <si>
    <t>489</t>
  </si>
  <si>
    <t>32.2</t>
  </si>
  <si>
    <t>013C  :831143:00:------:--</t>
  </si>
  <si>
    <t>21:0500:000143</t>
  </si>
  <si>
    <t>21:0165:000121</t>
  </si>
  <si>
    <t>21:0165:000121:0001:0001:00</t>
  </si>
  <si>
    <t>259</t>
  </si>
  <si>
    <t>8.6</t>
  </si>
  <si>
    <t>013C  :831144:00:------:--</t>
  </si>
  <si>
    <t>21:0500:000144</t>
  </si>
  <si>
    <t>21:0165:000122</t>
  </si>
  <si>
    <t>21:0165:000122:0001:0001:00</t>
  </si>
  <si>
    <t>38.6</t>
  </si>
  <si>
    <t>013C  :831145:00:------:--</t>
  </si>
  <si>
    <t>21:0500:000145</t>
  </si>
  <si>
    <t>21:0165:000123</t>
  </si>
  <si>
    <t>21:0165:000123:0001:0001:00</t>
  </si>
  <si>
    <t>23.8</t>
  </si>
  <si>
    <t>013C  :831146:10:------:--</t>
  </si>
  <si>
    <t>21:0500:000146</t>
  </si>
  <si>
    <t>21:0165:000124:0001:0001:01</t>
  </si>
  <si>
    <t>191</t>
  </si>
  <si>
    <t>013C  :831147:20:831146:10</t>
  </si>
  <si>
    <t>21:0500:000147</t>
  </si>
  <si>
    <t>21:0165:000124:0002:0001:00</t>
  </si>
  <si>
    <t>179</t>
  </si>
  <si>
    <t>013C  :831148:00:------:--</t>
  </si>
  <si>
    <t>21:0500:000148</t>
  </si>
  <si>
    <t>21:0165:000125</t>
  </si>
  <si>
    <t>21:0165:000125:0001:0001:00</t>
  </si>
  <si>
    <t>013C  :831149:00:------:--</t>
  </si>
  <si>
    <t>21:0500:000149</t>
  </si>
  <si>
    <t>21:0165:000126</t>
  </si>
  <si>
    <t>21:0165:000126:0001:0001:00</t>
  </si>
  <si>
    <t>13.2</t>
  </si>
  <si>
    <t>013C  :831150:00:------:--</t>
  </si>
  <si>
    <t>21:0500:000150</t>
  </si>
  <si>
    <t>21:0165:000127</t>
  </si>
  <si>
    <t>21:0165:000127:0001:0001:00</t>
  </si>
  <si>
    <t>73</t>
  </si>
  <si>
    <t>256</t>
  </si>
  <si>
    <t>43.6</t>
  </si>
  <si>
    <t>013C  :831151:00:------:--</t>
  </si>
  <si>
    <t>21:0500:000151</t>
  </si>
  <si>
    <t>21:0165:000128</t>
  </si>
  <si>
    <t>21:0165:000128:0001:0001:00</t>
  </si>
  <si>
    <t>161</t>
  </si>
  <si>
    <t>0.85</t>
  </si>
  <si>
    <t>013C  :831152:00:------:--</t>
  </si>
  <si>
    <t>21:0500:000152</t>
  </si>
  <si>
    <t>21:0165:000129</t>
  </si>
  <si>
    <t>21:0165:000129:0001:0001:00</t>
  </si>
  <si>
    <t>013C  :831153:00:------:--</t>
  </si>
  <si>
    <t>21:0500:000153</t>
  </si>
  <si>
    <t>21:0165:000130</t>
  </si>
  <si>
    <t>21:0165:000130:0001:0001:00</t>
  </si>
  <si>
    <t>394</t>
  </si>
  <si>
    <t>13.6</t>
  </si>
  <si>
    <t>013C  :831154:00:------:--</t>
  </si>
  <si>
    <t>21:0500:000154</t>
  </si>
  <si>
    <t>21:0165:000131</t>
  </si>
  <si>
    <t>21:0165:000131:0001:0001:00</t>
  </si>
  <si>
    <t>1400</t>
  </si>
  <si>
    <t>8.4</t>
  </si>
  <si>
    <t>9.2</t>
  </si>
  <si>
    <t>013C  :831155:9P:------:--</t>
  </si>
  <si>
    <t>21:0500:000155</t>
  </si>
  <si>
    <t>69</t>
  </si>
  <si>
    <t>362</t>
  </si>
  <si>
    <t>20.7</t>
  </si>
  <si>
    <t>013C  :831156:00:------:--</t>
  </si>
  <si>
    <t>21:0500:000156</t>
  </si>
  <si>
    <t>21:0165:000132</t>
  </si>
  <si>
    <t>21:0165:000132:0001:0001:00</t>
  </si>
  <si>
    <t>2.35</t>
  </si>
  <si>
    <t>013C  :831157:00:------:--</t>
  </si>
  <si>
    <t>21:0500:000157</t>
  </si>
  <si>
    <t>21:0165:000133</t>
  </si>
  <si>
    <t>21:0165:000133:0001:0001:00</t>
  </si>
  <si>
    <t>206</t>
  </si>
  <si>
    <t>360</t>
  </si>
  <si>
    <t>013C  :831158:00:------:--</t>
  </si>
  <si>
    <t>21:0500:000158</t>
  </si>
  <si>
    <t>21:0165:000134</t>
  </si>
  <si>
    <t>21:0165:000134:0001:0001:00</t>
  </si>
  <si>
    <t>013C  :831159:00:------:--</t>
  </si>
  <si>
    <t>21:0500:000159</t>
  </si>
  <si>
    <t>21:0165:000135</t>
  </si>
  <si>
    <t>21:0165:000135:0001:0001:00</t>
  </si>
  <si>
    <t>7.5</t>
  </si>
  <si>
    <t>650</t>
  </si>
  <si>
    <t>013C  :831160:00:------:--</t>
  </si>
  <si>
    <t>21:0500:000160</t>
  </si>
  <si>
    <t>21:0165:000136</t>
  </si>
  <si>
    <t>21:0165:000136:0001:0001:00</t>
  </si>
  <si>
    <t>262</t>
  </si>
  <si>
    <t>31.8</t>
  </si>
  <si>
    <t>013C  :831161:80:831164:20</t>
  </si>
  <si>
    <t>21:0500:000161</t>
  </si>
  <si>
    <t>21:0165:000137</t>
  </si>
  <si>
    <t>21:0165:000137:0002:0001:02</t>
  </si>
  <si>
    <t>2500</t>
  </si>
  <si>
    <t>14.4</t>
  </si>
  <si>
    <t>013C  :831162:9R:------:--</t>
  </si>
  <si>
    <t>21:0500:000162</t>
  </si>
  <si>
    <t>30.5</t>
  </si>
  <si>
    <t>013C  :831163:10:------:--</t>
  </si>
  <si>
    <t>21:0500:000163</t>
  </si>
  <si>
    <t>21:0165:000137:0001:0001:00</t>
  </si>
  <si>
    <t>1550</t>
  </si>
  <si>
    <t>21.2</t>
  </si>
  <si>
    <t>013C  :831164:20:831163:10</t>
  </si>
  <si>
    <t>21:0500:000164</t>
  </si>
  <si>
    <t>21:0165:000137:0002:0001:01</t>
  </si>
  <si>
    <t>2300</t>
  </si>
  <si>
    <t>5.55</t>
  </si>
  <si>
    <t>16.6</t>
  </si>
  <si>
    <t>013C  :831165:00:------:--</t>
  </si>
  <si>
    <t>21:0500:000165</t>
  </si>
  <si>
    <t>21:0165:000138</t>
  </si>
  <si>
    <t>21:0165:000138:0001:0001:00</t>
  </si>
  <si>
    <t>79</t>
  </si>
  <si>
    <t>246</t>
  </si>
  <si>
    <t>2.15</t>
  </si>
  <si>
    <t>013C  :831166:00:------:--</t>
  </si>
  <si>
    <t>21:0500:000166</t>
  </si>
  <si>
    <t>21:0165:000139</t>
  </si>
  <si>
    <t>21:0165:000139:0001:0001:00</t>
  </si>
  <si>
    <t>175</t>
  </si>
  <si>
    <t>505</t>
  </si>
  <si>
    <t>013C  :831167:00:------:--</t>
  </si>
  <si>
    <t>21:0500:000167</t>
  </si>
  <si>
    <t>21:0165:000140</t>
  </si>
  <si>
    <t>21:0165:000140:0001:0001:00</t>
  </si>
  <si>
    <t>782</t>
  </si>
  <si>
    <t>7.45</t>
  </si>
  <si>
    <t>013C  :831168:00:------:--</t>
  </si>
  <si>
    <t>21:0500:000168</t>
  </si>
  <si>
    <t>21:0165:000141</t>
  </si>
  <si>
    <t>21:0165:000141:0001:0001:00</t>
  </si>
  <si>
    <t>166</t>
  </si>
  <si>
    <t>013C  :831169:00:------:--</t>
  </si>
  <si>
    <t>21:0500:000169</t>
  </si>
  <si>
    <t>21:0165:000142</t>
  </si>
  <si>
    <t>21:0165:000142:0001:0001:00</t>
  </si>
  <si>
    <t>107</t>
  </si>
  <si>
    <t>013C  :831170:00:------:--</t>
  </si>
  <si>
    <t>21:0500:000170</t>
  </si>
  <si>
    <t>21:0165:000143</t>
  </si>
  <si>
    <t>21:0165:000143:0001:0001:00</t>
  </si>
  <si>
    <t>013C  :831171:00:------:--</t>
  </si>
  <si>
    <t>21:0500:000171</t>
  </si>
  <si>
    <t>21:0165:000144</t>
  </si>
  <si>
    <t>21:0165:000144:0001:0001:00</t>
  </si>
  <si>
    <t>98</t>
  </si>
  <si>
    <t>013C  :831172:00:------:--</t>
  </si>
  <si>
    <t>21:0500:000172</t>
  </si>
  <si>
    <t>21:0165:000145</t>
  </si>
  <si>
    <t>21:0165:000145:0001:0001:00</t>
  </si>
  <si>
    <t>115</t>
  </si>
  <si>
    <t>1350</t>
  </si>
  <si>
    <t>5.95</t>
  </si>
  <si>
    <t>155</t>
  </si>
  <si>
    <t>013C  :831173:00:------:--</t>
  </si>
  <si>
    <t>21:0500:000173</t>
  </si>
  <si>
    <t>21:0165:000146</t>
  </si>
  <si>
    <t>21:0165:000146:0001:0001:00</t>
  </si>
  <si>
    <t>013C  :831174:00:------:--</t>
  </si>
  <si>
    <t>21:0500:000174</t>
  </si>
  <si>
    <t>21:0165:000147</t>
  </si>
  <si>
    <t>21:0165:000147:0001:0001:00</t>
  </si>
  <si>
    <t>198</t>
  </si>
  <si>
    <t>2790</t>
  </si>
  <si>
    <t>12.5</t>
  </si>
  <si>
    <t>013C  :831175:00:------:--</t>
  </si>
  <si>
    <t>21:0500:000175</t>
  </si>
  <si>
    <t>21:0165:000148</t>
  </si>
  <si>
    <t>21:0165:000148:0001:0001:00</t>
  </si>
  <si>
    <t>013C  :831176:00:------:--</t>
  </si>
  <si>
    <t>21:0500:000176</t>
  </si>
  <si>
    <t>21:0165:000149</t>
  </si>
  <si>
    <t>21:0165:000149:0001:0001:00</t>
  </si>
  <si>
    <t>211</t>
  </si>
  <si>
    <t>013C  :831177:00:------:--</t>
  </si>
  <si>
    <t>21:0500:000177</t>
  </si>
  <si>
    <t>21:0165:000150</t>
  </si>
  <si>
    <t>21:0165:000150:0001:0001:00</t>
  </si>
  <si>
    <t>123</t>
  </si>
  <si>
    <t>342</t>
  </si>
  <si>
    <t>3.05</t>
  </si>
  <si>
    <t>013C  :831178:00:------:--</t>
  </si>
  <si>
    <t>21:0500:000178</t>
  </si>
  <si>
    <t>21:0165:000151</t>
  </si>
  <si>
    <t>21:0165:000151:0001:0001:00</t>
  </si>
  <si>
    <t>1250</t>
  </si>
  <si>
    <t>165</t>
  </si>
  <si>
    <t>013C  :831179:00:------:--</t>
  </si>
  <si>
    <t>21:0500:000179</t>
  </si>
  <si>
    <t>21:0165:000152</t>
  </si>
  <si>
    <t>21:0165:000152:0001:0001:00</t>
  </si>
  <si>
    <t>622</t>
  </si>
  <si>
    <t>5.9</t>
  </si>
  <si>
    <t>27.2</t>
  </si>
  <si>
    <t>013C  :831180:00:------:--</t>
  </si>
  <si>
    <t>21:0500:000180</t>
  </si>
  <si>
    <t>21:0165:000153</t>
  </si>
  <si>
    <t>21:0165:000153:0001:0001:00</t>
  </si>
  <si>
    <t>557</t>
  </si>
  <si>
    <t>013C  :831181:80:831184:20</t>
  </si>
  <si>
    <t>21:0500:000181</t>
  </si>
  <si>
    <t>21:0165:000155</t>
  </si>
  <si>
    <t>21:0165:000155:0002:0001:02</t>
  </si>
  <si>
    <t>30.4</t>
  </si>
  <si>
    <t>013C  :831182:00:------:--</t>
  </si>
  <si>
    <t>21:0500:000182</t>
  </si>
  <si>
    <t>21:0165:000154</t>
  </si>
  <si>
    <t>21:0165:000154:0001:0001:00</t>
  </si>
  <si>
    <t>548</t>
  </si>
  <si>
    <t>3.45</t>
  </si>
  <si>
    <t>013C  :831183:10:------:--</t>
  </si>
  <si>
    <t>21:0500:000183</t>
  </si>
  <si>
    <t>21:0165:000155:0001:0001:00</t>
  </si>
  <si>
    <t>396</t>
  </si>
  <si>
    <t>013C  :831184:20:831183:10</t>
  </si>
  <si>
    <t>21:0500:000184</t>
  </si>
  <si>
    <t>21:0165:000155:0002:0001:01</t>
  </si>
  <si>
    <t>387</t>
  </si>
  <si>
    <t>013C  :831185:00:------:--</t>
  </si>
  <si>
    <t>21:0500:000185</t>
  </si>
  <si>
    <t>21:0165:000156</t>
  </si>
  <si>
    <t>21:0165:000156:0001:0001:00</t>
  </si>
  <si>
    <t>154</t>
  </si>
  <si>
    <t>013C  :831186:00:------:--</t>
  </si>
  <si>
    <t>21:0500:000186</t>
  </si>
  <si>
    <t>21:0165:000157</t>
  </si>
  <si>
    <t>21:0165:000157:0001:0001:00</t>
  </si>
  <si>
    <t>437</t>
  </si>
  <si>
    <t>013C  :831187:00:------:--</t>
  </si>
  <si>
    <t>21:0500:000187</t>
  </si>
  <si>
    <t>21:0165:000158</t>
  </si>
  <si>
    <t>21:0165:000158:0001:0001:00</t>
  </si>
  <si>
    <t>414</t>
  </si>
  <si>
    <t>3.65</t>
  </si>
  <si>
    <t>013C  :831188:00:------:--</t>
  </si>
  <si>
    <t>21:0500:000188</t>
  </si>
  <si>
    <t>21:0165:000159</t>
  </si>
  <si>
    <t>21:0165:000159:0001:0001:00</t>
  </si>
  <si>
    <t>133</t>
  </si>
  <si>
    <t>013C  :831189:00:------:--</t>
  </si>
  <si>
    <t>21:0500:000189</t>
  </si>
  <si>
    <t>21:0165:000160</t>
  </si>
  <si>
    <t>21:0165:000160:0001:0001:00</t>
  </si>
  <si>
    <t>827</t>
  </si>
  <si>
    <t>013C  :831190:9P:------:--</t>
  </si>
  <si>
    <t>21:0500:000190</t>
  </si>
  <si>
    <t>337</t>
  </si>
  <si>
    <t>400</t>
  </si>
  <si>
    <t>013C  :831191:00:------:--</t>
  </si>
  <si>
    <t>21:0500:000191</t>
  </si>
  <si>
    <t>21:0165:000161</t>
  </si>
  <si>
    <t>21:0165:000161:0001:0001:00</t>
  </si>
  <si>
    <t>78</t>
  </si>
  <si>
    <t>335</t>
  </si>
  <si>
    <t>47.6</t>
  </si>
  <si>
    <t>013C  :831192:00:------:--</t>
  </si>
  <si>
    <t>21:0500:000192</t>
  </si>
  <si>
    <t>21:0165:000162</t>
  </si>
  <si>
    <t>21:0165:000162:0001:0001:00</t>
  </si>
  <si>
    <t>728</t>
  </si>
  <si>
    <t>3.55</t>
  </si>
  <si>
    <t>30.6</t>
  </si>
  <si>
    <t>013C  :831193:00:------:--</t>
  </si>
  <si>
    <t>21:0500:000193</t>
  </si>
  <si>
    <t>21:0165:000163</t>
  </si>
  <si>
    <t>21:0165:000163:0001:0001:00</t>
  </si>
  <si>
    <t>013C  :831194:00:------:--</t>
  </si>
  <si>
    <t>21:0500:000194</t>
  </si>
  <si>
    <t>21:0165:000164</t>
  </si>
  <si>
    <t>21:0165:000164:0001:0001:00</t>
  </si>
  <si>
    <t>40.2</t>
  </si>
  <si>
    <t>013C  :831195:00:------:--</t>
  </si>
  <si>
    <t>21:0500:000195</t>
  </si>
  <si>
    <t>21:0165:000165</t>
  </si>
  <si>
    <t>21:0165:000165:0001:0001:00</t>
  </si>
  <si>
    <t>013C  :831196:00:------:--</t>
  </si>
  <si>
    <t>21:0500:000196</t>
  </si>
  <si>
    <t>21:0165:000166</t>
  </si>
  <si>
    <t>21:0165:000166:0001:0001:00</t>
  </si>
  <si>
    <t>013C  :831197:00:------:--</t>
  </si>
  <si>
    <t>21:0500:000197</t>
  </si>
  <si>
    <t>21:0165:000167</t>
  </si>
  <si>
    <t>21:0165:000167:0001:0001:00</t>
  </si>
  <si>
    <t>013C  :831198:00:------:--</t>
  </si>
  <si>
    <t>21:0500:000198</t>
  </si>
  <si>
    <t>21:0165:000168</t>
  </si>
  <si>
    <t>21:0165:000168:0001:0001:00</t>
  </si>
  <si>
    <t>29.8</t>
  </si>
  <si>
    <t>013C  :831199:00:------:--</t>
  </si>
  <si>
    <t>21:0500:000199</t>
  </si>
  <si>
    <t>21:0165:000169</t>
  </si>
  <si>
    <t>21:0165:000169:0001:0001:00</t>
  </si>
  <si>
    <t>013C  :831200:00:------:--</t>
  </si>
  <si>
    <t>21:0500:000200</t>
  </si>
  <si>
    <t>21:0165:000170</t>
  </si>
  <si>
    <t>21:0165:000170:0001:0001:00</t>
  </si>
  <si>
    <t>44.2</t>
  </si>
  <si>
    <t>013C  :831201:80:831203:10</t>
  </si>
  <si>
    <t>21:0500:000201</t>
  </si>
  <si>
    <t>21:0165:000172</t>
  </si>
  <si>
    <t>21:0165:000172:0001:0001:02</t>
  </si>
  <si>
    <t>48.8</t>
  </si>
  <si>
    <t>013C  :831202:00:------:--</t>
  </si>
  <si>
    <t>21:0500:000202</t>
  </si>
  <si>
    <t>21:0165:000171</t>
  </si>
  <si>
    <t>21:0165:000171:0001:0001:00</t>
  </si>
  <si>
    <t>189</t>
  </si>
  <si>
    <t>013C  :831203:10:------:--</t>
  </si>
  <si>
    <t>21:0500:000203</t>
  </si>
  <si>
    <t>21:0165:000172:0001:0001:01</t>
  </si>
  <si>
    <t>48.2</t>
  </si>
  <si>
    <t>013C  :831204:20:831203:10</t>
  </si>
  <si>
    <t>21:0500:000204</t>
  </si>
  <si>
    <t>21:0165:000172:0002:0001:00</t>
  </si>
  <si>
    <t>013C  :831205:00:------:--</t>
  </si>
  <si>
    <t>21:0500:000205</t>
  </si>
  <si>
    <t>21:0165:000173</t>
  </si>
  <si>
    <t>21:0165:000173:0001:0001:00</t>
  </si>
  <si>
    <t>013C  :831206:9R:------:--</t>
  </si>
  <si>
    <t>21:0500:000206</t>
  </si>
  <si>
    <t>192</t>
  </si>
  <si>
    <t>447</t>
  </si>
  <si>
    <t>4.35</t>
  </si>
  <si>
    <t>27.5</t>
  </si>
  <si>
    <t>660</t>
  </si>
  <si>
    <t>013C  :831207:00:------:--</t>
  </si>
  <si>
    <t>21:0500:000207</t>
  </si>
  <si>
    <t>21:0165:000174</t>
  </si>
  <si>
    <t>21:0165:000174:0001:0001:00</t>
  </si>
  <si>
    <t>222</t>
  </si>
  <si>
    <t>013C  :831208:00:------:--</t>
  </si>
  <si>
    <t>21:0500:000208</t>
  </si>
  <si>
    <t>21:0165:000175</t>
  </si>
  <si>
    <t>21:0165:000175:0001:0001:00</t>
  </si>
  <si>
    <t>38.8</t>
  </si>
  <si>
    <t>013C  :831209:00:------:--</t>
  </si>
  <si>
    <t>21:0500:000209</t>
  </si>
  <si>
    <t>21:0165:000176</t>
  </si>
  <si>
    <t>21:0165:000176:0001:0001:00</t>
  </si>
  <si>
    <t>013C  :831210:00:------:--</t>
  </si>
  <si>
    <t>21:0500:000210</t>
  </si>
  <si>
    <t>21:0165:000177</t>
  </si>
  <si>
    <t>21:0165:000177:0001:0001:00</t>
  </si>
  <si>
    <t>67.2</t>
  </si>
  <si>
    <t>013C  :831211:00:------:--</t>
  </si>
  <si>
    <t>21:0500:000211</t>
  </si>
  <si>
    <t>21:0165:000178</t>
  </si>
  <si>
    <t>21:0165:000178:0001:0001:00</t>
  </si>
  <si>
    <t>2.85</t>
  </si>
  <si>
    <t>43.8</t>
  </si>
  <si>
    <t>013C  :831212:00:------:--</t>
  </si>
  <si>
    <t>21:0500:000212</t>
  </si>
  <si>
    <t>21:0165:000179</t>
  </si>
  <si>
    <t>21:0165:000179:0001:0001:00</t>
  </si>
  <si>
    <t>6.3</t>
  </si>
  <si>
    <t>12.8</t>
  </si>
  <si>
    <t>013C  :831213:00:------:--</t>
  </si>
  <si>
    <t>21:0500:000213</t>
  </si>
  <si>
    <t>21:0165:000180</t>
  </si>
  <si>
    <t>21:0165:000180:0001:0001:00</t>
  </si>
  <si>
    <t>459</t>
  </si>
  <si>
    <t>013C  :831214:00:------:--</t>
  </si>
  <si>
    <t>21:0500:000214</t>
  </si>
  <si>
    <t>21:0165:000181</t>
  </si>
  <si>
    <t>21:0165:000181:0001:0001:00</t>
  </si>
  <si>
    <t>1870</t>
  </si>
  <si>
    <t>013C  :831215:00:------:--</t>
  </si>
  <si>
    <t>21:0500:000215</t>
  </si>
  <si>
    <t>21:0165:000182</t>
  </si>
  <si>
    <t>21:0165:000182:0001:0001:00</t>
  </si>
  <si>
    <t>013C  :831216:00:------:--</t>
  </si>
  <si>
    <t>21:0500:000216</t>
  </si>
  <si>
    <t>21:0165:000183</t>
  </si>
  <si>
    <t>21:0165:000183:0001:0001:00</t>
  </si>
  <si>
    <t>013C  :831217:00:------:--</t>
  </si>
  <si>
    <t>21:0500:000217</t>
  </si>
  <si>
    <t>21:0165:000184</t>
  </si>
  <si>
    <t>21:0165:000184:0001:0001:00</t>
  </si>
  <si>
    <t>013C  :831218:00:------:--</t>
  </si>
  <si>
    <t>21:0500:000218</t>
  </si>
  <si>
    <t>21:0165:000185</t>
  </si>
  <si>
    <t>21:0165:000185:0001:0001:00</t>
  </si>
  <si>
    <t>752</t>
  </si>
  <si>
    <t>4.15</t>
  </si>
  <si>
    <t>20.4</t>
  </si>
  <si>
    <t>013C  :831219:00:------:--</t>
  </si>
  <si>
    <t>21:0500:000219</t>
  </si>
  <si>
    <t>21:0165:000186</t>
  </si>
  <si>
    <t>21:0165:000186:0001:0001:00</t>
  </si>
  <si>
    <t>26.6</t>
  </si>
  <si>
    <t>013C  :831220:00:------:--</t>
  </si>
  <si>
    <t>21:0500:000220</t>
  </si>
  <si>
    <t>21:0165:000187</t>
  </si>
  <si>
    <t>21:0165:000187:0001:0001:00</t>
  </si>
  <si>
    <t>5.45</t>
  </si>
  <si>
    <t>520</t>
  </si>
  <si>
    <t>013C  :831221:80:831225:20</t>
  </si>
  <si>
    <t>21:0500:000221</t>
  </si>
  <si>
    <t>21:0165:000190</t>
  </si>
  <si>
    <t>21:0165:000190:0002:0001:02</t>
  </si>
  <si>
    <t>6.7</t>
  </si>
  <si>
    <t>49.4</t>
  </si>
  <si>
    <t>013C  :831222:00:------:--</t>
  </si>
  <si>
    <t>21:0500:000222</t>
  </si>
  <si>
    <t>21:0165:000188</t>
  </si>
  <si>
    <t>21:0165:000188:0001:0001:00</t>
  </si>
  <si>
    <t>013C  :831223:00:------:--</t>
  </si>
  <si>
    <t>21:0500:000223</t>
  </si>
  <si>
    <t>21:0165:000189</t>
  </si>
  <si>
    <t>21:0165:000189:0001:0001:00</t>
  </si>
  <si>
    <t>013C  :831224:10:------:--</t>
  </si>
  <si>
    <t>21:0500:000224</t>
  </si>
  <si>
    <t>21:0165:000190:0001:0001:00</t>
  </si>
  <si>
    <t>3.9</t>
  </si>
  <si>
    <t>013C  :831225:20:831224:10</t>
  </si>
  <si>
    <t>21:0500:000225</t>
  </si>
  <si>
    <t>21:0165:000190:0002:0001:01</t>
  </si>
  <si>
    <t>48.4</t>
  </si>
  <si>
    <t>013C  :831226:00:------:--</t>
  </si>
  <si>
    <t>21:0500:000226</t>
  </si>
  <si>
    <t>21:0165:000191</t>
  </si>
  <si>
    <t>21:0165:000191:0001:0001:00</t>
  </si>
  <si>
    <t>6.8</t>
  </si>
  <si>
    <t>470</t>
  </si>
  <si>
    <t>013C  :831227:00:------:--</t>
  </si>
  <si>
    <t>21:0500:000227</t>
  </si>
  <si>
    <t>21:0165:000192</t>
  </si>
  <si>
    <t>21:0165:000192:0001:0001:00</t>
  </si>
  <si>
    <t>44.6</t>
  </si>
  <si>
    <t>013C  :831228:00:------:--</t>
  </si>
  <si>
    <t>21:0500:000228</t>
  </si>
  <si>
    <t>21:0165:000193</t>
  </si>
  <si>
    <t>21:0165:000193:0001:0001:00</t>
  </si>
  <si>
    <t>013C  :831229:00:------:--</t>
  </si>
  <si>
    <t>21:0500:000229</t>
  </si>
  <si>
    <t>21:0165:000194</t>
  </si>
  <si>
    <t>21:0165:000194:0001:0001:00</t>
  </si>
  <si>
    <t>013C  :831230:00:------:--</t>
  </si>
  <si>
    <t>21:0500:000230</t>
  </si>
  <si>
    <t>21:0165:000195</t>
  </si>
  <si>
    <t>21:0165:000195:0001:0001:00</t>
  </si>
  <si>
    <t>013C  :831231:00:------:--</t>
  </si>
  <si>
    <t>21:0500:000231</t>
  </si>
  <si>
    <t>21:0165:000196</t>
  </si>
  <si>
    <t>21:0165:000196:0001:0001:00</t>
  </si>
  <si>
    <t>51.4</t>
  </si>
  <si>
    <t>013C  :831232:00:------:--</t>
  </si>
  <si>
    <t>21:0500:000232</t>
  </si>
  <si>
    <t>21:0165:000197</t>
  </si>
  <si>
    <t>21:0165:000197:0001:0001:00</t>
  </si>
  <si>
    <t>013C  :831233:00:------:--</t>
  </si>
  <si>
    <t>21:0500:000233</t>
  </si>
  <si>
    <t>21:0165:000198</t>
  </si>
  <si>
    <t>21:0165:000198:0001:0001:00</t>
  </si>
  <si>
    <t>013C  :831234:00:------:--</t>
  </si>
  <si>
    <t>21:0500:000234</t>
  </si>
  <si>
    <t>21:0165:000199</t>
  </si>
  <si>
    <t>21:0165:000199:0001:0001:00</t>
  </si>
  <si>
    <t>156</t>
  </si>
  <si>
    <t>320</t>
  </si>
  <si>
    <t>013C  :831235:9P:------:--</t>
  </si>
  <si>
    <t>21:0500:000235</t>
  </si>
  <si>
    <t>334</t>
  </si>
  <si>
    <t>450</t>
  </si>
  <si>
    <t>013C  :831236:00:------:--</t>
  </si>
  <si>
    <t>21:0500:000236</t>
  </si>
  <si>
    <t>21:0165:000200</t>
  </si>
  <si>
    <t>21:0165:000200:0001:0001:00</t>
  </si>
  <si>
    <t>3500</t>
  </si>
  <si>
    <t>16.5</t>
  </si>
  <si>
    <t>013C  :831237:00:------:--</t>
  </si>
  <si>
    <t>21:0500:000237</t>
  </si>
  <si>
    <t>21:0165:000201</t>
  </si>
  <si>
    <t>21:0165:000201:0001:0001:00</t>
  </si>
  <si>
    <t>143</t>
  </si>
  <si>
    <t>185</t>
  </si>
  <si>
    <t>013C  :831238:00:------:--</t>
  </si>
  <si>
    <t>21:0500:000238</t>
  </si>
  <si>
    <t>21:0165:000202</t>
  </si>
  <si>
    <t>21:0165:000202:0001:0001:00</t>
  </si>
  <si>
    <t>013C  :831239:00:------:--</t>
  </si>
  <si>
    <t>21:0500:000239</t>
  </si>
  <si>
    <t>21:0165:000203</t>
  </si>
  <si>
    <t>21:0165:000203:0001:0001:00</t>
  </si>
  <si>
    <t>013C  :831240:00:------:--</t>
  </si>
  <si>
    <t>21:0500:000240</t>
  </si>
  <si>
    <t>21:0165:000204</t>
  </si>
  <si>
    <t>21:0165:000204:0001:0001:00</t>
  </si>
  <si>
    <t>330</t>
  </si>
  <si>
    <t>013C  :831241:80:831242:10</t>
  </si>
  <si>
    <t>21:0500:000241</t>
  </si>
  <si>
    <t>21:0165:000205</t>
  </si>
  <si>
    <t>21:0165:000205:0001:0001:02</t>
  </si>
  <si>
    <t>162</t>
  </si>
  <si>
    <t>013C  :831242:10:------:--</t>
  </si>
  <si>
    <t>21:0500:000242</t>
  </si>
  <si>
    <t>21:0165:000205:0001:0001:01</t>
  </si>
  <si>
    <t>013C  :831243:20:831242:10</t>
  </si>
  <si>
    <t>21:0500:000243</t>
  </si>
  <si>
    <t>21:0165:000205:0002:0001:00</t>
  </si>
  <si>
    <t>33.2</t>
  </si>
  <si>
    <t>013C  :831244:00:------:--</t>
  </si>
  <si>
    <t>21:0500:000244</t>
  </si>
  <si>
    <t>21:0165:000206</t>
  </si>
  <si>
    <t>21:0165:000206:0001:0001:00</t>
  </si>
  <si>
    <t>013C  :831245:00:------:--</t>
  </si>
  <si>
    <t>21:0500:000245</t>
  </si>
  <si>
    <t>21:0165:000207</t>
  </si>
  <si>
    <t>21:0165:000207:0001:0001:00</t>
  </si>
  <si>
    <t>013C  :831246:00:------:--</t>
  </si>
  <si>
    <t>21:0500:000246</t>
  </si>
  <si>
    <t>21:0165:000208</t>
  </si>
  <si>
    <t>21:0165:000208:0001:0001:00</t>
  </si>
  <si>
    <t>303</t>
  </si>
  <si>
    <t>2.7</t>
  </si>
  <si>
    <t>013C  :831247:00:------:--</t>
  </si>
  <si>
    <t>21:0500:000247</t>
  </si>
  <si>
    <t>21:0165:000209</t>
  </si>
  <si>
    <t>21:0165:000209:0001:0001:00</t>
  </si>
  <si>
    <t>013C  :831248:00:------:--</t>
  </si>
  <si>
    <t>21:0500:000248</t>
  </si>
  <si>
    <t>21:0165:000210</t>
  </si>
  <si>
    <t>21:0165:000210:0001:0001:00</t>
  </si>
  <si>
    <t>17.8</t>
  </si>
  <si>
    <t>013C  :831249:00:------:--</t>
  </si>
  <si>
    <t>21:0500:000249</t>
  </si>
  <si>
    <t>21:0165:000211</t>
  </si>
  <si>
    <t>21:0165:000211:0001:0001:00</t>
  </si>
  <si>
    <t>28.2</t>
  </si>
  <si>
    <t>013C  :831250:9P:------:--</t>
  </si>
  <si>
    <t>21:0500:000250</t>
  </si>
  <si>
    <t>74</t>
  </si>
  <si>
    <t>359</t>
  </si>
  <si>
    <t>21.6</t>
  </si>
  <si>
    <t>21.5</t>
  </si>
  <si>
    <t>013C  :831251:00:------:--</t>
  </si>
  <si>
    <t>21:0500:000251</t>
  </si>
  <si>
    <t>21:0165:000212</t>
  </si>
  <si>
    <t>21:0165:000212:0001:0001:00</t>
  </si>
  <si>
    <t>416</t>
  </si>
  <si>
    <t>500</t>
  </si>
  <si>
    <t>013C  :831252:00:------:--</t>
  </si>
  <si>
    <t>21:0500:000252</t>
  </si>
  <si>
    <t>21:0165:000213</t>
  </si>
  <si>
    <t>21:0165:000213:0001:0001:00</t>
  </si>
  <si>
    <t>1020</t>
  </si>
  <si>
    <t>013C  :831253:00:------:--</t>
  </si>
  <si>
    <t>21:0500:000253</t>
  </si>
  <si>
    <t>21:0165:000214</t>
  </si>
  <si>
    <t>21:0165:000214:0001:0001:00</t>
  </si>
  <si>
    <t>184</t>
  </si>
  <si>
    <t>013C  :831254:00:------:--</t>
  </si>
  <si>
    <t>21:0500:000254</t>
  </si>
  <si>
    <t>21:0165:000215</t>
  </si>
  <si>
    <t>21:0165:000215:0001:0001:00</t>
  </si>
  <si>
    <t>903</t>
  </si>
  <si>
    <t>5.25</t>
  </si>
  <si>
    <t>47.8</t>
  </si>
  <si>
    <t>10.1</t>
  </si>
  <si>
    <t>013C  :831255:00:------:--</t>
  </si>
  <si>
    <t>21:0500:000255</t>
  </si>
  <si>
    <t>21:0165:000216</t>
  </si>
  <si>
    <t>21:0165:000216:0001:0001:00</t>
  </si>
  <si>
    <t>013C  :831256:00:------:--</t>
  </si>
  <si>
    <t>21:0500:000256</t>
  </si>
  <si>
    <t>21:0165:000217</t>
  </si>
  <si>
    <t>21:0165:000217:0001:0001:00</t>
  </si>
  <si>
    <t>144</t>
  </si>
  <si>
    <t>41.4</t>
  </si>
  <si>
    <t>013C  :831257:00:------:--</t>
  </si>
  <si>
    <t>21:0500:000257</t>
  </si>
  <si>
    <t>21:0165:000218</t>
  </si>
  <si>
    <t>21:0165:000218:0001:0001:00</t>
  </si>
  <si>
    <t>47.2</t>
  </si>
  <si>
    <t>013C  :831258:00:------:--</t>
  </si>
  <si>
    <t>21:0500:000258</t>
  </si>
  <si>
    <t>21:0165:000219</t>
  </si>
  <si>
    <t>21:0165:000219:0001:0001:00</t>
  </si>
  <si>
    <t>013C  :831259:00:------:--</t>
  </si>
  <si>
    <t>21:0500:000259</t>
  </si>
  <si>
    <t>21:0165:000220</t>
  </si>
  <si>
    <t>21:0165:000220:0001:0001:00</t>
  </si>
  <si>
    <t>383</t>
  </si>
  <si>
    <t>4.7</t>
  </si>
  <si>
    <t>013C  :831260:00:------:--</t>
  </si>
  <si>
    <t>21:0500:000260</t>
  </si>
  <si>
    <t>21:0165:000221</t>
  </si>
  <si>
    <t>21:0165:000221:0001:0001:00</t>
  </si>
  <si>
    <t>790</t>
  </si>
  <si>
    <t>5.1</t>
  </si>
  <si>
    <t>30.2</t>
  </si>
  <si>
    <t>013C  :831261:80:831265:20</t>
  </si>
  <si>
    <t>21:0500:000261</t>
  </si>
  <si>
    <t>21:0165:000224</t>
  </si>
  <si>
    <t>21:0165:000224:0002:0001:02</t>
  </si>
  <si>
    <t>225</t>
  </si>
  <si>
    <t>42.2</t>
  </si>
  <si>
    <t>013C  :831262:00:------:--</t>
  </si>
  <si>
    <t>21:0500:000262</t>
  </si>
  <si>
    <t>21:0165:000222</t>
  </si>
  <si>
    <t>21:0165:000222:0001:0001:00</t>
  </si>
  <si>
    <t>013C  :831263:00:------:--</t>
  </si>
  <si>
    <t>21:0500:000263</t>
  </si>
  <si>
    <t>21:0165:000223</t>
  </si>
  <si>
    <t>21:0165:000223:0001:0001:00</t>
  </si>
  <si>
    <t>013C  :831264:10:------:--</t>
  </si>
  <si>
    <t>21:0500:000264</t>
  </si>
  <si>
    <t>21:0165:000224:0001:0001:00</t>
  </si>
  <si>
    <t>219</t>
  </si>
  <si>
    <t>1.35</t>
  </si>
  <si>
    <t>013C  :831265:20:831264:10</t>
  </si>
  <si>
    <t>21:0500:000265</t>
  </si>
  <si>
    <t>21:0165:000224:0002:0001:01</t>
  </si>
  <si>
    <t>224</t>
  </si>
  <si>
    <t>013C  :831266:00:------:--</t>
  </si>
  <si>
    <t>21:0500:000266</t>
  </si>
  <si>
    <t>21:0165:000225</t>
  </si>
  <si>
    <t>21:0165:000225:0001:0001:00</t>
  </si>
  <si>
    <t>013C  :831267:9R:------:--</t>
  </si>
  <si>
    <t>21:0500:000267</t>
  </si>
  <si>
    <t>428</t>
  </si>
  <si>
    <t>4.05</t>
  </si>
  <si>
    <t>28.3</t>
  </si>
  <si>
    <t>550</t>
  </si>
  <si>
    <t>013C  :831268:00:------:--</t>
  </si>
  <si>
    <t>21:0500:000268</t>
  </si>
  <si>
    <t>21:0165:000226</t>
  </si>
  <si>
    <t>21:0165:000226:0001:0001:00</t>
  </si>
  <si>
    <t>252</t>
  </si>
  <si>
    <t>013C  :831269:00:------:--</t>
  </si>
  <si>
    <t>21:0500:000269</t>
  </si>
  <si>
    <t>21:0165:000227</t>
  </si>
  <si>
    <t>21:0165:000227:0001:0001:00</t>
  </si>
  <si>
    <t>497</t>
  </si>
  <si>
    <t>013C  :831270:00:------:--</t>
  </si>
  <si>
    <t>21:0500:000270</t>
  </si>
  <si>
    <t>21:0165:000228</t>
  </si>
  <si>
    <t>21:0165:000228:0001:0001:00</t>
  </si>
  <si>
    <t>374</t>
  </si>
  <si>
    <t>013C  :831271:00:------:--</t>
  </si>
  <si>
    <t>21:0500:000271</t>
  </si>
  <si>
    <t>21:0165:000229</t>
  </si>
  <si>
    <t>21:0165:000229:0001:0001:00</t>
  </si>
  <si>
    <t>242</t>
  </si>
  <si>
    <t>40.6</t>
  </si>
  <si>
    <t>013C  :831272:00:------:--</t>
  </si>
  <si>
    <t>21:0500:000272</t>
  </si>
  <si>
    <t>21:0165:000230</t>
  </si>
  <si>
    <t>21:0165:000230:0001:0001:00</t>
  </si>
  <si>
    <t>013C  :831273:00:------:--</t>
  </si>
  <si>
    <t>21:0500:000273</t>
  </si>
  <si>
    <t>21:0165:000231</t>
  </si>
  <si>
    <t>21:0165:000231:0001:0001:00</t>
  </si>
  <si>
    <t>1.25</t>
  </si>
  <si>
    <t>013C  :831274:00:------:--</t>
  </si>
  <si>
    <t>21:0500:000274</t>
  </si>
  <si>
    <t>21:0165:000232</t>
  </si>
  <si>
    <t>21:0165:000232:0001:0001:00</t>
  </si>
  <si>
    <t>60.4</t>
  </si>
  <si>
    <t>013C  :831275:00:------:--</t>
  </si>
  <si>
    <t>21:0500:000275</t>
  </si>
  <si>
    <t>21:0165:000233</t>
  </si>
  <si>
    <t>21:0165:000233:0001:0001:00</t>
  </si>
  <si>
    <t>013C  :831276:00:------:--</t>
  </si>
  <si>
    <t>21:0500:000276</t>
  </si>
  <si>
    <t>21:0165:000234</t>
  </si>
  <si>
    <t>21:0165:000234:0001:0001:00</t>
  </si>
  <si>
    <t>301</t>
  </si>
  <si>
    <t>013C  :831277:00:------:--</t>
  </si>
  <si>
    <t>21:0500:000277</t>
  </si>
  <si>
    <t>21:0165:000235</t>
  </si>
  <si>
    <t>21:0165:000235:0001:0001:00</t>
  </si>
  <si>
    <t>013C  :831278:00:------:--</t>
  </si>
  <si>
    <t>21:0500:000278</t>
  </si>
  <si>
    <t>21:0165:000236</t>
  </si>
  <si>
    <t>21:0165:000236:0001:0001:00</t>
  </si>
  <si>
    <t>108</t>
  </si>
  <si>
    <t>372</t>
  </si>
  <si>
    <t>6.75</t>
  </si>
  <si>
    <t>013C  :831279:00:------:--</t>
  </si>
  <si>
    <t>21:0500:000279</t>
  </si>
  <si>
    <t>21:0165:000237</t>
  </si>
  <si>
    <t>21:0165:000237:0001:0001:00</t>
  </si>
  <si>
    <t>013C  :831280:00:------:--</t>
  </si>
  <si>
    <t>21:0500:000280</t>
  </si>
  <si>
    <t>21:0165:000238</t>
  </si>
  <si>
    <t>21:0165:000238:0001:0001:00</t>
  </si>
  <si>
    <t>013C  :831281:80:831283:20</t>
  </si>
  <si>
    <t>21:0500:000281</t>
  </si>
  <si>
    <t>21:0165:000239</t>
  </si>
  <si>
    <t>21:0165:000239:0002:0001:02</t>
  </si>
  <si>
    <t>013C  :831282:10:------:--</t>
  </si>
  <si>
    <t>21:0500:000282</t>
  </si>
  <si>
    <t>21:0165:000239:0001:0001:00</t>
  </si>
  <si>
    <t>013C  :831283:20:831282:10</t>
  </si>
  <si>
    <t>21:0500:000283</t>
  </si>
  <si>
    <t>21:0165:000239:0002:0001:01</t>
  </si>
  <si>
    <t>013C  :831284:00:------:--</t>
  </si>
  <si>
    <t>21:0500:000284</t>
  </si>
  <si>
    <t>21:0165:000240</t>
  </si>
  <si>
    <t>21:0165:000240:0001:0001:00</t>
  </si>
  <si>
    <t>013C  :831285:00:------:--</t>
  </si>
  <si>
    <t>21:0500:000285</t>
  </si>
  <si>
    <t>21:0165:000241</t>
  </si>
  <si>
    <t>21:0165:000241:0001:0001:00</t>
  </si>
  <si>
    <t>013C  :831286:00:------:--</t>
  </si>
  <si>
    <t>21:0500:000286</t>
  </si>
  <si>
    <t>21:0165:000242</t>
  </si>
  <si>
    <t>21:0165:000242:0001:0001:00</t>
  </si>
  <si>
    <t>013C  :831287:00:------:--</t>
  </si>
  <si>
    <t>21:0500:000287</t>
  </si>
  <si>
    <t>21:0165:000243</t>
  </si>
  <si>
    <t>21:0165:000243:0001:0001:00</t>
  </si>
  <si>
    <t>66.4</t>
  </si>
  <si>
    <t>013C  :831288:00:------:--</t>
  </si>
  <si>
    <t>21:0500:000288</t>
  </si>
  <si>
    <t>21:0165:000244</t>
  </si>
  <si>
    <t>21:0165:000244:0001:0001:00</t>
  </si>
  <si>
    <t>013C  :831289:00:------:--</t>
  </si>
  <si>
    <t>21:0500:000289</t>
  </si>
  <si>
    <t>21:0165:000245</t>
  </si>
  <si>
    <t>21:0165:000245:0001:0001:00</t>
  </si>
  <si>
    <t>013C  :831290:00:------:--</t>
  </si>
  <si>
    <t>21:0500:000290</t>
  </si>
  <si>
    <t>21:0165:000246</t>
  </si>
  <si>
    <t>21:0165:000246:0001:0001:00</t>
  </si>
  <si>
    <t>24.2</t>
  </si>
  <si>
    <t>013C  :831291:00:------:--</t>
  </si>
  <si>
    <t>21:0500:000291</t>
  </si>
  <si>
    <t>21:0165:000247</t>
  </si>
  <si>
    <t>21:0165:000247:0001:0001:00</t>
  </si>
  <si>
    <t>22.4</t>
  </si>
  <si>
    <t>013C  :831292:00:------:--</t>
  </si>
  <si>
    <t>21:0500:000292</t>
  </si>
  <si>
    <t>21:0165:000248</t>
  </si>
  <si>
    <t>21:0165:000248:0001:0001:00</t>
  </si>
  <si>
    <t>013C  :831293:00:------:--</t>
  </si>
  <si>
    <t>21:0500:000293</t>
  </si>
  <si>
    <t>21:0165:000249</t>
  </si>
  <si>
    <t>21:0165:000249:0001:0001:00</t>
  </si>
  <si>
    <t>013C  :831294:00:------:--</t>
  </si>
  <si>
    <t>21:0500:000294</t>
  </si>
  <si>
    <t>21:0165:000250</t>
  </si>
  <si>
    <t>21:0165:000250:0001:0001:00</t>
  </si>
  <si>
    <t>26.2</t>
  </si>
  <si>
    <t>013C  :831295:9R:------:--</t>
  </si>
  <si>
    <t>21:0500:000295</t>
  </si>
  <si>
    <t>7.6</t>
  </si>
  <si>
    <t>013C  :831296:00:------:--</t>
  </si>
  <si>
    <t>21:0500:000296</t>
  </si>
  <si>
    <t>21:0165:000251</t>
  </si>
  <si>
    <t>21:0165:000251:0001:0001:00</t>
  </si>
  <si>
    <t>013C  :831297:00:------:--</t>
  </si>
  <si>
    <t>21:0500:000297</t>
  </si>
  <si>
    <t>21:0165:000252</t>
  </si>
  <si>
    <t>21:0165:000252:0001:0001:00</t>
  </si>
  <si>
    <t>013C  :831298:00:------:--</t>
  </si>
  <si>
    <t>21:0500:000298</t>
  </si>
  <si>
    <t>21:0165:000253</t>
  </si>
  <si>
    <t>21:0165:000253:0001:0001:00</t>
  </si>
  <si>
    <t>013C  :831299:00:------:--</t>
  </si>
  <si>
    <t>21:0500:000299</t>
  </si>
  <si>
    <t>21:0165:000254</t>
  </si>
  <si>
    <t>21:0165:000254:0001:0001:00</t>
  </si>
  <si>
    <t>013C  :831300:00:------:--</t>
  </si>
  <si>
    <t>21:0500:000300</t>
  </si>
  <si>
    <t>21:0165:000255</t>
  </si>
  <si>
    <t>21:0165:000255:0001:0001:00</t>
  </si>
  <si>
    <t>013C  :831301:80:831303:10</t>
  </si>
  <si>
    <t>21:0500:000301</t>
  </si>
  <si>
    <t>21:0165:000257</t>
  </si>
  <si>
    <t>21:0165:000257:0001:0001:02</t>
  </si>
  <si>
    <t>013C  :831302:00:------:--</t>
  </si>
  <si>
    <t>21:0500:000302</t>
  </si>
  <si>
    <t>21:0165:000256</t>
  </si>
  <si>
    <t>21:0165:000256:0001:0001:00</t>
  </si>
  <si>
    <t>013C  :831303:10:------:--</t>
  </si>
  <si>
    <t>21:0500:000303</t>
  </si>
  <si>
    <t>21:0165:000257:0001:0001:01</t>
  </si>
  <si>
    <t>013C  :831304:20:831303:10</t>
  </si>
  <si>
    <t>21:0500:000304</t>
  </si>
  <si>
    <t>21:0165:000257:0002:0001:00</t>
  </si>
  <si>
    <t>013C  :831305:00:------:--</t>
  </si>
  <si>
    <t>21:0500:000305</t>
  </si>
  <si>
    <t>21:0165:000258</t>
  </si>
  <si>
    <t>21:0165:000258:0001:0001:00</t>
  </si>
  <si>
    <t>013C  :831306:00:------:--</t>
  </si>
  <si>
    <t>21:0500:000306</t>
  </si>
  <si>
    <t>21:0165:000259</t>
  </si>
  <si>
    <t>21:0165:000259:0001:0001:00</t>
  </si>
  <si>
    <t>40.8</t>
  </si>
  <si>
    <t>013C  :831307:00:------:--</t>
  </si>
  <si>
    <t>21:0500:000307</t>
  </si>
  <si>
    <t>21:0165:000260</t>
  </si>
  <si>
    <t>21:0165:000260:0001:0001:00</t>
  </si>
  <si>
    <t>013C  :831308:00:------:--</t>
  </si>
  <si>
    <t>21:0500:000308</t>
  </si>
  <si>
    <t>21:0165:000261</t>
  </si>
  <si>
    <t>21:0165:000261:0001:0001:00</t>
  </si>
  <si>
    <t>42.4</t>
  </si>
  <si>
    <t>013C  :831309:00:------:--</t>
  </si>
  <si>
    <t>21:0500:000309</t>
  </si>
  <si>
    <t>21:0165:000262</t>
  </si>
  <si>
    <t>21:0165:000262:0001:0001:00</t>
  </si>
  <si>
    <t>013C  :831310:00:------:--</t>
  </si>
  <si>
    <t>21:0500:000310</t>
  </si>
  <si>
    <t>21:0165:000263</t>
  </si>
  <si>
    <t>21:0165:000263:0001:0001:00</t>
  </si>
  <si>
    <t>013C  :831311:00:------:--</t>
  </si>
  <si>
    <t>21:0500:000311</t>
  </si>
  <si>
    <t>21:0165:000264</t>
  </si>
  <si>
    <t>21:0165:000264:0001:0001:00</t>
  </si>
  <si>
    <t>570</t>
  </si>
  <si>
    <t>6.5</t>
  </si>
  <si>
    <t>013C  :831312:00:------:--</t>
  </si>
  <si>
    <t>21:0500:000312</t>
  </si>
  <si>
    <t>21:0165:000265</t>
  </si>
  <si>
    <t>21:0165:000265:0001:0001:00</t>
  </si>
  <si>
    <t>16.4</t>
  </si>
  <si>
    <t>013C  :831313:00:------:--</t>
  </si>
  <si>
    <t>21:0500:000313</t>
  </si>
  <si>
    <t>21:0165:000266</t>
  </si>
  <si>
    <t>21:0165:000266:0001:0001:00</t>
  </si>
  <si>
    <t>013C  :831314:00:------:--</t>
  </si>
  <si>
    <t>21:0500:000314</t>
  </si>
  <si>
    <t>21:0165:000267</t>
  </si>
  <si>
    <t>21:0165:000267:0001:0001:00</t>
  </si>
  <si>
    <t>013C  :831315:00:------:--</t>
  </si>
  <si>
    <t>21:0500:000315</t>
  </si>
  <si>
    <t>21:0165:000268</t>
  </si>
  <si>
    <t>21:0165:000268:0001:0001:00</t>
  </si>
  <si>
    <t>013C  :831316:00:------:--</t>
  </si>
  <si>
    <t>21:0500:000316</t>
  </si>
  <si>
    <t>21:0165:000269</t>
  </si>
  <si>
    <t>21:0165:000269:0001:0001:00</t>
  </si>
  <si>
    <t>013C  :831317:00:------:--</t>
  </si>
  <si>
    <t>21:0500:000317</t>
  </si>
  <si>
    <t>21:0165:000270</t>
  </si>
  <si>
    <t>21:0165:000270:0001:0001:00</t>
  </si>
  <si>
    <t>013C  :831318:00:------:--</t>
  </si>
  <si>
    <t>21:0500:000318</t>
  </si>
  <si>
    <t>21:0165:000271</t>
  </si>
  <si>
    <t>21:0165:000271:0001:0001:00</t>
  </si>
  <si>
    <t>013C  :831319:9P:------:--</t>
  </si>
  <si>
    <t>21:0500:000319</t>
  </si>
  <si>
    <t>013C  :831320:00:------:--</t>
  </si>
  <si>
    <t>21:0500:000320</t>
  </si>
  <si>
    <t>21:0165:000272</t>
  </si>
  <si>
    <t>21:0165:000272:0001:0001:00</t>
  </si>
  <si>
    <t>013C  :831321:80:831323:20</t>
  </si>
  <si>
    <t>21:0500:000321</t>
  </si>
  <si>
    <t>21:0165:000273</t>
  </si>
  <si>
    <t>21:0165:000273:0002:0001:02</t>
  </si>
  <si>
    <t>44.4</t>
  </si>
  <si>
    <t>013C  :831322:10:------:--</t>
  </si>
  <si>
    <t>21:0500:000322</t>
  </si>
  <si>
    <t>21:0165:000273:0001:0001:00</t>
  </si>
  <si>
    <t>013C  :831323:20:831322:10</t>
  </si>
  <si>
    <t>21:0500:000323</t>
  </si>
  <si>
    <t>21:0165:000273:0002:0001:01</t>
  </si>
  <si>
    <t>013C  :831324:00:------:--</t>
  </si>
  <si>
    <t>21:0500:000324</t>
  </si>
  <si>
    <t>21:0165:000274</t>
  </si>
  <si>
    <t>21:0165:000274:0001:0001:00</t>
  </si>
  <si>
    <t>013C  :831325:00:------:--</t>
  </si>
  <si>
    <t>21:0500:000325</t>
  </si>
  <si>
    <t>21:0165:000275</t>
  </si>
  <si>
    <t>21:0165:000275:0001:0001:00</t>
  </si>
  <si>
    <t>013C  :831326:00:------:--</t>
  </si>
  <si>
    <t>21:0500:000326</t>
  </si>
  <si>
    <t>21:0165:000276</t>
  </si>
  <si>
    <t>21:0165:000276:0001:0001:00</t>
  </si>
  <si>
    <t>013C  :831327:00:------:--</t>
  </si>
  <si>
    <t>21:0500:000327</t>
  </si>
  <si>
    <t>21:0165:000277</t>
  </si>
  <si>
    <t>21:0165:000277:0001:0001:00</t>
  </si>
  <si>
    <t>97</t>
  </si>
  <si>
    <t>3.85</t>
  </si>
  <si>
    <t>013C  :831328:00:------:--</t>
  </si>
  <si>
    <t>21:0500:000328</t>
  </si>
  <si>
    <t>21:0165:000278</t>
  </si>
  <si>
    <t>21:0165:000278:0001:0001:00</t>
  </si>
  <si>
    <t>127</t>
  </si>
  <si>
    <t>43.2</t>
  </si>
  <si>
    <t>013C  :831329:00:------:--</t>
  </si>
  <si>
    <t>21:0500:000329</t>
  </si>
  <si>
    <t>21:0165:000279</t>
  </si>
  <si>
    <t>21:0165:000279:0001:0001:00</t>
  </si>
  <si>
    <t>013C  :831330:00:------:--</t>
  </si>
  <si>
    <t>21:0500:000330</t>
  </si>
  <si>
    <t>21:0165:000280</t>
  </si>
  <si>
    <t>21:0165:000280:0001:0001:00</t>
  </si>
  <si>
    <t>013C  :831331:00:------:--</t>
  </si>
  <si>
    <t>21:0500:000331</t>
  </si>
  <si>
    <t>21:0165:000281</t>
  </si>
  <si>
    <t>21:0165:000281:0001:0001:00</t>
  </si>
  <si>
    <t>410</t>
  </si>
  <si>
    <t>55.8</t>
  </si>
  <si>
    <t>013C  :831332:00:------:--</t>
  </si>
  <si>
    <t>21:0500:000332</t>
  </si>
  <si>
    <t>21:0165:000282</t>
  </si>
  <si>
    <t>21:0165:000282:0001:0001:00</t>
  </si>
  <si>
    <t>307</t>
  </si>
  <si>
    <t>013C  :831333:00:------:--</t>
  </si>
  <si>
    <t>21:0500:000333</t>
  </si>
  <si>
    <t>21:0165:000283</t>
  </si>
  <si>
    <t>21:0165:000283:0001:0001:00</t>
  </si>
  <si>
    <t>013C  :831334:00:------:--</t>
  </si>
  <si>
    <t>21:0500:000334</t>
  </si>
  <si>
    <t>21:0165:000284</t>
  </si>
  <si>
    <t>21:0165:000284:0001:0001:00</t>
  </si>
  <si>
    <t>76</t>
  </si>
  <si>
    <t>338</t>
  </si>
  <si>
    <t>013C  :831335:00:------:--</t>
  </si>
  <si>
    <t>21:0500:000335</t>
  </si>
  <si>
    <t>21:0165:000285</t>
  </si>
  <si>
    <t>21:0165:000285:0001:0001:00</t>
  </si>
  <si>
    <t>013C  :831336:00:------:--</t>
  </si>
  <si>
    <t>21:0500:000336</t>
  </si>
  <si>
    <t>21:0165:000286</t>
  </si>
  <si>
    <t>21:0165:000286:0001:0001:00</t>
  </si>
  <si>
    <t>013C  :831337:00:------:--</t>
  </si>
  <si>
    <t>21:0500:000337</t>
  </si>
  <si>
    <t>21:0165:000287</t>
  </si>
  <si>
    <t>21:0165:000287:0001:0001:00</t>
  </si>
  <si>
    <t>013C  :831338:00:------:--</t>
  </si>
  <si>
    <t>21:0500:000338</t>
  </si>
  <si>
    <t>21:0165:000288</t>
  </si>
  <si>
    <t>21:0165:000288:0001:0001:00</t>
  </si>
  <si>
    <t>013C  :831339:9P:------:--</t>
  </si>
  <si>
    <t>21:0500:000339</t>
  </si>
  <si>
    <t>325</t>
  </si>
  <si>
    <t>22.6</t>
  </si>
  <si>
    <t>21.3</t>
  </si>
  <si>
    <t>013C  :831340:00:------:--</t>
  </si>
  <si>
    <t>21:0500:000340</t>
  </si>
  <si>
    <t>21:0165:000289</t>
  </si>
  <si>
    <t>21:0165:000289:0001:0001:00</t>
  </si>
  <si>
    <t>16.8</t>
  </si>
  <si>
    <t>013C  :831341:80:831344:20</t>
  </si>
  <si>
    <t>21:0500:000341</t>
  </si>
  <si>
    <t>21:0165:000291</t>
  </si>
  <si>
    <t>21:0165:000291:0002:0001:02</t>
  </si>
  <si>
    <t>38.2</t>
  </si>
  <si>
    <t>013C  :831342:00:------:--</t>
  </si>
  <si>
    <t>21:0500:000342</t>
  </si>
  <si>
    <t>21:0165:000290</t>
  </si>
  <si>
    <t>21:0165:000290:0001:0001:00</t>
  </si>
  <si>
    <t>013C  :831343:10:------:--</t>
  </si>
  <si>
    <t>21:0500:000343</t>
  </si>
  <si>
    <t>21:0165:000291:0001:0001:00</t>
  </si>
  <si>
    <t>45.8</t>
  </si>
  <si>
    <t>013C  :831344:20:831343:10</t>
  </si>
  <si>
    <t>21:0500:000344</t>
  </si>
  <si>
    <t>21:0165:000291:0002:0001:01</t>
  </si>
  <si>
    <t>013C  :831345:00:------:--</t>
  </si>
  <si>
    <t>21:0500:000345</t>
  </si>
  <si>
    <t>21:0165:000292</t>
  </si>
  <si>
    <t>21:0165:000292:0001:0001:00</t>
  </si>
  <si>
    <t>173</t>
  </si>
  <si>
    <t>013C  :831346:00:------:--</t>
  </si>
  <si>
    <t>21:0500:000346</t>
  </si>
  <si>
    <t>21:0165:000293</t>
  </si>
  <si>
    <t>21:0165:000293:0001:0001:00</t>
  </si>
  <si>
    <t>013C  :831347:00:------:--</t>
  </si>
  <si>
    <t>21:0500:000347</t>
  </si>
  <si>
    <t>21:0165:000294</t>
  </si>
  <si>
    <t>21:0165:000294:0001:0001:00</t>
  </si>
  <si>
    <t>013C  :831348:00:------:--</t>
  </si>
  <si>
    <t>21:0500:000348</t>
  </si>
  <si>
    <t>21:0165:000295</t>
  </si>
  <si>
    <t>21:0165:000295:0001:0001:00</t>
  </si>
  <si>
    <t>15.4</t>
  </si>
  <si>
    <t>013C  :831349:00:------:--</t>
  </si>
  <si>
    <t>21:0500:000349</t>
  </si>
  <si>
    <t>21:0165:000296</t>
  </si>
  <si>
    <t>21:0165:000296:0001:0001:00</t>
  </si>
  <si>
    <t>013C  :831350:00:------:--</t>
  </si>
  <si>
    <t>21:0500:000350</t>
  </si>
  <si>
    <t>21:0165:000297</t>
  </si>
  <si>
    <t>21:0165:000297:0001:0001:00</t>
  </si>
  <si>
    <t>013C  :831351:00:------:--</t>
  </si>
  <si>
    <t>21:0500:000351</t>
  </si>
  <si>
    <t>21:0165:000298</t>
  </si>
  <si>
    <t>21:0165:000298:0001:0001:00</t>
  </si>
  <si>
    <t>013C  :831352:00:------:--</t>
  </si>
  <si>
    <t>21:0500:000352</t>
  </si>
  <si>
    <t>21:0165:000299</t>
  </si>
  <si>
    <t>21:0165:000299:0001:0001:00</t>
  </si>
  <si>
    <t>10.6</t>
  </si>
  <si>
    <t>013C  :831353:9P:------:--</t>
  </si>
  <si>
    <t>21:0500:000353</t>
  </si>
  <si>
    <t>21.9</t>
  </si>
  <si>
    <t>013C  :831354:00:------:--</t>
  </si>
  <si>
    <t>21:0500:000354</t>
  </si>
  <si>
    <t>21:0165:000300</t>
  </si>
  <si>
    <t>21:0165:000300:0001:0001:00</t>
  </si>
  <si>
    <t>4.75</t>
  </si>
  <si>
    <t>013C  :831355:00:------:--</t>
  </si>
  <si>
    <t>21:0500:000355</t>
  </si>
  <si>
    <t>21:0165:000301</t>
  </si>
  <si>
    <t>21:0165:000301:0001:0001:00</t>
  </si>
  <si>
    <t>013C  :831356:00:------:--</t>
  </si>
  <si>
    <t>21:0500:000356</t>
  </si>
  <si>
    <t>21:0165:000302</t>
  </si>
  <si>
    <t>21:0165:000302:0001:0001:00</t>
  </si>
  <si>
    <t>013C  :831357:00:------:--</t>
  </si>
  <si>
    <t>21:0500:000357</t>
  </si>
  <si>
    <t>21:0165:000303</t>
  </si>
  <si>
    <t>21:0165:000303:0001:0001:00</t>
  </si>
  <si>
    <t>013C  :831358:00:------:--</t>
  </si>
  <si>
    <t>21:0500:000358</t>
  </si>
  <si>
    <t>21:0165:000304</t>
  </si>
  <si>
    <t>21:0165:000304:0001:0001:00</t>
  </si>
  <si>
    <t>33.8</t>
  </si>
  <si>
    <t>013C  :831359:00:------:--</t>
  </si>
  <si>
    <t>21:0500:000359</t>
  </si>
  <si>
    <t>21:0165:000305</t>
  </si>
  <si>
    <t>21:0165:000305:0001:0001:00</t>
  </si>
  <si>
    <t>013C  :831360:00:------:--</t>
  </si>
  <si>
    <t>21:0500:000360</t>
  </si>
  <si>
    <t>21:0165:000306</t>
  </si>
  <si>
    <t>21:0165:000306:0001:0001:00</t>
  </si>
  <si>
    <t>013C  :831361:80:831364:20</t>
  </si>
  <si>
    <t>21:0500:000361</t>
  </si>
  <si>
    <t>21:0165:000308</t>
  </si>
  <si>
    <t>21:0165:000308:0002:0001:02</t>
  </si>
  <si>
    <t>57.4</t>
  </si>
  <si>
    <t>013C  :831362:00:------:--</t>
  </si>
  <si>
    <t>21:0500:000362</t>
  </si>
  <si>
    <t>21:0165:000307</t>
  </si>
  <si>
    <t>21:0165:000307:0001:0001:00</t>
  </si>
  <si>
    <t>013C  :831363:10:------:--</t>
  </si>
  <si>
    <t>21:0500:000363</t>
  </si>
  <si>
    <t>21:0165:000308:0001:0001:00</t>
  </si>
  <si>
    <t>59.8</t>
  </si>
  <si>
    <t>013C  :831364:20:831363:10</t>
  </si>
  <si>
    <t>21:0500:000364</t>
  </si>
  <si>
    <t>21:0165:000308:0002:0001:01</t>
  </si>
  <si>
    <t>57.6</t>
  </si>
  <si>
    <t>013C  :831365:9P:------:--</t>
  </si>
  <si>
    <t>21:0500:000365</t>
  </si>
  <si>
    <t>20.9</t>
  </si>
  <si>
    <t>013C  :831366:00:------:--</t>
  </si>
  <si>
    <t>21:0500:000366</t>
  </si>
  <si>
    <t>21:0165:000309</t>
  </si>
  <si>
    <t>21:0165:000309:0001:0001:00</t>
  </si>
  <si>
    <t>46.6</t>
  </si>
  <si>
    <t>013C  :831367:00:------:--</t>
  </si>
  <si>
    <t>21:0500:000367</t>
  </si>
  <si>
    <t>21:0165:000310</t>
  </si>
  <si>
    <t>21:0165:000310:0001:0001:00</t>
  </si>
  <si>
    <t>013C  :831368:00:------:--</t>
  </si>
  <si>
    <t>21:0500:000368</t>
  </si>
  <si>
    <t>21:0165:000311</t>
  </si>
  <si>
    <t>21:0165:000311:0001:0001:00</t>
  </si>
  <si>
    <t>013C  :831369:00:------:--</t>
  </si>
  <si>
    <t>21:0500:000369</t>
  </si>
  <si>
    <t>21:0165:000312</t>
  </si>
  <si>
    <t>21:0165:000312:0001:0001:00</t>
  </si>
  <si>
    <t>013C  :831370:00:------:--</t>
  </si>
  <si>
    <t>21:0500:000370</t>
  </si>
  <si>
    <t>21:0165:000313</t>
  </si>
  <si>
    <t>21:0165:000313:0001:0001:00</t>
  </si>
  <si>
    <t>013C  :831371:00:------:--</t>
  </si>
  <si>
    <t>21:0500:000371</t>
  </si>
  <si>
    <t>21:0165:000314</t>
  </si>
  <si>
    <t>21:0165:000314:0001:0001:00</t>
  </si>
  <si>
    <t>013C  :831372:00:------:--</t>
  </si>
  <si>
    <t>21:0500:000372</t>
  </si>
  <si>
    <t>21:0165:000315</t>
  </si>
  <si>
    <t>21:0165:000315:0001:0001:00</t>
  </si>
  <si>
    <t>013C  :831373:00:------:--</t>
  </si>
  <si>
    <t>21:0500:000373</t>
  </si>
  <si>
    <t>21:0165:000316</t>
  </si>
  <si>
    <t>21:0165:000316:0001:0001:00</t>
  </si>
  <si>
    <t>25.2</t>
  </si>
  <si>
    <t>013C  :831374:00:------:--</t>
  </si>
  <si>
    <t>21:0500:000374</t>
  </si>
  <si>
    <t>21:0165:000317</t>
  </si>
  <si>
    <t>21:0165:000317:0001:0001:00</t>
  </si>
  <si>
    <t>013C  :831375:00:------:--</t>
  </si>
  <si>
    <t>21:0500:000375</t>
  </si>
  <si>
    <t>21:0165:000318</t>
  </si>
  <si>
    <t>21:0165:000318:0001:0001:00</t>
  </si>
  <si>
    <t>013C  :831376:00:------:--</t>
  </si>
  <si>
    <t>21:0500:000376</t>
  </si>
  <si>
    <t>21:0165:000319</t>
  </si>
  <si>
    <t>21:0165:000319:0001:0001:00</t>
  </si>
  <si>
    <t>013C  :831377:00:------:--</t>
  </si>
  <si>
    <t>21:0500:000377</t>
  </si>
  <si>
    <t>21:0165:000320</t>
  </si>
  <si>
    <t>21:0165:000320:0001:0001:00</t>
  </si>
  <si>
    <t>013C  :831378:00:------:--</t>
  </si>
  <si>
    <t>21:0500:000378</t>
  </si>
  <si>
    <t>21:0165:000321</t>
  </si>
  <si>
    <t>21:0165:000321:0001:0001:00</t>
  </si>
  <si>
    <t>15.6</t>
  </si>
  <si>
    <t>013C  :831379:00:------:--</t>
  </si>
  <si>
    <t>21:0500:000379</t>
  </si>
  <si>
    <t>21:0165:000322</t>
  </si>
  <si>
    <t>21:0165:000322:0001:0001:00</t>
  </si>
  <si>
    <t>013C  :831380:00:------:--</t>
  </si>
  <si>
    <t>21:0500:000380</t>
  </si>
  <si>
    <t>21:0165:000323</t>
  </si>
  <si>
    <t>21:0165:000323:0001:0001:00</t>
  </si>
  <si>
    <t>10.4</t>
  </si>
  <si>
    <t>013C  :831381:80:831385:20</t>
  </si>
  <si>
    <t>21:0500:000381</t>
  </si>
  <si>
    <t>21:0165:000326</t>
  </si>
  <si>
    <t>21:0165:000326:0002:0001:02</t>
  </si>
  <si>
    <t>013C  :831382:00:------:--</t>
  </si>
  <si>
    <t>21:0500:000382</t>
  </si>
  <si>
    <t>21:0165:000324</t>
  </si>
  <si>
    <t>21:0165:000324:0001:0001:00</t>
  </si>
  <si>
    <t>013C  :831383:00:------:--</t>
  </si>
  <si>
    <t>21:0500:000383</t>
  </si>
  <si>
    <t>21:0165:000325</t>
  </si>
  <si>
    <t>21:0165:000325:0001:0001:00</t>
  </si>
  <si>
    <t>2.75</t>
  </si>
  <si>
    <t>55.6</t>
  </si>
  <si>
    <t>013C  :831384:10:------:--</t>
  </si>
  <si>
    <t>21:0500:000384</t>
  </si>
  <si>
    <t>21:0165:000326:0001:0001:00</t>
  </si>
  <si>
    <t>013C  :831385:20:831384:10</t>
  </si>
  <si>
    <t>21:0500:000385</t>
  </si>
  <si>
    <t>21:0165:000326:0002:0001:01</t>
  </si>
  <si>
    <t>013C  :831386:00:------:--</t>
  </si>
  <si>
    <t>21:0500:000386</t>
  </si>
  <si>
    <t>21:0165:000327</t>
  </si>
  <si>
    <t>21:0165:000327:0001:0001:00</t>
  </si>
  <si>
    <t>013C  :831387:00:------:--</t>
  </si>
  <si>
    <t>21:0500:000387</t>
  </si>
  <si>
    <t>21:0165:000328</t>
  </si>
  <si>
    <t>21:0165:000328:0001:0001:00</t>
  </si>
  <si>
    <t>238</t>
  </si>
  <si>
    <t>14.8</t>
  </si>
  <si>
    <t>013C  :831388:00:------:--</t>
  </si>
  <si>
    <t>21:0500:000388</t>
  </si>
  <si>
    <t>21:0165:000329</t>
  </si>
  <si>
    <t>21:0165:000329:0001:0001:00</t>
  </si>
  <si>
    <t>013C  :831389:00:------:--</t>
  </si>
  <si>
    <t>21:0500:000389</t>
  </si>
  <si>
    <t>21:0165:000330</t>
  </si>
  <si>
    <t>21:0165:000330:0001:0001:00</t>
  </si>
  <si>
    <t>013C  :831390:00:------:--</t>
  </si>
  <si>
    <t>21:0500:000390</t>
  </si>
  <si>
    <t>21:0165:000331</t>
  </si>
  <si>
    <t>21:0165:000331:0001:0001:00</t>
  </si>
  <si>
    <t>013C  :831391:00:------:--</t>
  </si>
  <si>
    <t>21:0500:000391</t>
  </si>
  <si>
    <t>21:0165:000332</t>
  </si>
  <si>
    <t>21:0165:000332:0001:0001:00</t>
  </si>
  <si>
    <t>013C  :831392:00:------:--</t>
  </si>
  <si>
    <t>21:0500:000392</t>
  </si>
  <si>
    <t>21:0165:000333</t>
  </si>
  <si>
    <t>21:0165:000333:0001:0001:00</t>
  </si>
  <si>
    <t>9.75</t>
  </si>
  <si>
    <t>013C  :831393:00:------:--</t>
  </si>
  <si>
    <t>21:0500:000393</t>
  </si>
  <si>
    <t>21:0165:000334</t>
  </si>
  <si>
    <t>21:0165:000334:0001:0001:00</t>
  </si>
  <si>
    <t>970</t>
  </si>
  <si>
    <t>18.8</t>
  </si>
  <si>
    <t>013C  :831394:00:------:--</t>
  </si>
  <si>
    <t>21:0500:000394</t>
  </si>
  <si>
    <t>21:0165:000335</t>
  </si>
  <si>
    <t>21:0165:000335:0001:0001:00</t>
  </si>
  <si>
    <t>013C  :831395:00:------:--</t>
  </si>
  <si>
    <t>21:0500:000395</t>
  </si>
  <si>
    <t>21:0165:000336</t>
  </si>
  <si>
    <t>21:0165:000336:0001:0001:00</t>
  </si>
  <si>
    <t>013C  :831396:9R:------:--</t>
  </si>
  <si>
    <t>21:0500:000396</t>
  </si>
  <si>
    <t>425</t>
  </si>
  <si>
    <t>22.5</t>
  </si>
  <si>
    <t>28.1</t>
  </si>
  <si>
    <t>560</t>
  </si>
  <si>
    <t>013C  :831397:00:------:--</t>
  </si>
  <si>
    <t>21:0500:000397</t>
  </si>
  <si>
    <t>21:0165:000337</t>
  </si>
  <si>
    <t>21:0165:000337:0001:0001:00</t>
  </si>
  <si>
    <t>013C  :831398:00:------:--</t>
  </si>
  <si>
    <t>21:0500:000398</t>
  </si>
  <si>
    <t>21:0165:000338</t>
  </si>
  <si>
    <t>21:0165:000338:0001:0001:00</t>
  </si>
  <si>
    <t>365</t>
  </si>
  <si>
    <t>013C  :831399:00:------:--</t>
  </si>
  <si>
    <t>21:0500:000399</t>
  </si>
  <si>
    <t>21:0165:000339</t>
  </si>
  <si>
    <t>21:0165:000339:0001:0001:00</t>
  </si>
  <si>
    <t>013C  :831400:00:------:--</t>
  </si>
  <si>
    <t>21:0500:000400</t>
  </si>
  <si>
    <t>21:0165:000340</t>
  </si>
  <si>
    <t>21:0165:000340:0001:0001:00</t>
  </si>
  <si>
    <t>013C  :831401:80:831403:20</t>
  </si>
  <si>
    <t>21:0500:000401</t>
  </si>
  <si>
    <t>21:0165:000341</t>
  </si>
  <si>
    <t>21:0165:000341:0002:0001:02</t>
  </si>
  <si>
    <t>013C  :831402:10:------:--</t>
  </si>
  <si>
    <t>21:0500:000402</t>
  </si>
  <si>
    <t>21:0165:000341:0001:0001:00</t>
  </si>
  <si>
    <t>013C  :831403:20:831402:10</t>
  </si>
  <si>
    <t>21:0500:000403</t>
  </si>
  <si>
    <t>21:0165:000341:0002:0001:01</t>
  </si>
  <si>
    <t>183</t>
  </si>
  <si>
    <t>4.1</t>
  </si>
  <si>
    <t>013C  :831404:9M:------:--</t>
  </si>
  <si>
    <t>21:0500:000404</t>
  </si>
  <si>
    <t>013C  :831405:00:------:--</t>
  </si>
  <si>
    <t>21:0500:000405</t>
  </si>
  <si>
    <t>21:0165:000342</t>
  </si>
  <si>
    <t>21:0165:000342:0001:0001:00</t>
  </si>
  <si>
    <t>9.5</t>
  </si>
  <si>
    <t>42.8</t>
  </si>
  <si>
    <t>013C  :831406:00:------:--</t>
  </si>
  <si>
    <t>21:0500:000406</t>
  </si>
  <si>
    <t>21:0165:000343</t>
  </si>
  <si>
    <t>21:0165:000343:0001:0001:00</t>
  </si>
  <si>
    <t>013C  :831407:00:------:--</t>
  </si>
  <si>
    <t>21:0500:000407</t>
  </si>
  <si>
    <t>21:0165:000344</t>
  </si>
  <si>
    <t>21:0165:000344:0001:0001:00</t>
  </si>
  <si>
    <t>013C  :831408:00:------:--</t>
  </si>
  <si>
    <t>21:0500:000408</t>
  </si>
  <si>
    <t>21:0165:000345</t>
  </si>
  <si>
    <t>21:0165:000345:0001:0001:00</t>
  </si>
  <si>
    <t>17.4</t>
  </si>
  <si>
    <t>013C  :831409:00:------:--</t>
  </si>
  <si>
    <t>21:0500:000409</t>
  </si>
  <si>
    <t>21:0165:000346</t>
  </si>
  <si>
    <t>21:0165:000346:0001:0001:00</t>
  </si>
  <si>
    <t>013C  :831410:00:------:--</t>
  </si>
  <si>
    <t>21:0500:000410</t>
  </si>
  <si>
    <t>21:0165:000347</t>
  </si>
  <si>
    <t>21:0165:000347:0001:0001:00</t>
  </si>
  <si>
    <t>266</t>
  </si>
  <si>
    <t>013C  :831411:00:------:--</t>
  </si>
  <si>
    <t>21:0500:000411</t>
  </si>
  <si>
    <t>21:0165:000348</t>
  </si>
  <si>
    <t>21:0165:000348:0001:0001:00</t>
  </si>
  <si>
    <t>013C  :831412:00:------:--</t>
  </si>
  <si>
    <t>21:0500:000412</t>
  </si>
  <si>
    <t>21:0165:000349</t>
  </si>
  <si>
    <t>21:0165:000349:0001:0001:00</t>
  </si>
  <si>
    <t>013C  :831413:00:------:--</t>
  </si>
  <si>
    <t>21:0500:000413</t>
  </si>
  <si>
    <t>21:0165:000350</t>
  </si>
  <si>
    <t>21:0165:000350:0001:0001:00</t>
  </si>
  <si>
    <t>013C  :831414:00:------:--</t>
  </si>
  <si>
    <t>21:0500:000414</t>
  </si>
  <si>
    <t>21:0165:000351</t>
  </si>
  <si>
    <t>21:0165:000351:0001:0001:00</t>
  </si>
  <si>
    <t>013C  :831415:00:------:--</t>
  </si>
  <si>
    <t>21:0500:000415</t>
  </si>
  <si>
    <t>21:0165:000352</t>
  </si>
  <si>
    <t>21:0165:000352:0001:0001:00</t>
  </si>
  <si>
    <t>013C  :831416:00:------:--</t>
  </si>
  <si>
    <t>21:0500:000416</t>
  </si>
  <si>
    <t>21:0165:000353</t>
  </si>
  <si>
    <t>21:0165:000353:0001:0001:00</t>
  </si>
  <si>
    <t>013C  :831417:00:------:--</t>
  </si>
  <si>
    <t>21:0500:000417</t>
  </si>
  <si>
    <t>21:0165:000354</t>
  </si>
  <si>
    <t>21:0165:000354:0001:0001:00</t>
  </si>
  <si>
    <t>013C  :831418:00:------:--</t>
  </si>
  <si>
    <t>21:0500:000418</t>
  </si>
  <si>
    <t>21:0165:000355</t>
  </si>
  <si>
    <t>21:0165:000355:0001:0001:00</t>
  </si>
  <si>
    <t>37.6</t>
  </si>
  <si>
    <t>013C  :831419:00:------:--</t>
  </si>
  <si>
    <t>21:0500:000419</t>
  </si>
  <si>
    <t>21:0165:000356</t>
  </si>
  <si>
    <t>21:0165:000356:0001:0001:00</t>
  </si>
  <si>
    <t>013C  :831420:00:------:--</t>
  </si>
  <si>
    <t>21:0500:000420</t>
  </si>
  <si>
    <t>21:0165:000357</t>
  </si>
  <si>
    <t>21:0165:000357:0001:0001:00</t>
  </si>
  <si>
    <t>013C  :831421:80:831422:10</t>
  </si>
  <si>
    <t>21:0500:000421</t>
  </si>
  <si>
    <t>21:0165:000358</t>
  </si>
  <si>
    <t>21:0165:000358:0001:0001:02</t>
  </si>
  <si>
    <t>4.2</t>
  </si>
  <si>
    <t>013C  :831422:10:------:--</t>
  </si>
  <si>
    <t>21:0500:000422</t>
  </si>
  <si>
    <t>21:0165:000358:0001:0001:01</t>
  </si>
  <si>
    <t>013C  :831423:20:831422:10</t>
  </si>
  <si>
    <t>21:0500:000423</t>
  </si>
  <si>
    <t>21:0165:000358:0002:0001:00</t>
  </si>
  <si>
    <t>4.6</t>
  </si>
  <si>
    <t>013C  :831424:00:------:--</t>
  </si>
  <si>
    <t>21:0500:000424</t>
  </si>
  <si>
    <t>21:0165:000359</t>
  </si>
  <si>
    <t>21:0165:000359:0001:0001:00</t>
  </si>
  <si>
    <t>013C  :831425:00:------:--</t>
  </si>
  <si>
    <t>21:0500:000425</t>
  </si>
  <si>
    <t>21:0165:000360</t>
  </si>
  <si>
    <t>21:0165:000360:0001:0001:00</t>
  </si>
  <si>
    <t>013C  :831426:00:------:--</t>
  </si>
  <si>
    <t>21:0500:000426</t>
  </si>
  <si>
    <t>21:0165:000361</t>
  </si>
  <si>
    <t>21:0165:000361:0001:0001:00</t>
  </si>
  <si>
    <t>25.4</t>
  </si>
  <si>
    <t>013C  :831427:00:------:--</t>
  </si>
  <si>
    <t>21:0500:000427</t>
  </si>
  <si>
    <t>21:0165:000362</t>
  </si>
  <si>
    <t>21:0165:000362:0001:0001:00</t>
  </si>
  <si>
    <t>0.25</t>
  </si>
  <si>
    <t>013C  :831428:00:------:--</t>
  </si>
  <si>
    <t>21:0500:000428</t>
  </si>
  <si>
    <t>21:0165:000363</t>
  </si>
  <si>
    <t>21:0165:000363:0001:0001:00</t>
  </si>
  <si>
    <t>39.6</t>
  </si>
  <si>
    <t>013C  :831429:00:------:--</t>
  </si>
  <si>
    <t>21:0500:000429</t>
  </si>
  <si>
    <t>21:0165:000364</t>
  </si>
  <si>
    <t>21:0165:000364:0001:0001:00</t>
  </si>
  <si>
    <t>013C  :831430:00:------:--</t>
  </si>
  <si>
    <t>21:0500:000430</t>
  </si>
  <si>
    <t>21:0165:000365</t>
  </si>
  <si>
    <t>21:0165:000365:0001:0001:00</t>
  </si>
  <si>
    <t>013C  :831431:00:------:--</t>
  </si>
  <si>
    <t>21:0500:000431</t>
  </si>
  <si>
    <t>21:0165:000366</t>
  </si>
  <si>
    <t>21:0165:000366:0001:0001:00</t>
  </si>
  <si>
    <t>013C  :831432:00:------:--</t>
  </si>
  <si>
    <t>21:0500:000432</t>
  </si>
  <si>
    <t>21:0165:000367</t>
  </si>
  <si>
    <t>21:0165:000367:0001:0001:00</t>
  </si>
  <si>
    <t>013C  :831433:00:------:--</t>
  </si>
  <si>
    <t>21:0500:000433</t>
  </si>
  <si>
    <t>21:0165:000368</t>
  </si>
  <si>
    <t>21:0165:000368:0001:0001:00</t>
  </si>
  <si>
    <t>013C  :831434:00:------:--</t>
  </si>
  <si>
    <t>21:0500:000434</t>
  </si>
  <si>
    <t>21:0165:000369</t>
  </si>
  <si>
    <t>21:0165:000369:0001:0001:00</t>
  </si>
  <si>
    <t>013C  :831435:00:------:--</t>
  </si>
  <si>
    <t>21:0500:000435</t>
  </si>
  <si>
    <t>21:0165:000370</t>
  </si>
  <si>
    <t>21:0165:000370:0001:0001:00</t>
  </si>
  <si>
    <t>69.6</t>
  </si>
  <si>
    <t>670</t>
  </si>
  <si>
    <t>013C  :831436:9M:------:--</t>
  </si>
  <si>
    <t>21:0500:000436</t>
  </si>
  <si>
    <t>013C  :831437:00:------:--</t>
  </si>
  <si>
    <t>21:0500:000437</t>
  </si>
  <si>
    <t>21:0165:000371</t>
  </si>
  <si>
    <t>21:0165:000371:0001:0001:00</t>
  </si>
  <si>
    <t>54.6</t>
  </si>
  <si>
    <t>013C  :831438:00:------:--</t>
  </si>
  <si>
    <t>21:0500:000438</t>
  </si>
  <si>
    <t>21:0165:000372</t>
  </si>
  <si>
    <t>21:0165:000372:0001:0001:00</t>
  </si>
  <si>
    <t>013C  :831439:00:------:--</t>
  </si>
  <si>
    <t>21:0500:000439</t>
  </si>
  <si>
    <t>21:0165:000373</t>
  </si>
  <si>
    <t>21:0165:000373:0001:0001:00</t>
  </si>
  <si>
    <t>013C  :831440:00:------:--</t>
  </si>
  <si>
    <t>21:0500:000440</t>
  </si>
  <si>
    <t>21:0165:000374</t>
  </si>
  <si>
    <t>21:0165:000374:0001:0001:00</t>
  </si>
  <si>
    <t>013C  :831441:80:831444:10</t>
  </si>
  <si>
    <t>21:0500:000441</t>
  </si>
  <si>
    <t>21:0165:000377</t>
  </si>
  <si>
    <t>21:0165:000377:0001:0001:02</t>
  </si>
  <si>
    <t>013C  :831442:00:------:--</t>
  </si>
  <si>
    <t>21:0500:000442</t>
  </si>
  <si>
    <t>21:0165:000375</t>
  </si>
  <si>
    <t>21:0165:000375:0001:0001:00</t>
  </si>
  <si>
    <t>013C  :831443:00:------:--</t>
  </si>
  <si>
    <t>21:0500:000443</t>
  </si>
  <si>
    <t>21:0165:000376</t>
  </si>
  <si>
    <t>21:0165:000376:0001:0001:00</t>
  </si>
  <si>
    <t>013C  :831444:10:------:--</t>
  </si>
  <si>
    <t>21:0500:000444</t>
  </si>
  <si>
    <t>21:0165:000377:0001:0001:01</t>
  </si>
  <si>
    <t>013C  :831445:20:831444:10</t>
  </si>
  <si>
    <t>21:0500:000445</t>
  </si>
  <si>
    <t>21:0165:000377:0002:0001:00</t>
  </si>
  <si>
    <t>&lt;10</t>
  </si>
  <si>
    <t>013C  :831446:00:------:--</t>
  </si>
  <si>
    <t>21:0500:000446</t>
  </si>
  <si>
    <t>21:0165:000378</t>
  </si>
  <si>
    <t>21:0165:000378:0001:0001:00</t>
  </si>
  <si>
    <t>013C  :831447:00:------:--</t>
  </si>
  <si>
    <t>21:0500:000447</t>
  </si>
  <si>
    <t>21:0165:000379</t>
  </si>
  <si>
    <t>21:0165:000379:0001:0001:00</t>
  </si>
  <si>
    <t>013C  :831448:00:------:--</t>
  </si>
  <si>
    <t>21:0500:000448</t>
  </si>
  <si>
    <t>21:0165:000380</t>
  </si>
  <si>
    <t>21:0165:000380:0001:0001:00</t>
  </si>
  <si>
    <t>45.6</t>
  </si>
  <si>
    <t>013C  :831449:00:------:--</t>
  </si>
  <si>
    <t>21:0500:000449</t>
  </si>
  <si>
    <t>21:0165:000381</t>
  </si>
  <si>
    <t>21:0165:000381:0001:0001:00</t>
  </si>
  <si>
    <t>013C  :831450:00:------:--</t>
  </si>
  <si>
    <t>21:0500:000450</t>
  </si>
  <si>
    <t>21:0165:000382</t>
  </si>
  <si>
    <t>21:0165:000382:0001:0001:00</t>
  </si>
  <si>
    <t>700</t>
  </si>
  <si>
    <t>013C  :831451:00:------:--</t>
  </si>
  <si>
    <t>21:0500:000451</t>
  </si>
  <si>
    <t>21:0165:000383</t>
  </si>
  <si>
    <t>21:0165:000383:0001:0001:00</t>
  </si>
  <si>
    <t>013C  :831452:00:------:--</t>
  </si>
  <si>
    <t>21:0500:000452</t>
  </si>
  <si>
    <t>21:0165:000384</t>
  </si>
  <si>
    <t>21:0165:000384:0001:0001:00</t>
  </si>
  <si>
    <t>013C  :831453:9P:------:--</t>
  </si>
  <si>
    <t>21:0500:000453</t>
  </si>
  <si>
    <t>013C  :831454:00:------:--</t>
  </si>
  <si>
    <t>21:0500:000454</t>
  </si>
  <si>
    <t>21:0165:000385</t>
  </si>
  <si>
    <t>21:0165:000385:0001:0001:00</t>
  </si>
  <si>
    <t>013C  :831455:00:------:--</t>
  </si>
  <si>
    <t>21:0500:000455</t>
  </si>
  <si>
    <t>21:0165:000386</t>
  </si>
  <si>
    <t>21:0165:000386:0001:0001:00</t>
  </si>
  <si>
    <t>013C  :831456:00:------:--</t>
  </si>
  <si>
    <t>21:0500:000456</t>
  </si>
  <si>
    <t>21:0165:000387</t>
  </si>
  <si>
    <t>21:0165:000387:0001:0001:00</t>
  </si>
  <si>
    <t>013C  :831457:00:------:--</t>
  </si>
  <si>
    <t>21:0500:000457</t>
  </si>
  <si>
    <t>21:0165:000388</t>
  </si>
  <si>
    <t>21:0165:000388:0001:0001:00</t>
  </si>
  <si>
    <t>013C  :831458:00:------:--</t>
  </si>
  <si>
    <t>21:0500:000458</t>
  </si>
  <si>
    <t>21:0165:000389</t>
  </si>
  <si>
    <t>21:0165:000389:0001:0001:00</t>
  </si>
  <si>
    <t>135</t>
  </si>
  <si>
    <t>460</t>
  </si>
  <si>
    <t>013C  :831459:00:------:--</t>
  </si>
  <si>
    <t>21:0500:000459</t>
  </si>
  <si>
    <t>21:0165:000390</t>
  </si>
  <si>
    <t>21:0165:000390:0001:0001:00</t>
  </si>
  <si>
    <t>229</t>
  </si>
  <si>
    <t>013C  :831460:00:------:--</t>
  </si>
  <si>
    <t>21:0500:000460</t>
  </si>
  <si>
    <t>21:0165:000391</t>
  </si>
  <si>
    <t>21:0165:000391:0001:0001:00</t>
  </si>
  <si>
    <t>013C  :831461:80:831463:10</t>
  </si>
  <si>
    <t>21:0500:000461</t>
  </si>
  <si>
    <t>21:0165:000393</t>
  </si>
  <si>
    <t>21:0165:000393:0001:0001:02</t>
  </si>
  <si>
    <t>013C  :831462:00:------:--</t>
  </si>
  <si>
    <t>21:0500:000462</t>
  </si>
  <si>
    <t>21:0165:000392</t>
  </si>
  <si>
    <t>21:0165:000392:0001:0001:00</t>
  </si>
  <si>
    <t>013C  :831463:10:------:--</t>
  </si>
  <si>
    <t>21:0500:000463</t>
  </si>
  <si>
    <t>21:0165:000393:0001:0001:01</t>
  </si>
  <si>
    <t>32.4</t>
  </si>
  <si>
    <t>013C  :831464:9P:------:--</t>
  </si>
  <si>
    <t>21:0500:000464</t>
  </si>
  <si>
    <t>328</t>
  </si>
  <si>
    <t>013C  :831465:20:831463:10</t>
  </si>
  <si>
    <t>21:0500:000465</t>
  </si>
  <si>
    <t>21:0165:000393:0002:0001:00</t>
  </si>
  <si>
    <t>013C  :831466:00:------:--</t>
  </si>
  <si>
    <t>21:0500:000466</t>
  </si>
  <si>
    <t>21:0165:000394</t>
  </si>
  <si>
    <t>21:0165:000394:0001:0001:00</t>
  </si>
  <si>
    <t>013C  :831467:00:------:--</t>
  </si>
  <si>
    <t>21:0500:000467</t>
  </si>
  <si>
    <t>21:0165:000395</t>
  </si>
  <si>
    <t>21:0165:000395:0001:0001:00</t>
  </si>
  <si>
    <t>013C  :831468:00:------:--</t>
  </si>
  <si>
    <t>21:0500:000468</t>
  </si>
  <si>
    <t>21:0165:000396</t>
  </si>
  <si>
    <t>21:0165:000396:0001:0001:00</t>
  </si>
  <si>
    <t>013C  :831469:00:------:--</t>
  </si>
  <si>
    <t>21:0500:000469</t>
  </si>
  <si>
    <t>21:0165:000397</t>
  </si>
  <si>
    <t>21:0165:000397:0001:0001:00</t>
  </si>
  <si>
    <t>013C  :831470:00:------:--</t>
  </si>
  <si>
    <t>21:0500:000470</t>
  </si>
  <si>
    <t>21:0165:000398</t>
  </si>
  <si>
    <t>21:0165:000398:0001:0001:00</t>
  </si>
  <si>
    <t>480</t>
  </si>
  <si>
    <t>013C  :831471:00:------:--</t>
  </si>
  <si>
    <t>21:0500:000471</t>
  </si>
  <si>
    <t>21:0165:000399</t>
  </si>
  <si>
    <t>21:0165:000399:0001:0001:00</t>
  </si>
  <si>
    <t>3.35</t>
  </si>
  <si>
    <t>013C  :831472:00:------:--</t>
  </si>
  <si>
    <t>21:0500:000472</t>
  </si>
  <si>
    <t>21:0165:000400</t>
  </si>
  <si>
    <t>21:0165:000400:0001:0001:00</t>
  </si>
  <si>
    <t>013C  :831473:00:------:--</t>
  </si>
  <si>
    <t>21:0500:000473</t>
  </si>
  <si>
    <t>21:0165:000401</t>
  </si>
  <si>
    <t>21:0165:000401:0001:0001:00</t>
  </si>
  <si>
    <t>013C  :831474:00:------:--</t>
  </si>
  <si>
    <t>21:0500:000474</t>
  </si>
  <si>
    <t>21:0165:000402</t>
  </si>
  <si>
    <t>21:0165:000402:0001:0001:00</t>
  </si>
  <si>
    <t>013C  :831475:00:------:--</t>
  </si>
  <si>
    <t>21:0500:000475</t>
  </si>
  <si>
    <t>21:0165:000403</t>
  </si>
  <si>
    <t>21:0165:000403:0001:0001:00</t>
  </si>
  <si>
    <t>112</t>
  </si>
  <si>
    <t>013C  :831476:00:------:--</t>
  </si>
  <si>
    <t>21:0500:000476</t>
  </si>
  <si>
    <t>21:0165:000404</t>
  </si>
  <si>
    <t>21:0165:000404:0001:0001:00</t>
  </si>
  <si>
    <t>525</t>
  </si>
  <si>
    <t>7.7</t>
  </si>
  <si>
    <t>013C  :831477:00:------:--</t>
  </si>
  <si>
    <t>21:0500:000477</t>
  </si>
  <si>
    <t>21:0165:000405</t>
  </si>
  <si>
    <t>21:0165:000405:0001:0001:00</t>
  </si>
  <si>
    <t>485</t>
  </si>
  <si>
    <t>013C  :831478:00:------:--</t>
  </si>
  <si>
    <t>21:0500:000478</t>
  </si>
  <si>
    <t>21:0165:000406</t>
  </si>
  <si>
    <t>21:0165:000406:0001:0001:00</t>
  </si>
  <si>
    <t>013C  :831479:00:------:--</t>
  </si>
  <si>
    <t>21:0500:000479</t>
  </si>
  <si>
    <t>21:0165:000407</t>
  </si>
  <si>
    <t>21:0165:000407:0001:0001:00</t>
  </si>
  <si>
    <t>10.2</t>
  </si>
  <si>
    <t>013C  :831480:00:------:--</t>
  </si>
  <si>
    <t>21:0500:000480</t>
  </si>
  <si>
    <t>21:0165:000408</t>
  </si>
  <si>
    <t>21:0165:000408:0001:0001:00</t>
  </si>
  <si>
    <t>013C  :831481:80:831484:20</t>
  </si>
  <si>
    <t>21:0500:000481</t>
  </si>
  <si>
    <t>21:0165:000410</t>
  </si>
  <si>
    <t>21:0165:000410:0002:0001:02</t>
  </si>
  <si>
    <t>013C  :831482:00:------:--</t>
  </si>
  <si>
    <t>21:0500:000482</t>
  </si>
  <si>
    <t>21:0165:000409</t>
  </si>
  <si>
    <t>21:0165:000409:0001:0001:00</t>
  </si>
  <si>
    <t>356</t>
  </si>
  <si>
    <t>013C  :831483:10:------:--</t>
  </si>
  <si>
    <t>21:0500:000483</t>
  </si>
  <si>
    <t>21:0165:000410:0001:0001:00</t>
  </si>
  <si>
    <t>013C  :831484:20:831483:10</t>
  </si>
  <si>
    <t>21:0500:000484</t>
  </si>
  <si>
    <t>21:0165:000410:0002:0001:01</t>
  </si>
  <si>
    <t>013C  :831485:00:------:--</t>
  </si>
  <si>
    <t>21:0500:000485</t>
  </si>
  <si>
    <t>21:0165:000411</t>
  </si>
  <si>
    <t>21:0165:000411:0001:0001:00</t>
  </si>
  <si>
    <t>013C  :831486:9M:------:--</t>
  </si>
  <si>
    <t>21:0500:000486</t>
  </si>
  <si>
    <t>013C  :831487:00:------:--</t>
  </si>
  <si>
    <t>21:0500:000487</t>
  </si>
  <si>
    <t>21:0165:000412</t>
  </si>
  <si>
    <t>21:0165:000412:0001:0001:00</t>
  </si>
  <si>
    <t>013C  :831488:00:------:--</t>
  </si>
  <si>
    <t>21:0500:000488</t>
  </si>
  <si>
    <t>21:0165:000413</t>
  </si>
  <si>
    <t>21:0165:000413:0001:0001:00</t>
  </si>
  <si>
    <t>4.65</t>
  </si>
  <si>
    <t>013C  :831489:00:------:--</t>
  </si>
  <si>
    <t>21:0500:000489</t>
  </si>
  <si>
    <t>21:0165:000414</t>
  </si>
  <si>
    <t>21:0165:000414:0001:0001:00</t>
  </si>
  <si>
    <t>42.1</t>
  </si>
  <si>
    <t>013C  :831490:00:------:--</t>
  </si>
  <si>
    <t>21:0500:000490</t>
  </si>
  <si>
    <t>21:0165:000415</t>
  </si>
  <si>
    <t>21:0165:000415:0001:0001:00</t>
  </si>
  <si>
    <t>013C  :831491:00:------:--</t>
  </si>
  <si>
    <t>21:0500:000491</t>
  </si>
  <si>
    <t>21:0165:000416</t>
  </si>
  <si>
    <t>21:0165:000416:0001:0001:00</t>
  </si>
  <si>
    <t>013C  :831492:00:------:--</t>
  </si>
  <si>
    <t>21:0500:000492</t>
  </si>
  <si>
    <t>21:0165:000417</t>
  </si>
  <si>
    <t>21:0165:000417:0001:0001:00</t>
  </si>
  <si>
    <t>013C  :831493:00:------:--</t>
  </si>
  <si>
    <t>21:0500:000493</t>
  </si>
  <si>
    <t>21:0165:000418</t>
  </si>
  <si>
    <t>21:0165:000418:0001:0001:00</t>
  </si>
  <si>
    <t>013C  :831494:00:------:--</t>
  </si>
  <si>
    <t>21:0500:000494</t>
  </si>
  <si>
    <t>21:0165:000419</t>
  </si>
  <si>
    <t>21:0165:000419:0001:0001:00</t>
  </si>
  <si>
    <t>013C  :831495:00:------:--</t>
  </si>
  <si>
    <t>21:0500:000495</t>
  </si>
  <si>
    <t>21:0165:000420</t>
  </si>
  <si>
    <t>21:0165:000420:0001:0001:00</t>
  </si>
  <si>
    <t>013C  :831496:00:------:--</t>
  </si>
  <si>
    <t>21:0500:000496</t>
  </si>
  <si>
    <t>21:0165:000421</t>
  </si>
  <si>
    <t>21:0165:000421:0001:0001:00</t>
  </si>
  <si>
    <t>013C  :831497:00:------:--</t>
  </si>
  <si>
    <t>21:0500:000497</t>
  </si>
  <si>
    <t>21:0165:000422</t>
  </si>
  <si>
    <t>21:0165:000422:0001:0001:00</t>
  </si>
  <si>
    <t>178</t>
  </si>
  <si>
    <t>013C  :831498:00:------:--</t>
  </si>
  <si>
    <t>21:0500:000498</t>
  </si>
  <si>
    <t>21:0165:000423</t>
  </si>
  <si>
    <t>21:0165:000423:0001:0001:00</t>
  </si>
  <si>
    <t>101</t>
  </si>
  <si>
    <t>013C  :831499:00:------:--</t>
  </si>
  <si>
    <t>21:0500:000499</t>
  </si>
  <si>
    <t>21:0165:000424</t>
  </si>
  <si>
    <t>21:0165:000424:0001:0001:00</t>
  </si>
  <si>
    <t>013C  :831500:00:------:--</t>
  </si>
  <si>
    <t>21:0500:000500</t>
  </si>
  <si>
    <t>21:0165:000425</t>
  </si>
  <si>
    <t>21:0165:000425:0001:0001:00</t>
  </si>
  <si>
    <t>169</t>
  </si>
  <si>
    <t>1900</t>
  </si>
  <si>
    <t>013C  :831501:80:831502:10</t>
  </si>
  <si>
    <t>21:0500:000501</t>
  </si>
  <si>
    <t>21:0165:000426</t>
  </si>
  <si>
    <t>21:0165:000426:0001:0001:02</t>
  </si>
  <si>
    <t>013C  :831502:10:------:--</t>
  </si>
  <si>
    <t>21:0500:000502</t>
  </si>
  <si>
    <t>21:0165:000426:0001:0001:01</t>
  </si>
  <si>
    <t>013C  :831503:20:831502:10</t>
  </si>
  <si>
    <t>21:0500:000503</t>
  </si>
  <si>
    <t>21:0165:000426:0002:0001:00</t>
  </si>
  <si>
    <t>013C  :831504:00:------:--</t>
  </si>
  <si>
    <t>21:0500:000504</t>
  </si>
  <si>
    <t>21:0165:000427</t>
  </si>
  <si>
    <t>21:0165:000427:0001:0001:00</t>
  </si>
  <si>
    <t>013C  :831505:00:------:--</t>
  </si>
  <si>
    <t>21:0500:000505</t>
  </si>
  <si>
    <t>21:0165:000428</t>
  </si>
  <si>
    <t>21:0165:000428:0001:0001:00</t>
  </si>
  <si>
    <t>013C  :831506:00:------:--</t>
  </si>
  <si>
    <t>21:0500:000506</t>
  </si>
  <si>
    <t>21:0165:000429</t>
  </si>
  <si>
    <t>21:0165:000429:0001:0001:00</t>
  </si>
  <si>
    <t>013C  :831507:00:------:--</t>
  </si>
  <si>
    <t>21:0500:000507</t>
  </si>
  <si>
    <t>21:0165:000430</t>
  </si>
  <si>
    <t>21:0165:000430:0001:0001:00</t>
  </si>
  <si>
    <t>57.2</t>
  </si>
  <si>
    <t>013C  :831508:00:------:--</t>
  </si>
  <si>
    <t>21:0500:000508</t>
  </si>
  <si>
    <t>21:0165:000431</t>
  </si>
  <si>
    <t>21:0165:000431:0001:0001:00</t>
  </si>
  <si>
    <t>228</t>
  </si>
  <si>
    <t>11.3</t>
  </si>
  <si>
    <t>013C  :831509:00:------:--</t>
  </si>
  <si>
    <t>21:0500:000509</t>
  </si>
  <si>
    <t>21:0165:000432</t>
  </si>
  <si>
    <t>21:0165:000432:0001:0001:00</t>
  </si>
  <si>
    <t>013C  :831510:00:------:--</t>
  </si>
  <si>
    <t>21:0500:000510</t>
  </si>
  <si>
    <t>21:0165:000433</t>
  </si>
  <si>
    <t>21:0165:000433:0001:0001:00</t>
  </si>
  <si>
    <t>013C  :831511:00:------:--</t>
  </si>
  <si>
    <t>21:0500:000511</t>
  </si>
  <si>
    <t>21:0165:000434</t>
  </si>
  <si>
    <t>21:0165:000434:0001:0001:00</t>
  </si>
  <si>
    <t>730</t>
  </si>
  <si>
    <t>013C  :831512:00:------:--</t>
  </si>
  <si>
    <t>21:0500:000512</t>
  </si>
  <si>
    <t>21:0165:000435</t>
  </si>
  <si>
    <t>21:0165:000435:0001:0001:00</t>
  </si>
  <si>
    <t>013C  :831513:9P:------:--</t>
  </si>
  <si>
    <t>21:0500:000513</t>
  </si>
  <si>
    <t>309</t>
  </si>
  <si>
    <t>013C  :831514:00:------:--</t>
  </si>
  <si>
    <t>21:0500:000514</t>
  </si>
  <si>
    <t>21:0165:000436</t>
  </si>
  <si>
    <t>21:0165:000436:0001:0001:00</t>
  </si>
  <si>
    <t>013C  :831515:00:------:--</t>
  </si>
  <si>
    <t>21:0500:000515</t>
  </si>
  <si>
    <t>21:0165:000437</t>
  </si>
  <si>
    <t>21:0165:000437:0001:0001:00</t>
  </si>
  <si>
    <t>7.2</t>
  </si>
  <si>
    <t>013C  :831516:00:------:--</t>
  </si>
  <si>
    <t>21:0500:000516</t>
  </si>
  <si>
    <t>21:0165:000438</t>
  </si>
  <si>
    <t>21:0165:000438:0001:0001:00</t>
  </si>
  <si>
    <t>176</t>
  </si>
  <si>
    <t>4.85</t>
  </si>
  <si>
    <t>11.2</t>
  </si>
  <si>
    <t>013C  :831517:00:------:--</t>
  </si>
  <si>
    <t>21:0500:000517</t>
  </si>
  <si>
    <t>21:0165:000439</t>
  </si>
  <si>
    <t>21:0165:000439:0001:0001:00</t>
  </si>
  <si>
    <t>013C  :831518:00:------:--</t>
  </si>
  <si>
    <t>21:0500:000518</t>
  </si>
  <si>
    <t>21:0165:000440</t>
  </si>
  <si>
    <t>21:0165:000440:0001:0001:00</t>
  </si>
  <si>
    <t>136</t>
  </si>
  <si>
    <t>013C  :831519:00:------:--</t>
  </si>
  <si>
    <t>21:0500:000519</t>
  </si>
  <si>
    <t>21:0165:000441</t>
  </si>
  <si>
    <t>21:0165:000441:0001:0001:00</t>
  </si>
  <si>
    <t>013C  :831520:00:------:--</t>
  </si>
  <si>
    <t>21:0500:000520</t>
  </si>
  <si>
    <t>21:0165:000442</t>
  </si>
  <si>
    <t>21:0165:000442:0001:0001:00</t>
  </si>
  <si>
    <t>013C  :831521:80:831522:10</t>
  </si>
  <si>
    <t>21:0500:000521</t>
  </si>
  <si>
    <t>21:0165:000443</t>
  </si>
  <si>
    <t>21:0165:000443:0001:0001:02</t>
  </si>
  <si>
    <t>013C  :831522:10:------:--</t>
  </si>
  <si>
    <t>21:0500:000522</t>
  </si>
  <si>
    <t>21:0165:000443:0001:0001:01</t>
  </si>
  <si>
    <t>013C  :831523:20:831522:10</t>
  </si>
  <si>
    <t>21:0500:000523</t>
  </si>
  <si>
    <t>21:0165:000443:0002:0001:00</t>
  </si>
  <si>
    <t>013C  :831524:00:------:--</t>
  </si>
  <si>
    <t>21:0500:000524</t>
  </si>
  <si>
    <t>21:0165:000444</t>
  </si>
  <si>
    <t>21:0165:000444:0001:0001:00</t>
  </si>
  <si>
    <t>013C  :831525:00:------:--</t>
  </si>
  <si>
    <t>21:0500:000525</t>
  </si>
  <si>
    <t>21:0165:000445</t>
  </si>
  <si>
    <t>21:0165:000445:0001:0001:00</t>
  </si>
  <si>
    <t>013C  :831526:00:------:--</t>
  </si>
  <si>
    <t>21:0500:000526</t>
  </si>
  <si>
    <t>21:0165:000446</t>
  </si>
  <si>
    <t>21:0165:000446:0001:0001:00</t>
  </si>
  <si>
    <t>013C  :831527:00:------:--</t>
  </si>
  <si>
    <t>21:0500:000527</t>
  </si>
  <si>
    <t>21:0165:000447</t>
  </si>
  <si>
    <t>21:0165:000447:0001:0001:00</t>
  </si>
  <si>
    <t>013C  :831528:9R:------:--</t>
  </si>
  <si>
    <t>21:0500:000528</t>
  </si>
  <si>
    <t>415</t>
  </si>
  <si>
    <t>28.9</t>
  </si>
  <si>
    <t>540</t>
  </si>
  <si>
    <t>013C  :831529:00:------:--</t>
  </si>
  <si>
    <t>21:0500:000529</t>
  </si>
  <si>
    <t>21:0165:000448</t>
  </si>
  <si>
    <t>21:0165:000448:0001:0001:00</t>
  </si>
  <si>
    <t>2.25</t>
  </si>
  <si>
    <t>013C  :831530:00:------:--</t>
  </si>
  <si>
    <t>21:0500:000530</t>
  </si>
  <si>
    <t>21:0165:000449</t>
  </si>
  <si>
    <t>21:0165:000449:0001:0001:00</t>
  </si>
  <si>
    <t>013C  :831531:00:------:--</t>
  </si>
  <si>
    <t>21:0500:000531</t>
  </si>
  <si>
    <t>21:0165:000450</t>
  </si>
  <si>
    <t>21:0165:000450:0001:0001:00</t>
  </si>
  <si>
    <t>013C  :831532:00:------:--</t>
  </si>
  <si>
    <t>21:0500:000532</t>
  </si>
  <si>
    <t>21:0165:000451</t>
  </si>
  <si>
    <t>21:0165:000451:0001:0001:00</t>
  </si>
  <si>
    <t>013C  :831533:00:------:--</t>
  </si>
  <si>
    <t>21:0500:000533</t>
  </si>
  <si>
    <t>21:0165:000452</t>
  </si>
  <si>
    <t>21:0165:000452:0001:0001:00</t>
  </si>
  <si>
    <t>013C  :831534:00:------:--</t>
  </si>
  <si>
    <t>21:0500:000534</t>
  </si>
  <si>
    <t>21:0165:000453</t>
  </si>
  <si>
    <t>21:0165:000453:0001:0001:00</t>
  </si>
  <si>
    <t>013C  :831535:00:------:--</t>
  </si>
  <si>
    <t>21:0500:000535</t>
  </si>
  <si>
    <t>21:0165:000454</t>
  </si>
  <si>
    <t>21:0165:000454:0001:0001:00</t>
  </si>
  <si>
    <t>26.8</t>
  </si>
  <si>
    <t>013C  :831536:00:------:--</t>
  </si>
  <si>
    <t>21:0500:000536</t>
  </si>
  <si>
    <t>21:0165:000455</t>
  </si>
  <si>
    <t>21:0165:000455:0001:0001:00</t>
  </si>
  <si>
    <t>013C  :831537:00:------:--</t>
  </si>
  <si>
    <t>21:0500:000537</t>
  </si>
  <si>
    <t>21:0165:000456</t>
  </si>
  <si>
    <t>21:0165:000456:0001:0001:00</t>
  </si>
  <si>
    <t>11.4</t>
  </si>
  <si>
    <t>013C  :831538:00:------:--</t>
  </si>
  <si>
    <t>21:0500:000538</t>
  </si>
  <si>
    <t>21:0165:000457</t>
  </si>
  <si>
    <t>21:0165:000457:0001:0001:00</t>
  </si>
  <si>
    <t>013C  :831539:00:------:--</t>
  </si>
  <si>
    <t>21:0500:000539</t>
  </si>
  <si>
    <t>21:0165:000458</t>
  </si>
  <si>
    <t>21:0165:000458:0001:0001:00</t>
  </si>
  <si>
    <t>013C  :831540:00:------:--</t>
  </si>
  <si>
    <t>21:0500:000540</t>
  </si>
  <si>
    <t>21:0165:000459</t>
  </si>
  <si>
    <t>21:0165:000459:0001:0001:00</t>
  </si>
  <si>
    <t>013C  :831541:80:831542:10</t>
  </si>
  <si>
    <t>21:0500:000541</t>
  </si>
  <si>
    <t>21:0165:000460</t>
  </si>
  <si>
    <t>21:0165:000460:0001:0001:02</t>
  </si>
  <si>
    <t>013C  :831542:10:------:--</t>
  </si>
  <si>
    <t>21:0500:000542</t>
  </si>
  <si>
    <t>21:0165:000460:0001:0001:01</t>
  </si>
  <si>
    <t>5.4</t>
  </si>
  <si>
    <t>12.6</t>
  </si>
  <si>
    <t>013C  :831543:20:831542:10</t>
  </si>
  <si>
    <t>21:0500:000543</t>
  </si>
  <si>
    <t>21:0165:000460:0002:0001:00</t>
  </si>
  <si>
    <t>121</t>
  </si>
  <si>
    <t>212</t>
  </si>
  <si>
    <t>013C  :831544:00:------:--</t>
  </si>
  <si>
    <t>21:0500:000544</t>
  </si>
  <si>
    <t>21:0165:000461</t>
  </si>
  <si>
    <t>21:0165:000461:0001:0001:00</t>
  </si>
  <si>
    <t>18.6</t>
  </si>
  <si>
    <t>013C  :831545:00:------:--</t>
  </si>
  <si>
    <t>21:0500:000545</t>
  </si>
  <si>
    <t>21:0165:000462</t>
  </si>
  <si>
    <t>21:0165:000462:0001:0001:00</t>
  </si>
  <si>
    <t>013C  :831546:00:------:--</t>
  </si>
  <si>
    <t>21:0500:000546</t>
  </si>
  <si>
    <t>21:0165:000463</t>
  </si>
  <si>
    <t>21:0165:000463:0001:0001:00</t>
  </si>
  <si>
    <t>8.5</t>
  </si>
  <si>
    <t>740</t>
  </si>
  <si>
    <t>013C  :831547:00:------:--</t>
  </si>
  <si>
    <t>21:0500:000547</t>
  </si>
  <si>
    <t>21:0165:000464</t>
  </si>
  <si>
    <t>21:0165:000464:0001:0001:00</t>
  </si>
  <si>
    <t>013C  :831548:00:------:--</t>
  </si>
  <si>
    <t>21:0500:000548</t>
  </si>
  <si>
    <t>21:0165:000465</t>
  </si>
  <si>
    <t>21:0165:000465:0001:0001:00</t>
  </si>
  <si>
    <t>013C  :831549:00:------:--</t>
  </si>
  <si>
    <t>21:0500:000549</t>
  </si>
  <si>
    <t>21:0165:000466</t>
  </si>
  <si>
    <t>21:0165:000466:0001:0001:00</t>
  </si>
  <si>
    <t>013C  :831550:00:------:--</t>
  </si>
  <si>
    <t>21:0500:000550</t>
  </si>
  <si>
    <t>21:0165:000467</t>
  </si>
  <si>
    <t>21:0165:000467:0001:0001:00</t>
  </si>
  <si>
    <t>013C  :831551:00:------:--</t>
  </si>
  <si>
    <t>21:0500:000551</t>
  </si>
  <si>
    <t>21:0165:000468</t>
  </si>
  <si>
    <t>21:0165:000468:0001:0001:00</t>
  </si>
  <si>
    <t>346</t>
  </si>
  <si>
    <t>013C  :831552:00:------:--</t>
  </si>
  <si>
    <t>21:0500:000552</t>
  </si>
  <si>
    <t>21:0165:000469</t>
  </si>
  <si>
    <t>21:0165:000469:0001:0001:00</t>
  </si>
  <si>
    <t>013C  :831553:00:------:--</t>
  </si>
  <si>
    <t>21:0500:000553</t>
  </si>
  <si>
    <t>21:0165:000470</t>
  </si>
  <si>
    <t>21:0165:000470:0001:0001:00</t>
  </si>
  <si>
    <t>013C  :831554:00:------:--</t>
  </si>
  <si>
    <t>21:0500:000554</t>
  </si>
  <si>
    <t>21:0165:000471</t>
  </si>
  <si>
    <t>21:0165:000471:0001:0001:00</t>
  </si>
  <si>
    <t>013C  :831555:00:------:--</t>
  </si>
  <si>
    <t>21:0500:000555</t>
  </si>
  <si>
    <t>21:0165:000472</t>
  </si>
  <si>
    <t>21:0165:000472:0001:0001:00</t>
  </si>
  <si>
    <t>013C  :831556:9R:------:--</t>
  </si>
  <si>
    <t>21:0500:000556</t>
  </si>
  <si>
    <t>013C  :831557:00:------:--</t>
  </si>
  <si>
    <t>21:0500:000557</t>
  </si>
  <si>
    <t>21:0165:000473</t>
  </si>
  <si>
    <t>21:0165:000473:0001:0001:00</t>
  </si>
  <si>
    <t>013C  :831558:00:------:--</t>
  </si>
  <si>
    <t>21:0500:000558</t>
  </si>
  <si>
    <t>21:0165:000474</t>
  </si>
  <si>
    <t>21:0165:000474:0001:0001:00</t>
  </si>
  <si>
    <t>62.8</t>
  </si>
  <si>
    <t>013C  :831559:00:------:--</t>
  </si>
  <si>
    <t>21:0500:000559</t>
  </si>
  <si>
    <t>21:0165:000475</t>
  </si>
  <si>
    <t>21:0165:000475:0001:0001:00</t>
  </si>
  <si>
    <t>013C  :831560:00:------:--</t>
  </si>
  <si>
    <t>21:0500:000560</t>
  </si>
  <si>
    <t>21:0165:000476</t>
  </si>
  <si>
    <t>21:0165:000476:0001:0001:00</t>
  </si>
  <si>
    <t>013C  :831561:80:831564:20</t>
  </si>
  <si>
    <t>21:0500:000561</t>
  </si>
  <si>
    <t>21:0165:000478</t>
  </si>
  <si>
    <t>21:0165:000478:0002:0001:02</t>
  </si>
  <si>
    <t>11.7</t>
  </si>
  <si>
    <t>013C  :831562:00:------:--</t>
  </si>
  <si>
    <t>21:0500:000562</t>
  </si>
  <si>
    <t>21:0165:000477</t>
  </si>
  <si>
    <t>21:0165:000477:0001:0001:00</t>
  </si>
  <si>
    <t>013C  :831563:10:------:--</t>
  </si>
  <si>
    <t>21:0500:000563</t>
  </si>
  <si>
    <t>21:0165:000478:0001:0001:00</t>
  </si>
  <si>
    <t>013C  :831564:20:831563:10</t>
  </si>
  <si>
    <t>21:0500:000564</t>
  </si>
  <si>
    <t>21:0165:000478:0002:0001:01</t>
  </si>
  <si>
    <t>013C  :831565:00:------:--</t>
  </si>
  <si>
    <t>21:0500:000565</t>
  </si>
  <si>
    <t>21:0165:000479</t>
  </si>
  <si>
    <t>21:0165:000479:0001:0001:00</t>
  </si>
  <si>
    <t>16.2</t>
  </si>
  <si>
    <t>013C  :831566:00:------:--</t>
  </si>
  <si>
    <t>21:0500:000566</t>
  </si>
  <si>
    <t>21:0165:000480</t>
  </si>
  <si>
    <t>21:0165:000480:0001:0001:00</t>
  </si>
  <si>
    <t>14.6</t>
  </si>
  <si>
    <t>013C  :831567:00:------:--</t>
  </si>
  <si>
    <t>21:0500:000567</t>
  </si>
  <si>
    <t>21:0165:000481</t>
  </si>
  <si>
    <t>21:0165:000481:0001:0001:00</t>
  </si>
  <si>
    <t>013C  :831568:9M:------:--</t>
  </si>
  <si>
    <t>21:0500:000568</t>
  </si>
  <si>
    <t>013C  :831569:00:------:--</t>
  </si>
  <si>
    <t>21:0500:000569</t>
  </si>
  <si>
    <t>21:0165:000482</t>
  </si>
  <si>
    <t>21:0165:000482:0001:0001:00</t>
  </si>
  <si>
    <t>013C  :831570:00:------:--</t>
  </si>
  <si>
    <t>21:0500:000570</t>
  </si>
  <si>
    <t>21:0165:000483</t>
  </si>
  <si>
    <t>21:0165:000483:0001:0001:00</t>
  </si>
  <si>
    <t>65.8</t>
  </si>
  <si>
    <t>013C  :831571:00:------:--</t>
  </si>
  <si>
    <t>21:0500:000571</t>
  </si>
  <si>
    <t>21:0165:000484</t>
  </si>
  <si>
    <t>21:0165:000484:0001:0001:00</t>
  </si>
  <si>
    <t>013C  :833001:80:833006:10</t>
  </si>
  <si>
    <t>21:0500:000572</t>
  </si>
  <si>
    <t>21:0165:000488</t>
  </si>
  <si>
    <t>21:0165:000488:0001:0001:02</t>
  </si>
  <si>
    <t>013C  :833002:00:------:--</t>
  </si>
  <si>
    <t>21:0500:000573</t>
  </si>
  <si>
    <t>21:0165:000485</t>
  </si>
  <si>
    <t>21:0165:000485:0001:0001:00</t>
  </si>
  <si>
    <t>013C  :833003:00:------:--</t>
  </si>
  <si>
    <t>21:0500:000574</t>
  </si>
  <si>
    <t>21:0165:000486</t>
  </si>
  <si>
    <t>21:0165:000486:0001:0001:00</t>
  </si>
  <si>
    <t>013C  :833004:00:------:--</t>
  </si>
  <si>
    <t>21:0500:000575</t>
  </si>
  <si>
    <t>21:0165:000487</t>
  </si>
  <si>
    <t>21:0165:000487:0001:0001:00</t>
  </si>
  <si>
    <t>013C  :833005:9P:------:--</t>
  </si>
  <si>
    <t>21:0500:000576</t>
  </si>
  <si>
    <t>013C  :833006:10:------:--</t>
  </si>
  <si>
    <t>21:0500:000577</t>
  </si>
  <si>
    <t>21:0165:000488:0001:0001:01</t>
  </si>
  <si>
    <t>013C  :833007:20:833006:10</t>
  </si>
  <si>
    <t>21:0500:000578</t>
  </si>
  <si>
    <t>21:0165:000488:0002:0001:00</t>
  </si>
  <si>
    <t>20.2</t>
  </si>
  <si>
    <t>013C  :833008:00:------:--</t>
  </si>
  <si>
    <t>21:0500:000579</t>
  </si>
  <si>
    <t>21:0165:000489</t>
  </si>
  <si>
    <t>21:0165:000489:0001:0001:00</t>
  </si>
  <si>
    <t>013C  :833009:00:------:--</t>
  </si>
  <si>
    <t>21:0500:000580</t>
  </si>
  <si>
    <t>21:0165:000490</t>
  </si>
  <si>
    <t>21:0165:000490:0001:0001:00</t>
  </si>
  <si>
    <t>51.2</t>
  </si>
  <si>
    <t>013C  :833010:00:------:--</t>
  </si>
  <si>
    <t>21:0500:000581</t>
  </si>
  <si>
    <t>21:0165:000491</t>
  </si>
  <si>
    <t>21:0165:000491:0001:0001:00</t>
  </si>
  <si>
    <t>013C  :833011:00:------:--</t>
  </si>
  <si>
    <t>21:0500:000582</t>
  </si>
  <si>
    <t>21:0165:000492</t>
  </si>
  <si>
    <t>21:0165:000492:0001:0001:00</t>
  </si>
  <si>
    <t>013C  :833012:00:------:--</t>
  </si>
  <si>
    <t>21:0500:000583</t>
  </si>
  <si>
    <t>21:0165:000493</t>
  </si>
  <si>
    <t>21:0165:000493:0001:0001:00</t>
  </si>
  <si>
    <t>131</t>
  </si>
  <si>
    <t>013C  :833013:00:------:--</t>
  </si>
  <si>
    <t>21:0500:000584</t>
  </si>
  <si>
    <t>21:0165:000494</t>
  </si>
  <si>
    <t>21:0165:000494:0001:0001:00</t>
  </si>
  <si>
    <t>013C  :833014:00:------:--</t>
  </si>
  <si>
    <t>21:0500:000585</t>
  </si>
  <si>
    <t>21:0165:000495</t>
  </si>
  <si>
    <t>21:0165:000495:0001:0001:00</t>
  </si>
  <si>
    <t>013C  :833015:00:------:--</t>
  </si>
  <si>
    <t>21:0500:000586</t>
  </si>
  <si>
    <t>21:0165:000496</t>
  </si>
  <si>
    <t>21:0165:000496:0001:0001:00</t>
  </si>
  <si>
    <t>013C  :833016:00:------:--</t>
  </si>
  <si>
    <t>21:0500:000587</t>
  </si>
  <si>
    <t>21:0165:000497</t>
  </si>
  <si>
    <t>21:0165:000497:0001:0001:00</t>
  </si>
  <si>
    <t>013C  :833017:00:------:--</t>
  </si>
  <si>
    <t>21:0500:000588</t>
  </si>
  <si>
    <t>21:0165:000498</t>
  </si>
  <si>
    <t>21:0165:000498:0001:0001:00</t>
  </si>
  <si>
    <t>013C  :833018:00:------:--</t>
  </si>
  <si>
    <t>21:0500:000589</t>
  </si>
  <si>
    <t>21:0165:000499</t>
  </si>
  <si>
    <t>21:0165:000499:0001:0001:00</t>
  </si>
  <si>
    <t>013C  :833019:00:------:--</t>
  </si>
  <si>
    <t>21:0500:000590</t>
  </si>
  <si>
    <t>21:0165:000500</t>
  </si>
  <si>
    <t>21:0165:000500:0001:0001:00</t>
  </si>
  <si>
    <t>013C  :833020:00:------:--</t>
  </si>
  <si>
    <t>21:0500:000591</t>
  </si>
  <si>
    <t>21:0165:000501</t>
  </si>
  <si>
    <t>21:0165:000501:0001:0001:00</t>
  </si>
  <si>
    <t>013C  :833021:80:833025:20</t>
  </si>
  <si>
    <t>21:0500:000592</t>
  </si>
  <si>
    <t>21:0165:000504</t>
  </si>
  <si>
    <t>21:0165:000504:0002:0001:02</t>
  </si>
  <si>
    <t>013C  :833022:00:------:--</t>
  </si>
  <si>
    <t>21:0500:000593</t>
  </si>
  <si>
    <t>21:0165:000502</t>
  </si>
  <si>
    <t>21:0165:000502:0001:0001:00</t>
  </si>
  <si>
    <t>16.7</t>
  </si>
  <si>
    <t>013C  :833023:00:------:--</t>
  </si>
  <si>
    <t>21:0500:000594</t>
  </si>
  <si>
    <t>21:0165:000503</t>
  </si>
  <si>
    <t>21:0165:000503:0001:0001:00</t>
  </si>
  <si>
    <t>850</t>
  </si>
  <si>
    <t>9.35</t>
  </si>
  <si>
    <t>013C  :833024:10:------:--</t>
  </si>
  <si>
    <t>21:0500:000595</t>
  </si>
  <si>
    <t>21:0165:000504:0001:0001:00</t>
  </si>
  <si>
    <t>013C  :833025:20:833024:10</t>
  </si>
  <si>
    <t>21:0500:000596</t>
  </si>
  <si>
    <t>21:0165:000504:0002:0001:01</t>
  </si>
  <si>
    <t>013C  :833026:00:------:--</t>
  </si>
  <si>
    <t>21:0500:000597</t>
  </si>
  <si>
    <t>21:0165:000505</t>
  </si>
  <si>
    <t>21:0165:000505:0001:0001:00</t>
  </si>
  <si>
    <t>138</t>
  </si>
  <si>
    <t>013C  :833027:00:------:--</t>
  </si>
  <si>
    <t>21:0500:000598</t>
  </si>
  <si>
    <t>21:0165:000506</t>
  </si>
  <si>
    <t>21:0165:000506:0001:0001:00</t>
  </si>
  <si>
    <t>013C  :833028:00:------:--</t>
  </si>
  <si>
    <t>21:0500:000599</t>
  </si>
  <si>
    <t>21:0165:000507</t>
  </si>
  <si>
    <t>21:0165:000507:0001:0001:00</t>
  </si>
  <si>
    <t>013C  :833029:00:------:--</t>
  </si>
  <si>
    <t>21:0500:000600</t>
  </si>
  <si>
    <t>21:0165:000508</t>
  </si>
  <si>
    <t>21:0165:000508:0001:0001:00</t>
  </si>
  <si>
    <t>329</t>
  </si>
  <si>
    <t>9.4</t>
  </si>
  <si>
    <t>70.6</t>
  </si>
  <si>
    <t>013C  :833030:00:------:--</t>
  </si>
  <si>
    <t>21:0500:000601</t>
  </si>
  <si>
    <t>21:0165:000509</t>
  </si>
  <si>
    <t>21:0165:000509:0001:0001:00</t>
  </si>
  <si>
    <t>013C  :833031:00:------:--</t>
  </si>
  <si>
    <t>21:0500:000602</t>
  </si>
  <si>
    <t>21:0165:000510</t>
  </si>
  <si>
    <t>21:0165:000510:0001:0001:00</t>
  </si>
  <si>
    <t>231</t>
  </si>
  <si>
    <t>013C  :833032:00:------:--</t>
  </si>
  <si>
    <t>21:0500:000603</t>
  </si>
  <si>
    <t>21:0165:000511</t>
  </si>
  <si>
    <t>21:0165:000511:0001:0001:00</t>
  </si>
  <si>
    <t>577</t>
  </si>
  <si>
    <t>013C  :833033:00:------:--</t>
  </si>
  <si>
    <t>21:0500:000604</t>
  </si>
  <si>
    <t>21:0165:000512</t>
  </si>
  <si>
    <t>21:0165:000512:0001:0001:00</t>
  </si>
  <si>
    <t>013C  :833034:00:------:--</t>
  </si>
  <si>
    <t>21:0500:000605</t>
  </si>
  <si>
    <t>21:0165:000513</t>
  </si>
  <si>
    <t>21:0165:000513:0001:0001:00</t>
  </si>
  <si>
    <t>013C  :833035:00:------:--</t>
  </si>
  <si>
    <t>21:0500:000606</t>
  </si>
  <si>
    <t>21:0165:000514</t>
  </si>
  <si>
    <t>21:0165:000514:0001:0001:00</t>
  </si>
  <si>
    <t>013C  :833036:9M:------:--</t>
  </si>
  <si>
    <t>21:0500:000607</t>
  </si>
  <si>
    <t>202</t>
  </si>
  <si>
    <t>013C  :833037:00:------:--</t>
  </si>
  <si>
    <t>21:0500:000608</t>
  </si>
  <si>
    <t>21:0165:000515</t>
  </si>
  <si>
    <t>21:0165:000515:0001:0001:00</t>
  </si>
  <si>
    <t>013C  :833038:00:------:--</t>
  </si>
  <si>
    <t>21:0500:000609</t>
  </si>
  <si>
    <t>21:0165:000516</t>
  </si>
  <si>
    <t>21:0165:000516:0001:0001:00</t>
  </si>
  <si>
    <t>289</t>
  </si>
  <si>
    <t>013C  :833039:00:------:--</t>
  </si>
  <si>
    <t>21:0500:000610</t>
  </si>
  <si>
    <t>21:0165:000517</t>
  </si>
  <si>
    <t>21:0165:000517:0001:0001:00</t>
  </si>
  <si>
    <t>35.8</t>
  </si>
  <si>
    <t>013C  :833040:00:------:--</t>
  </si>
  <si>
    <t>21:0500:000611</t>
  </si>
  <si>
    <t>21:0165:000518</t>
  </si>
  <si>
    <t>21:0165:000518:0001:0001:00</t>
  </si>
  <si>
    <t>18.1</t>
  </si>
  <si>
    <t>013C  :833041:80:833042:10</t>
  </si>
  <si>
    <t>21:0500:000612</t>
  </si>
  <si>
    <t>21:0165:000519</t>
  </si>
  <si>
    <t>21:0165:000519:0001:0001:02</t>
  </si>
  <si>
    <t>013C  :833042:10:------:--</t>
  </si>
  <si>
    <t>21:0500:000613</t>
  </si>
  <si>
    <t>21:0165:000519:0001:0001:01</t>
  </si>
  <si>
    <t>013C  :833043:20:833042:10</t>
  </si>
  <si>
    <t>21:0500:000614</t>
  </si>
  <si>
    <t>21:0165:000519:0002:0001:00</t>
  </si>
  <si>
    <t>013C  :833044:00:------:--</t>
  </si>
  <si>
    <t>21:0500:000615</t>
  </si>
  <si>
    <t>21:0165:000520</t>
  </si>
  <si>
    <t>21:0165:000520:0001:0001:00</t>
  </si>
  <si>
    <t>1060</t>
  </si>
  <si>
    <t>013C  :833045:00:------:--</t>
  </si>
  <si>
    <t>21:0500:000616</t>
  </si>
  <si>
    <t>21:0165:000521</t>
  </si>
  <si>
    <t>21:0165:000521:0001:0001:00</t>
  </si>
  <si>
    <t>013C  :833046:00:------:--</t>
  </si>
  <si>
    <t>21:0500:000617</t>
  </si>
  <si>
    <t>21:0165:000522</t>
  </si>
  <si>
    <t>21:0165:000522:0001:0001:00</t>
  </si>
  <si>
    <t>013C  :833047:00:------:--</t>
  </si>
  <si>
    <t>21:0500:000618</t>
  </si>
  <si>
    <t>21:0165:000523</t>
  </si>
  <si>
    <t>21:0165:000523:0001:0001:00</t>
  </si>
  <si>
    <t>013C  :833048:00:------:--</t>
  </si>
  <si>
    <t>21:0500:000619</t>
  </si>
  <si>
    <t>21:0165:000524</t>
  </si>
  <si>
    <t>21:0165:000524:0001:0001:00</t>
  </si>
  <si>
    <t>013C  :833049:9M:------:--</t>
  </si>
  <si>
    <t>21:0500:000620</t>
  </si>
  <si>
    <t>013C  :833050:00:------:--</t>
  </si>
  <si>
    <t>21:0500:000621</t>
  </si>
  <si>
    <t>21:0165:000525</t>
  </si>
  <si>
    <t>21:0165:000525:0001:0001:00</t>
  </si>
  <si>
    <t>013C  :833051:00:------:--</t>
  </si>
  <si>
    <t>21:0500:000622</t>
  </si>
  <si>
    <t>21:0165:000526</t>
  </si>
  <si>
    <t>21:0165:000526:0001:0001:00</t>
  </si>
  <si>
    <t>013C  :833052:00:------:--</t>
  </si>
  <si>
    <t>21:0500:000623</t>
  </si>
  <si>
    <t>21:0165:000527</t>
  </si>
  <si>
    <t>21:0165:000527:0001:0001:00</t>
  </si>
  <si>
    <t>196</t>
  </si>
  <si>
    <t>013C  :833053:00:------:--</t>
  </si>
  <si>
    <t>21:0500:000624</t>
  </si>
  <si>
    <t>21:0165:000528</t>
  </si>
  <si>
    <t>21:0165:000528:0001:0001:00</t>
  </si>
  <si>
    <t>468</t>
  </si>
  <si>
    <t>013C  :833054:00:------:--</t>
  </si>
  <si>
    <t>21:0500:000625</t>
  </si>
  <si>
    <t>21:0165:000529</t>
  </si>
  <si>
    <t>21:0165:000529:0001:0001:00</t>
  </si>
  <si>
    <t>013C  :833055:00:------:--</t>
  </si>
  <si>
    <t>21:0500:000626</t>
  </si>
  <si>
    <t>21:0165:000530</t>
  </si>
  <si>
    <t>21:0165:000530:0001:0001:00</t>
  </si>
  <si>
    <t>013C  :833056:00:------:--</t>
  </si>
  <si>
    <t>21:0500:000627</t>
  </si>
  <si>
    <t>21:0165:000531</t>
  </si>
  <si>
    <t>21:0165:000531:0001:0001:00</t>
  </si>
  <si>
    <t>013C  :833057:00:------:--</t>
  </si>
  <si>
    <t>21:0500:000628</t>
  </si>
  <si>
    <t>21:0165:000532</t>
  </si>
  <si>
    <t>21:0165:000532:0001:0001:00</t>
  </si>
  <si>
    <t>013C  :833058:00:------:--</t>
  </si>
  <si>
    <t>21:0500:000629</t>
  </si>
  <si>
    <t>21:0165:000533</t>
  </si>
  <si>
    <t>21:0165:000533:0001:0001:00</t>
  </si>
  <si>
    <t>013C  :833059:00:------:--</t>
  </si>
  <si>
    <t>21:0500:000630</t>
  </si>
  <si>
    <t>21:0165:000534</t>
  </si>
  <si>
    <t>21:0165:000534:0001:0001:00</t>
  </si>
  <si>
    <t>013C  :833060:00:------:--</t>
  </si>
  <si>
    <t>21:0500:000631</t>
  </si>
  <si>
    <t>21:0165:000535</t>
  </si>
  <si>
    <t>21:0165:000535:0001:0001:00</t>
  </si>
  <si>
    <t>013C  :833061:80:833062:10</t>
  </si>
  <si>
    <t>21:0500:000632</t>
  </si>
  <si>
    <t>21:0165:000536</t>
  </si>
  <si>
    <t>21:0165:000536:0001:0001:02</t>
  </si>
  <si>
    <t>013C  :833062:10:------:--</t>
  </si>
  <si>
    <t>21:0500:000633</t>
  </si>
  <si>
    <t>21:0165:000536:0001:0001:01</t>
  </si>
  <si>
    <t>013C  :833063:20:833062:10</t>
  </si>
  <si>
    <t>21:0500:000634</t>
  </si>
  <si>
    <t>21:0165:000536:0002:0001:00</t>
  </si>
  <si>
    <t>013C  :833064:00:------:--</t>
  </si>
  <si>
    <t>21:0500:000635</t>
  </si>
  <si>
    <t>21:0165:000537</t>
  </si>
  <si>
    <t>21:0165:000537:0001:0001:00</t>
  </si>
  <si>
    <t>013C  :833065:00:------:--</t>
  </si>
  <si>
    <t>21:0500:000636</t>
  </si>
  <si>
    <t>21:0165:000538</t>
  </si>
  <si>
    <t>21:0165:000538:0001:0001:00</t>
  </si>
  <si>
    <t>013C  :833066:00:------:--</t>
  </si>
  <si>
    <t>21:0500:000637</t>
  </si>
  <si>
    <t>21:0165:000539</t>
  </si>
  <si>
    <t>21:0165:000539:0001:0001:00</t>
  </si>
  <si>
    <t>013C  :833067:00:------:--</t>
  </si>
  <si>
    <t>21:0500:000638</t>
  </si>
  <si>
    <t>21:0165:000540</t>
  </si>
  <si>
    <t>21:0165:000540:0001:0001:00</t>
  </si>
  <si>
    <t>013C  :833068:00:------:--</t>
  </si>
  <si>
    <t>21:0500:000639</t>
  </si>
  <si>
    <t>21:0165:000541</t>
  </si>
  <si>
    <t>21:0165:000541:0001:0001:00</t>
  </si>
  <si>
    <t>013C  :833069:00:------:--</t>
  </si>
  <si>
    <t>21:0500:000640</t>
  </si>
  <si>
    <t>21:0165:000542</t>
  </si>
  <si>
    <t>21:0165:000542:0001:0001:00</t>
  </si>
  <si>
    <t>013C  :833070:00:------:--</t>
  </si>
  <si>
    <t>21:0500:000641</t>
  </si>
  <si>
    <t>21:0165:000543</t>
  </si>
  <si>
    <t>21:0165:000543:0001:0001:00</t>
  </si>
  <si>
    <t>013C  :833071:00:------:--</t>
  </si>
  <si>
    <t>21:0500:000642</t>
  </si>
  <si>
    <t>21:0165:000544</t>
  </si>
  <si>
    <t>21:0165:000544:0001:0001:00</t>
  </si>
  <si>
    <t>013C  :833072:00:------:--</t>
  </si>
  <si>
    <t>21:0500:000643</t>
  </si>
  <si>
    <t>21:0165:000545</t>
  </si>
  <si>
    <t>21:0165:000545:0001:0001:00</t>
  </si>
  <si>
    <t>013C  :833073:00:------:--</t>
  </si>
  <si>
    <t>21:0500:000644</t>
  </si>
  <si>
    <t>21:0165:000546</t>
  </si>
  <si>
    <t>21:0165:000546:0001:0001:00</t>
  </si>
  <si>
    <t>013C  :833074:00:------:--</t>
  </si>
  <si>
    <t>21:0500:000645</t>
  </si>
  <si>
    <t>21:0165:000547</t>
  </si>
  <si>
    <t>21:0165:000547:0001:0001:00</t>
  </si>
  <si>
    <t>306</t>
  </si>
  <si>
    <t>013C  :833075:00:------:--</t>
  </si>
  <si>
    <t>21:0500:000646</t>
  </si>
  <si>
    <t>21:0165:000548</t>
  </si>
  <si>
    <t>21:0165:000548:0001:0001:00</t>
  </si>
  <si>
    <t>493</t>
  </si>
  <si>
    <t>013C  :833076:00:------:--</t>
  </si>
  <si>
    <t>21:0500:000647</t>
  </si>
  <si>
    <t>21:0165:000549</t>
  </si>
  <si>
    <t>21:0165:000549:0001:0001:00</t>
  </si>
  <si>
    <t>013C  :833077:9M:------:--</t>
  </si>
  <si>
    <t>21:0500:000648</t>
  </si>
  <si>
    <t>013C  :833078:00:------:--</t>
  </si>
  <si>
    <t>21:0500:000649</t>
  </si>
  <si>
    <t>21:0165:000550</t>
  </si>
  <si>
    <t>21:0165:000550:0001:0001:00</t>
  </si>
  <si>
    <t>013C  :833079:00:------:--</t>
  </si>
  <si>
    <t>21:0500:000650</t>
  </si>
  <si>
    <t>21:0165:000551</t>
  </si>
  <si>
    <t>21:0165:000551:0001:0001:00</t>
  </si>
  <si>
    <t>860</t>
  </si>
  <si>
    <t>6.15</t>
  </si>
  <si>
    <t>013C  :833080:00:------:--</t>
  </si>
  <si>
    <t>21:0500:000651</t>
  </si>
  <si>
    <t>21:0165:000552</t>
  </si>
  <si>
    <t>21:0165:000552:0001:0001:00</t>
  </si>
  <si>
    <t>013C  :833081:80:833083:20</t>
  </si>
  <si>
    <t>21:0500:000652</t>
  </si>
  <si>
    <t>21:0165:000553</t>
  </si>
  <si>
    <t>21:0165:000553:0002:0001:02</t>
  </si>
  <si>
    <t>013C  :833082:10:------:--</t>
  </si>
  <si>
    <t>21:0500:000653</t>
  </si>
  <si>
    <t>21:0165:000553:0001:0001:00</t>
  </si>
  <si>
    <t>013C  :833083:20:833082:10</t>
  </si>
  <si>
    <t>21:0500:000654</t>
  </si>
  <si>
    <t>21:0165:000553:0002:0001:01</t>
  </si>
  <si>
    <t>013C  :833084:00:------:--</t>
  </si>
  <si>
    <t>21:0500:000655</t>
  </si>
  <si>
    <t>21:0165:000554</t>
  </si>
  <si>
    <t>21:0165:000554:0001:0001:00</t>
  </si>
  <si>
    <t>013C  :833085:00:------:--</t>
  </si>
  <si>
    <t>21:0500:000656</t>
  </si>
  <si>
    <t>21:0165:000555</t>
  </si>
  <si>
    <t>21:0165:000555:0001:0001:00</t>
  </si>
  <si>
    <t>013C  :833086:00:------:--</t>
  </si>
  <si>
    <t>21:0500:000657</t>
  </si>
  <si>
    <t>21:0165:000556</t>
  </si>
  <si>
    <t>21:0165:000556:0001:0001:00</t>
  </si>
  <si>
    <t>013C  :833087:00:------:--</t>
  </si>
  <si>
    <t>21:0500:000658</t>
  </si>
  <si>
    <t>21:0165:000557</t>
  </si>
  <si>
    <t>21:0165:000557:0001:0001:00</t>
  </si>
  <si>
    <t>013C  :833088:00:------:--</t>
  </si>
  <si>
    <t>21:0500:000659</t>
  </si>
  <si>
    <t>21:0165:000558</t>
  </si>
  <si>
    <t>21:0165:000558:0001:0001:00</t>
  </si>
  <si>
    <t>013C  :833089:00:------:--</t>
  </si>
  <si>
    <t>21:0500:000660</t>
  </si>
  <si>
    <t>21:0165:000559</t>
  </si>
  <si>
    <t>21:0165:000559:0001:0001:00</t>
  </si>
  <si>
    <t>013C  :833090:00:------:--</t>
  </si>
  <si>
    <t>21:0500:000661</t>
  </si>
  <si>
    <t>21:0165:000560</t>
  </si>
  <si>
    <t>21:0165:000560:0001:0001:00</t>
  </si>
  <si>
    <t>013C  :833091:00:------:--</t>
  </si>
  <si>
    <t>21:0500:000662</t>
  </si>
  <si>
    <t>21:0165:000561</t>
  </si>
  <si>
    <t>21:0165:000561:0001:0001:00</t>
  </si>
  <si>
    <t>013C  :833092:00:------:--</t>
  </si>
  <si>
    <t>21:0500:000663</t>
  </si>
  <si>
    <t>21:0165:000562</t>
  </si>
  <si>
    <t>21:0165:000562:0001:0001:00</t>
  </si>
  <si>
    <t>013C  :833093:00:------:--</t>
  </si>
  <si>
    <t>21:0500:000664</t>
  </si>
  <si>
    <t>21:0165:000563</t>
  </si>
  <si>
    <t>21:0165:000563:0001:0001:00</t>
  </si>
  <si>
    <t>013C  :833094:9P:------:--</t>
  </si>
  <si>
    <t>21:0500:000665</t>
  </si>
  <si>
    <t>013C  :833095:00:------:--</t>
  </si>
  <si>
    <t>21:0500:000666</t>
  </si>
  <si>
    <t>21:0165:000564</t>
  </si>
  <si>
    <t>21:0165:000564:0001:0001:00</t>
  </si>
  <si>
    <t>013C  :833096:00:------:--</t>
  </si>
  <si>
    <t>21:0500:000667</t>
  </si>
  <si>
    <t>21:0165:000565</t>
  </si>
  <si>
    <t>21:0165:000565:0001:0001:00</t>
  </si>
  <si>
    <t>42000</t>
  </si>
  <si>
    <t>013C  :833097:00:------:--</t>
  </si>
  <si>
    <t>21:0500:000668</t>
  </si>
  <si>
    <t>21:0165:000566</t>
  </si>
  <si>
    <t>21:0165:000566:0001:0001:00</t>
  </si>
  <si>
    <t>013C  :833098:00:------:--</t>
  </si>
  <si>
    <t>21:0500:000669</t>
  </si>
  <si>
    <t>21:0165:000567</t>
  </si>
  <si>
    <t>21:0165:000567:0001:0001:00</t>
  </si>
  <si>
    <t>56.4</t>
  </si>
  <si>
    <t>013C  :833099:00:------:--</t>
  </si>
  <si>
    <t>21:0500:000670</t>
  </si>
  <si>
    <t>21:0165:000568</t>
  </si>
  <si>
    <t>21:0165:000568:0001:0001:00</t>
  </si>
  <si>
    <t>013C  :833100:00:------:--</t>
  </si>
  <si>
    <t>21:0500:000671</t>
  </si>
  <si>
    <t>21:0165:000569</t>
  </si>
  <si>
    <t>21:0165:000569:0001:0001:00</t>
  </si>
  <si>
    <t>013C  :833101:80:833105:10</t>
  </si>
  <si>
    <t>21:0500:000672</t>
  </si>
  <si>
    <t>21:0165:000572</t>
  </si>
  <si>
    <t>21:0165:000572:0001:0001:02</t>
  </si>
  <si>
    <t>6.65</t>
  </si>
  <si>
    <t>013C  :833102:00:------:--</t>
  </si>
  <si>
    <t>21:0500:000673</t>
  </si>
  <si>
    <t>21:0165:000570</t>
  </si>
  <si>
    <t>21:0165:000570:0001:0001:00</t>
  </si>
  <si>
    <t>63.2</t>
  </si>
  <si>
    <t>013C  :833103:00:------:--</t>
  </si>
  <si>
    <t>21:0500:000674</t>
  </si>
  <si>
    <t>21:0165:000571</t>
  </si>
  <si>
    <t>21:0165:000571:0001:0001:00</t>
  </si>
  <si>
    <t>013C  :833104:9P:------:--</t>
  </si>
  <si>
    <t>21:0500:000675</t>
  </si>
  <si>
    <t>19.9</t>
  </si>
  <si>
    <t>013C  :833105:10:------:--</t>
  </si>
  <si>
    <t>21:0500:000676</t>
  </si>
  <si>
    <t>21:0165:000572:0001:0001:01</t>
  </si>
  <si>
    <t>013C  :833106:20:833105:10</t>
  </si>
  <si>
    <t>21:0500:000677</t>
  </si>
  <si>
    <t>21:0165:000572:0002:0001:00</t>
  </si>
  <si>
    <t>6.45</t>
  </si>
  <si>
    <t>013C  :833107:00:------:--</t>
  </si>
  <si>
    <t>21:0500:000678</t>
  </si>
  <si>
    <t>21:0165:000573</t>
  </si>
  <si>
    <t>21:0165:000573:0001:0001:00</t>
  </si>
  <si>
    <t>298</t>
  </si>
  <si>
    <t>013C  :833108:00:------:--</t>
  </si>
  <si>
    <t>21:0500:000679</t>
  </si>
  <si>
    <t>21:0165:000574</t>
  </si>
  <si>
    <t>21:0165:000574:0001:0001:00</t>
  </si>
  <si>
    <t>013C  :833109:00:------:--</t>
  </si>
  <si>
    <t>21:0500:000680</t>
  </si>
  <si>
    <t>21:0165:000575</t>
  </si>
  <si>
    <t>21:0165:000575:0001:0001:00</t>
  </si>
  <si>
    <t>3.95</t>
  </si>
  <si>
    <t>205</t>
  </si>
  <si>
    <t>013C  :833110:00:------:--</t>
  </si>
  <si>
    <t>21:0500:000681</t>
  </si>
  <si>
    <t>21:0165:000576</t>
  </si>
  <si>
    <t>21:0165:000576:0001:0001:00</t>
  </si>
  <si>
    <t>013C  :833111:00:------:--</t>
  </si>
  <si>
    <t>21:0500:000682</t>
  </si>
  <si>
    <t>21:0165:000577</t>
  </si>
  <si>
    <t>21:0165:000577:0001:0001:00</t>
  </si>
  <si>
    <t>013C  :833112:00:------:--</t>
  </si>
  <si>
    <t>21:0500:000683</t>
  </si>
  <si>
    <t>21:0165:000578</t>
  </si>
  <si>
    <t>21:0165:000578:0001:0001:00</t>
  </si>
  <si>
    <t>013C  :833113:00:------:--</t>
  </si>
  <si>
    <t>21:0500:000684</t>
  </si>
  <si>
    <t>21:0165:000579</t>
  </si>
  <si>
    <t>21:0165:000579:0001:0001:00</t>
  </si>
  <si>
    <t>013C  :833114:00:------:--</t>
  </si>
  <si>
    <t>21:0500:000685</t>
  </si>
  <si>
    <t>21:0165:000580</t>
  </si>
  <si>
    <t>21:0165:000580:0001:0001:00</t>
  </si>
  <si>
    <t>975</t>
  </si>
  <si>
    <t>013C  :833115:00:------:--</t>
  </si>
  <si>
    <t>21:0500:000686</t>
  </si>
  <si>
    <t>21:0165:000581</t>
  </si>
  <si>
    <t>21:0165:000581:0001:0001:00</t>
  </si>
  <si>
    <t>013C  :833116:00:------:--</t>
  </si>
  <si>
    <t>21:0500:000687</t>
  </si>
  <si>
    <t>21:0165:000582</t>
  </si>
  <si>
    <t>21:0165:000582:0001:0001:00</t>
  </si>
  <si>
    <t>013C  :833117:00:------:--</t>
  </si>
  <si>
    <t>21:0500:000688</t>
  </si>
  <si>
    <t>21:0165:000583</t>
  </si>
  <si>
    <t>21:0165:000583:0001:0001:00</t>
  </si>
  <si>
    <t>407</t>
  </si>
  <si>
    <t>013C  :833118:00:------:--</t>
  </si>
  <si>
    <t>21:0500:000689</t>
  </si>
  <si>
    <t>21:0165:000584</t>
  </si>
  <si>
    <t>21:0165:000584:0001:0001:00</t>
  </si>
  <si>
    <t>013C  :833119:00:------:--</t>
  </si>
  <si>
    <t>21:0500:000690</t>
  </si>
  <si>
    <t>21:0165:000585</t>
  </si>
  <si>
    <t>21:0165:000585:0001:0001:00</t>
  </si>
  <si>
    <t>013C  :833120:00:------:--</t>
  </si>
  <si>
    <t>21:0500:000691</t>
  </si>
  <si>
    <t>21:0165:000586</t>
  </si>
  <si>
    <t>21:0165:000586:0001:0001:00</t>
  </si>
  <si>
    <t>411</t>
  </si>
  <si>
    <t>013C  :833121:80:833123:10</t>
  </si>
  <si>
    <t>21:0500:000692</t>
  </si>
  <si>
    <t>21:0165:000588</t>
  </si>
  <si>
    <t>21:0165:000588:0001:0001:02</t>
  </si>
  <si>
    <t>013C  :833122:00:------:--</t>
  </si>
  <si>
    <t>21:0500:000693</t>
  </si>
  <si>
    <t>21:0165:000587</t>
  </si>
  <si>
    <t>21:0165:000587:0001:0001:00</t>
  </si>
  <si>
    <t>013C  :833123:10:------:--</t>
  </si>
  <si>
    <t>21:0500:000694</t>
  </si>
  <si>
    <t>21:0165:000588:0001:0001:01</t>
  </si>
  <si>
    <t>013C  :833124:20:833123:10</t>
  </si>
  <si>
    <t>21:0500:000695</t>
  </si>
  <si>
    <t>21:0165:000588:0002:0001:00</t>
  </si>
  <si>
    <t>013C  :833125:00:------:--</t>
  </si>
  <si>
    <t>21:0500:000696</t>
  </si>
  <si>
    <t>21:0165:000589</t>
  </si>
  <si>
    <t>21:0165:000589:0001:0001:00</t>
  </si>
  <si>
    <t>013C  :833126:00:------:--</t>
  </si>
  <si>
    <t>21:0500:000697</t>
  </si>
  <si>
    <t>21:0165:000590</t>
  </si>
  <si>
    <t>21:0165:000590:0001:0001:00</t>
  </si>
  <si>
    <t>013C  :833127:00:------:--</t>
  </si>
  <si>
    <t>21:0500:000698</t>
  </si>
  <si>
    <t>21:0165:000591</t>
  </si>
  <si>
    <t>21:0165:000591:0001:0001:00</t>
  </si>
  <si>
    <t>013C  :833128:00:------:--</t>
  </si>
  <si>
    <t>21:0500:000699</t>
  </si>
  <si>
    <t>21:0165:000592</t>
  </si>
  <si>
    <t>21:0165:000592:0001:0001:00</t>
  </si>
  <si>
    <t>147</t>
  </si>
  <si>
    <t>013C  :833129:00:------:--</t>
  </si>
  <si>
    <t>21:0500:000700</t>
  </si>
  <si>
    <t>21:0165:000593</t>
  </si>
  <si>
    <t>21:0165:000593:0001:0001:00</t>
  </si>
  <si>
    <t>013C  :833130:00:------:--</t>
  </si>
  <si>
    <t>21:0500:000701</t>
  </si>
  <si>
    <t>21:0165:000594</t>
  </si>
  <si>
    <t>21:0165:000594:0001:0001:00</t>
  </si>
  <si>
    <t>1680</t>
  </si>
  <si>
    <t>013C  :833131:00:------:--</t>
  </si>
  <si>
    <t>21:0500:000702</t>
  </si>
  <si>
    <t>21:0165:000595</t>
  </si>
  <si>
    <t>21:0165:000595:0001:0001:00</t>
  </si>
  <si>
    <t>538</t>
  </si>
  <si>
    <t>013C  :833132:00:------:--</t>
  </si>
  <si>
    <t>21:0500:000703</t>
  </si>
  <si>
    <t>21:0165:000596</t>
  </si>
  <si>
    <t>21:0165:000596:0001:0001:00</t>
  </si>
  <si>
    <t>1480</t>
  </si>
  <si>
    <t>7.9</t>
  </si>
  <si>
    <t>013C  :833133:00:------:--</t>
  </si>
  <si>
    <t>21:0500:000704</t>
  </si>
  <si>
    <t>21:0165:000597</t>
  </si>
  <si>
    <t>21:0165:000597:0001:0001:00</t>
  </si>
  <si>
    <t>9.85</t>
  </si>
  <si>
    <t>215</t>
  </si>
  <si>
    <t>013C  :833134:00:------:--</t>
  </si>
  <si>
    <t>21:0500:000705</t>
  </si>
  <si>
    <t>21:0165:000598</t>
  </si>
  <si>
    <t>21:0165:000598:0001:0001:00</t>
  </si>
  <si>
    <t>013C  :833135:00:------:--</t>
  </si>
  <si>
    <t>21:0500:000706</t>
  </si>
  <si>
    <t>21:0165:000599</t>
  </si>
  <si>
    <t>21:0165:000599:0001:0001:00</t>
  </si>
  <si>
    <t>013C  :833136:9M:------:--</t>
  </si>
  <si>
    <t>21:0500:000707</t>
  </si>
  <si>
    <t>013C  :833137:00:------:--</t>
  </si>
  <si>
    <t>21:0500:000708</t>
  </si>
  <si>
    <t>21:0165:000600</t>
  </si>
  <si>
    <t>21:0165:000600:0001:0001:00</t>
  </si>
  <si>
    <t>530</t>
  </si>
  <si>
    <t>4.95</t>
  </si>
  <si>
    <t>013C  :833138:00:------:--</t>
  </si>
  <si>
    <t>21:0500:000709</t>
  </si>
  <si>
    <t>21:0165:000601</t>
  </si>
  <si>
    <t>21:0165:000601:0001:0001:00</t>
  </si>
  <si>
    <t>013C  :833139:00:------:--</t>
  </si>
  <si>
    <t>21:0500:000710</t>
  </si>
  <si>
    <t>21:0165:000602</t>
  </si>
  <si>
    <t>21:0165:000602:0001:0001:00</t>
  </si>
  <si>
    <t>013C  :833140:00:------:--</t>
  </si>
  <si>
    <t>21:0500:000711</t>
  </si>
  <si>
    <t>21:0165:000603</t>
  </si>
  <si>
    <t>21:0165:000603:0001:0001:00</t>
  </si>
  <si>
    <t>013C  :833141:80:833143:20</t>
  </si>
  <si>
    <t>21:0500:000712</t>
  </si>
  <si>
    <t>21:0165:000604</t>
  </si>
  <si>
    <t>21:0165:000604:0002:0001:02</t>
  </si>
  <si>
    <t>013C  :833142:10:------:--</t>
  </si>
  <si>
    <t>21:0500:000713</t>
  </si>
  <si>
    <t>21:0165:000604:0001:0001:00</t>
  </si>
  <si>
    <t>013C  :833143:20:833142:10</t>
  </si>
  <si>
    <t>21:0500:000714</t>
  </si>
  <si>
    <t>21:0165:000604:0002:0001:01</t>
  </si>
  <si>
    <t>013C  :833144:00:------:--</t>
  </si>
  <si>
    <t>21:0500:000715</t>
  </si>
  <si>
    <t>21:0165:000605</t>
  </si>
  <si>
    <t>21:0165:000605:0001:0001:00</t>
  </si>
  <si>
    <t>013C  :833145:9M:------:--</t>
  </si>
  <si>
    <t>21:0500:000716</t>
  </si>
  <si>
    <t>013C  :833146:00:------:--</t>
  </si>
  <si>
    <t>21:0500:000717</t>
  </si>
  <si>
    <t>21:0165:000606</t>
  </si>
  <si>
    <t>21:0165:000606:0001:0001:00</t>
  </si>
  <si>
    <t>013C  :833147:00:------:--</t>
  </si>
  <si>
    <t>21:0500:000718</t>
  </si>
  <si>
    <t>21:0165:000607</t>
  </si>
  <si>
    <t>21:0165:000607:0001:0001:00</t>
  </si>
  <si>
    <t>013C  :833148:00:------:--</t>
  </si>
  <si>
    <t>21:0500:000719</t>
  </si>
  <si>
    <t>21:0165:000608</t>
  </si>
  <si>
    <t>21:0165:000608:0001:0001:00</t>
  </si>
  <si>
    <t>013C  :833149:00:------:--</t>
  </si>
  <si>
    <t>21:0500:000720</t>
  </si>
  <si>
    <t>21:0165:000609</t>
  </si>
  <si>
    <t>21:0165:000609:0001:0001:00</t>
  </si>
  <si>
    <t>013C  :833150:00:------:--</t>
  </si>
  <si>
    <t>21:0500:000721</t>
  </si>
  <si>
    <t>21:0165:000610</t>
  </si>
  <si>
    <t>21:0165:000610:0001:0001:00</t>
  </si>
  <si>
    <t>980</t>
  </si>
  <si>
    <t>7.1</t>
  </si>
  <si>
    <t>013C  :833151:00:------:--</t>
  </si>
  <si>
    <t>21:0500:000722</t>
  </si>
  <si>
    <t>21:0165:000611</t>
  </si>
  <si>
    <t>21:0165:000611:0001:0001:00</t>
  </si>
  <si>
    <t>013C  :833152:00:------:--</t>
  </si>
  <si>
    <t>21:0500:000723</t>
  </si>
  <si>
    <t>21:0165:000612</t>
  </si>
  <si>
    <t>21:0165:000612:0001:0001:00</t>
  </si>
  <si>
    <t>013C  :833153:00:------:--</t>
  </si>
  <si>
    <t>21:0500:000724</t>
  </si>
  <si>
    <t>21:0165:000613</t>
  </si>
  <si>
    <t>21:0165:000613:0001:0001:00</t>
  </si>
  <si>
    <t>013C  :833154:00:------:--</t>
  </si>
  <si>
    <t>21:0500:000725</t>
  </si>
  <si>
    <t>21:0165:000614</t>
  </si>
  <si>
    <t>21:0165:000614:0001:0001:00</t>
  </si>
  <si>
    <t>013C  :833155:00:------:--</t>
  </si>
  <si>
    <t>21:0500:000726</t>
  </si>
  <si>
    <t>21:0165:000615</t>
  </si>
  <si>
    <t>21:0165:000615:0001:0001:00</t>
  </si>
  <si>
    <t>013C  :833156:00:------:--</t>
  </si>
  <si>
    <t>21:0500:000727</t>
  </si>
  <si>
    <t>21:0165:000616</t>
  </si>
  <si>
    <t>21:0165:000616:0001:0001:00</t>
  </si>
  <si>
    <t>332</t>
  </si>
  <si>
    <t>3.15</t>
  </si>
  <si>
    <t>013C  :833157:00:------:--</t>
  </si>
  <si>
    <t>21:0500:000728</t>
  </si>
  <si>
    <t>21:0165:000617</t>
  </si>
  <si>
    <t>21:0165:000617:0001:0001:00</t>
  </si>
  <si>
    <t>013C  :833158:00:------:--</t>
  </si>
  <si>
    <t>21:0500:000729</t>
  </si>
  <si>
    <t>21:0165:000618</t>
  </si>
  <si>
    <t>21:0165:000618:0001:0001:00</t>
  </si>
  <si>
    <t>013C  :833159:00:------:--</t>
  </si>
  <si>
    <t>21:0500:000730</t>
  </si>
  <si>
    <t>21:0165:000619</t>
  </si>
  <si>
    <t>21:0165:000619:0001:0001:00</t>
  </si>
  <si>
    <t>302</t>
  </si>
  <si>
    <t>013C  :833160:00:------:--</t>
  </si>
  <si>
    <t>21:0500:000731</t>
  </si>
  <si>
    <t>21:0165:000620</t>
  </si>
  <si>
    <t>21:0165:000620:0001:0001:00</t>
  </si>
  <si>
    <t>013C  :833161:80:833163:20</t>
  </si>
  <si>
    <t>21:0500:000732</t>
  </si>
  <si>
    <t>21:0165:000621</t>
  </si>
  <si>
    <t>21:0165:000621:0002:0001:02</t>
  </si>
  <si>
    <t>013C  :833162:10:------:--</t>
  </si>
  <si>
    <t>21:0500:000733</t>
  </si>
  <si>
    <t>21:0165:000621:0001:0001:00</t>
  </si>
  <si>
    <t>013C  :833163:20:833162:10</t>
  </si>
  <si>
    <t>21:0500:000734</t>
  </si>
  <si>
    <t>21:0165:000621:0002:0001:01</t>
  </si>
  <si>
    <t>013C  :833164:00:------:--</t>
  </si>
  <si>
    <t>21:0500:000735</t>
  </si>
  <si>
    <t>21:0165:000622</t>
  </si>
  <si>
    <t>21:0165:000622:0001:0001:00</t>
  </si>
  <si>
    <t>013C  :833165:00:------:--</t>
  </si>
  <si>
    <t>21:0500:000736</t>
  </si>
  <si>
    <t>21:0165:000623</t>
  </si>
  <si>
    <t>21:0165:000623:0001:0001:00</t>
  </si>
  <si>
    <t>013C  :833166:00:------:--</t>
  </si>
  <si>
    <t>21:0500:000737</t>
  </si>
  <si>
    <t>21:0165:000624</t>
  </si>
  <si>
    <t>21:0165:000624:0001:0001:00</t>
  </si>
  <si>
    <t>013C  :833167:00:------:--</t>
  </si>
  <si>
    <t>21:0500:000738</t>
  </si>
  <si>
    <t>21:0165:000625</t>
  </si>
  <si>
    <t>21:0165:000625:0001:0001:00</t>
  </si>
  <si>
    <t>013C  :833168:00:------:--</t>
  </si>
  <si>
    <t>21:0500:000739</t>
  </si>
  <si>
    <t>21:0165:000626</t>
  </si>
  <si>
    <t>21:0165:000626:0001:0001:00</t>
  </si>
  <si>
    <t>013C  :833169:00:------:--</t>
  </si>
  <si>
    <t>21:0500:000740</t>
  </si>
  <si>
    <t>21:0165:000627</t>
  </si>
  <si>
    <t>21:0165:000627:0001:0001:00</t>
  </si>
  <si>
    <t>13.4</t>
  </si>
  <si>
    <t>013C  :833170:00:------:--</t>
  </si>
  <si>
    <t>21:0500:000741</t>
  </si>
  <si>
    <t>21:0165:000628</t>
  </si>
  <si>
    <t>21:0165:000628:0001:0001:00</t>
  </si>
  <si>
    <t>299</t>
  </si>
  <si>
    <t>013C  :833171:00:------:--</t>
  </si>
  <si>
    <t>21:0500:000742</t>
  </si>
  <si>
    <t>21:0165:000629</t>
  </si>
  <si>
    <t>21:0165:000629:0001:0001:00</t>
  </si>
  <si>
    <t>013C  :833172:00:------:--</t>
  </si>
  <si>
    <t>21:0500:000743</t>
  </si>
  <si>
    <t>21:0165:000630</t>
  </si>
  <si>
    <t>21:0165:000630:0001:0001:00</t>
  </si>
  <si>
    <t>013C  :833173:00:------:--</t>
  </si>
  <si>
    <t>21:0500:000744</t>
  </si>
  <si>
    <t>21:0165:000631</t>
  </si>
  <si>
    <t>21:0165:000631:0001:0001:00</t>
  </si>
  <si>
    <t>65.2</t>
  </si>
  <si>
    <t>013C  :833174:00:------:--</t>
  </si>
  <si>
    <t>21:0500:000745</t>
  </si>
  <si>
    <t>21:0165:000632</t>
  </si>
  <si>
    <t>21:0165:000632:0001:0001:00</t>
  </si>
  <si>
    <t>237</t>
  </si>
  <si>
    <t>013C  :833175:00:------:--</t>
  </si>
  <si>
    <t>21:0500:000746</t>
  </si>
  <si>
    <t>21:0165:000633</t>
  </si>
  <si>
    <t>21:0165:000633:0001:0001:00</t>
  </si>
  <si>
    <t>013C  :833176:00:------:--</t>
  </si>
  <si>
    <t>21:0500:000747</t>
  </si>
  <si>
    <t>21:0165:000634</t>
  </si>
  <si>
    <t>21:0165:000634:0001:0001:00</t>
  </si>
  <si>
    <t>013C  :833177:00:------:--</t>
  </si>
  <si>
    <t>21:0500:000748</t>
  </si>
  <si>
    <t>21:0165:000635</t>
  </si>
  <si>
    <t>21:0165:000635:0001:0001:00</t>
  </si>
  <si>
    <t>013C  :833178:9M:------:--</t>
  </si>
  <si>
    <t>21:0500:000749</t>
  </si>
  <si>
    <t>203</t>
  </si>
  <si>
    <t>013C  :833179:00:------:--</t>
  </si>
  <si>
    <t>21:0500:000750</t>
  </si>
  <si>
    <t>21:0165:000636</t>
  </si>
  <si>
    <t>21:0165:000636:0001:0001:00</t>
  </si>
  <si>
    <t>013C  :833180:00:------:--</t>
  </si>
  <si>
    <t>21:0500:000751</t>
  </si>
  <si>
    <t>21:0165:000637</t>
  </si>
  <si>
    <t>21:0165:000637:0001:0001:00</t>
  </si>
  <si>
    <t>013C  :833181:80:833182:10</t>
  </si>
  <si>
    <t>21:0500:000752</t>
  </si>
  <si>
    <t>21:0165:000638</t>
  </si>
  <si>
    <t>21:0165:000638:0001:0001:02</t>
  </si>
  <si>
    <t>013C  :833182:10:------:--</t>
  </si>
  <si>
    <t>21:0500:000753</t>
  </si>
  <si>
    <t>21:0165:000638:0001:0001:01</t>
  </si>
  <si>
    <t>013C  :833183:20:833182:10</t>
  </si>
  <si>
    <t>21:0500:000754</t>
  </si>
  <si>
    <t>21:0165:000638:0002:0001:00</t>
  </si>
  <si>
    <t>013C  :833184:00:------:--</t>
  </si>
  <si>
    <t>21:0500:000755</t>
  </si>
  <si>
    <t>21:0165:000639</t>
  </si>
  <si>
    <t>21:0165:000639:0001:0001:00</t>
  </si>
  <si>
    <t>013C  :833185:00:------:--</t>
  </si>
  <si>
    <t>21:0500:000756</t>
  </si>
  <si>
    <t>21:0165:000640</t>
  </si>
  <si>
    <t>21:0165:000640:0001:0001:00</t>
  </si>
  <si>
    <t>013C  :833186:00:------:--</t>
  </si>
  <si>
    <t>21:0500:000757</t>
  </si>
  <si>
    <t>21:0165:000641</t>
  </si>
  <si>
    <t>21:0165:000641:0001:0001:00</t>
  </si>
  <si>
    <t>7.85</t>
  </si>
  <si>
    <t>013C  :833187:00:------:--</t>
  </si>
  <si>
    <t>21:0500:000758</t>
  </si>
  <si>
    <t>21:0165:000642</t>
  </si>
  <si>
    <t>21:0165:000642:0001:0001:00</t>
  </si>
  <si>
    <t>013C  :833188:00:------:--</t>
  </si>
  <si>
    <t>21:0500:000759</t>
  </si>
  <si>
    <t>21:0165:000643</t>
  </si>
  <si>
    <t>21:0165:000643:0001:0001:00</t>
  </si>
  <si>
    <t>013C  :833189:00:------:--</t>
  </si>
  <si>
    <t>21:0500:000760</t>
  </si>
  <si>
    <t>21:0165:000644</t>
  </si>
  <si>
    <t>21:0165:000644:0001:0001:00</t>
  </si>
  <si>
    <t>960</t>
  </si>
  <si>
    <t>013C  :833190:9M:------:--</t>
  </si>
  <si>
    <t>21:0500:000761</t>
  </si>
  <si>
    <t>6.1</t>
  </si>
  <si>
    <t>013C  :833191:00:------:--</t>
  </si>
  <si>
    <t>21:0500:000762</t>
  </si>
  <si>
    <t>21:0165:000645</t>
  </si>
  <si>
    <t>21:0165:000645:0001:0001:00</t>
  </si>
  <si>
    <t>292</t>
  </si>
  <si>
    <t>013C  :833192:00:------:--</t>
  </si>
  <si>
    <t>21:0500:000763</t>
  </si>
  <si>
    <t>21:0165:000646</t>
  </si>
  <si>
    <t>21:0165:000646:0001:0001:00</t>
  </si>
  <si>
    <t>013C  :833193:00:------:--</t>
  </si>
  <si>
    <t>21:0500:000764</t>
  </si>
  <si>
    <t>21:0165:000647</t>
  </si>
  <si>
    <t>21:0165:000647:0001:0001:00</t>
  </si>
  <si>
    <t>013C  :833194:00:------:--</t>
  </si>
  <si>
    <t>21:0500:000765</t>
  </si>
  <si>
    <t>21:0165:000648</t>
  </si>
  <si>
    <t>21:0165:000648:0001:0001:00</t>
  </si>
  <si>
    <t>013C  :833195:00:------:--</t>
  </si>
  <si>
    <t>21:0500:000766</t>
  </si>
  <si>
    <t>21:0165:000649</t>
  </si>
  <si>
    <t>21:0165:000649:0001:0001:00</t>
  </si>
  <si>
    <t>358</t>
  </si>
  <si>
    <t>013C  :833196:00:------:--</t>
  </si>
  <si>
    <t>21:0500:000767</t>
  </si>
  <si>
    <t>21:0165:000650</t>
  </si>
  <si>
    <t>21:0165:000650:0001:0001:00</t>
  </si>
  <si>
    <t>324</t>
  </si>
  <si>
    <t>013C  :833197:00:------:--</t>
  </si>
  <si>
    <t>21:0500:000768</t>
  </si>
  <si>
    <t>21:0165:000651</t>
  </si>
  <si>
    <t>21:0165:000651:0001:0001:00</t>
  </si>
  <si>
    <t>013C  :833198:00:------:--</t>
  </si>
  <si>
    <t>21:0500:000769</t>
  </si>
  <si>
    <t>21:0165:000652</t>
  </si>
  <si>
    <t>21:0165:000652:0001:0001:00</t>
  </si>
  <si>
    <t>216</t>
  </si>
  <si>
    <t>9.6</t>
  </si>
  <si>
    <t>013C  :833199:00:------:--</t>
  </si>
  <si>
    <t>21:0500:000770</t>
  </si>
  <si>
    <t>21:0165:000653</t>
  </si>
  <si>
    <t>21:0165:000653:0001:0001:00</t>
  </si>
  <si>
    <t>013C  :833200:00:------:--</t>
  </si>
  <si>
    <t>21:0500:000771</t>
  </si>
  <si>
    <t>21:0165:000654</t>
  </si>
  <si>
    <t>21:0165:000654:0001:0001:00</t>
  </si>
  <si>
    <t>013C  :833201:80:833202:10</t>
  </si>
  <si>
    <t>21:0500:000772</t>
  </si>
  <si>
    <t>21:0165:000655</t>
  </si>
  <si>
    <t>21:0165:000655:0001:0001:02</t>
  </si>
  <si>
    <t>013C  :833202:10:------:--</t>
  </si>
  <si>
    <t>21:0500:000773</t>
  </si>
  <si>
    <t>21:0165:000655:0001:0001:01</t>
  </si>
  <si>
    <t>013C  :833203:20:833202:10</t>
  </si>
  <si>
    <t>21:0500:000774</t>
  </si>
  <si>
    <t>21:0165:000655:0002:0001:00</t>
  </si>
  <si>
    <t>013C  :833204:00:------:--</t>
  </si>
  <si>
    <t>21:0500:000775</t>
  </si>
  <si>
    <t>21:0165:000656</t>
  </si>
  <si>
    <t>21:0165:000656:0001:0001:00</t>
  </si>
  <si>
    <t>013C  :833205:00:------:--</t>
  </si>
  <si>
    <t>21:0500:000776</t>
  </si>
  <si>
    <t>21:0165:000657</t>
  </si>
  <si>
    <t>21:0165:000657:0001:0001:00</t>
  </si>
  <si>
    <t>013C  :833206:00:------:--</t>
  </si>
  <si>
    <t>21:0500:000777</t>
  </si>
  <si>
    <t>21:0165:000658</t>
  </si>
  <si>
    <t>21:0165:000658:0001:0001:00</t>
  </si>
  <si>
    <t>257</t>
  </si>
  <si>
    <t>013C  :833207:9P:------:--</t>
  </si>
  <si>
    <t>21:0500:000778</t>
  </si>
  <si>
    <t>013C  :833208:00:------:--</t>
  </si>
  <si>
    <t>21:0500:000779</t>
  </si>
  <si>
    <t>21:0165:000659</t>
  </si>
  <si>
    <t>21:0165:000659:0001:0001:00</t>
  </si>
  <si>
    <t>223</t>
  </si>
  <si>
    <t>013C  :833209:00:------:--</t>
  </si>
  <si>
    <t>21:0500:000780</t>
  </si>
  <si>
    <t>21:0165:000660</t>
  </si>
  <si>
    <t>21:0165:000660:0001:0001:00</t>
  </si>
  <si>
    <t>124</t>
  </si>
  <si>
    <t>588</t>
  </si>
  <si>
    <t>013C  :833210:00:------:--</t>
  </si>
  <si>
    <t>21:0500:000781</t>
  </si>
  <si>
    <t>21:0165:000661</t>
  </si>
  <si>
    <t>21:0165:000661:0001:0001:00</t>
  </si>
  <si>
    <t>013C  :833211:00:------:--</t>
  </si>
  <si>
    <t>21:0500:000782</t>
  </si>
  <si>
    <t>21:0165:000662</t>
  </si>
  <si>
    <t>21:0165:000662:0001:0001:00</t>
  </si>
  <si>
    <t>333</t>
  </si>
  <si>
    <t>013C  :833212:00:------:--</t>
  </si>
  <si>
    <t>21:0500:000783</t>
  </si>
  <si>
    <t>21:0165:000663</t>
  </si>
  <si>
    <t>21:0165:000663:0001:0001:00</t>
  </si>
  <si>
    <t>284</t>
  </si>
  <si>
    <t>013C  :833213:00:------:--</t>
  </si>
  <si>
    <t>21:0500:000784</t>
  </si>
  <si>
    <t>21:0165:000664</t>
  </si>
  <si>
    <t>21:0165:000664:0001:0001:00</t>
  </si>
  <si>
    <t>013C  :833214:00:------:--</t>
  </si>
  <si>
    <t>21:0500:000785</t>
  </si>
  <si>
    <t>21:0165:000665</t>
  </si>
  <si>
    <t>21:0165:000665:0001:0001:00</t>
  </si>
  <si>
    <t>013C  :833215:00:------:--</t>
  </si>
  <si>
    <t>21:0500:000786</t>
  </si>
  <si>
    <t>21:0165:000666</t>
  </si>
  <si>
    <t>21:0165:000666:0001:0001:00</t>
  </si>
  <si>
    <t>8.75</t>
  </si>
  <si>
    <t>013C  :833216:00:------:--</t>
  </si>
  <si>
    <t>21:0500:000787</t>
  </si>
  <si>
    <t>21:0165:000667</t>
  </si>
  <si>
    <t>21:0165:000667:0001:0001:00</t>
  </si>
  <si>
    <t>013C  :833217:00:------:--</t>
  </si>
  <si>
    <t>21:0500:000788</t>
  </si>
  <si>
    <t>21:0165:000668</t>
  </si>
  <si>
    <t>21:0165:000668:0001:0001:00</t>
  </si>
  <si>
    <t>406</t>
  </si>
  <si>
    <t>013C  :833218:00:------:--</t>
  </si>
  <si>
    <t>21:0500:000789</t>
  </si>
  <si>
    <t>21:0165:000669</t>
  </si>
  <si>
    <t>21:0165:000669:0001:0001:00</t>
  </si>
  <si>
    <t>013C  :833219:00:------:--</t>
  </si>
  <si>
    <t>21:0500:000790</t>
  </si>
  <si>
    <t>21:0165:000670</t>
  </si>
  <si>
    <t>21:0165:000670:0001:0001:00</t>
  </si>
  <si>
    <t>013C  :833220:00:------:--</t>
  </si>
  <si>
    <t>21:0500:000791</t>
  </si>
  <si>
    <t>21:0165:000671</t>
  </si>
  <si>
    <t>21:0165:000671:0001:0001:00</t>
  </si>
  <si>
    <t>013C  :833221:80:833224:20</t>
  </si>
  <si>
    <t>21:0500:000792</t>
  </si>
  <si>
    <t>21:0165:000673</t>
  </si>
  <si>
    <t>21:0165:000673:0002:0001:02</t>
  </si>
  <si>
    <t>013C  :833222:00:------:--</t>
  </si>
  <si>
    <t>21:0500:000793</t>
  </si>
  <si>
    <t>21:0165:000672</t>
  </si>
  <si>
    <t>21:0165:000672:0001:0001:00</t>
  </si>
  <si>
    <t>013C  :833223:10:------:--</t>
  </si>
  <si>
    <t>21:0500:000794</t>
  </si>
  <si>
    <t>21:0165:000673:0001:0001:00</t>
  </si>
  <si>
    <t>295</t>
  </si>
  <si>
    <t>013C  :833224:20:833223:10</t>
  </si>
  <si>
    <t>21:0500:000795</t>
  </si>
  <si>
    <t>21:0165:000673:0002:0001:01</t>
  </si>
  <si>
    <t>013C  :833225:00:------:--</t>
  </si>
  <si>
    <t>21:0500:000796</t>
  </si>
  <si>
    <t>21:0165:000674</t>
  </si>
  <si>
    <t>21:0165:000674:0001:0001:00</t>
  </si>
  <si>
    <t>1800</t>
  </si>
  <si>
    <t>013C  :833226:00:------:--</t>
  </si>
  <si>
    <t>21:0500:000797</t>
  </si>
  <si>
    <t>21:0165:000675</t>
  </si>
  <si>
    <t>21:0165:000675:0001:0001:00</t>
  </si>
  <si>
    <t>013C  :833227:00:------:--</t>
  </si>
  <si>
    <t>21:0500:000798</t>
  </si>
  <si>
    <t>21:0165:000676</t>
  </si>
  <si>
    <t>21:0165:000676:0001:0001:00</t>
  </si>
  <si>
    <t>013C  :833228:00:------:--</t>
  </si>
  <si>
    <t>21:0500:000799</t>
  </si>
  <si>
    <t>21:0165:000677</t>
  </si>
  <si>
    <t>21:0165:000677:0001:0001:00</t>
  </si>
  <si>
    <t>013C  :833229:00:------:--</t>
  </si>
  <si>
    <t>21:0500:000800</t>
  </si>
  <si>
    <t>21:0165:000678</t>
  </si>
  <si>
    <t>21:0165:000678:0001:0001:00</t>
  </si>
  <si>
    <t>013C  :833230:00:------:--</t>
  </si>
  <si>
    <t>21:0500:000801</t>
  </si>
  <si>
    <t>21:0165:000679</t>
  </si>
  <si>
    <t>21:0165:000679:0001:0001:00</t>
  </si>
  <si>
    <t>013C  :833231:00:------:--</t>
  </si>
  <si>
    <t>21:0500:000802</t>
  </si>
  <si>
    <t>21:0165:000680</t>
  </si>
  <si>
    <t>21:0165:000680:0001:0001:00</t>
  </si>
  <si>
    <t>013C  :833232:00:------:--</t>
  </si>
  <si>
    <t>21:0500:000803</t>
  </si>
  <si>
    <t>21:0165:000681</t>
  </si>
  <si>
    <t>21:0165:000681:0001:0001:00</t>
  </si>
  <si>
    <t>013C  :833233:00:------:--</t>
  </si>
  <si>
    <t>21:0500:000804</t>
  </si>
  <si>
    <t>21:0165:000682</t>
  </si>
  <si>
    <t>21:0165:000682:0001:0001:00</t>
  </si>
  <si>
    <t>013C  :833234:00:------:--</t>
  </si>
  <si>
    <t>21:0500:000805</t>
  </si>
  <si>
    <t>21:0165:000683</t>
  </si>
  <si>
    <t>21:0165:000683:0001:0001:00</t>
  </si>
  <si>
    <t>013C  :833235:00:------:--</t>
  </si>
  <si>
    <t>21:0500:000806</t>
  </si>
  <si>
    <t>21:0165:000684</t>
  </si>
  <si>
    <t>21:0165:000684:0001:0001:00</t>
  </si>
  <si>
    <t>013C  :833236:9M:------:--</t>
  </si>
  <si>
    <t>21:0500:000807</t>
  </si>
  <si>
    <t>187</t>
  </si>
  <si>
    <t>013C  :833237:00:------:--</t>
  </si>
  <si>
    <t>21:0500:000808</t>
  </si>
  <si>
    <t>21:0165:000685</t>
  </si>
  <si>
    <t>21:0165:000685:0001:0001:00</t>
  </si>
  <si>
    <t>52.4</t>
  </si>
  <si>
    <t>013C  :833238:00:------:--</t>
  </si>
  <si>
    <t>21:0500:000809</t>
  </si>
  <si>
    <t>21:0165:000686</t>
  </si>
  <si>
    <t>21:0165:000686:0001:0001:00</t>
  </si>
  <si>
    <t>1610</t>
  </si>
  <si>
    <t>013C  :833239:00:------:--</t>
  </si>
  <si>
    <t>21:0500:000810</t>
  </si>
  <si>
    <t>21:0165:000687</t>
  </si>
  <si>
    <t>21:0165:000687:0001:0001:00</t>
  </si>
  <si>
    <t>013C  :833240:00:------:--</t>
  </si>
  <si>
    <t>21:0500:000811</t>
  </si>
  <si>
    <t>21:0165:000688</t>
  </si>
  <si>
    <t>21:0165:000688:0001:0001:00</t>
  </si>
  <si>
    <t>247</t>
  </si>
  <si>
    <t>013C  :833241:80:833245:10</t>
  </si>
  <si>
    <t>21:0500:000812</t>
  </si>
  <si>
    <t>21:0165:000692</t>
  </si>
  <si>
    <t>21:0165:000692:0001:0001:02</t>
  </si>
  <si>
    <t>013C  :833242:00:------:--</t>
  </si>
  <si>
    <t>21:0500:000813</t>
  </si>
  <si>
    <t>21:0165:000689</t>
  </si>
  <si>
    <t>21:0165:000689:0001:0001:00</t>
  </si>
  <si>
    <t>013C  :833243:00:------:--</t>
  </si>
  <si>
    <t>21:0500:000814</t>
  </si>
  <si>
    <t>21:0165:000690</t>
  </si>
  <si>
    <t>21:0165:000690:0001:0001:00</t>
  </si>
  <si>
    <t>013C  :833244:00:------:--</t>
  </si>
  <si>
    <t>21:0500:000815</t>
  </si>
  <si>
    <t>21:0165:000691</t>
  </si>
  <si>
    <t>21:0165:000691:0001:0001:00</t>
  </si>
  <si>
    <t>013C  :833245:10:------:--</t>
  </si>
  <si>
    <t>21:0500:000816</t>
  </si>
  <si>
    <t>21:0165:000692:0001:0001:01</t>
  </si>
  <si>
    <t>013C  :833246:20:833245:10</t>
  </si>
  <si>
    <t>21:0500:000817</t>
  </si>
  <si>
    <t>21:0165:000692:0002:0001:00</t>
  </si>
  <si>
    <t>013C  :833247:00:------:--</t>
  </si>
  <si>
    <t>21:0500:000818</t>
  </si>
  <si>
    <t>21:0165:000693</t>
  </si>
  <si>
    <t>21:0165:000693:0001:0001:00</t>
  </si>
  <si>
    <t>013C  :833248:00:------:--</t>
  </si>
  <si>
    <t>21:0500:000819</t>
  </si>
  <si>
    <t>21:0165:000694</t>
  </si>
  <si>
    <t>21:0165:000694:0001:0001:00</t>
  </si>
  <si>
    <t>013C  :833249:9M:------:--</t>
  </si>
  <si>
    <t>21:0500:000820</t>
  </si>
  <si>
    <t>013C  :833250:00:------:--</t>
  </si>
  <si>
    <t>21:0500:000821</t>
  </si>
  <si>
    <t>21:0165:000695</t>
  </si>
  <si>
    <t>21:0165:000695:0001:0001:00</t>
  </si>
  <si>
    <t>013C  :833251:00:------:--</t>
  </si>
  <si>
    <t>21:0500:000822</t>
  </si>
  <si>
    <t>21:0165:000696</t>
  </si>
  <si>
    <t>21:0165:000696:0001:0001:00</t>
  </si>
  <si>
    <t>013C  :833252:00:------:--</t>
  </si>
  <si>
    <t>21:0500:000823</t>
  </si>
  <si>
    <t>21:0165:000697</t>
  </si>
  <si>
    <t>21:0165:000697:0001:0001:00</t>
  </si>
  <si>
    <t>013C  :833253:00:------:--</t>
  </si>
  <si>
    <t>21:0500:000824</t>
  </si>
  <si>
    <t>21:0165:000698</t>
  </si>
  <si>
    <t>21:0165:000698:0001:0001:00</t>
  </si>
  <si>
    <t>013C  :833254:00:------:--</t>
  </si>
  <si>
    <t>21:0500:000825</t>
  </si>
  <si>
    <t>21:0165:000699</t>
  </si>
  <si>
    <t>21:0165:000699:0001:0001:00</t>
  </si>
  <si>
    <t>013C  :833255:00:------:--</t>
  </si>
  <si>
    <t>21:0500:000826</t>
  </si>
  <si>
    <t>21:0165:000700</t>
  </si>
  <si>
    <t>21:0165:000700:0001:0001:00</t>
  </si>
  <si>
    <t>19.5</t>
  </si>
  <si>
    <t>013C  :833256:00:------:--</t>
  </si>
  <si>
    <t>21:0500:000827</t>
  </si>
  <si>
    <t>21:0165:000701</t>
  </si>
  <si>
    <t>21:0165:000701:0001:0001:00</t>
  </si>
  <si>
    <t>163</t>
  </si>
  <si>
    <t>013C  :833257:00:------:--</t>
  </si>
  <si>
    <t>21:0500:000828</t>
  </si>
  <si>
    <t>21:0165:000702</t>
  </si>
  <si>
    <t>21:0165:000702:0001:0001:00</t>
  </si>
  <si>
    <t>132</t>
  </si>
  <si>
    <t>013C  :833258:00:------:--</t>
  </si>
  <si>
    <t>21:0500:000829</t>
  </si>
  <si>
    <t>21:0165:000703</t>
  </si>
  <si>
    <t>21:0165:000703:0001:0001:00</t>
  </si>
  <si>
    <t>013C  :833259:00:------:--</t>
  </si>
  <si>
    <t>21:0500:000830</t>
  </si>
  <si>
    <t>21:0165:000704</t>
  </si>
  <si>
    <t>21:0165:000704:0001:0001:00</t>
  </si>
  <si>
    <t>013C  :833260:00:------:--</t>
  </si>
  <si>
    <t>21:0500:000831</t>
  </si>
  <si>
    <t>21:0165:000705</t>
  </si>
  <si>
    <t>21:0165:000705:0001:0001:00</t>
  </si>
  <si>
    <t>288</t>
  </si>
  <si>
    <t>12.2</t>
  </si>
  <si>
    <t>013C  :833261:80:833263:20</t>
  </si>
  <si>
    <t>21:0500:000832</t>
  </si>
  <si>
    <t>21:0165:000706</t>
  </si>
  <si>
    <t>21:0165:000706:0002:0001:02</t>
  </si>
  <si>
    <t>013C  :833262:10:------:--</t>
  </si>
  <si>
    <t>21:0500:000833</t>
  </si>
  <si>
    <t>21:0165:000706:0001:0001:00</t>
  </si>
  <si>
    <t>46.4</t>
  </si>
  <si>
    <t>013C  :833263:20:833262:10</t>
  </si>
  <si>
    <t>21:0500:000834</t>
  </si>
  <si>
    <t>21:0165:000706:0002:0001:01</t>
  </si>
  <si>
    <t>45.2</t>
  </si>
  <si>
    <t>013C  :833264:00:------:--</t>
  </si>
  <si>
    <t>21:0500:000835</t>
  </si>
  <si>
    <t>21:0165:000707</t>
  </si>
  <si>
    <t>21:0165:000707:0001:0001:00</t>
  </si>
  <si>
    <t>013C  :833265:00:------:--</t>
  </si>
  <si>
    <t>21:0500:000836</t>
  </si>
  <si>
    <t>21:0165:000708</t>
  </si>
  <si>
    <t>21:0165:000708:0001:0001:00</t>
  </si>
  <si>
    <t>244</t>
  </si>
  <si>
    <t>013C  :833266:00:------:--</t>
  </si>
  <si>
    <t>21:0500:000837</t>
  </si>
  <si>
    <t>21:0165:000709</t>
  </si>
  <si>
    <t>21:0165:000709:0001:0001:00</t>
  </si>
  <si>
    <t>201</t>
  </si>
  <si>
    <t>013C  :833267:00:------:--</t>
  </si>
  <si>
    <t>21:0500:000838</t>
  </si>
  <si>
    <t>21:0165:000710</t>
  </si>
  <si>
    <t>21:0165:000710:0001:0001:00</t>
  </si>
  <si>
    <t>1120</t>
  </si>
  <si>
    <t>013C  :833268:00:------:--</t>
  </si>
  <si>
    <t>21:0500:000839</t>
  </si>
  <si>
    <t>21:0165:000711</t>
  </si>
  <si>
    <t>21:0165:000711:0001:0001:00</t>
  </si>
  <si>
    <t>148</t>
  </si>
  <si>
    <t>11.5</t>
  </si>
  <si>
    <t>013C  :833269:00:------:--</t>
  </si>
  <si>
    <t>21:0500:000840</t>
  </si>
  <si>
    <t>21:0165:000712</t>
  </si>
  <si>
    <t>21:0165:000712:0001:0001:00</t>
  </si>
  <si>
    <t>013C  :833270:00:------:--</t>
  </si>
  <si>
    <t>21:0500:000841</t>
  </si>
  <si>
    <t>21:0165:000713</t>
  </si>
  <si>
    <t>21:0165:000713:0001:0001:00</t>
  </si>
  <si>
    <t>013C  :833271:00:------:--</t>
  </si>
  <si>
    <t>21:0500:000842</t>
  </si>
  <si>
    <t>21:0165:000714</t>
  </si>
  <si>
    <t>21:0165:000714:0001:0001:00</t>
  </si>
  <si>
    <t>013C  :833272:00:------:--</t>
  </si>
  <si>
    <t>21:0500:000843</t>
  </si>
  <si>
    <t>21:0165:000715</t>
  </si>
  <si>
    <t>21:0165:000715:0001:0001:00</t>
  </si>
  <si>
    <t>013C  :833273:00:------:--</t>
  </si>
  <si>
    <t>21:0500:000844</t>
  </si>
  <si>
    <t>21:0165:000716</t>
  </si>
  <si>
    <t>21:0165:000716:0001:0001:00</t>
  </si>
  <si>
    <t>950</t>
  </si>
  <si>
    <t>9.45</t>
  </si>
  <si>
    <t>013C  :833274:00:------:--</t>
  </si>
  <si>
    <t>21:0500:000845</t>
  </si>
  <si>
    <t>21:0165:000717</t>
  </si>
  <si>
    <t>21:0165:000717:0001:0001:00</t>
  </si>
  <si>
    <t>435</t>
  </si>
  <si>
    <t>5.35</t>
  </si>
  <si>
    <t>013C  :833275:00:------:--</t>
  </si>
  <si>
    <t>21:0500:000846</t>
  </si>
  <si>
    <t>21:0165:000718</t>
  </si>
  <si>
    <t>21:0165:000718:0001:0001:00</t>
  </si>
  <si>
    <t>013C  :833276:00:------:--</t>
  </si>
  <si>
    <t>21:0500:000847</t>
  </si>
  <si>
    <t>21:0165:000719</t>
  </si>
  <si>
    <t>21:0165:000719:0001:0001:00</t>
  </si>
  <si>
    <t>553</t>
  </si>
  <si>
    <t>013C  :833277:00:------:--</t>
  </si>
  <si>
    <t>21:0500:000848</t>
  </si>
  <si>
    <t>21:0165:000720</t>
  </si>
  <si>
    <t>21:0165:000720:0001:0001:00</t>
  </si>
  <si>
    <t>013C  :833278:9M:------:--</t>
  </si>
  <si>
    <t>21:0500:000849</t>
  </si>
  <si>
    <t>013C  :833279:00:------:--</t>
  </si>
  <si>
    <t>21:0500:000850</t>
  </si>
  <si>
    <t>21:0165:000721</t>
  </si>
  <si>
    <t>21:0165:000721:0001:0001:00</t>
  </si>
  <si>
    <t>013C  :833280:00:------:--</t>
  </si>
  <si>
    <t>21:0500:000851</t>
  </si>
  <si>
    <t>21:0165:000722</t>
  </si>
  <si>
    <t>21:0165:000722:0001:0001:00</t>
  </si>
  <si>
    <t>013C  :833281:80:833286:20</t>
  </si>
  <si>
    <t>21:0500:000852</t>
  </si>
  <si>
    <t>21:0165:000726</t>
  </si>
  <si>
    <t>21:0165:000726:0002:0001:02</t>
  </si>
  <si>
    <t>013C  :833282:00:------:--</t>
  </si>
  <si>
    <t>21:0500:000853</t>
  </si>
  <si>
    <t>21:0165:000723</t>
  </si>
  <si>
    <t>21:0165:000723:0001:0001:00</t>
  </si>
  <si>
    <t>013C  :833283:00:------:--</t>
  </si>
  <si>
    <t>21:0500:000854</t>
  </si>
  <si>
    <t>21:0165:000724</t>
  </si>
  <si>
    <t>21:0165:000724:0001:0001:00</t>
  </si>
  <si>
    <t>013C  :833284:00:------:--</t>
  </si>
  <si>
    <t>21:0500:000855</t>
  </si>
  <si>
    <t>21:0165:000725</t>
  </si>
  <si>
    <t>21:0165:000725:0001:0001:00</t>
  </si>
  <si>
    <t>1780</t>
  </si>
  <si>
    <t>013C  :833285:10:------:--</t>
  </si>
  <si>
    <t>21:0500:000856</t>
  </si>
  <si>
    <t>21:0165:000726:0001:0001:00</t>
  </si>
  <si>
    <t>013C  :833286:20:833285:10</t>
  </si>
  <si>
    <t>21:0500:000857</t>
  </si>
  <si>
    <t>21:0165:000726:0002:0001:01</t>
  </si>
  <si>
    <t>013C  :833287:00:------:--</t>
  </si>
  <si>
    <t>21:0500:000858</t>
  </si>
  <si>
    <t>21:0165:000727</t>
  </si>
  <si>
    <t>21:0165:000727:0001:0001:00</t>
  </si>
  <si>
    <t>013C  :833288:00:------:--</t>
  </si>
  <si>
    <t>21:0500:000859</t>
  </si>
  <si>
    <t>21:0165:000728</t>
  </si>
  <si>
    <t>21:0165:000728:0001:0001:00</t>
  </si>
  <si>
    <t>013C  :833289:00:------:--</t>
  </si>
  <si>
    <t>21:0500:000860</t>
  </si>
  <si>
    <t>21:0165:000729</t>
  </si>
  <si>
    <t>21:0165:000729:0001:0001:00</t>
  </si>
  <si>
    <t>013C  :833290:00:------:--</t>
  </si>
  <si>
    <t>21:0500:000861</t>
  </si>
  <si>
    <t>21:0165:000730</t>
  </si>
  <si>
    <t>21:0165:000730:0001:0001:00</t>
  </si>
  <si>
    <t>013C  :833291:00:------:--</t>
  </si>
  <si>
    <t>21:0500:000862</t>
  </si>
  <si>
    <t>21:0165:000731</t>
  </si>
  <si>
    <t>21:0165:000731:0001:0001:00</t>
  </si>
  <si>
    <t>1620</t>
  </si>
  <si>
    <t>14.1</t>
  </si>
  <si>
    <t>013C  :833292:00:------:--</t>
  </si>
  <si>
    <t>21:0500:000863</t>
  </si>
  <si>
    <t>21:0165:000732</t>
  </si>
  <si>
    <t>21:0165:000732:0001:0001:00</t>
  </si>
  <si>
    <t>9.65</t>
  </si>
  <si>
    <t>013C  :833293:9M:------:--</t>
  </si>
  <si>
    <t>21:0500:000864</t>
  </si>
  <si>
    <t>013C  :833294:00:------:--</t>
  </si>
  <si>
    <t>21:0500:000865</t>
  </si>
  <si>
    <t>21:0165:000733</t>
  </si>
  <si>
    <t>21:0165:000733:0001:0001:00</t>
  </si>
  <si>
    <t>013C  :833295:00:------:--</t>
  </si>
  <si>
    <t>21:0500:000866</t>
  </si>
  <si>
    <t>21:0165:000734</t>
  </si>
  <si>
    <t>21:0165:000734:0001:0001:00</t>
  </si>
  <si>
    <t>013C  :833296:00:------:--</t>
  </si>
  <si>
    <t>21:0500:000867</t>
  </si>
  <si>
    <t>21:0165:000735</t>
  </si>
  <si>
    <t>21:0165:000735:0001:0001:00</t>
  </si>
  <si>
    <t>013C  :833297:00:------:--</t>
  </si>
  <si>
    <t>21:0500:000868</t>
  </si>
  <si>
    <t>21:0165:000736</t>
  </si>
  <si>
    <t>21:0165:000736:0001:0001:00</t>
  </si>
  <si>
    <t>770</t>
  </si>
  <si>
    <t>013C  :833298:00:------:--</t>
  </si>
  <si>
    <t>21:0500:000869</t>
  </si>
  <si>
    <t>21:0165:000737</t>
  </si>
  <si>
    <t>21:0165:000737:0001:0001:00</t>
  </si>
  <si>
    <t>013C  :833299:00:------:--</t>
  </si>
  <si>
    <t>21:0500:000870</t>
  </si>
  <si>
    <t>21:0165:000738</t>
  </si>
  <si>
    <t>21:0165:000738:0001:0001:00</t>
  </si>
  <si>
    <t>820</t>
  </si>
  <si>
    <t>013C  :833300:00:------:--</t>
  </si>
  <si>
    <t>21:0500:000871</t>
  </si>
  <si>
    <t>21:0165:000739</t>
  </si>
  <si>
    <t>21:0165:000739:0001:0001:00</t>
  </si>
  <si>
    <t>013C  :833301:80:833304:20</t>
  </si>
  <si>
    <t>21:0500:000872</t>
  </si>
  <si>
    <t>21:0165:000740</t>
  </si>
  <si>
    <t>21:0165:000740:0002:0001:02</t>
  </si>
  <si>
    <t>013C  :833302:9P:------:--</t>
  </si>
  <si>
    <t>21:0500:000873</t>
  </si>
  <si>
    <t>013C  :833303:10:------:--</t>
  </si>
  <si>
    <t>21:0500:000874</t>
  </si>
  <si>
    <t>21:0165:000740:0001:0001:00</t>
  </si>
  <si>
    <t>013C  :833304:20:833303:10</t>
  </si>
  <si>
    <t>21:0500:000875</t>
  </si>
  <si>
    <t>21:0165:000740:0002:0001:01</t>
  </si>
  <si>
    <t>013C  :833305:00:------:--</t>
  </si>
  <si>
    <t>21:0500:000876</t>
  </si>
  <si>
    <t>21:0165:000741</t>
  </si>
  <si>
    <t>21:0165:000741:0001:0001:00</t>
  </si>
  <si>
    <t>013C  :833306:00:------:--</t>
  </si>
  <si>
    <t>21:0500:000877</t>
  </si>
  <si>
    <t>21:0165:000742</t>
  </si>
  <si>
    <t>21:0165:000742:0001:0001:00</t>
  </si>
  <si>
    <t>013C  :833307:00:------:--</t>
  </si>
  <si>
    <t>21:0500:000878</t>
  </si>
  <si>
    <t>21:0165:000743</t>
  </si>
  <si>
    <t>21:0165:000743:0001:0001:00</t>
  </si>
  <si>
    <t>013C  :833308:00:------:--</t>
  </si>
  <si>
    <t>21:0500:000879</t>
  </si>
  <si>
    <t>21:0165:000744</t>
  </si>
  <si>
    <t>21:0165:000744:0001:0001:00</t>
  </si>
  <si>
    <t>013C  :833309:00:------:--</t>
  </si>
  <si>
    <t>21:0500:000880</t>
  </si>
  <si>
    <t>21:0165:000745</t>
  </si>
  <si>
    <t>21:0165:000745:0001:0001:00</t>
  </si>
  <si>
    <t>119</t>
  </si>
  <si>
    <t>013C  :833310:00:------:--</t>
  </si>
  <si>
    <t>21:0500:000881</t>
  </si>
  <si>
    <t>21:0165:000746</t>
  </si>
  <si>
    <t>21:0165:000746:0001:0001:00</t>
  </si>
  <si>
    <t>013C  :833311:00:------:--</t>
  </si>
  <si>
    <t>21:0500:000882</t>
  </si>
  <si>
    <t>21:0165:000747</t>
  </si>
  <si>
    <t>21:0165:000747:0001:0001:00</t>
  </si>
  <si>
    <t>6.4</t>
  </si>
  <si>
    <t>013C  :833312:00:------:--</t>
  </si>
  <si>
    <t>21:0500:000883</t>
  </si>
  <si>
    <t>21:0165:000748</t>
  </si>
  <si>
    <t>21:0165:000748:0001:0001:00</t>
  </si>
  <si>
    <t>241</t>
  </si>
  <si>
    <t>013C  :833313:00:------:--</t>
  </si>
  <si>
    <t>21:0500:000884</t>
  </si>
  <si>
    <t>21:0165:000749</t>
  </si>
  <si>
    <t>21:0165:000749:0001:0001:00</t>
  </si>
  <si>
    <t>013C  :833314:00:------:--</t>
  </si>
  <si>
    <t>21:0500:000885</t>
  </si>
  <si>
    <t>21:0165:000750</t>
  </si>
  <si>
    <t>21:0165:000750:0001:0001:00</t>
  </si>
  <si>
    <t>013C  :833315:00:------:--</t>
  </si>
  <si>
    <t>21:0500:000886</t>
  </si>
  <si>
    <t>21:0165:000751</t>
  </si>
  <si>
    <t>21:0165:000751:0001:0001:00</t>
  </si>
  <si>
    <t>013C  :833316:00:------:--</t>
  </si>
  <si>
    <t>21:0500:000887</t>
  </si>
  <si>
    <t>21:0165:000752</t>
  </si>
  <si>
    <t>21:0165:000752:0001:0001:00</t>
  </si>
  <si>
    <t>013C  :833317:00:------:--</t>
  </si>
  <si>
    <t>21:0500:000888</t>
  </si>
  <si>
    <t>21:0165:000753</t>
  </si>
  <si>
    <t>21:0165:000753:0001:0001:00</t>
  </si>
  <si>
    <t>688</t>
  </si>
  <si>
    <t>6.95</t>
  </si>
  <si>
    <t>013C  :833318:00:------:--</t>
  </si>
  <si>
    <t>21:0500:000889</t>
  </si>
  <si>
    <t>21:0165:000754</t>
  </si>
  <si>
    <t>21:0165:000754:0001:0001:00</t>
  </si>
  <si>
    <t>388</t>
  </si>
  <si>
    <t>013C  :833319:00:------:--</t>
  </si>
  <si>
    <t>21:0500:000890</t>
  </si>
  <si>
    <t>21:0165:000755</t>
  </si>
  <si>
    <t>21:0165:000755:0001:0001:00</t>
  </si>
  <si>
    <t>268</t>
  </si>
  <si>
    <t>013C  :833320:00:------:--</t>
  </si>
  <si>
    <t>21:0500:000891</t>
  </si>
  <si>
    <t>21:0165:000756</t>
  </si>
  <si>
    <t>21:0165:000756:0001:0001:00</t>
  </si>
  <si>
    <t>013C  :833321:80:833324:10</t>
  </si>
  <si>
    <t>21:0500:000892</t>
  </si>
  <si>
    <t>21:0165:000759</t>
  </si>
  <si>
    <t>21:0165:000759:0001:0001:02</t>
  </si>
  <si>
    <t>013C  :833322:00:------:--</t>
  </si>
  <si>
    <t>21:0500:000893</t>
  </si>
  <si>
    <t>21:0165:000757</t>
  </si>
  <si>
    <t>21:0165:000757:0001:0001:00</t>
  </si>
  <si>
    <t>013C  :833323:00:------:--</t>
  </si>
  <si>
    <t>21:0500:000894</t>
  </si>
  <si>
    <t>21:0165:000758</t>
  </si>
  <si>
    <t>21:0165:000758:0001:0001:00</t>
  </si>
  <si>
    <t>013C  :833324:10:------:--</t>
  </si>
  <si>
    <t>21:0500:000895</t>
  </si>
  <si>
    <t>21:0165:000759:0001:0001:01</t>
  </si>
  <si>
    <t>013C  :833325:20:833324:10</t>
  </si>
  <si>
    <t>21:0500:000896</t>
  </si>
  <si>
    <t>21:0165:000759:0002:0001:00</t>
  </si>
  <si>
    <t>013C  :833326:00:------:--</t>
  </si>
  <si>
    <t>21:0500:000897</t>
  </si>
  <si>
    <t>21:0165:000760</t>
  </si>
  <si>
    <t>21:0165:000760:0001:0001:00</t>
  </si>
  <si>
    <t>255</t>
  </si>
  <si>
    <t>013C  :833327:00:------:--</t>
  </si>
  <si>
    <t>21:0500:000898</t>
  </si>
  <si>
    <t>21:0165:000761</t>
  </si>
  <si>
    <t>21:0165:000761:0001:0001:00</t>
  </si>
  <si>
    <t>013C  :833328:00:------:--</t>
  </si>
  <si>
    <t>21:0500:000899</t>
  </si>
  <si>
    <t>21:0165:000762</t>
  </si>
  <si>
    <t>21:0165:000762:0001:0001:00</t>
  </si>
  <si>
    <t>013C  :833329:00:------:--</t>
  </si>
  <si>
    <t>21:0500:000900</t>
  </si>
  <si>
    <t>21:0165:000763</t>
  </si>
  <si>
    <t>21:0165:000763:0001:0001:00</t>
  </si>
  <si>
    <t>013C  :833330:00:------:--</t>
  </si>
  <si>
    <t>21:0500:000901</t>
  </si>
  <si>
    <t>21:0165:000764</t>
  </si>
  <si>
    <t>21:0165:000764:0001:0001:00</t>
  </si>
  <si>
    <t>013C  :833331:00:------:--</t>
  </si>
  <si>
    <t>21:0500:000902</t>
  </si>
  <si>
    <t>21:0165:000765</t>
  </si>
  <si>
    <t>21:0165:000765:0001:0001:00</t>
  </si>
  <si>
    <t>013C  :833332:00:------:--</t>
  </si>
  <si>
    <t>21:0500:000903</t>
  </si>
  <si>
    <t>21:0165:000766</t>
  </si>
  <si>
    <t>21:0165:000766:0001:0001:00</t>
  </si>
  <si>
    <t>221</t>
  </si>
  <si>
    <t>013C  :833333:9P:------:--</t>
  </si>
  <si>
    <t>21:0500:000904</t>
  </si>
  <si>
    <t>305</t>
  </si>
  <si>
    <t>013C  :833334:00:------:--</t>
  </si>
  <si>
    <t>21:0500:000905</t>
  </si>
  <si>
    <t>21:0165:000767</t>
  </si>
  <si>
    <t>21:0165:000767:0001:0001:00</t>
  </si>
  <si>
    <t>503</t>
  </si>
  <si>
    <t>013C  :833335:00:------:--</t>
  </si>
  <si>
    <t>21:0500:000906</t>
  </si>
  <si>
    <t>21:0165:000768</t>
  </si>
  <si>
    <t>21:0165:000768:0001:0001:00</t>
  </si>
  <si>
    <t>013C  :833336:00:------:--</t>
  </si>
  <si>
    <t>21:0500:000907</t>
  </si>
  <si>
    <t>21:0165:000769</t>
  </si>
  <si>
    <t>21:0165:000769:0001:0001:00</t>
  </si>
  <si>
    <t>013C  :833337:00:------:--</t>
  </si>
  <si>
    <t>21:0500:000908</t>
  </si>
  <si>
    <t>21:0165:000770</t>
  </si>
  <si>
    <t>21:0165:000770:0001:0001:00</t>
  </si>
  <si>
    <t>013C  :833338:00:------:--</t>
  </si>
  <si>
    <t>21:0500:000909</t>
  </si>
  <si>
    <t>21:0165:000771</t>
  </si>
  <si>
    <t>21:0165:000771:0001:0001:00</t>
  </si>
  <si>
    <t>013C  :833339:00:------:--</t>
  </si>
  <si>
    <t>21:0500:000910</t>
  </si>
  <si>
    <t>21:0165:000772</t>
  </si>
  <si>
    <t>21:0165:000772:0001:0001:00</t>
  </si>
  <si>
    <t>013C  :833340:00:------:--</t>
  </si>
  <si>
    <t>21:0500:000911</t>
  </si>
  <si>
    <t>21:0165:000773</t>
  </si>
  <si>
    <t>21:0165:000773:0001:0001:00</t>
  </si>
  <si>
    <t>013C  :833341:80:833342:10</t>
  </si>
  <si>
    <t>21:0500:000912</t>
  </si>
  <si>
    <t>21:0165:000774</t>
  </si>
  <si>
    <t>21:0165:000774:0001:0001:02</t>
  </si>
  <si>
    <t>013C  :833342:10:------:--</t>
  </si>
  <si>
    <t>21:0500:000913</t>
  </si>
  <si>
    <t>21:0165:000774:0001:0001:01</t>
  </si>
  <si>
    <t>013C  :833343:20:833342:10</t>
  </si>
  <si>
    <t>21:0500:000914</t>
  </si>
  <si>
    <t>21:0165:000774:0002:0001:00</t>
  </si>
  <si>
    <t>013C  :833344:00:------:--</t>
  </si>
  <si>
    <t>21:0500:000915</t>
  </si>
  <si>
    <t>21:0165:000775</t>
  </si>
  <si>
    <t>21:0165:000775:0001:0001:00</t>
  </si>
  <si>
    <t>013C  :833345:00:------:--</t>
  </si>
  <si>
    <t>21:0500:000916</t>
  </si>
  <si>
    <t>21:0165:000776</t>
  </si>
  <si>
    <t>21:0165:000776:0001:0001:00</t>
  </si>
  <si>
    <t>013C  :833346:00:------:--</t>
  </si>
  <si>
    <t>21:0500:000917</t>
  </si>
  <si>
    <t>21:0165:000777</t>
  </si>
  <si>
    <t>21:0165:000777:0001:0001:00</t>
  </si>
  <si>
    <t>013C  :833347:00:------:--</t>
  </si>
  <si>
    <t>21:0500:000918</t>
  </si>
  <si>
    <t>21:0165:000778</t>
  </si>
  <si>
    <t>21:0165:000778:0001:0001:00</t>
  </si>
  <si>
    <t>013C  :833348:00:------:--</t>
  </si>
  <si>
    <t>21:0500:000919</t>
  </si>
  <si>
    <t>21:0165:000779</t>
  </si>
  <si>
    <t>21:0165:000779:0001:0001:00</t>
  </si>
  <si>
    <t>013C  :833349:00:------:--</t>
  </si>
  <si>
    <t>21:0500:000920</t>
  </si>
  <si>
    <t>21:0165:000780</t>
  </si>
  <si>
    <t>21:0165:000780:0001:0001:00</t>
  </si>
  <si>
    <t>013C  :833350:00:------:--</t>
  </si>
  <si>
    <t>21:0500:000921</t>
  </si>
  <si>
    <t>21:0165:000781</t>
  </si>
  <si>
    <t>21:0165:000781:0001:0001:00</t>
  </si>
  <si>
    <t>14.2</t>
  </si>
  <si>
    <t>013C  :833351:00:------:--</t>
  </si>
  <si>
    <t>21:0500:000922</t>
  </si>
  <si>
    <t>21:0165:000782</t>
  </si>
  <si>
    <t>21:0165:000782:0001:0001:00</t>
  </si>
  <si>
    <t>013C  :833352:00:------:--</t>
  </si>
  <si>
    <t>21:0500:000923</t>
  </si>
  <si>
    <t>21:0165:000783</t>
  </si>
  <si>
    <t>21:0165:000783:0001:0001:00</t>
  </si>
  <si>
    <t>013C  :833353:00:------:--</t>
  </si>
  <si>
    <t>21:0500:000924</t>
  </si>
  <si>
    <t>21:0165:000784</t>
  </si>
  <si>
    <t>21:0165:000784:0001:0001:00</t>
  </si>
  <si>
    <t>013C  :833354:00:------:--</t>
  </si>
  <si>
    <t>21:0500:000925</t>
  </si>
  <si>
    <t>21:0165:000785</t>
  </si>
  <si>
    <t>21:0165:000785:0001:0001:00</t>
  </si>
  <si>
    <t>013C  :833355:00:------:--</t>
  </si>
  <si>
    <t>21:0500:000926</t>
  </si>
  <si>
    <t>21:0165:000786</t>
  </si>
  <si>
    <t>21:0165:000786:0001:0001:00</t>
  </si>
  <si>
    <t>013C  :833356:00:------:--</t>
  </si>
  <si>
    <t>21:0500:000927</t>
  </si>
  <si>
    <t>21:0165:000787</t>
  </si>
  <si>
    <t>21:0165:000787:0001:0001:00</t>
  </si>
  <si>
    <t>013C  :833357:00:------:--</t>
  </si>
  <si>
    <t>21:0500:000928</t>
  </si>
  <si>
    <t>21:0165:000788</t>
  </si>
  <si>
    <t>21:0165:000788:0001:0001:00</t>
  </si>
  <si>
    <t>013C  :833358:9R:------:--</t>
  </si>
  <si>
    <t>21:0500:000929</t>
  </si>
  <si>
    <t>4.55</t>
  </si>
  <si>
    <t>580</t>
  </si>
  <si>
    <t>013C  :833359:00:------:--</t>
  </si>
  <si>
    <t>21:0500:000930</t>
  </si>
  <si>
    <t>21:0165:000789</t>
  </si>
  <si>
    <t>21:0165:000789:0001:0001:00</t>
  </si>
  <si>
    <t>013C  :833360:00:------:--</t>
  </si>
  <si>
    <t>21:0500:000931</t>
  </si>
  <si>
    <t>21:0165:000790</t>
  </si>
  <si>
    <t>21:0165:000790:0001:0001:00</t>
  </si>
  <si>
    <t>384</t>
  </si>
  <si>
    <t>013C  :833361:80:833363:10</t>
  </si>
  <si>
    <t>21:0500:000932</t>
  </si>
  <si>
    <t>21:0165:000792</t>
  </si>
  <si>
    <t>21:0165:000792:0001:0001:02</t>
  </si>
  <si>
    <t>013C  :833362:00:------:--</t>
  </si>
  <si>
    <t>21:0500:000933</t>
  </si>
  <si>
    <t>21:0165:000791</t>
  </si>
  <si>
    <t>21:0165:000791:0001:0001:00</t>
  </si>
  <si>
    <t>013C  :833363:10:------:--</t>
  </si>
  <si>
    <t>21:0500:000934</t>
  </si>
  <si>
    <t>21:0165:000792:0001:0001:01</t>
  </si>
  <si>
    <t>013C  :833364:20:833363:10</t>
  </si>
  <si>
    <t>21:0500:000935</t>
  </si>
  <si>
    <t>21:0165:000792:0002:0001:00</t>
  </si>
  <si>
    <t>013C  :833365:00:------:--</t>
  </si>
  <si>
    <t>21:0500:000936</t>
  </si>
  <si>
    <t>21:0165:000793</t>
  </si>
  <si>
    <t>21:0165:000793:0001:0001:00</t>
  </si>
  <si>
    <t>013C  :833366:00:------:--</t>
  </si>
  <si>
    <t>21:0500:000937</t>
  </si>
  <si>
    <t>21:0165:000794</t>
  </si>
  <si>
    <t>21:0165:000794:0001:0001:00</t>
  </si>
  <si>
    <t>6130</t>
  </si>
  <si>
    <t>9.25</t>
  </si>
  <si>
    <t>013C  :833367:00:------:--</t>
  </si>
  <si>
    <t>21:0500:000938</t>
  </si>
  <si>
    <t>21:0165:000795</t>
  </si>
  <si>
    <t>21:0165:000795:0001:0001:00</t>
  </si>
  <si>
    <t>397</t>
  </si>
  <si>
    <t>013C  :833368:00:------:--</t>
  </si>
  <si>
    <t>21:0500:000939</t>
  </si>
  <si>
    <t>21:0165:000796</t>
  </si>
  <si>
    <t>21:0165:000796:0001:0001:00</t>
  </si>
  <si>
    <t>013C  :833369:00:------:--</t>
  </si>
  <si>
    <t>21:0500:000940</t>
  </si>
  <si>
    <t>21:0165:000797</t>
  </si>
  <si>
    <t>21:0165:000797:0001:0001:00</t>
  </si>
  <si>
    <t>013C  :833370:9M:------:--</t>
  </si>
  <si>
    <t>21:0500:000941</t>
  </si>
  <si>
    <t>013C  :833371:00:------:--</t>
  </si>
  <si>
    <t>21:0500:000942</t>
  </si>
  <si>
    <t>21:0165:000798</t>
  </si>
  <si>
    <t>21:0165:000798:0001:0001:00</t>
  </si>
  <si>
    <t>013C  :833372:00:------:--</t>
  </si>
  <si>
    <t>21:0500:000943</t>
  </si>
  <si>
    <t>21:0165:000799</t>
  </si>
  <si>
    <t>21:0165:000799:0001:0001:00</t>
  </si>
  <si>
    <t>013C  :833373:00:------:--</t>
  </si>
  <si>
    <t>21:0500:000944</t>
  </si>
  <si>
    <t>21:0165:000800</t>
  </si>
  <si>
    <t>21:0165:000800:0001:0001:00</t>
  </si>
  <si>
    <t>013C  :833374:00:------:--</t>
  </si>
  <si>
    <t>21:0500:000945</t>
  </si>
  <si>
    <t>21:0165:000801</t>
  </si>
  <si>
    <t>21:0165:000801:0001:0001:00</t>
  </si>
  <si>
    <t>013C  :833375:00:------:--</t>
  </si>
  <si>
    <t>21:0500:000946</t>
  </si>
  <si>
    <t>21:0165:000802</t>
  </si>
  <si>
    <t>21:0165:000802:0001:0001:00</t>
  </si>
  <si>
    <t>013C  :833376:00:------:--</t>
  </si>
  <si>
    <t>21:0500:000947</t>
  </si>
  <si>
    <t>21:0165:000803</t>
  </si>
  <si>
    <t>21:0165:000803:0001:0001:00</t>
  </si>
  <si>
    <t>1070</t>
  </si>
  <si>
    <t>013C  :833377:00:------:--</t>
  </si>
  <si>
    <t>21:0500:000948</t>
  </si>
  <si>
    <t>21:0165:000804</t>
  </si>
  <si>
    <t>21:0165:000804:0001:0001:00</t>
  </si>
  <si>
    <t>013C  :833378:00:------:--</t>
  </si>
  <si>
    <t>21:0500:000949</t>
  </si>
  <si>
    <t>21:0165:000805</t>
  </si>
  <si>
    <t>21:0165:000805:0001:0001:00</t>
  </si>
  <si>
    <t>013C  :833379:00:------:--</t>
  </si>
  <si>
    <t>21:0500:000950</t>
  </si>
  <si>
    <t>21:0165:000806</t>
  </si>
  <si>
    <t>21:0165:000806:0001:0001:00</t>
  </si>
  <si>
    <t>013C  :833380:00:------:--</t>
  </si>
  <si>
    <t>21:0500:000951</t>
  </si>
  <si>
    <t>21:0165:000807</t>
  </si>
  <si>
    <t>21:0165:000807:0001:0001:00</t>
  </si>
  <si>
    <t>013C  :833381:80:833383:10</t>
  </si>
  <si>
    <t>21:0500:000952</t>
  </si>
  <si>
    <t>21:0165:000809</t>
  </si>
  <si>
    <t>21:0165:000809:0001:0001:02</t>
  </si>
  <si>
    <t>013C  :833382:00:------:--</t>
  </si>
  <si>
    <t>21:0500:000953</t>
  </si>
  <si>
    <t>21:0165:000808</t>
  </si>
  <si>
    <t>21:0165:000808:0001:0001:00</t>
  </si>
  <si>
    <t>013C  :833383:10:------:--</t>
  </si>
  <si>
    <t>21:0500:000954</t>
  </si>
  <si>
    <t>21:0165:000809:0001:0001:01</t>
  </si>
  <si>
    <t>013C  :833384:20:833383:10</t>
  </si>
  <si>
    <t>21:0500:000955</t>
  </si>
  <si>
    <t>21:0165:000809:0002:0001:00</t>
  </si>
  <si>
    <t>013C  :833385:00:------:--</t>
  </si>
  <si>
    <t>21:0500:000956</t>
  </si>
  <si>
    <t>21:0165:000810</t>
  </si>
  <si>
    <t>21:0165:000810:0001:0001:00</t>
  </si>
  <si>
    <t>013C  :833386:00:------:--</t>
  </si>
  <si>
    <t>21:0500:000957</t>
  </si>
  <si>
    <t>21:0165:000811</t>
  </si>
  <si>
    <t>21:0165:000811:0001:0001:00</t>
  </si>
  <si>
    <t>013C  :833387:00:------:--</t>
  </si>
  <si>
    <t>21:0500:000958</t>
  </si>
  <si>
    <t>21:0165:000812</t>
  </si>
  <si>
    <t>21:0165:000812:0001:0001:00</t>
  </si>
  <si>
    <t>172</t>
  </si>
  <si>
    <t>013C  :833388:00:------:--</t>
  </si>
  <si>
    <t>21:0500:000959</t>
  </si>
  <si>
    <t>21:0165:000813</t>
  </si>
  <si>
    <t>21:0165:000813:0001:0001:00</t>
  </si>
  <si>
    <t>527</t>
  </si>
  <si>
    <t>013C  :833389:00:------:--</t>
  </si>
  <si>
    <t>21:0500:000960</t>
  </si>
  <si>
    <t>21:0165:000814</t>
  </si>
  <si>
    <t>21:0165:000814:0001:0001:00</t>
  </si>
  <si>
    <t>013C  :833390:00:------:--</t>
  </si>
  <si>
    <t>21:0500:000961</t>
  </si>
  <si>
    <t>21:0165:000815</t>
  </si>
  <si>
    <t>21:0165:000815:0001:0001:00</t>
  </si>
  <si>
    <t>013C  :833391:9P:------:--</t>
  </si>
  <si>
    <t>21:0500:000962</t>
  </si>
  <si>
    <t>013C  :833392:00:------:--</t>
  </si>
  <si>
    <t>21:0500:000963</t>
  </si>
  <si>
    <t>21:0165:000816</t>
  </si>
  <si>
    <t>21:0165:000816:0001:0001:00</t>
  </si>
  <si>
    <t>013C  :833393:00:------:--</t>
  </si>
  <si>
    <t>21:0500:000964</t>
  </si>
  <si>
    <t>21:0165:000817</t>
  </si>
  <si>
    <t>21:0165:000817:0001:0001:00</t>
  </si>
  <si>
    <t>013C  :833394:00:------:--</t>
  </si>
  <si>
    <t>21:0500:000965</t>
  </si>
  <si>
    <t>21:0165:000818</t>
  </si>
  <si>
    <t>21:0165:000818:0001:0001:00</t>
  </si>
  <si>
    <t>575</t>
  </si>
  <si>
    <t>013C  :833395:00:------:--</t>
  </si>
  <si>
    <t>21:0500:000966</t>
  </si>
  <si>
    <t>21:0165:000819</t>
  </si>
  <si>
    <t>21:0165:000819:0001:0001:00</t>
  </si>
  <si>
    <t>013C  :833396:00:------:--</t>
  </si>
  <si>
    <t>21:0500:000967</t>
  </si>
  <si>
    <t>21:0165:000820</t>
  </si>
  <si>
    <t>21:0165:000820:0001:0001:00</t>
  </si>
  <si>
    <t>013C  :833397:00:------:--</t>
  </si>
  <si>
    <t>21:0500:000968</t>
  </si>
  <si>
    <t>21:0165:000821</t>
  </si>
  <si>
    <t>21:0165:000821:0001:0001:00</t>
  </si>
  <si>
    <t>408</t>
  </si>
  <si>
    <t>013C  :833398:00:------:--</t>
  </si>
  <si>
    <t>21:0500:000969</t>
  </si>
  <si>
    <t>21:0165:000822</t>
  </si>
  <si>
    <t>21:0165:000822:0001:0001:00</t>
  </si>
  <si>
    <t>013C  :833399:00:------:--</t>
  </si>
  <si>
    <t>21:0500:000970</t>
  </si>
  <si>
    <t>21:0165:000823</t>
  </si>
  <si>
    <t>21:0165:000823:0001:0001:00</t>
  </si>
  <si>
    <t>013C  :833400:00:------:--</t>
  </si>
  <si>
    <t>21:0500:000971</t>
  </si>
  <si>
    <t>21:0165:000824</t>
  </si>
  <si>
    <t>21:0165:000824:0001:0001:00</t>
  </si>
  <si>
    <t>013C  :833401:80:833404:20</t>
  </si>
  <si>
    <t>21:0500:000972</t>
  </si>
  <si>
    <t>21:0165:000826</t>
  </si>
  <si>
    <t>21:0165:000826:0002:0001:02</t>
  </si>
  <si>
    <t>013C  :833402:00:------:--</t>
  </si>
  <si>
    <t>21:0500:000973</t>
  </si>
  <si>
    <t>21:0165:000825</t>
  </si>
  <si>
    <t>21:0165:000825:0001:0001:00</t>
  </si>
  <si>
    <t>013C  :833403:10:------:--</t>
  </si>
  <si>
    <t>21:0500:000974</t>
  </si>
  <si>
    <t>21:0165:000826:0001:0001:00</t>
  </si>
  <si>
    <t>013C  :833404:20:833403:10</t>
  </si>
  <si>
    <t>21:0500:000975</t>
  </si>
  <si>
    <t>21:0165:000826:0002:0001:01</t>
  </si>
  <si>
    <t>013C  :833405:9R:------:--</t>
  </si>
  <si>
    <t>21:0500:000976</t>
  </si>
  <si>
    <t>27.7</t>
  </si>
  <si>
    <t>630</t>
  </si>
  <si>
    <t>013C  :833406:00:------:--</t>
  </si>
  <si>
    <t>21:0500:000977</t>
  </si>
  <si>
    <t>21:0165:000827</t>
  </si>
  <si>
    <t>21:0165:000827:0001:0001:00</t>
  </si>
  <si>
    <t>53.4</t>
  </si>
  <si>
    <t>013C  :833407:00:------:--</t>
  </si>
  <si>
    <t>21:0500:000978</t>
  </si>
  <si>
    <t>21:0165:000828</t>
  </si>
  <si>
    <t>21:0165:000828:0001:0001:00</t>
  </si>
  <si>
    <t>013C  :833408:00:------:--</t>
  </si>
  <si>
    <t>21:0500:000979</t>
  </si>
  <si>
    <t>21:0165:000829</t>
  </si>
  <si>
    <t>21:0165:000829:0001:0001:00</t>
  </si>
  <si>
    <t>013C  :833409:00:------:--</t>
  </si>
  <si>
    <t>21:0500:000980</t>
  </si>
  <si>
    <t>21:0165:000830</t>
  </si>
  <si>
    <t>21:0165:000830:0001:0001:00</t>
  </si>
  <si>
    <t>013C  :833410:00:------:--</t>
  </si>
  <si>
    <t>21:0500:000981</t>
  </si>
  <si>
    <t>21:0165:000831</t>
  </si>
  <si>
    <t>21:0165:000831:0001:0001:00</t>
  </si>
  <si>
    <t>013C  :833411:00:------:--</t>
  </si>
  <si>
    <t>21:0500:000982</t>
  </si>
  <si>
    <t>21:0165:000832</t>
  </si>
  <si>
    <t>21:0165:000832:0001:0001:00</t>
  </si>
  <si>
    <t>013C  :833412:00:------:--</t>
  </si>
  <si>
    <t>21:0500:000983</t>
  </si>
  <si>
    <t>21:0165:000833</t>
  </si>
  <si>
    <t>21:0165:000833:0001:0001:00</t>
  </si>
  <si>
    <t>013C  :833413:00:------:--</t>
  </si>
  <si>
    <t>21:0500:000984</t>
  </si>
  <si>
    <t>21:0165:000834</t>
  </si>
  <si>
    <t>21:0165:000834:0001:0001:00</t>
  </si>
  <si>
    <t>013C  :833414:00:------:--</t>
  </si>
  <si>
    <t>21:0500:000985</t>
  </si>
  <si>
    <t>21:0165:000835</t>
  </si>
  <si>
    <t>21:0165:000835:0001:0001:00</t>
  </si>
  <si>
    <t>013C  :833415:00:------:--</t>
  </si>
  <si>
    <t>21:0500:000986</t>
  </si>
  <si>
    <t>21:0165:000836</t>
  </si>
  <si>
    <t>21:0165:000836:0001:0001:00</t>
  </si>
  <si>
    <t>013C  :833416:00:------:--</t>
  </si>
  <si>
    <t>21:0500:000987</t>
  </si>
  <si>
    <t>21:0165:000837</t>
  </si>
  <si>
    <t>21:0165:000837:0001:0001:00</t>
  </si>
  <si>
    <t>013C  :833417:00:------:--</t>
  </si>
  <si>
    <t>21:0500:000988</t>
  </si>
  <si>
    <t>21:0165:000838</t>
  </si>
  <si>
    <t>21:0165:000838:0001:0001:00</t>
  </si>
  <si>
    <t>013C  :833418:00:------:--</t>
  </si>
  <si>
    <t>21:0500:000989</t>
  </si>
  <si>
    <t>21:0165:000839</t>
  </si>
  <si>
    <t>21:0165:000839:0001:0001:00</t>
  </si>
  <si>
    <t>013C  :833419:00:------:--</t>
  </si>
  <si>
    <t>21:0500:000990</t>
  </si>
  <si>
    <t>21:0165:000840</t>
  </si>
  <si>
    <t>21:0165:000840:0001:0001:00</t>
  </si>
  <si>
    <t>590</t>
  </si>
  <si>
    <t>013C  :833420:00:------:--</t>
  </si>
  <si>
    <t>21:0500:000991</t>
  </si>
  <si>
    <t>21:0165:000841</t>
  </si>
  <si>
    <t>21:0165:000841:0001:0001:00</t>
  </si>
  <si>
    <t>013C  :833421:80:833427:20</t>
  </si>
  <si>
    <t>21:0500:000992</t>
  </si>
  <si>
    <t>21:0165:000846</t>
  </si>
  <si>
    <t>21:0165:000846:0002:0001:02</t>
  </si>
  <si>
    <t>013C  :833422:00:------:--</t>
  </si>
  <si>
    <t>21:0500:000993</t>
  </si>
  <si>
    <t>21:0165:000842</t>
  </si>
  <si>
    <t>21:0165:000842:0001:0001:00</t>
  </si>
  <si>
    <t>013C  :833423:00:------:--</t>
  </si>
  <si>
    <t>21:0500:000994</t>
  </si>
  <si>
    <t>21:0165:000843</t>
  </si>
  <si>
    <t>21:0165:000843:0001:0001:00</t>
  </si>
  <si>
    <t>1850</t>
  </si>
  <si>
    <t>013C  :833424:00:------:--</t>
  </si>
  <si>
    <t>21:0500:000995</t>
  </si>
  <si>
    <t>21:0165:000844</t>
  </si>
  <si>
    <t>21:0165:000844:0001:0001:00</t>
  </si>
  <si>
    <t>013C  :833425:00:------:--</t>
  </si>
  <si>
    <t>21:0500:000996</t>
  </si>
  <si>
    <t>21:0165:000845</t>
  </si>
  <si>
    <t>21:0165:000845:0001:0001:00</t>
  </si>
  <si>
    <t>013C  :833426:10:------:--</t>
  </si>
  <si>
    <t>21:0500:000997</t>
  </si>
  <si>
    <t>21:0165:000846:0001:0001:00</t>
  </si>
  <si>
    <t>013C  :833427:20:833426:10</t>
  </si>
  <si>
    <t>21:0500:000998</t>
  </si>
  <si>
    <t>21:0165:000846:0002:0001:01</t>
  </si>
  <si>
    <t>013C  :833428:00:------:--</t>
  </si>
  <si>
    <t>21:0500:000999</t>
  </si>
  <si>
    <t>21:0165:000847</t>
  </si>
  <si>
    <t>21:0165:000847:0001:0001:00</t>
  </si>
  <si>
    <t>013C  :833429:00:------:--</t>
  </si>
  <si>
    <t>21:0500:001000</t>
  </si>
  <si>
    <t>21:0165:000848</t>
  </si>
  <si>
    <t>21:0165:000848:0001:0001:00</t>
  </si>
  <si>
    <t>013C  :833430:00:------:--</t>
  </si>
  <si>
    <t>21:0500:001001</t>
  </si>
  <si>
    <t>21:0165:000849</t>
  </si>
  <si>
    <t>21:0165:000849:0001:0001:00</t>
  </si>
  <si>
    <t>013C  :833431:00:------:--</t>
  </si>
  <si>
    <t>21:0500:001002</t>
  </si>
  <si>
    <t>21:0165:000850</t>
  </si>
  <si>
    <t>21:0165:000850:0001:0001:00</t>
  </si>
  <si>
    <t>013C  :833432:00:------:--</t>
  </si>
  <si>
    <t>21:0500:001003</t>
  </si>
  <si>
    <t>21:0165:000851</t>
  </si>
  <si>
    <t>21:0165:000851:0001:0001:00</t>
  </si>
  <si>
    <t>013C  :833433:00:------:--</t>
  </si>
  <si>
    <t>21:0500:001004</t>
  </si>
  <si>
    <t>21:0165:000852</t>
  </si>
  <si>
    <t>21:0165:000852:0001:0001:00</t>
  </si>
  <si>
    <t>013C  :833434:9M:------:--</t>
  </si>
  <si>
    <t>21:0500:001005</t>
  </si>
  <si>
    <t>013C  :833435:00:------:--</t>
  </si>
  <si>
    <t>21:0500:001006</t>
  </si>
  <si>
    <t>21:0165:000853</t>
  </si>
  <si>
    <t>21:0165:000853:0001:0001:00</t>
  </si>
  <si>
    <t>013C  :833436:00:------:--</t>
  </si>
  <si>
    <t>21:0500:001007</t>
  </si>
  <si>
    <t>21:0165:000854</t>
  </si>
  <si>
    <t>21:0165:000854:0001:0001:00</t>
  </si>
  <si>
    <t>013C  :833437:00:------:--</t>
  </si>
  <si>
    <t>21:0500:001008</t>
  </si>
  <si>
    <t>21:0165:000855</t>
  </si>
  <si>
    <t>21:0165:000855:0001:0001:00</t>
  </si>
  <si>
    <t>013C  :833438:00:------:--</t>
  </si>
  <si>
    <t>21:0500:001009</t>
  </si>
  <si>
    <t>21:0165:000856</t>
  </si>
  <si>
    <t>21:0165:000856:0001:0001:00</t>
  </si>
  <si>
    <t>199</t>
  </si>
  <si>
    <t>013C  :833439:00:------:--</t>
  </si>
  <si>
    <t>21:0500:001010</t>
  </si>
  <si>
    <t>21:0165:000857</t>
  </si>
  <si>
    <t>21:0165:000857:0001:0001:00</t>
  </si>
  <si>
    <t>013C  :833440:00:------:--</t>
  </si>
  <si>
    <t>21:0500:001011</t>
  </si>
  <si>
    <t>21:0165:000858</t>
  </si>
  <si>
    <t>21:0165:000858:0001:0001:00</t>
  </si>
  <si>
    <t>013C  :833441:80:833442:10</t>
  </si>
  <si>
    <t>21:0500:001012</t>
  </si>
  <si>
    <t>21:0165:000859</t>
  </si>
  <si>
    <t>21:0165:000859:0001:0001:02</t>
  </si>
  <si>
    <t>013C  :833442:10:------:--</t>
  </si>
  <si>
    <t>21:0500:001013</t>
  </si>
  <si>
    <t>21:0165:000859:0001:0001:01</t>
  </si>
  <si>
    <t>013C  :833443:20:833442:10</t>
  </si>
  <si>
    <t>21:0500:001014</t>
  </si>
  <si>
    <t>21:0165:000859:0002:0001:00</t>
  </si>
  <si>
    <t>013C  :833444:00:------:--</t>
  </si>
  <si>
    <t>21:0500:001015</t>
  </si>
  <si>
    <t>21:0165:000860</t>
  </si>
  <si>
    <t>21:0165:000860:0001:0001:00</t>
  </si>
  <si>
    <t>013C  :833445:00:------:--</t>
  </si>
  <si>
    <t>21:0500:001016</t>
  </si>
  <si>
    <t>21:0165:000861</t>
  </si>
  <si>
    <t>21:0165:000861:0001:0001:00</t>
  </si>
  <si>
    <t>013C  :833446:00:------:--</t>
  </si>
  <si>
    <t>21:0500:001017</t>
  </si>
  <si>
    <t>21:0165:000862</t>
  </si>
  <si>
    <t>21:0165:000862:0001:0001:00</t>
  </si>
  <si>
    <t>013C  :833447:9P:------:--</t>
  </si>
  <si>
    <t>21:0500:001018</t>
  </si>
  <si>
    <t>013C  :833448:00:------:--</t>
  </si>
  <si>
    <t>21:0500:001019</t>
  </si>
  <si>
    <t>21:0165:000863</t>
  </si>
  <si>
    <t>21:0165:000863:0001:0001:00</t>
  </si>
  <si>
    <t>50.6</t>
  </si>
  <si>
    <t>013C  :833449:00:------:--</t>
  </si>
  <si>
    <t>21:0500:001020</t>
  </si>
  <si>
    <t>21:0165:000864</t>
  </si>
  <si>
    <t>21:0165:000864:0001:0001:00</t>
  </si>
  <si>
    <t>013C  :833450:00:------:--</t>
  </si>
  <si>
    <t>21:0500:001021</t>
  </si>
  <si>
    <t>21:0165:000865</t>
  </si>
  <si>
    <t>21:0165:000865:0001:0001:00</t>
  </si>
  <si>
    <t>322</t>
  </si>
  <si>
    <t>013C  :833451:00:------:--</t>
  </si>
  <si>
    <t>21:0500:001022</t>
  </si>
  <si>
    <t>21:0165:000866</t>
  </si>
  <si>
    <t>21:0165:000866:0001:0001:00</t>
  </si>
  <si>
    <t>2120</t>
  </si>
  <si>
    <t>013C  :833452:00:------:--</t>
  </si>
  <si>
    <t>21:0500:001023</t>
  </si>
  <si>
    <t>21:0165:000867</t>
  </si>
  <si>
    <t>21:0165:000867:0001:0001:00</t>
  </si>
  <si>
    <t>405</t>
  </si>
  <si>
    <t>013C  :833453:00:------:--</t>
  </si>
  <si>
    <t>21:0500:001024</t>
  </si>
  <si>
    <t>21:0165:000868</t>
  </si>
  <si>
    <t>21:0165:000868:0001:0001:00</t>
  </si>
  <si>
    <t>710</t>
  </si>
  <si>
    <t>7.95</t>
  </si>
  <si>
    <t>11.1</t>
  </si>
  <si>
    <t>013C  :833454:00:------:--</t>
  </si>
  <si>
    <t>21:0500:001025</t>
  </si>
  <si>
    <t>21:0165:000869</t>
  </si>
  <si>
    <t>21:0165:000869:0001:0001:00</t>
  </si>
  <si>
    <t>013C  :833455:00:------:--</t>
  </si>
  <si>
    <t>21:0500:001026</t>
  </si>
  <si>
    <t>21:0165:000870</t>
  </si>
  <si>
    <t>21:0165:000870:0001:0001:00</t>
  </si>
  <si>
    <t>013C  :833456:00:------:--</t>
  </si>
  <si>
    <t>21:0500:001027</t>
  </si>
  <si>
    <t>21:0165:000871</t>
  </si>
  <si>
    <t>21:0165:000871:0001:0001:00</t>
  </si>
  <si>
    <t>013C  :833457:00:------:--</t>
  </si>
  <si>
    <t>21:0500:001028</t>
  </si>
  <si>
    <t>21:0165:000872</t>
  </si>
  <si>
    <t>21:0165:000872:0001:0001:00</t>
  </si>
  <si>
    <t>013C  :833458:00:------:--</t>
  </si>
  <si>
    <t>21:0500:001029</t>
  </si>
  <si>
    <t>21:0165:000873</t>
  </si>
  <si>
    <t>21:0165:000873:0001:0001:00</t>
  </si>
  <si>
    <t>013C  :833459:00:------:--</t>
  </si>
  <si>
    <t>21:0500:001030</t>
  </si>
  <si>
    <t>21:0165:000874</t>
  </si>
  <si>
    <t>21:0165:000874:0001:0001:00</t>
  </si>
  <si>
    <t>013C  :833460:00:------:--</t>
  </si>
  <si>
    <t>21:0500:001031</t>
  </si>
  <si>
    <t>21:0165:000875</t>
  </si>
  <si>
    <t>21:0165:000875:0001:0001:00</t>
  </si>
  <si>
    <t>50.8</t>
  </si>
  <si>
    <t>013C  :833461:80:833464:10</t>
  </si>
  <si>
    <t>21:0500:001032</t>
  </si>
  <si>
    <t>21:0165:000878</t>
  </si>
  <si>
    <t>21:0165:000878:0001:0001:02</t>
  </si>
  <si>
    <t>013C  :833462:00:------:--</t>
  </si>
  <si>
    <t>21:0500:001033</t>
  </si>
  <si>
    <t>21:0165:000876</t>
  </si>
  <si>
    <t>21:0165:000876:0001:0001:00</t>
  </si>
  <si>
    <t>013C  :833463:00:------:--</t>
  </si>
  <si>
    <t>21:0500:001034</t>
  </si>
  <si>
    <t>21:0165:000877</t>
  </si>
  <si>
    <t>21:0165:000877:0001:0001:00</t>
  </si>
  <si>
    <t>013C  :833464:10:------:--</t>
  </si>
  <si>
    <t>21:0500:001035</t>
  </si>
  <si>
    <t>21:0165:000878:0001:0001:01</t>
  </si>
  <si>
    <t>013C  :833465:20:833464:10</t>
  </si>
  <si>
    <t>21:0500:001036</t>
  </si>
  <si>
    <t>21:0165:000878:0002:0001:00</t>
  </si>
  <si>
    <t>013C  :833466:00:------:--</t>
  </si>
  <si>
    <t>21:0500:001037</t>
  </si>
  <si>
    <t>21:0165:000879</t>
  </si>
  <si>
    <t>21:0165:000879:0001:0001:00</t>
  </si>
  <si>
    <t>013C  :833467:00:------:--</t>
  </si>
  <si>
    <t>21:0500:001038</t>
  </si>
  <si>
    <t>21:0165:000880</t>
  </si>
  <si>
    <t>21:0165:000880:0001:0001:00</t>
  </si>
  <si>
    <t>013C  :833468:00:------:--</t>
  </si>
  <si>
    <t>21:0500:001039</t>
  </si>
  <si>
    <t>21:0165:000881</t>
  </si>
  <si>
    <t>21:0165:000881:0001:0001:00</t>
  </si>
  <si>
    <t>013C  :833469:00:------:--</t>
  </si>
  <si>
    <t>21:0500:001040</t>
  </si>
  <si>
    <t>21:0165:000882</t>
  </si>
  <si>
    <t>21:0165:000882:0001:0001:00</t>
  </si>
  <si>
    <t>013C  :833470:9M:------:--</t>
  </si>
  <si>
    <t>21:0500:001041</t>
  </si>
  <si>
    <t>013C  :833471:00:------:--</t>
  </si>
  <si>
    <t>21:0500:001042</t>
  </si>
  <si>
    <t>21:0165:000883</t>
  </si>
  <si>
    <t>21:0165:000883:0001:0001:00</t>
  </si>
  <si>
    <t>013C  :833472:00:------:--</t>
  </si>
  <si>
    <t>21:0500:001043</t>
  </si>
  <si>
    <t>21:0165:000884</t>
  </si>
  <si>
    <t>21:0165:000884:0001:0001:00</t>
  </si>
  <si>
    <t>013C  :833473:00:------:--</t>
  </si>
  <si>
    <t>21:0500:001044</t>
  </si>
  <si>
    <t>21:0165:000885</t>
  </si>
  <si>
    <t>21:0165:000885:0001:0001:00</t>
  </si>
  <si>
    <t>013C  :833474:00:------:--</t>
  </si>
  <si>
    <t>21:0500:001045</t>
  </si>
  <si>
    <t>21:0165:000886</t>
  </si>
  <si>
    <t>21:0165:000886:0001:0001:00</t>
  </si>
  <si>
    <t>013C  :833475:00:------:--</t>
  </si>
  <si>
    <t>21:0500:001046</t>
  </si>
  <si>
    <t>21:0165:000887</t>
  </si>
  <si>
    <t>21:0165:000887:0001:0001:00</t>
  </si>
  <si>
    <t>013C  :833476:00:------:--</t>
  </si>
  <si>
    <t>21:0500:001047</t>
  </si>
  <si>
    <t>21:0165:000888</t>
  </si>
  <si>
    <t>21:0165:000888:0001:0001:00</t>
  </si>
  <si>
    <t>013C  :833477:00:------:--</t>
  </si>
  <si>
    <t>21:0500:001048</t>
  </si>
  <si>
    <t>21:0165:000889</t>
  </si>
  <si>
    <t>21:0165:000889:0001:0001:00</t>
  </si>
  <si>
    <t>013C  :833478:00:------:--</t>
  </si>
  <si>
    <t>21:0500:001049</t>
  </si>
  <si>
    <t>21:0165:000890</t>
  </si>
  <si>
    <t>21:0165:000890:0001:0001:00</t>
  </si>
  <si>
    <t>013C  :833479:00:------:--</t>
  </si>
  <si>
    <t>21:0500:001050</t>
  </si>
  <si>
    <t>21:0165:000891</t>
  </si>
  <si>
    <t>21:0165:000891:0001:0001:00</t>
  </si>
  <si>
    <t>013C  :833480:00:------:--</t>
  </si>
  <si>
    <t>21:0500:001051</t>
  </si>
  <si>
    <t>21:0165:000892</t>
  </si>
  <si>
    <t>21:0165:000892:0001:0001:00</t>
  </si>
  <si>
    <t>013C  :833481:80:833485:20</t>
  </si>
  <si>
    <t>21:0500:001052</t>
  </si>
  <si>
    <t>21:0165:000895</t>
  </si>
  <si>
    <t>21:0165:000895:0002:0001:02</t>
  </si>
  <si>
    <t>013C  :833482:00:------:--</t>
  </si>
  <si>
    <t>21:0500:001053</t>
  </si>
  <si>
    <t>21:0165:000893</t>
  </si>
  <si>
    <t>21:0165:000893:0001:0001:00</t>
  </si>
  <si>
    <t>5130</t>
  </si>
  <si>
    <t>013C  :833483:00:------:--</t>
  </si>
  <si>
    <t>21:0500:001054</t>
  </si>
  <si>
    <t>21:0165:000894</t>
  </si>
  <si>
    <t>21:0165:000894:0001:0001:00</t>
  </si>
  <si>
    <t>013C  :833484:10:------:--</t>
  </si>
  <si>
    <t>21:0500:001055</t>
  </si>
  <si>
    <t>21:0165:000895:0001:0001:00</t>
  </si>
  <si>
    <t>013C  :833485:20:833484:10</t>
  </si>
  <si>
    <t>21:0500:001056</t>
  </si>
  <si>
    <t>21:0165:000895:0002:0001:01</t>
  </si>
  <si>
    <t>013C  :833486:00:------:--</t>
  </si>
  <si>
    <t>21:0500:001057</t>
  </si>
  <si>
    <t>21:0165:000896</t>
  </si>
  <si>
    <t>21:0165:000896:0001:0001:00</t>
  </si>
  <si>
    <t>013C  :833487:00:------:--</t>
  </si>
  <si>
    <t>21:0500:001058</t>
  </si>
  <si>
    <t>21:0165:000897</t>
  </si>
  <si>
    <t>21:0165:000897:0001:0001:00</t>
  </si>
  <si>
    <t>013C  :833488:00:------:--</t>
  </si>
  <si>
    <t>21:0500:001059</t>
  </si>
  <si>
    <t>21:0165:000898</t>
  </si>
  <si>
    <t>21:0165:000898:0001:0001:00</t>
  </si>
  <si>
    <t>013C  :833489:9R:------:--</t>
  </si>
  <si>
    <t>21:0500:001060</t>
  </si>
  <si>
    <t>013C  :833490:00:------:--</t>
  </si>
  <si>
    <t>21:0500:001061</t>
  </si>
  <si>
    <t>21:0165:000899</t>
  </si>
  <si>
    <t>21:0165:000899:0001:0001:00</t>
  </si>
  <si>
    <t>013C  :833491:00:------:--</t>
  </si>
  <si>
    <t>21:0500:001062</t>
  </si>
  <si>
    <t>21:0165:000900</t>
  </si>
  <si>
    <t>21:0165:000900:0001:0001:00</t>
  </si>
  <si>
    <t>013C  :833492:00:------:--</t>
  </si>
  <si>
    <t>21:0500:001063</t>
  </si>
  <si>
    <t>21:0165:000901</t>
  </si>
  <si>
    <t>21:0165:000901:0001:0001:00</t>
  </si>
  <si>
    <t>6.9</t>
  </si>
  <si>
    <t>013C  :833493:00:------:--</t>
  </si>
  <si>
    <t>21:0500:001064</t>
  </si>
  <si>
    <t>21:0165:000902</t>
  </si>
  <si>
    <t>21:0165:000902:0001:0001:00</t>
  </si>
  <si>
    <t>013C  :833494:00:------:--</t>
  </si>
  <si>
    <t>21:0500:001065</t>
  </si>
  <si>
    <t>21:0165:000903</t>
  </si>
  <si>
    <t>21:0165:000903:0001:0001:00</t>
  </si>
  <si>
    <t>013C  :833495:00:------:--</t>
  </si>
  <si>
    <t>21:0500:001066</t>
  </si>
  <si>
    <t>21:0165:000904</t>
  </si>
  <si>
    <t>21:0165:000904:0001:0001:00</t>
  </si>
  <si>
    <t>013C  :833496:00:------:--</t>
  </si>
  <si>
    <t>21:0500:001067</t>
  </si>
  <si>
    <t>21:0165:000905</t>
  </si>
  <si>
    <t>21:0165:000905:0001:0001:00</t>
  </si>
  <si>
    <t>013C  :833497:00:------:--</t>
  </si>
  <si>
    <t>21:0500:001068</t>
  </si>
  <si>
    <t>21:0165:000906</t>
  </si>
  <si>
    <t>21:0165:000906:0001:0001:00</t>
  </si>
  <si>
    <t>013C  :833498:00:------:--</t>
  </si>
  <si>
    <t>21:0500:001069</t>
  </si>
  <si>
    <t>21:0165:000907</t>
  </si>
  <si>
    <t>21:0165:000907:0001:0001:00</t>
  </si>
  <si>
    <t>264</t>
  </si>
  <si>
    <t>013C  :833499:00:------:--</t>
  </si>
  <si>
    <t>21:0500:001070</t>
  </si>
  <si>
    <t>21:0165:000908</t>
  </si>
  <si>
    <t>21:0165:000908:0001:0001:00</t>
  </si>
  <si>
    <t>013C  :833500:00:------:--</t>
  </si>
  <si>
    <t>21:0500:001071</t>
  </si>
  <si>
    <t>21:0165:000909</t>
  </si>
  <si>
    <t>21:0165:000909:0001:0001:00</t>
  </si>
  <si>
    <t>013C  :833501:80:833505:20</t>
  </si>
  <si>
    <t>21:0500:001072</t>
  </si>
  <si>
    <t>21:0165:000912</t>
  </si>
  <si>
    <t>21:0165:000912:0002:0001:02</t>
  </si>
  <si>
    <t>013C  :833502:00:------:--</t>
  </si>
  <si>
    <t>21:0500:001073</t>
  </si>
  <si>
    <t>21:0165:000910</t>
  </si>
  <si>
    <t>21:0165:000910:0001:0001:00</t>
  </si>
  <si>
    <t>253</t>
  </si>
  <si>
    <t>013C  :833503:00:------:--</t>
  </si>
  <si>
    <t>21:0500:001074</t>
  </si>
  <si>
    <t>21:0165:000911</t>
  </si>
  <si>
    <t>21:0165:000911:0001:0001:00</t>
  </si>
  <si>
    <t>013C  :833504:10:------:--</t>
  </si>
  <si>
    <t>21:0500:001075</t>
  </si>
  <si>
    <t>21:0165:000912:0001:0001:00</t>
  </si>
  <si>
    <t>013C  :833505:20:833504:10</t>
  </si>
  <si>
    <t>21:0500:001076</t>
  </si>
  <si>
    <t>21:0165:000912:0002:0001:01</t>
  </si>
  <si>
    <t>013C  :833506:00:------:--</t>
  </si>
  <si>
    <t>21:0500:001077</t>
  </si>
  <si>
    <t>21:0165:000913</t>
  </si>
  <si>
    <t>21:0165:000913:0001:0001:00</t>
  </si>
  <si>
    <t>013C  :833507:00:------:--</t>
  </si>
  <si>
    <t>21:0500:001078</t>
  </si>
  <si>
    <t>21:0165:000914</t>
  </si>
  <si>
    <t>21:0165:000914:0001:0001:00</t>
  </si>
  <si>
    <t>013C  :833508:00:------:--</t>
  </si>
  <si>
    <t>21:0500:001079</t>
  </si>
  <si>
    <t>21:0165:000915</t>
  </si>
  <si>
    <t>21:0165:000915:0001:0001:00</t>
  </si>
  <si>
    <t>013C  :833509:00:------:--</t>
  </si>
  <si>
    <t>21:0500:001080</t>
  </si>
  <si>
    <t>21:0165:000916</t>
  </si>
  <si>
    <t>21:0165:000916:0001:0001:00</t>
  </si>
  <si>
    <t>013C  :833510:00:------:--</t>
  </si>
  <si>
    <t>21:0500:001081</t>
  </si>
  <si>
    <t>21:0165:000917</t>
  </si>
  <si>
    <t>21:0165:000917:0001:0001:00</t>
  </si>
  <si>
    <t>462</t>
  </si>
  <si>
    <t>013C  :833511:00:------:--</t>
  </si>
  <si>
    <t>21:0500:001082</t>
  </si>
  <si>
    <t>21:0165:000918</t>
  </si>
  <si>
    <t>21:0165:000918:0001:0001:00</t>
  </si>
  <si>
    <t>013C  :833512:00:------:--</t>
  </si>
  <si>
    <t>21:0500:001083</t>
  </si>
  <si>
    <t>21:0165:000919</t>
  </si>
  <si>
    <t>21:0165:000919:0001:0001:00</t>
  </si>
  <si>
    <t>013C  :833513:00:------:--</t>
  </si>
  <si>
    <t>21:0500:001084</t>
  </si>
  <si>
    <t>21:0165:000920</t>
  </si>
  <si>
    <t>21:0165:000920:0001:0001:00</t>
  </si>
  <si>
    <t>013C  :833514:00:------:--</t>
  </si>
  <si>
    <t>21:0500:001085</t>
  </si>
  <si>
    <t>21:0165:000921</t>
  </si>
  <si>
    <t>21:0165:000921:0001:0001:00</t>
  </si>
  <si>
    <t>421</t>
  </si>
  <si>
    <t>013C  :833515:00:------:--</t>
  </si>
  <si>
    <t>21:0500:001086</t>
  </si>
  <si>
    <t>21:0165:000922</t>
  </si>
  <si>
    <t>21:0165:000922:0001:0001:00</t>
  </si>
  <si>
    <t>013C  :833516:9M:------:--</t>
  </si>
  <si>
    <t>21:0500:001087</t>
  </si>
  <si>
    <t>013C  :833517:00:------:--</t>
  </si>
  <si>
    <t>21:0500:001088</t>
  </si>
  <si>
    <t>21:0165:000923</t>
  </si>
  <si>
    <t>21:0165:000923:0001:0001:00</t>
  </si>
  <si>
    <t>013C  :833518:00:------:--</t>
  </si>
  <si>
    <t>21:0500:001089</t>
  </si>
  <si>
    <t>21:0165:000924</t>
  </si>
  <si>
    <t>21:0165:000924:0001:0001:00</t>
  </si>
  <si>
    <t>013C  :833519:00:------:--</t>
  </si>
  <si>
    <t>21:0500:001090</t>
  </si>
  <si>
    <t>21:0165:000925</t>
  </si>
  <si>
    <t>21:0165:000925:0001:0001:00</t>
  </si>
  <si>
    <t>013C  :833520:00:------:--</t>
  </si>
  <si>
    <t>21:0500:001091</t>
  </si>
  <si>
    <t>21:0165:000926</t>
  </si>
  <si>
    <t>21:0165:000926:0001:0001:00</t>
  </si>
  <si>
    <t>013C  :833521:80:833525:10</t>
  </si>
  <si>
    <t>21:0500:001092</t>
  </si>
  <si>
    <t>21:0165:000930</t>
  </si>
  <si>
    <t>21:0165:000930:0001:0001:02</t>
  </si>
  <si>
    <t>013C  :833522:00:------:--</t>
  </si>
  <si>
    <t>21:0500:001093</t>
  </si>
  <si>
    <t>21:0165:000927</t>
  </si>
  <si>
    <t>21:0165:000927:0001:0001:00</t>
  </si>
  <si>
    <t>013C  :833523:00:------:--</t>
  </si>
  <si>
    <t>21:0500:001094</t>
  </si>
  <si>
    <t>21:0165:000928</t>
  </si>
  <si>
    <t>21:0165:000928:0001:0001:00</t>
  </si>
  <si>
    <t>013C  :833524:00:------:--</t>
  </si>
  <si>
    <t>21:0500:001095</t>
  </si>
  <si>
    <t>21:0165:000929</t>
  </si>
  <si>
    <t>21:0165:000929:0001:0001:00</t>
  </si>
  <si>
    <t>013C  :833525:10:------:--</t>
  </si>
  <si>
    <t>21:0500:001096</t>
  </si>
  <si>
    <t>21:0165:000930:0001:0001:01</t>
  </si>
  <si>
    <t>013C  :833526:20:833525:10</t>
  </si>
  <si>
    <t>21:0500:001097</t>
  </si>
  <si>
    <t>21:0165:000930:0002:0001:00</t>
  </si>
  <si>
    <t>013C  :833527:00:------:--</t>
  </si>
  <si>
    <t>21:0500:001098</t>
  </si>
  <si>
    <t>21:0165:000931</t>
  </si>
  <si>
    <t>21:0165:000931:0001:0001:00</t>
  </si>
  <si>
    <t>272</t>
  </si>
  <si>
    <t>013C  :833528:9R:------:--</t>
  </si>
  <si>
    <t>21:0500:001099</t>
  </si>
  <si>
    <t>424</t>
  </si>
  <si>
    <t>013C  :833529:00:------:--</t>
  </si>
  <si>
    <t>21:0500:001100</t>
  </si>
  <si>
    <t>21:0165:000932</t>
  </si>
  <si>
    <t>21:0165:000932:0001:0001:00</t>
  </si>
  <si>
    <t>013C  :833530:00:------:--</t>
  </si>
  <si>
    <t>21:0500:001101</t>
  </si>
  <si>
    <t>21:0165:000933</t>
  </si>
  <si>
    <t>21:0165:000933:0001:0001:00</t>
  </si>
  <si>
    <t>013C  :833531:00:------:--</t>
  </si>
  <si>
    <t>21:0500:001102</t>
  </si>
  <si>
    <t>21:0165:000934</t>
  </si>
  <si>
    <t>21:0165:000934:0001:0001:00</t>
  </si>
  <si>
    <t>013C  :833532:00:------:--</t>
  </si>
  <si>
    <t>21:0500:001103</t>
  </si>
  <si>
    <t>21:0165:000935</t>
  </si>
  <si>
    <t>21:0165:000935:0001:0001:00</t>
  </si>
  <si>
    <t>013C  :833533:00:------:--</t>
  </si>
  <si>
    <t>21:0500:001104</t>
  </si>
  <si>
    <t>21:0165:000936</t>
  </si>
  <si>
    <t>21:0165:000936:0001:0001:00</t>
  </si>
  <si>
    <t>013C  :833534:00:------:--</t>
  </si>
  <si>
    <t>21:0500:001105</t>
  </si>
  <si>
    <t>21:0165:000937</t>
  </si>
  <si>
    <t>21:0165:000937:0001:0001:00</t>
  </si>
  <si>
    <t>1010</t>
  </si>
  <si>
    <t>7.25</t>
  </si>
  <si>
    <t>013C  :833535:00:------:--</t>
  </si>
  <si>
    <t>21:0500:001106</t>
  </si>
  <si>
    <t>21:0165:000938</t>
  </si>
  <si>
    <t>21:0165:000938:0001:0001:00</t>
  </si>
  <si>
    <t>013C  :833536:00:------:--</t>
  </si>
  <si>
    <t>21:0500:001107</t>
  </si>
  <si>
    <t>21:0165:000939</t>
  </si>
  <si>
    <t>21:0165:000939:0001:0001:00</t>
  </si>
  <si>
    <t>013C  :833537:00:------:--</t>
  </si>
  <si>
    <t>21:0500:001108</t>
  </si>
  <si>
    <t>21:0165:000940</t>
  </si>
  <si>
    <t>21:0165:000940:0001:0001:00</t>
  </si>
  <si>
    <t>378</t>
  </si>
  <si>
    <t>013C  :833538:00:------:--</t>
  </si>
  <si>
    <t>21:0500:001109</t>
  </si>
  <si>
    <t>21:0165:000941</t>
  </si>
  <si>
    <t>21:0165:000941:0001:0001:00</t>
  </si>
  <si>
    <t>013C  :833539:00:------:--</t>
  </si>
  <si>
    <t>21:0500:001110</t>
  </si>
  <si>
    <t>21:0165:000942</t>
  </si>
  <si>
    <t>21:0165:000942:0001:0001:00</t>
  </si>
  <si>
    <t>013C  :833540:00:------:--</t>
  </si>
  <si>
    <t>21:0500:001111</t>
  </si>
  <si>
    <t>21:0165:000943</t>
  </si>
  <si>
    <t>21:0165:000943:0001:0001:00</t>
  </si>
  <si>
    <t>013C  :833541:80:833542:10</t>
  </si>
  <si>
    <t>21:0500:001112</t>
  </si>
  <si>
    <t>21:0165:000944</t>
  </si>
  <si>
    <t>21:0165:000944:0001:0001:02</t>
  </si>
  <si>
    <t>013C  :833542:10:------:--</t>
  </si>
  <si>
    <t>21:0500:001113</t>
  </si>
  <si>
    <t>21:0165:000944:0001:0001:01</t>
  </si>
  <si>
    <t>013C  :833543:20:833542:10</t>
  </si>
  <si>
    <t>21:0500:001114</t>
  </si>
  <si>
    <t>21:0165:000944:0002:0001:00</t>
  </si>
  <si>
    <t>013C  :833544:00:------:--</t>
  </si>
  <si>
    <t>21:0500:001115</t>
  </si>
  <si>
    <t>21:0165:000945</t>
  </si>
  <si>
    <t>21:0165:000945:0001:0001:00</t>
  </si>
  <si>
    <t>830</t>
  </si>
  <si>
    <t>8.25</t>
  </si>
  <si>
    <t>24.8</t>
  </si>
  <si>
    <t>013C  :833545:00:------:--</t>
  </si>
  <si>
    <t>21:0500:001116</t>
  </si>
  <si>
    <t>21:0165:000946</t>
  </si>
  <si>
    <t>21:0165:000946:0001:0001:00</t>
  </si>
  <si>
    <t>304</t>
  </si>
  <si>
    <t>013C  :833546:00:------:--</t>
  </si>
  <si>
    <t>21:0500:001117</t>
  </si>
  <si>
    <t>21:0165:000947</t>
  </si>
  <si>
    <t>21:0165:000947:0001:0001:00</t>
  </si>
  <si>
    <t>013C  :833547:00:------:--</t>
  </si>
  <si>
    <t>21:0500:001118</t>
  </si>
  <si>
    <t>21:0165:000948</t>
  </si>
  <si>
    <t>21:0165:000948:0001:0001:00</t>
  </si>
  <si>
    <t>013C  :833548:00:------:--</t>
  </si>
  <si>
    <t>21:0500:001119</t>
  </si>
  <si>
    <t>21:0165:000949</t>
  </si>
  <si>
    <t>21:0165:000949:0001:0001:00</t>
  </si>
  <si>
    <t>013C  :833549:00:------:--</t>
  </si>
  <si>
    <t>21:0500:001120</t>
  </si>
  <si>
    <t>21:0165:000950</t>
  </si>
  <si>
    <t>21:0165:000950:0001:0001:00</t>
  </si>
  <si>
    <t>013C  :833550:00:------:--</t>
  </si>
  <si>
    <t>21:0500:001121</t>
  </si>
  <si>
    <t>21:0165:000951</t>
  </si>
  <si>
    <t>21:0165:000951:0001:0001:00</t>
  </si>
  <si>
    <t>13000</t>
  </si>
  <si>
    <t>013C  :833551:00:------:--</t>
  </si>
  <si>
    <t>21:0500:001122</t>
  </si>
  <si>
    <t>21:0165:000952</t>
  </si>
  <si>
    <t>21:0165:000952:0001:0001:00</t>
  </si>
  <si>
    <t>013C  :833552:00:------:--</t>
  </si>
  <si>
    <t>21:0500:001123</t>
  </si>
  <si>
    <t>21:0165:000953</t>
  </si>
  <si>
    <t>21:0165:000953:0001:0001:00</t>
  </si>
  <si>
    <t>013C  :833553:00:------:--</t>
  </si>
  <si>
    <t>21:0500:001124</t>
  </si>
  <si>
    <t>21:0165:000954</t>
  </si>
  <si>
    <t>21:0165:000954:0001:0001:00</t>
  </si>
  <si>
    <t>1700</t>
  </si>
  <si>
    <t>10.5</t>
  </si>
  <si>
    <t>013C  :833554:9M:------:--</t>
  </si>
  <si>
    <t>21:0500:001125</t>
  </si>
  <si>
    <t>013C  :833555:00:------:--</t>
  </si>
  <si>
    <t>21:0500:001126</t>
  </si>
  <si>
    <t>21:0165:000955</t>
  </si>
  <si>
    <t>21:0165:000955:0001:0001:00</t>
  </si>
  <si>
    <t>013C  :833556:00:------:--</t>
  </si>
  <si>
    <t>21:0500:001127</t>
  </si>
  <si>
    <t>21:0165:000956</t>
  </si>
  <si>
    <t>21:0165:000956:0001:0001:00</t>
  </si>
  <si>
    <t>294</t>
  </si>
  <si>
    <t>013C  :833557:00:------:--</t>
  </si>
  <si>
    <t>21:0500:001128</t>
  </si>
  <si>
    <t>21:0165:000957</t>
  </si>
  <si>
    <t>21:0165:000957:0001:0001:00</t>
  </si>
  <si>
    <t>013C  :833558:00:------:--</t>
  </si>
  <si>
    <t>21:0500:001129</t>
  </si>
  <si>
    <t>21:0165:000958</t>
  </si>
  <si>
    <t>21:0165:000958:0001:0001:00</t>
  </si>
  <si>
    <t>013C  :833559:00:------:--</t>
  </si>
  <si>
    <t>21:0500:001130</t>
  </si>
  <si>
    <t>21:0165:000959</t>
  </si>
  <si>
    <t>21:0165:000959:0001:0001:00</t>
  </si>
  <si>
    <t>013C  :833560:00:------:--</t>
  </si>
  <si>
    <t>21:0500:001131</t>
  </si>
  <si>
    <t>21:0165:000960</t>
  </si>
  <si>
    <t>21:0165:000960:0001:0001:00</t>
  </si>
  <si>
    <t>013C  :833561:80:833563:20</t>
  </si>
  <si>
    <t>21:0500:001132</t>
  </si>
  <si>
    <t>21:0165:000961</t>
  </si>
  <si>
    <t>21:0165:000961:0002:0001:02</t>
  </si>
  <si>
    <t>013C  :833562:10:------:--</t>
  </si>
  <si>
    <t>21:0500:001133</t>
  </si>
  <si>
    <t>21:0165:000961:0001:0001:00</t>
  </si>
  <si>
    <t>59.4</t>
  </si>
  <si>
    <t>013C  :833563:20:833562:10</t>
  </si>
  <si>
    <t>21:0500:001134</t>
  </si>
  <si>
    <t>21:0165:000961:0002:0001:01</t>
  </si>
  <si>
    <t>013C  :833564:00:------:--</t>
  </si>
  <si>
    <t>21:0500:001135</t>
  </si>
  <si>
    <t>21:0165:000962</t>
  </si>
  <si>
    <t>21:0165:000962:0001:0001:00</t>
  </si>
  <si>
    <t>448</t>
  </si>
  <si>
    <t>013C  :833565:00:------:--</t>
  </si>
  <si>
    <t>21:0500:001136</t>
  </si>
  <si>
    <t>21:0165:000963</t>
  </si>
  <si>
    <t>21:0165:000963:0001:0001:00</t>
  </si>
  <si>
    <t>013C  :833566:00:------:--</t>
  </si>
  <si>
    <t>21:0500:001137</t>
  </si>
  <si>
    <t>21:0165:000964</t>
  </si>
  <si>
    <t>21:0165:000964:0001:0001:00</t>
  </si>
  <si>
    <t>013C  :833567:00:------:--</t>
  </si>
  <si>
    <t>21:0500:001138</t>
  </si>
  <si>
    <t>21:0165:000965</t>
  </si>
  <si>
    <t>21:0165:000965:0001:0001:00</t>
  </si>
  <si>
    <t>56.2</t>
  </si>
  <si>
    <t>013C  :833568:00:------:--</t>
  </si>
  <si>
    <t>21:0500:001139</t>
  </si>
  <si>
    <t>21:0165:000966</t>
  </si>
  <si>
    <t>21:0165:000966:0001:0001:00</t>
  </si>
  <si>
    <t>013C  :833569:00:------:--</t>
  </si>
  <si>
    <t>21:0500:001140</t>
  </si>
  <si>
    <t>21:0165:000967</t>
  </si>
  <si>
    <t>21:0165:000967:0001:0001:00</t>
  </si>
  <si>
    <t>466</t>
  </si>
  <si>
    <t>013C  :833570:00:------:--</t>
  </si>
  <si>
    <t>21:0500:001141</t>
  </si>
  <si>
    <t>21:0165:000968</t>
  </si>
  <si>
    <t>21:0165:000968:0001:0001:00</t>
  </si>
  <si>
    <t>013C  :833571:9M:------:--</t>
  </si>
  <si>
    <t>21:0500:001142</t>
  </si>
  <si>
    <t>39.7</t>
  </si>
  <si>
    <t>013C  :833572:00:------:--</t>
  </si>
  <si>
    <t>21:0500:001143</t>
  </si>
  <si>
    <t>21:0165:000969</t>
  </si>
  <si>
    <t>21:0165:000969:0001:0001:00</t>
  </si>
  <si>
    <t>013C  :833573:00:------:--</t>
  </si>
  <si>
    <t>21:0500:001144</t>
  </si>
  <si>
    <t>21:0165:000970</t>
  </si>
  <si>
    <t>21:0165:000970:0001:0001:00</t>
  </si>
  <si>
    <t>013C  :833574:00:------:--</t>
  </si>
  <si>
    <t>21:0500:001145</t>
  </si>
  <si>
    <t>21:0165:000971</t>
  </si>
  <si>
    <t>21:0165:000971:0001:0001:00</t>
  </si>
  <si>
    <t>013C  :833575:00:------:--</t>
  </si>
  <si>
    <t>21:0500:001146</t>
  </si>
  <si>
    <t>21:0165:000972</t>
  </si>
  <si>
    <t>21:0165:000972:0001:0001:00</t>
  </si>
  <si>
    <t>7.65</t>
  </si>
  <si>
    <t>013C  :833576:00:------:--</t>
  </si>
  <si>
    <t>21:0500:001147</t>
  </si>
  <si>
    <t>21:0165:000973</t>
  </si>
  <si>
    <t>21:0165:000973:0001:0001:00</t>
  </si>
  <si>
    <t>4040</t>
  </si>
  <si>
    <t>013C  :833577:00:------:--</t>
  </si>
  <si>
    <t>21:0500:001148</t>
  </si>
  <si>
    <t>21:0165:000974</t>
  </si>
  <si>
    <t>21:0165:000974:0001:0001:00</t>
  </si>
  <si>
    <t>013C  :833578:00:------:--</t>
  </si>
  <si>
    <t>21:0500:001149</t>
  </si>
  <si>
    <t>21:0165:000975</t>
  </si>
  <si>
    <t>21:0165:000975:0001:0001:00</t>
  </si>
  <si>
    <t>283</t>
  </si>
  <si>
    <t>013C  :833579:00:------:--</t>
  </si>
  <si>
    <t>21:0500:001150</t>
  </si>
  <si>
    <t>21:0165:000976</t>
  </si>
  <si>
    <t>21:0165:000976:0001:0001:00</t>
  </si>
  <si>
    <t>2230</t>
  </si>
  <si>
    <t>013C  :833580:00:------:--</t>
  </si>
  <si>
    <t>21:0500:001151</t>
  </si>
  <si>
    <t>21:0165:000977</t>
  </si>
  <si>
    <t>21:0165:000977:0001:0001:00</t>
  </si>
  <si>
    <t>013C  :833581:80:833582:10</t>
  </si>
  <si>
    <t>21:0500:001152</t>
  </si>
  <si>
    <t>21:0165:000978</t>
  </si>
  <si>
    <t>21:0165:000978:0001:0001:02</t>
  </si>
  <si>
    <t>013C  :833582:10:------:--</t>
  </si>
  <si>
    <t>21:0500:001153</t>
  </si>
  <si>
    <t>21:0165:000978:0001:0001:01</t>
  </si>
  <si>
    <t>013C  :833583:20:833582:10</t>
  </si>
  <si>
    <t>21:0500:001154</t>
  </si>
  <si>
    <t>21:0165:000978:0002:0001:00</t>
  </si>
  <si>
    <t>013C  :833584:00:------:--</t>
  </si>
  <si>
    <t>21:0500:001155</t>
  </si>
  <si>
    <t>21:0165:000979</t>
  </si>
  <si>
    <t>21:0165:000979:0001:0001:00</t>
  </si>
  <si>
    <t>013C  :833585:00:------:--</t>
  </si>
  <si>
    <t>21:0500:001156</t>
  </si>
  <si>
    <t>21:0165:000980</t>
  </si>
  <si>
    <t>21:0165:000980:0001:0001:00</t>
  </si>
  <si>
    <t>013C  :833586:00:------:--</t>
  </si>
  <si>
    <t>21:0500:001157</t>
  </si>
  <si>
    <t>21:0165:000981</t>
  </si>
  <si>
    <t>21:0165:000981:0001:0001:00</t>
  </si>
  <si>
    <t>296</t>
  </si>
  <si>
    <t>48.6</t>
  </si>
  <si>
    <t>013C  :833587:00:------:--</t>
  </si>
  <si>
    <t>21:0500:001158</t>
  </si>
  <si>
    <t>21:0165:000982</t>
  </si>
  <si>
    <t>21:0165:000982:0001:0001:00</t>
  </si>
  <si>
    <t>013C  :833588:00:------:--</t>
  </si>
  <si>
    <t>21:0500:001159</t>
  </si>
  <si>
    <t>21:0165:000983</t>
  </si>
  <si>
    <t>21:0165:000983:0001:0001:00</t>
  </si>
  <si>
    <t>013C  :833589:00:------:--</t>
  </si>
  <si>
    <t>21:0500:001160</t>
  </si>
  <si>
    <t>21:0165:000984</t>
  </si>
  <si>
    <t>21:0165:000984:0001:0001:00</t>
  </si>
  <si>
    <t>013C  :833590:00:------:--</t>
  </si>
  <si>
    <t>21:0500:001161</t>
  </si>
  <si>
    <t>21:0165:000985</t>
  </si>
  <si>
    <t>21:0165:000985:0001:0001:00</t>
  </si>
  <si>
    <t>013C  :833591:00:------:--</t>
  </si>
  <si>
    <t>21:0500:001162</t>
  </si>
  <si>
    <t>21:0165:000986</t>
  </si>
  <si>
    <t>21:0165:000986:0001:0001:00</t>
  </si>
  <si>
    <t>013C  :833592:00:------:--</t>
  </si>
  <si>
    <t>21:0500:001163</t>
  </si>
  <si>
    <t>21:0165:000987</t>
  </si>
  <si>
    <t>21:0165:000987:0001:0001:00</t>
  </si>
  <si>
    <t>6.25</t>
  </si>
  <si>
    <t>013C  :833593:00:------:--</t>
  </si>
  <si>
    <t>21:0500:001164</t>
  </si>
  <si>
    <t>21:0165:000988</t>
  </si>
  <si>
    <t>21:0165:000988:0001:0001:00</t>
  </si>
  <si>
    <t>013C  :833594:00:------:--</t>
  </si>
  <si>
    <t>21:0500:001165</t>
  </si>
  <si>
    <t>21:0165:000989</t>
  </si>
  <si>
    <t>21:0165:000989:0001:0001:00</t>
  </si>
  <si>
    <t>013C  :833595:00:------:--</t>
  </si>
  <si>
    <t>21:0500:001166</t>
  </si>
  <si>
    <t>21:0165:000990</t>
  </si>
  <si>
    <t>21:0165:000990:0001:0001:00</t>
  </si>
  <si>
    <t>013C  :833596:00:------:--</t>
  </si>
  <si>
    <t>21:0500:001167</t>
  </si>
  <si>
    <t>21:0165:000991</t>
  </si>
  <si>
    <t>21:0165:000991:0001:0001:00</t>
  </si>
  <si>
    <t>013C  :833597:00:------:--</t>
  </si>
  <si>
    <t>21:0500:001168</t>
  </si>
  <si>
    <t>21:0165:000992</t>
  </si>
  <si>
    <t>21:0165:000992:0001:0001:00</t>
  </si>
  <si>
    <t>013C  :833598:9P:------:--</t>
  </si>
  <si>
    <t>21:0500:001169</t>
  </si>
  <si>
    <t>321</t>
  </si>
  <si>
    <t>013C  :833599:00:------:--</t>
  </si>
  <si>
    <t>21:0500:001170</t>
  </si>
  <si>
    <t>21:0165:000993</t>
  </si>
  <si>
    <t>21:0165:000993:0001:0001:00</t>
  </si>
  <si>
    <t>013C  :833600:00:------:--</t>
  </si>
  <si>
    <t>21:0500:001171</t>
  </si>
  <si>
    <t>21:0165:000994</t>
  </si>
  <si>
    <t>21:0165:000994:0001:0001:00</t>
  </si>
  <si>
    <t>013C  :833601:80:833602:10</t>
  </si>
  <si>
    <t>21:0500:001172</t>
  </si>
  <si>
    <t>21:0165:000995</t>
  </si>
  <si>
    <t>21:0165:000995:0001:0001:02</t>
  </si>
  <si>
    <t>013C  :833602:10:------:--</t>
  </si>
  <si>
    <t>21:0500:001173</t>
  </si>
  <si>
    <t>21:0165:000995:0001:0001:01</t>
  </si>
  <si>
    <t>013C  :833603:20:833602:10</t>
  </si>
  <si>
    <t>21:0500:001174</t>
  </si>
  <si>
    <t>21:0165:000995:0002:0001:00</t>
  </si>
  <si>
    <t>013C  :833604:00:------:--</t>
  </si>
  <si>
    <t>21:0500:001175</t>
  </si>
  <si>
    <t>21:0165:000996</t>
  </si>
  <si>
    <t>21:0165:000996:0001:0001:00</t>
  </si>
  <si>
    <t>013C  :833605:00:------:--</t>
  </si>
  <si>
    <t>21:0500:001176</t>
  </si>
  <si>
    <t>21:0165:000997</t>
  </si>
  <si>
    <t>21:0165:000997:0001:0001:00</t>
  </si>
  <si>
    <t>013C  :833606:00:------:--</t>
  </si>
  <si>
    <t>21:0500:001177</t>
  </si>
  <si>
    <t>21:0165:000998</t>
  </si>
  <si>
    <t>21:0165:000998:0001:0001:00</t>
  </si>
  <si>
    <t>013C  :833607:00:------:--</t>
  </si>
  <si>
    <t>21:0500:001178</t>
  </si>
  <si>
    <t>21:0165:000999</t>
  </si>
  <si>
    <t>21:0165:000999:0001:0001:00</t>
  </si>
  <si>
    <t>013C  :833608:9M:------:--</t>
  </si>
  <si>
    <t>21:0500:001179</t>
  </si>
  <si>
    <t>013D  :831001:80:831006:10</t>
  </si>
  <si>
    <t>21:0502:000001</t>
  </si>
  <si>
    <t>21:0166:000004</t>
  </si>
  <si>
    <t>21:0166:000004:0001:0001:02</t>
  </si>
  <si>
    <t>013D  :831002:00:------:--</t>
  </si>
  <si>
    <t>21:0502:000002</t>
  </si>
  <si>
    <t>21:0166:000001</t>
  </si>
  <si>
    <t>21:0166:000001:0001:0001:00</t>
  </si>
  <si>
    <t>013D  :831003:9M:------:--</t>
  </si>
  <si>
    <t>21:0502:000003</t>
  </si>
  <si>
    <t>013D  :831004:00:------:--</t>
  </si>
  <si>
    <t>21:0502:000004</t>
  </si>
  <si>
    <t>21:0166:000002</t>
  </si>
  <si>
    <t>21:0166:000002:0001:0001:00</t>
  </si>
  <si>
    <t>013D  :831005:00:------:--</t>
  </si>
  <si>
    <t>21:0502:000005</t>
  </si>
  <si>
    <t>21:0166:000003</t>
  </si>
  <si>
    <t>21:0166:000003:0001:0001:00</t>
  </si>
  <si>
    <t>1290</t>
  </si>
  <si>
    <t>013D  :831006:10:------:--</t>
  </si>
  <si>
    <t>21:0502:000006</t>
  </si>
  <si>
    <t>21:0166:000004:0001:0001:01</t>
  </si>
  <si>
    <t>013D  :831007:20:831006:10</t>
  </si>
  <si>
    <t>21:0502:000007</t>
  </si>
  <si>
    <t>21:0166:000004:0002:0001:00</t>
  </si>
  <si>
    <t>013D  :831008:00:------:--</t>
  </si>
  <si>
    <t>21:0502:000008</t>
  </si>
  <si>
    <t>21:0166:000005</t>
  </si>
  <si>
    <t>21:0166:000005:0001:0001:00</t>
  </si>
  <si>
    <t>3350</t>
  </si>
  <si>
    <t>013D  :831009:00:------:--</t>
  </si>
  <si>
    <t>21:0502:000009</t>
  </si>
  <si>
    <t>21:0166:000006</t>
  </si>
  <si>
    <t>21:0166:000006:0001:0001:00</t>
  </si>
  <si>
    <t>013D  :831010:00:------:--</t>
  </si>
  <si>
    <t>21:0502:000010</t>
  </si>
  <si>
    <t>21:0166:000007</t>
  </si>
  <si>
    <t>21:0166:000007:0001:0001:00</t>
  </si>
  <si>
    <t>559</t>
  </si>
  <si>
    <t>013D  :831011:00:------:--</t>
  </si>
  <si>
    <t>21:0502:000011</t>
  </si>
  <si>
    <t>21:0166:000008</t>
  </si>
  <si>
    <t>21:0166:000008:0001:0001:00</t>
  </si>
  <si>
    <t>013D  :831012:00:------:--</t>
  </si>
  <si>
    <t>21:0502:000012</t>
  </si>
  <si>
    <t>21:0166:000009</t>
  </si>
  <si>
    <t>21:0166:000009:0001:0001:00</t>
  </si>
  <si>
    <t>8.1</t>
  </si>
  <si>
    <t>013D  :831013:00:------:--</t>
  </si>
  <si>
    <t>21:0502:000013</t>
  </si>
  <si>
    <t>21:0166:000010</t>
  </si>
  <si>
    <t>21:0166:000010:0001:0001:00</t>
  </si>
  <si>
    <t>013D  :831014:00:------:--</t>
  </si>
  <si>
    <t>21:0502:000014</t>
  </si>
  <si>
    <t>21:0166:000011</t>
  </si>
  <si>
    <t>21:0166:000011:0001:0001:00</t>
  </si>
  <si>
    <t>013D  :831015:00:------:--</t>
  </si>
  <si>
    <t>21:0502:000015</t>
  </si>
  <si>
    <t>21:0166:000012</t>
  </si>
  <si>
    <t>21:0166:000012:0001:0001:00</t>
  </si>
  <si>
    <t>013D  :831016:00:------:--</t>
  </si>
  <si>
    <t>21:0502:000016</t>
  </si>
  <si>
    <t>21:0166:000013</t>
  </si>
  <si>
    <t>21:0166:000013:0001:0001:00</t>
  </si>
  <si>
    <t>013D  :831017:00:------:--</t>
  </si>
  <si>
    <t>21:0502:000017</t>
  </si>
  <si>
    <t>21:0166:000014</t>
  </si>
  <si>
    <t>21:0166:000014:0001:0001:00</t>
  </si>
  <si>
    <t>013D  :831018:00:------:--</t>
  </si>
  <si>
    <t>21:0502:000018</t>
  </si>
  <si>
    <t>21:0166:000015</t>
  </si>
  <si>
    <t>21:0166:000015:0001:0001:00</t>
  </si>
  <si>
    <t>013D  :831019:00:------:--</t>
  </si>
  <si>
    <t>21:0502:000019</t>
  </si>
  <si>
    <t>21:0166:000016</t>
  </si>
  <si>
    <t>21:0166:000016:0001:0001:00</t>
  </si>
  <si>
    <t>013D  :831020:00:------:--</t>
  </si>
  <si>
    <t>21:0502:000020</t>
  </si>
  <si>
    <t>21:0166:000017</t>
  </si>
  <si>
    <t>21:0166:000017:0001:0001:00</t>
  </si>
  <si>
    <t>013D  :831021:80:831023:20</t>
  </si>
  <si>
    <t>21:0502:000021</t>
  </si>
  <si>
    <t>21:0166:000018</t>
  </si>
  <si>
    <t>21:0166:000018:0002:0001:02</t>
  </si>
  <si>
    <t>1160</t>
  </si>
  <si>
    <t>9.1</t>
  </si>
  <si>
    <t>013D  :831022:10:------:--</t>
  </si>
  <si>
    <t>21:0502:000022</t>
  </si>
  <si>
    <t>21:0166:000018:0001:0001:00</t>
  </si>
  <si>
    <t>1240</t>
  </si>
  <si>
    <t>9.05</t>
  </si>
  <si>
    <t>10.7</t>
  </si>
  <si>
    <t>013D  :831023:20:831022:10</t>
  </si>
  <si>
    <t>21:0502:000023</t>
  </si>
  <si>
    <t>21:0166:000018:0002:0001:01</t>
  </si>
  <si>
    <t>1140</t>
  </si>
  <si>
    <t>013D  :831024:00:------:--</t>
  </si>
  <si>
    <t>21:0502:000024</t>
  </si>
  <si>
    <t>21:0166:000019</t>
  </si>
  <si>
    <t>21:0166:000019:0001:0001:00</t>
  </si>
  <si>
    <t>013D  :831025:00:------:--</t>
  </si>
  <si>
    <t>21:0502:000025</t>
  </si>
  <si>
    <t>21:0166:000020</t>
  </si>
  <si>
    <t>21:0166:000020:0001:0001:00</t>
  </si>
  <si>
    <t>013D  :831026:00:------:--</t>
  </si>
  <si>
    <t>21:0502:000026</t>
  </si>
  <si>
    <t>21:0166:000021</t>
  </si>
  <si>
    <t>21:0166:000021:0001:0001:00</t>
  </si>
  <si>
    <t>013D  :831027:00:------:--</t>
  </si>
  <si>
    <t>21:0502:000027</t>
  </si>
  <si>
    <t>21:0166:000022</t>
  </si>
  <si>
    <t>21:0166:000022:0001:0001:00</t>
  </si>
  <si>
    <t>013D  :831028:00:------:--</t>
  </si>
  <si>
    <t>21:0502:000028</t>
  </si>
  <si>
    <t>21:0166:000023</t>
  </si>
  <si>
    <t>21:0166:000023:0001:0001:00</t>
  </si>
  <si>
    <t>013D  :831029:00:------:--</t>
  </si>
  <si>
    <t>21:0502:000029</t>
  </si>
  <si>
    <t>21:0166:000024</t>
  </si>
  <si>
    <t>21:0166:000024:0001:0001:00</t>
  </si>
  <si>
    <t>013D  :831030:9M:------:--</t>
  </si>
  <si>
    <t>21:0502:000030</t>
  </si>
  <si>
    <t>013D  :831031:00:------:--</t>
  </si>
  <si>
    <t>21:0502:000031</t>
  </si>
  <si>
    <t>21:0166:000025</t>
  </si>
  <si>
    <t>21:0166:000025:0001:0001:00</t>
  </si>
  <si>
    <t>013D  :831032:00:------:--</t>
  </si>
  <si>
    <t>21:0502:000032</t>
  </si>
  <si>
    <t>21:0166:000026</t>
  </si>
  <si>
    <t>21:0166:000026:0001:0001:00</t>
  </si>
  <si>
    <t>013D  :831033:00:------:--</t>
  </si>
  <si>
    <t>21:0502:000033</t>
  </si>
  <si>
    <t>21:0166:000027</t>
  </si>
  <si>
    <t>21:0166:000027:0001:0001:00</t>
  </si>
  <si>
    <t>013D  :831034:00:------:--</t>
  </si>
  <si>
    <t>21:0502:000034</t>
  </si>
  <si>
    <t>21:0166:000028</t>
  </si>
  <si>
    <t>21:0166:000028:0001:0001:00</t>
  </si>
  <si>
    <t>013D  :831035:00:------:--</t>
  </si>
  <si>
    <t>21:0502:000035</t>
  </si>
  <si>
    <t>21:0166:000029</t>
  </si>
  <si>
    <t>21:0166:000029:0001:0001:00</t>
  </si>
  <si>
    <t>013D  :831036:00:------:--</t>
  </si>
  <si>
    <t>21:0502:000036</t>
  </si>
  <si>
    <t>21:0166:000030</t>
  </si>
  <si>
    <t>21:0166:000030:0001:0001:00</t>
  </si>
  <si>
    <t>1300</t>
  </si>
  <si>
    <t>013D  :831037:00:------:--</t>
  </si>
  <si>
    <t>21:0502:000037</t>
  </si>
  <si>
    <t>21:0166:000031</t>
  </si>
  <si>
    <t>21:0166:000031:0001:0001:00</t>
  </si>
  <si>
    <t>013D  :831038:00:------:--</t>
  </si>
  <si>
    <t>21:0502:000038</t>
  </si>
  <si>
    <t>21:0166:000032</t>
  </si>
  <si>
    <t>21:0166:000032:0001:0001:00</t>
  </si>
  <si>
    <t>013D  :831039:00:------:--</t>
  </si>
  <si>
    <t>21:0502:000039</t>
  </si>
  <si>
    <t>21:0166:000033</t>
  </si>
  <si>
    <t>21:0166:000033:0001:0001:00</t>
  </si>
  <si>
    <t>013D  :831040:00:------:--</t>
  </si>
  <si>
    <t>21:0502:000040</t>
  </si>
  <si>
    <t>21:0166:000034</t>
  </si>
  <si>
    <t>21:0166:000034:0001:0001:00</t>
  </si>
  <si>
    <t>013D  :831041:80:831044:20</t>
  </si>
  <si>
    <t>21:0502:000041</t>
  </si>
  <si>
    <t>21:0166:000036</t>
  </si>
  <si>
    <t>21:0166:000036:0002:0001:02</t>
  </si>
  <si>
    <t>013D  :831042:00:------:--</t>
  </si>
  <si>
    <t>21:0502:000042</t>
  </si>
  <si>
    <t>21:0166:000035</t>
  </si>
  <si>
    <t>21:0166:000035:0001:0001:00</t>
  </si>
  <si>
    <t>263</t>
  </si>
  <si>
    <t>013D  :831043:10:------:--</t>
  </si>
  <si>
    <t>21:0502:000043</t>
  </si>
  <si>
    <t>21:0166:000036:0001:0001:00</t>
  </si>
  <si>
    <t>013D  :831044:20:831043:10</t>
  </si>
  <si>
    <t>21:0502:000044</t>
  </si>
  <si>
    <t>21:0166:000036:0002:0001:01</t>
  </si>
  <si>
    <t>013D  :831045:00:------:--</t>
  </si>
  <si>
    <t>21:0502:000045</t>
  </si>
  <si>
    <t>21:0166:000037</t>
  </si>
  <si>
    <t>21:0166:000037:0001:0001:00</t>
  </si>
  <si>
    <t>70.2</t>
  </si>
  <si>
    <t>013D  :831046:00:------:--</t>
  </si>
  <si>
    <t>21:0502:000046</t>
  </si>
  <si>
    <t>21:0166:000038</t>
  </si>
  <si>
    <t>21:0166:000038:0001:0001:00</t>
  </si>
  <si>
    <t>157</t>
  </si>
  <si>
    <t>013D  :831047:00:------:--</t>
  </si>
  <si>
    <t>21:0502:000047</t>
  </si>
  <si>
    <t>21:0166:000039</t>
  </si>
  <si>
    <t>21:0166:000039:0001:0001:00</t>
  </si>
  <si>
    <t>013D  :831048:00:------:--</t>
  </si>
  <si>
    <t>21:0502:000048</t>
  </si>
  <si>
    <t>21:0166:000040</t>
  </si>
  <si>
    <t>21:0166:000040:0001:0001:00</t>
  </si>
  <si>
    <t>013D  :831049:00:------:--</t>
  </si>
  <si>
    <t>21:0502:000049</t>
  </si>
  <si>
    <t>21:0166:000041</t>
  </si>
  <si>
    <t>21:0166:000041:0001:0001:00</t>
  </si>
  <si>
    <t>013D  :831050:00:------:--</t>
  </si>
  <si>
    <t>21:0502:000050</t>
  </si>
  <si>
    <t>21:0166:000042</t>
  </si>
  <si>
    <t>21:0166:000042:0001:0001:00</t>
  </si>
  <si>
    <t>013D  :831051:00:------:--</t>
  </si>
  <si>
    <t>21:0502:000051</t>
  </si>
  <si>
    <t>21:0166:000043</t>
  </si>
  <si>
    <t>21:0166:000043:0001:0001:00</t>
  </si>
  <si>
    <t>013D  :831052:00:------:--</t>
  </si>
  <si>
    <t>21:0502:000052</t>
  </si>
  <si>
    <t>21:0166:000044</t>
  </si>
  <si>
    <t>21:0166:000044:0001:0001:00</t>
  </si>
  <si>
    <t>013D  :831053:9P:------:--</t>
  </si>
  <si>
    <t>21:0502:000053</t>
  </si>
  <si>
    <t>013D  :831054:00:------:--</t>
  </si>
  <si>
    <t>21:0502:000054</t>
  </si>
  <si>
    <t>21:0166:000045</t>
  </si>
  <si>
    <t>21:0166:000045:0001:0001:00</t>
  </si>
  <si>
    <t>815</t>
  </si>
  <si>
    <t>013D  :831055:00:------:--</t>
  </si>
  <si>
    <t>21:0502:000055</t>
  </si>
  <si>
    <t>21:0166:000046</t>
  </si>
  <si>
    <t>21:0166:000046:0001:0001:00</t>
  </si>
  <si>
    <t>013D  :831056:00:------:--</t>
  </si>
  <si>
    <t>21:0502:000056</t>
  </si>
  <si>
    <t>21:0166:000047</t>
  </si>
  <si>
    <t>21:0166:000047:0001:0001:00</t>
  </si>
  <si>
    <t>013D  :831057:00:------:--</t>
  </si>
  <si>
    <t>21:0502:000057</t>
  </si>
  <si>
    <t>21:0166:000048</t>
  </si>
  <si>
    <t>21:0166:000048:0001:0001:00</t>
  </si>
  <si>
    <t>013D  :831058:00:------:--</t>
  </si>
  <si>
    <t>21:0502:000058</t>
  </si>
  <si>
    <t>21:0166:000049</t>
  </si>
  <si>
    <t>21:0166:000049:0001:0001:00</t>
  </si>
  <si>
    <t>013D  :831059:00:------:--</t>
  </si>
  <si>
    <t>21:0502:000059</t>
  </si>
  <si>
    <t>21:0166:000050</t>
  </si>
  <si>
    <t>21:0166:000050:0001:0001:00</t>
  </si>
  <si>
    <t>013D  :831060:00:------:--</t>
  </si>
  <si>
    <t>21:0502:000060</t>
  </si>
  <si>
    <t>21:0166:000051</t>
  </si>
  <si>
    <t>21:0166:000051:0001:0001:00</t>
  </si>
  <si>
    <t>013D  :831061:80:831062:10</t>
  </si>
  <si>
    <t>21:0502:000061</t>
  </si>
  <si>
    <t>21:0166:000052</t>
  </si>
  <si>
    <t>21:0166:000052:0001:0001:02</t>
  </si>
  <si>
    <t>013D  :831062:10:------:--</t>
  </si>
  <si>
    <t>21:0502:000062</t>
  </si>
  <si>
    <t>21:0166:000052:0001:0001:01</t>
  </si>
  <si>
    <t>013D  :831063:20:831062:10</t>
  </si>
  <si>
    <t>21:0502:000063</t>
  </si>
  <si>
    <t>21:0166:000052:0002:0001:00</t>
  </si>
  <si>
    <t>42.6</t>
  </si>
  <si>
    <t>013D  :831064:00:------:--</t>
  </si>
  <si>
    <t>21:0502:000064</t>
  </si>
  <si>
    <t>21:0166:000053</t>
  </si>
  <si>
    <t>21:0166:000053:0001:0001:00</t>
  </si>
  <si>
    <t>0.1</t>
  </si>
  <si>
    <t>013D  :831065:00:------:--</t>
  </si>
  <si>
    <t>21:0502:000065</t>
  </si>
  <si>
    <t>21:0166:000054</t>
  </si>
  <si>
    <t>21:0166:000054:0001:0001:00</t>
  </si>
  <si>
    <t>013D  :831066:00:------:--</t>
  </si>
  <si>
    <t>21:0502:000066</t>
  </si>
  <si>
    <t>21:0166:000055</t>
  </si>
  <si>
    <t>21:0166:000055:0001:0001:00</t>
  </si>
  <si>
    <t>8.3</t>
  </si>
  <si>
    <t>013D  :831067:00:------:--</t>
  </si>
  <si>
    <t>21:0502:000067</t>
  </si>
  <si>
    <t>21:0166:000056</t>
  </si>
  <si>
    <t>21:0166:000056:0001:0001:00</t>
  </si>
  <si>
    <t>013D  :831068:00:------:--</t>
  </si>
  <si>
    <t>21:0502:000068</t>
  </si>
  <si>
    <t>21:0166:000057</t>
  </si>
  <si>
    <t>21:0166:000057:0001:0001:00</t>
  </si>
  <si>
    <t>013D  :831069:00:------:--</t>
  </si>
  <si>
    <t>21:0502:000069</t>
  </si>
  <si>
    <t>21:0166:000058</t>
  </si>
  <si>
    <t>21:0166:000058:0001:0001:00</t>
  </si>
  <si>
    <t>013D  :831070:9R:------:--</t>
  </si>
  <si>
    <t>21:0502:000070</t>
  </si>
  <si>
    <t>28.7</t>
  </si>
  <si>
    <t>013D  :831071:00:------:--</t>
  </si>
  <si>
    <t>21:0502:000071</t>
  </si>
  <si>
    <t>21:0166:000059</t>
  </si>
  <si>
    <t>21:0166:000059:0001:0001:00</t>
  </si>
  <si>
    <t>013D  :831072:00:------:--</t>
  </si>
  <si>
    <t>21:0502:000072</t>
  </si>
  <si>
    <t>21:0166:000060</t>
  </si>
  <si>
    <t>21:0166:000060:0001:0001:00</t>
  </si>
  <si>
    <t>013D  :831073:00:------:--</t>
  </si>
  <si>
    <t>21:0502:000073</t>
  </si>
  <si>
    <t>21:0166:000061</t>
  </si>
  <si>
    <t>21:0166:000061:0001:0001:00</t>
  </si>
  <si>
    <t>013D  :831074:00:------:--</t>
  </si>
  <si>
    <t>21:0502:000074</t>
  </si>
  <si>
    <t>21:0166:000062</t>
  </si>
  <si>
    <t>21:0166:000062:0001:0001:00</t>
  </si>
  <si>
    <t>013D  :831075:00:------:--</t>
  </si>
  <si>
    <t>21:0502:000075</t>
  </si>
  <si>
    <t>21:0166:000063</t>
  </si>
  <si>
    <t>21:0166:000063:0001:0001:00</t>
  </si>
  <si>
    <t>013D  :831076:00:------:--</t>
  </si>
  <si>
    <t>21:0502:000076</t>
  </si>
  <si>
    <t>21:0166:000064</t>
  </si>
  <si>
    <t>21:0166:000064:0001:0001:00</t>
  </si>
  <si>
    <t>013D  :831077:00:------:--</t>
  </si>
  <si>
    <t>21:0502:000077</t>
  </si>
  <si>
    <t>21:0166:000065</t>
  </si>
  <si>
    <t>21:0166:000065:0001:0001:00</t>
  </si>
  <si>
    <t>364</t>
  </si>
  <si>
    <t>013D  :831078:00:------:--</t>
  </si>
  <si>
    <t>21:0502:000078</t>
  </si>
  <si>
    <t>21:0166:000066</t>
  </si>
  <si>
    <t>21:0166:000066:0001:0001:00</t>
  </si>
  <si>
    <t>8.15</t>
  </si>
  <si>
    <t>013D  :831079:00:------:--</t>
  </si>
  <si>
    <t>21:0502:000079</t>
  </si>
  <si>
    <t>21:0166:000067</t>
  </si>
  <si>
    <t>21:0166:000067:0001:0001:00</t>
  </si>
  <si>
    <t>013D  :831080:00:------:--</t>
  </si>
  <si>
    <t>21:0502:000080</t>
  </si>
  <si>
    <t>21:0166:000068</t>
  </si>
  <si>
    <t>21:0166:000068:0001:0001:00</t>
  </si>
  <si>
    <t>013D  :831081:80:831083:10</t>
  </si>
  <si>
    <t>21:0502:000081</t>
  </si>
  <si>
    <t>21:0166:000070</t>
  </si>
  <si>
    <t>21:0166:000070:0001:0001:02</t>
  </si>
  <si>
    <t>013D  :831082:00:------:--</t>
  </si>
  <si>
    <t>21:0502:000082</t>
  </si>
  <si>
    <t>21:0166:000069</t>
  </si>
  <si>
    <t>21:0166:000069:0001:0001:00</t>
  </si>
  <si>
    <t>013D  :831083:10:------:--</t>
  </si>
  <si>
    <t>21:0502:000083</t>
  </si>
  <si>
    <t>21:0166:000070:0001:0001:01</t>
  </si>
  <si>
    <t>013D  :831084:20:831083:10</t>
  </si>
  <si>
    <t>21:0502:000084</t>
  </si>
  <si>
    <t>21:0166:000070:0002:0001:00</t>
  </si>
  <si>
    <t>013D  :831085:00:------:--</t>
  </si>
  <si>
    <t>21:0502:000085</t>
  </si>
  <si>
    <t>21:0166:000071</t>
  </si>
  <si>
    <t>21:0166:000071:0001:0001:00</t>
  </si>
  <si>
    <t>013D  :831086:00:------:--</t>
  </si>
  <si>
    <t>21:0502:000086</t>
  </si>
  <si>
    <t>21:0166:000072</t>
  </si>
  <si>
    <t>21:0166:000072:0001:0001:00</t>
  </si>
  <si>
    <t>655</t>
  </si>
  <si>
    <t>013D  :831087:00:------:--</t>
  </si>
  <si>
    <t>21:0502:000087</t>
  </si>
  <si>
    <t>21:0166:000073</t>
  </si>
  <si>
    <t>21:0166:000073:0001:0001:00</t>
  </si>
  <si>
    <t>013D  :831088:00:------:--</t>
  </si>
  <si>
    <t>21:0502:000088</t>
  </si>
  <si>
    <t>21:0166:000074</t>
  </si>
  <si>
    <t>21:0166:000074:0001:0001:00</t>
  </si>
  <si>
    <t>013D  :831089:00:------:--</t>
  </si>
  <si>
    <t>21:0502:000089</t>
  </si>
  <si>
    <t>21:0166:000075</t>
  </si>
  <si>
    <t>21:0166:000075:0001:0001:00</t>
  </si>
  <si>
    <t>218</t>
  </si>
  <si>
    <t>013D  :831090:00:------:--</t>
  </si>
  <si>
    <t>21:0502:000090</t>
  </si>
  <si>
    <t>21:0166:000076</t>
  </si>
  <si>
    <t>21:0166:000076:0001:0001:00</t>
  </si>
  <si>
    <t>013D  :831091:00:------:--</t>
  </si>
  <si>
    <t>21:0502:000091</t>
  </si>
  <si>
    <t>21:0166:000077</t>
  </si>
  <si>
    <t>21:0166:000077:0001:0001:00</t>
  </si>
  <si>
    <t>013D  :831092:00:------:--</t>
  </si>
  <si>
    <t>21:0502:000092</t>
  </si>
  <si>
    <t>21:0166:000078</t>
  </si>
  <si>
    <t>21:0166:000078:0001:0001:00</t>
  </si>
  <si>
    <t>49.6</t>
  </si>
  <si>
    <t>013D  :831093:00:------:--</t>
  </si>
  <si>
    <t>21:0502:000093</t>
  </si>
  <si>
    <t>21:0166:000079</t>
  </si>
  <si>
    <t>21:0166:000079:0001:0001:00</t>
  </si>
  <si>
    <t>013D  :831094:9R:------:--</t>
  </si>
  <si>
    <t>21:0502:000094</t>
  </si>
  <si>
    <t>013D  :831095:00:------:--</t>
  </si>
  <si>
    <t>21:0502:000095</t>
  </si>
  <si>
    <t>21:0166:000080</t>
  </si>
  <si>
    <t>21:0166:000080:0001:0001:00</t>
  </si>
  <si>
    <t>013D  :831096:00:------:--</t>
  </si>
  <si>
    <t>21:0502:000096</t>
  </si>
  <si>
    <t>21:0166:000081</t>
  </si>
  <si>
    <t>21:0166:000081:0001:0001:00</t>
  </si>
  <si>
    <t>013D  :831097:00:------:--</t>
  </si>
  <si>
    <t>21:0502:000097</t>
  </si>
  <si>
    <t>21:0166:000082</t>
  </si>
  <si>
    <t>21:0166:000082:0001:0001:00</t>
  </si>
  <si>
    <t>013D  :831098:00:------:--</t>
  </si>
  <si>
    <t>21:0502:000098</t>
  </si>
  <si>
    <t>21:0166:000083</t>
  </si>
  <si>
    <t>21:0166:000083:0001:0001:00</t>
  </si>
  <si>
    <t>013D  :831099:00:------:--</t>
  </si>
  <si>
    <t>21:0502:000099</t>
  </si>
  <si>
    <t>21:0166:000084</t>
  </si>
  <si>
    <t>21:0166:000084:0001:0001:00</t>
  </si>
  <si>
    <t>013D  :831100:00:------:--</t>
  </si>
  <si>
    <t>21:0502:000100</t>
  </si>
  <si>
    <t>21:0166:000085</t>
  </si>
  <si>
    <t>21:0166:000085:0001:0001:00</t>
  </si>
  <si>
    <t>128</t>
  </si>
  <si>
    <t>013D  :831101:80:831102:10</t>
  </si>
  <si>
    <t>21:0502:000101</t>
  </si>
  <si>
    <t>21:0166:000086</t>
  </si>
  <si>
    <t>21:0166:000086:0001:0001:02</t>
  </si>
  <si>
    <t>013D  :831102:10:------:--</t>
  </si>
  <si>
    <t>21:0502:000102</t>
  </si>
  <si>
    <t>21:0166:000086:0001:0001:01</t>
  </si>
  <si>
    <t>4.25</t>
  </si>
  <si>
    <t>013D  :831103:20:831102:10</t>
  </si>
  <si>
    <t>21:0502:000103</t>
  </si>
  <si>
    <t>21:0166:000086:0002:0001:00</t>
  </si>
  <si>
    <t>269</t>
  </si>
  <si>
    <t>013D  :831104:00:------:--</t>
  </si>
  <si>
    <t>21:0502:000104</t>
  </si>
  <si>
    <t>21:0166:000087</t>
  </si>
  <si>
    <t>21:0166:000087:0001:0001:00</t>
  </si>
  <si>
    <t>013D  :831105:00:------:--</t>
  </si>
  <si>
    <t>21:0502:000105</t>
  </si>
  <si>
    <t>21:0166:000088</t>
  </si>
  <si>
    <t>21:0166:000088:0001:0001:00</t>
  </si>
  <si>
    <t>013D  :831106:00:------:--</t>
  </si>
  <si>
    <t>21:0502:000106</t>
  </si>
  <si>
    <t>21:0166:000089</t>
  </si>
  <si>
    <t>21:0166:000089:0001:0001:00</t>
  </si>
  <si>
    <t>013D  :831107:00:------:--</t>
  </si>
  <si>
    <t>21:0502:000107</t>
  </si>
  <si>
    <t>21:0166:000090</t>
  </si>
  <si>
    <t>21:0166:000090:0001:0001:00</t>
  </si>
  <si>
    <t>013D  :831108:00:------:--</t>
  </si>
  <si>
    <t>21:0502:000108</t>
  </si>
  <si>
    <t>21:0166:000091</t>
  </si>
  <si>
    <t>21:0166:000091:0001:0001:00</t>
  </si>
  <si>
    <t>013D  :831109:00:------:--</t>
  </si>
  <si>
    <t>21:0502:000109</t>
  </si>
  <si>
    <t>21:0166:000092</t>
  </si>
  <si>
    <t>21:0166:000092:0001:0001:00</t>
  </si>
  <si>
    <t>278</t>
  </si>
  <si>
    <t>013D  :831110:00:------:--</t>
  </si>
  <si>
    <t>21:0502:000110</t>
  </si>
  <si>
    <t>21:0166:000093</t>
  </si>
  <si>
    <t>21:0166:000093:0001:0001:00</t>
  </si>
  <si>
    <t>013D  :831111:00:------:--</t>
  </si>
  <si>
    <t>21:0502:000111</t>
  </si>
  <si>
    <t>21:0166:000094</t>
  </si>
  <si>
    <t>21:0166:000094:0001:0001:00</t>
  </si>
  <si>
    <t>732</t>
  </si>
  <si>
    <t>6.85</t>
  </si>
  <si>
    <t>013D  :831112:00:------:--</t>
  </si>
  <si>
    <t>21:0502:000112</t>
  </si>
  <si>
    <t>21:0166:000095</t>
  </si>
  <si>
    <t>21:0166:000095:0001:0001:00</t>
  </si>
  <si>
    <t>013D  :831113:00:------:--</t>
  </si>
  <si>
    <t>21:0502:000113</t>
  </si>
  <si>
    <t>21:0166:000096</t>
  </si>
  <si>
    <t>21:0166:000096:0001:0001:00</t>
  </si>
  <si>
    <t>013D  :831114:00:------:--</t>
  </si>
  <si>
    <t>21:0502:000114</t>
  </si>
  <si>
    <t>21:0166:000097</t>
  </si>
  <si>
    <t>21:0166:000097:0001:0001:00</t>
  </si>
  <si>
    <t>757</t>
  </si>
  <si>
    <t>013D  :831115:9R:------:--</t>
  </si>
  <si>
    <t>21:0502:000115</t>
  </si>
  <si>
    <t>436</t>
  </si>
  <si>
    <t>013D  :831116:00:------:--</t>
  </si>
  <si>
    <t>21:0502:000116</t>
  </si>
  <si>
    <t>21:0166:000098</t>
  </si>
  <si>
    <t>21:0166:000098:0001:0001:00</t>
  </si>
  <si>
    <t>013D  :831117:00:------:--</t>
  </si>
  <si>
    <t>21:0502:000117</t>
  </si>
  <si>
    <t>21:0166:000099</t>
  </si>
  <si>
    <t>21:0166:000099:0001:0001:00</t>
  </si>
  <si>
    <t>013D  :831118:00:------:--</t>
  </si>
  <si>
    <t>21:0502:000118</t>
  </si>
  <si>
    <t>21:0166:000100</t>
  </si>
  <si>
    <t>21:0166:000100:0001:0001:00</t>
  </si>
  <si>
    <t>11.6</t>
  </si>
  <si>
    <t>013D  :831119:00:------:--</t>
  </si>
  <si>
    <t>21:0502:000119</t>
  </si>
  <si>
    <t>21:0166:000101</t>
  </si>
  <si>
    <t>21:0166:000101:0001:0001:00</t>
  </si>
  <si>
    <t>013D  :831120:00:------:--</t>
  </si>
  <si>
    <t>21:0502:000120</t>
  </si>
  <si>
    <t>21:0166:000102</t>
  </si>
  <si>
    <t>21:0166:000102:0001:0001:00</t>
  </si>
  <si>
    <t>013D  :831121:80:831123:10</t>
  </si>
  <si>
    <t>21:0502:000121</t>
  </si>
  <si>
    <t>21:0166:000104</t>
  </si>
  <si>
    <t>21:0166:000104:0001:0001:02</t>
  </si>
  <si>
    <t>013D  :831122:00:------:--</t>
  </si>
  <si>
    <t>21:0502:000122</t>
  </si>
  <si>
    <t>21:0166:000103</t>
  </si>
  <si>
    <t>21:0166:000103:0001:0001:00</t>
  </si>
  <si>
    <t>013D  :831123:10:------:--</t>
  </si>
  <si>
    <t>21:0502:000123</t>
  </si>
  <si>
    <t>21:0166:000104:0001:0001:01</t>
  </si>
  <si>
    <t>013D  :831124:20:831123:10</t>
  </si>
  <si>
    <t>21:0502:000124</t>
  </si>
  <si>
    <t>21:0166:000104:0002:0001:00</t>
  </si>
  <si>
    <t>013D  :831125:00:------:--</t>
  </si>
  <si>
    <t>21:0502:000125</t>
  </si>
  <si>
    <t>21:0166:000105</t>
  </si>
  <si>
    <t>21:0166:000105:0001:0001:00</t>
  </si>
  <si>
    <t>013D  :831126:00:------:--</t>
  </si>
  <si>
    <t>21:0502:000126</t>
  </si>
  <si>
    <t>21:0166:000106</t>
  </si>
  <si>
    <t>21:0166:000106:0001:0001:00</t>
  </si>
  <si>
    <t>013D  :831127:00:------:--</t>
  </si>
  <si>
    <t>21:0502:000127</t>
  </si>
  <si>
    <t>21:0166:000107</t>
  </si>
  <si>
    <t>21:0166:000107:0001:0001:00</t>
  </si>
  <si>
    <t>282</t>
  </si>
  <si>
    <t>013D  :831128:00:------:--</t>
  </si>
  <si>
    <t>21:0502:000128</t>
  </si>
  <si>
    <t>21:0166:000108</t>
  </si>
  <si>
    <t>21:0166:000108:0001:0001:00</t>
  </si>
  <si>
    <t>013D  :831129:00:------:--</t>
  </si>
  <si>
    <t>21:0502:000129</t>
  </si>
  <si>
    <t>21:0166:000109</t>
  </si>
  <si>
    <t>21:0166:000109:0001:0001:00</t>
  </si>
  <si>
    <t>013D  :831130:00:------:--</t>
  </si>
  <si>
    <t>21:0502:000130</t>
  </si>
  <si>
    <t>21:0166:000110</t>
  </si>
  <si>
    <t>21:0166:000110:0001:0001:00</t>
  </si>
  <si>
    <t>013D  :831131:00:------:--</t>
  </si>
  <si>
    <t>21:0502:000131</t>
  </si>
  <si>
    <t>21:0166:000111</t>
  </si>
  <si>
    <t>21:0166:000111:0001:0001:00</t>
  </si>
  <si>
    <t>013D  :831132:00:------:--</t>
  </si>
  <si>
    <t>21:0502:000132</t>
  </si>
  <si>
    <t>21:0166:000112</t>
  </si>
  <si>
    <t>21:0166:000112:0001:0001:00</t>
  </si>
  <si>
    <t>013D  :831133:00:------:--</t>
  </si>
  <si>
    <t>21:0502:000133</t>
  </si>
  <si>
    <t>21:0166:000113</t>
  </si>
  <si>
    <t>21:0166:000113:0001:0001:00</t>
  </si>
  <si>
    <t>013D  :831134:00:------:--</t>
  </si>
  <si>
    <t>21:0502:000134</t>
  </si>
  <si>
    <t>21:0166:000114</t>
  </si>
  <si>
    <t>21:0166:000114:0001:0001:00</t>
  </si>
  <si>
    <t>013D  :831135:00:------:--</t>
  </si>
  <si>
    <t>21:0502:000135</t>
  </si>
  <si>
    <t>21:0166:000115</t>
  </si>
  <si>
    <t>21:0166:000115:0001:0001:00</t>
  </si>
  <si>
    <t>013D  :831136:00:------:--</t>
  </si>
  <si>
    <t>21:0502:000136</t>
  </si>
  <si>
    <t>21:0166:000116</t>
  </si>
  <si>
    <t>21:0166:000116:0001:0001:00</t>
  </si>
  <si>
    <t>013D  :831137:9R:------:--</t>
  </si>
  <si>
    <t>21:0502:000137</t>
  </si>
  <si>
    <t>426</t>
  </si>
  <si>
    <t>013D  :831138:00:------:--</t>
  </si>
  <si>
    <t>21:0502:000138</t>
  </si>
  <si>
    <t>21:0166:000117</t>
  </si>
  <si>
    <t>21:0166:000117:0001:0001:00</t>
  </si>
  <si>
    <t>013D  :831139:00:------:--</t>
  </si>
  <si>
    <t>21:0502:000139</t>
  </si>
  <si>
    <t>21:0166:000118</t>
  </si>
  <si>
    <t>21:0166:000118:0001:0001:00</t>
  </si>
  <si>
    <t>013D  :831140:00:------:--</t>
  </si>
  <si>
    <t>21:0502:000140</t>
  </si>
  <si>
    <t>21:0166:000119</t>
  </si>
  <si>
    <t>21:0166:000119:0001:0001:00</t>
  </si>
  <si>
    <t>013D  :831141:80:831143:10</t>
  </si>
  <si>
    <t>21:0502:000141</t>
  </si>
  <si>
    <t>21:0166:000121</t>
  </si>
  <si>
    <t>21:0166:000121:0001:0001:02</t>
  </si>
  <si>
    <t>013D  :831142:00:------:--</t>
  </si>
  <si>
    <t>21:0502:000142</t>
  </si>
  <si>
    <t>21:0166:000120</t>
  </si>
  <si>
    <t>21:0166:000120:0001:0001:00</t>
  </si>
  <si>
    <t>1130</t>
  </si>
  <si>
    <t>013D  :831143:10:------:--</t>
  </si>
  <si>
    <t>21:0502:000143</t>
  </si>
  <si>
    <t>21:0166:000121:0001:0001:01</t>
  </si>
  <si>
    <t>013D  :831144:20:831143:10</t>
  </si>
  <si>
    <t>21:0502:000144</t>
  </si>
  <si>
    <t>21:0166:000121:0002:0001:00</t>
  </si>
  <si>
    <t>013D  :831145:00:------:--</t>
  </si>
  <si>
    <t>21:0502:000145</t>
  </si>
  <si>
    <t>21:0166:000122</t>
  </si>
  <si>
    <t>21:0166:000122:0001:0001:00</t>
  </si>
  <si>
    <t>013D  :831146:00:------:--</t>
  </si>
  <si>
    <t>21:0502:000146</t>
  </si>
  <si>
    <t>21:0166:000123</t>
  </si>
  <si>
    <t>21:0166:000123:0001:0001:00</t>
  </si>
  <si>
    <t>013D  :831147:00:------:--</t>
  </si>
  <si>
    <t>21:0502:000147</t>
  </si>
  <si>
    <t>21:0166:000124</t>
  </si>
  <si>
    <t>21:0166:000124:0001:0001:00</t>
  </si>
  <si>
    <t>013D  :831148:00:------:--</t>
  </si>
  <si>
    <t>21:0502:000148</t>
  </si>
  <si>
    <t>21:0166:000125</t>
  </si>
  <si>
    <t>21:0166:000125:0001:0001:00</t>
  </si>
  <si>
    <t>013D  :831149:00:------:--</t>
  </si>
  <si>
    <t>21:0502:000149</t>
  </si>
  <si>
    <t>21:0166:000126</t>
  </si>
  <si>
    <t>21:0166:000126:0001:0001:00</t>
  </si>
  <si>
    <t>013D  :831150:9P:------:--</t>
  </si>
  <si>
    <t>21:0502:000150</t>
  </si>
  <si>
    <t>313</t>
  </si>
  <si>
    <t>013D  :831151:00:------:--</t>
  </si>
  <si>
    <t>21:0502:000151</t>
  </si>
  <si>
    <t>21:0166:000127</t>
  </si>
  <si>
    <t>21:0166:000127:0001:0001:00</t>
  </si>
  <si>
    <t>013D  :831152:00:------:--</t>
  </si>
  <si>
    <t>21:0502:000152</t>
  </si>
  <si>
    <t>21:0166:000128</t>
  </si>
  <si>
    <t>21:0166:000128:0001:0001:00</t>
  </si>
  <si>
    <t>013D  :831153:00:------:--</t>
  </si>
  <si>
    <t>21:0502:000153</t>
  </si>
  <si>
    <t>21:0166:000129</t>
  </si>
  <si>
    <t>21:0166:000129:0001:0001:00</t>
  </si>
  <si>
    <t>013D  :831154:00:------:--</t>
  </si>
  <si>
    <t>21:0502:000154</t>
  </si>
  <si>
    <t>21:0166:000130</t>
  </si>
  <si>
    <t>21:0166:000130:0001:0001:00</t>
  </si>
  <si>
    <t>013D  :831155:00:------:--</t>
  </si>
  <si>
    <t>21:0502:000155</t>
  </si>
  <si>
    <t>21:0166:000131</t>
  </si>
  <si>
    <t>21:0166:000131:0001:0001:00</t>
  </si>
  <si>
    <t>013D  :831156:00:------:--</t>
  </si>
  <si>
    <t>21:0502:000156</t>
  </si>
  <si>
    <t>21:0166:000132</t>
  </si>
  <si>
    <t>21:0166:000132:0001:0001:00</t>
  </si>
  <si>
    <t>013D  :831157:00:------:--</t>
  </si>
  <si>
    <t>21:0502:000157</t>
  </si>
  <si>
    <t>21:0166:000133</t>
  </si>
  <si>
    <t>21:0166:000133:0001:0001:00</t>
  </si>
  <si>
    <t>013D  :831158:00:------:--</t>
  </si>
  <si>
    <t>21:0502:000158</t>
  </si>
  <si>
    <t>21:0166:000134</t>
  </si>
  <si>
    <t>21:0166:000134:0001:0001:00</t>
  </si>
  <si>
    <t>013D  :831159:00:------:--</t>
  </si>
  <si>
    <t>21:0502:000159</t>
  </si>
  <si>
    <t>21:0166:000135</t>
  </si>
  <si>
    <t>21:0166:000135:0001:0001:00</t>
  </si>
  <si>
    <t>013D  :831160:00:------:--</t>
  </si>
  <si>
    <t>21:0502:000160</t>
  </si>
  <si>
    <t>21:0166:000136</t>
  </si>
  <si>
    <t>21:0166:000136:0001:0001:00</t>
  </si>
  <si>
    <t>013D  :831161:80:831163:20</t>
  </si>
  <si>
    <t>21:0502:000161</t>
  </si>
  <si>
    <t>21:0166:000137</t>
  </si>
  <si>
    <t>21:0166:000137:0002:0001:02</t>
  </si>
  <si>
    <t>013D  :831162:10:------:--</t>
  </si>
  <si>
    <t>21:0502:000162</t>
  </si>
  <si>
    <t>21:0166:000137:0001:0001:00</t>
  </si>
  <si>
    <t>013D  :831163:20:831162:10</t>
  </si>
  <si>
    <t>21:0502:000163</t>
  </si>
  <si>
    <t>21:0166:000137:0002:0001:01</t>
  </si>
  <si>
    <t>013D  :831164:00:------:--</t>
  </si>
  <si>
    <t>21:0502:000164</t>
  </si>
  <si>
    <t>21:0166:000138</t>
  </si>
  <si>
    <t>21:0166:000138:0001:0001:00</t>
  </si>
  <si>
    <t>013D  :831165:00:------:--</t>
  </si>
  <si>
    <t>21:0502:000165</t>
  </si>
  <si>
    <t>21:0166:000139</t>
  </si>
  <si>
    <t>21:0166:000139:0001:0001:00</t>
  </si>
  <si>
    <t>013D  :831166:00:------:--</t>
  </si>
  <si>
    <t>21:0502:000166</t>
  </si>
  <si>
    <t>21:0166:000140</t>
  </si>
  <si>
    <t>21:0166:000140:0001:0001:00</t>
  </si>
  <si>
    <t>403</t>
  </si>
  <si>
    <t>013D  :831167:9M:------:--</t>
  </si>
  <si>
    <t>21:0502:000167</t>
  </si>
  <si>
    <t>013D  :831168:00:------:--</t>
  </si>
  <si>
    <t>21:0502:000168</t>
  </si>
  <si>
    <t>21:0166:000141</t>
  </si>
  <si>
    <t>21:0166:000141:0001:0001:00</t>
  </si>
  <si>
    <t>5850</t>
  </si>
  <si>
    <t>013D  :831169:00:------:--</t>
  </si>
  <si>
    <t>21:0502:000169</t>
  </si>
  <si>
    <t>21:0166:000142</t>
  </si>
  <si>
    <t>21:0166:000142:0001:0001:00</t>
  </si>
  <si>
    <t>013D  :831170:00:------:--</t>
  </si>
  <si>
    <t>21:0502:000170</t>
  </si>
  <si>
    <t>21:0166:000143</t>
  </si>
  <si>
    <t>21:0166:000143:0001:0001:00</t>
  </si>
  <si>
    <t>013D  :831171:00:------:--</t>
  </si>
  <si>
    <t>21:0502:000171</t>
  </si>
  <si>
    <t>21:0166:000144</t>
  </si>
  <si>
    <t>21:0166:000144:0001:0001:00</t>
  </si>
  <si>
    <t>013D  :831172:00:------:--</t>
  </si>
  <si>
    <t>21:0502:000172</t>
  </si>
  <si>
    <t>21:0166:000145</t>
  </si>
  <si>
    <t>21:0166:000145:0001:0001:00</t>
  </si>
  <si>
    <t>013D  :831173:00:------:--</t>
  </si>
  <si>
    <t>21:0502:000173</t>
  </si>
  <si>
    <t>21:0166:000146</t>
  </si>
  <si>
    <t>21:0166:000146:0001:0001:00</t>
  </si>
  <si>
    <t>013D  :831174:00:------:--</t>
  </si>
  <si>
    <t>21:0502:000174</t>
  </si>
  <si>
    <t>21:0166:000147</t>
  </si>
  <si>
    <t>21:0166:000147:0001:0001:00</t>
  </si>
  <si>
    <t>515</t>
  </si>
  <si>
    <t>013D  :831175:00:------:--</t>
  </si>
  <si>
    <t>21:0502:000175</t>
  </si>
  <si>
    <t>21:0166:000148</t>
  </si>
  <si>
    <t>21:0166:000148:0001:0001:00</t>
  </si>
  <si>
    <t>013D  :831176:00:------:--</t>
  </si>
  <si>
    <t>21:0502:000176</t>
  </si>
  <si>
    <t>21:0166:000149</t>
  </si>
  <si>
    <t>21:0166:000149:0001:0001:00</t>
  </si>
  <si>
    <t>013D  :831177:00:------:--</t>
  </si>
  <si>
    <t>21:0502:000177</t>
  </si>
  <si>
    <t>21:0166:000150</t>
  </si>
  <si>
    <t>21:0166:000150:0001:0001:00</t>
  </si>
  <si>
    <t>013D  :831178:00:------:--</t>
  </si>
  <si>
    <t>21:0502:000178</t>
  </si>
  <si>
    <t>21:0166:000151</t>
  </si>
  <si>
    <t>21:0166:000151:0001:0001:00</t>
  </si>
  <si>
    <t>013D  :831179:00:------:--</t>
  </si>
  <si>
    <t>21:0502:000179</t>
  </si>
  <si>
    <t>21:0166:000152</t>
  </si>
  <si>
    <t>21:0166:000152:0001:0001:00</t>
  </si>
  <si>
    <t>013D  :831180:00:------:--</t>
  </si>
  <si>
    <t>21:0502:000180</t>
  </si>
  <si>
    <t>21:0166:000153</t>
  </si>
  <si>
    <t>21:0166:000153:0001:0001:00</t>
  </si>
  <si>
    <t>013D  :831181:80:831183:20</t>
  </si>
  <si>
    <t>21:0502:000181</t>
  </si>
  <si>
    <t>21:0166:000154</t>
  </si>
  <si>
    <t>21:0166:000154:0002:0001:02</t>
  </si>
  <si>
    <t>5.65</t>
  </si>
  <si>
    <t>013D  :831182:10:------:--</t>
  </si>
  <si>
    <t>21:0502:000182</t>
  </si>
  <si>
    <t>21:0166:000154:0001:0001:00</t>
  </si>
  <si>
    <t>013D  :831183:20:831182:10</t>
  </si>
  <si>
    <t>21:0502:000183</t>
  </si>
  <si>
    <t>21:0166:000154:0002:0001:01</t>
  </si>
  <si>
    <t>013D  :831184:00:------:--</t>
  </si>
  <si>
    <t>21:0502:000184</t>
  </si>
  <si>
    <t>21:0166:000155</t>
  </si>
  <si>
    <t>21:0166:000155:0001:0001:00</t>
  </si>
  <si>
    <t>013D  :831185:00:------:--</t>
  </si>
  <si>
    <t>21:0502:000185</t>
  </si>
  <si>
    <t>21:0166:000156</t>
  </si>
  <si>
    <t>21:0166:000156:0001:0001:00</t>
  </si>
  <si>
    <t>013D  :831186:00:------:--</t>
  </si>
  <si>
    <t>21:0502:000186</t>
  </si>
  <si>
    <t>21:0166:000157</t>
  </si>
  <si>
    <t>21:0166:000157:0001:0001:00</t>
  </si>
  <si>
    <t>013D  :831187:00:------:--</t>
  </si>
  <si>
    <t>21:0502:000187</t>
  </si>
  <si>
    <t>21:0166:000158</t>
  </si>
  <si>
    <t>21:0166:000158:0001:0001:00</t>
  </si>
  <si>
    <t>013D  :831188:00:------:--</t>
  </si>
  <si>
    <t>21:0502:000188</t>
  </si>
  <si>
    <t>21:0166:000159</t>
  </si>
  <si>
    <t>21:0166:000159:0001:0001:00</t>
  </si>
  <si>
    <t>013D  :831189:00:------:--</t>
  </si>
  <si>
    <t>21:0502:000189</t>
  </si>
  <si>
    <t>21:0166:000160</t>
  </si>
  <si>
    <t>21:0166:000160:0001:0001:00</t>
  </si>
  <si>
    <t>013D  :831190:00:------:--</t>
  </si>
  <si>
    <t>21:0502:000190</t>
  </si>
  <si>
    <t>21:0166:000161</t>
  </si>
  <si>
    <t>21:0166:000161:0001:0001:00</t>
  </si>
  <si>
    <t>013D  :831191:9P:------:--</t>
  </si>
  <si>
    <t>21:0502:000191</t>
  </si>
  <si>
    <t>343</t>
  </si>
  <si>
    <t>013D  :831192:00:------:--</t>
  </si>
  <si>
    <t>21:0502:000192</t>
  </si>
  <si>
    <t>21:0166:000162</t>
  </si>
  <si>
    <t>21:0166:000162:0001:0001:00</t>
  </si>
  <si>
    <t>013D  :831193:00:------:--</t>
  </si>
  <si>
    <t>21:0502:000193</t>
  </si>
  <si>
    <t>21:0166:000163</t>
  </si>
  <si>
    <t>21:0166:000163:0001:0001:00</t>
  </si>
  <si>
    <t>013D  :831194:00:------:--</t>
  </si>
  <si>
    <t>21:0502:000194</t>
  </si>
  <si>
    <t>21:0166:000164</t>
  </si>
  <si>
    <t>21:0166:000164:0001:0001:00</t>
  </si>
  <si>
    <t>013D  :831195:00:------:--</t>
  </si>
  <si>
    <t>21:0502:000195</t>
  </si>
  <si>
    <t>21:0166:000165</t>
  </si>
  <si>
    <t>21:0166:000165:0001:0001:00</t>
  </si>
  <si>
    <t>013D  :831196:00:------:--</t>
  </si>
  <si>
    <t>21:0502:000196</t>
  </si>
  <si>
    <t>21:0166:000166</t>
  </si>
  <si>
    <t>21:0166:000166:0001:0001:00</t>
  </si>
  <si>
    <t>013D  :831197:00:------:--</t>
  </si>
  <si>
    <t>21:0502:000197</t>
  </si>
  <si>
    <t>21:0166:000167</t>
  </si>
  <si>
    <t>21:0166:000167:0001:0001:00</t>
  </si>
  <si>
    <t>013D  :831198:00:------:--</t>
  </si>
  <si>
    <t>21:0502:000198</t>
  </si>
  <si>
    <t>21:0166:000168</t>
  </si>
  <si>
    <t>21:0166:000168:0001:0001:00</t>
  </si>
  <si>
    <t>013D  :831199:00:------:--</t>
  </si>
  <si>
    <t>21:0502:000199</t>
  </si>
  <si>
    <t>21:0166:000169</t>
  </si>
  <si>
    <t>21:0166:000169:0001:0001:00</t>
  </si>
  <si>
    <t>013D  :831200:00:------:--</t>
  </si>
  <si>
    <t>21:0502:000200</t>
  </si>
  <si>
    <t>21:0166:000170</t>
  </si>
  <si>
    <t>21:0166:000170:0001:0001:00</t>
  </si>
  <si>
    <t>013D  :831201:80:831204:10</t>
  </si>
  <si>
    <t>21:0502:000201</t>
  </si>
  <si>
    <t>21:0166:000172</t>
  </si>
  <si>
    <t>21:0166:000172:0001:0001:02</t>
  </si>
  <si>
    <t>013D  :831202:9P:------:--</t>
  </si>
  <si>
    <t>21:0502:000202</t>
  </si>
  <si>
    <t>22.7</t>
  </si>
  <si>
    <t>013D  :831203:00:------:--</t>
  </si>
  <si>
    <t>21:0502:000203</t>
  </si>
  <si>
    <t>21:0166:000171</t>
  </si>
  <si>
    <t>21:0166:000171:0001:0001:00</t>
  </si>
  <si>
    <t>672</t>
  </si>
  <si>
    <t>013D  :831204:10:------:--</t>
  </si>
  <si>
    <t>21:0502:000204</t>
  </si>
  <si>
    <t>21:0166:000172:0001:0001:01</t>
  </si>
  <si>
    <t>013D  :831205:20:831204:10</t>
  </si>
  <si>
    <t>21:0502:000205</t>
  </si>
  <si>
    <t>21:0166:000172:0002:0001:00</t>
  </si>
  <si>
    <t>013D  :831206:00:------:--</t>
  </si>
  <si>
    <t>21:0502:000206</t>
  </si>
  <si>
    <t>21:0166:000173</t>
  </si>
  <si>
    <t>21:0166:000173:0001:0001:00</t>
  </si>
  <si>
    <t>013D  :831207:00:------:--</t>
  </si>
  <si>
    <t>21:0502:000207</t>
  </si>
  <si>
    <t>21:0166:000174</t>
  </si>
  <si>
    <t>21:0166:000174:0001:0001:00</t>
  </si>
  <si>
    <t>013D  :831208:00:------:--</t>
  </si>
  <si>
    <t>21:0502:000208</t>
  </si>
  <si>
    <t>21:0166:000175</t>
  </si>
  <si>
    <t>21:0166:000175:0001:0001:00</t>
  </si>
  <si>
    <t>013D  :831209:00:------:--</t>
  </si>
  <si>
    <t>21:0502:000209</t>
  </si>
  <si>
    <t>21:0166:000176</t>
  </si>
  <si>
    <t>21:0166:000176:0001:0001:00</t>
  </si>
  <si>
    <t>233</t>
  </si>
  <si>
    <t>013D  :831210:00:------:--</t>
  </si>
  <si>
    <t>21:0502:000210</t>
  </si>
  <si>
    <t>21:0166:000177</t>
  </si>
  <si>
    <t>21:0166:000177:0001:0001:00</t>
  </si>
  <si>
    <t>013D  :831211:00:------:--</t>
  </si>
  <si>
    <t>21:0502:000211</t>
  </si>
  <si>
    <t>21:0166:000178</t>
  </si>
  <si>
    <t>21:0166:000178:0001:0001:00</t>
  </si>
  <si>
    <t>341</t>
  </si>
  <si>
    <t>013D  :831212:00:------:--</t>
  </si>
  <si>
    <t>21:0502:000212</t>
  </si>
  <si>
    <t>21:0166:000179</t>
  </si>
  <si>
    <t>21:0166:000179:0001:0001:00</t>
  </si>
  <si>
    <t>013D  :831213:00:------:--</t>
  </si>
  <si>
    <t>21:0502:000213</t>
  </si>
  <si>
    <t>21:0166:000180</t>
  </si>
  <si>
    <t>21:0166:000180:0001:0001:00</t>
  </si>
  <si>
    <t>473</t>
  </si>
  <si>
    <t>12.4</t>
  </si>
  <si>
    <t>013D  :831214:00:------:--</t>
  </si>
  <si>
    <t>21:0502:000214</t>
  </si>
  <si>
    <t>21:0166:000181</t>
  </si>
  <si>
    <t>21:0166:000181:0001:0001:00</t>
  </si>
  <si>
    <t>935</t>
  </si>
  <si>
    <t>013D  :831215:00:------:--</t>
  </si>
  <si>
    <t>21:0502:000215</t>
  </si>
  <si>
    <t>21:0166:000182</t>
  </si>
  <si>
    <t>21:0166:000182:0001:0001:00</t>
  </si>
  <si>
    <t>013D  :831216:00:------:--</t>
  </si>
  <si>
    <t>21:0502:000216</t>
  </si>
  <si>
    <t>21:0166:000183</t>
  </si>
  <si>
    <t>21:0166:000183:0001:0001:00</t>
  </si>
  <si>
    <t>013D  :831217:00:------:--</t>
  </si>
  <si>
    <t>21:0502:000217</t>
  </si>
  <si>
    <t>21:0166:000184</t>
  </si>
  <si>
    <t>21:0166:000184:0001:0001:00</t>
  </si>
  <si>
    <t>464</t>
  </si>
  <si>
    <t>013D  :831218:00:------:--</t>
  </si>
  <si>
    <t>21:0502:000218</t>
  </si>
  <si>
    <t>21:0166:000185</t>
  </si>
  <si>
    <t>21:0166:000185:0001:0001:00</t>
  </si>
  <si>
    <t>510</t>
  </si>
  <si>
    <t>013D  :831219:00:------:--</t>
  </si>
  <si>
    <t>21:0502:000219</t>
  </si>
  <si>
    <t>21:0166:000186</t>
  </si>
  <si>
    <t>21:0166:000186:0001:0001:00</t>
  </si>
  <si>
    <t>013D  :831220:00:------:--</t>
  </si>
  <si>
    <t>21:0502:000220</t>
  </si>
  <si>
    <t>21:0166:000187</t>
  </si>
  <si>
    <t>21:0166:000187:0001:0001:00</t>
  </si>
  <si>
    <t>013D  :831221:80:831223:20</t>
  </si>
  <si>
    <t>21:0502:000221</t>
  </si>
  <si>
    <t>21:0166:000188</t>
  </si>
  <si>
    <t>21:0166:000188:0002:0001:02</t>
  </si>
  <si>
    <t>013D  :831222:10:------:--</t>
  </si>
  <si>
    <t>21:0502:000222</t>
  </si>
  <si>
    <t>21:0166:000188:0001:0001:00</t>
  </si>
  <si>
    <t>013D  :831223:20:831222:10</t>
  </si>
  <si>
    <t>21:0502:000223</t>
  </si>
  <si>
    <t>21:0166:000188:0002:0001:01</t>
  </si>
  <si>
    <t>013D  :831224:00:------:--</t>
  </si>
  <si>
    <t>21:0502:000224</t>
  </si>
  <si>
    <t>21:0166:000189</t>
  </si>
  <si>
    <t>21:0166:000189:0001:0001:00</t>
  </si>
  <si>
    <t>578</t>
  </si>
  <si>
    <t>12.7</t>
  </si>
  <si>
    <t>013D  :831225:00:------:--</t>
  </si>
  <si>
    <t>21:0502:000225</t>
  </si>
  <si>
    <t>21:0166:000190</t>
  </si>
  <si>
    <t>21:0166:000190:0001:0001:00</t>
  </si>
  <si>
    <t>013D  :831226:00:------:--</t>
  </si>
  <si>
    <t>21:0502:000226</t>
  </si>
  <si>
    <t>21:0166:000191</t>
  </si>
  <si>
    <t>21:0166:000191:0001:0001:00</t>
  </si>
  <si>
    <t>013D  :831227:00:------:--</t>
  </si>
  <si>
    <t>21:0502:000227</t>
  </si>
  <si>
    <t>21:0166:000192</t>
  </si>
  <si>
    <t>21:0166:000192:0001:0001:00</t>
  </si>
  <si>
    <t>013D  :831228:9R:------:--</t>
  </si>
  <si>
    <t>21:0502:000228</t>
  </si>
  <si>
    <t>456</t>
  </si>
  <si>
    <t>013D  :831229:00:------:--</t>
  </si>
  <si>
    <t>21:0502:000229</t>
  </si>
  <si>
    <t>21:0166:000193</t>
  </si>
  <si>
    <t>21:0166:000193:0001:0001:00</t>
  </si>
  <si>
    <t>013D  :831230:00:------:--</t>
  </si>
  <si>
    <t>21:0502:000230</t>
  </si>
  <si>
    <t>21:0166:000194</t>
  </si>
  <si>
    <t>21:0166:000194:0001:0001:00</t>
  </si>
  <si>
    <t>013D  :831231:00:------:--</t>
  </si>
  <si>
    <t>21:0502:000231</t>
  </si>
  <si>
    <t>21:0166:000195</t>
  </si>
  <si>
    <t>21:0166:000195:0001:0001:00</t>
  </si>
  <si>
    <t>013D  :831232:00:------:--</t>
  </si>
  <si>
    <t>21:0502:000232</t>
  </si>
  <si>
    <t>21:0166:000196</t>
  </si>
  <si>
    <t>21:0166:000196:0001:0001:00</t>
  </si>
  <si>
    <t>013D  :831233:00:------:--</t>
  </si>
  <si>
    <t>21:0502:000233</t>
  </si>
  <si>
    <t>21:0166:000197</t>
  </si>
  <si>
    <t>21:0166:000197:0001:0001:00</t>
  </si>
  <si>
    <t>217</t>
  </si>
  <si>
    <t>013D  :831234:00:------:--</t>
  </si>
  <si>
    <t>21:0502:000234</t>
  </si>
  <si>
    <t>21:0166:000198</t>
  </si>
  <si>
    <t>21:0166:000198:0001:0001:00</t>
  </si>
  <si>
    <t>013D  :831235:00:------:--</t>
  </si>
  <si>
    <t>21:0502:000235</t>
  </si>
  <si>
    <t>21:0166:000199</t>
  </si>
  <si>
    <t>21:0166:000199:0001:0001:00</t>
  </si>
  <si>
    <t>013D  :831236:00:------:--</t>
  </si>
  <si>
    <t>21:0502:000236</t>
  </si>
  <si>
    <t>21:0166:000200</t>
  </si>
  <si>
    <t>21:0166:000200:0001:0001:00</t>
  </si>
  <si>
    <t>013D  :831237:00:------:--</t>
  </si>
  <si>
    <t>21:0502:000237</t>
  </si>
  <si>
    <t>21:0166:000201</t>
  </si>
  <si>
    <t>21:0166:000201:0001:0001:00</t>
  </si>
  <si>
    <t>274</t>
  </si>
  <si>
    <t>013D  :831238:00:------:--</t>
  </si>
  <si>
    <t>21:0502:000238</t>
  </si>
  <si>
    <t>21:0166:000202</t>
  </si>
  <si>
    <t>21:0166:000202:0001:0001:00</t>
  </si>
  <si>
    <t>478</t>
  </si>
  <si>
    <t>013D  :831239:00:------:--</t>
  </si>
  <si>
    <t>21:0502:000239</t>
  </si>
  <si>
    <t>21:0166:000203</t>
  </si>
  <si>
    <t>21:0166:000203:0001:0001:00</t>
  </si>
  <si>
    <t>013D  :831240:00:------:--</t>
  </si>
  <si>
    <t>21:0502:000240</t>
  </si>
  <si>
    <t>21:0166:000204</t>
  </si>
  <si>
    <t>21:0166:000204:0001:0001:00</t>
  </si>
  <si>
    <t>013D  :831241:80:831245:10</t>
  </si>
  <si>
    <t>21:0502:000241</t>
  </si>
  <si>
    <t>21:0166:000207</t>
  </si>
  <si>
    <t>21:0166:000207:0001:0001:02</t>
  </si>
  <si>
    <t>013D  :831242:00:------:--</t>
  </si>
  <si>
    <t>21:0502:000242</t>
  </si>
  <si>
    <t>21:0166:000205</t>
  </si>
  <si>
    <t>21:0166:000205:0001:0001:00</t>
  </si>
  <si>
    <t>013D  :831243:00:------:--</t>
  </si>
  <si>
    <t>21:0502:000243</t>
  </si>
  <si>
    <t>21:0166:000206</t>
  </si>
  <si>
    <t>21:0166:000206:0001:0001:00</t>
  </si>
  <si>
    <t>013D  :831244:9M:------:--</t>
  </si>
  <si>
    <t>21:0502:000244</t>
  </si>
  <si>
    <t>013D  :831245:10:------:--</t>
  </si>
  <si>
    <t>21:0502:000245</t>
  </si>
  <si>
    <t>21:0166:000207:0001:0001:01</t>
  </si>
  <si>
    <t>013D  :831246:20:831245:10</t>
  </si>
  <si>
    <t>21:0502:000246</t>
  </si>
  <si>
    <t>21:0166:000207:0002:0001:00</t>
  </si>
  <si>
    <t>013D  :831247:00:------:--</t>
  </si>
  <si>
    <t>21:0502:000247</t>
  </si>
  <si>
    <t>21:0166:000208</t>
  </si>
  <si>
    <t>21:0166:000208:0001:0001:00</t>
  </si>
  <si>
    <t>013D  :831248:00:------:--</t>
  </si>
  <si>
    <t>21:0502:000248</t>
  </si>
  <si>
    <t>21:0166:000209</t>
  </si>
  <si>
    <t>21:0166:000209:0001:0001:00</t>
  </si>
  <si>
    <t>013D  :831249:00:------:--</t>
  </si>
  <si>
    <t>21:0502:000249</t>
  </si>
  <si>
    <t>21:0166:000210</t>
  </si>
  <si>
    <t>21:0166:000210:0001:0001:00</t>
  </si>
  <si>
    <t>013D  :831250:00:------:--</t>
  </si>
  <si>
    <t>21:0502:000250</t>
  </si>
  <si>
    <t>21:0166:000211</t>
  </si>
  <si>
    <t>21:0166:000211:0001:0001:00</t>
  </si>
  <si>
    <t>013D  :831251:00:------:--</t>
  </si>
  <si>
    <t>21:0502:000251</t>
  </si>
  <si>
    <t>21:0166:000212</t>
  </si>
  <si>
    <t>21:0166:000212:0001:0001:00</t>
  </si>
  <si>
    <t>013D  :831252:00:------:--</t>
  </si>
  <si>
    <t>21:0502:000252</t>
  </si>
  <si>
    <t>21:0166:000213</t>
  </si>
  <si>
    <t>21:0166:000213:0001:0001:00</t>
  </si>
  <si>
    <t>251</t>
  </si>
  <si>
    <t>013D  :831253:00:------:--</t>
  </si>
  <si>
    <t>21:0502:000253</t>
  </si>
  <si>
    <t>21:0166:000214</t>
  </si>
  <si>
    <t>21:0166:000214:0001:0001:00</t>
  </si>
  <si>
    <t>344</t>
  </si>
  <si>
    <t>013D  :831254:00:------:--</t>
  </si>
  <si>
    <t>21:0502:000254</t>
  </si>
  <si>
    <t>21:0166:000215</t>
  </si>
  <si>
    <t>21:0166:000215:0001:0001:00</t>
  </si>
  <si>
    <t>013D  :831255:00:------:--</t>
  </si>
  <si>
    <t>21:0502:000255</t>
  </si>
  <si>
    <t>21:0166:000216</t>
  </si>
  <si>
    <t>21:0166:000216:0001:0001:00</t>
  </si>
  <si>
    <t>013D  :831256:00:------:--</t>
  </si>
  <si>
    <t>21:0502:000256</t>
  </si>
  <si>
    <t>21:0166:000217</t>
  </si>
  <si>
    <t>21:0166:000217:0001:0001:00</t>
  </si>
  <si>
    <t>013D  :831257:00:------:--</t>
  </si>
  <si>
    <t>21:0502:000257</t>
  </si>
  <si>
    <t>21:0166:000218</t>
  </si>
  <si>
    <t>21:0166:000218:0001:0001:00</t>
  </si>
  <si>
    <t>013D  :831258:00:------:--</t>
  </si>
  <si>
    <t>21:0502:000258</t>
  </si>
  <si>
    <t>21:0166:000219</t>
  </si>
  <si>
    <t>21:0166:000219:0001:0001:00</t>
  </si>
  <si>
    <t>013D  :831259:00:------:--</t>
  </si>
  <si>
    <t>21:0502:000259</t>
  </si>
  <si>
    <t>21:0166:000220</t>
  </si>
  <si>
    <t>21:0166:000220:0001:0001:00</t>
  </si>
  <si>
    <t>013D  :831260:00:------:--</t>
  </si>
  <si>
    <t>21:0502:000260</t>
  </si>
  <si>
    <t>21:0166:000221</t>
  </si>
  <si>
    <t>21:0166:000221:0001:0001:00</t>
  </si>
  <si>
    <t>013D  :831261:80:831264:10</t>
  </si>
  <si>
    <t>21:0502:000261</t>
  </si>
  <si>
    <t>21:0166:000223</t>
  </si>
  <si>
    <t>21:0166:000223:0001:0001:02</t>
  </si>
  <si>
    <t>375</t>
  </si>
  <si>
    <t>5.85</t>
  </si>
  <si>
    <t>013D  :831262:9M:------:--</t>
  </si>
  <si>
    <t>21:0502:000262</t>
  </si>
  <si>
    <t>013D  :831263:00:------:--</t>
  </si>
  <si>
    <t>21:0502:000263</t>
  </si>
  <si>
    <t>21:0166:000222</t>
  </si>
  <si>
    <t>21:0166:000222:0001:0001:00</t>
  </si>
  <si>
    <t>013D  :831264:10:------:--</t>
  </si>
  <si>
    <t>21:0502:000264</t>
  </si>
  <si>
    <t>21:0166:000223:0001:0001:01</t>
  </si>
  <si>
    <t>371</t>
  </si>
  <si>
    <t>013D  :831265:20:831264:10</t>
  </si>
  <si>
    <t>21:0502:000265</t>
  </si>
  <si>
    <t>21:0166:000223:0002:0001:00</t>
  </si>
  <si>
    <t>682</t>
  </si>
  <si>
    <t>013D  :831266:00:------:--</t>
  </si>
  <si>
    <t>21:0502:000266</t>
  </si>
  <si>
    <t>21:0166:000224</t>
  </si>
  <si>
    <t>21:0166:000224:0001:0001:00</t>
  </si>
  <si>
    <t>013D  :831267:00:------:--</t>
  </si>
  <si>
    <t>21:0502:000267</t>
  </si>
  <si>
    <t>21:0166:000225</t>
  </si>
  <si>
    <t>21:0166:000225:0001:0001:00</t>
  </si>
  <si>
    <t>013D  :831268:00:------:--</t>
  </si>
  <si>
    <t>21:0502:000268</t>
  </si>
  <si>
    <t>21:0166:000226</t>
  </si>
  <si>
    <t>21:0166:000226:0001:0001:00</t>
  </si>
  <si>
    <t>013D  :831269:00:------:--</t>
  </si>
  <si>
    <t>21:0502:000269</t>
  </si>
  <si>
    <t>21:0166:000227</t>
  </si>
  <si>
    <t>21:0166:000227:0001:0001:00</t>
  </si>
  <si>
    <t>013D  :831270:00:------:--</t>
  </si>
  <si>
    <t>21:0502:000270</t>
  </si>
  <si>
    <t>21:0166:000228</t>
  </si>
  <si>
    <t>21:0166:000228:0001:0001:00</t>
  </si>
  <si>
    <t>013D  :831271:00:------:--</t>
  </si>
  <si>
    <t>21:0502:000271</t>
  </si>
  <si>
    <t>21:0166:000229</t>
  </si>
  <si>
    <t>21:0166:000229:0001:0001:00</t>
  </si>
  <si>
    <t>013D  :831272:00:------:--</t>
  </si>
  <si>
    <t>21:0502:000272</t>
  </si>
  <si>
    <t>21:0166:000230</t>
  </si>
  <si>
    <t>21:0166:000230:0001:0001:00</t>
  </si>
  <si>
    <t>013D  :831273:00:------:--</t>
  </si>
  <si>
    <t>21:0502:000273</t>
  </si>
  <si>
    <t>21:0166:000231</t>
  </si>
  <si>
    <t>21:0166:000231:0001:0001:00</t>
  </si>
  <si>
    <t>013D  :831274:00:------:--</t>
  </si>
  <si>
    <t>21:0502:000274</t>
  </si>
  <si>
    <t>21:0166:000232</t>
  </si>
  <si>
    <t>21:0166:000232:0001:0001:00</t>
  </si>
  <si>
    <t>013D  :831275:00:------:--</t>
  </si>
  <si>
    <t>21:0502:000275</t>
  </si>
  <si>
    <t>21:0166:000233</t>
  </si>
  <si>
    <t>21:0166:000233:0001:0001:00</t>
  </si>
  <si>
    <t>5150</t>
  </si>
  <si>
    <t>18.5</t>
  </si>
  <si>
    <t>013D  :831276:00:------:--</t>
  </si>
  <si>
    <t>21:0502:000276</t>
  </si>
  <si>
    <t>21:0166:000234</t>
  </si>
  <si>
    <t>21:0166:000234:0001:0001:00</t>
  </si>
  <si>
    <t>013D  :831277:00:------:--</t>
  </si>
  <si>
    <t>21:0502:000277</t>
  </si>
  <si>
    <t>21:0166:000235</t>
  </si>
  <si>
    <t>21:0166:000235:0001:0001:00</t>
  </si>
  <si>
    <t>013D  :831278:00:------:--</t>
  </si>
  <si>
    <t>21:0502:000278</t>
  </si>
  <si>
    <t>21:0166:000236</t>
  </si>
  <si>
    <t>21:0166:000236:0001:0001:00</t>
  </si>
  <si>
    <t>013D  :831279:00:------:--</t>
  </si>
  <si>
    <t>21:0502:000279</t>
  </si>
  <si>
    <t>21:0166:000237</t>
  </si>
  <si>
    <t>21:0166:000237:0001:0001:00</t>
  </si>
  <si>
    <t>013D  :831280:00:------:--</t>
  </si>
  <si>
    <t>21:0502:000280</t>
  </si>
  <si>
    <t>21:0166:000238</t>
  </si>
  <si>
    <t>21:0166:000238:0001:0001:00</t>
  </si>
  <si>
    <t>013D  :831281:80:831283:10</t>
  </si>
  <si>
    <t>21:0502:000281</t>
  </si>
  <si>
    <t>21:0166:000240</t>
  </si>
  <si>
    <t>21:0166:000240:0001:0001:02</t>
  </si>
  <si>
    <t>013D  :831282:00:------:--</t>
  </si>
  <si>
    <t>21:0502:000282</t>
  </si>
  <si>
    <t>21:0166:000239</t>
  </si>
  <si>
    <t>21:0166:000239:0001:0001:00</t>
  </si>
  <si>
    <t>013D  :831283:10:------:--</t>
  </si>
  <si>
    <t>21:0502:000283</t>
  </si>
  <si>
    <t>21:0166:000240:0001:0001:01</t>
  </si>
  <si>
    <t>013D  :831284:20:831283:10</t>
  </si>
  <si>
    <t>21:0502:000284</t>
  </si>
  <si>
    <t>21:0166:000240:0002:0001:00</t>
  </si>
  <si>
    <t>013D  :831285:00:------:--</t>
  </si>
  <si>
    <t>21:0502:000285</t>
  </si>
  <si>
    <t>21:0166:000241</t>
  </si>
  <si>
    <t>21:0166:000241:0001:0001:00</t>
  </si>
  <si>
    <t>013D  :831286:00:------:--</t>
  </si>
  <si>
    <t>21:0502:000286</t>
  </si>
  <si>
    <t>21:0166:000242</t>
  </si>
  <si>
    <t>21:0166:000242:0001:0001:00</t>
  </si>
  <si>
    <t>013D  :831287:00:------:--</t>
  </si>
  <si>
    <t>21:0502:000287</t>
  </si>
  <si>
    <t>21:0166:000243</t>
  </si>
  <si>
    <t>21:0166:000243:0001:0001:00</t>
  </si>
  <si>
    <t>013D  :831288:9M:------:--</t>
  </si>
  <si>
    <t>21:0502:000288</t>
  </si>
  <si>
    <t>013D  :831289:00:------:--</t>
  </si>
  <si>
    <t>21:0502:000289</t>
  </si>
  <si>
    <t>21:0166:000244</t>
  </si>
  <si>
    <t>21:0166:000244:0001:0001:00</t>
  </si>
  <si>
    <t>013D  :831290:00:------:--</t>
  </si>
  <si>
    <t>21:0502:000290</t>
  </si>
  <si>
    <t>21:0166:000245</t>
  </si>
  <si>
    <t>21:0166:000245:0001:0001:00</t>
  </si>
  <si>
    <t>013D  :831291:00:------:--</t>
  </si>
  <si>
    <t>21:0502:000291</t>
  </si>
  <si>
    <t>21:0166:000246</t>
  </si>
  <si>
    <t>21:0166:000246:0001:0001:00</t>
  </si>
  <si>
    <t>013D  :831292:00:------:--</t>
  </si>
  <si>
    <t>21:0502:000292</t>
  </si>
  <si>
    <t>21:0166:000247</t>
  </si>
  <si>
    <t>21:0166:000247:0001:0001:00</t>
  </si>
  <si>
    <t>013D  :831293:00:------:--</t>
  </si>
  <si>
    <t>21:0502:000293</t>
  </si>
  <si>
    <t>21:0166:000248</t>
  </si>
  <si>
    <t>21:0166:000248:0001:0001:00</t>
  </si>
  <si>
    <t>013D  :831294:00:------:--</t>
  </si>
  <si>
    <t>21:0502:000294</t>
  </si>
  <si>
    <t>21:0166:000249</t>
  </si>
  <si>
    <t>21:0166:000249:0001:0001:00</t>
  </si>
  <si>
    <t>013D  :831295:00:------:--</t>
  </si>
  <si>
    <t>21:0502:000295</t>
  </si>
  <si>
    <t>21:0166:000250</t>
  </si>
  <si>
    <t>21:0166:000250:0001:0001:00</t>
  </si>
  <si>
    <t>013D  :831296:00:------:--</t>
  </si>
  <si>
    <t>21:0502:000296</t>
  </si>
  <si>
    <t>21:0166:000251</t>
  </si>
  <si>
    <t>21:0166:000251:0001:0001:00</t>
  </si>
  <si>
    <t>013D  :831297:00:------:--</t>
  </si>
  <si>
    <t>21:0502:000297</t>
  </si>
  <si>
    <t>21:0166:000252</t>
  </si>
  <si>
    <t>21:0166:000252:0001:0001:00</t>
  </si>
  <si>
    <t>013D  :831298:00:------:--</t>
  </si>
  <si>
    <t>21:0502:000298</t>
  </si>
  <si>
    <t>21:0166:000253</t>
  </si>
  <si>
    <t>21:0166:000253:0001:0001:00</t>
  </si>
  <si>
    <t>013D  :831299:00:------:--</t>
  </si>
  <si>
    <t>21:0502:000299</t>
  </si>
  <si>
    <t>21:0166:000254</t>
  </si>
  <si>
    <t>21:0166:000254:0001:0001:00</t>
  </si>
  <si>
    <t>013D  :831300:00:------:--</t>
  </si>
  <si>
    <t>21:0502:000300</t>
  </si>
  <si>
    <t>21:0166:000255</t>
  </si>
  <si>
    <t>21:0166:000255:0001:0001:00</t>
  </si>
  <si>
    <t>013D  :831301:80:831303:20</t>
  </si>
  <si>
    <t>21:0502:000301</t>
  </si>
  <si>
    <t>21:0166:000256</t>
  </si>
  <si>
    <t>21:0166:000256:0002:0001:02</t>
  </si>
  <si>
    <t>14.5</t>
  </si>
  <si>
    <t>013D  :831302:10:------:--</t>
  </si>
  <si>
    <t>21:0502:000302</t>
  </si>
  <si>
    <t>21:0166:000256:0001:0001:00</t>
  </si>
  <si>
    <t>013D  :831303:20:831302:10</t>
  </si>
  <si>
    <t>21:0502:000303</t>
  </si>
  <si>
    <t>21:0166:000256:0002:0001:01</t>
  </si>
  <si>
    <t>013D  :831304:00:------:--</t>
  </si>
  <si>
    <t>21:0502:000304</t>
  </si>
  <si>
    <t>21:0166:000257</t>
  </si>
  <si>
    <t>21:0166:000257:0001:0001:00</t>
  </si>
  <si>
    <t>013D  :831305:00:------:--</t>
  </si>
  <si>
    <t>21:0502:000305</t>
  </si>
  <si>
    <t>21:0166:000258</t>
  </si>
  <si>
    <t>21:0166:000258:0001:0001:00</t>
  </si>
  <si>
    <t>013D  :831306:00:------:--</t>
  </si>
  <si>
    <t>21:0502:000306</t>
  </si>
  <si>
    <t>21:0166:000259</t>
  </si>
  <si>
    <t>21:0166:000259:0001:0001:00</t>
  </si>
  <si>
    <t>013D  :831307:00:------:--</t>
  </si>
  <si>
    <t>21:0502:000307</t>
  </si>
  <si>
    <t>21:0166:000260</t>
  </si>
  <si>
    <t>21:0166:000260:0001:0001:00</t>
  </si>
  <si>
    <t>625</t>
  </si>
  <si>
    <t>013D  :831308:00:------:--</t>
  </si>
  <si>
    <t>21:0502:000308</t>
  </si>
  <si>
    <t>21:0166:000261</t>
  </si>
  <si>
    <t>21:0166:000261:0001:0001:00</t>
  </si>
  <si>
    <t>013D  :831309:00:------:--</t>
  </si>
  <si>
    <t>21:0502:000309</t>
  </si>
  <si>
    <t>21:0166:000262</t>
  </si>
  <si>
    <t>21:0166:000262:0001:0001:00</t>
  </si>
  <si>
    <t>013D  :831310:00:------:--</t>
  </si>
  <si>
    <t>21:0502:000310</t>
  </si>
  <si>
    <t>21:0166:000263</t>
  </si>
  <si>
    <t>21:0166:000263:0001:0001:00</t>
  </si>
  <si>
    <t>013D  :831311:00:------:--</t>
  </si>
  <si>
    <t>21:0502:000311</t>
  </si>
  <si>
    <t>21:0166:000264</t>
  </si>
  <si>
    <t>21:0166:000264:0001:0001:00</t>
  </si>
  <si>
    <t>013D  :831312:00:------:--</t>
  </si>
  <si>
    <t>21:0502:000312</t>
  </si>
  <si>
    <t>21:0166:000265</t>
  </si>
  <si>
    <t>21:0166:000265:0001:0001:00</t>
  </si>
  <si>
    <t>232</t>
  </si>
  <si>
    <t>013D  :831313:00:------:--</t>
  </si>
  <si>
    <t>21:0502:000313</t>
  </si>
  <si>
    <t>21:0166:000266</t>
  </si>
  <si>
    <t>21:0166:000266:0001:0001:00</t>
  </si>
  <si>
    <t>013D  :831314:00:------:--</t>
  </si>
  <si>
    <t>21:0502:000314</t>
  </si>
  <si>
    <t>21:0166:000267</t>
  </si>
  <si>
    <t>21:0166:000267:0001:0001:00</t>
  </si>
  <si>
    <t>013D  :831315:00:------:--</t>
  </si>
  <si>
    <t>21:0502:000315</t>
  </si>
  <si>
    <t>21:0166:000268</t>
  </si>
  <si>
    <t>21:0166:000268:0001:0001:00</t>
  </si>
  <si>
    <t>013D  :831316:00:------:--</t>
  </si>
  <si>
    <t>21:0502:000316</t>
  </si>
  <si>
    <t>21:0166:000269</t>
  </si>
  <si>
    <t>21:0166:000269:0001:0001:00</t>
  </si>
  <si>
    <t>013D  :831317:00:------:--</t>
  </si>
  <si>
    <t>21:0502:000317</t>
  </si>
  <si>
    <t>21:0166:000270</t>
  </si>
  <si>
    <t>21:0166:000270:0001:0001:00</t>
  </si>
  <si>
    <t>013D  :831318:00:------:--</t>
  </si>
  <si>
    <t>21:0502:000318</t>
  </si>
  <si>
    <t>21:0166:000271</t>
  </si>
  <si>
    <t>21:0166:000271:0001:0001:00</t>
  </si>
  <si>
    <t>013D  :831319:9M:------:--</t>
  </si>
  <si>
    <t>21:0502:000319</t>
  </si>
  <si>
    <t>013D  :831320:00:------:--</t>
  </si>
  <si>
    <t>21:0502:000320</t>
  </si>
  <si>
    <t>21:0166:000272</t>
  </si>
  <si>
    <t>21:0166:000272:0001:0001:00</t>
  </si>
  <si>
    <t>013D  :831321:80:831323:20</t>
  </si>
  <si>
    <t>21:0502:000321</t>
  </si>
  <si>
    <t>21:0166:000273</t>
  </si>
  <si>
    <t>21:0166:000273:0002:0001:02</t>
  </si>
  <si>
    <t>013D  :831322:10:------:--</t>
  </si>
  <si>
    <t>21:0502:000322</t>
  </si>
  <si>
    <t>21:0166:000273:0001:0001:00</t>
  </si>
  <si>
    <t>013D  :831323:20:831322:10</t>
  </si>
  <si>
    <t>21:0502:000323</t>
  </si>
  <si>
    <t>21:0166:000273:0002:0001:01</t>
  </si>
  <si>
    <t>013D  :831324:00:------:--</t>
  </si>
  <si>
    <t>21:0502:000324</t>
  </si>
  <si>
    <t>21:0166:000274</t>
  </si>
  <si>
    <t>21:0166:000274:0001:0001:00</t>
  </si>
  <si>
    <t>013D  :831325:00:------:--</t>
  </si>
  <si>
    <t>21:0502:000325</t>
  </si>
  <si>
    <t>21:0166:000275</t>
  </si>
  <si>
    <t>21:0166:000275:0001:0001:00</t>
  </si>
  <si>
    <t>013D  :831326:00:------:--</t>
  </si>
  <si>
    <t>21:0502:000326</t>
  </si>
  <si>
    <t>21:0166:000276</t>
  </si>
  <si>
    <t>21:0166:000276:0001:0001:00</t>
  </si>
  <si>
    <t>013D  :831327:00:------:--</t>
  </si>
  <si>
    <t>21:0502:000327</t>
  </si>
  <si>
    <t>21:0166:000277</t>
  </si>
  <si>
    <t>21:0166:000277:0001:0001:00</t>
  </si>
  <si>
    <t>013D  :831328:00:------:--</t>
  </si>
  <si>
    <t>21:0502:000328</t>
  </si>
  <si>
    <t>21:0166:000278</t>
  </si>
  <si>
    <t>21:0166:000278:0001:0001:00</t>
  </si>
  <si>
    <t>013D  :831329:00:------:--</t>
  </si>
  <si>
    <t>21:0502:000329</t>
  </si>
  <si>
    <t>21:0166:000279</t>
  </si>
  <si>
    <t>21:0166:000279:0001:0001:00</t>
  </si>
  <si>
    <t>013D  :831330:00:------:--</t>
  </si>
  <si>
    <t>21:0502:000330</t>
  </si>
  <si>
    <t>21:0166:000280</t>
  </si>
  <si>
    <t>21:0166:000280:0001:0001:00</t>
  </si>
  <si>
    <t>013D  :831331:00:------:--</t>
  </si>
  <si>
    <t>21:0502:000331</t>
  </si>
  <si>
    <t>21:0166:000281</t>
  </si>
  <si>
    <t>21:0166:000281:0001:0001:00</t>
  </si>
  <si>
    <t>013D  :831332:00:------:--</t>
  </si>
  <si>
    <t>21:0502:000332</t>
  </si>
  <si>
    <t>21:0166:000282</t>
  </si>
  <si>
    <t>21:0166:000282:0001:0001:00</t>
  </si>
  <si>
    <t>1340</t>
  </si>
  <si>
    <t>013D  :831333:00:------:--</t>
  </si>
  <si>
    <t>21:0502:000333</t>
  </si>
  <si>
    <t>21:0166:000283</t>
  </si>
  <si>
    <t>21:0166:000283:0001:0001:00</t>
  </si>
  <si>
    <t>013D  :831334:00:------:--</t>
  </si>
  <si>
    <t>21:0502:000334</t>
  </si>
  <si>
    <t>21:0166:000284</t>
  </si>
  <si>
    <t>21:0166:000284:0001:0001:00</t>
  </si>
  <si>
    <t>013D  :831335:00:------:--</t>
  </si>
  <si>
    <t>21:0502:000335</t>
  </si>
  <si>
    <t>21:0166:000285</t>
  </si>
  <si>
    <t>21:0166:000285:0001:0001:00</t>
  </si>
  <si>
    <t>013D  :831336:00:------:--</t>
  </si>
  <si>
    <t>21:0502:000336</t>
  </si>
  <si>
    <t>21:0166:000286</t>
  </si>
  <si>
    <t>21:0166:000286:0001:0001:00</t>
  </si>
  <si>
    <t>013D  :831337:00:------:--</t>
  </si>
  <si>
    <t>21:0502:000337</t>
  </si>
  <si>
    <t>21:0166:000287</t>
  </si>
  <si>
    <t>21:0166:000287:0001:0001:00</t>
  </si>
  <si>
    <t>596</t>
  </si>
  <si>
    <t>013D  :831338:9R:------:--</t>
  </si>
  <si>
    <t>21:0502:000338</t>
  </si>
  <si>
    <t>013D  :831339:00:------:--</t>
  </si>
  <si>
    <t>21:0502:000339</t>
  </si>
  <si>
    <t>21:0166:000288</t>
  </si>
  <si>
    <t>21:0166:000288:0001:0001:00</t>
  </si>
  <si>
    <t>013D  :831340:00:------:--</t>
  </si>
  <si>
    <t>21:0502:000340</t>
  </si>
  <si>
    <t>21:0166:000289</t>
  </si>
  <si>
    <t>21:0166:000289:0001:0001:00</t>
  </si>
  <si>
    <t>013D  :831341:80:831342:10</t>
  </si>
  <si>
    <t>21:0502:000341</t>
  </si>
  <si>
    <t>21:0166:000290</t>
  </si>
  <si>
    <t>21:0166:000290:0001:0001:02</t>
  </si>
  <si>
    <t>013D  :831342:10:------:--</t>
  </si>
  <si>
    <t>21:0502:000342</t>
  </si>
  <si>
    <t>21:0166:000290:0001:0001:01</t>
  </si>
  <si>
    <t>013D  :831343:20:831342:10</t>
  </si>
  <si>
    <t>21:0502:000343</t>
  </si>
  <si>
    <t>21:0166:000290:0002:0001:00</t>
  </si>
  <si>
    <t>013D  :831344:00:------:--</t>
  </si>
  <si>
    <t>21:0502:000344</t>
  </si>
  <si>
    <t>21:0166:000291</t>
  </si>
  <si>
    <t>21:0166:000291:0001:0001:00</t>
  </si>
  <si>
    <t>53.6</t>
  </si>
  <si>
    <t>013D  :831345:00:------:--</t>
  </si>
  <si>
    <t>21:0502:000345</t>
  </si>
  <si>
    <t>21:0166:000292</t>
  </si>
  <si>
    <t>21:0166:000292:0001:0001:00</t>
  </si>
  <si>
    <t>013D  :831346:00:------:--</t>
  </si>
  <si>
    <t>21:0502:000346</t>
  </si>
  <si>
    <t>21:0166:000293</t>
  </si>
  <si>
    <t>21:0166:000293:0001:0001:00</t>
  </si>
  <si>
    <t>013D  :831347:00:------:--</t>
  </si>
  <si>
    <t>21:0502:000347</t>
  </si>
  <si>
    <t>21:0166:000294</t>
  </si>
  <si>
    <t>21:0166:000294:0001:0001:00</t>
  </si>
  <si>
    <t>013D  :831348:00:------:--</t>
  </si>
  <si>
    <t>21:0502:000348</t>
  </si>
  <si>
    <t>21:0166:000295</t>
  </si>
  <si>
    <t>21:0166:000295:0001:0001:00</t>
  </si>
  <si>
    <t>013D  :831349:00:------:--</t>
  </si>
  <si>
    <t>21:0502:000349</t>
  </si>
  <si>
    <t>21:0166:000296</t>
  </si>
  <si>
    <t>21:0166:000296:0001:0001:00</t>
  </si>
  <si>
    <t>013D  :831350:00:------:--</t>
  </si>
  <si>
    <t>21:0502:000350</t>
  </si>
  <si>
    <t>21:0166:000297</t>
  </si>
  <si>
    <t>21:0166:000297:0001:0001:00</t>
  </si>
  <si>
    <t>19.4</t>
  </si>
  <si>
    <t>013D  :831351:00:------:--</t>
  </si>
  <si>
    <t>21:0502:000351</t>
  </si>
  <si>
    <t>21:0166:000298</t>
  </si>
  <si>
    <t>21:0166:000298:0001:0001:00</t>
  </si>
  <si>
    <t>013D  :831352:00:------:--</t>
  </si>
  <si>
    <t>21:0502:000352</t>
  </si>
  <si>
    <t>21:0166:000299</t>
  </si>
  <si>
    <t>21:0166:000299:0001:0001:00</t>
  </si>
  <si>
    <t>013D  :831353:9P:------:--</t>
  </si>
  <si>
    <t>21:0502:000353</t>
  </si>
  <si>
    <t>21.1</t>
  </si>
  <si>
    <t>013D  :831354:00:------:--</t>
  </si>
  <si>
    <t>21:0502:000354</t>
  </si>
  <si>
    <t>21:0166:000300</t>
  </si>
  <si>
    <t>21:0166:000300:0001:0001:00</t>
  </si>
  <si>
    <t>013D  :831355:00:------:--</t>
  </si>
  <si>
    <t>21:0502:000355</t>
  </si>
  <si>
    <t>21:0166:000301</t>
  </si>
  <si>
    <t>21:0166:000301:0001:0001:00</t>
  </si>
  <si>
    <t>013D  :831356:00:------:--</t>
  </si>
  <si>
    <t>21:0502:000356</t>
  </si>
  <si>
    <t>21:0166:000302</t>
  </si>
  <si>
    <t>21:0166:000302:0001:0001:00</t>
  </si>
  <si>
    <t>013D  :831357:00:------:--</t>
  </si>
  <si>
    <t>21:0502:000357</t>
  </si>
  <si>
    <t>21:0166:000303</t>
  </si>
  <si>
    <t>21:0166:000303:0001:0001:00</t>
  </si>
  <si>
    <t>013D  :831358:00:------:--</t>
  </si>
  <si>
    <t>21:0502:000358</t>
  </si>
  <si>
    <t>21:0166:000304</t>
  </si>
  <si>
    <t>21:0166:000304:0001:0001:00</t>
  </si>
  <si>
    <t>286</t>
  </si>
  <si>
    <t>013D  :831359:00:------:--</t>
  </si>
  <si>
    <t>21:0502:000359</t>
  </si>
  <si>
    <t>21:0166:000305</t>
  </si>
  <si>
    <t>21:0166:000305:0001:0001:00</t>
  </si>
  <si>
    <t>013D  :831360:00:------:--</t>
  </si>
  <si>
    <t>21:0502:000360</t>
  </si>
  <si>
    <t>21:0166:000306</t>
  </si>
  <si>
    <t>21:0166:000306:0001:0001:00</t>
  </si>
  <si>
    <t>013D  :831361:80:831363:20</t>
  </si>
  <si>
    <t>21:0502:000361</t>
  </si>
  <si>
    <t>21:0166:000307</t>
  </si>
  <si>
    <t>21:0166:000307:0002:0001:02</t>
  </si>
  <si>
    <t>013D  :831362:10:------:--</t>
  </si>
  <si>
    <t>21:0502:000362</t>
  </si>
  <si>
    <t>21:0166:000307:0001:0001:00</t>
  </si>
  <si>
    <t>013D  :831363:20:831362:10</t>
  </si>
  <si>
    <t>21:0502:000363</t>
  </si>
  <si>
    <t>21:0166:000307:0002:0001:01</t>
  </si>
  <si>
    <t>013D  :831364:00:------:--</t>
  </si>
  <si>
    <t>21:0502:000364</t>
  </si>
  <si>
    <t>21:0166:000308</t>
  </si>
  <si>
    <t>21:0166:000308:0001:0001:00</t>
  </si>
  <si>
    <t>013D  :831365:00:------:--</t>
  </si>
  <si>
    <t>21:0502:000365</t>
  </si>
  <si>
    <t>21:0166:000309</t>
  </si>
  <si>
    <t>21:0166:000309:0001:0001:00</t>
  </si>
  <si>
    <t>629</t>
  </si>
  <si>
    <t>013D  :831366:00:------:--</t>
  </si>
  <si>
    <t>21:0502:000366</t>
  </si>
  <si>
    <t>21:0166:000310</t>
  </si>
  <si>
    <t>21:0166:000310:0001:0001:00</t>
  </si>
  <si>
    <t>1660</t>
  </si>
  <si>
    <t>013D  :831367:00:------:--</t>
  </si>
  <si>
    <t>21:0502:000367</t>
  </si>
  <si>
    <t>21:0166:000311</t>
  </si>
  <si>
    <t>21:0166:000311:0001:0001:00</t>
  </si>
  <si>
    <t>763</t>
  </si>
  <si>
    <t>013D  :831368:00:------:--</t>
  </si>
  <si>
    <t>21:0502:000368</t>
  </si>
  <si>
    <t>21:0166:000312</t>
  </si>
  <si>
    <t>21:0166:000312:0001:0001:00</t>
  </si>
  <si>
    <t>013D  :831369:00:------:--</t>
  </si>
  <si>
    <t>21:0502:000369</t>
  </si>
  <si>
    <t>21:0166:000313</t>
  </si>
  <si>
    <t>21:0166:000313:0001:0001:00</t>
  </si>
  <si>
    <t>583</t>
  </si>
  <si>
    <t>013D  :831370:00:------:--</t>
  </si>
  <si>
    <t>21:0502:000370</t>
  </si>
  <si>
    <t>21:0166:000314</t>
  </si>
  <si>
    <t>21:0166:000314:0001:0001:00</t>
  </si>
  <si>
    <t>013D  :831371:00:------:--</t>
  </si>
  <si>
    <t>21:0502:000371</t>
  </si>
  <si>
    <t>21:0166:000315</t>
  </si>
  <si>
    <t>21:0166:000315:0001:0001:00</t>
  </si>
  <si>
    <t>013D  :831372:00:------:--</t>
  </si>
  <si>
    <t>21:0502:000372</t>
  </si>
  <si>
    <t>21:0166:000316</t>
  </si>
  <si>
    <t>21:0166:000316:0001:0001:00</t>
  </si>
  <si>
    <t>013D  :831373:00:------:--</t>
  </si>
  <si>
    <t>21:0502:000373</t>
  </si>
  <si>
    <t>21:0166:000317</t>
  </si>
  <si>
    <t>21:0166:000317:0001:0001:00</t>
  </si>
  <si>
    <t>013D  :831374:9R:------:--</t>
  </si>
  <si>
    <t>21:0502:000374</t>
  </si>
  <si>
    <t>690</t>
  </si>
  <si>
    <t>013D  :831375:00:------:--</t>
  </si>
  <si>
    <t>21:0502:000375</t>
  </si>
  <si>
    <t>21:0166:000318</t>
  </si>
  <si>
    <t>21:0166:000318:0001:0001:00</t>
  </si>
  <si>
    <t>013D  :831376:00:------:--</t>
  </si>
  <si>
    <t>21:0502:000376</t>
  </si>
  <si>
    <t>21:0166:000319</t>
  </si>
  <si>
    <t>21:0166:000319:0001:0001:00</t>
  </si>
  <si>
    <t>013D  :831377:00:------:--</t>
  </si>
  <si>
    <t>21:0502:000377</t>
  </si>
  <si>
    <t>21:0166:000320</t>
  </si>
  <si>
    <t>21:0166:000320:0001:0001:00</t>
  </si>
  <si>
    <t>013D  :831378:00:------:--</t>
  </si>
  <si>
    <t>21:0502:000378</t>
  </si>
  <si>
    <t>21:0166:000321</t>
  </si>
  <si>
    <t>21:0166:000321:0001:0001:00</t>
  </si>
  <si>
    <t>013D  :831379:00:------:--</t>
  </si>
  <si>
    <t>21:0502:000379</t>
  </si>
  <si>
    <t>21:0166:000322</t>
  </si>
  <si>
    <t>21:0166:000322:0001:0001:00</t>
  </si>
  <si>
    <t>013D  :831380:00:------:--</t>
  </si>
  <si>
    <t>21:0502:000380</t>
  </si>
  <si>
    <t>21:0166:000323</t>
  </si>
  <si>
    <t>21:0166:000323:0001:0001:00</t>
  </si>
  <si>
    <t>235</t>
  </si>
  <si>
    <t>013D  :831381:80:831384:10</t>
  </si>
  <si>
    <t>21:0502:000381</t>
  </si>
  <si>
    <t>21:0166:000326</t>
  </si>
  <si>
    <t>21:0166:000326:0001:0001:02</t>
  </si>
  <si>
    <t>013D  :831382:00:------:--</t>
  </si>
  <si>
    <t>21:0502:000382</t>
  </si>
  <si>
    <t>21:0166:000324</t>
  </si>
  <si>
    <t>21:0166:000324:0001:0001:00</t>
  </si>
  <si>
    <t>013D  :831383:00:------:--</t>
  </si>
  <si>
    <t>21:0502:000383</t>
  </si>
  <si>
    <t>21:0166:000325</t>
  </si>
  <si>
    <t>21:0166:000325:0001:0001:00</t>
  </si>
  <si>
    <t>013D  :831384:10:------:--</t>
  </si>
  <si>
    <t>21:0502:000384</t>
  </si>
  <si>
    <t>21:0166:000326:0001:0001:01</t>
  </si>
  <si>
    <t>013D  :831385:20:831384:10</t>
  </si>
  <si>
    <t>21:0502:000385</t>
  </si>
  <si>
    <t>21:0166:000326:0002:0001:00</t>
  </si>
  <si>
    <t>013D  :831386:9P:------:--</t>
  </si>
  <si>
    <t>21:0502:000386</t>
  </si>
  <si>
    <t>318</t>
  </si>
  <si>
    <t>013D  :831387:00:------:--</t>
  </si>
  <si>
    <t>21:0502:000387</t>
  </si>
  <si>
    <t>21:0166:000327</t>
  </si>
  <si>
    <t>21:0166:000327:0001:0001:00</t>
  </si>
  <si>
    <t>013D  :831388:00:------:--</t>
  </si>
  <si>
    <t>21:0502:000388</t>
  </si>
  <si>
    <t>21:0166:000328</t>
  </si>
  <si>
    <t>21:0166:000328:0001:0001:00</t>
  </si>
  <si>
    <t>013D  :831389:00:------:--</t>
  </si>
  <si>
    <t>21:0502:000389</t>
  </si>
  <si>
    <t>21:0166:000329</t>
  </si>
  <si>
    <t>21:0166:000329:0001:0001:00</t>
  </si>
  <si>
    <t>013D  :831390:00:------:--</t>
  </si>
  <si>
    <t>21:0502:000390</t>
  </si>
  <si>
    <t>21:0166:000330</t>
  </si>
  <si>
    <t>21:0166:000330:0001:0001:00</t>
  </si>
  <si>
    <t>013D  :831391:00:------:--</t>
  </si>
  <si>
    <t>21:0502:000391</t>
  </si>
  <si>
    <t>21:0166:000331</t>
  </si>
  <si>
    <t>21:0166:000331:0001:0001:00</t>
  </si>
  <si>
    <t>013D  :831392:00:------:--</t>
  </si>
  <si>
    <t>21:0502:000392</t>
  </si>
  <si>
    <t>21:0166:000332</t>
  </si>
  <si>
    <t>21:0166:000332:0001:0001:00</t>
  </si>
  <si>
    <t>013D  :831393:00:------:--</t>
  </si>
  <si>
    <t>21:0502:000393</t>
  </si>
  <si>
    <t>21:0166:000333</t>
  </si>
  <si>
    <t>21:0166:000333:0001:0001:00</t>
  </si>
  <si>
    <t>013D  :831394:00:------:--</t>
  </si>
  <si>
    <t>21:0502:000394</t>
  </si>
  <si>
    <t>21:0166:000334</t>
  </si>
  <si>
    <t>21:0166:000334:0001:0001:00</t>
  </si>
  <si>
    <t>013D  :831395:00:------:--</t>
  </si>
  <si>
    <t>21:0502:000395</t>
  </si>
  <si>
    <t>21:0166:000335</t>
  </si>
  <si>
    <t>21:0166:000335:0001:0001:00</t>
  </si>
  <si>
    <t>1970</t>
  </si>
  <si>
    <t>013D  :831396:00:------:--</t>
  </si>
  <si>
    <t>21:0502:000396</t>
  </si>
  <si>
    <t>21:0166:000336</t>
  </si>
  <si>
    <t>21:0166:000336:0001:0001:00</t>
  </si>
  <si>
    <t>013D  :831397:00:------:--</t>
  </si>
  <si>
    <t>21:0502:000397</t>
  </si>
  <si>
    <t>21:0166:000337</t>
  </si>
  <si>
    <t>21:0166:000337:0001:0001:00</t>
  </si>
  <si>
    <t>013D  :831398:00:------:--</t>
  </si>
  <si>
    <t>21:0502:000398</t>
  </si>
  <si>
    <t>21:0166:000338</t>
  </si>
  <si>
    <t>21:0166:000338:0001:0001:00</t>
  </si>
  <si>
    <t>013D  :831399:00:------:--</t>
  </si>
  <si>
    <t>21:0502:000399</t>
  </si>
  <si>
    <t>21:0166:000339</t>
  </si>
  <si>
    <t>21:0166:000339:0001:0001:00</t>
  </si>
  <si>
    <t>013D  :831400:00:------:--</t>
  </si>
  <si>
    <t>21:0502:000400</t>
  </si>
  <si>
    <t>21:0166:000340</t>
  </si>
  <si>
    <t>21:0166:000340:0001:0001:00</t>
  </si>
  <si>
    <t>013D  :831401:80:831405:20</t>
  </si>
  <si>
    <t>21:0502:000401</t>
  </si>
  <si>
    <t>21:0166:000343</t>
  </si>
  <si>
    <t>21:0166:000343:0002:0001:02</t>
  </si>
  <si>
    <t>013D  :831402:00:------:--</t>
  </si>
  <si>
    <t>21:0502:000402</t>
  </si>
  <si>
    <t>21:0166:000341</t>
  </si>
  <si>
    <t>21:0166:000341:0001:0001:00</t>
  </si>
  <si>
    <t>013D  :831403:00:------:--</t>
  </si>
  <si>
    <t>21:0502:000403</t>
  </si>
  <si>
    <t>21:0166:000342</t>
  </si>
  <si>
    <t>21:0166:000342:0001:0001:00</t>
  </si>
  <si>
    <t>013D  :831404:10:------:--</t>
  </si>
  <si>
    <t>21:0502:000404</t>
  </si>
  <si>
    <t>21:0166:000343:0001:0001:00</t>
  </si>
  <si>
    <t>013D  :831405:20:831404:10</t>
  </si>
  <si>
    <t>21:0502:000405</t>
  </si>
  <si>
    <t>21:0166:000343:0002:0001:01</t>
  </si>
  <si>
    <t>13.8</t>
  </si>
  <si>
    <t>013D  :831406:00:------:--</t>
  </si>
  <si>
    <t>21:0502:000406</t>
  </si>
  <si>
    <t>21:0166:000344</t>
  </si>
  <si>
    <t>21:0166:000344:0001:0001:00</t>
  </si>
  <si>
    <t>013D  :831407:00:------:--</t>
  </si>
  <si>
    <t>21:0502:000407</t>
  </si>
  <si>
    <t>21:0166:000345</t>
  </si>
  <si>
    <t>21:0166:000345:0001:0001:00</t>
  </si>
  <si>
    <t>013D  :831408:00:------:--</t>
  </si>
  <si>
    <t>21:0502:000408</t>
  </si>
  <si>
    <t>21:0166:000346</t>
  </si>
  <si>
    <t>21:0166:000346:0001:0001:00</t>
  </si>
  <si>
    <t>013D  :831409:00:------:--</t>
  </si>
  <si>
    <t>21:0502:000409</t>
  </si>
  <si>
    <t>21:0166:000347</t>
  </si>
  <si>
    <t>21:0166:000347:0001:0001:00</t>
  </si>
  <si>
    <t>013D  :831410:00:------:--</t>
  </si>
  <si>
    <t>21:0502:000410</t>
  </si>
  <si>
    <t>21:0166:000348</t>
  </si>
  <si>
    <t>21:0166:000348:0001:0001:00</t>
  </si>
  <si>
    <t>386</t>
  </si>
  <si>
    <t>013D  :831411:00:------:--</t>
  </si>
  <si>
    <t>21:0502:000411</t>
  </si>
  <si>
    <t>21:0166:000349</t>
  </si>
  <si>
    <t>21:0166:000349:0001:0001:00</t>
  </si>
  <si>
    <t>15.5</t>
  </si>
  <si>
    <t>013D  :831412:00:------:--</t>
  </si>
  <si>
    <t>21:0502:000412</t>
  </si>
  <si>
    <t>21:0166:000350</t>
  </si>
  <si>
    <t>21:0166:000350:0001:0001:00</t>
  </si>
  <si>
    <t>013D  :831413:00:------:--</t>
  </si>
  <si>
    <t>21:0502:000413</t>
  </si>
  <si>
    <t>21:0166:000351</t>
  </si>
  <si>
    <t>21:0166:000351:0001:0001:00</t>
  </si>
  <si>
    <t>013D  :831414:00:------:--</t>
  </si>
  <si>
    <t>21:0502:000414</t>
  </si>
  <si>
    <t>21:0166:000352</t>
  </si>
  <si>
    <t>21:0166:000352:0001:0001:00</t>
  </si>
  <si>
    <t>013D  :831415:00:------:--</t>
  </si>
  <si>
    <t>21:0502:000415</t>
  </si>
  <si>
    <t>21:0166:000353</t>
  </si>
  <si>
    <t>21:0166:000353:0001:0001:00</t>
  </si>
  <si>
    <t>013D  :831416:9P:------:--</t>
  </si>
  <si>
    <t>21:0502:000416</t>
  </si>
  <si>
    <t>013D  :831417:00:------:--</t>
  </si>
  <si>
    <t>21:0502:000417</t>
  </si>
  <si>
    <t>21:0166:000354</t>
  </si>
  <si>
    <t>21:0166:000354:0001:0001:00</t>
  </si>
  <si>
    <t>013D  :831418:00:------:--</t>
  </si>
  <si>
    <t>21:0502:000418</t>
  </si>
  <si>
    <t>21:0166:000355</t>
  </si>
  <si>
    <t>21:0166:000355:0001:0001:00</t>
  </si>
  <si>
    <t>013D  :831419:00:------:--</t>
  </si>
  <si>
    <t>21:0502:000419</t>
  </si>
  <si>
    <t>21:0166:000356</t>
  </si>
  <si>
    <t>21:0166:000356:0001:0001:00</t>
  </si>
  <si>
    <t>013D  :831420:00:------:--</t>
  </si>
  <si>
    <t>21:0502:000420</t>
  </si>
  <si>
    <t>21:0166:000357</t>
  </si>
  <si>
    <t>21:0166:000357:0001:0001:00</t>
  </si>
  <si>
    <t>013D  :831421:80:831425:20</t>
  </si>
  <si>
    <t>21:0502:000421</t>
  </si>
  <si>
    <t>21:0166:000360</t>
  </si>
  <si>
    <t>21:0166:000360:0002:0001:02</t>
  </si>
  <si>
    <t>013D  :831422:00:------:--</t>
  </si>
  <si>
    <t>21:0502:000422</t>
  </si>
  <si>
    <t>21:0166:000358</t>
  </si>
  <si>
    <t>21:0166:000358:0001:0001:00</t>
  </si>
  <si>
    <t>013D  :831423:00:------:--</t>
  </si>
  <si>
    <t>21:0502:000423</t>
  </si>
  <si>
    <t>21:0166:000359</t>
  </si>
  <si>
    <t>21:0166:000359:0001:0001:00</t>
  </si>
  <si>
    <t>9.55</t>
  </si>
  <si>
    <t>013D  :831424:10:------:--</t>
  </si>
  <si>
    <t>21:0502:000424</t>
  </si>
  <si>
    <t>21:0166:000360:0001:0001:00</t>
  </si>
  <si>
    <t>013D  :831425:20:831424:10</t>
  </si>
  <si>
    <t>21:0502:000425</t>
  </si>
  <si>
    <t>21:0166:000360:0002:0001:01</t>
  </si>
  <si>
    <t>013D  :831426:00:------:--</t>
  </si>
  <si>
    <t>21:0502:000426</t>
  </si>
  <si>
    <t>21:0166:000361</t>
  </si>
  <si>
    <t>21:0166:000361:0001:0001:00</t>
  </si>
  <si>
    <t>013D  :831427:9R:------:--</t>
  </si>
  <si>
    <t>21:0502:000427</t>
  </si>
  <si>
    <t>438</t>
  </si>
  <si>
    <t>013D  :831428:00:------:--</t>
  </si>
  <si>
    <t>21:0502:000428</t>
  </si>
  <si>
    <t>21:0166:000362</t>
  </si>
  <si>
    <t>21:0166:000362:0001:0001:00</t>
  </si>
  <si>
    <t>291</t>
  </si>
  <si>
    <t>013D  :831429:00:------:--</t>
  </si>
  <si>
    <t>21:0502:000429</t>
  </si>
  <si>
    <t>21:0166:000363</t>
  </si>
  <si>
    <t>21:0166:000363:0001:0001:00</t>
  </si>
  <si>
    <t>013D  :831430:00:------:--</t>
  </si>
  <si>
    <t>21:0502:000430</t>
  </si>
  <si>
    <t>21:0166:000364</t>
  </si>
  <si>
    <t>21:0166:000364:0001:0001:00</t>
  </si>
  <si>
    <t>013D  :831431:00:------:--</t>
  </si>
  <si>
    <t>21:0502:000431</t>
  </si>
  <si>
    <t>21:0166:000365</t>
  </si>
  <si>
    <t>21:0166:000365:0001:0001:00</t>
  </si>
  <si>
    <t>013D  :831432:00:------:--</t>
  </si>
  <si>
    <t>21:0502:000432</t>
  </si>
  <si>
    <t>21:0166:000366</t>
  </si>
  <si>
    <t>21:0166:000366:0001:0001:00</t>
  </si>
  <si>
    <t>013D  :831433:00:------:--</t>
  </si>
  <si>
    <t>21:0502:000433</t>
  </si>
  <si>
    <t>21:0166:000367</t>
  </si>
  <si>
    <t>21:0166:000367:0001:0001:00</t>
  </si>
  <si>
    <t>013D  :831434:00:------:--</t>
  </si>
  <si>
    <t>21:0502:000434</t>
  </si>
  <si>
    <t>21:0166:000368</t>
  </si>
  <si>
    <t>21:0166:000368:0001:0001:00</t>
  </si>
  <si>
    <t>1330</t>
  </si>
  <si>
    <t>013D  :831435:00:------:--</t>
  </si>
  <si>
    <t>21:0502:000435</t>
  </si>
  <si>
    <t>21:0166:000369</t>
  </si>
  <si>
    <t>21:0166:000369:0001:0001:00</t>
  </si>
  <si>
    <t>013D  :833001:80:833004:20</t>
  </si>
  <si>
    <t>21:0502:000436</t>
  </si>
  <si>
    <t>21:0166:000371</t>
  </si>
  <si>
    <t>21:0166:000371:0002:0001:02</t>
  </si>
  <si>
    <t>013D  :833002:00:------:--</t>
  </si>
  <si>
    <t>21:0502:000437</t>
  </si>
  <si>
    <t>21:0166:000370</t>
  </si>
  <si>
    <t>21:0166:000370:0001:0001:00</t>
  </si>
  <si>
    <t>013D  :833003:10:------:--</t>
  </si>
  <si>
    <t>21:0502:000438</t>
  </si>
  <si>
    <t>21:0166:000371:0001:0001:00</t>
  </si>
  <si>
    <t>013D  :833004:20:833003:10</t>
  </si>
  <si>
    <t>21:0502:000439</t>
  </si>
  <si>
    <t>21:0166:000371:0002:0001:01</t>
  </si>
  <si>
    <t>013D  :833005:00:------:--</t>
  </si>
  <si>
    <t>21:0502:000440</t>
  </si>
  <si>
    <t>21:0166:000372</t>
  </si>
  <si>
    <t>21:0166:000372:0001:0001:00</t>
  </si>
  <si>
    <t>013D  :833006:00:------:--</t>
  </si>
  <si>
    <t>21:0502:000441</t>
  </si>
  <si>
    <t>21:0166:000373</t>
  </si>
  <si>
    <t>21:0166:000373:0001:0001:00</t>
  </si>
  <si>
    <t>013D  :833007:00:------:--</t>
  </si>
  <si>
    <t>21:0502:000442</t>
  </si>
  <si>
    <t>21:0166:000374</t>
  </si>
  <si>
    <t>21:0166:000374:0001:0001:00</t>
  </si>
  <si>
    <t>013D  :833008:00:------:--</t>
  </si>
  <si>
    <t>21:0502:000443</t>
  </si>
  <si>
    <t>21:0166:000375</t>
  </si>
  <si>
    <t>21:0166:000375:0001:0001:00</t>
  </si>
  <si>
    <t>013D  :833009:00:------:--</t>
  </si>
  <si>
    <t>21:0502:000444</t>
  </si>
  <si>
    <t>21:0166:000376</t>
  </si>
  <si>
    <t>21:0166:000376:0001:0001:00</t>
  </si>
  <si>
    <t>013D  :833010:00:------:--</t>
  </si>
  <si>
    <t>21:0502:000445</t>
  </si>
  <si>
    <t>21:0166:000377</t>
  </si>
  <si>
    <t>21:0166:000377:0001:0001:00</t>
  </si>
  <si>
    <t>013D  :833011:00:------:--</t>
  </si>
  <si>
    <t>21:0502:000446</t>
  </si>
  <si>
    <t>21:0166:000378</t>
  </si>
  <si>
    <t>21:0166:000378:0001:0001:00</t>
  </si>
  <si>
    <t>013D  :833012:00:------:--</t>
  </si>
  <si>
    <t>21:0502:000447</t>
  </si>
  <si>
    <t>21:0166:000379</t>
  </si>
  <si>
    <t>21:0166:000379:0001:0001:00</t>
  </si>
  <si>
    <t>013D  :833013:9R:------:--</t>
  </si>
  <si>
    <t>21:0502:000448</t>
  </si>
  <si>
    <t>013D  :833014:00:------:--</t>
  </si>
  <si>
    <t>21:0502:000449</t>
  </si>
  <si>
    <t>21:0166:000380</t>
  </si>
  <si>
    <t>21:0166:000380:0001:0001:00</t>
  </si>
  <si>
    <t>857</t>
  </si>
  <si>
    <t>013D  :833015:00:------:--</t>
  </si>
  <si>
    <t>21:0502:000450</t>
  </si>
  <si>
    <t>21:0166:000381</t>
  </si>
  <si>
    <t>21:0166:000381:0001:0001:00</t>
  </si>
  <si>
    <t>013D  :833016:00:------:--</t>
  </si>
  <si>
    <t>21:0502:000451</t>
  </si>
  <si>
    <t>21:0166:000382</t>
  </si>
  <si>
    <t>21:0166:000382:0001:0001:00</t>
  </si>
  <si>
    <t>013D  :833017:00:------:--</t>
  </si>
  <si>
    <t>21:0502:000452</t>
  </si>
  <si>
    <t>21:0166:000383</t>
  </si>
  <si>
    <t>21:0166:000383:0001:0001:00</t>
  </si>
  <si>
    <t>013D  :833018:00:------:--</t>
  </si>
  <si>
    <t>21:0502:000453</t>
  </si>
  <si>
    <t>21:0166:000384</t>
  </si>
  <si>
    <t>21:0166:000384:0001:0001:00</t>
  </si>
  <si>
    <t>013D  :833019:00:------:--</t>
  </si>
  <si>
    <t>21:0502:000454</t>
  </si>
  <si>
    <t>21:0166:000385</t>
  </si>
  <si>
    <t>21:0166:000385:0001:0001:00</t>
  </si>
  <si>
    <t>013D  :833020:00:------:--</t>
  </si>
  <si>
    <t>21:0502:000455</t>
  </si>
  <si>
    <t>21:0166:000386</t>
  </si>
  <si>
    <t>21:0166:000386:0001:0001:00</t>
  </si>
  <si>
    <t>9.3</t>
  </si>
  <si>
    <t>013D  :833021:80:833024:10</t>
  </si>
  <si>
    <t>21:0502:000456</t>
  </si>
  <si>
    <t>21:0166:000389</t>
  </si>
  <si>
    <t>21:0166:000389:0001:0001:02</t>
  </si>
  <si>
    <t>68.2</t>
  </si>
  <si>
    <t>013D  :833022:00:------:--</t>
  </si>
  <si>
    <t>21:0502:000457</t>
  </si>
  <si>
    <t>21:0166:000387</t>
  </si>
  <si>
    <t>21:0166:000387:0001:0001:00</t>
  </si>
  <si>
    <t>1720</t>
  </si>
  <si>
    <t>013D  :833023:00:------:--</t>
  </si>
  <si>
    <t>21:0502:000458</t>
  </si>
  <si>
    <t>21:0166:000388</t>
  </si>
  <si>
    <t>21:0166:000388:0001:0001:00</t>
  </si>
  <si>
    <t>013D  :833024:10:------:--</t>
  </si>
  <si>
    <t>21:0502:000459</t>
  </si>
  <si>
    <t>21:0166:000389:0001:0001:01</t>
  </si>
  <si>
    <t>68.8</t>
  </si>
  <si>
    <t>013D  :833025:20:833024:10</t>
  </si>
  <si>
    <t>21:0502:000460</t>
  </si>
  <si>
    <t>21:0166:000389:0002:0001:00</t>
  </si>
  <si>
    <t>92.6</t>
  </si>
  <si>
    <t>013D  :833026:00:------:--</t>
  </si>
  <si>
    <t>21:0502:000461</t>
  </si>
  <si>
    <t>21:0166:000390</t>
  </si>
  <si>
    <t>21:0166:000390:0001:0001:00</t>
  </si>
  <si>
    <t>013D  :833027:00:------:--</t>
  </si>
  <si>
    <t>21:0502:000462</t>
  </si>
  <si>
    <t>21:0166:000391</t>
  </si>
  <si>
    <t>21:0166:000391:0001:0001:00</t>
  </si>
  <si>
    <t>013D  :833028:00:------:--</t>
  </si>
  <si>
    <t>21:0502:000463</t>
  </si>
  <si>
    <t>21:0166:000392</t>
  </si>
  <si>
    <t>21:0166:000392:0001:0001:00</t>
  </si>
  <si>
    <t>013D  :833029:00:------:--</t>
  </si>
  <si>
    <t>21:0502:000464</t>
  </si>
  <si>
    <t>21:0166:000393</t>
  </si>
  <si>
    <t>21:0166:000393:0001:0001:00</t>
  </si>
  <si>
    <t>013D  :833030:9M:------:--</t>
  </si>
  <si>
    <t>21:0502:000465</t>
  </si>
  <si>
    <t>013D  :833031:00:------:--</t>
  </si>
  <si>
    <t>21:0502:000466</t>
  </si>
  <si>
    <t>21:0166:000394</t>
  </si>
  <si>
    <t>21:0166:000394:0001:0001:00</t>
  </si>
  <si>
    <t>013D  :833032:00:------:--</t>
  </si>
  <si>
    <t>21:0502:000467</t>
  </si>
  <si>
    <t>21:0166:000395</t>
  </si>
  <si>
    <t>21:0166:000395:0001:0001:00</t>
  </si>
  <si>
    <t>5.75</t>
  </si>
  <si>
    <t>013D  :833033:00:------:--</t>
  </si>
  <si>
    <t>21:0502:000468</t>
  </si>
  <si>
    <t>21:0166:000396</t>
  </si>
  <si>
    <t>21:0166:000396:0001:0001:00</t>
  </si>
  <si>
    <t>013D  :833034:00:------:--</t>
  </si>
  <si>
    <t>21:0502:000469</t>
  </si>
  <si>
    <t>21:0166:000397</t>
  </si>
  <si>
    <t>21:0166:000397:0001:0001:00</t>
  </si>
  <si>
    <t>013D  :833035:00:------:--</t>
  </si>
  <si>
    <t>21:0502:000470</t>
  </si>
  <si>
    <t>21:0166:000398</t>
  </si>
  <si>
    <t>21:0166:000398:0001:0001:00</t>
  </si>
  <si>
    <t>013D  :833036:00:------:--</t>
  </si>
  <si>
    <t>21:0502:000471</t>
  </si>
  <si>
    <t>21:0166:000399</t>
  </si>
  <si>
    <t>21:0166:000399:0001:0001:00</t>
  </si>
  <si>
    <t>013D  :833037:00:------:--</t>
  </si>
  <si>
    <t>21:0502:000472</t>
  </si>
  <si>
    <t>21:0166:000400</t>
  </si>
  <si>
    <t>21:0166:000400:0001:0001:00</t>
  </si>
  <si>
    <t>013D  :833038:00:------:--</t>
  </si>
  <si>
    <t>21:0502:000473</t>
  </si>
  <si>
    <t>21:0166:000401</t>
  </si>
  <si>
    <t>21:0166:000401:0001:0001:00</t>
  </si>
  <si>
    <t>013D  :833039:00:------:--</t>
  </si>
  <si>
    <t>21:0502:000474</t>
  </si>
  <si>
    <t>21:0166:000402</t>
  </si>
  <si>
    <t>21:0166:000402:0001:0001:00</t>
  </si>
  <si>
    <t>013D  :833040:00:------:--</t>
  </si>
  <si>
    <t>21:0502:000475</t>
  </si>
  <si>
    <t>21:0166:000403</t>
  </si>
  <si>
    <t>21:0166:000403:0001:0001:00</t>
  </si>
  <si>
    <t>013D  :833041:80:833044:10</t>
  </si>
  <si>
    <t>21:0502:000476</t>
  </si>
  <si>
    <t>21:0166:000405</t>
  </si>
  <si>
    <t>21:0166:000405:0001:0001:02</t>
  </si>
  <si>
    <t>013D  :833042:00:------:--</t>
  </si>
  <si>
    <t>21:0502:000477</t>
  </si>
  <si>
    <t>21:0166:000404</t>
  </si>
  <si>
    <t>21:0166:000404:0001:0001:00</t>
  </si>
  <si>
    <t>013D  :833043:9R:------:--</t>
  </si>
  <si>
    <t>21:0502:000478</t>
  </si>
  <si>
    <t>013D  :833044:10:------:--</t>
  </si>
  <si>
    <t>21:0502:000479</t>
  </si>
  <si>
    <t>21:0166:000405:0001:0001:01</t>
  </si>
  <si>
    <t>013D  :833045:20:833044:10</t>
  </si>
  <si>
    <t>21:0502:000480</t>
  </si>
  <si>
    <t>21:0166:000405:0002:0001:00</t>
  </si>
  <si>
    <t>013D  :833046:00:------:--</t>
  </si>
  <si>
    <t>21:0502:000481</t>
  </si>
  <si>
    <t>21:0166:000406</t>
  </si>
  <si>
    <t>21:0166:000406:0001:0001:00</t>
  </si>
  <si>
    <t>013D  :833047:00:------:--</t>
  </si>
  <si>
    <t>21:0502:000482</t>
  </si>
  <si>
    <t>21:0166:000407</t>
  </si>
  <si>
    <t>21:0166:000407:0001:0001:00</t>
  </si>
  <si>
    <t>013D  :833048:00:------:--</t>
  </si>
  <si>
    <t>21:0502:000483</t>
  </si>
  <si>
    <t>21:0166:000408</t>
  </si>
  <si>
    <t>21:0166:000408:0001:0001:00</t>
  </si>
  <si>
    <t>013D  :833049:00:------:--</t>
  </si>
  <si>
    <t>21:0502:000484</t>
  </si>
  <si>
    <t>21:0166:000409</t>
  </si>
  <si>
    <t>21:0166:000409:0001:0001:00</t>
  </si>
  <si>
    <t>013D  :833050:00:------:--</t>
  </si>
  <si>
    <t>21:0502:000485</t>
  </si>
  <si>
    <t>21:0166:000410</t>
  </si>
  <si>
    <t>21:0166:000410:0001:0001:00</t>
  </si>
  <si>
    <t>972</t>
  </si>
  <si>
    <t>013D  :833051:00:------:--</t>
  </si>
  <si>
    <t>21:0502:000486</t>
  </si>
  <si>
    <t>21:0166:000411</t>
  </si>
  <si>
    <t>21:0166:000411:0001:0001:00</t>
  </si>
  <si>
    <t>1150</t>
  </si>
  <si>
    <t>013D  :833052:00:------:--</t>
  </si>
  <si>
    <t>21:0502:000487</t>
  </si>
  <si>
    <t>21:0166:000412</t>
  </si>
  <si>
    <t>21:0166:000412:0001:0001:00</t>
  </si>
  <si>
    <t>013D  :833053:00:------:--</t>
  </si>
  <si>
    <t>21:0502:000488</t>
  </si>
  <si>
    <t>21:0166:000413</t>
  </si>
  <si>
    <t>21:0166:000413:0001:0001:00</t>
  </si>
  <si>
    <t>013D  :833054:00:------:--</t>
  </si>
  <si>
    <t>21:0502:000489</t>
  </si>
  <si>
    <t>21:0166:000414</t>
  </si>
  <si>
    <t>21:0166:000414:0001:0001:00</t>
  </si>
  <si>
    <t>013D  :833055:00:------:--</t>
  </si>
  <si>
    <t>21:0502:000490</t>
  </si>
  <si>
    <t>21:0166:000415</t>
  </si>
  <si>
    <t>21:0166:000415:0001:0001:00</t>
  </si>
  <si>
    <t>013D  :833056:00:------:--</t>
  </si>
  <si>
    <t>21:0502:000491</t>
  </si>
  <si>
    <t>21:0166:000416</t>
  </si>
  <si>
    <t>21:0166:000416:0001:0001:00</t>
  </si>
  <si>
    <t>013D  :833057:00:------:--</t>
  </si>
  <si>
    <t>21:0502:000492</t>
  </si>
  <si>
    <t>21:0166:000417</t>
  </si>
  <si>
    <t>21:0166:000417:0001:0001:00</t>
  </si>
  <si>
    <t>013D  :833058:00:------:--</t>
  </si>
  <si>
    <t>21:0502:000493</t>
  </si>
  <si>
    <t>21:0166:000418</t>
  </si>
  <si>
    <t>21:0166:000418:0001:0001:00</t>
  </si>
  <si>
    <t>013D  :833059:00:------:--</t>
  </si>
  <si>
    <t>21:0502:000494</t>
  </si>
  <si>
    <t>21:0166:000419</t>
  </si>
  <si>
    <t>21:0166:000419:0001:0001:00</t>
  </si>
  <si>
    <t>013D  :833060:00:------:--</t>
  </si>
  <si>
    <t>21:0502:000495</t>
  </si>
  <si>
    <t>21:0166:000420</t>
  </si>
  <si>
    <t>21:0166:000420:0001:0001:00</t>
  </si>
  <si>
    <t>013D  :833061:80:833063:20</t>
  </si>
  <si>
    <t>21:0502:000496</t>
  </si>
  <si>
    <t>21:0166:000421</t>
  </si>
  <si>
    <t>21:0166:000421:0002:0001:02</t>
  </si>
  <si>
    <t>363</t>
  </si>
  <si>
    <t>013D  :833062:10:------:--</t>
  </si>
  <si>
    <t>21:0502:000497</t>
  </si>
  <si>
    <t>21:0166:000421:0001:0001:00</t>
  </si>
  <si>
    <t>013D  :833063:20:833062:10</t>
  </si>
  <si>
    <t>21:0502:000498</t>
  </si>
  <si>
    <t>21:0166:000421:0002:0001:01</t>
  </si>
  <si>
    <t>013D  :833064:00:------:--</t>
  </si>
  <si>
    <t>21:0502:000499</t>
  </si>
  <si>
    <t>21:0166:000422</t>
  </si>
  <si>
    <t>21:0166:000422:0001:0001:00</t>
  </si>
  <si>
    <t>013D  :833065:00:------:--</t>
  </si>
  <si>
    <t>21:0502:000500</t>
  </si>
  <si>
    <t>21:0166:000423</t>
  </si>
  <si>
    <t>21:0166:000423:0001:0001:00</t>
  </si>
  <si>
    <t>1170</t>
  </si>
  <si>
    <t>013D  :833066:00:------:--</t>
  </si>
  <si>
    <t>21:0502:000501</t>
  </si>
  <si>
    <t>21:0166:000424</t>
  </si>
  <si>
    <t>21:0166:000424:0001:0001:00</t>
  </si>
  <si>
    <t>013D  :833067:00:------:--</t>
  </si>
  <si>
    <t>21:0502:000502</t>
  </si>
  <si>
    <t>21:0166:000425</t>
  </si>
  <si>
    <t>21:0166:000425:0001:0001:00</t>
  </si>
  <si>
    <t>561</t>
  </si>
  <si>
    <t>013D  :833068:00:------:--</t>
  </si>
  <si>
    <t>21:0502:000503</t>
  </si>
  <si>
    <t>21:0166:000426</t>
  </si>
  <si>
    <t>21:0166:000426:0001:0001:00</t>
  </si>
  <si>
    <t>013D  :833069:9M:------:--</t>
  </si>
  <si>
    <t>21:0502:000504</t>
  </si>
  <si>
    <t>013D  :833070:00:------:--</t>
  </si>
  <si>
    <t>21:0502:000505</t>
  </si>
  <si>
    <t>21:0166:000427</t>
  </si>
  <si>
    <t>21:0166:000427:0001:0001:00</t>
  </si>
  <si>
    <t>013D  :833071:00:------:--</t>
  </si>
  <si>
    <t>21:0502:000506</t>
  </si>
  <si>
    <t>21:0166:000428</t>
  </si>
  <si>
    <t>21:0166:000428:0001:0001:00</t>
  </si>
  <si>
    <t>013D  :833072:00:------:--</t>
  </si>
  <si>
    <t>21:0502:000507</t>
  </si>
  <si>
    <t>21:0166:000429</t>
  </si>
  <si>
    <t>21:0166:000429:0001:0001:00</t>
  </si>
  <si>
    <t>013D  :833073:00:------:--</t>
  </si>
  <si>
    <t>21:0502:000508</t>
  </si>
  <si>
    <t>21:0166:000430</t>
  </si>
  <si>
    <t>21:0166:000430:0001:0001:00</t>
  </si>
  <si>
    <t>013D  :833074:00:------:--</t>
  </si>
  <si>
    <t>21:0502:000509</t>
  </si>
  <si>
    <t>21:0166:000431</t>
  </si>
  <si>
    <t>21:0166:000431:0001:0001:00</t>
  </si>
  <si>
    <t>013D  :833075:00:------:--</t>
  </si>
  <si>
    <t>21:0502:000510</t>
  </si>
  <si>
    <t>21:0166:000432</t>
  </si>
  <si>
    <t>21:0166:000432:0001:0001:00</t>
  </si>
  <si>
    <t>013D  :833076:00:------:--</t>
  </si>
  <si>
    <t>21:0502:000511</t>
  </si>
  <si>
    <t>21:0166:000433</t>
  </si>
  <si>
    <t>21:0166:000433:0001:0001:00</t>
  </si>
  <si>
    <t>013D  :833077:00:------:--</t>
  </si>
  <si>
    <t>21:0502:000512</t>
  </si>
  <si>
    <t>21:0166:000434</t>
  </si>
  <si>
    <t>21:0166:000434:0001:0001:00</t>
  </si>
  <si>
    <t>013D  :833078:00:------:--</t>
  </si>
  <si>
    <t>21:0502:000513</t>
  </si>
  <si>
    <t>21:0166:000435</t>
  </si>
  <si>
    <t>21:0166:000435:0001:0001:00</t>
  </si>
  <si>
    <t>013D  :833079:00:------:--</t>
  </si>
  <si>
    <t>21:0502:000514</t>
  </si>
  <si>
    <t>21:0166:000436</t>
  </si>
  <si>
    <t>21:0166:000436:0001:0001:00</t>
  </si>
  <si>
    <t>013D  :833080:00:------:--</t>
  </si>
  <si>
    <t>21:0502:000515</t>
  </si>
  <si>
    <t>21:0166:000437</t>
  </si>
  <si>
    <t>21:0166:000437:0001:0001:00</t>
  </si>
  <si>
    <t>013D  :833081:80:833085:20</t>
  </si>
  <si>
    <t>21:0502:000516</t>
  </si>
  <si>
    <t>21:0166:000440</t>
  </si>
  <si>
    <t>21:0166:000440:0002:0001:02</t>
  </si>
  <si>
    <t>013D  :833082:00:------:--</t>
  </si>
  <si>
    <t>21:0502:000517</t>
  </si>
  <si>
    <t>21:0166:000438</t>
  </si>
  <si>
    <t>21:0166:000438:0001:0001:00</t>
  </si>
  <si>
    <t>2310</t>
  </si>
  <si>
    <t>013D  :833083:00:------:--</t>
  </si>
  <si>
    <t>21:0502:000518</t>
  </si>
  <si>
    <t>21:0166:000439</t>
  </si>
  <si>
    <t>21:0166:000439:0001:0001:00</t>
  </si>
  <si>
    <t>013D  :833084:10:------:--</t>
  </si>
  <si>
    <t>21:0502:000519</t>
  </si>
  <si>
    <t>21:0166:000440:0001:0001:00</t>
  </si>
  <si>
    <t>013D  :833085:20:833084:10</t>
  </si>
  <si>
    <t>21:0502:000520</t>
  </si>
  <si>
    <t>21:0166:000440:0002:0001:01</t>
  </si>
  <si>
    <t>013D  :833086:00:------:--</t>
  </si>
  <si>
    <t>21:0502:000521</t>
  </si>
  <si>
    <t>21:0166:000441</t>
  </si>
  <si>
    <t>21:0166:000441:0001:0001:00</t>
  </si>
  <si>
    <t>013D  :833087:00:------:--</t>
  </si>
  <si>
    <t>21:0502:000522</t>
  </si>
  <si>
    <t>21:0166:000442</t>
  </si>
  <si>
    <t>21:0166:000442:0001:0001:00</t>
  </si>
  <si>
    <t>013D  :833088:00:------:--</t>
  </si>
  <si>
    <t>21:0502:000523</t>
  </si>
  <si>
    <t>21:0166:000443</t>
  </si>
  <si>
    <t>21:0166:000443:0001:0001:00</t>
  </si>
  <si>
    <t>013D  :833089:9R:------:--</t>
  </si>
  <si>
    <t>21:0502:000524</t>
  </si>
  <si>
    <t>29.7</t>
  </si>
  <si>
    <t>680</t>
  </si>
  <si>
    <t>013D  :833090:00:------:--</t>
  </si>
  <si>
    <t>21:0502:000525</t>
  </si>
  <si>
    <t>21:0166:000444</t>
  </si>
  <si>
    <t>21:0166:000444:0001:0001:00</t>
  </si>
  <si>
    <t>013D  :833091:00:------:--</t>
  </si>
  <si>
    <t>21:0502:000526</t>
  </si>
  <si>
    <t>21:0166:000445</t>
  </si>
  <si>
    <t>21:0166:000445:0001:0001:00</t>
  </si>
  <si>
    <t>013D  :833092:00:------:--</t>
  </si>
  <si>
    <t>21:0502:000527</t>
  </si>
  <si>
    <t>21:0166:000446</t>
  </si>
  <si>
    <t>21:0166:000446:0001:0001:00</t>
  </si>
  <si>
    <t>013D  :833093:00:------:--</t>
  </si>
  <si>
    <t>21:0502:000528</t>
  </si>
  <si>
    <t>21:0166:000447</t>
  </si>
  <si>
    <t>21:0166:000447:0001:0001:00</t>
  </si>
  <si>
    <t>1230</t>
  </si>
  <si>
    <t>013D  :833094:00:------:--</t>
  </si>
  <si>
    <t>21:0502:000529</t>
  </si>
  <si>
    <t>21:0166:000448</t>
  </si>
  <si>
    <t>21:0166:000448:0001:0001:00</t>
  </si>
  <si>
    <t>013D  :833095:00:------:--</t>
  </si>
  <si>
    <t>21:0502:000530</t>
  </si>
  <si>
    <t>21:0166:000449</t>
  </si>
  <si>
    <t>21:0166:000449:0001:0001:00</t>
  </si>
  <si>
    <t>013D  :833096:00:------:--</t>
  </si>
  <si>
    <t>21:0502:000531</t>
  </si>
  <si>
    <t>21:0166:000450</t>
  </si>
  <si>
    <t>21:0166:000450:0001:0001:00</t>
  </si>
  <si>
    <t>013D  :833097:00:------:--</t>
  </si>
  <si>
    <t>21:0502:000532</t>
  </si>
  <si>
    <t>21:0166:000451</t>
  </si>
  <si>
    <t>21:0166:000451:0001:0001:00</t>
  </si>
  <si>
    <t>481</t>
  </si>
  <si>
    <t>013D  :833098:00:------:--</t>
  </si>
  <si>
    <t>21:0502:000533</t>
  </si>
  <si>
    <t>21:0166:000452</t>
  </si>
  <si>
    <t>21:0166:000452:0001:0001:00</t>
  </si>
  <si>
    <t>545</t>
  </si>
  <si>
    <t>013D  :833099:00:------:--</t>
  </si>
  <si>
    <t>21:0502:000534</t>
  </si>
  <si>
    <t>21:0166:000453</t>
  </si>
  <si>
    <t>21:0166:000453:0001:0001:00</t>
  </si>
  <si>
    <t>013D  :833100:00:------:--</t>
  </si>
  <si>
    <t>21:0502:000535</t>
  </si>
  <si>
    <t>21:0166:000454</t>
  </si>
  <si>
    <t>21:0166:000454:0001:0001:00</t>
  </si>
  <si>
    <t>013D  :833101:80:833105:20</t>
  </si>
  <si>
    <t>21:0502:000536</t>
  </si>
  <si>
    <t>21:0166:000457</t>
  </si>
  <si>
    <t>21:0166:000457:0002:0001:02</t>
  </si>
  <si>
    <t>013D  :833102:00:------:--</t>
  </si>
  <si>
    <t>21:0502:000537</t>
  </si>
  <si>
    <t>21:0166:000455</t>
  </si>
  <si>
    <t>21:0166:000455:0001:0001:00</t>
  </si>
  <si>
    <t>013D  :833103:00:------:--</t>
  </si>
  <si>
    <t>21:0502:000538</t>
  </si>
  <si>
    <t>21:0166:000456</t>
  </si>
  <si>
    <t>21:0166:000456:0001:0001:00</t>
  </si>
  <si>
    <t>013D  :833104:10:------:--</t>
  </si>
  <si>
    <t>21:0502:000539</t>
  </si>
  <si>
    <t>21:0166:000457:0001:0001:00</t>
  </si>
  <si>
    <t>013D  :833105:20:833104:10</t>
  </si>
  <si>
    <t>21:0502:000540</t>
  </si>
  <si>
    <t>21:0166:000457:0002:0001:01</t>
  </si>
  <si>
    <t>389</t>
  </si>
  <si>
    <t>013D  :833106:00:------:--</t>
  </si>
  <si>
    <t>21:0502:000541</t>
  </si>
  <si>
    <t>21:0166:000458</t>
  </si>
  <si>
    <t>21:0166:000458:0001:0001:00</t>
  </si>
  <si>
    <t>013D  :833107:00:------:--</t>
  </si>
  <si>
    <t>21:0502:000542</t>
  </si>
  <si>
    <t>21:0166:000459</t>
  </si>
  <si>
    <t>21:0166:000459:0001:0001:00</t>
  </si>
  <si>
    <t>013D  :833108:00:------:--</t>
  </si>
  <si>
    <t>21:0502:000543</t>
  </si>
  <si>
    <t>21:0166:000460</t>
  </si>
  <si>
    <t>21:0166:000460:0001:0001:00</t>
  </si>
  <si>
    <t>648</t>
  </si>
  <si>
    <t>013D  :833109:00:------:--</t>
  </si>
  <si>
    <t>21:0502:000544</t>
  </si>
  <si>
    <t>21:0166:000461</t>
  </si>
  <si>
    <t>21:0166:000461:0001:0001:00</t>
  </si>
  <si>
    <t>013D  :833110:00:------:--</t>
  </si>
  <si>
    <t>21:0502:000545</t>
  </si>
  <si>
    <t>21:0166:000462</t>
  </si>
  <si>
    <t>21:0166:000462:0001:0001:00</t>
  </si>
  <si>
    <t>013D  :833111:00:------:--</t>
  </si>
  <si>
    <t>21:0502:000546</t>
  </si>
  <si>
    <t>21:0166:000463</t>
  </si>
  <si>
    <t>21:0166:000463:0001:0001:00</t>
  </si>
  <si>
    <t>013D  :833112:9M:------:--</t>
  </si>
  <si>
    <t>21:0502:000547</t>
  </si>
  <si>
    <t>208</t>
  </si>
  <si>
    <t>013D  :833113:00:------:--</t>
  </si>
  <si>
    <t>21:0502:000548</t>
  </si>
  <si>
    <t>21:0166:000464</t>
  </si>
  <si>
    <t>21:0166:000464:0001:0001:00</t>
  </si>
  <si>
    <t>013D  :833114:00:------:--</t>
  </si>
  <si>
    <t>21:0502:000549</t>
  </si>
  <si>
    <t>21:0166:000465</t>
  </si>
  <si>
    <t>21:0166:000465:0001:0001:00</t>
  </si>
  <si>
    <t>013D  :833115:00:------:--</t>
  </si>
  <si>
    <t>21:0502:000550</t>
  </si>
  <si>
    <t>21:0166:000466</t>
  </si>
  <si>
    <t>21:0166:000466:0001:0001:00</t>
  </si>
  <si>
    <t>013D  :833116:00:------:--</t>
  </si>
  <si>
    <t>21:0502:000551</t>
  </si>
  <si>
    <t>21:0166:000467</t>
  </si>
  <si>
    <t>21:0166:000467:0001:0001:00</t>
  </si>
  <si>
    <t>013D  :833117:00:------:--</t>
  </si>
  <si>
    <t>21:0502:000552</t>
  </si>
  <si>
    <t>21:0166:000468</t>
  </si>
  <si>
    <t>21:0166:000468:0001:0001:00</t>
  </si>
  <si>
    <t>013D  :833118:00:------:--</t>
  </si>
  <si>
    <t>21:0502:000553</t>
  </si>
  <si>
    <t>21:0166:000469</t>
  </si>
  <si>
    <t>21:0166:000469:0001:0001:00</t>
  </si>
  <si>
    <t>013D  :833119:00:------:--</t>
  </si>
  <si>
    <t>21:0502:000554</t>
  </si>
  <si>
    <t>21:0166:000470</t>
  </si>
  <si>
    <t>21:0166:000470:0001:0001:00</t>
  </si>
  <si>
    <t>013D  :833120:00:------:--</t>
  </si>
  <si>
    <t>21:0502:000555</t>
  </si>
  <si>
    <t>21:0166:000471</t>
  </si>
  <si>
    <t>21:0166:000471:0001:0001:00</t>
  </si>
  <si>
    <t>633</t>
  </si>
  <si>
    <t>013D  :833121:80:833124:20</t>
  </si>
  <si>
    <t>21:0502:000556</t>
  </si>
  <si>
    <t>21:0166:000473</t>
  </si>
  <si>
    <t>21:0166:000473:0002:0001:02</t>
  </si>
  <si>
    <t>315</t>
  </si>
  <si>
    <t>013D  :833122:00:------:--</t>
  </si>
  <si>
    <t>21:0502:000557</t>
  </si>
  <si>
    <t>21:0166:000472</t>
  </si>
  <si>
    <t>21:0166:000472:0001:0001:00</t>
  </si>
  <si>
    <t>013D  :833123:10:------:--</t>
  </si>
  <si>
    <t>21:0502:000558</t>
  </si>
  <si>
    <t>21:0166:000473:0001:0001:00</t>
  </si>
  <si>
    <t>013D  :833124:20:833123:10</t>
  </si>
  <si>
    <t>21:0502:000559</t>
  </si>
  <si>
    <t>21:0166:000473:0002:0001:01</t>
  </si>
  <si>
    <t>013D  :833125:9M:------:--</t>
  </si>
  <si>
    <t>21:0502:000560</t>
  </si>
  <si>
    <t>013D  :833126:00:------:--</t>
  </si>
  <si>
    <t>21:0502:000561</t>
  </si>
  <si>
    <t>21:0166:000474</t>
  </si>
  <si>
    <t>21:0166:000474:0001:0001:00</t>
  </si>
  <si>
    <t>013D  :833127:00:------:--</t>
  </si>
  <si>
    <t>21:0502:000562</t>
  </si>
  <si>
    <t>21:0166:000475</t>
  </si>
  <si>
    <t>21:0166:000475:0001:0001:00</t>
  </si>
  <si>
    <t>013D  :833128:00:------:--</t>
  </si>
  <si>
    <t>21:0502:000563</t>
  </si>
  <si>
    <t>21:0166:000476</t>
  </si>
  <si>
    <t>21:0166:000476:0001:0001:00</t>
  </si>
  <si>
    <t>013D  :833129:00:------:--</t>
  </si>
  <si>
    <t>21:0502:000564</t>
  </si>
  <si>
    <t>21:0166:000477</t>
  </si>
  <si>
    <t>21:0166:000477:0001:0001:00</t>
  </si>
  <si>
    <t>586</t>
  </si>
  <si>
    <t>013D  :833130:00:------:--</t>
  </si>
  <si>
    <t>21:0502:000565</t>
  </si>
  <si>
    <t>21:0166:000478</t>
  </si>
  <si>
    <t>21:0166:000478:0001:0001:00</t>
  </si>
  <si>
    <t>013D  :833131:00:------:--</t>
  </si>
  <si>
    <t>21:0502:000566</t>
  </si>
  <si>
    <t>21:0166:000479</t>
  </si>
  <si>
    <t>21:0166:000479:0001:0001:00</t>
  </si>
  <si>
    <t>013D  :833132:00:------:--</t>
  </si>
  <si>
    <t>21:0502:000567</t>
  </si>
  <si>
    <t>21:0166:000480</t>
  </si>
  <si>
    <t>21:0166:000480:0001:0001:00</t>
  </si>
  <si>
    <t>013D  :833133:00:------:--</t>
  </si>
  <si>
    <t>21:0502:000568</t>
  </si>
  <si>
    <t>21:0166:000481</t>
  </si>
  <si>
    <t>21:0166:000481:0001:0001:00</t>
  </si>
  <si>
    <t>013D  :833134:00:------:--</t>
  </si>
  <si>
    <t>21:0502:000569</t>
  </si>
  <si>
    <t>21:0166:000482</t>
  </si>
  <si>
    <t>21:0166:000482:0001:0001:00</t>
  </si>
  <si>
    <t>013D  :833135:00:------:--</t>
  </si>
  <si>
    <t>21:0502:000570</t>
  </si>
  <si>
    <t>21:0166:000483</t>
  </si>
  <si>
    <t>21:0166:000483:0001:0001:00</t>
  </si>
  <si>
    <t>013D  :833136:00:------:--</t>
  </si>
  <si>
    <t>21:0502:000571</t>
  </si>
  <si>
    <t>21:0166:000484</t>
  </si>
  <si>
    <t>21:0166:000484:0001:0001:00</t>
  </si>
  <si>
    <t>013D  :833137:00:------:--</t>
  </si>
  <si>
    <t>21:0502:000572</t>
  </si>
  <si>
    <t>21:0166:000485</t>
  </si>
  <si>
    <t>21:0166:000485:0001:0001:00</t>
  </si>
  <si>
    <t>013D  :833138:00:------:--</t>
  </si>
  <si>
    <t>21:0502:000573</t>
  </si>
  <si>
    <t>21:0166:000486</t>
  </si>
  <si>
    <t>21:0166:000486:0001:0001:00</t>
  </si>
  <si>
    <t>892</t>
  </si>
  <si>
    <t>013D  :833139:00:------:--</t>
  </si>
  <si>
    <t>21:0502:000574</t>
  </si>
  <si>
    <t>21:0166:000487</t>
  </si>
  <si>
    <t>21:0166:000487:0001:0001:00</t>
  </si>
  <si>
    <t>409</t>
  </si>
  <si>
    <t>013D  :833140:00:------:--</t>
  </si>
  <si>
    <t>21:0502:000575</t>
  </si>
  <si>
    <t>21:0166:000488</t>
  </si>
  <si>
    <t>21:0166:000488:0001:0001:00</t>
  </si>
  <si>
    <t>511</t>
  </si>
  <si>
    <t>013D  :833141:80:833142:10</t>
  </si>
  <si>
    <t>21:0502:000576</t>
  </si>
  <si>
    <t>21:0166:000489</t>
  </si>
  <si>
    <t>21:0166:000489:0001:0001:02</t>
  </si>
  <si>
    <t>492</t>
  </si>
  <si>
    <t>013D  :833142:10:------:--</t>
  </si>
  <si>
    <t>21:0502:000577</t>
  </si>
  <si>
    <t>21:0166:000489:0001:0001:01</t>
  </si>
  <si>
    <t>013D  :833143:20:833142:10</t>
  </si>
  <si>
    <t>21:0502:000578</t>
  </si>
  <si>
    <t>21:0166:000489:0002:0001:00</t>
  </si>
  <si>
    <t>013D  :833144:9P:------:--</t>
  </si>
  <si>
    <t>21:0502:000579</t>
  </si>
  <si>
    <t>336</t>
  </si>
  <si>
    <t>013D  :833145:00:------:--</t>
  </si>
  <si>
    <t>21:0502:000580</t>
  </si>
  <si>
    <t>21:0166:000490</t>
  </si>
  <si>
    <t>21:0166:000490:0001:0001:00</t>
  </si>
  <si>
    <t>013D  :833146:00:------:--</t>
  </si>
  <si>
    <t>21:0502:000581</t>
  </si>
  <si>
    <t>21:0166:000491</t>
  </si>
  <si>
    <t>21:0166:000491:0001:0001:00</t>
  </si>
  <si>
    <t>013D  :833147:00:------:--</t>
  </si>
  <si>
    <t>21:0502:000582</t>
  </si>
  <si>
    <t>21:0166:000492</t>
  </si>
  <si>
    <t>21:0166:000492:0001:0001:00</t>
  </si>
  <si>
    <t>317</t>
  </si>
  <si>
    <t>013D  :833148:00:------:--</t>
  </si>
  <si>
    <t>21:0502:000583</t>
  </si>
  <si>
    <t>21:0166:000493</t>
  </si>
  <si>
    <t>21:0166:000493:0001:0001:00</t>
  </si>
  <si>
    <t>013D  :833149:00:------:--</t>
  </si>
  <si>
    <t>21:0502:000584</t>
  </si>
  <si>
    <t>21:0166:000494</t>
  </si>
  <si>
    <t>21:0166:000494:0001:0001:00</t>
  </si>
  <si>
    <t>013D  :833150:00:------:--</t>
  </si>
  <si>
    <t>21:0502:000585</t>
  </si>
  <si>
    <t>21:0166:000495</t>
  </si>
  <si>
    <t>21:0166:000495:0001:0001:00</t>
  </si>
  <si>
    <t>013D  :833151:00:------:--</t>
  </si>
  <si>
    <t>21:0502:000586</t>
  </si>
  <si>
    <t>21:0166:000496</t>
  </si>
  <si>
    <t>21:0166:000496:0001:0001:00</t>
  </si>
  <si>
    <t>013D  :833152:00:------:--</t>
  </si>
  <si>
    <t>21:0502:000587</t>
  </si>
  <si>
    <t>21:0166:000497</t>
  </si>
  <si>
    <t>21:0166:000497:0001:0001:00</t>
  </si>
  <si>
    <t>013D  :833153:00:------:--</t>
  </si>
  <si>
    <t>21:0502:000588</t>
  </si>
  <si>
    <t>21:0166:000498</t>
  </si>
  <si>
    <t>21:0166:000498:0001:0001:00</t>
  </si>
  <si>
    <t>013D  :833154:00:------:--</t>
  </si>
  <si>
    <t>21:0502:000589</t>
  </si>
  <si>
    <t>21:0166:000499</t>
  </si>
  <si>
    <t>21:0166:000499:0001:0001:00</t>
  </si>
  <si>
    <t>516</t>
  </si>
  <si>
    <t>013D  :833155:00:------:--</t>
  </si>
  <si>
    <t>21:0502:000590</t>
  </si>
  <si>
    <t>21:0166:000500</t>
  </si>
  <si>
    <t>21:0166:000500:0001:0001:00</t>
  </si>
  <si>
    <t>013D  :833156:00:------:--</t>
  </si>
  <si>
    <t>21:0502:000591</t>
  </si>
  <si>
    <t>21:0166:000501</t>
  </si>
  <si>
    <t>21:0166:000501:0001:0001:00</t>
  </si>
  <si>
    <t>013D  :833157:00:------:--</t>
  </si>
  <si>
    <t>21:0502:000592</t>
  </si>
  <si>
    <t>21:0166:000502</t>
  </si>
  <si>
    <t>21:0166:000502:0001:0001:00</t>
  </si>
  <si>
    <t>940</t>
  </si>
  <si>
    <t>013D  :833158:00:------:--</t>
  </si>
  <si>
    <t>21:0502:000593</t>
  </si>
  <si>
    <t>21:0166:000503</t>
  </si>
  <si>
    <t>21:0166:000503:0001:0001:00</t>
  </si>
  <si>
    <t>013D  :833159:00:------:--</t>
  </si>
  <si>
    <t>21:0502:000594</t>
  </si>
  <si>
    <t>21:0166:000504</t>
  </si>
  <si>
    <t>21:0166:000504:0001:0001:00</t>
  </si>
  <si>
    <t>013D  :833160:00:------:--</t>
  </si>
  <si>
    <t>21:0502:000595</t>
  </si>
  <si>
    <t>21:0166:000505</t>
  </si>
  <si>
    <t>21:0166:000505:0001:0001:00</t>
  </si>
  <si>
    <t>1310</t>
  </si>
  <si>
    <t>013D  :833161:80:833164:10</t>
  </si>
  <si>
    <t>21:0502:000596</t>
  </si>
  <si>
    <t>21:0166:000508</t>
  </si>
  <si>
    <t>21:0166:000508:0001:0001:02</t>
  </si>
  <si>
    <t>013D  :833162:00:------:--</t>
  </si>
  <si>
    <t>21:0502:000597</t>
  </si>
  <si>
    <t>21:0166:000506</t>
  </si>
  <si>
    <t>21:0166:000506:0001:0001:00</t>
  </si>
  <si>
    <t>013D  :833163:00:------:--</t>
  </si>
  <si>
    <t>21:0502:000598</t>
  </si>
  <si>
    <t>21:0166:000507</t>
  </si>
  <si>
    <t>21:0166:000507:0001:0001:00</t>
  </si>
  <si>
    <t>013D  :833164:10:------:--</t>
  </si>
  <si>
    <t>21:0502:000599</t>
  </si>
  <si>
    <t>21:0166:000508:0001:0001:01</t>
  </si>
  <si>
    <t>013D  :833165:20:833164:10</t>
  </si>
  <si>
    <t>21:0502:000600</t>
  </si>
  <si>
    <t>21:0166:000508:0002:0001:00</t>
  </si>
  <si>
    <t>013D  :833166:00:------:--</t>
  </si>
  <si>
    <t>21:0502:000601</t>
  </si>
  <si>
    <t>21:0166:000509</t>
  </si>
  <si>
    <t>21:0166:000509:0001:0001:00</t>
  </si>
  <si>
    <t>013D  :833167:00:------:--</t>
  </si>
  <si>
    <t>21:0502:000602</t>
  </si>
  <si>
    <t>21:0166:000510</t>
  </si>
  <si>
    <t>21:0166:000510:0001:0001:00</t>
  </si>
  <si>
    <t>523</t>
  </si>
  <si>
    <t>013D  :833168:00:------:--</t>
  </si>
  <si>
    <t>21:0502:000603</t>
  </si>
  <si>
    <t>21:0166:000511</t>
  </si>
  <si>
    <t>21:0166:000511:0001:0001:00</t>
  </si>
  <si>
    <t>013D  :833169:9R:------:--</t>
  </si>
  <si>
    <t>21:0502:000604</t>
  </si>
  <si>
    <t>013D  :833170:00:------:--</t>
  </si>
  <si>
    <t>21:0502:000605</t>
  </si>
  <si>
    <t>21:0166:000512</t>
  </si>
  <si>
    <t>21:0166:000512:0001:0001:00</t>
  </si>
  <si>
    <t>013D  :833171:00:------:--</t>
  </si>
  <si>
    <t>21:0502:000606</t>
  </si>
  <si>
    <t>21:0166:000513</t>
  </si>
  <si>
    <t>21:0166:000513:0001:0001:00</t>
  </si>
  <si>
    <t>013D  :833172:00:------:--</t>
  </si>
  <si>
    <t>21:0502:000607</t>
  </si>
  <si>
    <t>21:0166:000514</t>
  </si>
  <si>
    <t>21:0166:000514:0001:0001:00</t>
  </si>
  <si>
    <t>013D  :833173:00:------:--</t>
  </si>
  <si>
    <t>21:0502:000608</t>
  </si>
  <si>
    <t>21:0166:000515</t>
  </si>
  <si>
    <t>21:0166:000515:0001:0001:00</t>
  </si>
  <si>
    <t>911</t>
  </si>
  <si>
    <t>013D  :833174:00:------:--</t>
  </si>
  <si>
    <t>21:0502:000609</t>
  </si>
  <si>
    <t>21:0166:000516</t>
  </si>
  <si>
    <t>21:0166:000516:0001:0001:00</t>
  </si>
  <si>
    <t>013D  :833175:00:------:--</t>
  </si>
  <si>
    <t>21:0502:000610</t>
  </si>
  <si>
    <t>21:0166:000517</t>
  </si>
  <si>
    <t>21:0166:000517:0001:0001:00</t>
  </si>
  <si>
    <t>013D  :833176:00:------:--</t>
  </si>
  <si>
    <t>21:0502:000611</t>
  </si>
  <si>
    <t>21:0166:000518</t>
  </si>
  <si>
    <t>21:0166:000518:0001:0001:00</t>
  </si>
  <si>
    <t>013D  :833177:00:------:--</t>
  </si>
  <si>
    <t>21:0502:000612</t>
  </si>
  <si>
    <t>21:0166:000519</t>
  </si>
  <si>
    <t>21:0166:000519:0001:0001:00</t>
  </si>
  <si>
    <t>013D  :833178:00:------:--</t>
  </si>
  <si>
    <t>21:0502:000613</t>
  </si>
  <si>
    <t>21:0166:000520</t>
  </si>
  <si>
    <t>21:0166:000520:0001:0001:00</t>
  </si>
  <si>
    <t>013D  :833179:00:------:--</t>
  </si>
  <si>
    <t>21:0502:000614</t>
  </si>
  <si>
    <t>21:0166:000521</t>
  </si>
  <si>
    <t>21:0166:000521:0001:0001:00</t>
  </si>
  <si>
    <t>013D  :833180:00:------:--</t>
  </si>
  <si>
    <t>21:0502:000615</t>
  </si>
  <si>
    <t>21:0166:000522</t>
  </si>
  <si>
    <t>21:0166:000522:0001:0001:00</t>
  </si>
  <si>
    <t>013D  :833181:80:833186:20</t>
  </si>
  <si>
    <t>21:0502:000616</t>
  </si>
  <si>
    <t>21:0166:000526</t>
  </si>
  <si>
    <t>21:0166:000526:0002:0001:02</t>
  </si>
  <si>
    <t>013D  :833182:00:------:--</t>
  </si>
  <si>
    <t>21:0502:000617</t>
  </si>
  <si>
    <t>21:0166:000523</t>
  </si>
  <si>
    <t>21:0166:000523:0001:0001:00</t>
  </si>
  <si>
    <t>013D  :833183:00:------:--</t>
  </si>
  <si>
    <t>21:0502:000618</t>
  </si>
  <si>
    <t>21:0166:000524</t>
  </si>
  <si>
    <t>21:0166:000524:0001:0001:00</t>
  </si>
  <si>
    <t>013D  :833184:00:------:--</t>
  </si>
  <si>
    <t>21:0502:000619</t>
  </si>
  <si>
    <t>21:0166:000525</t>
  </si>
  <si>
    <t>21:0166:000525:0001:0001:00</t>
  </si>
  <si>
    <t>013D  :833185:10:------:--</t>
  </si>
  <si>
    <t>21:0502:000620</t>
  </si>
  <si>
    <t>21:0166:000526:0001:0001:00</t>
  </si>
  <si>
    <t>013D  :833186:20:833185:10</t>
  </si>
  <si>
    <t>21:0502:000621</t>
  </si>
  <si>
    <t>21:0166:000526:0002:0001:01</t>
  </si>
  <si>
    <t>013D  :833187:00:------:--</t>
  </si>
  <si>
    <t>21:0502:000622</t>
  </si>
  <si>
    <t>21:0166:000527</t>
  </si>
  <si>
    <t>21:0166:000527:0001:0001:00</t>
  </si>
  <si>
    <t>013D  :833188:00:------:--</t>
  </si>
  <si>
    <t>21:0502:000623</t>
  </si>
  <si>
    <t>21:0166:000528</t>
  </si>
  <si>
    <t>21:0166:000528:0001:0001:00</t>
  </si>
  <si>
    <t>013D  :833189:00:------:--</t>
  </si>
  <si>
    <t>21:0502:000624</t>
  </si>
  <si>
    <t>21:0166:000529</t>
  </si>
  <si>
    <t>21:0166:000529:0001:0001:00</t>
  </si>
  <si>
    <t>013D  :833190:00:------:--</t>
  </si>
  <si>
    <t>21:0502:000625</t>
  </si>
  <si>
    <t>21:0166:000530</t>
  </si>
  <si>
    <t>21:0166:000530:0001:0001:00</t>
  </si>
  <si>
    <t>013D  :833191:00:------:--</t>
  </si>
  <si>
    <t>21:0502:000626</t>
  </si>
  <si>
    <t>21:0166:000531</t>
  </si>
  <si>
    <t>21:0166:000531:0001:0001:00</t>
  </si>
  <si>
    <t>013D  :833192:00:------:--</t>
  </si>
  <si>
    <t>21:0502:000627</t>
  </si>
  <si>
    <t>21:0166:000532</t>
  </si>
  <si>
    <t>21:0166:000532:0001:0001:00</t>
  </si>
  <si>
    <t>013D  :833193:9R:------:--</t>
  </si>
  <si>
    <t>21:0502:000628</t>
  </si>
  <si>
    <t>013D  :833194:00:------:--</t>
  </si>
  <si>
    <t>21:0502:000629</t>
  </si>
  <si>
    <t>21:0166:000533</t>
  </si>
  <si>
    <t>21:0166:000533:0001:0001:00</t>
  </si>
  <si>
    <t>013D  :833195:00:------:--</t>
  </si>
  <si>
    <t>21:0502:000630</t>
  </si>
  <si>
    <t>21:0166:000534</t>
  </si>
  <si>
    <t>21:0166:000534:0001:0001:00</t>
  </si>
  <si>
    <t>1580</t>
  </si>
  <si>
    <t>7.05</t>
  </si>
  <si>
    <t>013D  :833196:00:------:--</t>
  </si>
  <si>
    <t>21:0502:000631</t>
  </si>
  <si>
    <t>21:0166:000535</t>
  </si>
  <si>
    <t>21:0166:000535:0001:0001:00</t>
  </si>
  <si>
    <t>013D  :833197:00:------:--</t>
  </si>
  <si>
    <t>21:0502:000632</t>
  </si>
  <si>
    <t>21:0166:000536</t>
  </si>
  <si>
    <t>21:0166:000536:0001:0001:00</t>
  </si>
  <si>
    <t>013D  :833198:00:------:--</t>
  </si>
  <si>
    <t>21:0502:000633</t>
  </si>
  <si>
    <t>21:0166:000537</t>
  </si>
  <si>
    <t>21:0166:000537:0001:0001:00</t>
  </si>
  <si>
    <t>013D  :833199:00:------:--</t>
  </si>
  <si>
    <t>21:0502:000634</t>
  </si>
  <si>
    <t>21:0166:000538</t>
  </si>
  <si>
    <t>21:0166:000538:0001:0001:00</t>
  </si>
  <si>
    <t>013D  :833200:00:------:--</t>
  </si>
  <si>
    <t>21:0502:000635</t>
  </si>
  <si>
    <t>21:0166:000539</t>
  </si>
  <si>
    <t>21:0166:000539:0001:0001:00</t>
  </si>
  <si>
    <t>013D  :833201:80:833206:10</t>
  </si>
  <si>
    <t>21:0502:000636</t>
  </si>
  <si>
    <t>21:0166:000544</t>
  </si>
  <si>
    <t>21:0166:000544:0001:0001:02</t>
  </si>
  <si>
    <t>013D  :833202:00:------:--</t>
  </si>
  <si>
    <t>21:0502:000637</t>
  </si>
  <si>
    <t>21:0166:000540</t>
  </si>
  <si>
    <t>21:0166:000540:0001:0001:00</t>
  </si>
  <si>
    <t>013D  :833203:00:------:--</t>
  </si>
  <si>
    <t>21:0502:000638</t>
  </si>
  <si>
    <t>21:0166:000541</t>
  </si>
  <si>
    <t>21:0166:000541:0001:0001:00</t>
  </si>
  <si>
    <t>013D  :833204:00:------:--</t>
  </si>
  <si>
    <t>21:0502:000639</t>
  </si>
  <si>
    <t>21:0166:000542</t>
  </si>
  <si>
    <t>21:0166:000542:0001:0001:00</t>
  </si>
  <si>
    <t>013D  :833205:00:------:--</t>
  </si>
  <si>
    <t>21:0502:000640</t>
  </si>
  <si>
    <t>21:0166:000543</t>
  </si>
  <si>
    <t>21:0166:000543:0001:0001:00</t>
  </si>
  <si>
    <t>013D  :833206:10:------:--</t>
  </si>
  <si>
    <t>21:0502:000641</t>
  </si>
  <si>
    <t>21:0166:000544:0001:0001:01</t>
  </si>
  <si>
    <t>013D  :833207:20:833206:10</t>
  </si>
  <si>
    <t>21:0502:000642</t>
  </si>
  <si>
    <t>21:0166:000544:0002:0001:00</t>
  </si>
  <si>
    <t>22.3</t>
  </si>
  <si>
    <t>013D  :833208:00:------:--</t>
  </si>
  <si>
    <t>21:0502:000643</t>
  </si>
  <si>
    <t>21:0166:000545</t>
  </si>
  <si>
    <t>21:0166:000545:0001:0001:00</t>
  </si>
  <si>
    <t>013D  :833209:00:------:--</t>
  </si>
  <si>
    <t>21:0502:000644</t>
  </si>
  <si>
    <t>21:0166:000546</t>
  </si>
  <si>
    <t>21:0166:000546:0001:0001:00</t>
  </si>
  <si>
    <t>013D  :833210:00:------:--</t>
  </si>
  <si>
    <t>21:0502:000645</t>
  </si>
  <si>
    <t>21:0166:000547</t>
  </si>
  <si>
    <t>21:0166:000547:0001:0001:00</t>
  </si>
  <si>
    <t>013D  :833211:00:------:--</t>
  </si>
  <si>
    <t>21:0502:000646</t>
  </si>
  <si>
    <t>21:0166:000548</t>
  </si>
  <si>
    <t>21:0166:000548:0001:0001:00</t>
  </si>
  <si>
    <t>542</t>
  </si>
  <si>
    <t>7.55</t>
  </si>
  <si>
    <t>013D  :833212:00:------:--</t>
  </si>
  <si>
    <t>21:0502:000647</t>
  </si>
  <si>
    <t>21:0166:000549</t>
  </si>
  <si>
    <t>21:0166:000549:0001:0001:00</t>
  </si>
  <si>
    <t>632</t>
  </si>
  <si>
    <t>013D  :833213:00:------:--</t>
  </si>
  <si>
    <t>21:0502:000648</t>
  </si>
  <si>
    <t>21:0166:000550</t>
  </si>
  <si>
    <t>21:0166:000550:0001:0001:00</t>
  </si>
  <si>
    <t>666</t>
  </si>
  <si>
    <t>013D  :833214:00:------:--</t>
  </si>
  <si>
    <t>21:0502:000649</t>
  </si>
  <si>
    <t>21:0166:000551</t>
  </si>
  <si>
    <t>21:0166:000551:0001:0001:00</t>
  </si>
  <si>
    <t>013D  :833215:00:------:--</t>
  </si>
  <si>
    <t>21:0502:000650</t>
  </si>
  <si>
    <t>21:0166:000552</t>
  </si>
  <si>
    <t>21:0166:000552:0001:0001:00</t>
  </si>
  <si>
    <t>013D  :833216:00:------:--</t>
  </si>
  <si>
    <t>21:0502:000651</t>
  </si>
  <si>
    <t>21:0166:000553</t>
  </si>
  <si>
    <t>21:0166:000553:0001:0001:00</t>
  </si>
  <si>
    <t>013D  :833217:00:------:--</t>
  </si>
  <si>
    <t>21:0502:000652</t>
  </si>
  <si>
    <t>21:0166:000554</t>
  </si>
  <si>
    <t>21:0166:000554:0001:0001:00</t>
  </si>
  <si>
    <t>013D  :833218:9M:------:--</t>
  </si>
  <si>
    <t>21:0502:000653</t>
  </si>
  <si>
    <t>013D  :833219:00:------:--</t>
  </si>
  <si>
    <t>21:0502:000654</t>
  </si>
  <si>
    <t>21:0166:000555</t>
  </si>
  <si>
    <t>21:0166:000555:0001:0001:00</t>
  </si>
  <si>
    <t>013D  :833220:00:------:--</t>
  </si>
  <si>
    <t>21:0502:000655</t>
  </si>
  <si>
    <t>21:0166:000556</t>
  </si>
  <si>
    <t>21:0166:000556:0001:0001:00</t>
  </si>
  <si>
    <t>013D  :833221:80:833224:20</t>
  </si>
  <si>
    <t>21:0502:000656</t>
  </si>
  <si>
    <t>21:0166:000558</t>
  </si>
  <si>
    <t>21:0166:000558:0002:0001:02</t>
  </si>
  <si>
    <t>013D  :833222:00:------:--</t>
  </si>
  <si>
    <t>21:0502:000657</t>
  </si>
  <si>
    <t>21:0166:000557</t>
  </si>
  <si>
    <t>21:0166:000557:0001:0001:00</t>
  </si>
  <si>
    <t>013D  :833223:10:------:--</t>
  </si>
  <si>
    <t>21:0502:000658</t>
  </si>
  <si>
    <t>21:0166:000558:0001:0001:00</t>
  </si>
  <si>
    <t>013D  :833224:20:833223:10</t>
  </si>
  <si>
    <t>21:0502:000659</t>
  </si>
  <si>
    <t>21:0166:000558:0002:0001:01</t>
  </si>
  <si>
    <t>013D  :833225:00:------:--</t>
  </si>
  <si>
    <t>21:0502:000660</t>
  </si>
  <si>
    <t>21:0166:000559</t>
  </si>
  <si>
    <t>21:0166:000559:0001:0001:00</t>
  </si>
  <si>
    <t>013D  :833226:00:------:--</t>
  </si>
  <si>
    <t>21:0502:000661</t>
  </si>
  <si>
    <t>21:0166:000560</t>
  </si>
  <si>
    <t>21:0166:000560:0001:0001:00</t>
  </si>
  <si>
    <t>013D  :833227:00:------:--</t>
  </si>
  <si>
    <t>21:0502:000662</t>
  </si>
  <si>
    <t>21:0166:000561</t>
  </si>
  <si>
    <t>21:0166:000561:0001:0001:00</t>
  </si>
  <si>
    <t>013D  :833228:00:------:--</t>
  </si>
  <si>
    <t>21:0502:000663</t>
  </si>
  <si>
    <t>21:0166:000562</t>
  </si>
  <si>
    <t>21:0166:000562:0001:0001:00</t>
  </si>
  <si>
    <t>013D  :833229:00:------:--</t>
  </si>
  <si>
    <t>21:0502:000664</t>
  </si>
  <si>
    <t>21:0166:000563</t>
  </si>
  <si>
    <t>21:0166:000563:0001:0001:00</t>
  </si>
  <si>
    <t>013D  :833230:00:------:--</t>
  </si>
  <si>
    <t>21:0502:000665</t>
  </si>
  <si>
    <t>21:0166:000564</t>
  </si>
  <si>
    <t>21:0166:000564:0001:0001:00</t>
  </si>
  <si>
    <t>013D  :833231:9P:------:--</t>
  </si>
  <si>
    <t>21:0502:000666</t>
  </si>
  <si>
    <t>013D  :833232:00:------:--</t>
  </si>
  <si>
    <t>21:0502:000667</t>
  </si>
  <si>
    <t>21:0166:000565</t>
  </si>
  <si>
    <t>21:0166:000565:0001:0001:00</t>
  </si>
  <si>
    <t>013D  :833233:00:------:--</t>
  </si>
  <si>
    <t>21:0502:000668</t>
  </si>
  <si>
    <t>21:0166:000566</t>
  </si>
  <si>
    <t>21:0166:000566:0001:0001:00</t>
  </si>
  <si>
    <t>013D  :833234:00:------:--</t>
  </si>
  <si>
    <t>21:0502:000669</t>
  </si>
  <si>
    <t>21:0166:000567</t>
  </si>
  <si>
    <t>21:0166:000567:0001:0001:00</t>
  </si>
  <si>
    <t>013D  :833235:00:------:--</t>
  </si>
  <si>
    <t>21:0502:000670</t>
  </si>
  <si>
    <t>21:0166:000568</t>
  </si>
  <si>
    <t>21:0166:000568:0001:0001:00</t>
  </si>
  <si>
    <t>013D  :833236:00:------:--</t>
  </si>
  <si>
    <t>21:0502:000671</t>
  </si>
  <si>
    <t>21:0166:000569</t>
  </si>
  <si>
    <t>21:0166:000569:0001:0001:00</t>
  </si>
  <si>
    <t>013D  :833237:00:------:--</t>
  </si>
  <si>
    <t>21:0502:000672</t>
  </si>
  <si>
    <t>21:0166:000570</t>
  </si>
  <si>
    <t>21:0166:000570:0001:0001:00</t>
  </si>
  <si>
    <t>013D  :833238:00:------:--</t>
  </si>
  <si>
    <t>21:0502:000673</t>
  </si>
  <si>
    <t>21:0166:000571</t>
  </si>
  <si>
    <t>21:0166:000571:0001:0001:00</t>
  </si>
  <si>
    <t>013D  :833239:00:------:--</t>
  </si>
  <si>
    <t>21:0502:000674</t>
  </si>
  <si>
    <t>21:0166:000572</t>
  </si>
  <si>
    <t>21:0166:000572:0001:0001:00</t>
  </si>
  <si>
    <t>013D  :833240:00:------:--</t>
  </si>
  <si>
    <t>21:0502:000675</t>
  </si>
  <si>
    <t>21:0166:000573</t>
  </si>
  <si>
    <t>21:0166:000573:0001:0001:00</t>
  </si>
  <si>
    <t>013D  :833241:80:833243:10</t>
  </si>
  <si>
    <t>21:0502:000676</t>
  </si>
  <si>
    <t>21:0166:000575</t>
  </si>
  <si>
    <t>21:0166:000575:0001:0001:02</t>
  </si>
  <si>
    <t>50.2</t>
  </si>
  <si>
    <t>013D  :833242:00:------:--</t>
  </si>
  <si>
    <t>21:0502:000677</t>
  </si>
  <si>
    <t>21:0166:000574</t>
  </si>
  <si>
    <t>21:0166:000574:0001:0001:00</t>
  </si>
  <si>
    <t>013D  :833243:10:------:--</t>
  </si>
  <si>
    <t>21:0502:000678</t>
  </si>
  <si>
    <t>21:0166:000575:0001:0001:01</t>
  </si>
  <si>
    <t>50.4</t>
  </si>
  <si>
    <t>013D  :833244:20:833243:10</t>
  </si>
  <si>
    <t>21:0502:000679</t>
  </si>
  <si>
    <t>21:0166:000575:0002:0001:00</t>
  </si>
  <si>
    <t>013D  :833245:00:------:--</t>
  </si>
  <si>
    <t>21:0502:000680</t>
  </si>
  <si>
    <t>21:0166:000576</t>
  </si>
  <si>
    <t>21:0166:000576:0001:0001:00</t>
  </si>
  <si>
    <t>013D  :833246:00:------:--</t>
  </si>
  <si>
    <t>21:0502:000681</t>
  </si>
  <si>
    <t>21:0166:000577</t>
  </si>
  <si>
    <t>21:0166:000577:0001:0001:00</t>
  </si>
  <si>
    <t>013D  :833247:00:------:--</t>
  </si>
  <si>
    <t>21:0502:000682</t>
  </si>
  <si>
    <t>21:0166:000578</t>
  </si>
  <si>
    <t>21:0166:000578:0001:0001:00</t>
  </si>
  <si>
    <t>1600</t>
  </si>
  <si>
    <t>013D  :833248:00:------:--</t>
  </si>
  <si>
    <t>21:0502:000683</t>
  </si>
  <si>
    <t>21:0166:000579</t>
  </si>
  <si>
    <t>21:0166:000579:0001:0001:00</t>
  </si>
  <si>
    <t>013D  :833249:00:------:--</t>
  </si>
  <si>
    <t>21:0502:000684</t>
  </si>
  <si>
    <t>21:0166:000580</t>
  </si>
  <si>
    <t>21:0166:000580:0001:0001:00</t>
  </si>
  <si>
    <t>463</t>
  </si>
  <si>
    <t>013D  :833250:00:------:--</t>
  </si>
  <si>
    <t>21:0502:000685</t>
  </si>
  <si>
    <t>21:0166:000581</t>
  </si>
  <si>
    <t>21:0166:000581:0001:0001:00</t>
  </si>
  <si>
    <t>013D  :833251:00:------:--</t>
  </si>
  <si>
    <t>21:0502:000686</t>
  </si>
  <si>
    <t>21:0166:000582</t>
  </si>
  <si>
    <t>21:0166:000582:0001:0001:00</t>
  </si>
  <si>
    <t>013D  :833252:9R:------:--</t>
  </si>
  <si>
    <t>21:0502:000687</t>
  </si>
  <si>
    <t>29.3</t>
  </si>
  <si>
    <t>610</t>
  </si>
  <si>
    <t>013D  :833253:00:------:--</t>
  </si>
  <si>
    <t>21:0502:000688</t>
  </si>
  <si>
    <t>21:0166:000583</t>
  </si>
  <si>
    <t>21:0166:000583:0001:0001:00</t>
  </si>
  <si>
    <t>013D  :833254:00:------:--</t>
  </si>
  <si>
    <t>21:0502:000689</t>
  </si>
  <si>
    <t>21:0166:000584</t>
  </si>
  <si>
    <t>21:0166:000584:0001:0001:00</t>
  </si>
  <si>
    <t>663</t>
  </si>
  <si>
    <t>013D  :833255:00:------:--</t>
  </si>
  <si>
    <t>21:0502:000690</t>
  </si>
  <si>
    <t>21:0166:000585</t>
  </si>
  <si>
    <t>21:0166:000585:0001:0001:00</t>
  </si>
  <si>
    <t>013D  :833256:00:------:--</t>
  </si>
  <si>
    <t>21:0502:000691</t>
  </si>
  <si>
    <t>21:0166:000586</t>
  </si>
  <si>
    <t>21:0166:000586:0001:0001:00</t>
  </si>
  <si>
    <t>013D  :833257:00:------:--</t>
  </si>
  <si>
    <t>21:0502:000692</t>
  </si>
  <si>
    <t>21:0166:000587</t>
  </si>
  <si>
    <t>21:0166:000587:0001:0001:00</t>
  </si>
  <si>
    <t>013D  :833258:00:------:--</t>
  </si>
  <si>
    <t>21:0502:000693</t>
  </si>
  <si>
    <t>21:0166:000588</t>
  </si>
  <si>
    <t>21:0166:000588:0001:0001:00</t>
  </si>
  <si>
    <t>013D  :833259:00:------:--</t>
  </si>
  <si>
    <t>21:0502:000694</t>
  </si>
  <si>
    <t>21:0166:000589</t>
  </si>
  <si>
    <t>21:0166:000589:0001:0001:00</t>
  </si>
  <si>
    <t>013D  :833260:00:------:--</t>
  </si>
  <si>
    <t>21:0502:000695</t>
  </si>
  <si>
    <t>21:0166:000590</t>
  </si>
  <si>
    <t>21:0166:000590:0001:0001:00</t>
  </si>
  <si>
    <t>013D  :833261:80:833269:20</t>
  </si>
  <si>
    <t>21:0502:000696</t>
  </si>
  <si>
    <t>21:0166:000596</t>
  </si>
  <si>
    <t>21:0166:000596:0002:0001:02</t>
  </si>
  <si>
    <t>013D  :833262:00:------:--</t>
  </si>
  <si>
    <t>21:0502:000697</t>
  </si>
  <si>
    <t>21:0166:000591</t>
  </si>
  <si>
    <t>21:0166:000591:0001:0001:00</t>
  </si>
  <si>
    <t>013D  :833263:00:------:--</t>
  </si>
  <si>
    <t>21:0502:000698</t>
  </si>
  <si>
    <t>21:0166:000592</t>
  </si>
  <si>
    <t>21:0166:000592:0001:0001:00</t>
  </si>
  <si>
    <t>013D  :833264:00:------:--</t>
  </si>
  <si>
    <t>21:0502:000699</t>
  </si>
  <si>
    <t>21:0166:000593</t>
  </si>
  <si>
    <t>21:0166:000593:0001:0001:00</t>
  </si>
  <si>
    <t>013D  :833265:00:------:--</t>
  </si>
  <si>
    <t>21:0502:000700</t>
  </si>
  <si>
    <t>21:0166:000594</t>
  </si>
  <si>
    <t>21:0166:000594:0001:0001:00</t>
  </si>
  <si>
    <t>013D  :833266:9R:------:--</t>
  </si>
  <si>
    <t>21:0502:000701</t>
  </si>
  <si>
    <t>013D  :833267:00:------:--</t>
  </si>
  <si>
    <t>21:0502:000702</t>
  </si>
  <si>
    <t>21:0166:000595</t>
  </si>
  <si>
    <t>21:0166:000595:0001:0001:00</t>
  </si>
  <si>
    <t>013D  :833268:10:------:--</t>
  </si>
  <si>
    <t>21:0502:000703</t>
  </si>
  <si>
    <t>21:0166:000596:0001:0001:00</t>
  </si>
  <si>
    <t>013D  :833269:20:833268:10</t>
  </si>
  <si>
    <t>21:0502:000704</t>
  </si>
  <si>
    <t>21:0166:000596:0002:0001:01</t>
  </si>
  <si>
    <t>013D  :833270:00:------:--</t>
  </si>
  <si>
    <t>21:0502:000705</t>
  </si>
  <si>
    <t>21:0166:000597</t>
  </si>
  <si>
    <t>21:0166:000597:0001:0001:00</t>
  </si>
  <si>
    <t>013D  :833271:00:------:--</t>
  </si>
  <si>
    <t>21:0502:000706</t>
  </si>
  <si>
    <t>21:0166:000598</t>
  </si>
  <si>
    <t>21:0166:000598:0001:0001:00</t>
  </si>
  <si>
    <t>013D  :833272:00:------:--</t>
  </si>
  <si>
    <t>21:0502:000707</t>
  </si>
  <si>
    <t>21:0166:000599</t>
  </si>
  <si>
    <t>21:0166:000599:0001:0001:00</t>
  </si>
  <si>
    <t>013D  :833273:00:------:--</t>
  </si>
  <si>
    <t>21:0502:000708</t>
  </si>
  <si>
    <t>21:0166:000600</t>
  </si>
  <si>
    <t>21:0166:000600:0001:0001:00</t>
  </si>
  <si>
    <t>013D  :833274:00:------:--</t>
  </si>
  <si>
    <t>21:0502:000709</t>
  </si>
  <si>
    <t>21:0166:000601</t>
  </si>
  <si>
    <t>21:0166:000601:0001:0001:00</t>
  </si>
  <si>
    <t>9.9</t>
  </si>
  <si>
    <t>013D  :833275:00:------:--</t>
  </si>
  <si>
    <t>21:0502:000710</t>
  </si>
  <si>
    <t>21:0166:000602</t>
  </si>
  <si>
    <t>21:0166:000602:0001:0001:00</t>
  </si>
  <si>
    <t>013D  :833276:00:------:--</t>
  </si>
  <si>
    <t>21:0502:000711</t>
  </si>
  <si>
    <t>21:0166:000603</t>
  </si>
  <si>
    <t>21:0166:000603:0001:0001:00</t>
  </si>
  <si>
    <t>013D  :833277:00:------:--</t>
  </si>
  <si>
    <t>21:0502:000712</t>
  </si>
  <si>
    <t>21:0166:000604</t>
  </si>
  <si>
    <t>21:0166:000604:0001:0001:00</t>
  </si>
  <si>
    <t>013D  :833278:00:------:--</t>
  </si>
  <si>
    <t>21:0502:000713</t>
  </si>
  <si>
    <t>21:0166:000605</t>
  </si>
  <si>
    <t>21:0166:000605:0001:0001:00</t>
  </si>
  <si>
    <t>013D  :833279:00:------:--</t>
  </si>
  <si>
    <t>21:0502:000714</t>
  </si>
  <si>
    <t>21:0166:000606</t>
  </si>
  <si>
    <t>21:0166:000606:0001:0001:00</t>
  </si>
  <si>
    <t>013D  :833280:00:------:--</t>
  </si>
  <si>
    <t>21:0502:000715</t>
  </si>
  <si>
    <t>21:0166:000607</t>
  </si>
  <si>
    <t>21:0166:000607:0001:0001:00</t>
  </si>
  <si>
    <t>013D  :833281:80:833286:20</t>
  </si>
  <si>
    <t>21:0502:000716</t>
  </si>
  <si>
    <t>21:0166:000610</t>
  </si>
  <si>
    <t>21:0166:000610:0002:0001:02</t>
  </si>
  <si>
    <t>859</t>
  </si>
  <si>
    <t>013D  :833282:00:------:--</t>
  </si>
  <si>
    <t>21:0502:000717</t>
  </si>
  <si>
    <t>21:0166:000608</t>
  </si>
  <si>
    <t>21:0166:000608:0001:0001:00</t>
  </si>
  <si>
    <t>013D  :833283:00:------:--</t>
  </si>
  <si>
    <t>21:0502:000718</t>
  </si>
  <si>
    <t>21:0166:000609</t>
  </si>
  <si>
    <t>21:0166:000609:0001:0001:00</t>
  </si>
  <si>
    <t>013D  :833284:9R:------:--</t>
  </si>
  <si>
    <t>21:0502:000719</t>
  </si>
  <si>
    <t>449</t>
  </si>
  <si>
    <t>013D  :833285:10:------:--</t>
  </si>
  <si>
    <t>21:0502:000720</t>
  </si>
  <si>
    <t>21:0166:000610:0001:0001:00</t>
  </si>
  <si>
    <t>789</t>
  </si>
  <si>
    <t>013D  :833286:20:833285:10</t>
  </si>
  <si>
    <t>21:0502:000721</t>
  </si>
  <si>
    <t>21:0166:000610:0002:0001:01</t>
  </si>
  <si>
    <t>814</t>
  </si>
  <si>
    <t>013D  :833287:00:------:--</t>
  </si>
  <si>
    <t>21:0502:000722</t>
  </si>
  <si>
    <t>21:0166:000611</t>
  </si>
  <si>
    <t>21:0166:000611:0001:0001:00</t>
  </si>
  <si>
    <t>013D  :833288:00:------:--</t>
  </si>
  <si>
    <t>21:0502:000723</t>
  </si>
  <si>
    <t>21:0166:000612</t>
  </si>
  <si>
    <t>21:0166:000612:0001:0001:00</t>
  </si>
  <si>
    <t>013D  :833289:00:------:--</t>
  </si>
  <si>
    <t>21:0502:000724</t>
  </si>
  <si>
    <t>21:0166:000613</t>
  </si>
  <si>
    <t>21:0166:000613:0001:0001:00</t>
  </si>
  <si>
    <t>013D  :833290:00:------:--</t>
  </si>
  <si>
    <t>21:0502:000725</t>
  </si>
  <si>
    <t>21:0166:000614</t>
  </si>
  <si>
    <t>21:0166:000614:0001:0001:00</t>
  </si>
  <si>
    <t>2420</t>
  </si>
  <si>
    <t>013D  :833291:00:------:--</t>
  </si>
  <si>
    <t>21:0502:000726</t>
  </si>
  <si>
    <t>21:0166:000615</t>
  </si>
  <si>
    <t>21:0166:000615:0001:0001:00</t>
  </si>
  <si>
    <t>013D  :833292:00:------:--</t>
  </si>
  <si>
    <t>21:0502:000727</t>
  </si>
  <si>
    <t>21:0166:000616</t>
  </si>
  <si>
    <t>21:0166:000616:0001:0001:00</t>
  </si>
  <si>
    <t>013D  :833293:00:------:--</t>
  </si>
  <si>
    <t>21:0502:000728</t>
  </si>
  <si>
    <t>21:0166:000617</t>
  </si>
  <si>
    <t>21:0166:000617:0001:0001:00</t>
  </si>
  <si>
    <t>013D  :833294:00:------:--</t>
  </si>
  <si>
    <t>21:0502:000729</t>
  </si>
  <si>
    <t>21:0166:000618</t>
  </si>
  <si>
    <t>21:0166:000618:0001:0001:00</t>
  </si>
  <si>
    <t>013D  :833295:00:------:--</t>
  </si>
  <si>
    <t>21:0502:000730</t>
  </si>
  <si>
    <t>21:0166:000619</t>
  </si>
  <si>
    <t>21:0166:000619:0001:0001:00</t>
  </si>
  <si>
    <t>013D  :833296:00:------:--</t>
  </si>
  <si>
    <t>21:0502:000731</t>
  </si>
  <si>
    <t>21:0166:000620</t>
  </si>
  <si>
    <t>21:0166:000620:0001:0001:00</t>
  </si>
  <si>
    <t>013D  :833297:00:------:--</t>
  </si>
  <si>
    <t>21:0502:000732</t>
  </si>
  <si>
    <t>21:0166:000621</t>
  </si>
  <si>
    <t>21:0166:000621:0001:0001:00</t>
  </si>
  <si>
    <t>013D  :833298:00:------:--</t>
  </si>
  <si>
    <t>21:0502:000733</t>
  </si>
  <si>
    <t>21:0166:000622</t>
  </si>
  <si>
    <t>21:0166:000622:0001:0001:00</t>
  </si>
  <si>
    <t>013D  :833299:00:------:--</t>
  </si>
  <si>
    <t>21:0502:000734</t>
  </si>
  <si>
    <t>21:0166:000623</t>
  </si>
  <si>
    <t>21:0166:000623:0001:0001:00</t>
  </si>
  <si>
    <t>013D  :833300:00:------:--</t>
  </si>
  <si>
    <t>21:0502:000735</t>
  </si>
  <si>
    <t>21:0166:000624</t>
  </si>
  <si>
    <t>21:0166:000624:0001:0001:00</t>
  </si>
  <si>
    <t>013D  :833301:80:833303:10</t>
  </si>
  <si>
    <t>21:0502:000736</t>
  </si>
  <si>
    <t>21:0166:000626</t>
  </si>
  <si>
    <t>21:0166:000626:0001:0001:02</t>
  </si>
  <si>
    <t>013D  :833302:00:------:--</t>
  </si>
  <si>
    <t>21:0502:000737</t>
  </si>
  <si>
    <t>21:0166:000625</t>
  </si>
  <si>
    <t>21:0166:000625:0001:0001:00</t>
  </si>
  <si>
    <t>013D  :833303:10:------:--</t>
  </si>
  <si>
    <t>21:0502:000738</t>
  </si>
  <si>
    <t>21:0166:000626:0001:0001:01</t>
  </si>
  <si>
    <t>013D  :833304:20:833303:10</t>
  </si>
  <si>
    <t>21:0502:000739</t>
  </si>
  <si>
    <t>21:0166:000626:0002:0001:00</t>
  </si>
  <si>
    <t>013D  :833305:00:------:--</t>
  </si>
  <si>
    <t>21:0502:000740</t>
  </si>
  <si>
    <t>21:0166:000627</t>
  </si>
  <si>
    <t>21:0166:000627:0001:0001:00</t>
  </si>
  <si>
    <t>013D  :833306:00:------:--</t>
  </si>
  <si>
    <t>21:0502:000741</t>
  </si>
  <si>
    <t>21:0166:000628</t>
  </si>
  <si>
    <t>21:0166:000628:0001:0001:00</t>
  </si>
  <si>
    <t>013D  :833307:00:------:--</t>
  </si>
  <si>
    <t>21:0502:000742</t>
  </si>
  <si>
    <t>21:0166:000629</t>
  </si>
  <si>
    <t>21:0166:000629:0001:0001:00</t>
  </si>
  <si>
    <t>013D  :833308:00:------:--</t>
  </si>
  <si>
    <t>21:0502:000743</t>
  </si>
  <si>
    <t>21:0166:000630</t>
  </si>
  <si>
    <t>21:0166:000630:0001:0001:00</t>
  </si>
  <si>
    <t>013D  :833309:00:------:--</t>
  </si>
  <si>
    <t>21:0502:000744</t>
  </si>
  <si>
    <t>21:0166:000631</t>
  </si>
  <si>
    <t>21:0166:000631:0001:0001:00</t>
  </si>
  <si>
    <t>013D  :833310:00:------:--</t>
  </si>
  <si>
    <t>21:0502:000745</t>
  </si>
  <si>
    <t>21:0166:000632</t>
  </si>
  <si>
    <t>21:0166:000632:0001:0001:00</t>
  </si>
  <si>
    <t>013D  :833311:00:------:--</t>
  </si>
  <si>
    <t>21:0502:000746</t>
  </si>
  <si>
    <t>21:0166:000633</t>
  </si>
  <si>
    <t>21:0166:000633:0001:0001:00</t>
  </si>
  <si>
    <t>013D  :833312:00:------:--</t>
  </si>
  <si>
    <t>21:0502:000747</t>
  </si>
  <si>
    <t>21:0166:000634</t>
  </si>
  <si>
    <t>21:0166:000634:0001:0001:00</t>
  </si>
  <si>
    <t>013D  :833313:00:------:--</t>
  </si>
  <si>
    <t>21:0502:000748</t>
  </si>
  <si>
    <t>21:0166:000635</t>
  </si>
  <si>
    <t>21:0166:000635:0001:0001:00</t>
  </si>
  <si>
    <t>2270</t>
  </si>
  <si>
    <t>013D  :833314:00:------:--</t>
  </si>
  <si>
    <t>21:0502:000749</t>
  </si>
  <si>
    <t>21:0166:000636</t>
  </si>
  <si>
    <t>21:0166:000636:0001:0001:00</t>
  </si>
  <si>
    <t>013D  :833315:9P:------:--</t>
  </si>
  <si>
    <t>21:0502:000750</t>
  </si>
  <si>
    <t>013D  :833316:00:------:--</t>
  </si>
  <si>
    <t>21:0502:000751</t>
  </si>
  <si>
    <t>21:0166:000637</t>
  </si>
  <si>
    <t>21:0166:000637:0001:0001:00</t>
  </si>
  <si>
    <t>013D  :833317:00:------:--</t>
  </si>
  <si>
    <t>21:0502:000752</t>
  </si>
  <si>
    <t>21:0166:000638</t>
  </si>
  <si>
    <t>21:0166:000638:0001:0001:00</t>
  </si>
  <si>
    <t>013D  :833318:00:------:--</t>
  </si>
  <si>
    <t>21:0502:000753</t>
  </si>
  <si>
    <t>21:0166:000639</t>
  </si>
  <si>
    <t>21:0166:000639:0001:0001:00</t>
  </si>
  <si>
    <t>969</t>
  </si>
  <si>
    <t>013D  :833319:00:------:--</t>
  </si>
  <si>
    <t>21:0502:000754</t>
  </si>
  <si>
    <t>21:0166:000640</t>
  </si>
  <si>
    <t>21:0166:000640:0001:0001:00</t>
  </si>
  <si>
    <t>234</t>
  </si>
  <si>
    <t>013D  :833320:00:------:--</t>
  </si>
  <si>
    <t>21:0502:000755</t>
  </si>
  <si>
    <t>21:0166:000641</t>
  </si>
  <si>
    <t>21:0166:000641:0001:0001:00</t>
  </si>
  <si>
    <t>013D  :833321:80:833324:10</t>
  </si>
  <si>
    <t>21:0502:000756</t>
  </si>
  <si>
    <t>21:0166:000644</t>
  </si>
  <si>
    <t>21:0166:000644:0001:0001:02</t>
  </si>
  <si>
    <t>013D  :833322:00:------:--</t>
  </si>
  <si>
    <t>21:0502:000757</t>
  </si>
  <si>
    <t>21:0166:000642</t>
  </si>
  <si>
    <t>21:0166:000642:0001:0001:00</t>
  </si>
  <si>
    <t>013D  :833323:00:------:--</t>
  </si>
  <si>
    <t>21:0502:000758</t>
  </si>
  <si>
    <t>21:0166:000643</t>
  </si>
  <si>
    <t>21:0166:000643:0001:0001:00</t>
  </si>
  <si>
    <t>013D  :833324:10:------:--</t>
  </si>
  <si>
    <t>21:0502:000759</t>
  </si>
  <si>
    <t>21:0166:000644:0001:0001:01</t>
  </si>
  <si>
    <t>013D  :833325:9R:------:--</t>
  </si>
  <si>
    <t>21:0502:000760</t>
  </si>
  <si>
    <t>433</t>
  </si>
  <si>
    <t>013D  :833326:20:833324:10</t>
  </si>
  <si>
    <t>21:0502:000761</t>
  </si>
  <si>
    <t>21:0166:000644:0002:0001:00</t>
  </si>
  <si>
    <t>013D  :833327:00:------:--</t>
  </si>
  <si>
    <t>21:0502:000762</t>
  </si>
  <si>
    <t>21:0166:000645</t>
  </si>
  <si>
    <t>21:0166:000645:0001:0001:00</t>
  </si>
  <si>
    <t>013D  :833328:00:------:--</t>
  </si>
  <si>
    <t>21:0502:000763</t>
  </si>
  <si>
    <t>21:0166:000646</t>
  </si>
  <si>
    <t>21:0166:000646:0001:0001:00</t>
  </si>
  <si>
    <t>013D  :833329:00:------:--</t>
  </si>
  <si>
    <t>21:0502:000764</t>
  </si>
  <si>
    <t>21:0166:000647</t>
  </si>
  <si>
    <t>21:0166:000647:0001:0001:00</t>
  </si>
  <si>
    <t>658</t>
  </si>
  <si>
    <t>013D  :833330:00:------:--</t>
  </si>
  <si>
    <t>21:0502:000765</t>
  </si>
  <si>
    <t>21:0166:000648</t>
  </si>
  <si>
    <t>21:0166:000648:0001:0001:00</t>
  </si>
  <si>
    <t>013D  :833331:00:------:--</t>
  </si>
  <si>
    <t>21:0502:000766</t>
  </si>
  <si>
    <t>21:0166:000649</t>
  </si>
  <si>
    <t>21:0166:000649:0001:0001:00</t>
  </si>
  <si>
    <t>013D  :833332:00:------:--</t>
  </si>
  <si>
    <t>21:0502:000767</t>
  </si>
  <si>
    <t>21:0166:000650</t>
  </si>
  <si>
    <t>21:0166:000650:0001:0001:00</t>
  </si>
  <si>
    <t>013D  :833333:00:------:--</t>
  </si>
  <si>
    <t>21:0502:000768</t>
  </si>
  <si>
    <t>21:0166:000651</t>
  </si>
  <si>
    <t>21:0166:000651:0001:0001:00</t>
  </si>
  <si>
    <t>8.35</t>
  </si>
  <si>
    <t>013D  :833334:00:------:--</t>
  </si>
  <si>
    <t>21:0502:000769</t>
  </si>
  <si>
    <t>21:0166:000652</t>
  </si>
  <si>
    <t>21:0166:000652:0001:0001:00</t>
  </si>
  <si>
    <t>013D  :833335:00:------:--</t>
  </si>
  <si>
    <t>21:0502:000770</t>
  </si>
  <si>
    <t>21:0166:000653</t>
  </si>
  <si>
    <t>21:0166:000653:0001:0001:00</t>
  </si>
  <si>
    <t>013D  :833336:00:------:--</t>
  </si>
  <si>
    <t>21:0502:000771</t>
  </si>
  <si>
    <t>21:0166:000654</t>
  </si>
  <si>
    <t>21:0166:000654:0001:0001:00</t>
  </si>
  <si>
    <t>013D  :833337:00:------:--</t>
  </si>
  <si>
    <t>21:0502:000772</t>
  </si>
  <si>
    <t>21:0166:000655</t>
  </si>
  <si>
    <t>21:0166:000655:0001:0001:00</t>
  </si>
  <si>
    <t>013D  :833338:00:------:--</t>
  </si>
  <si>
    <t>21:0502:000773</t>
  </si>
  <si>
    <t>21:0166:000656</t>
  </si>
  <si>
    <t>21:0166:000656:0001:0001:00</t>
  </si>
  <si>
    <t>013D  :833339:00:------:--</t>
  </si>
  <si>
    <t>21:0502:000774</t>
  </si>
  <si>
    <t>21:0166:000657</t>
  </si>
  <si>
    <t>21:0166:000657:0001:0001:00</t>
  </si>
  <si>
    <t>013D  :833340:00:------:--</t>
  </si>
  <si>
    <t>21:0502:000775</t>
  </si>
  <si>
    <t>21:0166:000658</t>
  </si>
  <si>
    <t>21:0166:000658:0001:0001:00</t>
  </si>
  <si>
    <t>013D  :833341:80:833344:20</t>
  </si>
  <si>
    <t>21:0502:000776</t>
  </si>
  <si>
    <t>21:0166:000660</t>
  </si>
  <si>
    <t>21:0166:000660:0002:0001:02</t>
  </si>
  <si>
    <t>013D  :833342:00:------:--</t>
  </si>
  <si>
    <t>21:0502:000777</t>
  </si>
  <si>
    <t>21:0166:000659</t>
  </si>
  <si>
    <t>21:0166:000659:0001:0001:00</t>
  </si>
  <si>
    <t>013D  :833343:10:------:--</t>
  </si>
  <si>
    <t>21:0502:000778</t>
  </si>
  <si>
    <t>21:0166:000660:0001:0001:00</t>
  </si>
  <si>
    <t>013D  :833344:20:833343:10</t>
  </si>
  <si>
    <t>21:0502:000779</t>
  </si>
  <si>
    <t>21:0166:000660:0002:0001:01</t>
  </si>
  <si>
    <t>013D  :833345:00:------:--</t>
  </si>
  <si>
    <t>21:0502:000780</t>
  </si>
  <si>
    <t>21:0166:000661</t>
  </si>
  <si>
    <t>21:0166:000661:0001:0001:00</t>
  </si>
  <si>
    <t>013D  :833346:00:------:--</t>
  </si>
  <si>
    <t>21:0502:000781</t>
  </si>
  <si>
    <t>21:0166:000662</t>
  </si>
  <si>
    <t>21:0166:000662:0001:0001:00</t>
  </si>
  <si>
    <t>013D  :833347:00:------:--</t>
  </si>
  <si>
    <t>21:0502:000782</t>
  </si>
  <si>
    <t>21:0166:000663</t>
  </si>
  <si>
    <t>21:0166:000663:0001:0001:00</t>
  </si>
  <si>
    <t>013D  :833348:00:------:--</t>
  </si>
  <si>
    <t>21:0502:000783</t>
  </si>
  <si>
    <t>21:0166:000664</t>
  </si>
  <si>
    <t>21:0166:000664:0001:0001:00</t>
  </si>
  <si>
    <t>013D  :833349:00:------:--</t>
  </si>
  <si>
    <t>21:0502:000784</t>
  </si>
  <si>
    <t>21:0166:000665</t>
  </si>
  <si>
    <t>21:0166:000665:0001:0001:00</t>
  </si>
  <si>
    <t>013D  :833350:00:------:--</t>
  </si>
  <si>
    <t>21:0502:000785</t>
  </si>
  <si>
    <t>21:0166:000666</t>
  </si>
  <si>
    <t>21:0166:000666:0001:0001:00</t>
  </si>
  <si>
    <t>013D  :833351:00:------:--</t>
  </si>
  <si>
    <t>21:0502:000786</t>
  </si>
  <si>
    <t>21:0166:000667</t>
  </si>
  <si>
    <t>21:0166:000667:0001:0001:00</t>
  </si>
  <si>
    <t>013D  :833352:00:------:--</t>
  </si>
  <si>
    <t>21:0502:000787</t>
  </si>
  <si>
    <t>21:0166:000668</t>
  </si>
  <si>
    <t>21:0166:000668:0001:0001:00</t>
  </si>
  <si>
    <t>013D  :833353:00:------:--</t>
  </si>
  <si>
    <t>21:0502:000788</t>
  </si>
  <si>
    <t>21:0166:000669</t>
  </si>
  <si>
    <t>21:0166:000669:0001:0001:00</t>
  </si>
  <si>
    <t>9.7</t>
  </si>
  <si>
    <t>013D  :833354:00:------:--</t>
  </si>
  <si>
    <t>21:0502:000789</t>
  </si>
  <si>
    <t>21:0166:000670</t>
  </si>
  <si>
    <t>21:0166:000670:0001:0001:00</t>
  </si>
  <si>
    <t>013D  :833355:00:------:--</t>
  </si>
  <si>
    <t>21:0502:000790</t>
  </si>
  <si>
    <t>21:0166:000671</t>
  </si>
  <si>
    <t>21:0166:000671:0001:0001:00</t>
  </si>
  <si>
    <t>308</t>
  </si>
  <si>
    <t>013D  :833356:00:------:--</t>
  </si>
  <si>
    <t>21:0502:000791</t>
  </si>
  <si>
    <t>21:0166:000672</t>
  </si>
  <si>
    <t>21:0166:000672:0001:0001:00</t>
  </si>
  <si>
    <t>013D  :833357:00:------:--</t>
  </si>
  <si>
    <t>21:0502:000792</t>
  </si>
  <si>
    <t>21:0166:000673</t>
  </si>
  <si>
    <t>21:0166:000673:0001:0001:00</t>
  </si>
  <si>
    <t>797</t>
  </si>
  <si>
    <t>013D  :833358:9M:------:--</t>
  </si>
  <si>
    <t>21:0502:000793</t>
  </si>
  <si>
    <t>013D  :833359:00:------:--</t>
  </si>
  <si>
    <t>21:0502:000794</t>
  </si>
  <si>
    <t>21:0166:000674</t>
  </si>
  <si>
    <t>21:0166:000674:0001:0001:00</t>
  </si>
  <si>
    <t>013D  :833360:00:------:--</t>
  </si>
  <si>
    <t>21:0502:000795</t>
  </si>
  <si>
    <t>21:0166:000675</t>
  </si>
  <si>
    <t>21:0166:000675:0001:0001:00</t>
  </si>
  <si>
    <t>013D  :833361:80:833371:20</t>
  </si>
  <si>
    <t>21:0502:000796</t>
  </si>
  <si>
    <t>21:0166:000683</t>
  </si>
  <si>
    <t>21:0166:000683:0002:0001:02</t>
  </si>
  <si>
    <t>013D  :833362:00:------:--</t>
  </si>
  <si>
    <t>21:0502:000797</t>
  </si>
  <si>
    <t>21:0166:000676</t>
  </si>
  <si>
    <t>21:0166:000676:0001:0001:00</t>
  </si>
  <si>
    <t>013D  :833363:00:------:--</t>
  </si>
  <si>
    <t>21:0502:000798</t>
  </si>
  <si>
    <t>21:0166:000677</t>
  </si>
  <si>
    <t>21:0166:000677:0001:0001:00</t>
  </si>
  <si>
    <t>013D  :833364:00:------:--</t>
  </si>
  <si>
    <t>21:0502:000799</t>
  </si>
  <si>
    <t>21:0166:000678</t>
  </si>
  <si>
    <t>21:0166:000678:0001:0001:00</t>
  </si>
  <si>
    <t>013D  :833365:00:------:--</t>
  </si>
  <si>
    <t>21:0502:000800</t>
  </si>
  <si>
    <t>21:0166:000679</t>
  </si>
  <si>
    <t>21:0166:000679:0001:0001:00</t>
  </si>
  <si>
    <t>013D  :833366:00:------:--</t>
  </si>
  <si>
    <t>21:0502:000801</t>
  </si>
  <si>
    <t>21:0166:000680</t>
  </si>
  <si>
    <t>21:0166:000680:0001:0001:00</t>
  </si>
  <si>
    <t>43.4</t>
  </si>
  <si>
    <t>013D  :833367:00:------:--</t>
  </si>
  <si>
    <t>21:0502:000802</t>
  </si>
  <si>
    <t>21:0166:000681</t>
  </si>
  <si>
    <t>21:0166:000681:0001:0001:00</t>
  </si>
  <si>
    <t>013D  :833368:9M:------:--</t>
  </si>
  <si>
    <t>21:0502:000803</t>
  </si>
  <si>
    <t>013D  :833369:00:------:--</t>
  </si>
  <si>
    <t>21:0502:000804</t>
  </si>
  <si>
    <t>21:0166:000682</t>
  </si>
  <si>
    <t>21:0166:000682:0001:0001:00</t>
  </si>
  <si>
    <t>013D  :833370:10:------:--</t>
  </si>
  <si>
    <t>21:0502:000805</t>
  </si>
  <si>
    <t>21:0166:000683:0001:0001:00</t>
  </si>
  <si>
    <t>013D  :833371:20:833370:10</t>
  </si>
  <si>
    <t>21:0502:000806</t>
  </si>
  <si>
    <t>21:0166:000683:0002:0001:01</t>
  </si>
  <si>
    <t>013D  :833372:00:------:--</t>
  </si>
  <si>
    <t>21:0502:000807</t>
  </si>
  <si>
    <t>21:0166:000684</t>
  </si>
  <si>
    <t>21:0166:000684:0001:0001:00</t>
  </si>
  <si>
    <t>013D  :833373:00:------:--</t>
  </si>
  <si>
    <t>21:0502:000808</t>
  </si>
  <si>
    <t>21:0166:000685</t>
  </si>
  <si>
    <t>21:0166:000685:0001:0001:00</t>
  </si>
  <si>
    <t>013D  :833374:00:------:--</t>
  </si>
  <si>
    <t>21:0502:000809</t>
  </si>
  <si>
    <t>21:0166:000686</t>
  </si>
  <si>
    <t>21:0166:000686:0001:0001:00</t>
  </si>
  <si>
    <t>013D  :833375:00:------:--</t>
  </si>
  <si>
    <t>21:0502:000810</t>
  </si>
  <si>
    <t>21:0166:000687</t>
  </si>
  <si>
    <t>21:0166:000687:0001:0001:00</t>
  </si>
  <si>
    <t>013D  :833376:00:------:--</t>
  </si>
  <si>
    <t>21:0502:000811</t>
  </si>
  <si>
    <t>21:0166:000688</t>
  </si>
  <si>
    <t>21:0166:000688:0001:0001:00</t>
  </si>
  <si>
    <t>013D  :833377:00:------:--</t>
  </si>
  <si>
    <t>21:0502:000812</t>
  </si>
  <si>
    <t>21:0166:000689</t>
  </si>
  <si>
    <t>21:0166:000689:0001:0001:00</t>
  </si>
  <si>
    <t>1210</t>
  </si>
  <si>
    <t>013D  :833378:00:------:--</t>
  </si>
  <si>
    <t>21:0502:000813</t>
  </si>
  <si>
    <t>21:0166:000690</t>
  </si>
  <si>
    <t>21:0166:000690:0001:0001:00</t>
  </si>
  <si>
    <t>013D  :833379:00:------:--</t>
  </si>
  <si>
    <t>21:0502:000814</t>
  </si>
  <si>
    <t>21:0166:000691</t>
  </si>
  <si>
    <t>21:0166:000691:0001:0001:00</t>
  </si>
  <si>
    <t>013D  :833380:00:------:--</t>
  </si>
  <si>
    <t>21:0502:000815</t>
  </si>
  <si>
    <t>21:0166:000692</t>
  </si>
  <si>
    <t>21:0166:000692:0001:0001:00</t>
  </si>
  <si>
    <t>013D  :833381:80:833382:10</t>
  </si>
  <si>
    <t>21:0502:000816</t>
  </si>
  <si>
    <t>21:0166:000693</t>
  </si>
  <si>
    <t>21:0166:000693:0001:0001:02</t>
  </si>
  <si>
    <t>013D  :833382:10:------:--</t>
  </si>
  <si>
    <t>21:0502:000817</t>
  </si>
  <si>
    <t>21:0166:000693:0001:0001:01</t>
  </si>
  <si>
    <t>013D  :833383:20:833382:10</t>
  </si>
  <si>
    <t>21:0502:000818</t>
  </si>
  <si>
    <t>21:0166:000693:0002:0001:00</t>
  </si>
  <si>
    <t>013D  :833384:00:------:--</t>
  </si>
  <si>
    <t>21:0502:000819</t>
  </si>
  <si>
    <t>21:0166:000694</t>
  </si>
  <si>
    <t>21:0166:000694:0001:0001:00</t>
  </si>
  <si>
    <t>013D  :833385:00:------:--</t>
  </si>
  <si>
    <t>21:0502:000820</t>
  </si>
  <si>
    <t>21:0166:000695</t>
  </si>
  <si>
    <t>21:0166:000695:0001:0001:00</t>
  </si>
  <si>
    <t>013D  :833386:00:------:--</t>
  </si>
  <si>
    <t>21:0502:000821</t>
  </si>
  <si>
    <t>21:0166:000696</t>
  </si>
  <si>
    <t>21:0166:000696:0001:0001:00</t>
  </si>
  <si>
    <t>013D  :833387:00:------:--</t>
  </si>
  <si>
    <t>21:0502:000822</t>
  </si>
  <si>
    <t>21:0166:000697</t>
  </si>
  <si>
    <t>21:0166:000697:0001:0001:00</t>
  </si>
  <si>
    <t>013D  :833388:00:------:--</t>
  </si>
  <si>
    <t>21:0502:000823</t>
  </si>
  <si>
    <t>21:0166:000698</t>
  </si>
  <si>
    <t>21:0166:000698:0001:0001:00</t>
  </si>
  <si>
    <t>49.2</t>
  </si>
  <si>
    <t>013D  :833389:00:------:--</t>
  </si>
  <si>
    <t>21:0502:000824</t>
  </si>
  <si>
    <t>21:0166:000699</t>
  </si>
  <si>
    <t>21:0166:000699:0001:0001:00</t>
  </si>
  <si>
    <t>013D  :833390:00:------:--</t>
  </si>
  <si>
    <t>21:0502:000825</t>
  </si>
  <si>
    <t>21:0166:000700</t>
  </si>
  <si>
    <t>21:0166:000700:0001:0001:00</t>
  </si>
  <si>
    <t>013D  :833391:00:------:--</t>
  </si>
  <si>
    <t>21:0502:000826</t>
  </si>
  <si>
    <t>21:0166:000701</t>
  </si>
  <si>
    <t>21:0166:000701:0001:0001:00</t>
  </si>
  <si>
    <t>013D  :833392:00:------:--</t>
  </si>
  <si>
    <t>21:0502:000827</t>
  </si>
  <si>
    <t>21:0166:000702</t>
  </si>
  <si>
    <t>21:0166:000702:0001:0001:00</t>
  </si>
  <si>
    <t>013D  :833393:00:------:--</t>
  </si>
  <si>
    <t>21:0502:000828</t>
  </si>
  <si>
    <t>21:0166:000703</t>
  </si>
  <si>
    <t>21:0166:000703:0001:0001:00</t>
  </si>
  <si>
    <t>858</t>
  </si>
  <si>
    <t>013D  :833394:00:------:--</t>
  </si>
  <si>
    <t>21:0502:000829</t>
  </si>
  <si>
    <t>21:0166:000704</t>
  </si>
  <si>
    <t>21:0166:000704:0001:0001:00</t>
  </si>
  <si>
    <t>453</t>
  </si>
  <si>
    <t>013D  :833395:00:------:--</t>
  </si>
  <si>
    <t>21:0502:000830</t>
  </si>
  <si>
    <t>21:0166:000705</t>
  </si>
  <si>
    <t>21:0166:000705:0001:0001:00</t>
  </si>
  <si>
    <t>013D  :833396:9P:------:--</t>
  </si>
  <si>
    <t>21:0502:000831</t>
  </si>
  <si>
    <t>013D  :833397:00:------:--</t>
  </si>
  <si>
    <t>21:0502:000832</t>
  </si>
  <si>
    <t>21:0166:000706</t>
  </si>
  <si>
    <t>21:0166:000706:0001:0001:00</t>
  </si>
  <si>
    <t>594</t>
  </si>
  <si>
    <t>013D  :833398:00:------:--</t>
  </si>
  <si>
    <t>21:0502:000833</t>
  </si>
  <si>
    <t>21:0166:000707</t>
  </si>
  <si>
    <t>21:0166:000707:0001:0001:00</t>
  </si>
  <si>
    <t>3260</t>
  </si>
  <si>
    <t>013D  :833399:00:------:--</t>
  </si>
  <si>
    <t>21:0502:000834</t>
  </si>
  <si>
    <t>21:0166:000708</t>
  </si>
  <si>
    <t>21:0166:000708:0001:0001:00</t>
  </si>
  <si>
    <t>013D  :833400:00:------:--</t>
  </si>
  <si>
    <t>21:0502:000835</t>
  </si>
  <si>
    <t>21:0166:000709</t>
  </si>
  <si>
    <t>21:0166:000709:0001:0001:00</t>
  </si>
  <si>
    <t>326</t>
  </si>
  <si>
    <t>013D  :833401:80:833410:20</t>
  </si>
  <si>
    <t>21:0502:000836</t>
  </si>
  <si>
    <t>21:0166:000716</t>
  </si>
  <si>
    <t>21:0166:000716:0002:0001:02</t>
  </si>
  <si>
    <t>013D  :833402:00:------:--</t>
  </si>
  <si>
    <t>21:0502:000837</t>
  </si>
  <si>
    <t>21:0166:000710</t>
  </si>
  <si>
    <t>21:0166:000710:0001:0001:00</t>
  </si>
  <si>
    <t>013D  :833403:00:------:--</t>
  </si>
  <si>
    <t>21:0502:000838</t>
  </si>
  <si>
    <t>21:0166:000711</t>
  </si>
  <si>
    <t>21:0166:000711:0001:0001:00</t>
  </si>
  <si>
    <t>013D  :833404:00:------:--</t>
  </si>
  <si>
    <t>21:0502:000839</t>
  </si>
  <si>
    <t>21:0166:000712</t>
  </si>
  <si>
    <t>21:0166:000712:0001:0001:00</t>
  </si>
  <si>
    <t>1530</t>
  </si>
  <si>
    <t>013D  :833405:9R:------:--</t>
  </si>
  <si>
    <t>21:0502:000840</t>
  </si>
  <si>
    <t>26.5</t>
  </si>
  <si>
    <t>013D  :833406:00:------:--</t>
  </si>
  <si>
    <t>21:0502:000841</t>
  </si>
  <si>
    <t>21:0166:000713</t>
  </si>
  <si>
    <t>21:0166:000713:0001:0001:00</t>
  </si>
  <si>
    <t>013D  :833407:00:------:--</t>
  </si>
  <si>
    <t>21:0502:000842</t>
  </si>
  <si>
    <t>21:0166:000714</t>
  </si>
  <si>
    <t>21:0166:000714:0001:0001:00</t>
  </si>
  <si>
    <t>1650</t>
  </si>
  <si>
    <t>013D  :833408:00:------:--</t>
  </si>
  <si>
    <t>21:0502:000843</t>
  </si>
  <si>
    <t>21:0166:000715</t>
  </si>
  <si>
    <t>21:0166:000715:0001:0001:00</t>
  </si>
  <si>
    <t>013D  :833409:10:------:--</t>
  </si>
  <si>
    <t>21:0502:000844</t>
  </si>
  <si>
    <t>21:0166:000716:0001:0001:00</t>
  </si>
  <si>
    <t>013D  :833410:20:833409:10</t>
  </si>
  <si>
    <t>21:0502:000845</t>
  </si>
  <si>
    <t>21:0166:000716:0002:0001:01</t>
  </si>
  <si>
    <t>013D  :833411:00:------:--</t>
  </si>
  <si>
    <t>21:0502:000846</t>
  </si>
  <si>
    <t>21:0166:000717</t>
  </si>
  <si>
    <t>21:0166:000717:0001:0001:00</t>
  </si>
  <si>
    <t>013D  :833412:00:------:--</t>
  </si>
  <si>
    <t>21:0502:000847</t>
  </si>
  <si>
    <t>21:0166:000718</t>
  </si>
  <si>
    <t>21:0166:000718:0001:0001:00</t>
  </si>
  <si>
    <t>013D  :833413:00:------:--</t>
  </si>
  <si>
    <t>21:0502:000848</t>
  </si>
  <si>
    <t>21:0166:000719</t>
  </si>
  <si>
    <t>21:0166:000719:0001:0001:00</t>
  </si>
  <si>
    <t>013D  :833414:00:------:--</t>
  </si>
  <si>
    <t>21:0502:000849</t>
  </si>
  <si>
    <t>21:0166:000720</t>
  </si>
  <si>
    <t>21:0166:000720:0001:0001:00</t>
  </si>
  <si>
    <t>013D  :833415:00:------:--</t>
  </si>
  <si>
    <t>21:0502:000850</t>
  </si>
  <si>
    <t>21:0166:000721</t>
  </si>
  <si>
    <t>21:0166:000721:0001:0001:00</t>
  </si>
  <si>
    <t>013D  :833416:00:------:--</t>
  </si>
  <si>
    <t>21:0502:000851</t>
  </si>
  <si>
    <t>21:0166:000722</t>
  </si>
  <si>
    <t>21:0166:000722:0001:0001:00</t>
  </si>
  <si>
    <t>013D  :833417:00:------:--</t>
  </si>
  <si>
    <t>21:0502:000852</t>
  </si>
  <si>
    <t>21:0166:000723</t>
  </si>
  <si>
    <t>21:0166:000723:0001:0001:00</t>
  </si>
  <si>
    <t>013D  :833418:00:------:--</t>
  </si>
  <si>
    <t>21:0502:000853</t>
  </si>
  <si>
    <t>21:0166:000724</t>
  </si>
  <si>
    <t>21:0166:000724:0001:0001:00</t>
  </si>
  <si>
    <t>013D  :833419:00:------:--</t>
  </si>
  <si>
    <t>21:0502:000854</t>
  </si>
  <si>
    <t>21:0166:000725</t>
  </si>
  <si>
    <t>21:0166:000725:0001:0001:00</t>
  </si>
  <si>
    <t>013D  :833420:00:------:--</t>
  </si>
  <si>
    <t>21:0502:000855</t>
  </si>
  <si>
    <t>21:0166:000726</t>
  </si>
  <si>
    <t>21:0166:000726:0001:0001:00</t>
  </si>
  <si>
    <t>013D  :833421:80:833423:20</t>
  </si>
  <si>
    <t>21:0502:000856</t>
  </si>
  <si>
    <t>21:0166:000727</t>
  </si>
  <si>
    <t>21:0166:000727:0002:0001:02</t>
  </si>
  <si>
    <t>3.75</t>
  </si>
  <si>
    <t>013D  :833422:10:------:--</t>
  </si>
  <si>
    <t>21:0502:000857</t>
  </si>
  <si>
    <t>21:0166:000727:0001:0001:00</t>
  </si>
  <si>
    <t>013D  :833423:20:833422:10</t>
  </si>
  <si>
    <t>21:0502:000858</t>
  </si>
  <si>
    <t>21:0166:000727:0002:0001:01</t>
  </si>
  <si>
    <t>404</t>
  </si>
  <si>
    <t>013D  :833424:00:------:--</t>
  </si>
  <si>
    <t>21:0502:000859</t>
  </si>
  <si>
    <t>21:0166:000728</t>
  </si>
  <si>
    <t>21:0166:000728:0001:0001:00</t>
  </si>
  <si>
    <t>013D  :833425:9M:------:--</t>
  </si>
  <si>
    <t>21:0502:000860</t>
  </si>
  <si>
    <t>013D  :833426:00:------:--</t>
  </si>
  <si>
    <t>21:0502:000861</t>
  </si>
  <si>
    <t>21:0166:000729</t>
  </si>
  <si>
    <t>21:0166:000729:0001:0001:00</t>
  </si>
  <si>
    <t>013D  :833427:00:------:--</t>
  </si>
  <si>
    <t>21:0502:000862</t>
  </si>
  <si>
    <t>21:0166:000730</t>
  </si>
  <si>
    <t>21:0166:000730:0001:0001:00</t>
  </si>
  <si>
    <t>013D  :833428:00:------:--</t>
  </si>
  <si>
    <t>21:0502:000863</t>
  </si>
  <si>
    <t>21:0166:000731</t>
  </si>
  <si>
    <t>21:0166:000731:0001:0001:00</t>
  </si>
  <si>
    <t>209</t>
  </si>
  <si>
    <t>013D  :833429:00:------:--</t>
  </si>
  <si>
    <t>21:0502:000864</t>
  </si>
  <si>
    <t>21:0166:000732</t>
  </si>
  <si>
    <t>21:0166:000732:0001:0001:00</t>
  </si>
  <si>
    <t>013D  :833430:00:------:--</t>
  </si>
  <si>
    <t>21:0502:000865</t>
  </si>
  <si>
    <t>21:0166:000733</t>
  </si>
  <si>
    <t>21:0166:000733:0001:0001:00</t>
  </si>
  <si>
    <t>401</t>
  </si>
  <si>
    <t>013D  :833431:00:------:--</t>
  </si>
  <si>
    <t>21:0502:000866</t>
  </si>
  <si>
    <t>21:0166:000734</t>
  </si>
  <si>
    <t>21:0166:000734:0001:0001:00</t>
  </si>
  <si>
    <t>013D  :833432:00:------:--</t>
  </si>
  <si>
    <t>21:0502:000867</t>
  </si>
  <si>
    <t>21:0166:000735</t>
  </si>
  <si>
    <t>21:0166:000735:0001:0001:00</t>
  </si>
  <si>
    <t>518</t>
  </si>
  <si>
    <t>013D  :833433:00:------:--</t>
  </si>
  <si>
    <t>21:0502:000868</t>
  </si>
  <si>
    <t>21:0166:000736</t>
  </si>
  <si>
    <t>21:0166:000736:0001:0001:00</t>
  </si>
  <si>
    <t>013D  :833434:00:------:--</t>
  </si>
  <si>
    <t>21:0502:000869</t>
  </si>
  <si>
    <t>21:0166:000737</t>
  </si>
  <si>
    <t>21:0166:000737:0001:0001:00</t>
  </si>
  <si>
    <t>013D  :833435:00:------:--</t>
  </si>
  <si>
    <t>21:0502:000870</t>
  </si>
  <si>
    <t>21:0166:000738</t>
  </si>
  <si>
    <t>21:0166:000738:0001:0001:00</t>
  </si>
  <si>
    <t>013D  :833436:00:------:--</t>
  </si>
  <si>
    <t>21:0502:000871</t>
  </si>
  <si>
    <t>21:0166:000739</t>
  </si>
  <si>
    <t>21:0166:000739:0001:0001:00</t>
  </si>
  <si>
    <t>013D  :833437:00:------:--</t>
  </si>
  <si>
    <t>21:0502:000872</t>
  </si>
  <si>
    <t>21:0166:000740</t>
  </si>
  <si>
    <t>21:0166:000740:0001:0001:00</t>
  </si>
  <si>
    <t>013D  :833438:00:------:--</t>
  </si>
  <si>
    <t>21:0502:000873</t>
  </si>
  <si>
    <t>21:0166:000741</t>
  </si>
  <si>
    <t>21:0166:000741:0001:0001:00</t>
  </si>
  <si>
    <t>013D  :833439:00:------:--</t>
  </si>
  <si>
    <t>21:0502:000874</t>
  </si>
  <si>
    <t>21:0166:000742</t>
  </si>
  <si>
    <t>21:0166:000742:0001:0001:00</t>
  </si>
  <si>
    <t>013D  :833440:00:------:--</t>
  </si>
  <si>
    <t>21:0502:000875</t>
  </si>
  <si>
    <t>21:0166:000743</t>
  </si>
  <si>
    <t>21:0166:000743:0001:0001:00</t>
  </si>
  <si>
    <t>013D  :833441:80:833447:20</t>
  </si>
  <si>
    <t>21:0502:000876</t>
  </si>
  <si>
    <t>21:0166:000748</t>
  </si>
  <si>
    <t>21:0166:000748:0002:0001:02</t>
  </si>
  <si>
    <t>013D  :833442:00:------:--</t>
  </si>
  <si>
    <t>21:0502:000877</t>
  </si>
  <si>
    <t>21:0166:000744</t>
  </si>
  <si>
    <t>21:0166:000744:0001:0001:00</t>
  </si>
  <si>
    <t>013D  :833443:00:------:--</t>
  </si>
  <si>
    <t>21:0502:000878</t>
  </si>
  <si>
    <t>21:0166:000745</t>
  </si>
  <si>
    <t>21:0166:000745:0001:0001:00</t>
  </si>
  <si>
    <t>013D  :833444:00:------:--</t>
  </si>
  <si>
    <t>21:0502:000879</t>
  </si>
  <si>
    <t>21:0166:000746</t>
  </si>
  <si>
    <t>21:0166:000746:0001:0001:00</t>
  </si>
  <si>
    <t>013D  :833445:00:------:--</t>
  </si>
  <si>
    <t>21:0502:000880</t>
  </si>
  <si>
    <t>21:0166:000747</t>
  </si>
  <si>
    <t>21:0166:000747:0001:0001:00</t>
  </si>
  <si>
    <t>249</t>
  </si>
  <si>
    <t>013D  :833446:10:------:--</t>
  </si>
  <si>
    <t>21:0502:000881</t>
  </si>
  <si>
    <t>21:0166:000748:0001:0001:00</t>
  </si>
  <si>
    <t>013D  :833447:20:833446:10</t>
  </si>
  <si>
    <t>21:0502:000882</t>
  </si>
  <si>
    <t>21:0166:000748:0002:0001:01</t>
  </si>
  <si>
    <t>013D  :833448:00:------:--</t>
  </si>
  <si>
    <t>21:0502:000883</t>
  </si>
  <si>
    <t>21:0166:000749</t>
  </si>
  <si>
    <t>21:0166:000749:0001:0001:00</t>
  </si>
  <si>
    <t>013D  :833449:00:------:--</t>
  </si>
  <si>
    <t>21:0502:000884</t>
  </si>
  <si>
    <t>21:0166:000750</t>
  </si>
  <si>
    <t>21:0166:000750:0001:0001:00</t>
  </si>
  <si>
    <t>013D  :833450:00:------:--</t>
  </si>
  <si>
    <t>21:0502:000885</t>
  </si>
  <si>
    <t>21:0166:000751</t>
  </si>
  <si>
    <t>21:0166:000751:0001:0001:00</t>
  </si>
  <si>
    <t>013D  :833451:00:------:--</t>
  </si>
  <si>
    <t>21:0502:000886</t>
  </si>
  <si>
    <t>21:0166:000752</t>
  </si>
  <si>
    <t>21:0166:000752:0001:0001:00</t>
  </si>
  <si>
    <t>013D  :833452:00:------:--</t>
  </si>
  <si>
    <t>21:0502:000887</t>
  </si>
  <si>
    <t>21:0166:000753</t>
  </si>
  <si>
    <t>21:0166:000753:0001:0001:00</t>
  </si>
  <si>
    <t>013D  :833453:00:------:--</t>
  </si>
  <si>
    <t>21:0502:000888</t>
  </si>
  <si>
    <t>21:0166:000754</t>
  </si>
  <si>
    <t>21:0166:000754:0001:0001:00</t>
  </si>
  <si>
    <t>013D  :833454:00:------:--</t>
  </si>
  <si>
    <t>21:0502:000889</t>
  </si>
  <si>
    <t>21:0166:000755</t>
  </si>
  <si>
    <t>21:0166:000755:0001:0001:00</t>
  </si>
  <si>
    <t>013D  :833455:00:------:--</t>
  </si>
  <si>
    <t>21:0502:000890</t>
  </si>
  <si>
    <t>21:0166:000756</t>
  </si>
  <si>
    <t>21:0166:000756:0001:0001:00</t>
  </si>
  <si>
    <t>013D  :833456:00:------:--</t>
  </si>
  <si>
    <t>21:0502:000891</t>
  </si>
  <si>
    <t>21:0166:000757</t>
  </si>
  <si>
    <t>21:0166:000757:0001:0001:00</t>
  </si>
  <si>
    <t>392</t>
  </si>
  <si>
    <t>013D  :833457:00:------:--</t>
  </si>
  <si>
    <t>21:0502:000892</t>
  </si>
  <si>
    <t>21:0166:000758</t>
  </si>
  <si>
    <t>21:0166:000758:0001:0001:00</t>
  </si>
  <si>
    <t>013D  :833458:9P:------:--</t>
  </si>
  <si>
    <t>21:0502:000893</t>
  </si>
  <si>
    <t>013D  :833459:00:------:--</t>
  </si>
  <si>
    <t>21:0502:000894</t>
  </si>
  <si>
    <t>21:0166:000759</t>
  </si>
  <si>
    <t>21:0166:000759:0001:0001:00</t>
  </si>
  <si>
    <t>013D  :833460:00:------:--</t>
  </si>
  <si>
    <t>21:0502:000895</t>
  </si>
  <si>
    <t>21:0166:000760</t>
  </si>
  <si>
    <t>21:0166:000760:0001:0001:00</t>
  </si>
  <si>
    <t>013D  :833461:80:833470:10</t>
  </si>
  <si>
    <t>21:0502:000896</t>
  </si>
  <si>
    <t>21:0166:000768</t>
  </si>
  <si>
    <t>21:0166:000768:0001:0001:02</t>
  </si>
  <si>
    <t>013D  :833462:00:------:--</t>
  </si>
  <si>
    <t>21:0502:000897</t>
  </si>
  <si>
    <t>21:0166:000761</t>
  </si>
  <si>
    <t>21:0166:000761:0001:0001:00</t>
  </si>
  <si>
    <t>013D  :833463:00:------:--</t>
  </si>
  <si>
    <t>21:0502:000898</t>
  </si>
  <si>
    <t>21:0166:000762</t>
  </si>
  <si>
    <t>21:0166:000762:0001:0001:00</t>
  </si>
  <si>
    <t>720</t>
  </si>
  <si>
    <t>013D  :833464:00:------:--</t>
  </si>
  <si>
    <t>21:0502:000899</t>
  </si>
  <si>
    <t>21:0166:000763</t>
  </si>
  <si>
    <t>21:0166:000763:0001:0001:00</t>
  </si>
  <si>
    <t>013D  :833465:00:------:--</t>
  </si>
  <si>
    <t>21:0502:000900</t>
  </si>
  <si>
    <t>21:0166:000764</t>
  </si>
  <si>
    <t>21:0166:000764:0001:0001:00</t>
  </si>
  <si>
    <t>013D  :833466:00:------:--</t>
  </si>
  <si>
    <t>21:0502:000901</t>
  </si>
  <si>
    <t>21:0166:000765</t>
  </si>
  <si>
    <t>21:0166:000765:0001:0001:00</t>
  </si>
  <si>
    <t>013D  :833467:00:------:--</t>
  </si>
  <si>
    <t>21:0502:000902</t>
  </si>
  <si>
    <t>21:0166:000766</t>
  </si>
  <si>
    <t>21:0166:000766:0001:0001:00</t>
  </si>
  <si>
    <t>013D  :833468:00:------:--</t>
  </si>
  <si>
    <t>21:0502:000903</t>
  </si>
  <si>
    <t>21:0166:000767</t>
  </si>
  <si>
    <t>21:0166:000767:0001:0001:00</t>
  </si>
  <si>
    <t>013D  :833469:9P:------:--</t>
  </si>
  <si>
    <t>21:0502:000904</t>
  </si>
  <si>
    <t>013D  :833470:10:------:--</t>
  </si>
  <si>
    <t>21:0502:000905</t>
  </si>
  <si>
    <t>21:0166:000768:0001:0001:01</t>
  </si>
  <si>
    <t>013D  :833471:20:833470:10</t>
  </si>
  <si>
    <t>21:0502:000906</t>
  </si>
  <si>
    <t>21:0166:000768:0002:0001:00</t>
  </si>
  <si>
    <t>013D  :833472:00:------:--</t>
  </si>
  <si>
    <t>21:0502:000907</t>
  </si>
  <si>
    <t>21:0166:000769</t>
  </si>
  <si>
    <t>21:0166:000769:0001:0001:00</t>
  </si>
  <si>
    <t>2600</t>
  </si>
  <si>
    <t>013D  :833473:00:------:--</t>
  </si>
  <si>
    <t>21:0502:000908</t>
  </si>
  <si>
    <t>21:0166:000770</t>
  </si>
  <si>
    <t>21:0166:000770:0001:0001:00</t>
  </si>
  <si>
    <t>013D  :833474:00:------:--</t>
  </si>
  <si>
    <t>21:0502:000909</t>
  </si>
  <si>
    <t>21:0166:000771</t>
  </si>
  <si>
    <t>21:0166:000771:0001:0001:00</t>
  </si>
  <si>
    <t>013D  :833475:00:------:--</t>
  </si>
  <si>
    <t>21:0502:000910</t>
  </si>
  <si>
    <t>21:0166:000772</t>
  </si>
  <si>
    <t>21:0166:000772:0001:0001:00</t>
  </si>
  <si>
    <t>013D  :833476:00:------:--</t>
  </si>
  <si>
    <t>21:0502:000911</t>
  </si>
  <si>
    <t>21:0166:000773</t>
  </si>
  <si>
    <t>21:0166:000773:0001:0001:00</t>
  </si>
  <si>
    <t>833</t>
  </si>
  <si>
    <t>013D  :833477:00:------:--</t>
  </si>
  <si>
    <t>21:0502:000912</t>
  </si>
  <si>
    <t>21:0166:000774</t>
  </si>
  <si>
    <t>21:0166:000774:0001:0001:00</t>
  </si>
  <si>
    <t>013D  :833478:00:------:--</t>
  </si>
  <si>
    <t>21:0502:000913</t>
  </si>
  <si>
    <t>21:0166:000775</t>
  </si>
  <si>
    <t>21:0166:000775:0001:0001:00</t>
  </si>
  <si>
    <t>013D  :833479:00:------:--</t>
  </si>
  <si>
    <t>21:0502:000914</t>
  </si>
  <si>
    <t>21:0166:000776</t>
  </si>
  <si>
    <t>21:0166:000776:0001:0001:00</t>
  </si>
  <si>
    <t>013D  :833480:00:------:--</t>
  </si>
  <si>
    <t>21:0502:000915</t>
  </si>
  <si>
    <t>21:0166:000777</t>
  </si>
  <si>
    <t>21:0166:000777:0001:0001:00</t>
  </si>
  <si>
    <t>013D  :833481:80:833485:10</t>
  </si>
  <si>
    <t>21:0502:000916</t>
  </si>
  <si>
    <t>21:0166:000781</t>
  </si>
  <si>
    <t>21:0166:000781:0001:0001:02</t>
  </si>
  <si>
    <t>013D  :833482:00:------:--</t>
  </si>
  <si>
    <t>21:0502:000917</t>
  </si>
  <si>
    <t>21:0166:000778</t>
  </si>
  <si>
    <t>21:0166:000778:0001:0001:00</t>
  </si>
  <si>
    <t>013D  :833483:00:------:--</t>
  </si>
  <si>
    <t>21:0502:000918</t>
  </si>
  <si>
    <t>21:0166:000779</t>
  </si>
  <si>
    <t>21:0166:000779:0001:0001:00</t>
  </si>
  <si>
    <t>013D  :833484:00:------:--</t>
  </si>
  <si>
    <t>21:0502:000919</t>
  </si>
  <si>
    <t>21:0166:000780</t>
  </si>
  <si>
    <t>21:0166:000780:0001:0001:00</t>
  </si>
  <si>
    <t>013D  :833485:10:------:--</t>
  </si>
  <si>
    <t>21:0502:000920</t>
  </si>
  <si>
    <t>21:0166:000781:0001:0001:01</t>
  </si>
  <si>
    <t>013D  :833486:20:833485:10</t>
  </si>
  <si>
    <t>21:0502:000921</t>
  </si>
  <si>
    <t>21:0166:000781:0002:0001:00</t>
  </si>
  <si>
    <t>013D  :833487:00:------:--</t>
  </si>
  <si>
    <t>21:0502:000922</t>
  </si>
  <si>
    <t>21:0166:000782</t>
  </si>
  <si>
    <t>21:0166:000782:0001:0001:00</t>
  </si>
  <si>
    <t>013D  :833488:9R:------:--</t>
  </si>
  <si>
    <t>21:0502:000923</t>
  </si>
  <si>
    <t>013D  :833489:00:------:--</t>
  </si>
  <si>
    <t>21:0502:000924</t>
  </si>
  <si>
    <t>21:0166:000783</t>
  </si>
  <si>
    <t>21:0166:000783:0001:0001:00</t>
  </si>
  <si>
    <t>013D  :833490:00:------:--</t>
  </si>
  <si>
    <t>21:0502:000925</t>
  </si>
  <si>
    <t>21:0166:000784</t>
  </si>
  <si>
    <t>21:0166:000784:0001:0001:00</t>
  </si>
  <si>
    <t>013D  :833491:00:------:--</t>
  </si>
  <si>
    <t>21:0502:000926</t>
  </si>
  <si>
    <t>21:0166:000785</t>
  </si>
  <si>
    <t>21:0166:000785:0001:0001:00</t>
  </si>
  <si>
    <t>6740</t>
  </si>
  <si>
    <t>013D  :833492:00:------:--</t>
  </si>
  <si>
    <t>21:0502:000927</t>
  </si>
  <si>
    <t>21:0166:000786</t>
  </si>
  <si>
    <t>21:0166:000786:0001:0001:00</t>
  </si>
  <si>
    <t>013D  :833493:00:------:--</t>
  </si>
  <si>
    <t>21:0502:000928</t>
  </si>
  <si>
    <t>21:0166:000787</t>
  </si>
  <si>
    <t>21:0166:000787:0001:0001:00</t>
  </si>
  <si>
    <t>627</t>
  </si>
  <si>
    <t>013D  :833494:00:------:--</t>
  </si>
  <si>
    <t>21:0502:000929</t>
  </si>
  <si>
    <t>21:0166:000788</t>
  </si>
  <si>
    <t>21:0166:000788:0001:0001:00</t>
  </si>
  <si>
    <t>013D  :833495:00:------:--</t>
  </si>
  <si>
    <t>21:0502:000930</t>
  </si>
  <si>
    <t>21:0166:000789</t>
  </si>
  <si>
    <t>21:0166:000789:0001:0001:00</t>
  </si>
  <si>
    <t>013D  :833496:00:------:--</t>
  </si>
  <si>
    <t>21:0502:000931</t>
  </si>
  <si>
    <t>21:0166:000790</t>
  </si>
  <si>
    <t>21:0166:000790:0001:0001:00</t>
  </si>
  <si>
    <t>844</t>
  </si>
  <si>
    <t>013D  :833497:00:------:--</t>
  </si>
  <si>
    <t>21:0502:000932</t>
  </si>
  <si>
    <t>21:0166:000791</t>
  </si>
  <si>
    <t>21:0166:000791:0001:0001:00</t>
  </si>
  <si>
    <t>2460</t>
  </si>
  <si>
    <t>013D  :833498:00:------:--</t>
  </si>
  <si>
    <t>21:0502:000933</t>
  </si>
  <si>
    <t>21:0166:000792</t>
  </si>
  <si>
    <t>21:0166:000792:0001:0001:00</t>
  </si>
  <si>
    <t>013D  :833499:00:------:--</t>
  </si>
  <si>
    <t>21:0502:000934</t>
  </si>
  <si>
    <t>21:0166:000793</t>
  </si>
  <si>
    <t>21:0166:000793:0001:0001:00</t>
  </si>
  <si>
    <t>726</t>
  </si>
  <si>
    <t>013D  :833500:00:------:--</t>
  </si>
  <si>
    <t>21:0502:000935</t>
  </si>
  <si>
    <t>21:0166:000794</t>
  </si>
  <si>
    <t>21:0166:000794:0001:0001:00</t>
  </si>
  <si>
    <t>013D  :833501:80:833507:20</t>
  </si>
  <si>
    <t>21:0502:000936</t>
  </si>
  <si>
    <t>21:0166:000798</t>
  </si>
  <si>
    <t>21:0166:000798:0002:0001:02</t>
  </si>
  <si>
    <t>013D  :833502:00:------:--</t>
  </si>
  <si>
    <t>21:0502:000937</t>
  </si>
  <si>
    <t>21:0166:000795</t>
  </si>
  <si>
    <t>21:0166:000795:0001:0001:00</t>
  </si>
  <si>
    <t>013D  :833503:00:------:--</t>
  </si>
  <si>
    <t>21:0502:000938</t>
  </si>
  <si>
    <t>21:0166:000796</t>
  </si>
  <si>
    <t>21:0166:000796:0001:0001:00</t>
  </si>
  <si>
    <t>013D  :833504:00:------:--</t>
  </si>
  <si>
    <t>21:0502:000939</t>
  </si>
  <si>
    <t>21:0166:000797</t>
  </si>
  <si>
    <t>21:0166:000797:0001:0001:00</t>
  </si>
  <si>
    <t>013D  :833505:9M:------:--</t>
  </si>
  <si>
    <t>21:0502:000940</t>
  </si>
  <si>
    <t>013D  :833506:10:------:--</t>
  </si>
  <si>
    <t>21:0502:000941</t>
  </si>
  <si>
    <t>21:0166:000798:0001:0001:00</t>
  </si>
  <si>
    <t>013D  :833507:20:833506:10</t>
  </si>
  <si>
    <t>21:0502:000942</t>
  </si>
  <si>
    <t>21:0166:000798:0002:0001:01</t>
  </si>
  <si>
    <t>013D  :833508:00:------:--</t>
  </si>
  <si>
    <t>21:0502:000943</t>
  </si>
  <si>
    <t>21:0166:000799</t>
  </si>
  <si>
    <t>21:0166:000799:0001:0001:00</t>
  </si>
  <si>
    <t>013D  :833509:00:------:--</t>
  </si>
  <si>
    <t>21:0502:000944</t>
  </si>
  <si>
    <t>21:0166:000800</t>
  </si>
  <si>
    <t>21:0166:000800:0001:0001:00</t>
  </si>
  <si>
    <t>013D  :833510:00:------:--</t>
  </si>
  <si>
    <t>21:0502:000945</t>
  </si>
  <si>
    <t>21:0166:000801</t>
  </si>
  <si>
    <t>21:0166:000801:0001:0001:00</t>
  </si>
  <si>
    <t>013D  :833511:00:------:--</t>
  </si>
  <si>
    <t>21:0502:000946</t>
  </si>
  <si>
    <t>21:0166:000802</t>
  </si>
  <si>
    <t>21:0166:000802:0001:0001:00</t>
  </si>
  <si>
    <t>764</t>
  </si>
  <si>
    <t>013D  :833512:00:------:--</t>
  </si>
  <si>
    <t>21:0502:000947</t>
  </si>
  <si>
    <t>21:0166:000803</t>
  </si>
  <si>
    <t>21:0166:000803:0001:0001:00</t>
  </si>
  <si>
    <t>013D  :833513:00:------:--</t>
  </si>
  <si>
    <t>21:0502:000948</t>
  </si>
  <si>
    <t>21:0166:000804</t>
  </si>
  <si>
    <t>21:0166:000804:0001:0001:00</t>
  </si>
  <si>
    <t>013D  :833514:00:------:--</t>
  </si>
  <si>
    <t>21:0502:000949</t>
  </si>
  <si>
    <t>21:0166:000805</t>
  </si>
  <si>
    <t>21:0166:000805:0001:0001:00</t>
  </si>
  <si>
    <t>013D  :833515:00:------:--</t>
  </si>
  <si>
    <t>21:0502:000950</t>
  </si>
  <si>
    <t>21:0166:000806</t>
  </si>
  <si>
    <t>21:0166:000806:0001:0001:00</t>
  </si>
  <si>
    <t>2540</t>
  </si>
  <si>
    <t>013D  :833516:00:------:--</t>
  </si>
  <si>
    <t>21:0502:000951</t>
  </si>
  <si>
    <t>21:0166:000807</t>
  </si>
  <si>
    <t>21:0166:000807:0001:0001:00</t>
  </si>
  <si>
    <t>357</t>
  </si>
  <si>
    <t>013D  :833517:00:------:--</t>
  </si>
  <si>
    <t>21:0502:000952</t>
  </si>
  <si>
    <t>21:0166:000808</t>
  </si>
  <si>
    <t>21:0166:000808:0001:0001:00</t>
  </si>
  <si>
    <t>013D  :833518:00:------:--</t>
  </si>
  <si>
    <t>21:0502:000953</t>
  </si>
  <si>
    <t>21:0166:000809</t>
  </si>
  <si>
    <t>21:0166:000809:0001:0001:00</t>
  </si>
  <si>
    <t>013D  :833519:00:------:--</t>
  </si>
  <si>
    <t>21:0502:000954</t>
  </si>
  <si>
    <t>21:0166:000810</t>
  </si>
  <si>
    <t>21:0166:000810:0001:0001:00</t>
  </si>
  <si>
    <t>013D  :833520:00:------:--</t>
  </si>
  <si>
    <t>21:0502:000955</t>
  </si>
  <si>
    <t>21:0166:000811</t>
  </si>
  <si>
    <t>21:0166:000811:0001:0001:00</t>
  </si>
  <si>
    <t>013D  :833521:80:833524:20</t>
  </si>
  <si>
    <t>21:0502:000956</t>
  </si>
  <si>
    <t>21:0166:000813</t>
  </si>
  <si>
    <t>21:0166:000813:0002:0001:02</t>
  </si>
  <si>
    <t>013D  :833522:00:------:--</t>
  </si>
  <si>
    <t>21:0502:000957</t>
  </si>
  <si>
    <t>21:0166:000812</t>
  </si>
  <si>
    <t>21:0166:000812:0001:0001:00</t>
  </si>
  <si>
    <t>013D  :833523:10:------:--</t>
  </si>
  <si>
    <t>21:0502:000958</t>
  </si>
  <si>
    <t>21:0166:000813:0001:0001:00</t>
  </si>
  <si>
    <t>013D  :833524:20:833523:10</t>
  </si>
  <si>
    <t>21:0502:000959</t>
  </si>
  <si>
    <t>21:0166:000813:0002:0001:01</t>
  </si>
  <si>
    <t>013D  :833525:00:------:--</t>
  </si>
  <si>
    <t>21:0502:000960</t>
  </si>
  <si>
    <t>21:0166:000814</t>
  </si>
  <si>
    <t>21:0166:000814:0001:0001:00</t>
  </si>
  <si>
    <t>013D  :833526:00:------:--</t>
  </si>
  <si>
    <t>21:0502:000961</t>
  </si>
  <si>
    <t>21:0166:000815</t>
  </si>
  <si>
    <t>21:0166:000815:0001:0001:00</t>
  </si>
  <si>
    <t>013D  :833527:00:------:--</t>
  </si>
  <si>
    <t>21:0502:000962</t>
  </si>
  <si>
    <t>21:0166:000816</t>
  </si>
  <si>
    <t>21:0166:000816:0001:0001:00</t>
  </si>
  <si>
    <t>013D  :833528:00:------:--</t>
  </si>
  <si>
    <t>21:0502:000963</t>
  </si>
  <si>
    <t>21:0166:000817</t>
  </si>
  <si>
    <t>21:0166:000817:0001:0001:00</t>
  </si>
  <si>
    <t>013D  :833529:00:------:--</t>
  </si>
  <si>
    <t>21:0502:000964</t>
  </si>
  <si>
    <t>21:0166:000818</t>
  </si>
  <si>
    <t>21:0166:000818:0001:0001:00</t>
  </si>
  <si>
    <t>013D  :833530:00:------:--</t>
  </si>
  <si>
    <t>21:0502:000965</t>
  </si>
  <si>
    <t>21:0166:000819</t>
  </si>
  <si>
    <t>21:0166:000819:0001:0001:00</t>
  </si>
  <si>
    <t>013D  :833531:00:------:--</t>
  </si>
  <si>
    <t>21:0502:000966</t>
  </si>
  <si>
    <t>21:0166:000820</t>
  </si>
  <si>
    <t>21:0166:000820:0001:0001:00</t>
  </si>
  <si>
    <t>013D  :833532:00:------:--</t>
  </si>
  <si>
    <t>21:0502:000967</t>
  </si>
  <si>
    <t>21:0166:000821</t>
  </si>
  <si>
    <t>21:0166:000821:0001:0001:00</t>
  </si>
  <si>
    <t>013D  :833533:00:------:--</t>
  </si>
  <si>
    <t>21:0502:000968</t>
  </si>
  <si>
    <t>21:0166:000822</t>
  </si>
  <si>
    <t>21:0166:000822:0001:0001:00</t>
  </si>
  <si>
    <t>2200</t>
  </si>
  <si>
    <t>013D  :833534:00:------:--</t>
  </si>
  <si>
    <t>21:0502:000969</t>
  </si>
  <si>
    <t>21:0166:000823</t>
  </si>
  <si>
    <t>21:0166:000823:0001:0001:00</t>
  </si>
  <si>
    <t>013D  :833535:00:------:--</t>
  </si>
  <si>
    <t>21:0502:000970</t>
  </si>
  <si>
    <t>21:0166:000824</t>
  </si>
  <si>
    <t>21:0166:000824:0001:0001:00</t>
  </si>
  <si>
    <t>013D  :833536:9M:------:--</t>
  </si>
  <si>
    <t>21:0502:000971</t>
  </si>
  <si>
    <t>013D  :833537:00:------:--</t>
  </si>
  <si>
    <t>21:0502:000972</t>
  </si>
  <si>
    <t>21:0166:000825</t>
  </si>
  <si>
    <t>21:0166:000825:0001:0001:00</t>
  </si>
  <si>
    <t>013D  :833538:00:------:--</t>
  </si>
  <si>
    <t>21:0502:000973</t>
  </si>
  <si>
    <t>21:0166:000826</t>
  </si>
  <si>
    <t>21:0166:000826:0001:0001:00</t>
  </si>
  <si>
    <t>013D  :833539:00:------:--</t>
  </si>
  <si>
    <t>21:0502:000974</t>
  </si>
  <si>
    <t>21:0166:000827</t>
  </si>
  <si>
    <t>21:0166:000827:0001:0001:00</t>
  </si>
  <si>
    <t>013D  :833540:00:------:--</t>
  </si>
  <si>
    <t>21:0502:000975</t>
  </si>
  <si>
    <t>21:0166:000828</t>
  </si>
  <si>
    <t>21:0166:000828:0001:0001:00</t>
  </si>
  <si>
    <t>013D  :833541:80:833548:20</t>
  </si>
  <si>
    <t>21:0502:000976</t>
  </si>
  <si>
    <t>21:0166:000834</t>
  </si>
  <si>
    <t>21:0166:000834:0002:0001:02</t>
  </si>
  <si>
    <t>013D  :833542:00:------:--</t>
  </si>
  <si>
    <t>21:0502:000977</t>
  </si>
  <si>
    <t>21:0166:000829</t>
  </si>
  <si>
    <t>21:0166:000829:0001:0001:00</t>
  </si>
  <si>
    <t>013D  :833543:00:------:--</t>
  </si>
  <si>
    <t>21:0502:000978</t>
  </si>
  <si>
    <t>21:0166:000830</t>
  </si>
  <si>
    <t>21:0166:000830:0001:0001:00</t>
  </si>
  <si>
    <t>013D  :833544:00:------:--</t>
  </si>
  <si>
    <t>21:0502:000979</t>
  </si>
  <si>
    <t>21:0166:000831</t>
  </si>
  <si>
    <t>21:0166:000831:0001:0001:00</t>
  </si>
  <si>
    <t>013D  :833545:00:------:--</t>
  </si>
  <si>
    <t>21:0502:000980</t>
  </si>
  <si>
    <t>21:0166:000832</t>
  </si>
  <si>
    <t>21:0166:000832:0001:0001:00</t>
  </si>
  <si>
    <t>013D  :833546:00:------:--</t>
  </si>
  <si>
    <t>21:0502:000981</t>
  </si>
  <si>
    <t>21:0166:000833</t>
  </si>
  <si>
    <t>21:0166:000833:0001:0001:00</t>
  </si>
  <si>
    <t>1590</t>
  </si>
  <si>
    <t>013D  :833547:10:------:--</t>
  </si>
  <si>
    <t>21:0502:000982</t>
  </si>
  <si>
    <t>21:0166:000834:0001:0001:00</t>
  </si>
  <si>
    <t>013D  :833548:20:833547:10</t>
  </si>
  <si>
    <t>21:0502:000983</t>
  </si>
  <si>
    <t>21:0166:000834:0002:0001:01</t>
  </si>
  <si>
    <t>013D  :833549:00:------:--</t>
  </si>
  <si>
    <t>21:0502:000984</t>
  </si>
  <si>
    <t>21:0166:000835</t>
  </si>
  <si>
    <t>21:0166:000835:0001:0001:00</t>
  </si>
  <si>
    <t>013D  :833550:00:------:--</t>
  </si>
  <si>
    <t>21:0502:000985</t>
  </si>
  <si>
    <t>21:0166:000836</t>
  </si>
  <si>
    <t>21:0166:000836:0001:0001:00</t>
  </si>
  <si>
    <t>2670</t>
  </si>
  <si>
    <t>013D  :833551:00:------:--</t>
  </si>
  <si>
    <t>21:0502:000986</t>
  </si>
  <si>
    <t>21:0166:000837</t>
  </si>
  <si>
    <t>21:0166:000837:0001:0001:00</t>
  </si>
  <si>
    <t>348</t>
  </si>
  <si>
    <t>013D  :833552:00:------:--</t>
  </si>
  <si>
    <t>21:0502:000987</t>
  </si>
  <si>
    <t>21:0166:000838</t>
  </si>
  <si>
    <t>21:0166:000838:0001:0001:00</t>
  </si>
  <si>
    <t>013D  :833553:00:------:--</t>
  </si>
  <si>
    <t>21:0502:000988</t>
  </si>
  <si>
    <t>21:0166:000839</t>
  </si>
  <si>
    <t>21:0166:000839:0001:0001:00</t>
  </si>
  <si>
    <t>013D  :833554:00:------:--</t>
  </si>
  <si>
    <t>21:0502:000989</t>
  </si>
  <si>
    <t>21:0166:000840</t>
  </si>
  <si>
    <t>21:0166:000840:0001:0001:00</t>
  </si>
  <si>
    <t>013D  :833555:00:------:--</t>
  </si>
  <si>
    <t>21:0502:000990</t>
  </si>
  <si>
    <t>21:0166:000841</t>
  </si>
  <si>
    <t>21:0166:000841:0001:0001:00</t>
  </si>
  <si>
    <t>013D  :833556:00:------:--</t>
  </si>
  <si>
    <t>21:0502:000991</t>
  </si>
  <si>
    <t>21:0166:000842</t>
  </si>
  <si>
    <t>21:0166:000842:0001:0001:00</t>
  </si>
  <si>
    <t>013D  :833557:00:------:--</t>
  </si>
  <si>
    <t>21:0502:000992</t>
  </si>
  <si>
    <t>21:0166:000843</t>
  </si>
  <si>
    <t>21:0166:000843:0001:0001:00</t>
  </si>
  <si>
    <t>013D  :833558:00:------:--</t>
  </si>
  <si>
    <t>21:0502:000993</t>
  </si>
  <si>
    <t>21:0166:000844</t>
  </si>
  <si>
    <t>21:0166:000844:0001:0001:00</t>
  </si>
  <si>
    <t>013D  :833559:00:------:--</t>
  </si>
  <si>
    <t>21:0502:000994</t>
  </si>
  <si>
    <t>21:0166:000845</t>
  </si>
  <si>
    <t>21:0166:000845:0001:0001:00</t>
  </si>
  <si>
    <t>373</t>
  </si>
  <si>
    <t>013D  :833560:9R:------:--</t>
  </si>
  <si>
    <t>21:0502:000995</t>
  </si>
  <si>
    <t>013D  :833561:80:833563:10</t>
  </si>
  <si>
    <t>21:0502:000996</t>
  </si>
  <si>
    <t>21:0166:000847</t>
  </si>
  <si>
    <t>21:0166:000847:0001:0001:02</t>
  </si>
  <si>
    <t>013D  :833562:00:------:--</t>
  </si>
  <si>
    <t>21:0502:000997</t>
  </si>
  <si>
    <t>21:0166:000846</t>
  </si>
  <si>
    <t>21:0166:000846:0001:0001:00</t>
  </si>
  <si>
    <t>013D  :833563:10:------:--</t>
  </si>
  <si>
    <t>21:0502:000998</t>
  </si>
  <si>
    <t>21:0166:000847:0001:0001:01</t>
  </si>
  <si>
    <t>013D  :833564:20:833563:10</t>
  </si>
  <si>
    <t>21:0502:000999</t>
  </si>
  <si>
    <t>21:0166:000847:0002:0001:00</t>
  </si>
  <si>
    <t>013D  :833565:00:------:--</t>
  </si>
  <si>
    <t>21:0502:001000</t>
  </si>
  <si>
    <t>21:0166:000848</t>
  </si>
  <si>
    <t>21:0166:000848:0001:0001:00</t>
  </si>
  <si>
    <t>013D  :833566:00:------:--</t>
  </si>
  <si>
    <t>21:0502:001001</t>
  </si>
  <si>
    <t>21:0166:000849</t>
  </si>
  <si>
    <t>21:0166:000849:0001:0001:00</t>
  </si>
  <si>
    <t>013D  :833567:9M:------:--</t>
  </si>
  <si>
    <t>21:0502:001002</t>
  </si>
  <si>
    <t>013D  :833568:00:------:--</t>
  </si>
  <si>
    <t>21:0502:001003</t>
  </si>
  <si>
    <t>21:0166:000850</t>
  </si>
  <si>
    <t>21:0166:000850:0001:0001:00</t>
  </si>
  <si>
    <t>013D  :833569:00:------:--</t>
  </si>
  <si>
    <t>21:0502:001004</t>
  </si>
  <si>
    <t>21:0166:000851</t>
  </si>
  <si>
    <t>21:0166:000851:0001:0001:00</t>
  </si>
  <si>
    <t>013D  :833570:00:------:--</t>
  </si>
  <si>
    <t>21:0502:001005</t>
  </si>
  <si>
    <t>21:0166:000852</t>
  </si>
  <si>
    <t>21:0166:000852:0001:0001:00</t>
  </si>
  <si>
    <t>013D  :833571:00:------:--</t>
  </si>
  <si>
    <t>21:0502:001006</t>
  </si>
  <si>
    <t>21:0166:000853</t>
  </si>
  <si>
    <t>21:0166:000853:0001:0001:00</t>
  </si>
  <si>
    <t>013D  :833572:00:------:--</t>
  </si>
  <si>
    <t>21:0502:001007</t>
  </si>
  <si>
    <t>21:0166:000854</t>
  </si>
  <si>
    <t>21:0166:000854:0001:0001:00</t>
  </si>
  <si>
    <t>013D  :833573:00:------:--</t>
  </si>
  <si>
    <t>21:0502:001008</t>
  </si>
  <si>
    <t>21:0166:000855</t>
  </si>
  <si>
    <t>21:0166:000855:0001:0001:00</t>
  </si>
  <si>
    <t>013D  :833574:00:------:--</t>
  </si>
  <si>
    <t>21:0502:001009</t>
  </si>
  <si>
    <t>21:0166:000856</t>
  </si>
  <si>
    <t>21:0166:000856:0001:0001:00</t>
  </si>
  <si>
    <t>013D  :833575:00:------:--</t>
  </si>
  <si>
    <t>21:0502:001010</t>
  </si>
  <si>
    <t>21:0166:000857</t>
  </si>
  <si>
    <t>21:0166:000857:0001:0001:00</t>
  </si>
  <si>
    <t>013D  :833576:00:------:--</t>
  </si>
  <si>
    <t>21:0502:001011</t>
  </si>
  <si>
    <t>21:0166:000858</t>
  </si>
  <si>
    <t>21:0166:000858:0001:0001:00</t>
  </si>
  <si>
    <t>013D  :823001:80:823009:20</t>
  </si>
  <si>
    <t>21:0504:000001</t>
  </si>
  <si>
    <t>21:0167:000007</t>
  </si>
  <si>
    <t>21:0167:000007:0002:0001:02</t>
  </si>
  <si>
    <t>013D  :823002:00:------:--</t>
  </si>
  <si>
    <t>21:0504:000002</t>
  </si>
  <si>
    <t>21:0167:000001</t>
  </si>
  <si>
    <t>21:0167:000001:0001:0001:00</t>
  </si>
  <si>
    <t>2480</t>
  </si>
  <si>
    <t>013D  :823003:00:------:--</t>
  </si>
  <si>
    <t>21:0504:000003</t>
  </si>
  <si>
    <t>21:0167:000002</t>
  </si>
  <si>
    <t>21:0167:000002:0001:0001:00</t>
  </si>
  <si>
    <t>013D  :823004:00:------:--</t>
  </si>
  <si>
    <t>21:0504:000004</t>
  </si>
  <si>
    <t>21:0167:000003</t>
  </si>
  <si>
    <t>21:0167:000003:0001:0001:00</t>
  </si>
  <si>
    <t>013D  :823005:00:------:--</t>
  </si>
  <si>
    <t>21:0504:000005</t>
  </si>
  <si>
    <t>21:0167:000004</t>
  </si>
  <si>
    <t>21:0167:000004:0001:0001:00</t>
  </si>
  <si>
    <t>013D  :823006:00:------:--</t>
  </si>
  <si>
    <t>21:0504:000006</t>
  </si>
  <si>
    <t>21:0167:000005</t>
  </si>
  <si>
    <t>21:0167:000005:0001:0001:00</t>
  </si>
  <si>
    <t>3700</t>
  </si>
  <si>
    <t>013D  :823007:00:------:--</t>
  </si>
  <si>
    <t>21:0504:000007</t>
  </si>
  <si>
    <t>21:0167:000006</t>
  </si>
  <si>
    <t>21:0167:000006:0001:0001:00</t>
  </si>
  <si>
    <t>1180</t>
  </si>
  <si>
    <t>013D  :823008:10:------:--</t>
  </si>
  <si>
    <t>21:0504:000008</t>
  </si>
  <si>
    <t>21:0167:000007:0001:0001:00</t>
  </si>
  <si>
    <t>013D  :823009:20:823008:10</t>
  </si>
  <si>
    <t>21:0504:000009</t>
  </si>
  <si>
    <t>21:0167:000007:0002:0001:01</t>
  </si>
  <si>
    <t>013D  :823010:00:------:--</t>
  </si>
  <si>
    <t>21:0504:000010</t>
  </si>
  <si>
    <t>21:0167:000008</t>
  </si>
  <si>
    <t>21:0167:000008:0001:0001:00</t>
  </si>
  <si>
    <t>013D  :823011:00:------:--</t>
  </si>
  <si>
    <t>21:0504:000011</t>
  </si>
  <si>
    <t>21:0167:000009</t>
  </si>
  <si>
    <t>21:0167:000009:0001:0001:00</t>
  </si>
  <si>
    <t>013D  :823012:00:------:--</t>
  </si>
  <si>
    <t>21:0504:000012</t>
  </si>
  <si>
    <t>21:0167:000010</t>
  </si>
  <si>
    <t>21:0167:000010:0001:0001:00</t>
  </si>
  <si>
    <t>013D  :823013:00:------:--</t>
  </si>
  <si>
    <t>21:0504:000013</t>
  </si>
  <si>
    <t>21:0167:000011</t>
  </si>
  <si>
    <t>21:0167:000011:0001:0001:00</t>
  </si>
  <si>
    <t>013D  :823014:00:------:--</t>
  </si>
  <si>
    <t>21:0504:000014</t>
  </si>
  <si>
    <t>21:0167:000012</t>
  </si>
  <si>
    <t>21:0167:000012:0001:0001:00</t>
  </si>
  <si>
    <t>013D  :823015:00:------:--</t>
  </si>
  <si>
    <t>21:0504:000015</t>
  </si>
  <si>
    <t>21:0167:000013</t>
  </si>
  <si>
    <t>21:0167:000013:0001:0001:00</t>
  </si>
  <si>
    <t>013D  :823016:00:------:--</t>
  </si>
  <si>
    <t>21:0504:000016</t>
  </si>
  <si>
    <t>21:0167:000014</t>
  </si>
  <si>
    <t>21:0167:000014:0001:0001:00</t>
  </si>
  <si>
    <t>013D  :823017:00:------:--</t>
  </si>
  <si>
    <t>21:0504:000017</t>
  </si>
  <si>
    <t>21:0167:000015</t>
  </si>
  <si>
    <t>21:0167:000015:0001:0001:00</t>
  </si>
  <si>
    <t>013D  :823018:00:------:--</t>
  </si>
  <si>
    <t>21:0504:000018</t>
  </si>
  <si>
    <t>21:0167:000016</t>
  </si>
  <si>
    <t>21:0167:000016:0001:0001:00</t>
  </si>
  <si>
    <t>345</t>
  </si>
  <si>
    <t>013D  :823019:00:------:--</t>
  </si>
  <si>
    <t>21:0504:000019</t>
  </si>
  <si>
    <t>21:0167:000017</t>
  </si>
  <si>
    <t>21:0167:000017:0001:0001:00</t>
  </si>
  <si>
    <t>1430</t>
  </si>
  <si>
    <t>013D  :823020:9M:------:--</t>
  </si>
  <si>
    <t>21:0504:000020</t>
  </si>
  <si>
    <t>013D  :823021:80:823023:10</t>
  </si>
  <si>
    <t>21:0504:000021</t>
  </si>
  <si>
    <t>21:0167:000019</t>
  </si>
  <si>
    <t>21:0167:000019:0001:0001:02</t>
  </si>
  <si>
    <t>013D  :823022:00:------:--</t>
  </si>
  <si>
    <t>21:0504:000022</t>
  </si>
  <si>
    <t>21:0167:000018</t>
  </si>
  <si>
    <t>21:0167:000018:0001:0001:00</t>
  </si>
  <si>
    <t>013D  :823023:10:------:--</t>
  </si>
  <si>
    <t>21:0504:000023</t>
  </si>
  <si>
    <t>21:0167:000019:0001:0001:01</t>
  </si>
  <si>
    <t>013D  :823024:20:823023:10</t>
  </si>
  <si>
    <t>21:0504:000024</t>
  </si>
  <si>
    <t>21:0167:000019:0002:0001:00</t>
  </si>
  <si>
    <t>013D  :823025:00:------:--</t>
  </si>
  <si>
    <t>21:0504:000025</t>
  </si>
  <si>
    <t>21:0167:000020</t>
  </si>
  <si>
    <t>21:0167:000020:0001:0001:00</t>
  </si>
  <si>
    <t>013D  :823026:00:------:--</t>
  </si>
  <si>
    <t>21:0504:000026</t>
  </si>
  <si>
    <t>21:0167:000021</t>
  </si>
  <si>
    <t>21:0167:000021:0001:0001:00</t>
  </si>
  <si>
    <t>013D  :823027:00:------:--</t>
  </si>
  <si>
    <t>21:0504:000027</t>
  </si>
  <si>
    <t>21:0167:000022</t>
  </si>
  <si>
    <t>21:0167:000022:0001:0001:00</t>
  </si>
  <si>
    <t>3680</t>
  </si>
  <si>
    <t>013D  :823028:00:------:--</t>
  </si>
  <si>
    <t>21:0504:000028</t>
  </si>
  <si>
    <t>21:0167:000023</t>
  </si>
  <si>
    <t>21:0167:000023:0001:0001:00</t>
  </si>
  <si>
    <t>013D  :823029:00:------:--</t>
  </si>
  <si>
    <t>21:0504:000029</t>
  </si>
  <si>
    <t>21:0167:000024</t>
  </si>
  <si>
    <t>21:0167:000024:0001:0001:00</t>
  </si>
  <si>
    <t>013D  :823030:00:------:--</t>
  </si>
  <si>
    <t>21:0504:000030</t>
  </si>
  <si>
    <t>21:0167:000025</t>
  </si>
  <si>
    <t>21:0167:000025:0001:0001:00</t>
  </si>
  <si>
    <t>1450</t>
  </si>
  <si>
    <t>013D  :823031:00:------:--</t>
  </si>
  <si>
    <t>21:0504:000031</t>
  </si>
  <si>
    <t>21:0167:000026</t>
  </si>
  <si>
    <t>21:0167:000026:0001:0001:00</t>
  </si>
  <si>
    <t>615</t>
  </si>
  <si>
    <t>013D  :823032:00:------:--</t>
  </si>
  <si>
    <t>21:0504:000032</t>
  </si>
  <si>
    <t>21:0167:000027</t>
  </si>
  <si>
    <t>21:0167:000027:0001:0001:00</t>
  </si>
  <si>
    <t>013D  :823033:9R:------:--</t>
  </si>
  <si>
    <t>21:0504:000033</t>
  </si>
  <si>
    <t>29.9</t>
  </si>
  <si>
    <t>013D  :823034:00:------:--</t>
  </si>
  <si>
    <t>21:0504:000034</t>
  </si>
  <si>
    <t>21:0167:000028</t>
  </si>
  <si>
    <t>21:0167:000028:0001:0001:00</t>
  </si>
  <si>
    <t>013D  :823035:00:------:--</t>
  </si>
  <si>
    <t>21:0504:000035</t>
  </si>
  <si>
    <t>21:0167:000029</t>
  </si>
  <si>
    <t>21:0167:000029:0001:0001:00</t>
  </si>
  <si>
    <t>870</t>
  </si>
  <si>
    <t>013D  :823036:00:------:--</t>
  </si>
  <si>
    <t>21:0504:000036</t>
  </si>
  <si>
    <t>21:0167:000030</t>
  </si>
  <si>
    <t>21:0167:000030:0001:0001:00</t>
  </si>
  <si>
    <t>013D  :823037:00:------:--</t>
  </si>
  <si>
    <t>21:0504:000037</t>
  </si>
  <si>
    <t>21:0167:000031</t>
  </si>
  <si>
    <t>21:0167:000031:0001:0001:00</t>
  </si>
  <si>
    <t>013D  :823038:00:------:--</t>
  </si>
  <si>
    <t>21:0504:000038</t>
  </si>
  <si>
    <t>21:0167:000032</t>
  </si>
  <si>
    <t>21:0167:000032:0001:0001:00</t>
  </si>
  <si>
    <t>725</t>
  </si>
  <si>
    <t>013D  :823039:00:------:--</t>
  </si>
  <si>
    <t>21:0504:000039</t>
  </si>
  <si>
    <t>21:0167:000033</t>
  </si>
  <si>
    <t>21:0167:000033:0001:0001:00</t>
  </si>
  <si>
    <t>013D  :823040:00:------:--</t>
  </si>
  <si>
    <t>21:0504:000040</t>
  </si>
  <si>
    <t>21:0167:000034</t>
  </si>
  <si>
    <t>21:0167:000034:0001:0001:00</t>
  </si>
  <si>
    <t>013D  :823041:80:823048:10</t>
  </si>
  <si>
    <t>21:0504:000041</t>
  </si>
  <si>
    <t>21:0167:000040</t>
  </si>
  <si>
    <t>21:0167:000040:0001:0001:02</t>
  </si>
  <si>
    <t>013D  :823042:00:------:--</t>
  </si>
  <si>
    <t>21:0504:000042</t>
  </si>
  <si>
    <t>21:0167:000035</t>
  </si>
  <si>
    <t>21:0167:000035:0001:0001:00</t>
  </si>
  <si>
    <t>013D  :823043:00:------:--</t>
  </si>
  <si>
    <t>21:0504:000043</t>
  </si>
  <si>
    <t>21:0167:000036</t>
  </si>
  <si>
    <t>21:0167:000036:0001:0001:00</t>
  </si>
  <si>
    <t>013D  :823044:00:------:--</t>
  </si>
  <si>
    <t>21:0504:000044</t>
  </si>
  <si>
    <t>21:0167:000037</t>
  </si>
  <si>
    <t>21:0167:000037:0001:0001:00</t>
  </si>
  <si>
    <t>013D  :823045:00:------:--</t>
  </si>
  <si>
    <t>21:0504:000045</t>
  </si>
  <si>
    <t>21:0167:000038</t>
  </si>
  <si>
    <t>21:0167:000038:0001:0001:00</t>
  </si>
  <si>
    <t>013D  :823046:00:------:--</t>
  </si>
  <si>
    <t>21:0504:000046</t>
  </si>
  <si>
    <t>21:0167:000039</t>
  </si>
  <si>
    <t>21:0167:000039:0001:0001:00</t>
  </si>
  <si>
    <t>013D  :823047:9M:------:--</t>
  </si>
  <si>
    <t>21:0504:000047</t>
  </si>
  <si>
    <t>013D  :823048:10:------:--</t>
  </si>
  <si>
    <t>21:0504:000048</t>
  </si>
  <si>
    <t>21:0167:000040:0001:0001:01</t>
  </si>
  <si>
    <t>013D  :823049:20:823048:10</t>
  </si>
  <si>
    <t>21:0504:000049</t>
  </si>
  <si>
    <t>21:0167:000040:0002:0001:00</t>
  </si>
  <si>
    <t>013D  :823050:00:------:--</t>
  </si>
  <si>
    <t>21:0504:000050</t>
  </si>
  <si>
    <t>21:0167:000041</t>
  </si>
  <si>
    <t>21:0167:000041:0001:0001:00</t>
  </si>
  <si>
    <t>013D  :823051:00:------:--</t>
  </si>
  <si>
    <t>21:0504:000051</t>
  </si>
  <si>
    <t>21:0167:000042</t>
  </si>
  <si>
    <t>21:0167:000042:0001:0001:00</t>
  </si>
  <si>
    <t>013D  :823052:00:------:--</t>
  </si>
  <si>
    <t>21:0504:000052</t>
  </si>
  <si>
    <t>21:0167:000043</t>
  </si>
  <si>
    <t>21:0167:000043:0001:0001:00</t>
  </si>
  <si>
    <t>013D  :823053:00:------:--</t>
  </si>
  <si>
    <t>21:0504:000053</t>
  </si>
  <si>
    <t>21:0167:000044</t>
  </si>
  <si>
    <t>21:0167:000044:0001:0001:00</t>
  </si>
  <si>
    <t>013D  :823054:00:------:--</t>
  </si>
  <si>
    <t>21:0504:000054</t>
  </si>
  <si>
    <t>21:0167:000045</t>
  </si>
  <si>
    <t>21:0167:000045:0001:0001:00</t>
  </si>
  <si>
    <t>013D  :823055:00:------:--</t>
  </si>
  <si>
    <t>21:0504:000055</t>
  </si>
  <si>
    <t>21:0167:000046</t>
  </si>
  <si>
    <t>21:0167:000046:0001:0001:00</t>
  </si>
  <si>
    <t>013D  :823056:00:------:--</t>
  </si>
  <si>
    <t>21:0504:000056</t>
  </si>
  <si>
    <t>21:0167:000047</t>
  </si>
  <si>
    <t>21:0167:000047:0001:0001:00</t>
  </si>
  <si>
    <t>013D  :823057:00:------:--</t>
  </si>
  <si>
    <t>21:0504:000057</t>
  </si>
  <si>
    <t>21:0167:000048</t>
  </si>
  <si>
    <t>21:0167:000048:0001:0001:00</t>
  </si>
  <si>
    <t>013D  :823058:00:------:--</t>
  </si>
  <si>
    <t>21:0504:000058</t>
  </si>
  <si>
    <t>21:0167:000049</t>
  </si>
  <si>
    <t>21:0167:000049:0001:0001:00</t>
  </si>
  <si>
    <t>013D  :823059:00:------:--</t>
  </si>
  <si>
    <t>21:0504:000059</t>
  </si>
  <si>
    <t>21:0167:000050</t>
  </si>
  <si>
    <t>21:0167:000050:0001:0001:00</t>
  </si>
  <si>
    <t>013D  :823060:00:------:--</t>
  </si>
  <si>
    <t>21:0504:000060</t>
  </si>
  <si>
    <t>21:0167:000051</t>
  </si>
  <si>
    <t>21:0167:000051:0001:0001:00</t>
  </si>
  <si>
    <t>013D  :823061:80:823063:10</t>
  </si>
  <si>
    <t>21:0504:000061</t>
  </si>
  <si>
    <t>21:0167:000053</t>
  </si>
  <si>
    <t>21:0167:000053:0001:0001:02</t>
  </si>
  <si>
    <t>013D  :823062:00:------:--</t>
  </si>
  <si>
    <t>21:0504:000062</t>
  </si>
  <si>
    <t>21:0167:000052</t>
  </si>
  <si>
    <t>21:0167:000052:0001:0001:00</t>
  </si>
  <si>
    <t>013D  :823063:10:------:--</t>
  </si>
  <si>
    <t>21:0504:000063</t>
  </si>
  <si>
    <t>21:0167:000053:0001:0001:01</t>
  </si>
  <si>
    <t>013D  :823064:20:823063:10</t>
  </si>
  <si>
    <t>21:0504:000064</t>
  </si>
  <si>
    <t>21:0167:000053:0002:0001:00</t>
  </si>
  <si>
    <t>013D  :823065:00:------:--</t>
  </si>
  <si>
    <t>21:0504:000065</t>
  </si>
  <si>
    <t>21:0167:000054</t>
  </si>
  <si>
    <t>21:0167:000054:0001:0001:00</t>
  </si>
  <si>
    <t>013D  :823066:00:------:--</t>
  </si>
  <si>
    <t>21:0504:000066</t>
  </si>
  <si>
    <t>21:0167:000055</t>
  </si>
  <si>
    <t>21:0167:000055:0001:0001:00</t>
  </si>
  <si>
    <t>013D  :823067:00:------:--</t>
  </si>
  <si>
    <t>21:0504:000067</t>
  </si>
  <si>
    <t>21:0167:000056</t>
  </si>
  <si>
    <t>21:0167:000056:0001:0001:00</t>
  </si>
  <si>
    <t>013D  :823068:00:------:--</t>
  </si>
  <si>
    <t>21:0504:000068</t>
  </si>
  <si>
    <t>21:0167:000057</t>
  </si>
  <si>
    <t>21:0167:000057:0001:0001:00</t>
  </si>
  <si>
    <t>013D  :823069:00:------:--</t>
  </si>
  <si>
    <t>21:0504:000069</t>
  </si>
  <si>
    <t>21:0167:000058</t>
  </si>
  <si>
    <t>21:0167:000058:0001:0001:00</t>
  </si>
  <si>
    <t>013D  :823070:00:------:--</t>
  </si>
  <si>
    <t>21:0504:000070</t>
  </si>
  <si>
    <t>21:0167:000059</t>
  </si>
  <si>
    <t>21:0167:000059:0001:0001:00</t>
  </si>
  <si>
    <t>013D  :823071:9U:------:--</t>
  </si>
  <si>
    <t>21:0504:000071</t>
  </si>
  <si>
    <t>18.9</t>
  </si>
  <si>
    <t>013D  :823072:00:------:--</t>
  </si>
  <si>
    <t>21:0504:000072</t>
  </si>
  <si>
    <t>21:0167:000060</t>
  </si>
  <si>
    <t>21:0167:000060:0001:0001:00</t>
  </si>
  <si>
    <t>013D  :823073:00:------:--</t>
  </si>
  <si>
    <t>21:0504:000073</t>
  </si>
  <si>
    <t>21:0167:000061</t>
  </si>
  <si>
    <t>21:0167:000061:0001:0001:00</t>
  </si>
  <si>
    <t>013D  :823074:00:------:--</t>
  </si>
  <si>
    <t>21:0504:000074</t>
  </si>
  <si>
    <t>21:0167:000062</t>
  </si>
  <si>
    <t>21:0167:000062:0001:0001:00</t>
  </si>
  <si>
    <t>013D  :823075:00:------:--</t>
  </si>
  <si>
    <t>21:0504:000075</t>
  </si>
  <si>
    <t>21:0167:000063</t>
  </si>
  <si>
    <t>21:0167:000063:0001:0001:00</t>
  </si>
  <si>
    <t>9700</t>
  </si>
  <si>
    <t>013D  :823076:00:------:--</t>
  </si>
  <si>
    <t>21:0504:000076</t>
  </si>
  <si>
    <t>21:0167:000064</t>
  </si>
  <si>
    <t>21:0167:000064:0001:0001:00</t>
  </si>
  <si>
    <t>013D  :823077:00:------:--</t>
  </si>
  <si>
    <t>21:0504:000077</t>
  </si>
  <si>
    <t>21:0167:000065</t>
  </si>
  <si>
    <t>21:0167:000065:0001:0001:00</t>
  </si>
  <si>
    <t>013D  :823078:00:------:--</t>
  </si>
  <si>
    <t>21:0504:000078</t>
  </si>
  <si>
    <t>21:0167:000066</t>
  </si>
  <si>
    <t>21:0167:000066:0001:0001:00</t>
  </si>
  <si>
    <t>013D  :823079:00:------:--</t>
  </si>
  <si>
    <t>21:0504:000079</t>
  </si>
  <si>
    <t>21:0167:000067</t>
  </si>
  <si>
    <t>21:0167:000067:0001:0001:00</t>
  </si>
  <si>
    <t>6200</t>
  </si>
  <si>
    <t>013D  :823080:00:------:--</t>
  </si>
  <si>
    <t>21:0504:000080</t>
  </si>
  <si>
    <t>21:0167:000068</t>
  </si>
  <si>
    <t>21:0167:000068:0001:0001:00</t>
  </si>
  <si>
    <t>013D  :823081:80:823086:10</t>
  </si>
  <si>
    <t>21:0504:000081</t>
  </si>
  <si>
    <t>21:0167:000073</t>
  </si>
  <si>
    <t>21:0167:000073:0001:0001:02</t>
  </si>
  <si>
    <t>013D  :823082:00:------:--</t>
  </si>
  <si>
    <t>21:0504:000082</t>
  </si>
  <si>
    <t>21:0167:000069</t>
  </si>
  <si>
    <t>21:0167:000069:0001:0001:00</t>
  </si>
  <si>
    <t>013D  :823083:00:------:--</t>
  </si>
  <si>
    <t>21:0504:000083</t>
  </si>
  <si>
    <t>21:0167:000070</t>
  </si>
  <si>
    <t>21:0167:000070:0001:0001:00</t>
  </si>
  <si>
    <t>555</t>
  </si>
  <si>
    <t>013D  :823084:00:------:--</t>
  </si>
  <si>
    <t>21:0504:000084</t>
  </si>
  <si>
    <t>21:0167:000071</t>
  </si>
  <si>
    <t>21:0167:000071:0001:0001:00</t>
  </si>
  <si>
    <t>3200</t>
  </si>
  <si>
    <t>013D  :823085:00:------:--</t>
  </si>
  <si>
    <t>21:0504:000085</t>
  </si>
  <si>
    <t>21:0167:000072</t>
  </si>
  <si>
    <t>21:0167:000072:0001:0001:00</t>
  </si>
  <si>
    <t>013D  :823086:10:------:--</t>
  </si>
  <si>
    <t>21:0504:000086</t>
  </si>
  <si>
    <t>21:0167:000073:0001:0001:01</t>
  </si>
  <si>
    <t>013D  :823087:20:823086:10</t>
  </si>
  <si>
    <t>21:0504:000087</t>
  </si>
  <si>
    <t>21:0167:000073:0002:0001:00</t>
  </si>
  <si>
    <t>013D  :823088:00:------:--</t>
  </si>
  <si>
    <t>21:0504:000088</t>
  </si>
  <si>
    <t>21:0167:000074</t>
  </si>
  <si>
    <t>21:0167:000074:0001:0001:00</t>
  </si>
  <si>
    <t>013D  :823089:00:------:--</t>
  </si>
  <si>
    <t>21:0504:000089</t>
  </si>
  <si>
    <t>21:0167:000075</t>
  </si>
  <si>
    <t>21:0167:000075:0001:0001:00</t>
  </si>
  <si>
    <t>013D  :823090:00:------:--</t>
  </si>
  <si>
    <t>21:0504:000090</t>
  </si>
  <si>
    <t>21:0167:000076</t>
  </si>
  <si>
    <t>21:0167:000076:0001:0001:00</t>
  </si>
  <si>
    <t>013D  :823091:00:------:--</t>
  </si>
  <si>
    <t>21:0504:000091</t>
  </si>
  <si>
    <t>21:0167:000077</t>
  </si>
  <si>
    <t>21:0167:000077:0001:0001:00</t>
  </si>
  <si>
    <t>013D  :823092:00:------:--</t>
  </si>
  <si>
    <t>21:0504:000092</t>
  </si>
  <si>
    <t>21:0167:000078</t>
  </si>
  <si>
    <t>21:0167:000078:0001:0001:00</t>
  </si>
  <si>
    <t>5000</t>
  </si>
  <si>
    <t>013D  :823093:00:------:--</t>
  </si>
  <si>
    <t>21:0504:000093</t>
  </si>
  <si>
    <t>21:0167:000079</t>
  </si>
  <si>
    <t>21:0167:000079:0001:0001:00</t>
  </si>
  <si>
    <t>013D  :823094:00:------:--</t>
  </si>
  <si>
    <t>21:0504:000094</t>
  </si>
  <si>
    <t>21:0167:000080</t>
  </si>
  <si>
    <t>21:0167:000080:0001:0001:00</t>
  </si>
  <si>
    <t>013D  :823095:00:------:--</t>
  </si>
  <si>
    <t>21:0504:000095</t>
  </si>
  <si>
    <t>21:0167:000081</t>
  </si>
  <si>
    <t>21:0167:000081:0001:0001:00</t>
  </si>
  <si>
    <t>013D  :823096:00:------:--</t>
  </si>
  <si>
    <t>21:0504:000096</t>
  </si>
  <si>
    <t>21:0167:000082</t>
  </si>
  <si>
    <t>21:0167:000082:0001:0001:00</t>
  </si>
  <si>
    <t>013D  :823097:9M:------:--</t>
  </si>
  <si>
    <t>21:0504:000097</t>
  </si>
  <si>
    <t>013D  :823098:00:------:--</t>
  </si>
  <si>
    <t>21:0504:000098</t>
  </si>
  <si>
    <t>21:0167:000083</t>
  </si>
  <si>
    <t>21:0167:000083:0001:0001:00</t>
  </si>
  <si>
    <t>013D  :823099:00:------:--</t>
  </si>
  <si>
    <t>21:0504:000099</t>
  </si>
  <si>
    <t>21:0167:000084</t>
  </si>
  <si>
    <t>21:0167:000084:0001:0001:00</t>
  </si>
  <si>
    <t>013D  :823100:00:------:--</t>
  </si>
  <si>
    <t>21:0504:000100</t>
  </si>
  <si>
    <t>21:0167:000085</t>
  </si>
  <si>
    <t>21:0167:000085:0001:0001:00</t>
  </si>
  <si>
    <t>013D  :823101:80:823102:10</t>
  </si>
  <si>
    <t>21:0504:000101</t>
  </si>
  <si>
    <t>21:0167:000086</t>
  </si>
  <si>
    <t>21:0167:000086:0001:0001:02</t>
  </si>
  <si>
    <t>013D  :823102:10:------:--</t>
  </si>
  <si>
    <t>21:0504:000102</t>
  </si>
  <si>
    <t>21:0167:000086:0001:0001:01</t>
  </si>
  <si>
    <t>013D  :823103:20:823102:10</t>
  </si>
  <si>
    <t>21:0504:000103</t>
  </si>
  <si>
    <t>21:0167:000086:0002:0001:00</t>
  </si>
  <si>
    <t>013D  :823104:00:------:--</t>
  </si>
  <si>
    <t>21:0504:000104</t>
  </si>
  <si>
    <t>21:0167:000087</t>
  </si>
  <si>
    <t>21:0167:000087:0001:0001:00</t>
  </si>
  <si>
    <t>013D  :823105:9U:------:--</t>
  </si>
  <si>
    <t>21:0504:000105</t>
  </si>
  <si>
    <t>750</t>
  </si>
  <si>
    <t>013D  :823106:00:------:--</t>
  </si>
  <si>
    <t>21:0504:000106</t>
  </si>
  <si>
    <t>21:0167:000088</t>
  </si>
  <si>
    <t>21:0167:000088:0001:0001:00</t>
  </si>
  <si>
    <t>013D  :823107:00:------:--</t>
  </si>
  <si>
    <t>21:0504:000107</t>
  </si>
  <si>
    <t>21:0167:000089</t>
  </si>
  <si>
    <t>21:0167:000089:0001:0001:00</t>
  </si>
  <si>
    <t>013D  :823108:00:------:--</t>
  </si>
  <si>
    <t>21:0504:000108</t>
  </si>
  <si>
    <t>21:0167:000090</t>
  </si>
  <si>
    <t>21:0167:000090:0001:0001:00</t>
  </si>
  <si>
    <t>013D  :823109:00:------:--</t>
  </si>
  <si>
    <t>21:0504:000109</t>
  </si>
  <si>
    <t>21:0167:000091</t>
  </si>
  <si>
    <t>21:0167:000091:0001:0001:00</t>
  </si>
  <si>
    <t>013D  :823110:00:------:--</t>
  </si>
  <si>
    <t>21:0504:000110</t>
  </si>
  <si>
    <t>21:0167:000092</t>
  </si>
  <si>
    <t>21:0167:000092:0001:0001:00</t>
  </si>
  <si>
    <t>013D  :823111:00:------:--</t>
  </si>
  <si>
    <t>21:0504:000111</t>
  </si>
  <si>
    <t>21:0167:000093</t>
  </si>
  <si>
    <t>21:0167:000093:0001:0001:00</t>
  </si>
  <si>
    <t>013D  :823112:00:------:--</t>
  </si>
  <si>
    <t>21:0504:000112</t>
  </si>
  <si>
    <t>21:0167:000094</t>
  </si>
  <si>
    <t>21:0167:000094:0001:0001:00</t>
  </si>
  <si>
    <t>013D  :823113:00:------:--</t>
  </si>
  <si>
    <t>21:0504:000113</t>
  </si>
  <si>
    <t>21:0167:000095</t>
  </si>
  <si>
    <t>21:0167:000095:0001:0001:00</t>
  </si>
  <si>
    <t>013D  :823114:00:------:--</t>
  </si>
  <si>
    <t>21:0504:000114</t>
  </si>
  <si>
    <t>21:0167:000096</t>
  </si>
  <si>
    <t>21:0167:000096:0001:0001:00</t>
  </si>
  <si>
    <t>013D  :823115:00:------:--</t>
  </si>
  <si>
    <t>21:0504:000115</t>
  </si>
  <si>
    <t>21:0167:000097</t>
  </si>
  <si>
    <t>21:0167:000097:0001:0001:00</t>
  </si>
  <si>
    <t>013D  :823116:00:------:--</t>
  </si>
  <si>
    <t>21:0504:000116</t>
  </si>
  <si>
    <t>21:0167:000098</t>
  </si>
  <si>
    <t>21:0167:000098:0001:0001:00</t>
  </si>
  <si>
    <t>013D  :823117:00:------:--</t>
  </si>
  <si>
    <t>21:0504:000117</t>
  </si>
  <si>
    <t>21:0167:000099</t>
  </si>
  <si>
    <t>21:0167:000099:0001:0001:00</t>
  </si>
  <si>
    <t>013D  :823118:00:------:--</t>
  </si>
  <si>
    <t>21:0504:000118</t>
  </si>
  <si>
    <t>21:0167:000100</t>
  </si>
  <si>
    <t>21:0167:000100:0001:0001:00</t>
  </si>
  <si>
    <t>013D  :823119:00:------:--</t>
  </si>
  <si>
    <t>21:0504:000119</t>
  </si>
  <si>
    <t>21:0167:000101</t>
  </si>
  <si>
    <t>21:0167:000101:0001:0001:00</t>
  </si>
  <si>
    <t>013D  :823120:00:------:--</t>
  </si>
  <si>
    <t>21:0504:000120</t>
  </si>
  <si>
    <t>21:0167:000102</t>
  </si>
  <si>
    <t>21:0167:000102:0001:0001:00</t>
  </si>
  <si>
    <t>013D  :823121:80:823125:20</t>
  </si>
  <si>
    <t>21:0504:000121</t>
  </si>
  <si>
    <t>21:0167:000105</t>
  </si>
  <si>
    <t>21:0167:000105:0002:0001:02</t>
  </si>
  <si>
    <t>013D  :823122:00:------:--</t>
  </si>
  <si>
    <t>21:0504:000122</t>
  </si>
  <si>
    <t>21:0167:000103</t>
  </si>
  <si>
    <t>21:0167:000103:0001:0001:00</t>
  </si>
  <si>
    <t>013D  :823123:00:------:--</t>
  </si>
  <si>
    <t>21:0504:000123</t>
  </si>
  <si>
    <t>21:0167:000104</t>
  </si>
  <si>
    <t>21:0167:000104:0001:0001:00</t>
  </si>
  <si>
    <t>013D  :823124:10:------:--</t>
  </si>
  <si>
    <t>21:0504:000124</t>
  </si>
  <si>
    <t>21:0167:000105:0001:0001:00</t>
  </si>
  <si>
    <t>013D  :823125:20:823124:10</t>
  </si>
  <si>
    <t>21:0504:000125</t>
  </si>
  <si>
    <t>21:0167:000105:0002:0001:01</t>
  </si>
  <si>
    <t>013D  :823126:00:------:--</t>
  </si>
  <si>
    <t>21:0504:000126</t>
  </si>
  <si>
    <t>21:0167:000106</t>
  </si>
  <si>
    <t>21:0167:000106:0001:0001:00</t>
  </si>
  <si>
    <t>013D  :823127:00:------:--</t>
  </si>
  <si>
    <t>21:0504:000127</t>
  </si>
  <si>
    <t>21:0167:000107</t>
  </si>
  <si>
    <t>21:0167:000107:0001:0001:00</t>
  </si>
  <si>
    <t>2450</t>
  </si>
  <si>
    <t>013D  :823128:00:------:--</t>
  </si>
  <si>
    <t>21:0504:000128</t>
  </si>
  <si>
    <t>21:0167:000108</t>
  </si>
  <si>
    <t>21:0167:000108:0001:0001:00</t>
  </si>
  <si>
    <t>013D  :823129:00:------:--</t>
  </si>
  <si>
    <t>21:0504:000129</t>
  </si>
  <si>
    <t>21:0167:000109</t>
  </si>
  <si>
    <t>21:0167:000109:0001:0001:00</t>
  </si>
  <si>
    <t>013D  :823130:00:------:--</t>
  </si>
  <si>
    <t>21:0504:000130</t>
  </si>
  <si>
    <t>21:0167:000110</t>
  </si>
  <si>
    <t>21:0167:000110:0001:0001:00</t>
  </si>
  <si>
    <t>013D  :823131:00:------:--</t>
  </si>
  <si>
    <t>21:0504:000131</t>
  </si>
  <si>
    <t>21:0167:000111</t>
  </si>
  <si>
    <t>21:0167:000111:0001:0001:00</t>
  </si>
  <si>
    <t>805</t>
  </si>
  <si>
    <t>013D  :823132:00:------:--</t>
  </si>
  <si>
    <t>21:0504:000132</t>
  </si>
  <si>
    <t>21:0167:000112</t>
  </si>
  <si>
    <t>21:0167:000112:0001:0001:00</t>
  </si>
  <si>
    <t>013D  :823133:00:------:--</t>
  </si>
  <si>
    <t>21:0504:000133</t>
  </si>
  <si>
    <t>21:0167:000113</t>
  </si>
  <si>
    <t>21:0167:000113:0001:0001:00</t>
  </si>
  <si>
    <t>013D  :823134:9M:------:--</t>
  </si>
  <si>
    <t>21:0504:000134</t>
  </si>
  <si>
    <t>013D  :823135:00:------:--</t>
  </si>
  <si>
    <t>21:0504:000135</t>
  </si>
  <si>
    <t>21:0167:000114</t>
  </si>
  <si>
    <t>21:0167:000114:0001:0001:00</t>
  </si>
  <si>
    <t>013D  :823136:00:------:--</t>
  </si>
  <si>
    <t>21:0504:000136</t>
  </si>
  <si>
    <t>21:0167:000115</t>
  </si>
  <si>
    <t>21:0167:000115:0001:0001:00</t>
  </si>
  <si>
    <t>2700</t>
  </si>
  <si>
    <t>013D  :823137:00:------:--</t>
  </si>
  <si>
    <t>21:0504:000137</t>
  </si>
  <si>
    <t>21:0167:000116</t>
  </si>
  <si>
    <t>21:0167:000116:0001:0001:00</t>
  </si>
  <si>
    <t>013D  :823138:00:------:--</t>
  </si>
  <si>
    <t>21:0504:000138</t>
  </si>
  <si>
    <t>21:0167:000117</t>
  </si>
  <si>
    <t>21:0167:000117:0001:0001:00</t>
  </si>
  <si>
    <t>013D  :823139:00:------:--</t>
  </si>
  <si>
    <t>21:0504:000139</t>
  </si>
  <si>
    <t>21:0167:000118</t>
  </si>
  <si>
    <t>21:0167:000118:0001:0001:00</t>
  </si>
  <si>
    <t>013D  :823140:00:------:--</t>
  </si>
  <si>
    <t>21:0504:000140</t>
  </si>
  <si>
    <t>21:0167:000119</t>
  </si>
  <si>
    <t>21:0167:000119:0001:0001:00</t>
  </si>
  <si>
    <t>013D  :823141:80:823143:20</t>
  </si>
  <si>
    <t>21:0504:000141</t>
  </si>
  <si>
    <t>21:0167:000120</t>
  </si>
  <si>
    <t>21:0167:000120:0002:0001:02</t>
  </si>
  <si>
    <t>013D  :823142:10:------:--</t>
  </si>
  <si>
    <t>21:0504:000142</t>
  </si>
  <si>
    <t>21:0167:000120:0001:0001:00</t>
  </si>
  <si>
    <t>013D  :823143:20:823142:10</t>
  </si>
  <si>
    <t>21:0504:000143</t>
  </si>
  <si>
    <t>21:0167:000120:0002:0001:01</t>
  </si>
  <si>
    <t>495</t>
  </si>
  <si>
    <t>013D  :823144:00:------:--</t>
  </si>
  <si>
    <t>21:0504:000144</t>
  </si>
  <si>
    <t>21:0167:000121</t>
  </si>
  <si>
    <t>21:0167:000121:0001:0001:00</t>
  </si>
  <si>
    <t>013D  :823145:00:------:--</t>
  </si>
  <si>
    <t>21:0504:000145</t>
  </si>
  <si>
    <t>21:0167:000122</t>
  </si>
  <si>
    <t>21:0167:000122:0001:0001:00</t>
  </si>
  <si>
    <t>013D  :823146:00:------:--</t>
  </si>
  <si>
    <t>21:0504:000146</t>
  </si>
  <si>
    <t>21:0167:000123</t>
  </si>
  <si>
    <t>21:0167:000123:0001:0001:00</t>
  </si>
  <si>
    <t>013D  :823147:00:------:--</t>
  </si>
  <si>
    <t>21:0504:000147</t>
  </si>
  <si>
    <t>21:0167:000124</t>
  </si>
  <si>
    <t>21:0167:000124:0001:0001:00</t>
  </si>
  <si>
    <t>013D  :823148:9M:------:--</t>
  </si>
  <si>
    <t>21:0504:000148</t>
  </si>
  <si>
    <t>013K  :831001:80:831004:20</t>
  </si>
  <si>
    <t>21:0506:000001</t>
  </si>
  <si>
    <t>21:0168:000002</t>
  </si>
  <si>
    <t>21:0168:000002:0002:0001:02</t>
  </si>
  <si>
    <t>013K  :831002:00:------:--</t>
  </si>
  <si>
    <t>21:0506:000002</t>
  </si>
  <si>
    <t>21:0168:000001</t>
  </si>
  <si>
    <t>21:0168:000001:0001:0001:00</t>
  </si>
  <si>
    <t>013K  :831003:10:------:--</t>
  </si>
  <si>
    <t>21:0506:000003</t>
  </si>
  <si>
    <t>21:0168:000002:0001:0001:00</t>
  </si>
  <si>
    <t>013K  :831004:20:831003:10</t>
  </si>
  <si>
    <t>21:0506:000004</t>
  </si>
  <si>
    <t>21:0168:000002:0002:0001:01</t>
  </si>
  <si>
    <t>013K  :831005:00:------:--</t>
  </si>
  <si>
    <t>21:0506:000005</t>
  </si>
  <si>
    <t>21:0168:000003</t>
  </si>
  <si>
    <t>21:0168:000003:0001:0001:00</t>
  </si>
  <si>
    <t>013K  :831006:00:------:--</t>
  </si>
  <si>
    <t>21:0506:000006</t>
  </si>
  <si>
    <t>21:0168:000004</t>
  </si>
  <si>
    <t>21:0168:000004:0001:0001:00</t>
  </si>
  <si>
    <t>013K  :831007:00:------:--</t>
  </si>
  <si>
    <t>21:0506:000007</t>
  </si>
  <si>
    <t>21:0168:000005</t>
  </si>
  <si>
    <t>21:0168:000005:0001:0001:00</t>
  </si>
  <si>
    <t>17.1</t>
  </si>
  <si>
    <t>013K  :831008:00:------:--</t>
  </si>
  <si>
    <t>21:0506:000008</t>
  </si>
  <si>
    <t>21:0168:000006</t>
  </si>
  <si>
    <t>21:0168:000006:0001:0001:00</t>
  </si>
  <si>
    <t>013K  :831009:00:------:--</t>
  </si>
  <si>
    <t>21:0506:000009</t>
  </si>
  <si>
    <t>21:0168:000007</t>
  </si>
  <si>
    <t>21:0168:000007:0001:0001:00</t>
  </si>
  <si>
    <t>013K  :831010:00:------:--</t>
  </si>
  <si>
    <t>21:0506:000010</t>
  </si>
  <si>
    <t>21:0168:000008</t>
  </si>
  <si>
    <t>21:0168:000008:0001:0001:00</t>
  </si>
  <si>
    <t>013K  :831011:00:------:--</t>
  </si>
  <si>
    <t>21:0506:000011</t>
  </si>
  <si>
    <t>21:0168:000009</t>
  </si>
  <si>
    <t>21:0168:000009:0001:0001:00</t>
  </si>
  <si>
    <t>013K  :831012:00:------:--</t>
  </si>
  <si>
    <t>21:0506:000012</t>
  </si>
  <si>
    <t>21:0168:000010</t>
  </si>
  <si>
    <t>21:0168:000010:0001:0001:00</t>
  </si>
  <si>
    <t>419</t>
  </si>
  <si>
    <t>34.5</t>
  </si>
  <si>
    <t>013K  :831013:00:------:--</t>
  </si>
  <si>
    <t>21:0506:000013</t>
  </si>
  <si>
    <t>21:0168:000011</t>
  </si>
  <si>
    <t>21:0168:000011:0001:0001:00</t>
  </si>
  <si>
    <t>013K  :831014:00:------:--</t>
  </si>
  <si>
    <t>21:0506:000014</t>
  </si>
  <si>
    <t>21:0168:000012</t>
  </si>
  <si>
    <t>21:0168:000012:0001:0001:00</t>
  </si>
  <si>
    <t>013K  :831015:00:------:--</t>
  </si>
  <si>
    <t>21:0506:000015</t>
  </si>
  <si>
    <t>21:0168:000013</t>
  </si>
  <si>
    <t>21:0168:000013:0001:0001:00</t>
  </si>
  <si>
    <t>52.2</t>
  </si>
  <si>
    <t>013K  :831016:00:------:--</t>
  </si>
  <si>
    <t>21:0506:000016</t>
  </si>
  <si>
    <t>21:0168:000014</t>
  </si>
  <si>
    <t>21:0168:000014:0001:0001:00</t>
  </si>
  <si>
    <t>013K  :831017:00:------:--</t>
  </si>
  <si>
    <t>21:0506:000017</t>
  </si>
  <si>
    <t>21:0168:000015</t>
  </si>
  <si>
    <t>21:0168:000015:0001:0001:00</t>
  </si>
  <si>
    <t>013K  :831018:00:------:--</t>
  </si>
  <si>
    <t>21:0506:000018</t>
  </si>
  <si>
    <t>21:0168:000016</t>
  </si>
  <si>
    <t>21:0168:000016:0001:0001:00</t>
  </si>
  <si>
    <t>013K  :831019:00:------:--</t>
  </si>
  <si>
    <t>21:0506:000019</t>
  </si>
  <si>
    <t>21:0168:000017</t>
  </si>
  <si>
    <t>21:0168:000017:0001:0001:00</t>
  </si>
  <si>
    <t>013K  :831020:9M:------:--</t>
  </si>
  <si>
    <t>21:0506:000020</t>
  </si>
  <si>
    <t>013K  :831021:80:831023:20</t>
  </si>
  <si>
    <t>21:0506:000021</t>
  </si>
  <si>
    <t>21:0168:000018</t>
  </si>
  <si>
    <t>21:0168:000018:0002:0001:02</t>
  </si>
  <si>
    <t>013K  :831022:10:------:--</t>
  </si>
  <si>
    <t>21:0506:000022</t>
  </si>
  <si>
    <t>21:0168:000018:0001:0001:00</t>
  </si>
  <si>
    <t>013K  :831023:20:831022:10</t>
  </si>
  <si>
    <t>21:0506:000023</t>
  </si>
  <si>
    <t>21:0168:000018:0002:0001:01</t>
  </si>
  <si>
    <t>013K  :831024:00:------:--</t>
  </si>
  <si>
    <t>21:0506:000024</t>
  </si>
  <si>
    <t>21:0168:000019</t>
  </si>
  <si>
    <t>21:0168:000019:0001:0001:00</t>
  </si>
  <si>
    <t>013K  :831025:00:------:--</t>
  </si>
  <si>
    <t>21:0506:000025</t>
  </si>
  <si>
    <t>21:0168:000020</t>
  </si>
  <si>
    <t>21:0168:000020:0001:0001:00</t>
  </si>
  <si>
    <t>013K  :831026:00:------:--</t>
  </si>
  <si>
    <t>21:0506:000026</t>
  </si>
  <si>
    <t>21:0168:000021</t>
  </si>
  <si>
    <t>21:0168:000021:0001:0001:00</t>
  </si>
  <si>
    <t>582</t>
  </si>
  <si>
    <t>013K  :831027:00:------:--</t>
  </si>
  <si>
    <t>21:0506:000027</t>
  </si>
  <si>
    <t>21:0168:000022</t>
  </si>
  <si>
    <t>21:0168:000022:0001:0001:00</t>
  </si>
  <si>
    <t>013K  :831028:00:------:--</t>
  </si>
  <si>
    <t>21:0506:000028</t>
  </si>
  <si>
    <t>21:0168:000023</t>
  </si>
  <si>
    <t>21:0168:000023:0001:0001:00</t>
  </si>
  <si>
    <t>013K  :831029:00:------:--</t>
  </si>
  <si>
    <t>21:0506:000029</t>
  </si>
  <si>
    <t>21:0168:000024</t>
  </si>
  <si>
    <t>21:0168:000024:0001:0001:00</t>
  </si>
  <si>
    <t>013K  :831030:00:------:--</t>
  </si>
  <si>
    <t>21:0506:000030</t>
  </si>
  <si>
    <t>21:0168:000025</t>
  </si>
  <si>
    <t>21:0168:000025:0001:0001:00</t>
  </si>
  <si>
    <t>013K  :831031:00:------:--</t>
  </si>
  <si>
    <t>21:0506:000031</t>
  </si>
  <si>
    <t>21:0168:000026</t>
  </si>
  <si>
    <t>21:0168:000026:0001:0001:00</t>
  </si>
  <si>
    <t>013K  :831032:00:------:--</t>
  </si>
  <si>
    <t>21:0506:000032</t>
  </si>
  <si>
    <t>21:0168:000027</t>
  </si>
  <si>
    <t>21:0168:000027:0001:0001:00</t>
  </si>
  <si>
    <t>013K  :831033:00:------:--</t>
  </si>
  <si>
    <t>21:0506:000033</t>
  </si>
  <si>
    <t>21:0168:000028</t>
  </si>
  <si>
    <t>21:0168:000028:0001:0001:00</t>
  </si>
  <si>
    <t>013K  :831034:00:------:--</t>
  </si>
  <si>
    <t>21:0506:000034</t>
  </si>
  <si>
    <t>21:0168:000029</t>
  </si>
  <si>
    <t>21:0168:000029:0001:0001:00</t>
  </si>
  <si>
    <t>013K  :831035:00:------:--</t>
  </si>
  <si>
    <t>21:0506:000035</t>
  </si>
  <si>
    <t>21:0168:000030</t>
  </si>
  <si>
    <t>21:0168:000030:0001:0001:00</t>
  </si>
  <si>
    <t>013K  :831036:00:------:--</t>
  </si>
  <si>
    <t>21:0506:000036</t>
  </si>
  <si>
    <t>21:0168:000031</t>
  </si>
  <si>
    <t>21:0168:000031:0001:0001:00</t>
  </si>
  <si>
    <t>013K  :831037:00:------:--</t>
  </si>
  <si>
    <t>21:0506:000037</t>
  </si>
  <si>
    <t>21:0168:000032</t>
  </si>
  <si>
    <t>21:0168:000032:0001:0001:00</t>
  </si>
  <si>
    <t>013K  :831038:00:------:--</t>
  </si>
  <si>
    <t>21:0506:000038</t>
  </si>
  <si>
    <t>21:0168:000033</t>
  </si>
  <si>
    <t>21:0168:000033:0001:0001:00</t>
  </si>
  <si>
    <t>013K  :831039:00:------:--</t>
  </si>
  <si>
    <t>21:0506:000039</t>
  </si>
  <si>
    <t>21:0168:000034</t>
  </si>
  <si>
    <t>21:0168:000034:0001:0001:00</t>
  </si>
  <si>
    <t>013K  :831040:9P:------:--</t>
  </si>
  <si>
    <t>21:0506:000040</t>
  </si>
  <si>
    <t>013K  :831041:80:831043:20</t>
  </si>
  <si>
    <t>21:0506:000041</t>
  </si>
  <si>
    <t>21:0168:000035</t>
  </si>
  <si>
    <t>21:0168:000035:0002:0001:02</t>
  </si>
  <si>
    <t>013K  :831042:10:------:--</t>
  </si>
  <si>
    <t>21:0506:000042</t>
  </si>
  <si>
    <t>21:0168:000035:0001:0001:00</t>
  </si>
  <si>
    <t>013K  :831043:20:831042:10</t>
  </si>
  <si>
    <t>21:0506:000043</t>
  </si>
  <si>
    <t>21:0168:000035:0002:0001:01</t>
  </si>
  <si>
    <t>013K  :831044:00:------:--</t>
  </si>
  <si>
    <t>21:0506:000044</t>
  </si>
  <si>
    <t>21:0168:000036</t>
  </si>
  <si>
    <t>21:0168:000036:0001:0001:00</t>
  </si>
  <si>
    <t>013K  :831045:00:------:--</t>
  </si>
  <si>
    <t>21:0506:000045</t>
  </si>
  <si>
    <t>21:0168:000037</t>
  </si>
  <si>
    <t>21:0168:000037:0001:0001:00</t>
  </si>
  <si>
    <t>013K  :831046:00:------:--</t>
  </si>
  <si>
    <t>21:0506:000046</t>
  </si>
  <si>
    <t>21:0168:000038</t>
  </si>
  <si>
    <t>21:0168:000038:0001:0001:00</t>
  </si>
  <si>
    <t>013K  :831047:00:------:--</t>
  </si>
  <si>
    <t>21:0506:000047</t>
  </si>
  <si>
    <t>21:0168:000039</t>
  </si>
  <si>
    <t>21:0168:000039:0001:0001:00</t>
  </si>
  <si>
    <t>62.2</t>
  </si>
  <si>
    <t>013K  :831048:00:------:--</t>
  </si>
  <si>
    <t>21:0506:000048</t>
  </si>
  <si>
    <t>21:0168:000040</t>
  </si>
  <si>
    <t>21:0168:000040:0001:0001:00</t>
  </si>
  <si>
    <t>013K  :831049:00:------:--</t>
  </si>
  <si>
    <t>21:0506:000049</t>
  </si>
  <si>
    <t>21:0168:000041</t>
  </si>
  <si>
    <t>21:0168:000041:0001:0001:00</t>
  </si>
  <si>
    <t>667</t>
  </si>
  <si>
    <t>013K  :831050:00:------:--</t>
  </si>
  <si>
    <t>21:0506:000050</t>
  </si>
  <si>
    <t>21:0168:000042</t>
  </si>
  <si>
    <t>21:0168:000042:0001:0001:00</t>
  </si>
  <si>
    <t>013K  :831051:00:------:--</t>
  </si>
  <si>
    <t>21:0506:000051</t>
  </si>
  <si>
    <t>21:0168:000043</t>
  </si>
  <si>
    <t>21:0168:000043:0001:0001:00</t>
  </si>
  <si>
    <t>013K  :831052:00:------:--</t>
  </si>
  <si>
    <t>21:0506:000052</t>
  </si>
  <si>
    <t>21:0168:000044</t>
  </si>
  <si>
    <t>21:0168:000044:0001:0001:00</t>
  </si>
  <si>
    <t>013K  :831053:00:------:--</t>
  </si>
  <si>
    <t>21:0506:000053</t>
  </si>
  <si>
    <t>21:0168:000045</t>
  </si>
  <si>
    <t>21:0168:000045:0001:0001:00</t>
  </si>
  <si>
    <t>513</t>
  </si>
  <si>
    <t>013K  :831054:00:------:--</t>
  </si>
  <si>
    <t>21:0506:000054</t>
  </si>
  <si>
    <t>21:0168:000046</t>
  </si>
  <si>
    <t>21:0168:000046:0001:0001:00</t>
  </si>
  <si>
    <t>013K  :831055:00:------:--</t>
  </si>
  <si>
    <t>21:0506:000055</t>
  </si>
  <si>
    <t>21:0168:000047</t>
  </si>
  <si>
    <t>21:0168:000047:0001:0001:00</t>
  </si>
  <si>
    <t>013K  :831056:00:------:--</t>
  </si>
  <si>
    <t>21:0506:000056</t>
  </si>
  <si>
    <t>21:0168:000048</t>
  </si>
  <si>
    <t>21:0168:000048:0001:0001:00</t>
  </si>
  <si>
    <t>013K  :831057:00:------:--</t>
  </si>
  <si>
    <t>21:0506:000057</t>
  </si>
  <si>
    <t>21:0168:000049</t>
  </si>
  <si>
    <t>21:0168:000049:0001:0001:00</t>
  </si>
  <si>
    <t>013K  :831058:00:------:--</t>
  </si>
  <si>
    <t>21:0506:000058</t>
  </si>
  <si>
    <t>21:0168:000050</t>
  </si>
  <si>
    <t>21:0168:000050:0001:0001:00</t>
  </si>
  <si>
    <t>2630</t>
  </si>
  <si>
    <t>013K  :831059:00:------:--</t>
  </si>
  <si>
    <t>21:0506:000059</t>
  </si>
  <si>
    <t>21:0168:000051</t>
  </si>
  <si>
    <t>21:0168:000051:0001:0001:00</t>
  </si>
  <si>
    <t>5220</t>
  </si>
  <si>
    <t>013K  :831060:9R:------:--</t>
  </si>
  <si>
    <t>21:0506:000060</t>
  </si>
  <si>
    <t>457</t>
  </si>
  <si>
    <t>013K  :831061:80:831064:20</t>
  </si>
  <si>
    <t>21:0506:000061</t>
  </si>
  <si>
    <t>21:0168:000052</t>
  </si>
  <si>
    <t>21:0168:000052:0002:0001:02</t>
  </si>
  <si>
    <t>013K  :831062:9P:------:--</t>
  </si>
  <si>
    <t>21:0506:000062</t>
  </si>
  <si>
    <t>312</t>
  </si>
  <si>
    <t>013K  :831063:10:------:--</t>
  </si>
  <si>
    <t>21:0506:000063</t>
  </si>
  <si>
    <t>21:0168:000052:0001:0001:00</t>
  </si>
  <si>
    <t>418</t>
  </si>
  <si>
    <t>013K  :831064:20:831063:10</t>
  </si>
  <si>
    <t>21:0506:000064</t>
  </si>
  <si>
    <t>21:0168:000052:0002:0001:01</t>
  </si>
  <si>
    <t>013K  :831065:00:------:--</t>
  </si>
  <si>
    <t>21:0506:000065</t>
  </si>
  <si>
    <t>21:0168:000053</t>
  </si>
  <si>
    <t>21:0168:000053:0001:0001:00</t>
  </si>
  <si>
    <t>2130</t>
  </si>
  <si>
    <t>013K  :831066:00:------:--</t>
  </si>
  <si>
    <t>21:0506:000066</t>
  </si>
  <si>
    <t>21:0168:000054</t>
  </si>
  <si>
    <t>21:0168:000054:0001:0001:00</t>
  </si>
  <si>
    <t>634</t>
  </si>
  <si>
    <t>013K  :831067:00:------:--</t>
  </si>
  <si>
    <t>21:0506:000067</t>
  </si>
  <si>
    <t>21:0168:000055</t>
  </si>
  <si>
    <t>21:0168:000055:0001:0001:00</t>
  </si>
  <si>
    <t>24.9</t>
  </si>
  <si>
    <t>013K  :831068:00:------:--</t>
  </si>
  <si>
    <t>21:0506:000068</t>
  </si>
  <si>
    <t>21:0168:000056</t>
  </si>
  <si>
    <t>21:0168:000056:0001:0001:00</t>
  </si>
  <si>
    <t>4380</t>
  </si>
  <si>
    <t>71.6</t>
  </si>
  <si>
    <t>013K  :831069:00:------:--</t>
  </si>
  <si>
    <t>21:0506:000069</t>
  </si>
  <si>
    <t>21:0168:000057</t>
  </si>
  <si>
    <t>21:0168:000057:0001:0001:00</t>
  </si>
  <si>
    <t>10.9</t>
  </si>
  <si>
    <t>013K  :831070:00:------:--</t>
  </si>
  <si>
    <t>21:0506:000070</t>
  </si>
  <si>
    <t>21:0168:000058</t>
  </si>
  <si>
    <t>21:0168:000058:0001:0001:00</t>
  </si>
  <si>
    <t>013K  :831071:00:------:--</t>
  </si>
  <si>
    <t>21:0506:000071</t>
  </si>
  <si>
    <t>21:0168:000059</t>
  </si>
  <si>
    <t>21:0168:000059:0001:0001:00</t>
  </si>
  <si>
    <t>013K  :831072:00:------:--</t>
  </si>
  <si>
    <t>21:0506:000072</t>
  </si>
  <si>
    <t>21:0168:000060</t>
  </si>
  <si>
    <t>21:0168:000060:0001:0001:00</t>
  </si>
  <si>
    <t>013K  :831073:00:------:--</t>
  </si>
  <si>
    <t>21:0506:000073</t>
  </si>
  <si>
    <t>21:0168:000061</t>
  </si>
  <si>
    <t>21:0168:000061:0001:0001:00</t>
  </si>
  <si>
    <t>1080</t>
  </si>
  <si>
    <t>013K  :831074:00:------:--</t>
  </si>
  <si>
    <t>21:0506:000074</t>
  </si>
  <si>
    <t>21:0168:000062</t>
  </si>
  <si>
    <t>21:0168:000062:0001:0001:00</t>
  </si>
  <si>
    <t>351</t>
  </si>
  <si>
    <t>013K  :831075:00:------:--</t>
  </si>
  <si>
    <t>21:0506:000075</t>
  </si>
  <si>
    <t>21:0168:000063</t>
  </si>
  <si>
    <t>21:0168:000063:0001:0001:00</t>
  </si>
  <si>
    <t>39.5</t>
  </si>
  <si>
    <t>013K  :831076:00:------:--</t>
  </si>
  <si>
    <t>21:0506:000076</t>
  </si>
  <si>
    <t>21:0168:000064</t>
  </si>
  <si>
    <t>21:0168:000064:0001:0001:00</t>
  </si>
  <si>
    <t>013K  :831077:00:------:--</t>
  </si>
  <si>
    <t>21:0506:000077</t>
  </si>
  <si>
    <t>21:0168:000065</t>
  </si>
  <si>
    <t>21:0168:000065:0001:0001:00</t>
  </si>
  <si>
    <t>013K  :831078:00:------:--</t>
  </si>
  <si>
    <t>21:0506:000078</t>
  </si>
  <si>
    <t>21:0168:000066</t>
  </si>
  <si>
    <t>21:0168:000066:0001:0001:00</t>
  </si>
  <si>
    <t>2110</t>
  </si>
  <si>
    <t>64.6</t>
  </si>
  <si>
    <t>013K  :831079:00:------:--</t>
  </si>
  <si>
    <t>21:0506:000079</t>
  </si>
  <si>
    <t>21:0168:000067</t>
  </si>
  <si>
    <t>21:0168:000067:0001:0001:00</t>
  </si>
  <si>
    <t>35.5</t>
  </si>
  <si>
    <t>013K  :831080:00:------:--</t>
  </si>
  <si>
    <t>21:0506:000080</t>
  </si>
  <si>
    <t>21:0168:000068</t>
  </si>
  <si>
    <t>21:0168:000068:0001:0001:00</t>
  </si>
  <si>
    <t>501</t>
  </si>
  <si>
    <t>013K  :831081:80:831082:10</t>
  </si>
  <si>
    <t>21:0506:000081</t>
  </si>
  <si>
    <t>21:0168:000069</t>
  </si>
  <si>
    <t>21:0168:000069:0001:0001:02</t>
  </si>
  <si>
    <t>2290</t>
  </si>
  <si>
    <t>013K  :831082:10:------:--</t>
  </si>
  <si>
    <t>21:0506:000082</t>
  </si>
  <si>
    <t>21:0168:000069:0001:0001:01</t>
  </si>
  <si>
    <t>1760</t>
  </si>
  <si>
    <t>013K  :831083:20:831082:10</t>
  </si>
  <si>
    <t>21:0506:000083</t>
  </si>
  <si>
    <t>21:0168:000069:0002:0001:00</t>
  </si>
  <si>
    <t>714</t>
  </si>
  <si>
    <t>013K  :831084:00:------:--</t>
  </si>
  <si>
    <t>21:0506:000084</t>
  </si>
  <si>
    <t>21:0168:000070</t>
  </si>
  <si>
    <t>21:0168:000070:0001:0001:00</t>
  </si>
  <si>
    <t>1260</t>
  </si>
  <si>
    <t>013K  :831085:00:------:--</t>
  </si>
  <si>
    <t>21:0506:000085</t>
  </si>
  <si>
    <t>21:0168:000071</t>
  </si>
  <si>
    <t>21:0168:000071:0001:0001:00</t>
  </si>
  <si>
    <t>013K  :831086:00:------:--</t>
  </si>
  <si>
    <t>21:0506:000086</t>
  </si>
  <si>
    <t>21:0168:000072</t>
  </si>
  <si>
    <t>21:0168:000072:0001:0001:00</t>
  </si>
  <si>
    <t>013K  :831087:00:------:--</t>
  </si>
  <si>
    <t>21:0506:000087</t>
  </si>
  <si>
    <t>21:0168:000073</t>
  </si>
  <si>
    <t>21:0168:000073:0001:0001:00</t>
  </si>
  <si>
    <t>013K  :831088:00:------:--</t>
  </si>
  <si>
    <t>21:0506:000088</t>
  </si>
  <si>
    <t>21:0168:000074</t>
  </si>
  <si>
    <t>21:0168:000074:0001:0001:00</t>
  </si>
  <si>
    <t>1860</t>
  </si>
  <si>
    <t>013K  :831089:00:------:--</t>
  </si>
  <si>
    <t>21:0506:000089</t>
  </si>
  <si>
    <t>21:0168:000075</t>
  </si>
  <si>
    <t>21:0168:000075:0001:0001:00</t>
  </si>
  <si>
    <t>013K  :831090:00:------:--</t>
  </si>
  <si>
    <t>21:0506:000090</t>
  </si>
  <si>
    <t>21:0168:000076</t>
  </si>
  <si>
    <t>21:0168:000076:0001:0001:00</t>
  </si>
  <si>
    <t>25.7</t>
  </si>
  <si>
    <t>013K  :831091:00:------:--</t>
  </si>
  <si>
    <t>21:0506:000091</t>
  </si>
  <si>
    <t>21:0168:000077</t>
  </si>
  <si>
    <t>21:0168:000077:0001:0001:00</t>
  </si>
  <si>
    <t>013K  :831092:00:------:--</t>
  </si>
  <si>
    <t>21:0506:000092</t>
  </si>
  <si>
    <t>21:0168:000078</t>
  </si>
  <si>
    <t>21:0168:000078:0001:0001:00</t>
  </si>
  <si>
    <t>013K  :831093:00:------:--</t>
  </si>
  <si>
    <t>21:0506:000093</t>
  </si>
  <si>
    <t>21:0168:000079</t>
  </si>
  <si>
    <t>21:0168:000079:0001:0001:00</t>
  </si>
  <si>
    <t>013K  :831094:00:------:--</t>
  </si>
  <si>
    <t>21:0506:000094</t>
  </si>
  <si>
    <t>21:0168:000080</t>
  </si>
  <si>
    <t>21:0168:000080:0001:0001:00</t>
  </si>
  <si>
    <t>013K  :831095:00:------:--</t>
  </si>
  <si>
    <t>21:0506:000095</t>
  </si>
  <si>
    <t>21:0168:000081</t>
  </si>
  <si>
    <t>21:0168:000081:0001:0001:00</t>
  </si>
  <si>
    <t>3900</t>
  </si>
  <si>
    <t>013K  :831096:00:------:--</t>
  </si>
  <si>
    <t>21:0506:000096</t>
  </si>
  <si>
    <t>21:0168:000082</t>
  </si>
  <si>
    <t>21:0168:000082:0001:0001:00</t>
  </si>
  <si>
    <t>013K  :831097:9M:------:--</t>
  </si>
  <si>
    <t>21:0506:000097</t>
  </si>
  <si>
    <t>013K  :831098:00:------:--</t>
  </si>
  <si>
    <t>21:0506:000098</t>
  </si>
  <si>
    <t>21:0168:000083</t>
  </si>
  <si>
    <t>21:0168:000083:0001:0001:00</t>
  </si>
  <si>
    <t>4100</t>
  </si>
  <si>
    <t>54.8</t>
  </si>
  <si>
    <t>013K  :831099:00:------:--</t>
  </si>
  <si>
    <t>21:0506:000099</t>
  </si>
  <si>
    <t>21:0168:000084</t>
  </si>
  <si>
    <t>21:0168:000084:0001:0001:00</t>
  </si>
  <si>
    <t>013K  :831100:00:------:--</t>
  </si>
  <si>
    <t>21:0506:000100</t>
  </si>
  <si>
    <t>21:0168:000085</t>
  </si>
  <si>
    <t>21:0168:000085:0001:0001:00</t>
  </si>
  <si>
    <t>013K  :831101:80:831102:10</t>
  </si>
  <si>
    <t>21:0506:000101</t>
  </si>
  <si>
    <t>21:0168:000086</t>
  </si>
  <si>
    <t>21:0168:000086:0001:0001:02</t>
  </si>
  <si>
    <t>013K  :831102:10:------:--</t>
  </si>
  <si>
    <t>21:0506:000102</t>
  </si>
  <si>
    <t>21:0168:000086:0001:0001:01</t>
  </si>
  <si>
    <t>013K  :831103:20:831102:10</t>
  </si>
  <si>
    <t>21:0506:000103</t>
  </si>
  <si>
    <t>21:0168:000086:0002:0001:00</t>
  </si>
  <si>
    <t>12.3</t>
  </si>
  <si>
    <t>013K  :831104:00:------:--</t>
  </si>
  <si>
    <t>21:0506:000104</t>
  </si>
  <si>
    <t>21:0168:000087</t>
  </si>
  <si>
    <t>21:0168:000087:0001:0001:00</t>
  </si>
  <si>
    <t>013K  :831105:00:------:--</t>
  </si>
  <si>
    <t>21:0506:000105</t>
  </si>
  <si>
    <t>21:0168:000088</t>
  </si>
  <si>
    <t>21:0168:000088:0001:0001:00</t>
  </si>
  <si>
    <t>1570</t>
  </si>
  <si>
    <t>013K  :831106:00:------:--</t>
  </si>
  <si>
    <t>21:0506:000106</t>
  </si>
  <si>
    <t>21:0168:000089</t>
  </si>
  <si>
    <t>21:0168:000089:0001:0001:00</t>
  </si>
  <si>
    <t>61.8</t>
  </si>
  <si>
    <t>800</t>
  </si>
  <si>
    <t>013K  :831107:00:------:--</t>
  </si>
  <si>
    <t>21:0506:000107</t>
  </si>
  <si>
    <t>21:0168:000090</t>
  </si>
  <si>
    <t>21:0168:000090:0001:0001:00</t>
  </si>
  <si>
    <t>2100</t>
  </si>
  <si>
    <t>013K  :831108:00:------:--</t>
  </si>
  <si>
    <t>21:0506:000108</t>
  </si>
  <si>
    <t>21:0168:000091</t>
  </si>
  <si>
    <t>21:0168:000091:0001:0001:00</t>
  </si>
  <si>
    <t>013K  :831109:00:------:--</t>
  </si>
  <si>
    <t>21:0506:000109</t>
  </si>
  <si>
    <t>21:0168:000092</t>
  </si>
  <si>
    <t>21:0168:000092:0001:0001:00</t>
  </si>
  <si>
    <t>013K  :831110:00:------:--</t>
  </si>
  <si>
    <t>21:0506:000110</t>
  </si>
  <si>
    <t>21:0168:000093</t>
  </si>
  <si>
    <t>21:0168:000093:0001:0001:00</t>
  </si>
  <si>
    <t>013K  :831111:00:------:--</t>
  </si>
  <si>
    <t>21:0506:000111</t>
  </si>
  <si>
    <t>21:0168:000094</t>
  </si>
  <si>
    <t>21:0168:000094:0001:0001:00</t>
  </si>
  <si>
    <t>013K  :831112:00:------:--</t>
  </si>
  <si>
    <t>21:0506:000112</t>
  </si>
  <si>
    <t>21:0168:000095</t>
  </si>
  <si>
    <t>21:0168:000095:0001:0001:00</t>
  </si>
  <si>
    <t>013K  :831113:00:------:--</t>
  </si>
  <si>
    <t>21:0506:000113</t>
  </si>
  <si>
    <t>21:0168:000096</t>
  </si>
  <si>
    <t>21:0168:000096:0001:0001:00</t>
  </si>
  <si>
    <t>013K  :831114:9P:------:--</t>
  </si>
  <si>
    <t>21:0506:000114</t>
  </si>
  <si>
    <t>013K  :831115:00:------:--</t>
  </si>
  <si>
    <t>21:0506:000115</t>
  </si>
  <si>
    <t>21:0168:000097</t>
  </si>
  <si>
    <t>21:0168:000097:0001:0001:00</t>
  </si>
  <si>
    <t>783</t>
  </si>
  <si>
    <t>33.9</t>
  </si>
  <si>
    <t>013K  :831116:00:------:--</t>
  </si>
  <si>
    <t>21:0506:000116</t>
  </si>
  <si>
    <t>21:0168:000098</t>
  </si>
  <si>
    <t>21:0168:000098:0001:0001:00</t>
  </si>
  <si>
    <t>013K  :831117:00:------:--</t>
  </si>
  <si>
    <t>21:0506:000117</t>
  </si>
  <si>
    <t>21:0168:000099</t>
  </si>
  <si>
    <t>21:0168:000099:0001:0001:00</t>
  </si>
  <si>
    <t>013K  :831118:00:------:--</t>
  </si>
  <si>
    <t>21:0506:000118</t>
  </si>
  <si>
    <t>21:0168:000100</t>
  </si>
  <si>
    <t>21:0168:000100:0001:0001:00</t>
  </si>
  <si>
    <t>013K  :831119:00:------:--</t>
  </si>
  <si>
    <t>21:0506:000119</t>
  </si>
  <si>
    <t>21:0168:000101</t>
  </si>
  <si>
    <t>21:0168:000101:0001:0001:00</t>
  </si>
  <si>
    <t>013K  :831120:00:------:--</t>
  </si>
  <si>
    <t>21:0506:000120</t>
  </si>
  <si>
    <t>21:0168:000102</t>
  </si>
  <si>
    <t>21:0168:000102:0001:0001:00</t>
  </si>
  <si>
    <t>013K  :831121:80:831123:20</t>
  </si>
  <si>
    <t>21:0506:000121</t>
  </si>
  <si>
    <t>21:0168:000103</t>
  </si>
  <si>
    <t>21:0168:000103:0002:0001:02</t>
  </si>
  <si>
    <t>013K  :831122:10:------:--</t>
  </si>
  <si>
    <t>21:0506:000122</t>
  </si>
  <si>
    <t>21:0168:000103:0001:0001:00</t>
  </si>
  <si>
    <t>013K  :831123:20:831122:10</t>
  </si>
  <si>
    <t>21:0506:000123</t>
  </si>
  <si>
    <t>21:0168:000103:0002:0001:01</t>
  </si>
  <si>
    <t>013K  :831124:00:------:--</t>
  </si>
  <si>
    <t>21:0506:000124</t>
  </si>
  <si>
    <t>21:0168:000104</t>
  </si>
  <si>
    <t>21:0168:000104:0001:0001:00</t>
  </si>
  <si>
    <t>26.3</t>
  </si>
  <si>
    <t>013K  :831125:00:------:--</t>
  </si>
  <si>
    <t>21:0506:000125</t>
  </si>
  <si>
    <t>21:0168:000105</t>
  </si>
  <si>
    <t>21:0168:000105:0001:0001:00</t>
  </si>
  <si>
    <t>013K  :831126:00:------:--</t>
  </si>
  <si>
    <t>21:0506:000126</t>
  </si>
  <si>
    <t>21:0168:000106</t>
  </si>
  <si>
    <t>21:0168:000106:0001:0001:00</t>
  </si>
  <si>
    <t>1750</t>
  </si>
  <si>
    <t>013K  :831127:00:------:--</t>
  </si>
  <si>
    <t>21:0506:000127</t>
  </si>
  <si>
    <t>21:0168:000107</t>
  </si>
  <si>
    <t>21:0168:000107:0001:0001:00</t>
  </si>
  <si>
    <t>855</t>
  </si>
  <si>
    <t>013K  :831128:00:------:--</t>
  </si>
  <si>
    <t>21:0506:000128</t>
  </si>
  <si>
    <t>21:0168:000108</t>
  </si>
  <si>
    <t>21:0168:000108:0001:0001:00</t>
  </si>
  <si>
    <t>013K  :831129:00:------:--</t>
  </si>
  <si>
    <t>21:0506:000129</t>
  </si>
  <si>
    <t>21:0168:000109</t>
  </si>
  <si>
    <t>21:0168:000109:0001:0001:00</t>
  </si>
  <si>
    <t>013K  :831130:00:------:--</t>
  </si>
  <si>
    <t>21:0506:000130</t>
  </si>
  <si>
    <t>21:0168:000110</t>
  </si>
  <si>
    <t>21:0168:000110:0001:0001:00</t>
  </si>
  <si>
    <t>458</t>
  </si>
  <si>
    <t>013K  :831131:00:------:--</t>
  </si>
  <si>
    <t>21:0506:000131</t>
  </si>
  <si>
    <t>21:0168:000111</t>
  </si>
  <si>
    <t>21:0168:000111:0001:0001:00</t>
  </si>
  <si>
    <t>5400</t>
  </si>
  <si>
    <t>14.9</t>
  </si>
  <si>
    <t>013K  :831132:00:------:--</t>
  </si>
  <si>
    <t>21:0506:000132</t>
  </si>
  <si>
    <t>21:0168:000112</t>
  </si>
  <si>
    <t>21:0168:000112:0001:0001:00</t>
  </si>
  <si>
    <t>1770</t>
  </si>
  <si>
    <t>013K  :831133:00:------:--</t>
  </si>
  <si>
    <t>21:0506:000133</t>
  </si>
  <si>
    <t>21:0168:000113</t>
  </si>
  <si>
    <t>21:0168:000113:0001:0001:00</t>
  </si>
  <si>
    <t>24.1</t>
  </si>
  <si>
    <t>013K  :831134:9R:------:--</t>
  </si>
  <si>
    <t>21:0506:000134</t>
  </si>
  <si>
    <t>013K  :831135:00:------:--</t>
  </si>
  <si>
    <t>21:0506:000135</t>
  </si>
  <si>
    <t>21:0168:000114</t>
  </si>
  <si>
    <t>21:0168:000114:0001:0001:00</t>
  </si>
  <si>
    <t>013K  :831136:00:------:--</t>
  </si>
  <si>
    <t>21:0506:000136</t>
  </si>
  <si>
    <t>21:0168:000115</t>
  </si>
  <si>
    <t>21:0168:000115:0001:0001:00</t>
  </si>
  <si>
    <t>673</t>
  </si>
  <si>
    <t>013K  :831137:00:------:--</t>
  </si>
  <si>
    <t>21:0506:000137</t>
  </si>
  <si>
    <t>21:0168:000116</t>
  </si>
  <si>
    <t>21:0168:000116:0001:0001:00</t>
  </si>
  <si>
    <t>013K  :831138:00:------:--</t>
  </si>
  <si>
    <t>21:0506:000138</t>
  </si>
  <si>
    <t>21:0168:000117</t>
  </si>
  <si>
    <t>21:0168:000117:0001:0001:00</t>
  </si>
  <si>
    <t>013K  :831139:00:------:--</t>
  </si>
  <si>
    <t>21:0506:000139</t>
  </si>
  <si>
    <t>21:0168:000118</t>
  </si>
  <si>
    <t>21:0168:000118:0001:0001:00</t>
  </si>
  <si>
    <t>013K  :831140:00:------:--</t>
  </si>
  <si>
    <t>21:0506:000140</t>
  </si>
  <si>
    <t>21:0168:000119</t>
  </si>
  <si>
    <t>21:0168:000119:0001:0001:00</t>
  </si>
  <si>
    <t>52.6</t>
  </si>
  <si>
    <t>013K  :831141:80:831151:20</t>
  </si>
  <si>
    <t>21:0506:000141</t>
  </si>
  <si>
    <t>21:0168:000127</t>
  </si>
  <si>
    <t>21:0168:000127:0002:0001:02</t>
  </si>
  <si>
    <t>013K  :831142:00:------:--</t>
  </si>
  <si>
    <t>21:0506:000142</t>
  </si>
  <si>
    <t>21:0168:000120</t>
  </si>
  <si>
    <t>21:0168:000120:0001:0001:00</t>
  </si>
  <si>
    <t>013K  :831143:00:------:--</t>
  </si>
  <si>
    <t>21:0506:000143</t>
  </si>
  <si>
    <t>21:0168:000121</t>
  </si>
  <si>
    <t>21:0168:000121:0001:0001:00</t>
  </si>
  <si>
    <t>013K  :831144:00:------:--</t>
  </si>
  <si>
    <t>21:0506:000144</t>
  </si>
  <si>
    <t>21:0168:000122</t>
  </si>
  <si>
    <t>21:0168:000122:0001:0001:00</t>
  </si>
  <si>
    <t>013K  :831145:00:------:--</t>
  </si>
  <si>
    <t>21:0506:000145</t>
  </si>
  <si>
    <t>21:0168:000123</t>
  </si>
  <si>
    <t>21:0168:000123:0001:0001:00</t>
  </si>
  <si>
    <t>013K  :831146:00:------:--</t>
  </si>
  <si>
    <t>21:0506:000146</t>
  </si>
  <si>
    <t>21:0168:000124</t>
  </si>
  <si>
    <t>21:0168:000124:0001:0001:00</t>
  </si>
  <si>
    <t>013K  :831147:00:------:--</t>
  </si>
  <si>
    <t>21:0506:000147</t>
  </si>
  <si>
    <t>21:0168:000125</t>
  </si>
  <si>
    <t>21:0168:000125:0001:0001:00</t>
  </si>
  <si>
    <t>013K  :831148:00:------:--</t>
  </si>
  <si>
    <t>21:0506:000148</t>
  </si>
  <si>
    <t>21:0168:000126</t>
  </si>
  <si>
    <t>21:0168:000126:0001:0001:00</t>
  </si>
  <si>
    <t>013K  :831149:10:------:--</t>
  </si>
  <si>
    <t>21:0506:000149</t>
  </si>
  <si>
    <t>21:0168:000127:0001:0001:00</t>
  </si>
  <si>
    <t>013K  :831150:9M:------:--</t>
  </si>
  <si>
    <t>21:0506:000150</t>
  </si>
  <si>
    <t>013K  :831151:20:831149:10</t>
  </si>
  <si>
    <t>21:0506:000151</t>
  </si>
  <si>
    <t>21:0168:000127:0002:0001:01</t>
  </si>
  <si>
    <t>013K  :831152:00:------:--</t>
  </si>
  <si>
    <t>21:0506:000152</t>
  </si>
  <si>
    <t>21:0168:000128</t>
  </si>
  <si>
    <t>21:0168:000128:0001:0001:00</t>
  </si>
  <si>
    <t>013K  :831153:00:------:--</t>
  </si>
  <si>
    <t>21:0506:000153</t>
  </si>
  <si>
    <t>21:0168:000129</t>
  </si>
  <si>
    <t>21:0168:000129:0001:0001:00</t>
  </si>
  <si>
    <t>013K  :831154:00:------:--</t>
  </si>
  <si>
    <t>21:0506:000154</t>
  </si>
  <si>
    <t>21:0168:000130</t>
  </si>
  <si>
    <t>21:0168:000130:0001:0001:00</t>
  </si>
  <si>
    <t>297</t>
  </si>
  <si>
    <t>013K  :831155:00:------:--</t>
  </si>
  <si>
    <t>21:0506:000155</t>
  </si>
  <si>
    <t>21:0168:000131</t>
  </si>
  <si>
    <t>21:0168:000131:0001:0001:00</t>
  </si>
  <si>
    <t>013K  :831156:00:------:--</t>
  </si>
  <si>
    <t>21:0506:000156</t>
  </si>
  <si>
    <t>21:0168:000132</t>
  </si>
  <si>
    <t>21:0168:000132:0001:0001:00</t>
  </si>
  <si>
    <t>013K  :831157:00:------:--</t>
  </si>
  <si>
    <t>21:0506:000157</t>
  </si>
  <si>
    <t>21:0168:000133</t>
  </si>
  <si>
    <t>21:0168:000133:0001:0001:00</t>
  </si>
  <si>
    <t>013K  :831158:00:------:--</t>
  </si>
  <si>
    <t>21:0506:000158</t>
  </si>
  <si>
    <t>21:0168:000134</t>
  </si>
  <si>
    <t>21:0168:000134:0001:0001:00</t>
  </si>
  <si>
    <t>013K  :831159:00:------:--</t>
  </si>
  <si>
    <t>21:0506:000159</t>
  </si>
  <si>
    <t>21:0168:000135</t>
  </si>
  <si>
    <t>21:0168:000135:0001:0001:00</t>
  </si>
  <si>
    <t>13.3</t>
  </si>
  <si>
    <t>013K  :831160:00:------:--</t>
  </si>
  <si>
    <t>21:0506:000160</t>
  </si>
  <si>
    <t>21:0168:000136</t>
  </si>
  <si>
    <t>21:0168:000136:0001:0001:00</t>
  </si>
  <si>
    <t>013K  :831161:80:831163:10</t>
  </si>
  <si>
    <t>21:0506:000161</t>
  </si>
  <si>
    <t>21:0168:000138</t>
  </si>
  <si>
    <t>21:0168:000138:0001:0001:02</t>
  </si>
  <si>
    <t>34.1</t>
  </si>
  <si>
    <t>013K  :831162:00:------:--</t>
  </si>
  <si>
    <t>21:0506:000162</t>
  </si>
  <si>
    <t>21:0168:000137</t>
  </si>
  <si>
    <t>21:0168:000137:0001:0001:00</t>
  </si>
  <si>
    <t>013K  :831163:10:------:--</t>
  </si>
  <si>
    <t>21:0506:000163</t>
  </si>
  <si>
    <t>21:0168:000138:0001:0001:01</t>
  </si>
  <si>
    <t>013K  :831164:20:831163:10</t>
  </si>
  <si>
    <t>21:0506:000164</t>
  </si>
  <si>
    <t>21:0168:000138:0002:0001:00</t>
  </si>
  <si>
    <t>013K  :831165:9M:------:--</t>
  </si>
  <si>
    <t>21:0506:000165</t>
  </si>
  <si>
    <t>013K  :831166:00:------:--</t>
  </si>
  <si>
    <t>21:0506:000166</t>
  </si>
  <si>
    <t>21:0168:000139</t>
  </si>
  <si>
    <t>21:0168:000139:0001:0001:00</t>
  </si>
  <si>
    <t>013K  :831167:00:------:--</t>
  </si>
  <si>
    <t>21:0506:000167</t>
  </si>
  <si>
    <t>21:0168:000140</t>
  </si>
  <si>
    <t>21:0168:000140:0001:0001:00</t>
  </si>
  <si>
    <t>013K  :831168:00:------:--</t>
  </si>
  <si>
    <t>21:0506:000168</t>
  </si>
  <si>
    <t>21:0168:000141</t>
  </si>
  <si>
    <t>21:0168:000141:0001:0001:00</t>
  </si>
  <si>
    <t>013K  :831169:00:------:--</t>
  </si>
  <si>
    <t>21:0506:000169</t>
  </si>
  <si>
    <t>21:0168:000142</t>
  </si>
  <si>
    <t>21:0168:000142:0001:0001:00</t>
  </si>
  <si>
    <t>013K  :831170:00:------:--</t>
  </si>
  <si>
    <t>21:0506:000170</t>
  </si>
  <si>
    <t>21:0168:000143</t>
  </si>
  <si>
    <t>21:0168:000143:0001:0001:00</t>
  </si>
  <si>
    <t>013K  :831171:00:------:--</t>
  </si>
  <si>
    <t>21:0506:000171</t>
  </si>
  <si>
    <t>21:0168:000144</t>
  </si>
  <si>
    <t>21:0168:000144:0001:0001:00</t>
  </si>
  <si>
    <t>013K  :831172:00:------:--</t>
  </si>
  <si>
    <t>21:0506:000172</t>
  </si>
  <si>
    <t>21:0168:000145</t>
  </si>
  <si>
    <t>21:0168:000145:0001:0001:00</t>
  </si>
  <si>
    <t>52.8</t>
  </si>
  <si>
    <t>14.7</t>
  </si>
  <si>
    <t>013K  :831173:00:------:--</t>
  </si>
  <si>
    <t>21:0506:000173</t>
  </si>
  <si>
    <t>21:0168:000146</t>
  </si>
  <si>
    <t>21:0168:000146:0001:0001:00</t>
  </si>
  <si>
    <t>013K  :831174:00:------:--</t>
  </si>
  <si>
    <t>21:0506:000174</t>
  </si>
  <si>
    <t>21:0168:000147</t>
  </si>
  <si>
    <t>21:0168:000147:0001:0001:00</t>
  </si>
  <si>
    <t>013K  :831175:00:------:--</t>
  </si>
  <si>
    <t>21:0506:000175</t>
  </si>
  <si>
    <t>21:0168:000148</t>
  </si>
  <si>
    <t>21:0168:000148:0001:0001:00</t>
  </si>
  <si>
    <t>013K  :831176:00:------:--</t>
  </si>
  <si>
    <t>21:0506:000176</t>
  </si>
  <si>
    <t>21:0168:000149</t>
  </si>
  <si>
    <t>21:0168:000149:0001:0001:00</t>
  </si>
  <si>
    <t>013K  :831177:00:------:--</t>
  </si>
  <si>
    <t>21:0506:000177</t>
  </si>
  <si>
    <t>21:0168:000150</t>
  </si>
  <si>
    <t>21:0168:000150:0001:0001:00</t>
  </si>
  <si>
    <t>013K  :831178:00:------:--</t>
  </si>
  <si>
    <t>21:0506:000178</t>
  </si>
  <si>
    <t>21:0168:000151</t>
  </si>
  <si>
    <t>21:0168:000151:0001:0001:00</t>
  </si>
  <si>
    <t>013K  :831179:00:------:--</t>
  </si>
  <si>
    <t>21:0506:000179</t>
  </si>
  <si>
    <t>21:0168:000152</t>
  </si>
  <si>
    <t>21:0168:000152:0001:0001:00</t>
  </si>
  <si>
    <t>013K  :831180:00:------:--</t>
  </si>
  <si>
    <t>21:0506:000180</t>
  </si>
  <si>
    <t>21:0168:000153</t>
  </si>
  <si>
    <t>21:0168:000153:0001:0001:00</t>
  </si>
  <si>
    <t>013K  :831181:80:831185:20</t>
  </si>
  <si>
    <t>21:0506:000181</t>
  </si>
  <si>
    <t>21:0168:000156</t>
  </si>
  <si>
    <t>21:0168:000156:0002:0001:02</t>
  </si>
  <si>
    <t>013K  :831182:00:------:--</t>
  </si>
  <si>
    <t>21:0506:000182</t>
  </si>
  <si>
    <t>21:0168:000154</t>
  </si>
  <si>
    <t>21:0168:000154:0001:0001:00</t>
  </si>
  <si>
    <t>013K  :831183:00:------:--</t>
  </si>
  <si>
    <t>21:0506:000183</t>
  </si>
  <si>
    <t>21:0168:000155</t>
  </si>
  <si>
    <t>21:0168:000155:0001:0001:00</t>
  </si>
  <si>
    <t>013K  :831184:10:------:--</t>
  </si>
  <si>
    <t>21:0506:000184</t>
  </si>
  <si>
    <t>21:0168:000156:0001:0001:00</t>
  </si>
  <si>
    <t>013K  :831185:20:831184:10</t>
  </si>
  <si>
    <t>21:0506:000185</t>
  </si>
  <si>
    <t>21:0168:000156:0002:0001:01</t>
  </si>
  <si>
    <t>013K  :831186:00:------:--</t>
  </si>
  <si>
    <t>21:0506:000186</t>
  </si>
  <si>
    <t>21:0168:000157</t>
  </si>
  <si>
    <t>21:0168:000157:0001:0001:00</t>
  </si>
  <si>
    <t>013K  :831187:00:------:--</t>
  </si>
  <si>
    <t>21:0506:000187</t>
  </si>
  <si>
    <t>21:0168:000158</t>
  </si>
  <si>
    <t>21:0168:000158:0001:0001:00</t>
  </si>
  <si>
    <t>013K  :831188:00:------:--</t>
  </si>
  <si>
    <t>21:0506:000188</t>
  </si>
  <si>
    <t>21:0168:000159</t>
  </si>
  <si>
    <t>21:0168:000159:0001:0001:00</t>
  </si>
  <si>
    <t>013K  :831189:00:------:--</t>
  </si>
  <si>
    <t>21:0506:000189</t>
  </si>
  <si>
    <t>21:0168:000160</t>
  </si>
  <si>
    <t>21:0168:000160:0001:0001:00</t>
  </si>
  <si>
    <t>013K  :831190:00:------:--</t>
  </si>
  <si>
    <t>21:0506:000190</t>
  </si>
  <si>
    <t>21:0168:000161</t>
  </si>
  <si>
    <t>21:0168:000161:0001:0001:00</t>
  </si>
  <si>
    <t>013K  :831191:00:------:--</t>
  </si>
  <si>
    <t>21:0506:000191</t>
  </si>
  <si>
    <t>21:0168:000162</t>
  </si>
  <si>
    <t>21:0168:000162:0001:0001:00</t>
  </si>
  <si>
    <t>013K  :831192:00:------:--</t>
  </si>
  <si>
    <t>21:0506:000192</t>
  </si>
  <si>
    <t>21:0168:000163</t>
  </si>
  <si>
    <t>21:0168:000163:0001:0001:00</t>
  </si>
  <si>
    <t>013K  :831193:00:------:--</t>
  </si>
  <si>
    <t>21:0506:000193</t>
  </si>
  <si>
    <t>21:0168:000164</t>
  </si>
  <si>
    <t>21:0168:000164:0001:0001:00</t>
  </si>
  <si>
    <t>013K  :831194:00:------:--</t>
  </si>
  <si>
    <t>21:0506:000194</t>
  </si>
  <si>
    <t>21:0168:000165</t>
  </si>
  <si>
    <t>21:0168:000165:0001:0001:00</t>
  </si>
  <si>
    <t>013K  :831195:00:------:--</t>
  </si>
  <si>
    <t>21:0506:000195</t>
  </si>
  <si>
    <t>21:0168:000166</t>
  </si>
  <si>
    <t>21:0168:000166:0001:0001:00</t>
  </si>
  <si>
    <t>013K  :831196:00:------:--</t>
  </si>
  <si>
    <t>21:0506:000196</t>
  </si>
  <si>
    <t>21:0168:000167</t>
  </si>
  <si>
    <t>21:0168:000167:0001:0001:00</t>
  </si>
  <si>
    <t>013K  :831197:00:------:--</t>
  </si>
  <si>
    <t>21:0506:000197</t>
  </si>
  <si>
    <t>21:0168:000168</t>
  </si>
  <si>
    <t>21:0168:000168:0001:0001:00</t>
  </si>
  <si>
    <t>013K  :831198:9R:------:--</t>
  </si>
  <si>
    <t>21:0506:000198</t>
  </si>
  <si>
    <t>013K  :831199:00:------:--</t>
  </si>
  <si>
    <t>21:0506:000199</t>
  </si>
  <si>
    <t>21:0168:000169</t>
  </si>
  <si>
    <t>21:0168:000169:0001:0001:00</t>
  </si>
  <si>
    <t>013K  :831200:00:------:--</t>
  </si>
  <si>
    <t>21:0506:000200</t>
  </si>
  <si>
    <t>21:0168:000170</t>
  </si>
  <si>
    <t>21:0168:000170:0001:0001:00</t>
  </si>
  <si>
    <t>013K  :831201:80:831203:20</t>
  </si>
  <si>
    <t>21:0506:000201</t>
  </si>
  <si>
    <t>21:0168:000171</t>
  </si>
  <si>
    <t>21:0168:000171:0002:0001:02</t>
  </si>
  <si>
    <t>013K  :831202:10:------:--</t>
  </si>
  <si>
    <t>21:0506:000202</t>
  </si>
  <si>
    <t>21:0168:000171:0001:0001:00</t>
  </si>
  <si>
    <t>013K  :831203:20:831202:10</t>
  </si>
  <si>
    <t>21:0506:000203</t>
  </si>
  <si>
    <t>21:0168:000171:0002:0001:01</t>
  </si>
  <si>
    <t>534</t>
  </si>
  <si>
    <t>20.3</t>
  </si>
  <si>
    <t>013K  :831204:00:------:--</t>
  </si>
  <si>
    <t>21:0506:000204</t>
  </si>
  <si>
    <t>21:0168:000172</t>
  </si>
  <si>
    <t>21:0168:000172:0001:0001:00</t>
  </si>
  <si>
    <t>795</t>
  </si>
  <si>
    <t>013K  :831205:9M:------:--</t>
  </si>
  <si>
    <t>21:0506:000205</t>
  </si>
  <si>
    <t>013K  :831206:00:------:--</t>
  </si>
  <si>
    <t>21:0506:000206</t>
  </si>
  <si>
    <t>21:0168:000173</t>
  </si>
  <si>
    <t>21:0168:000173:0001:0001:00</t>
  </si>
  <si>
    <t>013K  :831207:00:------:--</t>
  </si>
  <si>
    <t>21:0506:000207</t>
  </si>
  <si>
    <t>21:0168:000174</t>
  </si>
  <si>
    <t>21:0168:000174:0001:0001:00</t>
  </si>
  <si>
    <t>013K  :831208:00:------:--</t>
  </si>
  <si>
    <t>21:0506:000208</t>
  </si>
  <si>
    <t>21:0168:000175</t>
  </si>
  <si>
    <t>21:0168:000175:0001:0001:00</t>
  </si>
  <si>
    <t>013K  :831209:00:------:--</t>
  </si>
  <si>
    <t>21:0506:000209</t>
  </si>
  <si>
    <t>21:0168:000176</t>
  </si>
  <si>
    <t>21:0168:000176:0001:0001:00</t>
  </si>
  <si>
    <t>013K  :831210:00:------:--</t>
  </si>
  <si>
    <t>21:0506:000210</t>
  </si>
  <si>
    <t>21:0168:000177</t>
  </si>
  <si>
    <t>21:0168:000177:0001:0001:00</t>
  </si>
  <si>
    <t>013K  :831211:00:------:--</t>
  </si>
  <si>
    <t>21:0506:000211</t>
  </si>
  <si>
    <t>21:0168:000178</t>
  </si>
  <si>
    <t>21:0168:000178:0001:0001:00</t>
  </si>
  <si>
    <t>013K  :831212:00:------:--</t>
  </si>
  <si>
    <t>21:0506:000212</t>
  </si>
  <si>
    <t>21:0168:000179</t>
  </si>
  <si>
    <t>21:0168:000179:0001:0001:00</t>
  </si>
  <si>
    <t>013K  :831213:00:------:--</t>
  </si>
  <si>
    <t>21:0506:000213</t>
  </si>
  <si>
    <t>21:0168:000180</t>
  </si>
  <si>
    <t>21:0168:000180:0001:0001:00</t>
  </si>
  <si>
    <t>013K  :831214:00:------:--</t>
  </si>
  <si>
    <t>21:0506:000214</t>
  </si>
  <si>
    <t>21:0168:000181</t>
  </si>
  <si>
    <t>21:0168:000181:0001:0001:00</t>
  </si>
  <si>
    <t>013K  :831215:00:------:--</t>
  </si>
  <si>
    <t>21:0506:000215</t>
  </si>
  <si>
    <t>21:0168:000182</t>
  </si>
  <si>
    <t>21:0168:000182:0001:0001:00</t>
  </si>
  <si>
    <t>936</t>
  </si>
  <si>
    <t>013K  :831216:00:------:--</t>
  </si>
  <si>
    <t>21:0506:000216</t>
  </si>
  <si>
    <t>21:0168:000183</t>
  </si>
  <si>
    <t>21:0168:000183:0001:0001:00</t>
  </si>
  <si>
    <t>536</t>
  </si>
  <si>
    <t>013K  :831217:00:------:--</t>
  </si>
  <si>
    <t>21:0506:000217</t>
  </si>
  <si>
    <t>21:0168:000184</t>
  </si>
  <si>
    <t>21:0168:000184:0001:0001:00</t>
  </si>
  <si>
    <t>013K  :831218:00:------:--</t>
  </si>
  <si>
    <t>21:0506:000218</t>
  </si>
  <si>
    <t>21:0168:000185</t>
  </si>
  <si>
    <t>21:0168:000185:0001:0001:00</t>
  </si>
  <si>
    <t>013K  :831219:00:------:--</t>
  </si>
  <si>
    <t>21:0506:000219</t>
  </si>
  <si>
    <t>21:0168:000186</t>
  </si>
  <si>
    <t>21:0168:000186:0001:0001:00</t>
  </si>
  <si>
    <t>013K  :831220:00:------:--</t>
  </si>
  <si>
    <t>21:0506:000220</t>
  </si>
  <si>
    <t>21:0168:000187</t>
  </si>
  <si>
    <t>21:0168:000187:0001:0001:00</t>
  </si>
  <si>
    <t>013K  :831221:80:831223:20</t>
  </si>
  <si>
    <t>21:0506:000221</t>
  </si>
  <si>
    <t>21:0168:000188</t>
  </si>
  <si>
    <t>21:0168:000188:0002:0001:02</t>
  </si>
  <si>
    <t>013K  :831222:10:------:--</t>
  </si>
  <si>
    <t>21:0506:000222</t>
  </si>
  <si>
    <t>21:0168:000188:0001:0001:00</t>
  </si>
  <si>
    <t>013K  :831223:20:831222:10</t>
  </si>
  <si>
    <t>21:0506:000223</t>
  </si>
  <si>
    <t>21:0168:000188:0002:0001:01</t>
  </si>
  <si>
    <t>013K  :831224:00:------:--</t>
  </si>
  <si>
    <t>21:0506:000224</t>
  </si>
  <si>
    <t>21:0168:000189</t>
  </si>
  <si>
    <t>21:0168:000189:0001:0001:00</t>
  </si>
  <si>
    <t>013K  :831225:00:------:--</t>
  </si>
  <si>
    <t>21:0506:000225</t>
  </si>
  <si>
    <t>21:0168:000190</t>
  </si>
  <si>
    <t>21:0168:000190:0001:0001:00</t>
  </si>
  <si>
    <t>013K  :831226:00:------:--</t>
  </si>
  <si>
    <t>21:0506:000226</t>
  </si>
  <si>
    <t>21:0168:000191</t>
  </si>
  <si>
    <t>21:0168:000191:0001:0001:00</t>
  </si>
  <si>
    <t>3370</t>
  </si>
  <si>
    <t>013K  :831227:00:------:--</t>
  </si>
  <si>
    <t>21:0506:000227</t>
  </si>
  <si>
    <t>21:0168:000192</t>
  </si>
  <si>
    <t>21:0168:000192:0001:0001:00</t>
  </si>
  <si>
    <t>013K  :831228:00:------:--</t>
  </si>
  <si>
    <t>21:0506:000228</t>
  </si>
  <si>
    <t>21:0168:000193</t>
  </si>
  <si>
    <t>21:0168:000193:0001:0001:00</t>
  </si>
  <si>
    <t>013K  :831229:00:------:--</t>
  </si>
  <si>
    <t>21:0506:000229</t>
  </si>
  <si>
    <t>21:0168:000194</t>
  </si>
  <si>
    <t>21:0168:000194:0001:0001:00</t>
  </si>
  <si>
    <t>013K  :831230:00:------:--</t>
  </si>
  <si>
    <t>21:0506:000230</t>
  </si>
  <si>
    <t>21:0168:000195</t>
  </si>
  <si>
    <t>21:0168:000195:0001:0001:00</t>
  </si>
  <si>
    <t>013K  :831231:00:------:--</t>
  </si>
  <si>
    <t>21:0506:000231</t>
  </si>
  <si>
    <t>21:0168:000196</t>
  </si>
  <si>
    <t>21:0168:000196:0001:0001:00</t>
  </si>
  <si>
    <t>013K  :831232:00:------:--</t>
  </si>
  <si>
    <t>21:0506:000232</t>
  </si>
  <si>
    <t>21:0168:000197</t>
  </si>
  <si>
    <t>21:0168:000197:0001:0001:00</t>
  </si>
  <si>
    <t>013K  :831233:00:------:--</t>
  </si>
  <si>
    <t>21:0506:000233</t>
  </si>
  <si>
    <t>21:0168:000198</t>
  </si>
  <si>
    <t>21:0168:000198:0001:0001:00</t>
  </si>
  <si>
    <t>013K  :831234:00:------:--</t>
  </si>
  <si>
    <t>21:0506:000234</t>
  </si>
  <si>
    <t>21:0168:000199</t>
  </si>
  <si>
    <t>21:0168:000199:0001:0001:00</t>
  </si>
  <si>
    <t>013K  :831235:9R:------:--</t>
  </si>
  <si>
    <t>21:0506:000235</t>
  </si>
  <si>
    <t>013K  :831236:00:------:--</t>
  </si>
  <si>
    <t>21:0506:000236</t>
  </si>
  <si>
    <t>21:0168:000200</t>
  </si>
  <si>
    <t>21:0168:000200:0001:0001:00</t>
  </si>
  <si>
    <t>013K  :831237:00:------:--</t>
  </si>
  <si>
    <t>21:0506:000237</t>
  </si>
  <si>
    <t>21:0168:000201</t>
  </si>
  <si>
    <t>21:0168:000201:0001:0001:00</t>
  </si>
  <si>
    <t>704</t>
  </si>
  <si>
    <t>013K  :831238:00:------:--</t>
  </si>
  <si>
    <t>21:0506:000238</t>
  </si>
  <si>
    <t>21:0168:000202</t>
  </si>
  <si>
    <t>21:0168:000202:0001:0001:00</t>
  </si>
  <si>
    <t>013K  :831239:00:------:--</t>
  </si>
  <si>
    <t>21:0506:000239</t>
  </si>
  <si>
    <t>21:0168:000203</t>
  </si>
  <si>
    <t>21:0168:000203:0001:0001:00</t>
  </si>
  <si>
    <t>013K  :831240:00:------:--</t>
  </si>
  <si>
    <t>21:0506:000240</t>
  </si>
  <si>
    <t>21:0168:000204</t>
  </si>
  <si>
    <t>21:0168:000204:0001:0001:00</t>
  </si>
  <si>
    <t>013K  :831241:80:831243:20</t>
  </si>
  <si>
    <t>21:0506:000241</t>
  </si>
  <si>
    <t>21:0168:000205</t>
  </si>
  <si>
    <t>21:0168:000205:0002:0001:02</t>
  </si>
  <si>
    <t>013K  :831242:10:------:--</t>
  </si>
  <si>
    <t>21:0506:000242</t>
  </si>
  <si>
    <t>21:0168:000205:0001:0001:00</t>
  </si>
  <si>
    <t>013K  :831243:20:831242:10</t>
  </si>
  <si>
    <t>21:0506:000243</t>
  </si>
  <si>
    <t>21:0168:000205:0002:0001:01</t>
  </si>
  <si>
    <t>013K  :831244:00:------:--</t>
  </si>
  <si>
    <t>21:0506:000244</t>
  </si>
  <si>
    <t>21:0168:000206</t>
  </si>
  <si>
    <t>21:0168:000206:0001:0001:00</t>
  </si>
  <si>
    <t>013K  :831245:00:------:--</t>
  </si>
  <si>
    <t>21:0506:000245</t>
  </si>
  <si>
    <t>21:0168:000207</t>
  </si>
  <si>
    <t>21:0168:000207:0001:0001:00</t>
  </si>
  <si>
    <t>013K  :831246:00:------:--</t>
  </si>
  <si>
    <t>21:0506:000246</t>
  </si>
  <si>
    <t>21:0168:000208</t>
  </si>
  <si>
    <t>21:0168:000208:0001:0001:00</t>
  </si>
  <si>
    <t>013K  :831247:00:------:--</t>
  </si>
  <si>
    <t>21:0506:000247</t>
  </si>
  <si>
    <t>21:0168:000209</t>
  </si>
  <si>
    <t>21:0168:000209:0001:0001:00</t>
  </si>
  <si>
    <t>013K  :831248:00:------:--</t>
  </si>
  <si>
    <t>21:0506:000248</t>
  </si>
  <si>
    <t>21:0168:000210</t>
  </si>
  <si>
    <t>21:0168:000210:0001:0001:00</t>
  </si>
  <si>
    <t>013K  :831249:00:------:--</t>
  </si>
  <si>
    <t>21:0506:000249</t>
  </si>
  <si>
    <t>21:0168:000211</t>
  </si>
  <si>
    <t>21:0168:000211:0001:0001:00</t>
  </si>
  <si>
    <t>013K  :831250:00:------:--</t>
  </si>
  <si>
    <t>21:0506:000250</t>
  </si>
  <si>
    <t>21:0168:000212</t>
  </si>
  <si>
    <t>21:0168:000212:0001:0001:00</t>
  </si>
  <si>
    <t>013K  :831251:00:------:--</t>
  </si>
  <si>
    <t>21:0506:000251</t>
  </si>
  <si>
    <t>21:0168:000213</t>
  </si>
  <si>
    <t>21:0168:000213:0001:0001:00</t>
  </si>
  <si>
    <t>013K  :831252:00:------:--</t>
  </si>
  <si>
    <t>21:0506:000252</t>
  </si>
  <si>
    <t>21:0168:000214</t>
  </si>
  <si>
    <t>21:0168:000214:0001:0001:00</t>
  </si>
  <si>
    <t>013K  :831253:9R:------:--</t>
  </si>
  <si>
    <t>21:0506:000253</t>
  </si>
  <si>
    <t>013K  :831254:00:------:--</t>
  </si>
  <si>
    <t>21:0506:000254</t>
  </si>
  <si>
    <t>21:0168:000215</t>
  </si>
  <si>
    <t>21:0168:000215:0001:0001:00</t>
  </si>
  <si>
    <t>013K  :831255:00:------:--</t>
  </si>
  <si>
    <t>21:0506:000255</t>
  </si>
  <si>
    <t>21:0168:000216</t>
  </si>
  <si>
    <t>21:0168:000216:0001:0001:00</t>
  </si>
  <si>
    <t>013K  :831256:00:------:--</t>
  </si>
  <si>
    <t>21:0506:000256</t>
  </si>
  <si>
    <t>21:0168:000217</t>
  </si>
  <si>
    <t>21:0168:000217:0001:0001:00</t>
  </si>
  <si>
    <t>013K  :831257:00:------:--</t>
  </si>
  <si>
    <t>21:0506:000257</t>
  </si>
  <si>
    <t>21:0168:000218</t>
  </si>
  <si>
    <t>21:0168:000218:0001:0001:00</t>
  </si>
  <si>
    <t>013K  :831258:00:------:--</t>
  </si>
  <si>
    <t>21:0506:000258</t>
  </si>
  <si>
    <t>21:0168:000219</t>
  </si>
  <si>
    <t>21:0168:000219:0001:0001:00</t>
  </si>
  <si>
    <t>013K  :831259:00:------:--</t>
  </si>
  <si>
    <t>21:0506:000259</t>
  </si>
  <si>
    <t>21:0168:000220</t>
  </si>
  <si>
    <t>21:0168:000220:0001:0001:00</t>
  </si>
  <si>
    <t>013K  :831260:00:------:--</t>
  </si>
  <si>
    <t>21:0506:000260</t>
  </si>
  <si>
    <t>21:0168:000221</t>
  </si>
  <si>
    <t>21:0168:000221:0001:0001:00</t>
  </si>
  <si>
    <t>013K  :831261:80:831263:10</t>
  </si>
  <si>
    <t>21:0506:000261</t>
  </si>
  <si>
    <t>21:0168:000223</t>
  </si>
  <si>
    <t>21:0168:000223:0001:0001:02</t>
  </si>
  <si>
    <t>013K  :831262:00:------:--</t>
  </si>
  <si>
    <t>21:0506:000262</t>
  </si>
  <si>
    <t>21:0168:000222</t>
  </si>
  <si>
    <t>21:0168:000222:0001:0001:00</t>
  </si>
  <si>
    <t>013K  :831263:10:------:--</t>
  </si>
  <si>
    <t>21:0506:000263</t>
  </si>
  <si>
    <t>21:0168:000223:0001:0001:01</t>
  </si>
  <si>
    <t>013K  :831264:20:831263:10</t>
  </si>
  <si>
    <t>21:0506:000264</t>
  </si>
  <si>
    <t>21:0168:000223:0002:0001:00</t>
  </si>
  <si>
    <t>013K  :831265:00:------:--</t>
  </si>
  <si>
    <t>21:0506:000265</t>
  </si>
  <si>
    <t>21:0168:000224</t>
  </si>
  <si>
    <t>21:0168:000224:0001:0001:00</t>
  </si>
  <si>
    <t>013K  :831266:00:------:--</t>
  </si>
  <si>
    <t>21:0506:000266</t>
  </si>
  <si>
    <t>21:0168:000225</t>
  </si>
  <si>
    <t>21:0168:000225:0001:0001:00</t>
  </si>
  <si>
    <t>013K  :831267:00:------:--</t>
  </si>
  <si>
    <t>21:0506:000267</t>
  </si>
  <si>
    <t>21:0168:000226</t>
  </si>
  <si>
    <t>21:0168:000226:0001:0001:00</t>
  </si>
  <si>
    <t>543</t>
  </si>
  <si>
    <t>013K  :831268:00:------:--</t>
  </si>
  <si>
    <t>21:0506:000268</t>
  </si>
  <si>
    <t>21:0168:000227</t>
  </si>
  <si>
    <t>21:0168:000227:0001:0001:00</t>
  </si>
  <si>
    <t>013K  :831269:00:------:--</t>
  </si>
  <si>
    <t>21:0506:000269</t>
  </si>
  <si>
    <t>21:0168:000228</t>
  </si>
  <si>
    <t>21:0168:000228:0001:0001:00</t>
  </si>
  <si>
    <t>013K  :831270:00:------:--</t>
  </si>
  <si>
    <t>21:0506:000270</t>
  </si>
  <si>
    <t>21:0168:000229</t>
  </si>
  <si>
    <t>21:0168:000229:0001:0001:00</t>
  </si>
  <si>
    <t>013K  :831271:9P:------:--</t>
  </si>
  <si>
    <t>21:0506:000271</t>
  </si>
  <si>
    <t>013K  :831272:00:------:--</t>
  </si>
  <si>
    <t>21:0506:000272</t>
  </si>
  <si>
    <t>21:0168:000230</t>
  </si>
  <si>
    <t>21:0168:000230:0001:0001:00</t>
  </si>
  <si>
    <t>013K  :831273:00:------:--</t>
  </si>
  <si>
    <t>21:0506:000273</t>
  </si>
  <si>
    <t>21:0168:000231</t>
  </si>
  <si>
    <t>21:0168:000231:0001:0001:00</t>
  </si>
  <si>
    <t>013K  :831274:00:------:--</t>
  </si>
  <si>
    <t>21:0506:000274</t>
  </si>
  <si>
    <t>21:0168:000232</t>
  </si>
  <si>
    <t>21:0168:000232:0001:0001:00</t>
  </si>
  <si>
    <t>013K  :831275:00:------:--</t>
  </si>
  <si>
    <t>21:0506:000275</t>
  </si>
  <si>
    <t>21:0168:000233</t>
  </si>
  <si>
    <t>21:0168:000233:0001:0001:00</t>
  </si>
  <si>
    <t>013K  :831276:00:------:--</t>
  </si>
  <si>
    <t>21:0506:000276</t>
  </si>
  <si>
    <t>21:0168:000234</t>
  </si>
  <si>
    <t>21:0168:000234:0001:0001:00</t>
  </si>
  <si>
    <t>013K  :831277:00:------:--</t>
  </si>
  <si>
    <t>21:0506:000277</t>
  </si>
  <si>
    <t>21:0168:000235</t>
  </si>
  <si>
    <t>21:0168:000235:0001:0001:00</t>
  </si>
  <si>
    <t>013K  :831278:00:------:--</t>
  </si>
  <si>
    <t>21:0506:000278</t>
  </si>
  <si>
    <t>21:0168:000236</t>
  </si>
  <si>
    <t>21:0168:000236:0001:0001:00</t>
  </si>
  <si>
    <t>013K  :831279:00:------:--</t>
  </si>
  <si>
    <t>21:0506:000279</t>
  </si>
  <si>
    <t>21:0168:000237</t>
  </si>
  <si>
    <t>21:0168:000237:0001:0001:00</t>
  </si>
  <si>
    <t>920</t>
  </si>
  <si>
    <t>013K  :831280:00:------:--</t>
  </si>
  <si>
    <t>21:0506:000280</t>
  </si>
  <si>
    <t>21:0168:000238</t>
  </si>
  <si>
    <t>21:0168:000238:0001:0001:00</t>
  </si>
  <si>
    <t>013K  :831281:80:831284:20</t>
  </si>
  <si>
    <t>21:0506:000281</t>
  </si>
  <si>
    <t>21:0168:000239</t>
  </si>
  <si>
    <t>21:0168:000239:0002:0001:02</t>
  </si>
  <si>
    <t>013K  :831282:10:------:--</t>
  </si>
  <si>
    <t>21:0506:000282</t>
  </si>
  <si>
    <t>21:0168:000239:0001:0001:00</t>
  </si>
  <si>
    <t>013K  :831283:9R:------:--</t>
  </si>
  <si>
    <t>21:0506:000283</t>
  </si>
  <si>
    <t>013K  :831284:20:831282:10</t>
  </si>
  <si>
    <t>21:0506:000284</t>
  </si>
  <si>
    <t>21:0168:000239:0002:0001:01</t>
  </si>
  <si>
    <t>013K  :831285:00:------:--</t>
  </si>
  <si>
    <t>21:0506:000285</t>
  </si>
  <si>
    <t>21:0168:000240</t>
  </si>
  <si>
    <t>21:0168:000240:0001:0001:00</t>
  </si>
  <si>
    <t>013K  :831286:00:------:--</t>
  </si>
  <si>
    <t>21:0506:000286</t>
  </si>
  <si>
    <t>21:0168:000241</t>
  </si>
  <si>
    <t>21:0168:000241:0001:0001:00</t>
  </si>
  <si>
    <t>013K  :831287:00:------:--</t>
  </si>
  <si>
    <t>21:0506:000287</t>
  </si>
  <si>
    <t>21:0168:000242</t>
  </si>
  <si>
    <t>21:0168:000242:0001:0001:00</t>
  </si>
  <si>
    <t>013K  :831288:00:------:--</t>
  </si>
  <si>
    <t>21:0506:000288</t>
  </si>
  <si>
    <t>21:0168:000243</t>
  </si>
  <si>
    <t>21:0168:000243:0001:0001:00</t>
  </si>
  <si>
    <t>013K  :831289:00:------:--</t>
  </si>
  <si>
    <t>21:0506:000289</t>
  </si>
  <si>
    <t>21:0168:000244</t>
  </si>
  <si>
    <t>21:0168:000244:0001:0001:00</t>
  </si>
  <si>
    <t>013K  :831290:00:------:--</t>
  </si>
  <si>
    <t>21:0506:000290</t>
  </si>
  <si>
    <t>21:0168:000245</t>
  </si>
  <si>
    <t>21:0168:000245:0001:0001:00</t>
  </si>
  <si>
    <t>013K  :831291:00:------:--</t>
  </si>
  <si>
    <t>21:0506:000291</t>
  </si>
  <si>
    <t>21:0168:000246</t>
  </si>
  <si>
    <t>21:0168:000246:0001:0001:00</t>
  </si>
  <si>
    <t>013K  :831292:00:------:--</t>
  </si>
  <si>
    <t>21:0506:000292</t>
  </si>
  <si>
    <t>21:0168:000247</t>
  </si>
  <si>
    <t>21:0168:000247:0001:0001:00</t>
  </si>
  <si>
    <t>013K  :831293:00:------:--</t>
  </si>
  <si>
    <t>21:0506:000293</t>
  </si>
  <si>
    <t>21:0168:000248</t>
  </si>
  <si>
    <t>21:0168:000248:0001:0001:00</t>
  </si>
  <si>
    <t>013K  :831294:00:------:--</t>
  </si>
  <si>
    <t>21:0506:000294</t>
  </si>
  <si>
    <t>21:0168:000249</t>
  </si>
  <si>
    <t>21:0168:000249:0001:0001:00</t>
  </si>
  <si>
    <t>703</t>
  </si>
  <si>
    <t>013K  :831295:00:------:--</t>
  </si>
  <si>
    <t>21:0506:000295</t>
  </si>
  <si>
    <t>21:0168:000250</t>
  </si>
  <si>
    <t>21:0168:000250:0001:0001:00</t>
  </si>
  <si>
    <t>1630</t>
  </si>
  <si>
    <t>013K  :831296:00:------:--</t>
  </si>
  <si>
    <t>21:0506:000296</t>
  </si>
  <si>
    <t>21:0168:000251</t>
  </si>
  <si>
    <t>21:0168:000251:0001:0001:00</t>
  </si>
  <si>
    <t>1410</t>
  </si>
  <si>
    <t>013K  :831297:00:------:--</t>
  </si>
  <si>
    <t>21:0506:000297</t>
  </si>
  <si>
    <t>21:0168:000252</t>
  </si>
  <si>
    <t>21:0168:000252:0001:0001:00</t>
  </si>
  <si>
    <t>355</t>
  </si>
  <si>
    <t>013K  :831298:00:------:--</t>
  </si>
  <si>
    <t>21:0506:000298</t>
  </si>
  <si>
    <t>21:0168:000253</t>
  </si>
  <si>
    <t>21:0168:000253:0001:0001:00</t>
  </si>
  <si>
    <t>013K  :831299:00:------:--</t>
  </si>
  <si>
    <t>21:0506:000299</t>
  </si>
  <si>
    <t>21:0168:000254</t>
  </si>
  <si>
    <t>21:0168:000254:0001:0001:00</t>
  </si>
  <si>
    <t>125.7</t>
  </si>
  <si>
    <t>013K  :831300:00:------:--</t>
  </si>
  <si>
    <t>21:0506:000300</t>
  </si>
  <si>
    <t>21:0168:000255</t>
  </si>
  <si>
    <t>21:0168:000255:0001:0001:00</t>
  </si>
  <si>
    <t>013K  :831301:80:831303:20</t>
  </si>
  <si>
    <t>21:0506:000301</t>
  </si>
  <si>
    <t>21:0168:000256</t>
  </si>
  <si>
    <t>21:0168:000256:0002:0001:02</t>
  </si>
  <si>
    <t>013K  :831302:10:------:--</t>
  </si>
  <si>
    <t>21:0506:000302</t>
  </si>
  <si>
    <t>21:0168:000256:0001:0001:00</t>
  </si>
  <si>
    <t>013K  :831303:20:831302:10</t>
  </si>
  <si>
    <t>21:0506:000303</t>
  </si>
  <si>
    <t>21:0168:000256:0002:0001:01</t>
  </si>
  <si>
    <t>013K  :831304:00:------:--</t>
  </si>
  <si>
    <t>21:0506:000304</t>
  </si>
  <si>
    <t>21:0168:000257</t>
  </si>
  <si>
    <t>21:0168:000257:0001:0001:00</t>
  </si>
  <si>
    <t>013K  :831305:00:------:--</t>
  </si>
  <si>
    <t>21:0506:000305</t>
  </si>
  <si>
    <t>21:0168:000258</t>
  </si>
  <si>
    <t>21:0168:000258:0001:0001:00</t>
  </si>
  <si>
    <t>013K  :831306:00:------:--</t>
  </si>
  <si>
    <t>21:0506:000306</t>
  </si>
  <si>
    <t>21:0168:000259</t>
  </si>
  <si>
    <t>21:0168:000259:0001:0001:00</t>
  </si>
  <si>
    <t>15.1</t>
  </si>
  <si>
    <t>013K  :831307:00:------:--</t>
  </si>
  <si>
    <t>21:0506:000307</t>
  </si>
  <si>
    <t>21:0168:000260</t>
  </si>
  <si>
    <t>21:0168:000260:0001:0001:00</t>
  </si>
  <si>
    <t>826</t>
  </si>
  <si>
    <t>013K  :831308:00:------:--</t>
  </si>
  <si>
    <t>21:0506:000308</t>
  </si>
  <si>
    <t>21:0168:000261</t>
  </si>
  <si>
    <t>21:0168:000261:0001:0001:00</t>
  </si>
  <si>
    <t>778</t>
  </si>
  <si>
    <t>20.1</t>
  </si>
  <si>
    <t>013K  :831309:9R:------:--</t>
  </si>
  <si>
    <t>21:0506:000309</t>
  </si>
  <si>
    <t>417</t>
  </si>
  <si>
    <t>013K  :831310:00:------:--</t>
  </si>
  <si>
    <t>21:0506:000310</t>
  </si>
  <si>
    <t>21:0168:000262</t>
  </si>
  <si>
    <t>21:0168:000262:0001:0001:00</t>
  </si>
  <si>
    <t>8.55</t>
  </si>
  <si>
    <t>013K  :831311:00:------:--</t>
  </si>
  <si>
    <t>21:0506:000311</t>
  </si>
  <si>
    <t>21:0168:000263</t>
  </si>
  <si>
    <t>21:0168:000263:0001:0001:00</t>
  </si>
  <si>
    <t>12.1</t>
  </si>
  <si>
    <t>013K  :831312:00:------:--</t>
  </si>
  <si>
    <t>21:0506:000312</t>
  </si>
  <si>
    <t>21:0168:000264</t>
  </si>
  <si>
    <t>21:0168:000264:0001:0001:00</t>
  </si>
  <si>
    <t>013K  :831313:00:------:--</t>
  </si>
  <si>
    <t>21:0506:000313</t>
  </si>
  <si>
    <t>21:0168:000265</t>
  </si>
  <si>
    <t>21:0168:000265:0001:0001:00</t>
  </si>
  <si>
    <t>013K  :831314:00:------:--</t>
  </si>
  <si>
    <t>21:0506:000314</t>
  </si>
  <si>
    <t>21:0168:000266</t>
  </si>
  <si>
    <t>21:0168:000266:0001:0001:00</t>
  </si>
  <si>
    <t>013K  :831315:00:------:--</t>
  </si>
  <si>
    <t>21:0506:000315</t>
  </si>
  <si>
    <t>21:0168:000267</t>
  </si>
  <si>
    <t>21:0168:000267:0001:0001:00</t>
  </si>
  <si>
    <t>013K  :831316:00:------:--</t>
  </si>
  <si>
    <t>21:0506:000316</t>
  </si>
  <si>
    <t>21:0168:000268</t>
  </si>
  <si>
    <t>21:0168:000268:0001:0001:00</t>
  </si>
  <si>
    <t>013K  :831317:00:------:--</t>
  </si>
  <si>
    <t>21:0506:000317</t>
  </si>
  <si>
    <t>21:0168:000269</t>
  </si>
  <si>
    <t>21:0168:000269:0001:0001:00</t>
  </si>
  <si>
    <t>013K  :831318:00:------:--</t>
  </si>
  <si>
    <t>21:0506:000318</t>
  </si>
  <si>
    <t>21:0168:000270</t>
  </si>
  <si>
    <t>21:0168:000270:0001:0001:00</t>
  </si>
  <si>
    <t>013K  :831319:00:------:--</t>
  </si>
  <si>
    <t>21:0506:000319</t>
  </si>
  <si>
    <t>21:0168:000271</t>
  </si>
  <si>
    <t>21:0168:000271:0001:0001:00</t>
  </si>
  <si>
    <t>579</t>
  </si>
  <si>
    <t>58.2</t>
  </si>
  <si>
    <t>013K  :831320:00:------:--</t>
  </si>
  <si>
    <t>21:0506:000320</t>
  </si>
  <si>
    <t>21:0168:000272</t>
  </si>
  <si>
    <t>21:0168:000272:0001:0001:00</t>
  </si>
  <si>
    <t>3100</t>
  </si>
  <si>
    <t>53.1</t>
  </si>
  <si>
    <t>013K  :831321:80:831323:10</t>
  </si>
  <si>
    <t>21:0506:000321</t>
  </si>
  <si>
    <t>21:0168:000274</t>
  </si>
  <si>
    <t>21:0168:000274:0001:0001:02</t>
  </si>
  <si>
    <t>19500</t>
  </si>
  <si>
    <t>013K  :831322:00:------:--</t>
  </si>
  <si>
    <t>21:0506:000322</t>
  </si>
  <si>
    <t>21:0168:000273</t>
  </si>
  <si>
    <t>21:0168:000273:0001:0001:00</t>
  </si>
  <si>
    <t>1740</t>
  </si>
  <si>
    <t>013K  :831323:10:------:--</t>
  </si>
  <si>
    <t>21:0506:000323</t>
  </si>
  <si>
    <t>21:0168:000274:0001:0001:01</t>
  </si>
  <si>
    <t>19000</t>
  </si>
  <si>
    <t>013K  :831324:20:831323:10</t>
  </si>
  <si>
    <t>21:0506:000324</t>
  </si>
  <si>
    <t>21:0168:000274:0002:0001:00</t>
  </si>
  <si>
    <t>013K  :831325:00:------:--</t>
  </si>
  <si>
    <t>21:0506:000325</t>
  </si>
  <si>
    <t>21:0168:000275</t>
  </si>
  <si>
    <t>21:0168:000275:0001:0001:00</t>
  </si>
  <si>
    <t>013K  :831326:00:------:--</t>
  </si>
  <si>
    <t>21:0506:000326</t>
  </si>
  <si>
    <t>21:0168:000276</t>
  </si>
  <si>
    <t>21:0168:000276:0001:0001:00</t>
  </si>
  <si>
    <t>013K  :831327:00:------:--</t>
  </si>
  <si>
    <t>21:0506:000327</t>
  </si>
  <si>
    <t>21:0168:000277</t>
  </si>
  <si>
    <t>21:0168:000277:0001:0001:00</t>
  </si>
  <si>
    <t>472</t>
  </si>
  <si>
    <t>013K  :831328:00:------:--</t>
  </si>
  <si>
    <t>21:0506:000328</t>
  </si>
  <si>
    <t>21:0168:000278</t>
  </si>
  <si>
    <t>21:0168:000278:0001:0001:00</t>
  </si>
  <si>
    <t>1270</t>
  </si>
  <si>
    <t>013K  :831329:00:------:--</t>
  </si>
  <si>
    <t>21:0506:000329</t>
  </si>
  <si>
    <t>21:0168:000279</t>
  </si>
  <si>
    <t>21:0168:000279:0001:0001:00</t>
  </si>
  <si>
    <t>2220</t>
  </si>
  <si>
    <t>013K  :831330:9M:------:--</t>
  </si>
  <si>
    <t>21:0506:000330</t>
  </si>
  <si>
    <t>013K  :831331:00:------:--</t>
  </si>
  <si>
    <t>21:0506:000331</t>
  </si>
  <si>
    <t>21:0168:000280</t>
  </si>
  <si>
    <t>21:0168:000280:0001:0001:00</t>
  </si>
  <si>
    <t>013K  :831332:00:------:--</t>
  </si>
  <si>
    <t>21:0506:000332</t>
  </si>
  <si>
    <t>21:0168:000281</t>
  </si>
  <si>
    <t>21:0168:000281:0001:0001:00</t>
  </si>
  <si>
    <t>013K  :831333:00:------:--</t>
  </si>
  <si>
    <t>21:0506:000333</t>
  </si>
  <si>
    <t>21:0168:000282</t>
  </si>
  <si>
    <t>21:0168:000282:0001:0001:00</t>
  </si>
  <si>
    <t>013K  :831334:00:------:--</t>
  </si>
  <si>
    <t>21:0506:000334</t>
  </si>
  <si>
    <t>21:0168:000283</t>
  </si>
  <si>
    <t>21:0168:000283:0001:0001:00</t>
  </si>
  <si>
    <t>013K  :831335:00:------:--</t>
  </si>
  <si>
    <t>21:0506:000335</t>
  </si>
  <si>
    <t>21:0168:000284</t>
  </si>
  <si>
    <t>21:0168:000284:0001:0001:00</t>
  </si>
  <si>
    <t>013K  :831336:00:------:--</t>
  </si>
  <si>
    <t>21:0506:000336</t>
  </si>
  <si>
    <t>21:0168:000285</t>
  </si>
  <si>
    <t>21:0168:000285:0001:0001:00</t>
  </si>
  <si>
    <t>2760</t>
  </si>
  <si>
    <t>013K  :831337:00:------:--</t>
  </si>
  <si>
    <t>21:0506:000337</t>
  </si>
  <si>
    <t>21:0168:000286</t>
  </si>
  <si>
    <t>21:0168:000286:0001:0001:00</t>
  </si>
  <si>
    <t>013K  :831338:00:------:--</t>
  </si>
  <si>
    <t>21:0506:000338</t>
  </si>
  <si>
    <t>21:0168:000287</t>
  </si>
  <si>
    <t>21:0168:000287:0001:0001:00</t>
  </si>
  <si>
    <t>013K  :831339:00:------:--</t>
  </si>
  <si>
    <t>21:0506:000339</t>
  </si>
  <si>
    <t>21:0168:000288</t>
  </si>
  <si>
    <t>21:0168:000288:0001:0001:00</t>
  </si>
  <si>
    <t>382</t>
  </si>
  <si>
    <t>013K  :831340:00:------:--</t>
  </si>
  <si>
    <t>21:0506:000340</t>
  </si>
  <si>
    <t>21:0168:000289</t>
  </si>
  <si>
    <t>21:0168:000289:0001:0001:00</t>
  </si>
  <si>
    <t>7500</t>
  </si>
  <si>
    <t>013K  :831341:80:831344:20</t>
  </si>
  <si>
    <t>21:0506:000341</t>
  </si>
  <si>
    <t>21:0168:000291</t>
  </si>
  <si>
    <t>21:0168:000291:0002:0001:02</t>
  </si>
  <si>
    <t>013K  :831342:00:------:--</t>
  </si>
  <si>
    <t>21:0506:000342</t>
  </si>
  <si>
    <t>21:0168:000290</t>
  </si>
  <si>
    <t>21:0168:000290:0001:0001:00</t>
  </si>
  <si>
    <t>4540</t>
  </si>
  <si>
    <t>013K  :831343:10:------:--</t>
  </si>
  <si>
    <t>21:0506:000343</t>
  </si>
  <si>
    <t>21:0168:000291:0001:0001:00</t>
  </si>
  <si>
    <t>013K  :831344:20:831343:10</t>
  </si>
  <si>
    <t>21:0506:000344</t>
  </si>
  <si>
    <t>21:0168:000291:0002:0001:01</t>
  </si>
  <si>
    <t>013K  :831345:00:------:--</t>
  </si>
  <si>
    <t>21:0506:000345</t>
  </si>
  <si>
    <t>21:0168:000292</t>
  </si>
  <si>
    <t>21:0168:000292:0001:0001:00</t>
  </si>
  <si>
    <t>3030</t>
  </si>
  <si>
    <t>013K  :831346:00:------:--</t>
  </si>
  <si>
    <t>21:0506:000346</t>
  </si>
  <si>
    <t>21:0168:000293</t>
  </si>
  <si>
    <t>21:0168:000293:0001:0001:00</t>
  </si>
  <si>
    <t>013K  :831347:00:------:--</t>
  </si>
  <si>
    <t>21:0506:000347</t>
  </si>
  <si>
    <t>21:0168:000294</t>
  </si>
  <si>
    <t>21:0168:000294:0001:0001:00</t>
  </si>
  <si>
    <t>013K  :831348:00:------:--</t>
  </si>
  <si>
    <t>21:0506:000348</t>
  </si>
  <si>
    <t>21:0168:000295</t>
  </si>
  <si>
    <t>21:0168:000295:0001:0001:00</t>
  </si>
  <si>
    <t>013K  :831349:00:------:--</t>
  </si>
  <si>
    <t>21:0506:000349</t>
  </si>
  <si>
    <t>21:0168:000296</t>
  </si>
  <si>
    <t>21:0168:000296:0001:0001:00</t>
  </si>
  <si>
    <t>2980</t>
  </si>
  <si>
    <t>013K  :831350:00:------:--</t>
  </si>
  <si>
    <t>21:0506:000350</t>
  </si>
  <si>
    <t>21:0168:000297</t>
  </si>
  <si>
    <t>21:0168:000297:0001:0001:00</t>
  </si>
  <si>
    <t>013K  :831351:00:------:--</t>
  </si>
  <si>
    <t>21:0506:000351</t>
  </si>
  <si>
    <t>21:0168:000298</t>
  </si>
  <si>
    <t>21:0168:000298:0001:0001:00</t>
  </si>
  <si>
    <t>013K  :831352:9R:------:--</t>
  </si>
  <si>
    <t>21:0506:000352</t>
  </si>
  <si>
    <t>013K  :831353:00:------:--</t>
  </si>
  <si>
    <t>21:0506:000353</t>
  </si>
  <si>
    <t>21:0168:000299</t>
  </si>
  <si>
    <t>21:0168:000299:0001:0001:00</t>
  </si>
  <si>
    <t>11.9</t>
  </si>
  <si>
    <t>013K  :831354:00:------:--</t>
  </si>
  <si>
    <t>21:0506:000354</t>
  </si>
  <si>
    <t>21:0168:000300</t>
  </si>
  <si>
    <t>21:0168:000300:0001:0001:00</t>
  </si>
  <si>
    <t>013K  :831355:00:------:--</t>
  </si>
  <si>
    <t>21:0506:000355</t>
  </si>
  <si>
    <t>21:0168:000301</t>
  </si>
  <si>
    <t>21:0168:000301:0001:0001:00</t>
  </si>
  <si>
    <t>013K  :831356:00:------:--</t>
  </si>
  <si>
    <t>21:0506:000356</t>
  </si>
  <si>
    <t>21:0168:000302</t>
  </si>
  <si>
    <t>21:0168:000302:0001:0001:00</t>
  </si>
  <si>
    <t>013K  :831357:00:------:--</t>
  </si>
  <si>
    <t>21:0506:000357</t>
  </si>
  <si>
    <t>21:0168:000303</t>
  </si>
  <si>
    <t>21:0168:000303:0001:0001:00</t>
  </si>
  <si>
    <t>649</t>
  </si>
  <si>
    <t>013K  :831358:00:------:--</t>
  </si>
  <si>
    <t>21:0506:000358</t>
  </si>
  <si>
    <t>21:0168:000304</t>
  </si>
  <si>
    <t>21:0168:000304:0001:0001:00</t>
  </si>
  <si>
    <t>4850</t>
  </si>
  <si>
    <t>013K  :831359:00:------:--</t>
  </si>
  <si>
    <t>21:0506:000359</t>
  </si>
  <si>
    <t>21:0168:000305</t>
  </si>
  <si>
    <t>21:0168:000305:0001:0001:00</t>
  </si>
  <si>
    <t>013K  :831360:00:------:--</t>
  </si>
  <si>
    <t>21:0506:000360</t>
  </si>
  <si>
    <t>21:0168:000306</t>
  </si>
  <si>
    <t>21:0168:000306:0001:0001:00</t>
  </si>
  <si>
    <t>013K  :831361:80:831362:10</t>
  </si>
  <si>
    <t>21:0506:000361</t>
  </si>
  <si>
    <t>21:0168:000307</t>
  </si>
  <si>
    <t>21:0168:000307:0001:0001:02</t>
  </si>
  <si>
    <t>013K  :831362:10:------:--</t>
  </si>
  <si>
    <t>21:0506:000362</t>
  </si>
  <si>
    <t>21:0168:000307:0001:0001:01</t>
  </si>
  <si>
    <t>013K  :831363:20:831362:10</t>
  </si>
  <si>
    <t>21:0506:000363</t>
  </si>
  <si>
    <t>21:0168:000307:0002:0001:00</t>
  </si>
  <si>
    <t>013K  :831364:00:------:--</t>
  </si>
  <si>
    <t>21:0506:000364</t>
  </si>
  <si>
    <t>21:0168:000308</t>
  </si>
  <si>
    <t>21:0168:000308:0001:0001:00</t>
  </si>
  <si>
    <t>17.3</t>
  </si>
  <si>
    <t>013K  :831365:00:------:--</t>
  </si>
  <si>
    <t>21:0506:000365</t>
  </si>
  <si>
    <t>21:0168:000309</t>
  </si>
  <si>
    <t>21:0168:000309:0001:0001:00</t>
  </si>
  <si>
    <t>013K  :831366:00:------:--</t>
  </si>
  <si>
    <t>21:0506:000366</t>
  </si>
  <si>
    <t>21:0168:000310</t>
  </si>
  <si>
    <t>21:0168:000310:0001:0001:00</t>
  </si>
  <si>
    <t>013K  :831367:00:------:--</t>
  </si>
  <si>
    <t>21:0506:000367</t>
  </si>
  <si>
    <t>21:0168:000311</t>
  </si>
  <si>
    <t>21:0168:000311:0001:0001:00</t>
  </si>
  <si>
    <t>53.8</t>
  </si>
  <si>
    <t>013K  :831368:00:------:--</t>
  </si>
  <si>
    <t>21:0506:000368</t>
  </si>
  <si>
    <t>21:0168:000312</t>
  </si>
  <si>
    <t>21:0168:000312:0001:0001:00</t>
  </si>
  <si>
    <t>28100</t>
  </si>
  <si>
    <t>013K  :831369:00:------:--</t>
  </si>
  <si>
    <t>21:0506:000369</t>
  </si>
  <si>
    <t>21:0168:000313</t>
  </si>
  <si>
    <t>21:0168:000313:0001:0001:00</t>
  </si>
  <si>
    <t>013K  :831370:00:------:--</t>
  </si>
  <si>
    <t>21:0506:000370</t>
  </si>
  <si>
    <t>21:0168:000314</t>
  </si>
  <si>
    <t>21:0168:000314:0001:0001:00</t>
  </si>
  <si>
    <t>013K  :831371:9R:------:--</t>
  </si>
  <si>
    <t>21:0506:000371</t>
  </si>
  <si>
    <t>30.3</t>
  </si>
  <si>
    <t>013K  :831372:00:------:--</t>
  </si>
  <si>
    <t>21:0506:000372</t>
  </si>
  <si>
    <t>21:0168:000315</t>
  </si>
  <si>
    <t>21:0168:000315:0001:0001:00</t>
  </si>
  <si>
    <t>566</t>
  </si>
  <si>
    <t>013K  :831373:00:------:--</t>
  </si>
  <si>
    <t>21:0506:000373</t>
  </si>
  <si>
    <t>21:0168:000316</t>
  </si>
  <si>
    <t>21:0168:000316:0001:0001:00</t>
  </si>
  <si>
    <t>013K  :831374:00:------:--</t>
  </si>
  <si>
    <t>21:0506:000374</t>
  </si>
  <si>
    <t>21:0168:000317</t>
  </si>
  <si>
    <t>21:0168:000317:0001:0001:00</t>
  </si>
  <si>
    <t>013K  :831375:00:------:--</t>
  </si>
  <si>
    <t>21:0506:000375</t>
  </si>
  <si>
    <t>21:0168:000318</t>
  </si>
  <si>
    <t>21:0168:000318:0001:0001:00</t>
  </si>
  <si>
    <t>013K  :831376:00:------:--</t>
  </si>
  <si>
    <t>21:0506:000376</t>
  </si>
  <si>
    <t>21:0168:000319</t>
  </si>
  <si>
    <t>21:0168:000319:0001:0001:00</t>
  </si>
  <si>
    <t>780</t>
  </si>
  <si>
    <t>013K  :831377:00:------:--</t>
  </si>
  <si>
    <t>21:0506:000377</t>
  </si>
  <si>
    <t>21:0168:000320</t>
  </si>
  <si>
    <t>21:0168:000320:0001:0001:00</t>
  </si>
  <si>
    <t>013K  :831378:00:------:--</t>
  </si>
  <si>
    <t>21:0506:000378</t>
  </si>
  <si>
    <t>21:0168:000321</t>
  </si>
  <si>
    <t>21:0168:000321:0001:0001:00</t>
  </si>
  <si>
    <t>013K  :831379:00:------:--</t>
  </si>
  <si>
    <t>21:0506:000379</t>
  </si>
  <si>
    <t>21:0168:000322</t>
  </si>
  <si>
    <t>21:0168:000322:0001:0001:00</t>
  </si>
  <si>
    <t>013K  :831380:00:------:--</t>
  </si>
  <si>
    <t>21:0506:000380</t>
  </si>
  <si>
    <t>21:0168:000323</t>
  </si>
  <si>
    <t>21:0168:000323:0001:0001:00</t>
  </si>
  <si>
    <t>013K  :831381:80:831386:20</t>
  </si>
  <si>
    <t>21:0506:000381</t>
  </si>
  <si>
    <t>21:0168:000327</t>
  </si>
  <si>
    <t>21:0168:000327:0002:0001:02</t>
  </si>
  <si>
    <t>013K  :831382:00:------:--</t>
  </si>
  <si>
    <t>21:0506:000382</t>
  </si>
  <si>
    <t>21:0168:000324</t>
  </si>
  <si>
    <t>21:0168:000324:0001:0001:00</t>
  </si>
  <si>
    <t>013K  :831383:00:------:--</t>
  </si>
  <si>
    <t>21:0506:000383</t>
  </si>
  <si>
    <t>21:0168:000325</t>
  </si>
  <si>
    <t>21:0168:000325:0001:0001:00</t>
  </si>
  <si>
    <t>013K  :831384:00:------:--</t>
  </si>
  <si>
    <t>21:0506:000384</t>
  </si>
  <si>
    <t>21:0168:000326</t>
  </si>
  <si>
    <t>21:0168:000326:0001:0001:00</t>
  </si>
  <si>
    <t>013K  :831385:10:------:--</t>
  </si>
  <si>
    <t>21:0506:000385</t>
  </si>
  <si>
    <t>21:0168:000327:0001:0001:00</t>
  </si>
  <si>
    <t>013K  :831386:20:831385:10</t>
  </si>
  <si>
    <t>21:0506:000386</t>
  </si>
  <si>
    <t>21:0168:000327:0002:0001:01</t>
  </si>
  <si>
    <t>013K  :831387:00:------:--</t>
  </si>
  <si>
    <t>21:0506:000387</t>
  </si>
  <si>
    <t>21:0168:000328</t>
  </si>
  <si>
    <t>21:0168:000328:0001:0001:00</t>
  </si>
  <si>
    <t>013K  :831388:00:------:--</t>
  </si>
  <si>
    <t>21:0506:000388</t>
  </si>
  <si>
    <t>21:0168:000329</t>
  </si>
  <si>
    <t>21:0168:000329:0001:0001:00</t>
  </si>
  <si>
    <t>013K  :831389:00:------:--</t>
  </si>
  <si>
    <t>21:0506:000389</t>
  </si>
  <si>
    <t>21:0168:000330</t>
  </si>
  <si>
    <t>21:0168:000330:0001:0001:00</t>
  </si>
  <si>
    <t>013K  :831390:00:------:--</t>
  </si>
  <si>
    <t>21:0506:000390</t>
  </si>
  <si>
    <t>21:0168:000331</t>
  </si>
  <si>
    <t>21:0168:000331:0001:0001:00</t>
  </si>
  <si>
    <t>013K  :831391:00:------:--</t>
  </si>
  <si>
    <t>21:0506:000391</t>
  </si>
  <si>
    <t>21:0168:000332</t>
  </si>
  <si>
    <t>21:0168:000332:0001:0001:00</t>
  </si>
  <si>
    <t>013K  :831392:00:------:--</t>
  </si>
  <si>
    <t>21:0506:000392</t>
  </si>
  <si>
    <t>21:0168:000333</t>
  </si>
  <si>
    <t>21:0168:000333:0001:0001:00</t>
  </si>
  <si>
    <t>013K  :831393:00:------:--</t>
  </si>
  <si>
    <t>21:0506:000393</t>
  </si>
  <si>
    <t>21:0168:000334</t>
  </si>
  <si>
    <t>21:0168:000334:0001:0001:00</t>
  </si>
  <si>
    <t>013K  :831394:00:------:--</t>
  </si>
  <si>
    <t>21:0506:000394</t>
  </si>
  <si>
    <t>21:0168:000335</t>
  </si>
  <si>
    <t>21:0168:000335:0001:0001:00</t>
  </si>
  <si>
    <t>013K  :831395:00:------:--</t>
  </si>
  <si>
    <t>21:0506:000395</t>
  </si>
  <si>
    <t>21:0168:000336</t>
  </si>
  <si>
    <t>21:0168:000336:0001:0001:00</t>
  </si>
  <si>
    <t>013K  :831396:00:------:--</t>
  </si>
  <si>
    <t>21:0506:000396</t>
  </si>
  <si>
    <t>21:0168:000337</t>
  </si>
  <si>
    <t>21:0168:000337:0001:0001:00</t>
  </si>
  <si>
    <t>587</t>
  </si>
  <si>
    <t>013K  :831397:00:------:--</t>
  </si>
  <si>
    <t>21:0506:000397</t>
  </si>
  <si>
    <t>21:0168:000338</t>
  </si>
  <si>
    <t>21:0168:000338:0001:0001:00</t>
  </si>
  <si>
    <t>013K  :831398:00:------:--</t>
  </si>
  <si>
    <t>21:0506:000398</t>
  </si>
  <si>
    <t>21:0168:000339</t>
  </si>
  <si>
    <t>21:0168:000339:0001:0001:00</t>
  </si>
  <si>
    <t>013K  :831399:9P:------:--</t>
  </si>
  <si>
    <t>21:0506:000399</t>
  </si>
  <si>
    <t>22.1</t>
  </si>
  <si>
    <t>013K  :831400:00:------:--</t>
  </si>
  <si>
    <t>21:0506:000400</t>
  </si>
  <si>
    <t>21:0168:000340</t>
  </si>
  <si>
    <t>21:0168:000340:0001:0001:00</t>
  </si>
  <si>
    <t>013K  :831401:80:831402:10</t>
  </si>
  <si>
    <t>21:0506:000401</t>
  </si>
  <si>
    <t>21:0168:000341</t>
  </si>
  <si>
    <t>21:0168:000341:0001:0001:02</t>
  </si>
  <si>
    <t>888</t>
  </si>
  <si>
    <t>10.3</t>
  </si>
  <si>
    <t>013K  :831402:10:------:--</t>
  </si>
  <si>
    <t>21:0506:000402</t>
  </si>
  <si>
    <t>21:0168:000341:0001:0001:01</t>
  </si>
  <si>
    <t>880</t>
  </si>
  <si>
    <t>013K  :831403:20:831402:10</t>
  </si>
  <si>
    <t>21:0506:000403</t>
  </si>
  <si>
    <t>21:0168:000341:0002:0001:00</t>
  </si>
  <si>
    <t>772</t>
  </si>
  <si>
    <t>013K  :831404:00:------:--</t>
  </si>
  <si>
    <t>21:0506:000404</t>
  </si>
  <si>
    <t>21:0168:000342</t>
  </si>
  <si>
    <t>21:0168:000342:0001:0001:00</t>
  </si>
  <si>
    <t>013K  :831405:00:------:--</t>
  </si>
  <si>
    <t>21:0506:000405</t>
  </si>
  <si>
    <t>21:0168:000343</t>
  </si>
  <si>
    <t>21:0168:000343:0001:0001:00</t>
  </si>
  <si>
    <t>013K  :831406:00:------:--</t>
  </si>
  <si>
    <t>21:0506:000406</t>
  </si>
  <si>
    <t>21:0168:000344</t>
  </si>
  <si>
    <t>21:0168:000344:0001:0001:00</t>
  </si>
  <si>
    <t>013K  :831407:00:------:--</t>
  </si>
  <si>
    <t>21:0506:000407</t>
  </si>
  <si>
    <t>21:0168:000345</t>
  </si>
  <si>
    <t>21:0168:000345:0001:0001:00</t>
  </si>
  <si>
    <t>722</t>
  </si>
  <si>
    <t>013K  :831408:00:------:--</t>
  </si>
  <si>
    <t>21:0506:000408</t>
  </si>
  <si>
    <t>21:0168:000346</t>
  </si>
  <si>
    <t>21:0168:000346:0001:0001:00</t>
  </si>
  <si>
    <t>4580</t>
  </si>
  <si>
    <t>013K  :831409:00:------:--</t>
  </si>
  <si>
    <t>21:0506:000409</t>
  </si>
  <si>
    <t>21:0168:000347</t>
  </si>
  <si>
    <t>21:0168:000347:0001:0001:00</t>
  </si>
  <si>
    <t>013K  :831410:00:------:--</t>
  </si>
  <si>
    <t>21:0506:000410</t>
  </si>
  <si>
    <t>21:0168:000348</t>
  </si>
  <si>
    <t>21:0168:000348:0001:0001:00</t>
  </si>
  <si>
    <t>013K  :831411:00:------:--</t>
  </si>
  <si>
    <t>21:0506:000411</t>
  </si>
  <si>
    <t>21:0168:000349</t>
  </si>
  <si>
    <t>21:0168:000349:0001:0001:00</t>
  </si>
  <si>
    <t>19.7</t>
  </si>
  <si>
    <t>013K  :831412:00:------:--</t>
  </si>
  <si>
    <t>21:0506:000412</t>
  </si>
  <si>
    <t>21:0168:000350</t>
  </si>
  <si>
    <t>21:0168:000350:0001:0001:00</t>
  </si>
  <si>
    <t>937</t>
  </si>
  <si>
    <t>013K  :831413:00:------:--</t>
  </si>
  <si>
    <t>21:0506:000413</t>
  </si>
  <si>
    <t>21:0168:000351</t>
  </si>
  <si>
    <t>21:0168:000351:0001:0001:00</t>
  </si>
  <si>
    <t>013K  :831414:00:------:--</t>
  </si>
  <si>
    <t>21:0506:000414</t>
  </si>
  <si>
    <t>21:0168:000352</t>
  </si>
  <si>
    <t>21:0168:000352:0001:0001:00</t>
  </si>
  <si>
    <t>013K  :831415:00:------:--</t>
  </si>
  <si>
    <t>21:0506:000415</t>
  </si>
  <si>
    <t>21:0168:000353</t>
  </si>
  <si>
    <t>21:0168:000353:0001:0001:00</t>
  </si>
  <si>
    <t>013K  :831416:00:------:--</t>
  </si>
  <si>
    <t>21:0506:000416</t>
  </si>
  <si>
    <t>21:0168:000354</t>
  </si>
  <si>
    <t>21:0168:000354:0001:0001:00</t>
  </si>
  <si>
    <t>013K  :831417:00:------:--</t>
  </si>
  <si>
    <t>21:0506:000417</t>
  </si>
  <si>
    <t>21:0168:000355</t>
  </si>
  <si>
    <t>21:0168:000355:0001:0001:00</t>
  </si>
  <si>
    <t>013K  :831418:00:------:--</t>
  </si>
  <si>
    <t>21:0506:000418</t>
  </si>
  <si>
    <t>21:0168:000356</t>
  </si>
  <si>
    <t>21:0168:000356:0001:0001:00</t>
  </si>
  <si>
    <t>013K  :831419:00:------:--</t>
  </si>
  <si>
    <t>21:0506:000419</t>
  </si>
  <si>
    <t>21:0168:000357</t>
  </si>
  <si>
    <t>21:0168:000357:0001:0001:00</t>
  </si>
  <si>
    <t>013K  :831420:9R:------:--</t>
  </si>
  <si>
    <t>21:0506:000420</t>
  </si>
  <si>
    <t>013K  :831421:80:831423:20</t>
  </si>
  <si>
    <t>21:0506:000421</t>
  </si>
  <si>
    <t>21:0168:000358</t>
  </si>
  <si>
    <t>21:0168:000358:0002:0001:02</t>
  </si>
  <si>
    <t>013K  :831422:10:------:--</t>
  </si>
  <si>
    <t>21:0506:000422</t>
  </si>
  <si>
    <t>21:0168:000358:0001:0001:00</t>
  </si>
  <si>
    <t>013K  :831423:20:831422:10</t>
  </si>
  <si>
    <t>21:0506:000423</t>
  </si>
  <si>
    <t>21:0168:000358:0002:0001:01</t>
  </si>
  <si>
    <t>013K  :831424:00:------:--</t>
  </si>
  <si>
    <t>21:0506:000424</t>
  </si>
  <si>
    <t>21:0168:000359</t>
  </si>
  <si>
    <t>21:0168:000359:0001:0001:00</t>
  </si>
  <si>
    <t>2020</t>
  </si>
  <si>
    <t>013K  :831425:00:------:--</t>
  </si>
  <si>
    <t>21:0506:000425</t>
  </si>
  <si>
    <t>21:0168:000360</t>
  </si>
  <si>
    <t>21:0168:000360:0001:0001:00</t>
  </si>
  <si>
    <t>013K  :831426:00:------:--</t>
  </si>
  <si>
    <t>21:0506:000426</t>
  </si>
  <si>
    <t>21:0168:000361</t>
  </si>
  <si>
    <t>21:0168:000361:0001:0001:00</t>
  </si>
  <si>
    <t>013K  :831427:00:------:--</t>
  </si>
  <si>
    <t>21:0506:000427</t>
  </si>
  <si>
    <t>21:0168:000362</t>
  </si>
  <si>
    <t>21:0168:000362:0001:0001:00</t>
  </si>
  <si>
    <t>013K  :831428:00:------:--</t>
  </si>
  <si>
    <t>21:0506:000428</t>
  </si>
  <si>
    <t>21:0168:000363</t>
  </si>
  <si>
    <t>21:0168:000363:0001:0001:00</t>
  </si>
  <si>
    <t>013K  :831429:00:------:--</t>
  </si>
  <si>
    <t>21:0506:000429</t>
  </si>
  <si>
    <t>21:0168:000364</t>
  </si>
  <si>
    <t>21:0168:000364:0001:0001:00</t>
  </si>
  <si>
    <t>013K  :831430:00:------:--</t>
  </si>
  <si>
    <t>21:0506:000430</t>
  </si>
  <si>
    <t>21:0168:000365</t>
  </si>
  <si>
    <t>21:0168:000365:0001:0001:00</t>
  </si>
  <si>
    <t>49.8</t>
  </si>
  <si>
    <t>013K  :831431:00:------:--</t>
  </si>
  <si>
    <t>21:0506:000431</t>
  </si>
  <si>
    <t>21:0168:000366</t>
  </si>
  <si>
    <t>21:0168:000366:0001:0001:00</t>
  </si>
  <si>
    <t>013K  :831432:00:------:--</t>
  </si>
  <si>
    <t>21:0506:000432</t>
  </si>
  <si>
    <t>21:0168:000367</t>
  </si>
  <si>
    <t>21:0168:000367:0001:0001:00</t>
  </si>
  <si>
    <t>013K  :831433:00:------:--</t>
  </si>
  <si>
    <t>21:0506:000433</t>
  </si>
  <si>
    <t>21:0168:000368</t>
  </si>
  <si>
    <t>21:0168:000368:0001:0001:00</t>
  </si>
  <si>
    <t>1390</t>
  </si>
  <si>
    <t>013K  :831434:00:------:--</t>
  </si>
  <si>
    <t>21:0506:000434</t>
  </si>
  <si>
    <t>21:0168:000369</t>
  </si>
  <si>
    <t>21:0168:000369:0001:0001:00</t>
  </si>
  <si>
    <t>013K  :831435:00:------:--</t>
  </si>
  <si>
    <t>21:0506:000435</t>
  </si>
  <si>
    <t>21:0168:000370</t>
  </si>
  <si>
    <t>21:0168:000370:0001:0001:00</t>
  </si>
  <si>
    <t>013K  :831436:00:------:--</t>
  </si>
  <si>
    <t>21:0506:000436</t>
  </si>
  <si>
    <t>21:0168:000371</t>
  </si>
  <si>
    <t>21:0168:000371:0001:0001:00</t>
  </si>
  <si>
    <t>013K  :831437:00:------:--</t>
  </si>
  <si>
    <t>21:0506:000437</t>
  </si>
  <si>
    <t>21:0168:000372</t>
  </si>
  <si>
    <t>21:0168:000372:0001:0001:00</t>
  </si>
  <si>
    <t>013K  :831438:9M:------:--</t>
  </si>
  <si>
    <t>21:0506:000438</t>
  </si>
  <si>
    <t>013K  :831439:00:------:--</t>
  </si>
  <si>
    <t>21:0506:000439</t>
  </si>
  <si>
    <t>21:0168:000373</t>
  </si>
  <si>
    <t>21:0168:000373:0001:0001:00</t>
  </si>
  <si>
    <t>013K  :831440:00:------:--</t>
  </si>
  <si>
    <t>21:0506:000440</t>
  </si>
  <si>
    <t>21:0168:000374</t>
  </si>
  <si>
    <t>21:0168:000374:0001:0001:00</t>
  </si>
  <si>
    <t>013K  :831441:80:831444:20</t>
  </si>
  <si>
    <t>21:0506:000441</t>
  </si>
  <si>
    <t>21:0168:000376</t>
  </si>
  <si>
    <t>21:0168:000376:0002:0001:02</t>
  </si>
  <si>
    <t>013K  :831442:00:------:--</t>
  </si>
  <si>
    <t>21:0506:000442</t>
  </si>
  <si>
    <t>21:0168:000375</t>
  </si>
  <si>
    <t>21:0168:000375:0001:0001:00</t>
  </si>
  <si>
    <t>2950</t>
  </si>
  <si>
    <t>013K  :831443:10:------:--</t>
  </si>
  <si>
    <t>21:0506:000443</t>
  </si>
  <si>
    <t>21:0168:000376:0001:0001:00</t>
  </si>
  <si>
    <t>013K  :831444:20:831443:10</t>
  </si>
  <si>
    <t>21:0506:000444</t>
  </si>
  <si>
    <t>21:0168:000376:0002:0001:01</t>
  </si>
  <si>
    <t>013K  :831445:00:------:--</t>
  </si>
  <si>
    <t>21:0506:000445</t>
  </si>
  <si>
    <t>21:0168:000377</t>
  </si>
  <si>
    <t>21:0168:000377:0001:0001:00</t>
  </si>
  <si>
    <t>013K  :831446:00:------:--</t>
  </si>
  <si>
    <t>21:0506:000446</t>
  </si>
  <si>
    <t>21:0168:000378</t>
  </si>
  <si>
    <t>21:0168:000378:0001:0001:00</t>
  </si>
  <si>
    <t>013K  :831447:00:------:--</t>
  </si>
  <si>
    <t>21:0506:000447</t>
  </si>
  <si>
    <t>21:0168:000379</t>
  </si>
  <si>
    <t>21:0168:000379:0001:0001:00</t>
  </si>
  <si>
    <t>013K  :831448:00:------:--</t>
  </si>
  <si>
    <t>21:0506:000448</t>
  </si>
  <si>
    <t>21:0168:000380</t>
  </si>
  <si>
    <t>21:0168:000380:0001:0001:00</t>
  </si>
  <si>
    <t>013K  :831449:00:------:--</t>
  </si>
  <si>
    <t>21:0506:000449</t>
  </si>
  <si>
    <t>21:0168:000381</t>
  </si>
  <si>
    <t>21:0168:000381:0001:0001:00</t>
  </si>
  <si>
    <t>279</t>
  </si>
  <si>
    <t>013K  :831450:00:------:--</t>
  </si>
  <si>
    <t>21:0506:000450</t>
  </si>
  <si>
    <t>21:0168:000382</t>
  </si>
  <si>
    <t>21:0168:000382:0001:0001:00</t>
  </si>
  <si>
    <t>013K  :831451:00:------:--</t>
  </si>
  <si>
    <t>21:0506:000451</t>
  </si>
  <si>
    <t>21:0168:000383</t>
  </si>
  <si>
    <t>21:0168:000383:0001:0001:00</t>
  </si>
  <si>
    <t>013K  :831452:00:------:--</t>
  </si>
  <si>
    <t>21:0506:000452</t>
  </si>
  <si>
    <t>21:0168:000384</t>
  </si>
  <si>
    <t>21:0168:000384:0001:0001:00</t>
  </si>
  <si>
    <t>856</t>
  </si>
  <si>
    <t>013K  :831453:00:------:--</t>
  </si>
  <si>
    <t>21:0506:000453</t>
  </si>
  <si>
    <t>21:0168:000385</t>
  </si>
  <si>
    <t>21:0168:000385:0001:0001:00</t>
  </si>
  <si>
    <t>665</t>
  </si>
  <si>
    <t>58.6</t>
  </si>
  <si>
    <t>013K  :831454:00:------:--</t>
  </si>
  <si>
    <t>21:0506:000454</t>
  </si>
  <si>
    <t>21:0168:000386</t>
  </si>
  <si>
    <t>21:0168:000386:0001:0001:00</t>
  </si>
  <si>
    <t>013K  :831455:00:------:--</t>
  </si>
  <si>
    <t>21:0506:000455</t>
  </si>
  <si>
    <t>21:0168:000387</t>
  </si>
  <si>
    <t>21:0168:000387:0001:0001:00</t>
  </si>
  <si>
    <t>4270</t>
  </si>
  <si>
    <t>013K  :831456:9R:------:--</t>
  </si>
  <si>
    <t>21:0506:000456</t>
  </si>
  <si>
    <t>013K  :831457:00:------:--</t>
  </si>
  <si>
    <t>21:0506:000457</t>
  </si>
  <si>
    <t>21:0168:000388</t>
  </si>
  <si>
    <t>21:0168:000388:0001:0001:00</t>
  </si>
  <si>
    <t>013K  :831458:00:------:--</t>
  </si>
  <si>
    <t>21:0506:000458</t>
  </si>
  <si>
    <t>21:0168:000389</t>
  </si>
  <si>
    <t>21:0168:000389:0001:0001:00</t>
  </si>
  <si>
    <t>717</t>
  </si>
  <si>
    <t>013K  :831459:00:------:--</t>
  </si>
  <si>
    <t>21:0506:000459</t>
  </si>
  <si>
    <t>21:0168:000390</t>
  </si>
  <si>
    <t>21:0168:000390:0001:0001:00</t>
  </si>
  <si>
    <t>013K  :831460:00:------:--</t>
  </si>
  <si>
    <t>21:0506:000460</t>
  </si>
  <si>
    <t>21:0168:000391</t>
  </si>
  <si>
    <t>21:0168:000391:0001:0001:00</t>
  </si>
  <si>
    <t>013K  :831461:80:831463:10</t>
  </si>
  <si>
    <t>21:0506:000461</t>
  </si>
  <si>
    <t>21:0168:000393</t>
  </si>
  <si>
    <t>21:0168:000393:0001:0001:02</t>
  </si>
  <si>
    <t>38.9</t>
  </si>
  <si>
    <t>013K  :831462:00:------:--</t>
  </si>
  <si>
    <t>21:0506:000462</t>
  </si>
  <si>
    <t>21:0168:000392</t>
  </si>
  <si>
    <t>21:0168:000392:0001:0001:00</t>
  </si>
  <si>
    <t>55.4</t>
  </si>
  <si>
    <t>013K  :831463:10:------:--</t>
  </si>
  <si>
    <t>21:0506:000463</t>
  </si>
  <si>
    <t>21:0168:000393:0001:0001:01</t>
  </si>
  <si>
    <t>013K  :831464:20:831463:10</t>
  </si>
  <si>
    <t>21:0506:000464</t>
  </si>
  <si>
    <t>21:0168:000393:0002:0001:00</t>
  </si>
  <si>
    <t>37.1</t>
  </si>
  <si>
    <t>013K  :831465:9M:------:--</t>
  </si>
  <si>
    <t>21:0506:000465</t>
  </si>
  <si>
    <t>013K  :831466:00:------:--</t>
  </si>
  <si>
    <t>21:0506:000466</t>
  </si>
  <si>
    <t>21:0168:000394</t>
  </si>
  <si>
    <t>21:0168:000394:0001:0001:00</t>
  </si>
  <si>
    <t>013K  :831467:00:------:--</t>
  </si>
  <si>
    <t>21:0506:000467</t>
  </si>
  <si>
    <t>21:0168:000395</t>
  </si>
  <si>
    <t>21:0168:000395:0001:0001:00</t>
  </si>
  <si>
    <t>013K  :831468:00:------:--</t>
  </si>
  <si>
    <t>21:0506:000468</t>
  </si>
  <si>
    <t>21:0168:000396</t>
  </si>
  <si>
    <t>21:0168:000396:0001:0001:00</t>
  </si>
  <si>
    <t>013K  :831469:00:------:--</t>
  </si>
  <si>
    <t>21:0506:000469</t>
  </si>
  <si>
    <t>21:0168:000397</t>
  </si>
  <si>
    <t>21:0168:000397:0001:0001:00</t>
  </si>
  <si>
    <t>584</t>
  </si>
  <si>
    <t>98.4</t>
  </si>
  <si>
    <t>013K  :831470:00:------:--</t>
  </si>
  <si>
    <t>21:0506:000470</t>
  </si>
  <si>
    <t>21:0168:000398</t>
  </si>
  <si>
    <t>21:0168:000398:0001:0001:00</t>
  </si>
  <si>
    <t>013K  :831471:00:------:--</t>
  </si>
  <si>
    <t>21:0506:000471</t>
  </si>
  <si>
    <t>21:0168:000399</t>
  </si>
  <si>
    <t>21:0168:000399:0001:0001:00</t>
  </si>
  <si>
    <t>013K  :831472:00:------:--</t>
  </si>
  <si>
    <t>21:0506:000472</t>
  </si>
  <si>
    <t>21:0168:000400</t>
  </si>
  <si>
    <t>21:0168:000400:0001:0001:00</t>
  </si>
  <si>
    <t>013K  :831473:00:------:--</t>
  </si>
  <si>
    <t>21:0506:000473</t>
  </si>
  <si>
    <t>21:0168:000401</t>
  </si>
  <si>
    <t>21:0168:000401:0001:0001:00</t>
  </si>
  <si>
    <t>013K  :831474:00:------:--</t>
  </si>
  <si>
    <t>21:0506:000474</t>
  </si>
  <si>
    <t>21:0168:000402</t>
  </si>
  <si>
    <t>21:0168:000402:0001:0001:00</t>
  </si>
  <si>
    <t>38.3</t>
  </si>
  <si>
    <t>013K  :831475:00:------:--</t>
  </si>
  <si>
    <t>21:0506:000475</t>
  </si>
  <si>
    <t>21:0168:000403</t>
  </si>
  <si>
    <t>21:0168:000403:0001:0001:00</t>
  </si>
  <si>
    <t>26.1</t>
  </si>
  <si>
    <t>013K  :831476:00:------:--</t>
  </si>
  <si>
    <t>21:0506:000476</t>
  </si>
  <si>
    <t>21:0168:000404</t>
  </si>
  <si>
    <t>21:0168:000404:0001:0001:00</t>
  </si>
  <si>
    <t>1380</t>
  </si>
  <si>
    <t>013K  :831477:00:------:--</t>
  </si>
  <si>
    <t>21:0506:000477</t>
  </si>
  <si>
    <t>21:0168:000405</t>
  </si>
  <si>
    <t>21:0168:000405:0001:0001:00</t>
  </si>
  <si>
    <t>013K  :831478:00:------:--</t>
  </si>
  <si>
    <t>21:0506:000478</t>
  </si>
  <si>
    <t>21:0168:000406</t>
  </si>
  <si>
    <t>21:0168:000406:0001:0001:00</t>
  </si>
  <si>
    <t>013K  :831479:00:------:--</t>
  </si>
  <si>
    <t>21:0506:000479</t>
  </si>
  <si>
    <t>21:0168:000407</t>
  </si>
  <si>
    <t>21:0168:000407:0001:0001:00</t>
  </si>
  <si>
    <t>2070</t>
  </si>
  <si>
    <t>013K  :831480:00:------:--</t>
  </si>
  <si>
    <t>21:0506:000480</t>
  </si>
  <si>
    <t>21:0168:000408</t>
  </si>
  <si>
    <t>21:0168:000408:0001:0001:00</t>
  </si>
  <si>
    <t>013K  :831481:80:831485:20</t>
  </si>
  <si>
    <t>21:0506:000481</t>
  </si>
  <si>
    <t>21:0168:000410</t>
  </si>
  <si>
    <t>21:0168:000410:0002:0001:02</t>
  </si>
  <si>
    <t>013K  :831482:9P:------:--</t>
  </si>
  <si>
    <t>21:0506:000482</t>
  </si>
  <si>
    <t>013K  :831483:00:------:--</t>
  </si>
  <si>
    <t>21:0506:000483</t>
  </si>
  <si>
    <t>21:0168:000409</t>
  </si>
  <si>
    <t>21:0168:000409:0001:0001:00</t>
  </si>
  <si>
    <t>013K  :831484:10:------:--</t>
  </si>
  <si>
    <t>21:0506:000484</t>
  </si>
  <si>
    <t>21:0168:000410:0001:0001:00</t>
  </si>
  <si>
    <t>013K  :831485:20:831484:10</t>
  </si>
  <si>
    <t>21:0506:000485</t>
  </si>
  <si>
    <t>21:0168:000410:0002:0001:01</t>
  </si>
  <si>
    <t>013K  :831486:00:------:--</t>
  </si>
  <si>
    <t>21:0506:000486</t>
  </si>
  <si>
    <t>21:0168:000411</t>
  </si>
  <si>
    <t>21:0168:000411:0001:0001:00</t>
  </si>
  <si>
    <t>7.75</t>
  </si>
  <si>
    <t>013K  :831487:00:------:--</t>
  </si>
  <si>
    <t>21:0506:000487</t>
  </si>
  <si>
    <t>21:0168:000412</t>
  </si>
  <si>
    <t>21:0168:000412:0001:0001:00</t>
  </si>
  <si>
    <t>488</t>
  </si>
  <si>
    <t>013K  :831488:00:------:--</t>
  </si>
  <si>
    <t>21:0506:000488</t>
  </si>
  <si>
    <t>21:0168:000413</t>
  </si>
  <si>
    <t>21:0168:000413:0001:0001:00</t>
  </si>
  <si>
    <t>26.9</t>
  </si>
  <si>
    <t>013K  :831489:00:------:--</t>
  </si>
  <si>
    <t>21:0506:000489</t>
  </si>
  <si>
    <t>21:0168:000414</t>
  </si>
  <si>
    <t>21:0168:000414:0001:0001:00</t>
  </si>
  <si>
    <t>013K  :831490:00:------:--</t>
  </si>
  <si>
    <t>21:0506:000490</t>
  </si>
  <si>
    <t>21:0168:000415</t>
  </si>
  <si>
    <t>21:0168:000415:0001:0001:00</t>
  </si>
  <si>
    <t>678</t>
  </si>
  <si>
    <t>013K  :831491:00:------:--</t>
  </si>
  <si>
    <t>21:0506:000491</t>
  </si>
  <si>
    <t>21:0168:000416</t>
  </si>
  <si>
    <t>21:0168:000416:0001:0001:00</t>
  </si>
  <si>
    <t>013K  :831492:00:------:--</t>
  </si>
  <si>
    <t>21:0506:000492</t>
  </si>
  <si>
    <t>21:0168:000417</t>
  </si>
  <si>
    <t>21:0168:000417:0001:0001:00</t>
  </si>
  <si>
    <t>013K  :831493:00:------:--</t>
  </si>
  <si>
    <t>21:0506:000493</t>
  </si>
  <si>
    <t>21:0168:000418</t>
  </si>
  <si>
    <t>21:0168:000418:0001:0001:00</t>
  </si>
  <si>
    <t>5320</t>
  </si>
  <si>
    <t>013K  :831494:00:------:--</t>
  </si>
  <si>
    <t>21:0506:000494</t>
  </si>
  <si>
    <t>21:0168:000419</t>
  </si>
  <si>
    <t>21:0168:000419:0001:0001:00</t>
  </si>
  <si>
    <t>013K  :831495:00:------:--</t>
  </si>
  <si>
    <t>21:0506:000495</t>
  </si>
  <si>
    <t>21:0168:000420</t>
  </si>
  <si>
    <t>21:0168:000420:0001:0001:00</t>
  </si>
  <si>
    <t>013K  :831496:00:------:--</t>
  </si>
  <si>
    <t>21:0506:000496</t>
  </si>
  <si>
    <t>21:0168:000421</t>
  </si>
  <si>
    <t>21:0168:000421:0001:0001:00</t>
  </si>
  <si>
    <t>013K  :831497:00:------:--</t>
  </si>
  <si>
    <t>21:0506:000497</t>
  </si>
  <si>
    <t>21:0168:000422</t>
  </si>
  <si>
    <t>21:0168:000422:0001:0001:00</t>
  </si>
  <si>
    <t>013K  :831498:00:------:--</t>
  </si>
  <si>
    <t>21:0506:000498</t>
  </si>
  <si>
    <t>21:0168:000423</t>
  </si>
  <si>
    <t>21:0168:000423:0001:0001:00</t>
  </si>
  <si>
    <t>013K  :831499:00:------:--</t>
  </si>
  <si>
    <t>21:0506:000499</t>
  </si>
  <si>
    <t>21:0168:000424</t>
  </si>
  <si>
    <t>21:0168:000424:0001:0001:00</t>
  </si>
  <si>
    <t>013K  :831500:00:------:--</t>
  </si>
  <si>
    <t>21:0506:000500</t>
  </si>
  <si>
    <t>21:0168:000425</t>
  </si>
  <si>
    <t>21:0168:000425:0001:0001:00</t>
  </si>
  <si>
    <t>413</t>
  </si>
  <si>
    <t>013K  :831501:80:831503:20</t>
  </si>
  <si>
    <t>21:0506:000501</t>
  </si>
  <si>
    <t>21:0168:000426</t>
  </si>
  <si>
    <t>21:0168:000426:0002:0001:02</t>
  </si>
  <si>
    <t>013K  :831502:10:------:--</t>
  </si>
  <si>
    <t>21:0506:000502</t>
  </si>
  <si>
    <t>21:0168:000426:0001:0001:00</t>
  </si>
  <si>
    <t>013K  :831503:20:831502:10</t>
  </si>
  <si>
    <t>21:0506:000503</t>
  </si>
  <si>
    <t>21:0168:000426:0002:0001:01</t>
  </si>
  <si>
    <t>013K  :831504:00:------:--</t>
  </si>
  <si>
    <t>21:0506:000504</t>
  </si>
  <si>
    <t>21:0168:000427</t>
  </si>
  <si>
    <t>21:0168:000427:0001:0001:00</t>
  </si>
  <si>
    <t>013K  :831505:00:------:--</t>
  </si>
  <si>
    <t>21:0506:000505</t>
  </si>
  <si>
    <t>21:0168:000428</t>
  </si>
  <si>
    <t>21:0168:000428:0001:0001:00</t>
  </si>
  <si>
    <t>013K  :831506:00:------:--</t>
  </si>
  <si>
    <t>21:0506:000506</t>
  </si>
  <si>
    <t>21:0168:000429</t>
  </si>
  <si>
    <t>21:0168:000429:0001:0001:00</t>
  </si>
  <si>
    <t>013K  :831507:00:------:--</t>
  </si>
  <si>
    <t>21:0506:000507</t>
  </si>
  <si>
    <t>21:0168:000430</t>
  </si>
  <si>
    <t>21:0168:000430:0001:0001:00</t>
  </si>
  <si>
    <t>5700</t>
  </si>
  <si>
    <t>013K  :831508:00:------:--</t>
  </si>
  <si>
    <t>21:0506:000508</t>
  </si>
  <si>
    <t>21:0168:000431</t>
  </si>
  <si>
    <t>21:0168:000431:0001:0001:00</t>
  </si>
  <si>
    <t>013K  :831509:00:------:--</t>
  </si>
  <si>
    <t>21:0506:000509</t>
  </si>
  <si>
    <t>21:0168:000432</t>
  </si>
  <si>
    <t>21:0168:000432:0001:0001:00</t>
  </si>
  <si>
    <t>013K  :831510:00:------:--</t>
  </si>
  <si>
    <t>21:0506:000510</t>
  </si>
  <si>
    <t>21:0168:000433</t>
  </si>
  <si>
    <t>21:0168:000433:0001:0001:00</t>
  </si>
  <si>
    <t>013K  :831511:00:------:--</t>
  </si>
  <si>
    <t>21:0506:000511</t>
  </si>
  <si>
    <t>21:0168:000434</t>
  </si>
  <si>
    <t>21:0168:000434:0001:0001:00</t>
  </si>
  <si>
    <t>013K  :831512:00:------:--</t>
  </si>
  <si>
    <t>21:0506:000512</t>
  </si>
  <si>
    <t>21:0168:000435</t>
  </si>
  <si>
    <t>21:0168:000435:0001:0001:00</t>
  </si>
  <si>
    <t>013K  :831513:00:------:--</t>
  </si>
  <si>
    <t>21:0506:000513</t>
  </si>
  <si>
    <t>21:0168:000436</t>
  </si>
  <si>
    <t>21:0168:000436:0001:0001:00</t>
  </si>
  <si>
    <t>013K  :831514:00:------:--</t>
  </si>
  <si>
    <t>21:0506:000514</t>
  </si>
  <si>
    <t>21:0168:000437</t>
  </si>
  <si>
    <t>21:0168:000437:0001:0001:00</t>
  </si>
  <si>
    <t>013K  :831515:00:------:--</t>
  </si>
  <si>
    <t>21:0506:000515</t>
  </si>
  <si>
    <t>21:0168:000438</t>
  </si>
  <si>
    <t>21:0168:000438:0001:0001:00</t>
  </si>
  <si>
    <t>013K  :831516:9R:------:--</t>
  </si>
  <si>
    <t>21:0506:000516</t>
  </si>
  <si>
    <t>412</t>
  </si>
  <si>
    <t>013K  :831517:00:------:--</t>
  </si>
  <si>
    <t>21:0506:000517</t>
  </si>
  <si>
    <t>21:0168:000439</t>
  </si>
  <si>
    <t>21:0168:000439:0001:0001:00</t>
  </si>
  <si>
    <t>013K  :831518:00:------:--</t>
  </si>
  <si>
    <t>21:0506:000518</t>
  </si>
  <si>
    <t>21:0168:000440</t>
  </si>
  <si>
    <t>21:0168:000440:0001:0001:00</t>
  </si>
  <si>
    <t>013K  :831519:00:------:--</t>
  </si>
  <si>
    <t>21:0506:000519</t>
  </si>
  <si>
    <t>21:0168:000441</t>
  </si>
  <si>
    <t>21:0168:000441:0001:0001:00</t>
  </si>
  <si>
    <t>013K  :831520:00:------:--</t>
  </si>
  <si>
    <t>21:0506:000520</t>
  </si>
  <si>
    <t>21:0168:000442</t>
  </si>
  <si>
    <t>21:0168:000442:0001:0001:00</t>
  </si>
  <si>
    <t>013K  :831521:80:831525:20</t>
  </si>
  <si>
    <t>21:0506:000521</t>
  </si>
  <si>
    <t>21:0168:000444</t>
  </si>
  <si>
    <t>21:0168:000444:0002:0001:02</t>
  </si>
  <si>
    <t>013K  :831522:00:------:--</t>
  </si>
  <si>
    <t>21:0506:000522</t>
  </si>
  <si>
    <t>21:0168:000443</t>
  </si>
  <si>
    <t>21:0168:000443:0001:0001:00</t>
  </si>
  <si>
    <t>013K  :831523:9P:------:--</t>
  </si>
  <si>
    <t>21:0506:000523</t>
  </si>
  <si>
    <t>013K  :831524:10:------:--</t>
  </si>
  <si>
    <t>21:0506:000524</t>
  </si>
  <si>
    <t>21:0168:000444:0001:0001:00</t>
  </si>
  <si>
    <t>013K  :831525:20:831524:10</t>
  </si>
  <si>
    <t>21:0506:000525</t>
  </si>
  <si>
    <t>21:0168:000444:0002:0001:01</t>
  </si>
  <si>
    <t>013K  :831526:00:------:--</t>
  </si>
  <si>
    <t>21:0506:000526</t>
  </si>
  <si>
    <t>21:0168:000445</t>
  </si>
  <si>
    <t>21:0168:000445:0001:0001:00</t>
  </si>
  <si>
    <t>013K  :831527:00:------:--</t>
  </si>
  <si>
    <t>21:0506:000527</t>
  </si>
  <si>
    <t>21:0168:000446</t>
  </si>
  <si>
    <t>21:0168:000446:0001:0001:00</t>
  </si>
  <si>
    <t>3730</t>
  </si>
  <si>
    <t>013K  :831528:00:------:--</t>
  </si>
  <si>
    <t>21:0506:000528</t>
  </si>
  <si>
    <t>21:0168:000447</t>
  </si>
  <si>
    <t>21:0168:000447:0001:0001:00</t>
  </si>
  <si>
    <t>687</t>
  </si>
  <si>
    <t>013K  :831529:00:------:--</t>
  </si>
  <si>
    <t>21:0506:000529</t>
  </si>
  <si>
    <t>21:0168:000448</t>
  </si>
  <si>
    <t>21:0168:000448:0001:0001:00</t>
  </si>
  <si>
    <t>013K  :831530:00:------:--</t>
  </si>
  <si>
    <t>21:0506:000530</t>
  </si>
  <si>
    <t>21:0168:000449</t>
  </si>
  <si>
    <t>21:0168:000449:0001:0001:00</t>
  </si>
  <si>
    <t>013K  :831531:00:------:--</t>
  </si>
  <si>
    <t>21:0506:000531</t>
  </si>
  <si>
    <t>21:0168:000450</t>
  </si>
  <si>
    <t>21:0168:000450:0001:0001:00</t>
  </si>
  <si>
    <t>013K  :831532:00:------:--</t>
  </si>
  <si>
    <t>21:0506:000532</t>
  </si>
  <si>
    <t>21:0168:000451</t>
  </si>
  <si>
    <t>21:0168:000451:0001:0001:00</t>
  </si>
  <si>
    <t>013K  :831533:00:------:--</t>
  </si>
  <si>
    <t>21:0506:000533</t>
  </si>
  <si>
    <t>21:0168:000452</t>
  </si>
  <si>
    <t>21:0168:000452:0001:0001:00</t>
  </si>
  <si>
    <t>013K  :831534:00:------:--</t>
  </si>
  <si>
    <t>21:0506:000534</t>
  </si>
  <si>
    <t>21:0168:000453</t>
  </si>
  <si>
    <t>21:0168:000453:0001:0001:00</t>
  </si>
  <si>
    <t>013K  :831535:00:------:--</t>
  </si>
  <si>
    <t>21:0506:000535</t>
  </si>
  <si>
    <t>21:0168:000454</t>
  </si>
  <si>
    <t>21:0168:000454:0001:0001:00</t>
  </si>
  <si>
    <t>013K  :831536:00:------:--</t>
  </si>
  <si>
    <t>21:0506:000536</t>
  </si>
  <si>
    <t>21:0168:000455</t>
  </si>
  <si>
    <t>21:0168:000455:0001:0001:00</t>
  </si>
  <si>
    <t>2340</t>
  </si>
  <si>
    <t>81.5</t>
  </si>
  <si>
    <t>013K  :831537:00:------:--</t>
  </si>
  <si>
    <t>21:0506:000537</t>
  </si>
  <si>
    <t>21:0168:000456</t>
  </si>
  <si>
    <t>21:0168:000456:0001:0001:00</t>
  </si>
  <si>
    <t>013K  :831538:00:------:--</t>
  </si>
  <si>
    <t>21:0506:000538</t>
  </si>
  <si>
    <t>21:0168:000457</t>
  </si>
  <si>
    <t>21:0168:000457:0001:0001:00</t>
  </si>
  <si>
    <t>013K  :831539:00:------:--</t>
  </si>
  <si>
    <t>21:0506:000539</t>
  </si>
  <si>
    <t>21:0168:000458</t>
  </si>
  <si>
    <t>21:0168:000458:0001:0001:00</t>
  </si>
  <si>
    <t>013K  :831540:00:------:--</t>
  </si>
  <si>
    <t>21:0506:000540</t>
  </si>
  <si>
    <t>21:0168:000459</t>
  </si>
  <si>
    <t>21:0168:000459:0001:0001:00</t>
  </si>
  <si>
    <t>013K  :831541:80:831542:10</t>
  </si>
  <si>
    <t>21:0506:000541</t>
  </si>
  <si>
    <t>21:0168:000460</t>
  </si>
  <si>
    <t>21:0168:000460:0001:0001:02</t>
  </si>
  <si>
    <t>013K  :831542:10:------:--</t>
  </si>
  <si>
    <t>21:0506:000542</t>
  </si>
  <si>
    <t>21:0168:000460:0001:0001:01</t>
  </si>
  <si>
    <t>013K  :831543:20:831542:10</t>
  </si>
  <si>
    <t>21:0506:000543</t>
  </si>
  <si>
    <t>21:0168:000460:0002:0001:00</t>
  </si>
  <si>
    <t>013K  :831544:9P:------:--</t>
  </si>
  <si>
    <t>21:0506:000544</t>
  </si>
  <si>
    <t>013K  :831545:00:------:--</t>
  </si>
  <si>
    <t>21:0506:000545</t>
  </si>
  <si>
    <t>21:0168:000461</t>
  </si>
  <si>
    <t>21:0168:000461:0001:0001:00</t>
  </si>
  <si>
    <t>013K  :831546:00:------:--</t>
  </si>
  <si>
    <t>21:0506:000546</t>
  </si>
  <si>
    <t>21:0168:000462</t>
  </si>
  <si>
    <t>21:0168:000462:0001:0001:00</t>
  </si>
  <si>
    <t>013K  :831547:00:------:--</t>
  </si>
  <si>
    <t>21:0506:000547</t>
  </si>
  <si>
    <t>21:0168:000463</t>
  </si>
  <si>
    <t>21:0168:000463:0001:0001:00</t>
  </si>
  <si>
    <t>013K  :831548:00:------:--</t>
  </si>
  <si>
    <t>21:0506:000548</t>
  </si>
  <si>
    <t>21:0168:000464</t>
  </si>
  <si>
    <t>21:0168:000464:0001:0001:00</t>
  </si>
  <si>
    <t>9900</t>
  </si>
  <si>
    <t>013K  :831549:00:------:--</t>
  </si>
  <si>
    <t>21:0506:000549</t>
  </si>
  <si>
    <t>21:0168:000465</t>
  </si>
  <si>
    <t>21:0168:000465:0001:0001:00</t>
  </si>
  <si>
    <t>013K  :831550:00:------:--</t>
  </si>
  <si>
    <t>21:0506:000550</t>
  </si>
  <si>
    <t>21:0168:000466</t>
  </si>
  <si>
    <t>21:0168:000466:0001:0001:00</t>
  </si>
  <si>
    <t>2900</t>
  </si>
  <si>
    <t>013K  :831551:00:------:--</t>
  </si>
  <si>
    <t>21:0506:000551</t>
  </si>
  <si>
    <t>21:0168:000467</t>
  </si>
  <si>
    <t>21:0168:000467:0001:0001:00</t>
  </si>
  <si>
    <t>013K  :831552:00:------:--</t>
  </si>
  <si>
    <t>21:0506:000552</t>
  </si>
  <si>
    <t>21:0168:000468</t>
  </si>
  <si>
    <t>21:0168:000468:0001:0001:00</t>
  </si>
  <si>
    <t>013K  :831553:00:------:--</t>
  </si>
  <si>
    <t>21:0506:000553</t>
  </si>
  <si>
    <t>21:0168:000469</t>
  </si>
  <si>
    <t>21:0168:000469:0001:0001:00</t>
  </si>
  <si>
    <t>013K  :831554:00:------:--</t>
  </si>
  <si>
    <t>21:0506:000554</t>
  </si>
  <si>
    <t>21:0168:000470</t>
  </si>
  <si>
    <t>21:0168:000470:0001:0001:00</t>
  </si>
  <si>
    <t>013K  :831555:00:------:--</t>
  </si>
  <si>
    <t>21:0506:000555</t>
  </si>
  <si>
    <t>21:0168:000471</t>
  </si>
  <si>
    <t>21:0168:000471:0001:0001:00</t>
  </si>
  <si>
    <t>013K  :831556:00:------:--</t>
  </si>
  <si>
    <t>21:0506:000556</t>
  </si>
  <si>
    <t>21:0168:000472</t>
  </si>
  <si>
    <t>21:0168:000472:0001:0001:00</t>
  </si>
  <si>
    <t>013K  :831557:00:------:--</t>
  </si>
  <si>
    <t>21:0506:000557</t>
  </si>
  <si>
    <t>21:0168:000473</t>
  </si>
  <si>
    <t>21:0168:000473:0001:0001:00</t>
  </si>
  <si>
    <t>875</t>
  </si>
  <si>
    <t>013K  :831558:00:------:--</t>
  </si>
  <si>
    <t>21:0506:000558</t>
  </si>
  <si>
    <t>21:0168:000474</t>
  </si>
  <si>
    <t>21:0168:000474:0001:0001:00</t>
  </si>
  <si>
    <t>013K  :831559:00:------:--</t>
  </si>
  <si>
    <t>21:0506:000559</t>
  </si>
  <si>
    <t>21:0168:000475</t>
  </si>
  <si>
    <t>21:0168:000475:0001:0001:00</t>
  </si>
  <si>
    <t>013K  :831560:00:------:--</t>
  </si>
  <si>
    <t>21:0506:000560</t>
  </si>
  <si>
    <t>21:0168:000476</t>
  </si>
  <si>
    <t>21:0168:000476:0001:0001:00</t>
  </si>
  <si>
    <t>445</t>
  </si>
  <si>
    <t>013K  :831561:80:831565:10</t>
  </si>
  <si>
    <t>21:0506:000561</t>
  </si>
  <si>
    <t>21:0168:000480</t>
  </si>
  <si>
    <t>21:0168:000480:0001:0001:02</t>
  </si>
  <si>
    <t>013K  :831562:00:------:--</t>
  </si>
  <si>
    <t>21:0506:000562</t>
  </si>
  <si>
    <t>21:0168:000477</t>
  </si>
  <si>
    <t>21:0168:000477:0001:0001:00</t>
  </si>
  <si>
    <t>013K  :831563:00:------:--</t>
  </si>
  <si>
    <t>21:0506:000563</t>
  </si>
  <si>
    <t>21:0168:000478</t>
  </si>
  <si>
    <t>21:0168:000478:0001:0001:00</t>
  </si>
  <si>
    <t>013K  :831564:00:------:--</t>
  </si>
  <si>
    <t>21:0506:000564</t>
  </si>
  <si>
    <t>21:0168:000479</t>
  </si>
  <si>
    <t>21:0168:000479:0001:0001:00</t>
  </si>
  <si>
    <t>013K  :831565:10:------:--</t>
  </si>
  <si>
    <t>21:0506:000565</t>
  </si>
  <si>
    <t>21:0168:000480:0001:0001:01</t>
  </si>
  <si>
    <t>013K  :831566:20:831565:10</t>
  </si>
  <si>
    <t>21:0506:000566</t>
  </si>
  <si>
    <t>21:0168:000480:0002:0001:00</t>
  </si>
  <si>
    <t>013K  :831567:00:------:--</t>
  </si>
  <si>
    <t>21:0506:000567</t>
  </si>
  <si>
    <t>21:0168:000481</t>
  </si>
  <si>
    <t>21:0168:000481:0001:0001:00</t>
  </si>
  <si>
    <t>013K  :831568:00:------:--</t>
  </si>
  <si>
    <t>21:0506:000568</t>
  </si>
  <si>
    <t>21:0168:000482</t>
  </si>
  <si>
    <t>21:0168:000482:0001:0001:00</t>
  </si>
  <si>
    <t>013K  :831569:00:------:--</t>
  </si>
  <si>
    <t>21:0506:000569</t>
  </si>
  <si>
    <t>21:0168:000483</t>
  </si>
  <si>
    <t>21:0168:000483:0001:0001:00</t>
  </si>
  <si>
    <t>4980</t>
  </si>
  <si>
    <t>18.7</t>
  </si>
  <si>
    <t>013K  :831570:9R:------:--</t>
  </si>
  <si>
    <t>21:0506:000570</t>
  </si>
  <si>
    <t>427</t>
  </si>
  <si>
    <t>013K  :831571:00:------:--</t>
  </si>
  <si>
    <t>21:0506:000571</t>
  </si>
  <si>
    <t>21:0168:000484</t>
  </si>
  <si>
    <t>21:0168:000484:0001:0001:00</t>
  </si>
  <si>
    <t>013K  :831572:00:------:--</t>
  </si>
  <si>
    <t>21:0506:000572</t>
  </si>
  <si>
    <t>21:0168:000485</t>
  </si>
  <si>
    <t>21:0168:000485:0001:0001:00</t>
  </si>
  <si>
    <t>3110</t>
  </si>
  <si>
    <t>60.2</t>
  </si>
  <si>
    <t>013K  :831573:00:------:--</t>
  </si>
  <si>
    <t>21:0506:000573</t>
  </si>
  <si>
    <t>21:0168:000486</t>
  </si>
  <si>
    <t>21:0168:000486:0001:0001:00</t>
  </si>
  <si>
    <t>2080</t>
  </si>
  <si>
    <t>013K  :831574:00:------:--</t>
  </si>
  <si>
    <t>21:0506:000574</t>
  </si>
  <si>
    <t>21:0168:000487</t>
  </si>
  <si>
    <t>21:0168:000487:0001:0001:00</t>
  </si>
  <si>
    <t>64.2</t>
  </si>
  <si>
    <t>013K  :831575:00:------:--</t>
  </si>
  <si>
    <t>21:0506:000575</t>
  </si>
  <si>
    <t>21:0168:000488</t>
  </si>
  <si>
    <t>21:0168:000488:0001:0001:00</t>
  </si>
  <si>
    <t>013K  :831576:00:------:--</t>
  </si>
  <si>
    <t>21:0506:000576</t>
  </si>
  <si>
    <t>21:0168:000489</t>
  </si>
  <si>
    <t>21:0168:000489:0001:0001:00</t>
  </si>
  <si>
    <t>013K  :831577:00:------:--</t>
  </si>
  <si>
    <t>21:0506:000577</t>
  </si>
  <si>
    <t>21:0168:000490</t>
  </si>
  <si>
    <t>21:0168:000490:0001:0001:00</t>
  </si>
  <si>
    <t>013K  :831578:00:------:--</t>
  </si>
  <si>
    <t>21:0506:000578</t>
  </si>
  <si>
    <t>21:0168:000491</t>
  </si>
  <si>
    <t>21:0168:000491:0001:0001:00</t>
  </si>
  <si>
    <t>013K  :831579:00:------:--</t>
  </si>
  <si>
    <t>21:0506:000579</t>
  </si>
  <si>
    <t>21:0168:000492</t>
  </si>
  <si>
    <t>21:0168:000492:0001:0001:00</t>
  </si>
  <si>
    <t>013K  :831580:00:------:--</t>
  </si>
  <si>
    <t>21:0506:000580</t>
  </si>
  <si>
    <t>21:0168:000493</t>
  </si>
  <si>
    <t>21:0168:000493:0001:0001:00</t>
  </si>
  <si>
    <t>381</t>
  </si>
  <si>
    <t>013K  :831581:80:831583:10</t>
  </si>
  <si>
    <t>21:0506:000581</t>
  </si>
  <si>
    <t>21:0168:000495</t>
  </si>
  <si>
    <t>21:0168:000495:0001:0001:02</t>
  </si>
  <si>
    <t>013K  :831582:00:------:--</t>
  </si>
  <si>
    <t>21:0506:000582</t>
  </si>
  <si>
    <t>21:0168:000494</t>
  </si>
  <si>
    <t>21:0168:000494:0001:0001:00</t>
  </si>
  <si>
    <t>013K  :831583:10:------:--</t>
  </si>
  <si>
    <t>21:0506:000583</t>
  </si>
  <si>
    <t>21:0168:000495:0001:0001:01</t>
  </si>
  <si>
    <t>013K  :831584:20:831583:10</t>
  </si>
  <si>
    <t>21:0506:000584</t>
  </si>
  <si>
    <t>21:0168:000495:0002:0001:00</t>
  </si>
  <si>
    <t>013K  :831585:00:------:--</t>
  </si>
  <si>
    <t>21:0506:000585</t>
  </si>
  <si>
    <t>21:0168:000496</t>
  </si>
  <si>
    <t>21:0168:000496:0001:0001:00</t>
  </si>
  <si>
    <t>013K  :831586:00:------:--</t>
  </si>
  <si>
    <t>21:0506:000586</t>
  </si>
  <si>
    <t>21:0168:000497</t>
  </si>
  <si>
    <t>21:0168:000497:0001:0001:00</t>
  </si>
  <si>
    <t>2010</t>
  </si>
  <si>
    <t>013K  :831587:00:------:--</t>
  </si>
  <si>
    <t>21:0506:000587</t>
  </si>
  <si>
    <t>21:0168:000498</t>
  </si>
  <si>
    <t>21:0168:000498:0001:0001:00</t>
  </si>
  <si>
    <t>013K  :831588:00:------:--</t>
  </si>
  <si>
    <t>21:0506:000588</t>
  </si>
  <si>
    <t>21:0168:000499</t>
  </si>
  <si>
    <t>21:0168:000499:0001:0001:00</t>
  </si>
  <si>
    <t>013K  :831589:00:------:--</t>
  </si>
  <si>
    <t>21:0506:000589</t>
  </si>
  <si>
    <t>21:0168:000500</t>
  </si>
  <si>
    <t>21:0168:000500:0001:0001:00</t>
  </si>
  <si>
    <t>013K  :831590:00:------:--</t>
  </si>
  <si>
    <t>21:0506:000590</t>
  </si>
  <si>
    <t>21:0168:000501</t>
  </si>
  <si>
    <t>21:0168:000501:0001:0001:00</t>
  </si>
  <si>
    <t>013K  :831591:00:------:--</t>
  </si>
  <si>
    <t>21:0506:000591</t>
  </si>
  <si>
    <t>21:0168:000502</t>
  </si>
  <si>
    <t>21:0168:000502:0001:0001:00</t>
  </si>
  <si>
    <t>013K  :831592:00:------:--</t>
  </si>
  <si>
    <t>21:0506:000592</t>
  </si>
  <si>
    <t>21:0168:000503</t>
  </si>
  <si>
    <t>21:0168:000503:0001:0001:00</t>
  </si>
  <si>
    <t>013K  :831593:9M:------:--</t>
  </si>
  <si>
    <t>21:0506:000593</t>
  </si>
  <si>
    <t>013K  :831594:00:------:--</t>
  </si>
  <si>
    <t>21:0506:000594</t>
  </si>
  <si>
    <t>21:0168:000504</t>
  </si>
  <si>
    <t>21:0168:000504:0001:0001:00</t>
  </si>
  <si>
    <t>013K  :831595:00:------:--</t>
  </si>
  <si>
    <t>21:0506:000595</t>
  </si>
  <si>
    <t>21:0168:000505</t>
  </si>
  <si>
    <t>21:0168:000505:0001:0001:00</t>
  </si>
  <si>
    <t>013K  :831596:00:------:--</t>
  </si>
  <si>
    <t>21:0506:000596</t>
  </si>
  <si>
    <t>21:0168:000506</t>
  </si>
  <si>
    <t>21:0168:000506:0001:0001:00</t>
  </si>
  <si>
    <t>013K  :831597:00:------:--</t>
  </si>
  <si>
    <t>21:0506:000597</t>
  </si>
  <si>
    <t>21:0168:000507</t>
  </si>
  <si>
    <t>21:0168:000507:0001:0001:00</t>
  </si>
  <si>
    <t>323</t>
  </si>
  <si>
    <t>013K  :831598:00:------:--</t>
  </si>
  <si>
    <t>21:0506:000598</t>
  </si>
  <si>
    <t>21:0168:000508</t>
  </si>
  <si>
    <t>21:0168:000508:0001:0001:00</t>
  </si>
  <si>
    <t>013K  :831599:00:------:--</t>
  </si>
  <si>
    <t>21:0506:000599</t>
  </si>
  <si>
    <t>21:0168:000509</t>
  </si>
  <si>
    <t>21:0168:000509:0001:0001:00</t>
  </si>
  <si>
    <t>013K  :831600:00:------:--</t>
  </si>
  <si>
    <t>21:0506:000600</t>
  </si>
  <si>
    <t>21:0168:000510</t>
  </si>
  <si>
    <t>21:0168:000510:0001:0001:00</t>
  </si>
  <si>
    <t>013K  :831601:80:831603:20</t>
  </si>
  <si>
    <t>21:0506:000601</t>
  </si>
  <si>
    <t>21:0168:000511</t>
  </si>
  <si>
    <t>21:0168:000511:0002:0001:02</t>
  </si>
  <si>
    <t>013K  :831602:10:------:--</t>
  </si>
  <si>
    <t>21:0506:000602</t>
  </si>
  <si>
    <t>21:0168:000511:0001:0001:00</t>
  </si>
  <si>
    <t>013K  :831603:20:831602:10</t>
  </si>
  <si>
    <t>21:0506:000603</t>
  </si>
  <si>
    <t>21:0168:000511:0002:0001:01</t>
  </si>
  <si>
    <t>013K  :831604:00:------:--</t>
  </si>
  <si>
    <t>21:0506:000604</t>
  </si>
  <si>
    <t>21:0168:000512</t>
  </si>
  <si>
    <t>21:0168:000512:0001:0001:00</t>
  </si>
  <si>
    <t>3250</t>
  </si>
  <si>
    <t>013K  :831605:00:------:--</t>
  </si>
  <si>
    <t>21:0506:000605</t>
  </si>
  <si>
    <t>21:0168:000513</t>
  </si>
  <si>
    <t>21:0168:000513:0001:0001:00</t>
  </si>
  <si>
    <t>013K  :831606:00:------:--</t>
  </si>
  <si>
    <t>21:0506:000606</t>
  </si>
  <si>
    <t>21:0168:000514</t>
  </si>
  <si>
    <t>21:0168:000514:0001:0001:00</t>
  </si>
  <si>
    <t>4350</t>
  </si>
  <si>
    <t>013K  :831607:9R:------:--</t>
  </si>
  <si>
    <t>21:0506:000607</t>
  </si>
  <si>
    <t>013K  :833001:80:833004:20</t>
  </si>
  <si>
    <t>21:0506:000608</t>
  </si>
  <si>
    <t>21:0168:000516</t>
  </si>
  <si>
    <t>21:0168:000516:0002:0001:02</t>
  </si>
  <si>
    <t>013K  :833002:00:------:--</t>
  </si>
  <si>
    <t>21:0506:000609</t>
  </si>
  <si>
    <t>21:0168:000515</t>
  </si>
  <si>
    <t>21:0168:000515:0001:0001:00</t>
  </si>
  <si>
    <t>013K  :833003:10:------:--</t>
  </si>
  <si>
    <t>21:0506:000610</t>
  </si>
  <si>
    <t>21:0168:000516:0001:0001:00</t>
  </si>
  <si>
    <t>013K  :833004:20:833003:10</t>
  </si>
  <si>
    <t>21:0506:000611</t>
  </si>
  <si>
    <t>21:0168:000516:0002:0001:01</t>
  </si>
  <si>
    <t>013K  :833005:00:------:--</t>
  </si>
  <si>
    <t>21:0506:000612</t>
  </si>
  <si>
    <t>21:0168:000517</t>
  </si>
  <si>
    <t>21:0168:000517:0001:0001:00</t>
  </si>
  <si>
    <t>013K  :833006:00:------:--</t>
  </si>
  <si>
    <t>21:0506:000613</t>
  </si>
  <si>
    <t>21:0168:000518</t>
  </si>
  <si>
    <t>21:0168:000518:0001:0001:00</t>
  </si>
  <si>
    <t>013K  :833007:00:------:--</t>
  </si>
  <si>
    <t>21:0506:000614</t>
  </si>
  <si>
    <t>21:0168:000519</t>
  </si>
  <si>
    <t>21:0168:000519:0001:0001:00</t>
  </si>
  <si>
    <t>013K  :833008:00:------:--</t>
  </si>
  <si>
    <t>21:0506:000615</t>
  </si>
  <si>
    <t>21:0168:000520</t>
  </si>
  <si>
    <t>21:0168:000520:0001:0001:00</t>
  </si>
  <si>
    <t>013K  :833009:00:------:--</t>
  </si>
  <si>
    <t>21:0506:000616</t>
  </si>
  <si>
    <t>21:0168:000521</t>
  </si>
  <si>
    <t>21:0168:000521:0001:0001:00</t>
  </si>
  <si>
    <t>013K  :833010:00:------:--</t>
  </si>
  <si>
    <t>21:0506:000617</t>
  </si>
  <si>
    <t>21:0168:000522</t>
  </si>
  <si>
    <t>21:0168:000522:0001:0001:00</t>
  </si>
  <si>
    <t>806</t>
  </si>
  <si>
    <t>013K  :833011:9P:------:--</t>
  </si>
  <si>
    <t>21:0506:000618</t>
  </si>
  <si>
    <t>013K  :833012:00:------:--</t>
  </si>
  <si>
    <t>21:0506:000619</t>
  </si>
  <si>
    <t>21:0168:000523</t>
  </si>
  <si>
    <t>21:0168:000523:0001:0001:00</t>
  </si>
  <si>
    <t>013K  :833013:00:------:--</t>
  </si>
  <si>
    <t>21:0506:000620</t>
  </si>
  <si>
    <t>21:0168:000524</t>
  </si>
  <si>
    <t>21:0168:000524:0001:0001:00</t>
  </si>
  <si>
    <t>013K  :833014:00:------:--</t>
  </si>
  <si>
    <t>21:0506:000621</t>
  </si>
  <si>
    <t>21:0168:000525</t>
  </si>
  <si>
    <t>21:0168:000525:0001:0001:00</t>
  </si>
  <si>
    <t>013K  :833015:00:------:--</t>
  </si>
  <si>
    <t>21:0506:000622</t>
  </si>
  <si>
    <t>21:0168:000526</t>
  </si>
  <si>
    <t>21:0168:000526:0001:0001:00</t>
  </si>
  <si>
    <t>013K  :833016:00:------:--</t>
  </si>
  <si>
    <t>21:0506:000623</t>
  </si>
  <si>
    <t>21:0168:000527</t>
  </si>
  <si>
    <t>21:0168:000527:0001:0001:00</t>
  </si>
  <si>
    <t>013K  :833017:00:------:--</t>
  </si>
  <si>
    <t>21:0506:000624</t>
  </si>
  <si>
    <t>21:0168:000528</t>
  </si>
  <si>
    <t>21:0168:000528:0001:0001:00</t>
  </si>
  <si>
    <t>2250</t>
  </si>
  <si>
    <t>013K  :833018:00:------:--</t>
  </si>
  <si>
    <t>21:0506:000625</t>
  </si>
  <si>
    <t>21:0168:000529</t>
  </si>
  <si>
    <t>21:0168:000529:0001:0001:00</t>
  </si>
  <si>
    <t>013K  :833019:00:------:--</t>
  </si>
  <si>
    <t>21:0506:000626</t>
  </si>
  <si>
    <t>21:0168:000530</t>
  </si>
  <si>
    <t>21:0168:000530:0001:0001:00</t>
  </si>
  <si>
    <t>013K  :833020:00:------:--</t>
  </si>
  <si>
    <t>21:0506:000627</t>
  </si>
  <si>
    <t>21:0168:000531</t>
  </si>
  <si>
    <t>21:0168:000531:0001:0001:00</t>
  </si>
  <si>
    <t>013K  :833021:80:833029:10</t>
  </si>
  <si>
    <t>21:0506:000628</t>
  </si>
  <si>
    <t>21:0168:000539</t>
  </si>
  <si>
    <t>21:0168:000539:0001:0001:02</t>
  </si>
  <si>
    <t>013K  :833022:00:------:--</t>
  </si>
  <si>
    <t>21:0506:000629</t>
  </si>
  <si>
    <t>21:0168:000532</t>
  </si>
  <si>
    <t>21:0168:000532:0001:0001:00</t>
  </si>
  <si>
    <t>013K  :833023:00:------:--</t>
  </si>
  <si>
    <t>21:0506:000630</t>
  </si>
  <si>
    <t>21:0168:000533</t>
  </si>
  <si>
    <t>21:0168:000533:0001:0001:00</t>
  </si>
  <si>
    <t>013K  :833024:00:------:--</t>
  </si>
  <si>
    <t>21:0506:000631</t>
  </si>
  <si>
    <t>21:0168:000534</t>
  </si>
  <si>
    <t>21:0168:000534:0001:0001:00</t>
  </si>
  <si>
    <t>3310</t>
  </si>
  <si>
    <t>013K  :833025:00:------:--</t>
  </si>
  <si>
    <t>21:0506:000632</t>
  </si>
  <si>
    <t>21:0168:000535</t>
  </si>
  <si>
    <t>21:0168:000535:0001:0001:00</t>
  </si>
  <si>
    <t>1910</t>
  </si>
  <si>
    <t>013K  :833026:00:------:--</t>
  </si>
  <si>
    <t>21:0506:000633</t>
  </si>
  <si>
    <t>21:0168:000536</t>
  </si>
  <si>
    <t>21:0168:000536:0001:0001:00</t>
  </si>
  <si>
    <t>013K  :833027:00:------:--</t>
  </si>
  <si>
    <t>21:0506:000634</t>
  </si>
  <si>
    <t>21:0168:000537</t>
  </si>
  <si>
    <t>21:0168:000537:0001:0001:00</t>
  </si>
  <si>
    <t>013K  :833028:00:------:--</t>
  </si>
  <si>
    <t>21:0506:000635</t>
  </si>
  <si>
    <t>21:0168:000538</t>
  </si>
  <si>
    <t>21:0168:000538:0001:0001:00</t>
  </si>
  <si>
    <t>454</t>
  </si>
  <si>
    <t>60.8</t>
  </si>
  <si>
    <t>013K  :833029:10:------:--</t>
  </si>
  <si>
    <t>21:0506:000636</t>
  </si>
  <si>
    <t>21:0168:000539:0001:0001:01</t>
  </si>
  <si>
    <t>013K  :833030:20:833029:10</t>
  </si>
  <si>
    <t>21:0506:000637</t>
  </si>
  <si>
    <t>21:0168:000539:0002:0001:00</t>
  </si>
  <si>
    <t>013K  :833031:00:------:--</t>
  </si>
  <si>
    <t>21:0506:000638</t>
  </si>
  <si>
    <t>21:0168:000540</t>
  </si>
  <si>
    <t>21:0168:000540:0001:0001:00</t>
  </si>
  <si>
    <t>013K  :833032:00:------:--</t>
  </si>
  <si>
    <t>21:0506:000639</t>
  </si>
  <si>
    <t>21:0168:000541</t>
  </si>
  <si>
    <t>21:0168:000541:0001:0001:00</t>
  </si>
  <si>
    <t>013K  :833033:00:------:--</t>
  </si>
  <si>
    <t>21:0506:000640</t>
  </si>
  <si>
    <t>21:0168:000542</t>
  </si>
  <si>
    <t>21:0168:000542:0001:0001:00</t>
  </si>
  <si>
    <t>013K  :833034:00:------:--</t>
  </si>
  <si>
    <t>21:0506:000641</t>
  </si>
  <si>
    <t>21:0168:000543</t>
  </si>
  <si>
    <t>21:0168:000543:0001:0001:00</t>
  </si>
  <si>
    <t>013K  :833035:00:------:--</t>
  </si>
  <si>
    <t>21:0506:000642</t>
  </si>
  <si>
    <t>21:0168:000544</t>
  </si>
  <si>
    <t>21:0168:000544:0001:0001:00</t>
  </si>
  <si>
    <t>013K  :833036:00:------:--</t>
  </si>
  <si>
    <t>21:0506:000643</t>
  </si>
  <si>
    <t>21:0168:000545</t>
  </si>
  <si>
    <t>21:0168:000545:0001:0001:00</t>
  </si>
  <si>
    <t>890</t>
  </si>
  <si>
    <t>013K  :833037:00:------:--</t>
  </si>
  <si>
    <t>21:0506:000644</t>
  </si>
  <si>
    <t>21:0168:000546</t>
  </si>
  <si>
    <t>21:0168:000546:0001:0001:00</t>
  </si>
  <si>
    <t>9000</t>
  </si>
  <si>
    <t>013K  :833038:00:------:--</t>
  </si>
  <si>
    <t>21:0506:000645</t>
  </si>
  <si>
    <t>21:0168:000547</t>
  </si>
  <si>
    <t>21:0168:000547:0001:0001:00</t>
  </si>
  <si>
    <t>013K  :833039:9P:------:--</t>
  </si>
  <si>
    <t>21:0506:000646</t>
  </si>
  <si>
    <t>353</t>
  </si>
  <si>
    <t>013K  :833040:00:------:--</t>
  </si>
  <si>
    <t>21:0506:000647</t>
  </si>
  <si>
    <t>21:0168:000548</t>
  </si>
  <si>
    <t>21:0168:000548:0001:0001:00</t>
  </si>
  <si>
    <t>013K  :833041:80:833047:10</t>
  </si>
  <si>
    <t>21:0506:000648</t>
  </si>
  <si>
    <t>21:0168:000554</t>
  </si>
  <si>
    <t>21:0168:000554:0001:0001:02</t>
  </si>
  <si>
    <t>013K  :833042:00:------:--</t>
  </si>
  <si>
    <t>21:0506:000649</t>
  </si>
  <si>
    <t>21:0168:000549</t>
  </si>
  <si>
    <t>21:0168:000549:0001:0001:00</t>
  </si>
  <si>
    <t>753</t>
  </si>
  <si>
    <t>013K  :833043:00:------:--</t>
  </si>
  <si>
    <t>21:0506:000650</t>
  </si>
  <si>
    <t>21:0168:000550</t>
  </si>
  <si>
    <t>21:0168:000550:0001:0001:00</t>
  </si>
  <si>
    <t>013K  :833044:00:------:--</t>
  </si>
  <si>
    <t>21:0506:000651</t>
  </si>
  <si>
    <t>21:0168:000551</t>
  </si>
  <si>
    <t>21:0168:000551:0001:0001:00</t>
  </si>
  <si>
    <t>013K  :833045:00:------:--</t>
  </si>
  <si>
    <t>21:0506:000652</t>
  </si>
  <si>
    <t>21:0168:000552</t>
  </si>
  <si>
    <t>21:0168:000552:0001:0001:00</t>
  </si>
  <si>
    <t>013K  :833046:00:------:--</t>
  </si>
  <si>
    <t>21:0506:000653</t>
  </si>
  <si>
    <t>21:0168:000553</t>
  </si>
  <si>
    <t>21:0168:000553:0001:0001:00</t>
  </si>
  <si>
    <t>013K  :833047:10:------:--</t>
  </si>
  <si>
    <t>21:0506:000654</t>
  </si>
  <si>
    <t>21:0168:000554:0001:0001:01</t>
  </si>
  <si>
    <t>013K  :833048:20:833047:10</t>
  </si>
  <si>
    <t>21:0506:000655</t>
  </si>
  <si>
    <t>21:0168:000554:0002:0001:00</t>
  </si>
  <si>
    <t>013K  :833049:00:------:--</t>
  </si>
  <si>
    <t>21:0506:000656</t>
  </si>
  <si>
    <t>21:0168:000555</t>
  </si>
  <si>
    <t>21:0168:000555:0001:0001:00</t>
  </si>
  <si>
    <t>013K  :833050:00:------:--</t>
  </si>
  <si>
    <t>21:0506:000657</t>
  </si>
  <si>
    <t>21:0168:000556</t>
  </si>
  <si>
    <t>21:0168:000556:0001:0001:00</t>
  </si>
  <si>
    <t>796</t>
  </si>
  <si>
    <t>013K  :833051:00:------:--</t>
  </si>
  <si>
    <t>21:0506:000658</t>
  </si>
  <si>
    <t>21:0168:000557</t>
  </si>
  <si>
    <t>21:0168:000557:0001:0001:00</t>
  </si>
  <si>
    <t>013K  :833052:00:------:--</t>
  </si>
  <si>
    <t>21:0506:000659</t>
  </si>
  <si>
    <t>21:0168:000558</t>
  </si>
  <si>
    <t>21:0168:000558:0001:0001:00</t>
  </si>
  <si>
    <t>013K  :833053:00:------:--</t>
  </si>
  <si>
    <t>21:0506:000660</t>
  </si>
  <si>
    <t>21:0168:000559</t>
  </si>
  <si>
    <t>21:0168:000559:0001:0001:00</t>
  </si>
  <si>
    <t>013K  :833054:00:------:--</t>
  </si>
  <si>
    <t>21:0506:000661</t>
  </si>
  <si>
    <t>21:0168:000560</t>
  </si>
  <si>
    <t>21:0168:000560:0001:0001:00</t>
  </si>
  <si>
    <t>013K  :833055:00:------:--</t>
  </si>
  <si>
    <t>21:0506:000662</t>
  </si>
  <si>
    <t>21:0168:000561</t>
  </si>
  <si>
    <t>21:0168:000561:0001:0001:00</t>
  </si>
  <si>
    <t>013K  :833056:00:------:--</t>
  </si>
  <si>
    <t>21:0506:000663</t>
  </si>
  <si>
    <t>21:0168:000562</t>
  </si>
  <si>
    <t>21:0168:000562:0001:0001:00</t>
  </si>
  <si>
    <t>013K  :833057:9R:------:--</t>
  </si>
  <si>
    <t>21:0506:000664</t>
  </si>
  <si>
    <t>013K  :833058:00:------:--</t>
  </si>
  <si>
    <t>21:0506:000665</t>
  </si>
  <si>
    <t>21:0168:000563</t>
  </si>
  <si>
    <t>21:0168:000563:0001:0001:00</t>
  </si>
  <si>
    <t>013K  :833059:00:------:--</t>
  </si>
  <si>
    <t>21:0506:000666</t>
  </si>
  <si>
    <t>21:0168:000564</t>
  </si>
  <si>
    <t>21:0168:000564:0001:0001:00</t>
  </si>
  <si>
    <t>013K  :833060:00:------:--</t>
  </si>
  <si>
    <t>21:0506:000667</t>
  </si>
  <si>
    <t>21:0168:000565</t>
  </si>
  <si>
    <t>21:0168:000565:0001:0001:00</t>
  </si>
  <si>
    <t>013K  :833061:80:833066:10</t>
  </si>
  <si>
    <t>21:0506:000668</t>
  </si>
  <si>
    <t>21:0168:000570</t>
  </si>
  <si>
    <t>21:0168:000570:0001:0001:02</t>
  </si>
  <si>
    <t>013K  :833062:00:------:--</t>
  </si>
  <si>
    <t>21:0506:000669</t>
  </si>
  <si>
    <t>21:0168:000566</t>
  </si>
  <si>
    <t>21:0168:000566:0001:0001:00</t>
  </si>
  <si>
    <t>013K  :833063:00:------:--</t>
  </si>
  <si>
    <t>21:0506:000670</t>
  </si>
  <si>
    <t>21:0168:000567</t>
  </si>
  <si>
    <t>21:0168:000567:0001:0001:00</t>
  </si>
  <si>
    <t>013K  :833064:00:------:--</t>
  </si>
  <si>
    <t>21:0506:000671</t>
  </si>
  <si>
    <t>21:0168:000568</t>
  </si>
  <si>
    <t>21:0168:000568:0001:0001:00</t>
  </si>
  <si>
    <t>013K  :833065:00:------:--</t>
  </si>
  <si>
    <t>21:0506:000672</t>
  </si>
  <si>
    <t>21:0168:000569</t>
  </si>
  <si>
    <t>21:0168:000569:0001:0001:00</t>
  </si>
  <si>
    <t>013K  :833066:10:------:--</t>
  </si>
  <si>
    <t>21:0506:000673</t>
  </si>
  <si>
    <t>21:0168:000570:0001:0001:01</t>
  </si>
  <si>
    <t>013K  :833067:20:833066:10</t>
  </si>
  <si>
    <t>21:0506:000674</t>
  </si>
  <si>
    <t>21:0168:000570:0002:0001:00</t>
  </si>
  <si>
    <t>013K  :833068:00:------:--</t>
  </si>
  <si>
    <t>21:0506:000675</t>
  </si>
  <si>
    <t>21:0168:000571</t>
  </si>
  <si>
    <t>21:0168:000571:0001:0001:00</t>
  </si>
  <si>
    <t>013K  :833069:00:------:--</t>
  </si>
  <si>
    <t>21:0506:000676</t>
  </si>
  <si>
    <t>21:0168:000572</t>
  </si>
  <si>
    <t>21:0168:000572:0001:0001:00</t>
  </si>
  <si>
    <t>013K  :833070:00:------:--</t>
  </si>
  <si>
    <t>21:0506:000677</t>
  </si>
  <si>
    <t>21:0168:000573</t>
  </si>
  <si>
    <t>21:0168:000573:0001:0001:00</t>
  </si>
  <si>
    <t>013K  :833071:00:------:--</t>
  </si>
  <si>
    <t>21:0506:000678</t>
  </si>
  <si>
    <t>21:0168:000574</t>
  </si>
  <si>
    <t>21:0168:000574:0001:0001:00</t>
  </si>
  <si>
    <t>013K  :833072:00:------:--</t>
  </si>
  <si>
    <t>21:0506:000679</t>
  </si>
  <si>
    <t>21:0168:000575</t>
  </si>
  <si>
    <t>21:0168:000575:0001:0001:00</t>
  </si>
  <si>
    <t>013K  :833073:00:------:--</t>
  </si>
  <si>
    <t>21:0506:000680</t>
  </si>
  <si>
    <t>21:0168:000576</t>
  </si>
  <si>
    <t>21:0168:000576:0001:0001:00</t>
  </si>
  <si>
    <t>013K  :833074:00:------:--</t>
  </si>
  <si>
    <t>21:0506:000681</t>
  </si>
  <si>
    <t>21:0168:000577</t>
  </si>
  <si>
    <t>21:0168:000577:0001:0001:00</t>
  </si>
  <si>
    <t>013K  :833075:9P:------:--</t>
  </si>
  <si>
    <t>21:0506:000682</t>
  </si>
  <si>
    <t>013K  :833076:00:------:--</t>
  </si>
  <si>
    <t>21:0506:000683</t>
  </si>
  <si>
    <t>21:0168:000578</t>
  </si>
  <si>
    <t>21:0168:000578:0001:0001:00</t>
  </si>
  <si>
    <t>013K  :833077:00:------:--</t>
  </si>
  <si>
    <t>21:0506:000684</t>
  </si>
  <si>
    <t>21:0168:000579</t>
  </si>
  <si>
    <t>21:0168:000579:0001:0001:00</t>
  </si>
  <si>
    <t>013K  :833078:00:------:--</t>
  </si>
  <si>
    <t>21:0506:000685</t>
  </si>
  <si>
    <t>21:0168:000580</t>
  </si>
  <si>
    <t>21:0168:000580:0001:0001:00</t>
  </si>
  <si>
    <t>013K  :833079:00:------:--</t>
  </si>
  <si>
    <t>21:0506:000686</t>
  </si>
  <si>
    <t>21:0168:000581</t>
  </si>
  <si>
    <t>21:0168:000581:0001:0001:00</t>
  </si>
  <si>
    <t>013K  :833080:00:------:--</t>
  </si>
  <si>
    <t>21:0506:000687</t>
  </si>
  <si>
    <t>21:0168:000582</t>
  </si>
  <si>
    <t>21:0168:000582:0001:0001:00</t>
  </si>
  <si>
    <t>013K  :833081:80:833089:10</t>
  </si>
  <si>
    <t>21:0506:000688</t>
  </si>
  <si>
    <t>21:0168:000589</t>
  </si>
  <si>
    <t>21:0168:000589:0001:0001:02</t>
  </si>
  <si>
    <t>013K  :833082:00:------:--</t>
  </si>
  <si>
    <t>21:0506:000689</t>
  </si>
  <si>
    <t>21:0168:000583</t>
  </si>
  <si>
    <t>21:0168:000583:0001:0001:00</t>
  </si>
  <si>
    <t>013K  :833083:00:------:--</t>
  </si>
  <si>
    <t>21:0506:000690</t>
  </si>
  <si>
    <t>21:0168:000584</t>
  </si>
  <si>
    <t>21:0168:000584:0001:0001:00</t>
  </si>
  <si>
    <t>2720</t>
  </si>
  <si>
    <t>43.1</t>
  </si>
  <si>
    <t>013K  :833084:00:------:--</t>
  </si>
  <si>
    <t>21:0506:000691</t>
  </si>
  <si>
    <t>21:0168:000585</t>
  </si>
  <si>
    <t>21:0168:000585:0001:0001:00</t>
  </si>
  <si>
    <t>013K  :833085:00:------:--</t>
  </si>
  <si>
    <t>21:0506:000692</t>
  </si>
  <si>
    <t>21:0168:000586</t>
  </si>
  <si>
    <t>21:0168:000586:0001:0001:00</t>
  </si>
  <si>
    <t>013K  :833086:00:------:--</t>
  </si>
  <si>
    <t>21:0506:000693</t>
  </si>
  <si>
    <t>21:0168:000587</t>
  </si>
  <si>
    <t>21:0168:000587:0001:0001:00</t>
  </si>
  <si>
    <t>013K  :833087:9M:------:--</t>
  </si>
  <si>
    <t>21:0506:000694</t>
  </si>
  <si>
    <t>013K  :833088:00:------:--</t>
  </si>
  <si>
    <t>21:0506:000695</t>
  </si>
  <si>
    <t>21:0168:000588</t>
  </si>
  <si>
    <t>21:0168:000588:0001:0001:00</t>
  </si>
  <si>
    <t>013K  :833089:10:------:--</t>
  </si>
  <si>
    <t>21:0506:000696</t>
  </si>
  <si>
    <t>21:0168:000589:0001:0001:01</t>
  </si>
  <si>
    <t>14.3</t>
  </si>
  <si>
    <t>013K  :833090:20:833089:10</t>
  </si>
  <si>
    <t>21:0506:000697</t>
  </si>
  <si>
    <t>21:0168:000589:0002:0001:00</t>
  </si>
  <si>
    <t>16.1</t>
  </si>
  <si>
    <t>013K  :833091:00:------:--</t>
  </si>
  <si>
    <t>21:0506:000698</t>
  </si>
  <si>
    <t>21:0168:000590</t>
  </si>
  <si>
    <t>21:0168:000590:0001:0001:00</t>
  </si>
  <si>
    <t>013K  :833092:00:------:--</t>
  </si>
  <si>
    <t>21:0506:000699</t>
  </si>
  <si>
    <t>21:0168:000591</t>
  </si>
  <si>
    <t>21:0168:000591:0001:0001:00</t>
  </si>
  <si>
    <t>83.7</t>
  </si>
  <si>
    <t>013K  :833093:00:------:--</t>
  </si>
  <si>
    <t>21:0506:000700</t>
  </si>
  <si>
    <t>21:0168:000592</t>
  </si>
  <si>
    <t>21:0168:000592:0001:0001:00</t>
  </si>
  <si>
    <t>67.8</t>
  </si>
  <si>
    <t>013K  :833094:00:------:--</t>
  </si>
  <si>
    <t>21:0506:000701</t>
  </si>
  <si>
    <t>21:0168:000593</t>
  </si>
  <si>
    <t>21:0168:000593:0001:0001:00</t>
  </si>
  <si>
    <t>013K  :833095:00:------:--</t>
  </si>
  <si>
    <t>21:0506:000702</t>
  </si>
  <si>
    <t>21:0168:000594</t>
  </si>
  <si>
    <t>21:0168:000594:0001:0001:00</t>
  </si>
  <si>
    <t>013K  :833096:00:------:--</t>
  </si>
  <si>
    <t>21:0506:000703</t>
  </si>
  <si>
    <t>21:0168:000595</t>
  </si>
  <si>
    <t>21:0168:000595:0001:0001:00</t>
  </si>
  <si>
    <t>1470</t>
  </si>
  <si>
    <t>77.3</t>
  </si>
  <si>
    <t>013K  :833097:00:------:--</t>
  </si>
  <si>
    <t>21:0506:000704</t>
  </si>
  <si>
    <t>21:0168:000596</t>
  </si>
  <si>
    <t>21:0168:000596:0001:0001:00</t>
  </si>
  <si>
    <t>013K  :833098:00:------:--</t>
  </si>
  <si>
    <t>21:0506:000705</t>
  </si>
  <si>
    <t>21:0168:000597</t>
  </si>
  <si>
    <t>21:0168:000597:0001:0001:00</t>
  </si>
  <si>
    <t>37.5</t>
  </si>
  <si>
    <t>013K  :833099:00:------:--</t>
  </si>
  <si>
    <t>21:0506:000706</t>
  </si>
  <si>
    <t>21:0168:000598</t>
  </si>
  <si>
    <t>21:0168:000598:0001:0001:00</t>
  </si>
  <si>
    <t>1090</t>
  </si>
  <si>
    <t>58.8</t>
  </si>
  <si>
    <t>013K  :833100:00:------:--</t>
  </si>
  <si>
    <t>21:0506:000707</t>
  </si>
  <si>
    <t>21:0168:000599</t>
  </si>
  <si>
    <t>21:0168:000599:0001:0001:00</t>
  </si>
  <si>
    <t>895</t>
  </si>
  <si>
    <t>013K  :833101:80:833103:20</t>
  </si>
  <si>
    <t>21:0506:000708</t>
  </si>
  <si>
    <t>21:0168:000600</t>
  </si>
  <si>
    <t>21:0168:000600:0002:0001:02</t>
  </si>
  <si>
    <t>013K  :833102:10:------:--</t>
  </si>
  <si>
    <t>21:0506:000709</t>
  </si>
  <si>
    <t>21:0168:000600:0001:0001:00</t>
  </si>
  <si>
    <t>013K  :833103:20:833102:10</t>
  </si>
  <si>
    <t>21:0506:000710</t>
  </si>
  <si>
    <t>21:0168:000600:0002:0001:01</t>
  </si>
  <si>
    <t>013K  :833104:00:------:--</t>
  </si>
  <si>
    <t>21:0506:000711</t>
  </si>
  <si>
    <t>21:0168:000601</t>
  </si>
  <si>
    <t>21:0168:000601:0001:0001:00</t>
  </si>
  <si>
    <t>013K  :833105:00:------:--</t>
  </si>
  <si>
    <t>21:0506:000712</t>
  </si>
  <si>
    <t>21:0168:000602</t>
  </si>
  <si>
    <t>21:0168:000602:0001:0001:00</t>
  </si>
  <si>
    <t>2170</t>
  </si>
  <si>
    <t>013K  :833106:00:------:--</t>
  </si>
  <si>
    <t>21:0506:000713</t>
  </si>
  <si>
    <t>21:0168:000603</t>
  </si>
  <si>
    <t>21:0168:000603:0001:0001:00</t>
  </si>
  <si>
    <t>63.4</t>
  </si>
  <si>
    <t>013K  :833107:00:------:--</t>
  </si>
  <si>
    <t>21:0506:000714</t>
  </si>
  <si>
    <t>21:0168:000604</t>
  </si>
  <si>
    <t>21:0168:000604:0001:0001:00</t>
  </si>
  <si>
    <t>013K  :833108:00:------:--</t>
  </si>
  <si>
    <t>21:0506:000715</t>
  </si>
  <si>
    <t>21:0168:000605</t>
  </si>
  <si>
    <t>21:0168:000605:0001:0001:00</t>
  </si>
  <si>
    <t>013K  :833109:00:------:--</t>
  </si>
  <si>
    <t>21:0506:000716</t>
  </si>
  <si>
    <t>21:0168:000606</t>
  </si>
  <si>
    <t>21:0168:000606:0001:0001:00</t>
  </si>
  <si>
    <t>6100</t>
  </si>
  <si>
    <t>013K  :833110:00:------:--</t>
  </si>
  <si>
    <t>21:0506:000717</t>
  </si>
  <si>
    <t>21:0168:000607</t>
  </si>
  <si>
    <t>21:0168:000607:0001:0001:00</t>
  </si>
  <si>
    <t>013K  :833111:00:------:--</t>
  </si>
  <si>
    <t>21:0506:000718</t>
  </si>
  <si>
    <t>21:0168:000608</t>
  </si>
  <si>
    <t>21:0168:000608:0001:0001:00</t>
  </si>
  <si>
    <t>013K  :833112:00:------:--</t>
  </si>
  <si>
    <t>21:0506:000719</t>
  </si>
  <si>
    <t>21:0168:000609</t>
  </si>
  <si>
    <t>21:0168:000609:0001:0001:00</t>
  </si>
  <si>
    <t>41.9</t>
  </si>
  <si>
    <t>013K  :833113:00:------:--</t>
  </si>
  <si>
    <t>21:0506:000720</t>
  </si>
  <si>
    <t>21:0168:000610</t>
  </si>
  <si>
    <t>21:0168:000610:0001:0001:00</t>
  </si>
  <si>
    <t>013K  :833114:00:------:--</t>
  </si>
  <si>
    <t>21:0506:000721</t>
  </si>
  <si>
    <t>21:0168:000611</t>
  </si>
  <si>
    <t>21:0168:000611:0001:0001:00</t>
  </si>
  <si>
    <t>930</t>
  </si>
  <si>
    <t>013K  :833115:00:------:--</t>
  </si>
  <si>
    <t>21:0506:000722</t>
  </si>
  <si>
    <t>21:0168:000612</t>
  </si>
  <si>
    <t>21:0168:000612:0001:0001:00</t>
  </si>
  <si>
    <t>53.5</t>
  </si>
  <si>
    <t>013K  :833116:9R:------:--</t>
  </si>
  <si>
    <t>21:0506:000723</t>
  </si>
  <si>
    <t>013K  :833117:00:------:--</t>
  </si>
  <si>
    <t>21:0506:000724</t>
  </si>
  <si>
    <t>21:0168:000613</t>
  </si>
  <si>
    <t>21:0168:000613:0001:0001:00</t>
  </si>
  <si>
    <t>75.3</t>
  </si>
  <si>
    <t>013K  :833118:00:------:--</t>
  </si>
  <si>
    <t>21:0506:000725</t>
  </si>
  <si>
    <t>21:0168:000614</t>
  </si>
  <si>
    <t>21:0168:000614:0001:0001:00</t>
  </si>
  <si>
    <t>013K  :833119:00:------:--</t>
  </si>
  <si>
    <t>21:0506:000726</t>
  </si>
  <si>
    <t>21:0168:000615</t>
  </si>
  <si>
    <t>21:0168:000615:0001:0001:00</t>
  </si>
  <si>
    <t>013K  :833120:00:------:--</t>
  </si>
  <si>
    <t>21:0506:000727</t>
  </si>
  <si>
    <t>21:0168:000616</t>
  </si>
  <si>
    <t>21:0168:000616:0001:0001:00</t>
  </si>
  <si>
    <t>013K  :833121:80:833127:20</t>
  </si>
  <si>
    <t>21:0506:000728</t>
  </si>
  <si>
    <t>21:0168:000621</t>
  </si>
  <si>
    <t>21:0168:000621:0002:0001:02</t>
  </si>
  <si>
    <t>013K  :833122:00:------:--</t>
  </si>
  <si>
    <t>21:0506:000729</t>
  </si>
  <si>
    <t>21:0168:000617</t>
  </si>
  <si>
    <t>21:0168:000617:0001:0001:00</t>
  </si>
  <si>
    <t>013K  :833123:00:------:--</t>
  </si>
  <si>
    <t>21:0506:000730</t>
  </si>
  <si>
    <t>21:0168:000618</t>
  </si>
  <si>
    <t>21:0168:000618:0001:0001:00</t>
  </si>
  <si>
    <t>1500</t>
  </si>
  <si>
    <t>013K  :833124:00:------:--</t>
  </si>
  <si>
    <t>21:0506:000731</t>
  </si>
  <si>
    <t>21:0168:000619</t>
  </si>
  <si>
    <t>21:0168:000619:0001:0001:00</t>
  </si>
  <si>
    <t>5040</t>
  </si>
  <si>
    <t>013K  :833125:00:------:--</t>
  </si>
  <si>
    <t>21:0506:000732</t>
  </si>
  <si>
    <t>21:0168:000620</t>
  </si>
  <si>
    <t>21:0168:000620:0001:0001:00</t>
  </si>
  <si>
    <t>013K  :833126:10:------:--</t>
  </si>
  <si>
    <t>21:0506:000733</t>
  </si>
  <si>
    <t>21:0168:000621:0001:0001:00</t>
  </si>
  <si>
    <t>013K  :833127:20:833126:10</t>
  </si>
  <si>
    <t>21:0506:000734</t>
  </si>
  <si>
    <t>21:0168:000621:0002:0001:01</t>
  </si>
  <si>
    <t>013K  :833128:00:------:--</t>
  </si>
  <si>
    <t>21:0506:000735</t>
  </si>
  <si>
    <t>21:0168:000622</t>
  </si>
  <si>
    <t>21:0168:000622:0001:0001:00</t>
  </si>
  <si>
    <t>287</t>
  </si>
  <si>
    <t>013K  :833129:00:------:--</t>
  </si>
  <si>
    <t>21:0506:000736</t>
  </si>
  <si>
    <t>21:0168:000623</t>
  </si>
  <si>
    <t>21:0168:000623:0001:0001:00</t>
  </si>
  <si>
    <t>013K  :833130:9M:------:--</t>
  </si>
  <si>
    <t>21:0506:000737</t>
  </si>
  <si>
    <t>013K  :833131:00:------:--</t>
  </si>
  <si>
    <t>21:0506:000738</t>
  </si>
  <si>
    <t>21:0168:000624</t>
  </si>
  <si>
    <t>21:0168:000624:0001:0001:00</t>
  </si>
  <si>
    <t>013K  :833132:00:------:--</t>
  </si>
  <si>
    <t>21:0506:000739</t>
  </si>
  <si>
    <t>21:0168:000625</t>
  </si>
  <si>
    <t>21:0168:000625:0001:0001:00</t>
  </si>
  <si>
    <t>013K  :833133:00:------:--</t>
  </si>
  <si>
    <t>21:0506:000740</t>
  </si>
  <si>
    <t>21:0168:000626</t>
  </si>
  <si>
    <t>21:0168:000626:0001:0001:00</t>
  </si>
  <si>
    <t>013K  :833134:00:------:--</t>
  </si>
  <si>
    <t>21:0506:000741</t>
  </si>
  <si>
    <t>21:0168:000627</t>
  </si>
  <si>
    <t>21:0168:000627:0001:0001:00</t>
  </si>
  <si>
    <t>013K  :833135:00:------:--</t>
  </si>
  <si>
    <t>21:0506:000742</t>
  </si>
  <si>
    <t>21:0168:000628</t>
  </si>
  <si>
    <t>21:0168:000628:0001:0001:00</t>
  </si>
  <si>
    <t>013K  :833136:00:------:--</t>
  </si>
  <si>
    <t>21:0506:000743</t>
  </si>
  <si>
    <t>21:0168:000629</t>
  </si>
  <si>
    <t>21:0168:000629:0001:0001:00</t>
  </si>
  <si>
    <t>013K  :833137:00:------:--</t>
  </si>
  <si>
    <t>21:0506:000744</t>
  </si>
  <si>
    <t>21:0168:000630</t>
  </si>
  <si>
    <t>21:0168:000630:0001:0001:00</t>
  </si>
  <si>
    <t>013K  :833138:00:------:--</t>
  </si>
  <si>
    <t>21:0506:000745</t>
  </si>
  <si>
    <t>21:0168:000631</t>
  </si>
  <si>
    <t>21:0168:000631:0001:0001:00</t>
  </si>
  <si>
    <t>013K  :833139:00:------:--</t>
  </si>
  <si>
    <t>21:0506:000746</t>
  </si>
  <si>
    <t>21:0168:000632</t>
  </si>
  <si>
    <t>21:0168:000632:0001:0001:00</t>
  </si>
  <si>
    <t>013K  :833140:00:------:--</t>
  </si>
  <si>
    <t>21:0506:000747</t>
  </si>
  <si>
    <t>21:0168:000633</t>
  </si>
  <si>
    <t>21:0168:000633:0001:0001:00</t>
  </si>
  <si>
    <t>013K  :833141:80:833152:20</t>
  </si>
  <si>
    <t>21:0506:000748</t>
  </si>
  <si>
    <t>21:0168:000642</t>
  </si>
  <si>
    <t>21:0168:000642:0002:0001:02</t>
  </si>
  <si>
    <t>013K  :833142:00:------:--</t>
  </si>
  <si>
    <t>21:0506:000749</t>
  </si>
  <si>
    <t>21:0168:000634</t>
  </si>
  <si>
    <t>21:0168:000634:0001:0001:00</t>
  </si>
  <si>
    <t>013K  :833143:00:------:--</t>
  </si>
  <si>
    <t>21:0506:000750</t>
  </si>
  <si>
    <t>21:0168:000635</t>
  </si>
  <si>
    <t>21:0168:000635:0001:0001:00</t>
  </si>
  <si>
    <t>013K  :833144:00:------:--</t>
  </si>
  <si>
    <t>21:0506:000751</t>
  </si>
  <si>
    <t>21:0168:000636</t>
  </si>
  <si>
    <t>21:0168:000636:0001:0001:00</t>
  </si>
  <si>
    <t>013K  :833145:00:------:--</t>
  </si>
  <si>
    <t>21:0506:000752</t>
  </si>
  <si>
    <t>21:0168:000637</t>
  </si>
  <si>
    <t>21:0168:000637:0001:0001:00</t>
  </si>
  <si>
    <t>013K  :833146:00:------:--</t>
  </si>
  <si>
    <t>21:0506:000753</t>
  </si>
  <si>
    <t>21:0168:000638</t>
  </si>
  <si>
    <t>21:0168:000638:0001:0001:00</t>
  </si>
  <si>
    <t>013K  :833147:9M:------:--</t>
  </si>
  <si>
    <t>21:0506:000754</t>
  </si>
  <si>
    <t>013K  :833148:00:------:--</t>
  </si>
  <si>
    <t>21:0506:000755</t>
  </si>
  <si>
    <t>21:0168:000639</t>
  </si>
  <si>
    <t>21:0168:000639:0001:0001:00</t>
  </si>
  <si>
    <t>013K  :833149:00:------:--</t>
  </si>
  <si>
    <t>21:0506:000756</t>
  </si>
  <si>
    <t>21:0168:000640</t>
  </si>
  <si>
    <t>21:0168:000640:0001:0001:00</t>
  </si>
  <si>
    <t>013K  :833150:00:------:--</t>
  </si>
  <si>
    <t>21:0506:000757</t>
  </si>
  <si>
    <t>21:0168:000641</t>
  </si>
  <si>
    <t>21:0168:000641:0001:0001:00</t>
  </si>
  <si>
    <t>013K  :833151:10:------:--</t>
  </si>
  <si>
    <t>21:0506:000758</t>
  </si>
  <si>
    <t>21:0168:000642:0001:0001:00</t>
  </si>
  <si>
    <t>013K  :833152:20:833151:10</t>
  </si>
  <si>
    <t>21:0506:000759</t>
  </si>
  <si>
    <t>21:0168:000642:0002:0001:01</t>
  </si>
  <si>
    <t>013K  :833153:00:------:--</t>
  </si>
  <si>
    <t>21:0506:000760</t>
  </si>
  <si>
    <t>21:0168:000643</t>
  </si>
  <si>
    <t>21:0168:000643:0001:0001:00</t>
  </si>
  <si>
    <t>013K  :833154:00:------:--</t>
  </si>
  <si>
    <t>21:0506:000761</t>
  </si>
  <si>
    <t>21:0168:000644</t>
  </si>
  <si>
    <t>21:0168:000644:0001:0001:00</t>
  </si>
  <si>
    <t>013K  :833155:00:------:--</t>
  </si>
  <si>
    <t>21:0506:000762</t>
  </si>
  <si>
    <t>21:0168:000645</t>
  </si>
  <si>
    <t>21:0168:000645:0001:0001:00</t>
  </si>
  <si>
    <t>013K  :833156:00:------:--</t>
  </si>
  <si>
    <t>21:0506:000763</t>
  </si>
  <si>
    <t>21:0168:000646</t>
  </si>
  <si>
    <t>21:0168:000646:0001:0001:00</t>
  </si>
  <si>
    <t>013K  :833157:00:------:--</t>
  </si>
  <si>
    <t>21:0506:000764</t>
  </si>
  <si>
    <t>21:0168:000647</t>
  </si>
  <si>
    <t>21:0168:000647:0001:0001:00</t>
  </si>
  <si>
    <t>013K  :833158:00:------:--</t>
  </si>
  <si>
    <t>21:0506:000765</t>
  </si>
  <si>
    <t>21:0168:000648</t>
  </si>
  <si>
    <t>21:0168:000648:0001:0001:00</t>
  </si>
  <si>
    <t>013K  :833159:00:------:--</t>
  </si>
  <si>
    <t>21:0506:000766</t>
  </si>
  <si>
    <t>21:0168:000649</t>
  </si>
  <si>
    <t>21:0168:000649:0001:0001:00</t>
  </si>
  <si>
    <t>013K  :833160:00:------:--</t>
  </si>
  <si>
    <t>21:0506:000767</t>
  </si>
  <si>
    <t>21:0168:000650</t>
  </si>
  <si>
    <t>21:0168:000650:0001:0001:00</t>
  </si>
  <si>
    <t>013K  :833161:80:833163:20</t>
  </si>
  <si>
    <t>21:0506:000768</t>
  </si>
  <si>
    <t>21:0168:000651</t>
  </si>
  <si>
    <t>21:0168:000651:0002:0001:02</t>
  </si>
  <si>
    <t>013K  :833162:10:------:--</t>
  </si>
  <si>
    <t>21:0506:000769</t>
  </si>
  <si>
    <t>21:0168:000651:0001:0001:00</t>
  </si>
  <si>
    <t>013K  :833163:20:833162:10</t>
  </si>
  <si>
    <t>21:0506:000770</t>
  </si>
  <si>
    <t>21:0168:000651:0002:0001:01</t>
  </si>
  <si>
    <t>013K  :833164:00:------:--</t>
  </si>
  <si>
    <t>21:0506:000771</t>
  </si>
  <si>
    <t>21:0168:000652</t>
  </si>
  <si>
    <t>21:0168:000652:0001:0001:00</t>
  </si>
  <si>
    <t>013K  :833165:00:------:--</t>
  </si>
  <si>
    <t>21:0506:000772</t>
  </si>
  <si>
    <t>21:0168:000653</t>
  </si>
  <si>
    <t>21:0168:000653:0001:0001:00</t>
  </si>
  <si>
    <t>013K  :833166:00:------:--</t>
  </si>
  <si>
    <t>21:0506:000773</t>
  </si>
  <si>
    <t>21:0168:000654</t>
  </si>
  <si>
    <t>21:0168:000654:0001:0001:00</t>
  </si>
  <si>
    <t>013K  :833167:00:------:--</t>
  </si>
  <si>
    <t>21:0506:000774</t>
  </si>
  <si>
    <t>21:0168:000655</t>
  </si>
  <si>
    <t>21:0168:000655:0001:0001:00</t>
  </si>
  <si>
    <t>760</t>
  </si>
  <si>
    <t>013K  :833168:00:------:--</t>
  </si>
  <si>
    <t>21:0506:000775</t>
  </si>
  <si>
    <t>21:0168:000656</t>
  </si>
  <si>
    <t>21:0168:000656:0001:0001:00</t>
  </si>
  <si>
    <t>013K  :833169:00:------:--</t>
  </si>
  <si>
    <t>21:0506:000776</t>
  </si>
  <si>
    <t>21:0168:000657</t>
  </si>
  <si>
    <t>21:0168:000657:0001:0001:00</t>
  </si>
  <si>
    <t>013K  :833170:9M:------:--</t>
  </si>
  <si>
    <t>21:0506:000777</t>
  </si>
  <si>
    <t>013K  :833171:00:------:--</t>
  </si>
  <si>
    <t>21:0506:000778</t>
  </si>
  <si>
    <t>21:0168:000658</t>
  </si>
  <si>
    <t>21:0168:000658:0001:0001:00</t>
  </si>
  <si>
    <t>013K  :833172:00:------:--</t>
  </si>
  <si>
    <t>21:0506:000779</t>
  </si>
  <si>
    <t>21:0168:000659</t>
  </si>
  <si>
    <t>21:0168:000659:0001:0001:00</t>
  </si>
  <si>
    <t>013K  :833173:00:------:--</t>
  </si>
  <si>
    <t>21:0506:000780</t>
  </si>
  <si>
    <t>21:0168:000660</t>
  </si>
  <si>
    <t>21:0168:000660:0001:0001:00</t>
  </si>
  <si>
    <t>013K  :833174:00:------:--</t>
  </si>
  <si>
    <t>21:0506:000781</t>
  </si>
  <si>
    <t>21:0168:000661</t>
  </si>
  <si>
    <t>21:0168:000661:0001:0001:00</t>
  </si>
  <si>
    <t>013K  :833175:00:------:--</t>
  </si>
  <si>
    <t>21:0506:000782</t>
  </si>
  <si>
    <t>21:0168:000662</t>
  </si>
  <si>
    <t>21:0168:000662:0001:0001:00</t>
  </si>
  <si>
    <t>013K  :833176:00:------:--</t>
  </si>
  <si>
    <t>21:0506:000783</t>
  </si>
  <si>
    <t>21:0168:000663</t>
  </si>
  <si>
    <t>21:0168:000663:0001:0001:00</t>
  </si>
  <si>
    <t>1200</t>
  </si>
  <si>
    <t>013K  :833177:00:------:--</t>
  </si>
  <si>
    <t>21:0506:000784</t>
  </si>
  <si>
    <t>21:0168:000664</t>
  </si>
  <si>
    <t>21:0168:000664:0001:0001:00</t>
  </si>
  <si>
    <t>013K  :833178:00:------:--</t>
  </si>
  <si>
    <t>21:0506:000785</t>
  </si>
  <si>
    <t>21:0168:000665</t>
  </si>
  <si>
    <t>21:0168:000665:0001:0001:00</t>
  </si>
  <si>
    <t>013K  :833179:00:------:--</t>
  </si>
  <si>
    <t>21:0506:000786</t>
  </si>
  <si>
    <t>21:0168:000666</t>
  </si>
  <si>
    <t>21:0168:000666:0001:0001:00</t>
  </si>
  <si>
    <t>013K  :833180:00:------:--</t>
  </si>
  <si>
    <t>21:0506:000787</t>
  </si>
  <si>
    <t>21:0168:000667</t>
  </si>
  <si>
    <t>21:0168:000667:0001:0001:00</t>
  </si>
  <si>
    <t>013K  :833181:80:833193:20</t>
  </si>
  <si>
    <t>21:0506:000788</t>
  </si>
  <si>
    <t>21:0168:000678</t>
  </si>
  <si>
    <t>21:0168:000678:0002:0001:02</t>
  </si>
  <si>
    <t>013K  :833182:00:------:--</t>
  </si>
  <si>
    <t>21:0506:000789</t>
  </si>
  <si>
    <t>21:0168:000668</t>
  </si>
  <si>
    <t>21:0168:000668:0001:0001:00</t>
  </si>
  <si>
    <t>013K  :833183:00:------:--</t>
  </si>
  <si>
    <t>21:0506:000790</t>
  </si>
  <si>
    <t>21:0168:000669</t>
  </si>
  <si>
    <t>21:0168:000669:0001:0001:00</t>
  </si>
  <si>
    <t>013K  :833184:00:------:--</t>
  </si>
  <si>
    <t>21:0506:000791</t>
  </si>
  <si>
    <t>21:0168:000670</t>
  </si>
  <si>
    <t>21:0168:000670:0001:0001:00</t>
  </si>
  <si>
    <t>013K  :833185:00:------:--</t>
  </si>
  <si>
    <t>21:0506:000792</t>
  </si>
  <si>
    <t>21:0168:000671</t>
  </si>
  <si>
    <t>21:0168:000671:0001:0001:00</t>
  </si>
  <si>
    <t>013K  :833186:00:------:--</t>
  </si>
  <si>
    <t>21:0506:000793</t>
  </si>
  <si>
    <t>21:0168:000672</t>
  </si>
  <si>
    <t>21:0168:000672:0001:0001:00</t>
  </si>
  <si>
    <t>013K  :833187:00:------:--</t>
  </si>
  <si>
    <t>21:0506:000794</t>
  </si>
  <si>
    <t>21:0168:000673</t>
  </si>
  <si>
    <t>21:0168:000673:0001:0001:00</t>
  </si>
  <si>
    <t>819</t>
  </si>
  <si>
    <t>013K  :833188:00:------:--</t>
  </si>
  <si>
    <t>21:0506:000795</t>
  </si>
  <si>
    <t>21:0168:000674</t>
  </si>
  <si>
    <t>21:0168:000674:0001:0001:00</t>
  </si>
  <si>
    <t>465</t>
  </si>
  <si>
    <t>013K  :833189:00:------:--</t>
  </si>
  <si>
    <t>21:0506:000796</t>
  </si>
  <si>
    <t>21:0168:000675</t>
  </si>
  <si>
    <t>21:0168:000675:0001:0001:00</t>
  </si>
  <si>
    <t>17.5</t>
  </si>
  <si>
    <t>013K  :833190:00:------:--</t>
  </si>
  <si>
    <t>21:0506:000797</t>
  </si>
  <si>
    <t>21:0168:000676</t>
  </si>
  <si>
    <t>21:0168:000676:0001:0001:00</t>
  </si>
  <si>
    <t>013K  :833191:00:------:--</t>
  </si>
  <si>
    <t>21:0506:000798</t>
  </si>
  <si>
    <t>21:0168:000677</t>
  </si>
  <si>
    <t>21:0168:000677:0001:0001:00</t>
  </si>
  <si>
    <t>013K  :833192:10:------:--</t>
  </si>
  <si>
    <t>21:0506:000799</t>
  </si>
  <si>
    <t>21:0168:000678:0001:0001:00</t>
  </si>
  <si>
    <t>013K  :833193:20:833192:10</t>
  </si>
  <si>
    <t>21:0506:000800</t>
  </si>
  <si>
    <t>21:0168:000678:0002:0001:01</t>
  </si>
  <si>
    <t>013K  :833194:9P:------:--</t>
  </si>
  <si>
    <t>21:0506:000801</t>
  </si>
  <si>
    <t>013K  :833195:00:------:--</t>
  </si>
  <si>
    <t>21:0506:000802</t>
  </si>
  <si>
    <t>21:0168:000679</t>
  </si>
  <si>
    <t>21:0168:000679:0001:0001:00</t>
  </si>
  <si>
    <t>3170</t>
  </si>
  <si>
    <t>013K  :833196:00:------:--</t>
  </si>
  <si>
    <t>21:0506:000803</t>
  </si>
  <si>
    <t>21:0168:000680</t>
  </si>
  <si>
    <t>21:0168:000680:0001:0001:00</t>
  </si>
  <si>
    <t>013K  :833197:00:------:--</t>
  </si>
  <si>
    <t>21:0506:000804</t>
  </si>
  <si>
    <t>21:0168:000681</t>
  </si>
  <si>
    <t>21:0168:000681:0001:0001:00</t>
  </si>
  <si>
    <t>1510</t>
  </si>
  <si>
    <t>013K  :833198:00:------:--</t>
  </si>
  <si>
    <t>21:0506:000805</t>
  </si>
  <si>
    <t>21:0168:000682</t>
  </si>
  <si>
    <t>21:0168:000682:0001:0001:00</t>
  </si>
  <si>
    <t>013K  :833199:00:------:--</t>
  </si>
  <si>
    <t>21:0506:000806</t>
  </si>
  <si>
    <t>21:0168:000683</t>
  </si>
  <si>
    <t>21:0168:000683:0001:0001:00</t>
  </si>
  <si>
    <t>013K  :833200:00:------:--</t>
  </si>
  <si>
    <t>21:0506:000807</t>
  </si>
  <si>
    <t>21:0168:000684</t>
  </si>
  <si>
    <t>21:0168:000684:0001:0001:00</t>
  </si>
  <si>
    <t>013K  :833201:80:833204:20</t>
  </si>
  <si>
    <t>21:0506:000808</t>
  </si>
  <si>
    <t>21:0168:000686</t>
  </si>
  <si>
    <t>21:0168:000686:0002:0001:02</t>
  </si>
  <si>
    <t>013K  :833202:00:------:--</t>
  </si>
  <si>
    <t>21:0506:000809</t>
  </si>
  <si>
    <t>21:0168:000685</t>
  </si>
  <si>
    <t>21:0168:000685:0001:0001:00</t>
  </si>
  <si>
    <t>013K  :833203:10:------:--</t>
  </si>
  <si>
    <t>21:0506:000810</t>
  </si>
  <si>
    <t>21:0168:000686:0001:0001:00</t>
  </si>
  <si>
    <t>013K  :833204:20:833203:10</t>
  </si>
  <si>
    <t>21:0506:000811</t>
  </si>
  <si>
    <t>21:0168:000686:0002:0001:01</t>
  </si>
  <si>
    <t>013K  :833205:00:------:--</t>
  </si>
  <si>
    <t>21:0506:000812</t>
  </si>
  <si>
    <t>21:0168:000687</t>
  </si>
  <si>
    <t>21:0168:000687:0001:0001:00</t>
  </si>
  <si>
    <t>013K  :833206:00:------:--</t>
  </si>
  <si>
    <t>21:0506:000813</t>
  </si>
  <si>
    <t>21:0168:000688</t>
  </si>
  <si>
    <t>21:0168:000688:0001:0001:00</t>
  </si>
  <si>
    <t>013K  :833207:00:------:--</t>
  </si>
  <si>
    <t>21:0506:000814</t>
  </si>
  <si>
    <t>21:0168:000689</t>
  </si>
  <si>
    <t>21:0168:000689:0001:0001:00</t>
  </si>
  <si>
    <t>013K  :833208:9P:------:--</t>
  </si>
  <si>
    <t>21:0506:000815</t>
  </si>
  <si>
    <t>013K  :833209:00:------:--</t>
  </si>
  <si>
    <t>21:0506:000816</t>
  </si>
  <si>
    <t>21:0168:000690</t>
  </si>
  <si>
    <t>21:0168:000690:0001:0001:00</t>
  </si>
  <si>
    <t>013K  :833210:00:------:--</t>
  </si>
  <si>
    <t>21:0506:000817</t>
  </si>
  <si>
    <t>21:0168:000691</t>
  </si>
  <si>
    <t>21:0168:000691:0001:0001:00</t>
  </si>
  <si>
    <t>013K  :833211:00:------:--</t>
  </si>
  <si>
    <t>21:0506:000818</t>
  </si>
  <si>
    <t>21:0168:000692</t>
  </si>
  <si>
    <t>21:0168:000692:0001:0001:00</t>
  </si>
  <si>
    <t>013K  :833212:00:------:--</t>
  </si>
  <si>
    <t>21:0506:000819</t>
  </si>
  <si>
    <t>21:0168:000693</t>
  </si>
  <si>
    <t>21:0168:000693:0001:0001:00</t>
  </si>
  <si>
    <t>1930</t>
  </si>
  <si>
    <t>013K  :833213:00:------:--</t>
  </si>
  <si>
    <t>21:0506:000820</t>
  </si>
  <si>
    <t>21:0168:000694</t>
  </si>
  <si>
    <t>21:0168:000694:0001:0001:00</t>
  </si>
  <si>
    <t>013K  :833214:00:------:--</t>
  </si>
  <si>
    <t>21:0506:000821</t>
  </si>
  <si>
    <t>21:0168:000695</t>
  </si>
  <si>
    <t>21:0168:000695:0001:0001:00</t>
  </si>
  <si>
    <t>013K  :833215:00:------:--</t>
  </si>
  <si>
    <t>21:0506:000822</t>
  </si>
  <si>
    <t>21:0168:000696</t>
  </si>
  <si>
    <t>21:0168:000696:0001:0001:00</t>
  </si>
  <si>
    <t>013K  :833216:00:------:--</t>
  </si>
  <si>
    <t>21:0506:000823</t>
  </si>
  <si>
    <t>21:0168:000697</t>
  </si>
  <si>
    <t>21:0168:000697:0001:0001:00</t>
  </si>
  <si>
    <t>013K  :833217:00:------:--</t>
  </si>
  <si>
    <t>21:0506:000824</t>
  </si>
  <si>
    <t>21:0168:000698</t>
  </si>
  <si>
    <t>21:0168:000698:0001:0001:00</t>
  </si>
  <si>
    <t>013K  :833218:00:------:--</t>
  </si>
  <si>
    <t>21:0506:000825</t>
  </si>
  <si>
    <t>21:0168:000699</t>
  </si>
  <si>
    <t>21:0168:000699:0001:0001:00</t>
  </si>
  <si>
    <t>6500</t>
  </si>
  <si>
    <t>013K  :833219:00:------:--</t>
  </si>
  <si>
    <t>21:0506:000826</t>
  </si>
  <si>
    <t>21:0168:000700</t>
  </si>
  <si>
    <t>21:0168:000700:0001:0001:00</t>
  </si>
  <si>
    <t>013K  :833220:00:------:--</t>
  </si>
  <si>
    <t>21:0506:000827</t>
  </si>
  <si>
    <t>21:0168:000701</t>
  </si>
  <si>
    <t>21:0168:000701:0001:0001:00</t>
  </si>
  <si>
    <t>393</t>
  </si>
  <si>
    <t>013K  :833221:80:833226:20</t>
  </si>
  <si>
    <t>21:0506:000828</t>
  </si>
  <si>
    <t>21:0168:000704</t>
  </si>
  <si>
    <t>21:0168:000704:0002:0001:02</t>
  </si>
  <si>
    <t>24.7</t>
  </si>
  <si>
    <t>013K  :833222:9R:------:--</t>
  </si>
  <si>
    <t>21:0506:000829</t>
  </si>
  <si>
    <t>013K  :833223:00:------:--</t>
  </si>
  <si>
    <t>21:0506:000830</t>
  </si>
  <si>
    <t>21:0168:000702</t>
  </si>
  <si>
    <t>21:0168:000702:0001:0001:00</t>
  </si>
  <si>
    <t>013K  :833224:00:------:--</t>
  </si>
  <si>
    <t>21:0506:000831</t>
  </si>
  <si>
    <t>21:0168:000703</t>
  </si>
  <si>
    <t>21:0168:000703:0001:0001:00</t>
  </si>
  <si>
    <t>013K  :833225:10:------:--</t>
  </si>
  <si>
    <t>21:0506:000832</t>
  </si>
  <si>
    <t>21:0168:000704:0001:0001:00</t>
  </si>
  <si>
    <t>567</t>
  </si>
  <si>
    <t>013K  :833226:20:833225:10</t>
  </si>
  <si>
    <t>21:0506:000833</t>
  </si>
  <si>
    <t>21:0168:000704:0002:0001:01</t>
  </si>
  <si>
    <t>013K  :833227:00:------:--</t>
  </si>
  <si>
    <t>21:0506:000834</t>
  </si>
  <si>
    <t>21:0168:000705</t>
  </si>
  <si>
    <t>21:0168:000705:0001:0001:00</t>
  </si>
  <si>
    <t>013K  :833228:00:------:--</t>
  </si>
  <si>
    <t>21:0506:000835</t>
  </si>
  <si>
    <t>21:0168:000706</t>
  </si>
  <si>
    <t>21:0168:000706:0001:0001:00</t>
  </si>
  <si>
    <t>605</t>
  </si>
  <si>
    <t>013K  :833229:00:------:--</t>
  </si>
  <si>
    <t>21:0506:000836</t>
  </si>
  <si>
    <t>21:0168:000707</t>
  </si>
  <si>
    <t>21:0168:000707:0001:0001:00</t>
  </si>
  <si>
    <t>013K  :833230:00:------:--</t>
  </si>
  <si>
    <t>21:0506:000837</t>
  </si>
  <si>
    <t>21:0168:000708</t>
  </si>
  <si>
    <t>21:0168:000708:0001:0001:00</t>
  </si>
  <si>
    <t>013K  :833231:00:------:--</t>
  </si>
  <si>
    <t>21:0506:000838</t>
  </si>
  <si>
    <t>21:0168:000709</t>
  </si>
  <si>
    <t>21:0168:000709:0001:0001:00</t>
  </si>
  <si>
    <t>17.9</t>
  </si>
  <si>
    <t>013K  :833232:00:------:--</t>
  </si>
  <si>
    <t>21:0506:000839</t>
  </si>
  <si>
    <t>21:0168:000710</t>
  </si>
  <si>
    <t>21:0168:000710:0001:0001:00</t>
  </si>
  <si>
    <t>013K  :833233:00:------:--</t>
  </si>
  <si>
    <t>21:0506:000840</t>
  </si>
  <si>
    <t>21:0168:000711</t>
  </si>
  <si>
    <t>21:0168:000711:0001:0001:00</t>
  </si>
  <si>
    <t>013K  :833234:00:------:--</t>
  </si>
  <si>
    <t>21:0506:000841</t>
  </si>
  <si>
    <t>21:0168:000712</t>
  </si>
  <si>
    <t>21:0168:000712:0001:0001:00</t>
  </si>
  <si>
    <t>013K  :833235:00:------:--</t>
  </si>
  <si>
    <t>21:0506:000842</t>
  </si>
  <si>
    <t>21:0168:000713</t>
  </si>
  <si>
    <t>21:0168:000713:0001:0001:00</t>
  </si>
  <si>
    <t>013K  :833236:00:------:--</t>
  </si>
  <si>
    <t>21:0506:000843</t>
  </si>
  <si>
    <t>21:0168:000714</t>
  </si>
  <si>
    <t>21:0168:000714:0001:0001:00</t>
  </si>
  <si>
    <t>013K  :833237:00:------:--</t>
  </si>
  <si>
    <t>21:0506:000844</t>
  </si>
  <si>
    <t>21:0168:000715</t>
  </si>
  <si>
    <t>21:0168:000715:0001:0001:00</t>
  </si>
  <si>
    <t>013K  :833238:00:------:--</t>
  </si>
  <si>
    <t>21:0506:000845</t>
  </si>
  <si>
    <t>21:0168:000716</t>
  </si>
  <si>
    <t>21:0168:000716:0001:0001:00</t>
  </si>
  <si>
    <t>013K  :833239:00:------:--</t>
  </si>
  <si>
    <t>21:0506:000846</t>
  </si>
  <si>
    <t>21:0168:000717</t>
  </si>
  <si>
    <t>21:0168:000717:0001:0001:00</t>
  </si>
  <si>
    <t>23.5</t>
  </si>
  <si>
    <t>013K  :833240:00:------:--</t>
  </si>
  <si>
    <t>21:0506:000847</t>
  </si>
  <si>
    <t>21:0168:000718</t>
  </si>
  <si>
    <t>21:0168:000718:0001:0001:00</t>
  </si>
  <si>
    <t>013K  :833241:80:833242:10</t>
  </si>
  <si>
    <t>21:0506:000848</t>
  </si>
  <si>
    <t>21:0168:000719</t>
  </si>
  <si>
    <t>21:0168:000719:0001:0001:02</t>
  </si>
  <si>
    <t>013K  :833242:10:------:--</t>
  </si>
  <si>
    <t>21:0506:000849</t>
  </si>
  <si>
    <t>21:0168:000719:0001:0001:01</t>
  </si>
  <si>
    <t>366</t>
  </si>
  <si>
    <t>013K  :833243:20:833242:10</t>
  </si>
  <si>
    <t>21:0506:000850</t>
  </si>
  <si>
    <t>21:0168:000719:0002:0001:00</t>
  </si>
  <si>
    <t>013K  :833244:00:------:--</t>
  </si>
  <si>
    <t>21:0506:000851</t>
  </si>
  <si>
    <t>21:0168:000720</t>
  </si>
  <si>
    <t>21:0168:000720:0001:0001:00</t>
  </si>
  <si>
    <t>013K  :833245:00:------:--</t>
  </si>
  <si>
    <t>21:0506:000852</t>
  </si>
  <si>
    <t>21:0168:000721</t>
  </si>
  <si>
    <t>21:0168:000721:0001:0001:00</t>
  </si>
  <si>
    <t>013K  :833246:00:------:--</t>
  </si>
  <si>
    <t>21:0506:000853</t>
  </si>
  <si>
    <t>21:0168:000722</t>
  </si>
  <si>
    <t>21:0168:000722:0001:0001:00</t>
  </si>
  <si>
    <t>013K  :833247:00:------:--</t>
  </si>
  <si>
    <t>21:0506:000854</t>
  </si>
  <si>
    <t>21:0168:000723</t>
  </si>
  <si>
    <t>21:0168:000723:0001:0001:00</t>
  </si>
  <si>
    <t>013K  :833248:00:------:--</t>
  </si>
  <si>
    <t>21:0506:000855</t>
  </si>
  <si>
    <t>21:0168:000724</t>
  </si>
  <si>
    <t>21:0168:000724:0001:0001:00</t>
  </si>
  <si>
    <t>958</t>
  </si>
  <si>
    <t>013K  :833249:00:------:--</t>
  </si>
  <si>
    <t>21:0506:000856</t>
  </si>
  <si>
    <t>21:0168:000725</t>
  </si>
  <si>
    <t>21:0168:000725:0001:0001:00</t>
  </si>
  <si>
    <t>013K  :833250:00:------:--</t>
  </si>
  <si>
    <t>21:0506:000857</t>
  </si>
  <si>
    <t>21:0168:000726</t>
  </si>
  <si>
    <t>21:0168:000726:0001:0001:00</t>
  </si>
  <si>
    <t>013K  :833251:00:------:--</t>
  </si>
  <si>
    <t>21:0506:000858</t>
  </si>
  <si>
    <t>21:0168:000727</t>
  </si>
  <si>
    <t>21:0168:000727:0001:0001:00</t>
  </si>
  <si>
    <t>314</t>
  </si>
  <si>
    <t>013K  :833252:00:------:--</t>
  </si>
  <si>
    <t>21:0506:000859</t>
  </si>
  <si>
    <t>21:0168:000728</t>
  </si>
  <si>
    <t>21:0168:000728:0001:0001:00</t>
  </si>
  <si>
    <t>16.3</t>
  </si>
  <si>
    <t>013K  :833253:00:------:--</t>
  </si>
  <si>
    <t>21:0506:000860</t>
  </si>
  <si>
    <t>21:0168:000729</t>
  </si>
  <si>
    <t>21:0168:000729:0001:0001:00</t>
  </si>
  <si>
    <t>013K  :833254:00:------:--</t>
  </si>
  <si>
    <t>21:0506:000861</t>
  </si>
  <si>
    <t>21:0168:000730</t>
  </si>
  <si>
    <t>21:0168:000730:0001:0001:00</t>
  </si>
  <si>
    <t>013K  :833255:00:------:--</t>
  </si>
  <si>
    <t>21:0506:000862</t>
  </si>
  <si>
    <t>21:0168:000731</t>
  </si>
  <si>
    <t>21:0168:000731:0001:0001:00</t>
  </si>
  <si>
    <t>013K  :833256:9M:------:--</t>
  </si>
  <si>
    <t>21:0506:000863</t>
  </si>
  <si>
    <t>013K  :833257:00:------:--</t>
  </si>
  <si>
    <t>21:0506:000864</t>
  </si>
  <si>
    <t>21:0168:000732</t>
  </si>
  <si>
    <t>21:0168:000732:0001:0001:00</t>
  </si>
  <si>
    <t>57.8</t>
  </si>
  <si>
    <t>013K  :833258:00:------:--</t>
  </si>
  <si>
    <t>21:0506:000865</t>
  </si>
  <si>
    <t>21:0168:000733</t>
  </si>
  <si>
    <t>21:0168:000733:0001:0001:00</t>
  </si>
  <si>
    <t>013K  :833259:00:------:--</t>
  </si>
  <si>
    <t>21:0506:000866</t>
  </si>
  <si>
    <t>21:0168:000734</t>
  </si>
  <si>
    <t>21:0168:000734:0001:0001:00</t>
  </si>
  <si>
    <t>013K  :833260:00:------:--</t>
  </si>
  <si>
    <t>21:0506:000867</t>
  </si>
  <si>
    <t>21:0168:000735</t>
  </si>
  <si>
    <t>21:0168:000735:0001:0001:00</t>
  </si>
  <si>
    <t>33.7</t>
  </si>
  <si>
    <t>013K  :833261:80:833262:10</t>
  </si>
  <si>
    <t>21:0506:000868</t>
  </si>
  <si>
    <t>21:0168:000736</t>
  </si>
  <si>
    <t>21:0168:000736:0001:0001:02</t>
  </si>
  <si>
    <t>013K  :833262:10:------:--</t>
  </si>
  <si>
    <t>21:0506:000869</t>
  </si>
  <si>
    <t>21:0168:000736:0001:0001:01</t>
  </si>
  <si>
    <t>013K  :833263:20:833262:10</t>
  </si>
  <si>
    <t>21:0506:000870</t>
  </si>
  <si>
    <t>21:0168:000736:0002:0001:00</t>
  </si>
  <si>
    <t>013K  :833264:00:------:--</t>
  </si>
  <si>
    <t>21:0506:000871</t>
  </si>
  <si>
    <t>21:0168:000737</t>
  </si>
  <si>
    <t>21:0168:000737:0001:0001:00</t>
  </si>
  <si>
    <t>013K  :833265:00:------:--</t>
  </si>
  <si>
    <t>21:0506:000872</t>
  </si>
  <si>
    <t>21:0168:000738</t>
  </si>
  <si>
    <t>21:0168:000738:0001:0001:00</t>
  </si>
  <si>
    <t>817</t>
  </si>
  <si>
    <t>013K  :833266:00:------:--</t>
  </si>
  <si>
    <t>21:0506:000873</t>
  </si>
  <si>
    <t>21:0168:000739</t>
  </si>
  <si>
    <t>21:0168:000739:0001:0001:00</t>
  </si>
  <si>
    <t>013K  :833267:00:------:--</t>
  </si>
  <si>
    <t>21:0506:000874</t>
  </si>
  <si>
    <t>21:0168:000740</t>
  </si>
  <si>
    <t>21:0168:000740:0001:0001:00</t>
  </si>
  <si>
    <t>013K  :833268:00:------:--</t>
  </si>
  <si>
    <t>21:0506:000875</t>
  </si>
  <si>
    <t>21:0168:000741</t>
  </si>
  <si>
    <t>21:0168:000741:0001:0001:00</t>
  </si>
  <si>
    <t>013K  :833269:00:------:--</t>
  </si>
  <si>
    <t>21:0506:000876</t>
  </si>
  <si>
    <t>21:0168:000742</t>
  </si>
  <si>
    <t>21:0168:000742:0001:0001:00</t>
  </si>
  <si>
    <t>013K  :833270:00:------:--</t>
  </si>
  <si>
    <t>21:0506:000877</t>
  </si>
  <si>
    <t>21:0168:000743</t>
  </si>
  <si>
    <t>21:0168:000743:0001:0001:00</t>
  </si>
  <si>
    <t>013K  :833271:00:------:--</t>
  </si>
  <si>
    <t>21:0506:000878</t>
  </si>
  <si>
    <t>21:0168:000744</t>
  </si>
  <si>
    <t>21:0168:000744:0001:0001:00</t>
  </si>
  <si>
    <t>013K  :833272:00:------:--</t>
  </si>
  <si>
    <t>21:0506:000879</t>
  </si>
  <si>
    <t>21:0168:000745</t>
  </si>
  <si>
    <t>21:0168:000745:0001:0001:00</t>
  </si>
  <si>
    <t>642</t>
  </si>
  <si>
    <t>63.8</t>
  </si>
  <si>
    <t>013K  :833273:00:------:--</t>
  </si>
  <si>
    <t>21:0506:000880</t>
  </si>
  <si>
    <t>21:0168:000746</t>
  </si>
  <si>
    <t>21:0168:000746:0001:0001:00</t>
  </si>
  <si>
    <t>013K  :833274:00:------:--</t>
  </si>
  <si>
    <t>21:0506:000881</t>
  </si>
  <si>
    <t>21:0168:000747</t>
  </si>
  <si>
    <t>21:0168:000747:0001:0001:00</t>
  </si>
  <si>
    <t>013K  :833275:00:------:--</t>
  </si>
  <si>
    <t>21:0506:000882</t>
  </si>
  <si>
    <t>21:0168:000748</t>
  </si>
  <si>
    <t>21:0168:000748:0001:0001:00</t>
  </si>
  <si>
    <t>013K  :833276:00:------:--</t>
  </si>
  <si>
    <t>21:0506:000883</t>
  </si>
  <si>
    <t>21:0168:000749</t>
  </si>
  <si>
    <t>21:0168:000749:0001:0001:00</t>
  </si>
  <si>
    <t>013K  :833277:9P:------:--</t>
  </si>
  <si>
    <t>21:0506:000884</t>
  </si>
  <si>
    <t>349</t>
  </si>
  <si>
    <t>013K  :833278:00:------:--</t>
  </si>
  <si>
    <t>21:0506:000885</t>
  </si>
  <si>
    <t>21:0168:000750</t>
  </si>
  <si>
    <t>21:0168:000750:0001:0001:00</t>
  </si>
  <si>
    <t>13.7</t>
  </si>
  <si>
    <t>013K  :833279:00:------:--</t>
  </si>
  <si>
    <t>21:0506:000886</t>
  </si>
  <si>
    <t>21:0168:000751</t>
  </si>
  <si>
    <t>21:0168:000751:0001:0001:00</t>
  </si>
  <si>
    <t>2050</t>
  </si>
  <si>
    <t>013K  :833280:00:------:--</t>
  </si>
  <si>
    <t>21:0506:000887</t>
  </si>
  <si>
    <t>21:0168:000752</t>
  </si>
  <si>
    <t>21:0168:000752:0001:0001:00</t>
  </si>
  <si>
    <t>013K  :833281:80:833284:20</t>
  </si>
  <si>
    <t>21:0506:000888</t>
  </si>
  <si>
    <t>21:0168:000754</t>
  </si>
  <si>
    <t>21:0168:000754:0002:0001:02</t>
  </si>
  <si>
    <t>013K  :833282:00:------:--</t>
  </si>
  <si>
    <t>21:0506:000889</t>
  </si>
  <si>
    <t>21:0168:000753</t>
  </si>
  <si>
    <t>21:0168:000753:0001:0001:00</t>
  </si>
  <si>
    <t>013K  :833283:10:------:--</t>
  </si>
  <si>
    <t>21:0506:000890</t>
  </si>
  <si>
    <t>21:0168:000754:0001:0001:00</t>
  </si>
  <si>
    <t>013K  :833284:20:833283:10</t>
  </si>
  <si>
    <t>21:0506:000891</t>
  </si>
  <si>
    <t>21:0168:000754:0002:0001:01</t>
  </si>
  <si>
    <t>013K  :833285:00:------:--</t>
  </si>
  <si>
    <t>21:0506:000892</t>
  </si>
  <si>
    <t>21:0168:000755</t>
  </si>
  <si>
    <t>21:0168:000755:0001:0001:00</t>
  </si>
  <si>
    <t>31000</t>
  </si>
  <si>
    <t>179.3</t>
  </si>
  <si>
    <t>013K  :833286:00:------:--</t>
  </si>
  <si>
    <t>21:0506:000893</t>
  </si>
  <si>
    <t>21:0168:000756</t>
  </si>
  <si>
    <t>21:0168:000756:0001:0001:00</t>
  </si>
  <si>
    <t>2180</t>
  </si>
  <si>
    <t>013K  :833287:00:------:--</t>
  </si>
  <si>
    <t>21:0506:000894</t>
  </si>
  <si>
    <t>21:0168:000757</t>
  </si>
  <si>
    <t>21:0168:000757:0001:0001:00</t>
  </si>
  <si>
    <t>013K  :833288:00:------:--</t>
  </si>
  <si>
    <t>21:0506:000895</t>
  </si>
  <si>
    <t>21:0168:000758</t>
  </si>
  <si>
    <t>21:0168:000758:0001:0001:00</t>
  </si>
  <si>
    <t>727</t>
  </si>
  <si>
    <t>26.7</t>
  </si>
  <si>
    <t>013K  :833289:00:------:--</t>
  </si>
  <si>
    <t>21:0506:000896</t>
  </si>
  <si>
    <t>21:0168:000759</t>
  </si>
  <si>
    <t>21:0168:000759:0001:0001:00</t>
  </si>
  <si>
    <t>013K  :833290:00:------:--</t>
  </si>
  <si>
    <t>21:0506:000897</t>
  </si>
  <si>
    <t>21:0168:000760</t>
  </si>
  <si>
    <t>21:0168:000760:0001:0001:00</t>
  </si>
  <si>
    <t>013K  :833291:00:------:--</t>
  </si>
  <si>
    <t>21:0506:000898</t>
  </si>
  <si>
    <t>21:0168:000761</t>
  </si>
  <si>
    <t>21:0168:000761:0001:0001:00</t>
  </si>
  <si>
    <t>013K  :833292:00:------:--</t>
  </si>
  <si>
    <t>21:0506:000899</t>
  </si>
  <si>
    <t>21:0168:000762</t>
  </si>
  <si>
    <t>21:0168:000762:0001:0001:00</t>
  </si>
  <si>
    <t>013K  :833293:00:------:--</t>
  </si>
  <si>
    <t>21:0506:000900</t>
  </si>
  <si>
    <t>21:0168:000763</t>
  </si>
  <si>
    <t>21:0168:000763:0001:0001:00</t>
  </si>
  <si>
    <t>013K  :833294:00:------:--</t>
  </si>
  <si>
    <t>21:0506:000901</t>
  </si>
  <si>
    <t>21:0168:000764</t>
  </si>
  <si>
    <t>21:0168:000764:0001:0001:00</t>
  </si>
  <si>
    <t>013K  :833295:00:------:--</t>
  </si>
  <si>
    <t>21:0506:000902</t>
  </si>
  <si>
    <t>21:0168:000765</t>
  </si>
  <si>
    <t>21:0168:000765:0001:0001:00</t>
  </si>
  <si>
    <t>3650</t>
  </si>
  <si>
    <t>50.1</t>
  </si>
  <si>
    <t>013K  :833296:00:------:--</t>
  </si>
  <si>
    <t>21:0506:000903</t>
  </si>
  <si>
    <t>21:0168:000766</t>
  </si>
  <si>
    <t>21:0168:000766:0001:0001:00</t>
  </si>
  <si>
    <t>013K  :833297:00:------:--</t>
  </si>
  <si>
    <t>21:0506:000904</t>
  </si>
  <si>
    <t>21:0168:000767</t>
  </si>
  <si>
    <t>21:0168:000767:0001:0001:00</t>
  </si>
  <si>
    <t>013K  :833298:9M:------:--</t>
  </si>
  <si>
    <t>21:0506:000905</t>
  </si>
  <si>
    <t>013K  :833299:00:------:--</t>
  </si>
  <si>
    <t>21:0506:000906</t>
  </si>
  <si>
    <t>21:0168:000768</t>
  </si>
  <si>
    <t>21:0168:000768:0001:0001:00</t>
  </si>
  <si>
    <t>013K  :833300:00:------:--</t>
  </si>
  <si>
    <t>21:0506:000907</t>
  </si>
  <si>
    <t>21:0168:000769</t>
  </si>
  <si>
    <t>21:0168:000769:0001:0001:00</t>
  </si>
  <si>
    <t>013K  :833301:80:833305:20</t>
  </si>
  <si>
    <t>21:0506:000908</t>
  </si>
  <si>
    <t>21:0168:000772</t>
  </si>
  <si>
    <t>21:0168:000772:0002:0001:02</t>
  </si>
  <si>
    <t>013K  :833302:00:------:--</t>
  </si>
  <si>
    <t>21:0506:000909</t>
  </si>
  <si>
    <t>21:0168:000770</t>
  </si>
  <si>
    <t>21:0168:000770:0001:0001:00</t>
  </si>
  <si>
    <t>013K  :833303:00:------:--</t>
  </si>
  <si>
    <t>21:0506:000910</t>
  </si>
  <si>
    <t>21:0168:000771</t>
  </si>
  <si>
    <t>21:0168:000771:0001:0001:00</t>
  </si>
  <si>
    <t>013K  :833304:10:------:--</t>
  </si>
  <si>
    <t>21:0506:000911</t>
  </si>
  <si>
    <t>21:0168:000772:0001:0001:00</t>
  </si>
  <si>
    <t>31.7</t>
  </si>
  <si>
    <t>013K  :833305:20:833304:10</t>
  </si>
  <si>
    <t>21:0506:000912</t>
  </si>
  <si>
    <t>21:0168:000772:0002:0001:01</t>
  </si>
  <si>
    <t>013K  :833306:00:------:--</t>
  </si>
  <si>
    <t>21:0506:000913</t>
  </si>
  <si>
    <t>21:0168:000773</t>
  </si>
  <si>
    <t>21:0168:000773:0001:0001:00</t>
  </si>
  <si>
    <t>656</t>
  </si>
  <si>
    <t>106.2</t>
  </si>
  <si>
    <t>013K  :833307:00:------:--</t>
  </si>
  <si>
    <t>21:0506:000914</t>
  </si>
  <si>
    <t>21:0168:000774</t>
  </si>
  <si>
    <t>21:0168:000774:0001:0001:00</t>
  </si>
  <si>
    <t>3265</t>
  </si>
  <si>
    <t>8.45</t>
  </si>
  <si>
    <t>122.4</t>
  </si>
  <si>
    <t>013K  :833308:00:------:--</t>
  </si>
  <si>
    <t>21:0506:000915</t>
  </si>
  <si>
    <t>21:0168:000775</t>
  </si>
  <si>
    <t>21:0168:000775:0001:0001:00</t>
  </si>
  <si>
    <t>013K  :833309:00:------:--</t>
  </si>
  <si>
    <t>21:0506:000916</t>
  </si>
  <si>
    <t>21:0168:000776</t>
  </si>
  <si>
    <t>21:0168:000776:0001:0001:00</t>
  </si>
  <si>
    <t>013K  :833310:00:------:--</t>
  </si>
  <si>
    <t>21:0506:000917</t>
  </si>
  <si>
    <t>21:0168:000777</t>
  </si>
  <si>
    <t>21:0168:000777:0001:0001:00</t>
  </si>
  <si>
    <t>646</t>
  </si>
  <si>
    <t>013K  :833311:00:------:--</t>
  </si>
  <si>
    <t>21:0506:000918</t>
  </si>
  <si>
    <t>21:0168:000778</t>
  </si>
  <si>
    <t>21:0168:000778:0001:0001:00</t>
  </si>
  <si>
    <t>013K  :833312:00:------:--</t>
  </si>
  <si>
    <t>21:0506:000919</t>
  </si>
  <si>
    <t>21:0168:000779</t>
  </si>
  <si>
    <t>21:0168:000779:0001:0001:00</t>
  </si>
  <si>
    <t>013K  :833313:00:------:--</t>
  </si>
  <si>
    <t>21:0506:000920</t>
  </si>
  <si>
    <t>21:0168:000780</t>
  </si>
  <si>
    <t>21:0168:000780:0001:0001:00</t>
  </si>
  <si>
    <t>013K  :833314:00:------:--</t>
  </si>
  <si>
    <t>21:0506:000921</t>
  </si>
  <si>
    <t>21:0168:000781</t>
  </si>
  <si>
    <t>21:0168:000781:0001:0001:00</t>
  </si>
  <si>
    <t>013K  :833315:9P:------:--</t>
  </si>
  <si>
    <t>21:0506:000922</t>
  </si>
  <si>
    <t>013K  :833316:00:------:--</t>
  </si>
  <si>
    <t>21:0506:000923</t>
  </si>
  <si>
    <t>21:0168:000782</t>
  </si>
  <si>
    <t>21:0168:000782:0001:0001:00</t>
  </si>
  <si>
    <t>013K  :833317:00:------:--</t>
  </si>
  <si>
    <t>21:0506:000924</t>
  </si>
  <si>
    <t>21:0168:000783</t>
  </si>
  <si>
    <t>21:0168:000783:0001:0001:00</t>
  </si>
  <si>
    <t>013K  :833318:00:------:--</t>
  </si>
  <si>
    <t>21:0506:000925</t>
  </si>
  <si>
    <t>21:0168:000784</t>
  </si>
  <si>
    <t>21:0168:000784:0001:0001:00</t>
  </si>
  <si>
    <t>013K  :833319:00:------:--</t>
  </si>
  <si>
    <t>21:0506:000926</t>
  </si>
  <si>
    <t>21:0168:000785</t>
  </si>
  <si>
    <t>21:0168:000785:0001:0001:00</t>
  </si>
  <si>
    <t>013K  :833320:00:------:--</t>
  </si>
  <si>
    <t>21:0506:000927</t>
  </si>
  <si>
    <t>21:0168:000786</t>
  </si>
  <si>
    <t>21:0168:000786:0001:0001:00</t>
  </si>
  <si>
    <t>013K  :833321:80:833329:10</t>
  </si>
  <si>
    <t>21:0506:000928</t>
  </si>
  <si>
    <t>21:0168:000793</t>
  </si>
  <si>
    <t>21:0168:000793:0001:0001:02</t>
  </si>
  <si>
    <t>013K  :833322:00:------:--</t>
  </si>
  <si>
    <t>21:0506:000929</t>
  </si>
  <si>
    <t>21:0168:000787</t>
  </si>
  <si>
    <t>21:0168:000787:0001:0001:00</t>
  </si>
  <si>
    <t>512</t>
  </si>
  <si>
    <t>013K  :833323:00:------:--</t>
  </si>
  <si>
    <t>21:0506:000930</t>
  </si>
  <si>
    <t>21:0168:000788</t>
  </si>
  <si>
    <t>21:0168:000788:0001:0001:00</t>
  </si>
  <si>
    <t>2560</t>
  </si>
  <si>
    <t>013K  :833324:00:------:--</t>
  </si>
  <si>
    <t>21:0506:000931</t>
  </si>
  <si>
    <t>21:0168:000789</t>
  </si>
  <si>
    <t>21:0168:000789:0001:0001:00</t>
  </si>
  <si>
    <t>1980</t>
  </si>
  <si>
    <t>013K  :833325:9R:------:--</t>
  </si>
  <si>
    <t>21:0506:000932</t>
  </si>
  <si>
    <t>013K  :833326:00:------:--</t>
  </si>
  <si>
    <t>21:0506:000933</t>
  </si>
  <si>
    <t>21:0168:000790</t>
  </si>
  <si>
    <t>21:0168:000790:0001:0001:00</t>
  </si>
  <si>
    <t>013K  :833327:00:------:--</t>
  </si>
  <si>
    <t>21:0506:000934</t>
  </si>
  <si>
    <t>21:0168:000791</t>
  </si>
  <si>
    <t>21:0168:000791:0001:0001:00</t>
  </si>
  <si>
    <t>451</t>
  </si>
  <si>
    <t>013K  :833328:00:------:--</t>
  </si>
  <si>
    <t>21:0506:000935</t>
  </si>
  <si>
    <t>21:0168:000792</t>
  </si>
  <si>
    <t>21:0168:000792:0001:0001:00</t>
  </si>
  <si>
    <t>013K  :833329:10:------:--</t>
  </si>
  <si>
    <t>21:0506:000936</t>
  </si>
  <si>
    <t>21:0168:000793:0001:0001:01</t>
  </si>
  <si>
    <t>013K  :833330:20:833329:10</t>
  </si>
  <si>
    <t>21:0506:000937</t>
  </si>
  <si>
    <t>21:0168:000793:0002:0001:00</t>
  </si>
  <si>
    <t>013K  :833331:00:------:--</t>
  </si>
  <si>
    <t>21:0506:000938</t>
  </si>
  <si>
    <t>21:0168:000794</t>
  </si>
  <si>
    <t>21:0168:000794:0001:0001:00</t>
  </si>
  <si>
    <t>013K  :833332:00:------:--</t>
  </si>
  <si>
    <t>21:0506:000939</t>
  </si>
  <si>
    <t>21:0168:000795</t>
  </si>
  <si>
    <t>21:0168:000795:0001:0001:00</t>
  </si>
  <si>
    <t>013K  :833333:00:------:--</t>
  </si>
  <si>
    <t>21:0506:000940</t>
  </si>
  <si>
    <t>21:0168:000796</t>
  </si>
  <si>
    <t>21:0168:000796:0001:0001:00</t>
  </si>
  <si>
    <t>254</t>
  </si>
  <si>
    <t>013K  :833334:00:------:--</t>
  </si>
  <si>
    <t>21:0506:000941</t>
  </si>
  <si>
    <t>21:0168:000797</t>
  </si>
  <si>
    <t>21:0168:000797:0001:0001:00</t>
  </si>
  <si>
    <t>013K  :833335:00:------:--</t>
  </si>
  <si>
    <t>21:0506:000942</t>
  </si>
  <si>
    <t>21:0168:000798</t>
  </si>
  <si>
    <t>21:0168:000798:0001:0001:00</t>
  </si>
  <si>
    <t>013K  :833336:00:------:--</t>
  </si>
  <si>
    <t>21:0506:000943</t>
  </si>
  <si>
    <t>21:0168:000799</t>
  </si>
  <si>
    <t>21:0168:000799:0001:0001:00</t>
  </si>
  <si>
    <t>013K  :833337:00:------:--</t>
  </si>
  <si>
    <t>21:0506:000944</t>
  </si>
  <si>
    <t>21:0168:000800</t>
  </si>
  <si>
    <t>21:0168:000800:0001:0001:00</t>
  </si>
  <si>
    <t>013K  :833338:00:------:--</t>
  </si>
  <si>
    <t>21:0506:000945</t>
  </si>
  <si>
    <t>21:0168:000801</t>
  </si>
  <si>
    <t>21:0168:000801:0001:0001:00</t>
  </si>
  <si>
    <t>013K  :833339:00:------:--</t>
  </si>
  <si>
    <t>21:0506:000946</t>
  </si>
  <si>
    <t>21:0168:000802</t>
  </si>
  <si>
    <t>21:0168:000802:0001:0001:00</t>
  </si>
  <si>
    <t>013K  :833340:00:------:--</t>
  </si>
  <si>
    <t>21:0506:000947</t>
  </si>
  <si>
    <t>21:0168:000803</t>
  </si>
  <si>
    <t>21:0168:000803:0001:0001:00</t>
  </si>
  <si>
    <t>013K  :833341:80:833348:10</t>
  </si>
  <si>
    <t>21:0506:000948</t>
  </si>
  <si>
    <t>21:0168:000809</t>
  </si>
  <si>
    <t>21:0168:000809:0001:0001:02</t>
  </si>
  <si>
    <t>013K  :833342:00:------:--</t>
  </si>
  <si>
    <t>21:0506:000949</t>
  </si>
  <si>
    <t>21:0168:000804</t>
  </si>
  <si>
    <t>21:0168:000804:0001:0001:00</t>
  </si>
  <si>
    <t>013K  :833343:00:------:--</t>
  </si>
  <si>
    <t>21:0506:000950</t>
  </si>
  <si>
    <t>21:0168:000805</t>
  </si>
  <si>
    <t>21:0168:000805:0001:0001:00</t>
  </si>
  <si>
    <t>013K  :833344:00:------:--</t>
  </si>
  <si>
    <t>21:0506:000951</t>
  </si>
  <si>
    <t>21:0168:000806</t>
  </si>
  <si>
    <t>21:0168:000806:0001:0001:00</t>
  </si>
  <si>
    <t>013K  :833345:00:------:--</t>
  </si>
  <si>
    <t>21:0506:000952</t>
  </si>
  <si>
    <t>21:0168:000807</t>
  </si>
  <si>
    <t>21:0168:000807:0001:0001:00</t>
  </si>
  <si>
    <t>013K  :833346:00:------:--</t>
  </si>
  <si>
    <t>21:0506:000953</t>
  </si>
  <si>
    <t>21:0168:000808</t>
  </si>
  <si>
    <t>21:0168:000808:0001:0001:00</t>
  </si>
  <si>
    <t>013K  :833347:9P:------:--</t>
  </si>
  <si>
    <t>21:0506:000954</t>
  </si>
  <si>
    <t>013K  :833348:10:------:--</t>
  </si>
  <si>
    <t>21:0506:000955</t>
  </si>
  <si>
    <t>21:0168:000809:0001:0001:01</t>
  </si>
  <si>
    <t>013K  :833349:20:833348:10</t>
  </si>
  <si>
    <t>21:0506:000956</t>
  </si>
  <si>
    <t>21:0168:000809:0002:0001:00</t>
  </si>
  <si>
    <t>013K  :833350:00:------:--</t>
  </si>
  <si>
    <t>21:0506:000957</t>
  </si>
  <si>
    <t>21:0168:000810</t>
  </si>
  <si>
    <t>21:0168:000810:0001:0001:00</t>
  </si>
  <si>
    <t>013K  :833351:00:------:--</t>
  </si>
  <si>
    <t>21:0506:000958</t>
  </si>
  <si>
    <t>21:0168:000811</t>
  </si>
  <si>
    <t>21:0168:000811:0001:0001:00</t>
  </si>
  <si>
    <t>013K  :833352:00:------:--</t>
  </si>
  <si>
    <t>21:0506:000959</t>
  </si>
  <si>
    <t>21:0168:000812</t>
  </si>
  <si>
    <t>21:0168:000812:0001:0001:00</t>
  </si>
  <si>
    <t>013K  :833353:00:------:--</t>
  </si>
  <si>
    <t>21:0506:000960</t>
  </si>
  <si>
    <t>21:0168:000813</t>
  </si>
  <si>
    <t>21:0168:000813:0001:0001:00</t>
  </si>
  <si>
    <t>46.7</t>
  </si>
  <si>
    <t>013K  :833354:00:------:--</t>
  </si>
  <si>
    <t>21:0506:000961</t>
  </si>
  <si>
    <t>21:0168:000814</t>
  </si>
  <si>
    <t>21:0168:000814:0001:0001:00</t>
  </si>
  <si>
    <t>013K  :833355:00:------:--</t>
  </si>
  <si>
    <t>21:0506:000962</t>
  </si>
  <si>
    <t>21:0168:000815</t>
  </si>
  <si>
    <t>21:0168:000815:0001:0001:00</t>
  </si>
  <si>
    <t>2370</t>
  </si>
  <si>
    <t>013K  :833356:00:------:--</t>
  </si>
  <si>
    <t>21:0506:000963</t>
  </si>
  <si>
    <t>21:0168:000816</t>
  </si>
  <si>
    <t>21:0168:000816:0001:0001:00</t>
  </si>
  <si>
    <t>013K  :833357:00:------:--</t>
  </si>
  <si>
    <t>21:0506:000964</t>
  </si>
  <si>
    <t>21:0168:000817</t>
  </si>
  <si>
    <t>21:0168:000817:0001:0001:00</t>
  </si>
  <si>
    <t>638</t>
  </si>
  <si>
    <t>013K  :833358:00:------:--</t>
  </si>
  <si>
    <t>21:0506:000965</t>
  </si>
  <si>
    <t>21:0168:000818</t>
  </si>
  <si>
    <t>21:0168:000818:0001:0001:00</t>
  </si>
  <si>
    <t>013K  :833359:00:------:--</t>
  </si>
  <si>
    <t>21:0506:000966</t>
  </si>
  <si>
    <t>21:0168:000819</t>
  </si>
  <si>
    <t>21:0168:000819:0001:0001:00</t>
  </si>
  <si>
    <t>013K  :833360:00:------:--</t>
  </si>
  <si>
    <t>21:0506:000967</t>
  </si>
  <si>
    <t>21:0168:000820</t>
  </si>
  <si>
    <t>21:0168:000820:0001:0001:00</t>
  </si>
  <si>
    <t>013K  :833361:80:833371:20</t>
  </si>
  <si>
    <t>21:0506:000968</t>
  </si>
  <si>
    <t>21:0168:000828</t>
  </si>
  <si>
    <t>21:0168:000828:0002:0001:02</t>
  </si>
  <si>
    <t>013K  :833362:00:------:--</t>
  </si>
  <si>
    <t>21:0506:000969</t>
  </si>
  <si>
    <t>21:0168:000821</t>
  </si>
  <si>
    <t>21:0168:000821:0001:0001:00</t>
  </si>
  <si>
    <t>013K  :833363:00:------:--</t>
  </si>
  <si>
    <t>21:0506:000970</t>
  </si>
  <si>
    <t>21:0168:000822</t>
  </si>
  <si>
    <t>21:0168:000822:0001:0001:00</t>
  </si>
  <si>
    <t>4920</t>
  </si>
  <si>
    <t>013K  :833364:00:------:--</t>
  </si>
  <si>
    <t>21:0506:000971</t>
  </si>
  <si>
    <t>21:0168:000823</t>
  </si>
  <si>
    <t>21:0168:000823:0001:0001:00</t>
  </si>
  <si>
    <t>3570</t>
  </si>
  <si>
    <t>013K  :833365:00:------:--</t>
  </si>
  <si>
    <t>21:0506:000972</t>
  </si>
  <si>
    <t>21:0168:000824</t>
  </si>
  <si>
    <t>21:0168:000824:0001:0001:00</t>
  </si>
  <si>
    <t>013K  :833366:9P:------:--</t>
  </si>
  <si>
    <t>21:0506:000973</t>
  </si>
  <si>
    <t>013K  :833367:00:------:--</t>
  </si>
  <si>
    <t>21:0506:000974</t>
  </si>
  <si>
    <t>21:0168:000825</t>
  </si>
  <si>
    <t>21:0168:000825:0001:0001:00</t>
  </si>
  <si>
    <t>4490</t>
  </si>
  <si>
    <t>013K  :833368:00:------:--</t>
  </si>
  <si>
    <t>21:0506:000975</t>
  </si>
  <si>
    <t>21:0168:000826</t>
  </si>
  <si>
    <t>21:0168:000826:0001:0001:00</t>
  </si>
  <si>
    <t>013K  :833369:00:------:--</t>
  </si>
  <si>
    <t>21:0506:000976</t>
  </si>
  <si>
    <t>21:0168:000827</t>
  </si>
  <si>
    <t>21:0168:000827:0001:0001:00</t>
  </si>
  <si>
    <t>013K  :833370:10:------:--</t>
  </si>
  <si>
    <t>21:0506:000977</t>
  </si>
  <si>
    <t>21:0168:000828:0001:0001:00</t>
  </si>
  <si>
    <t>013K  :833371:20:833370:10</t>
  </si>
  <si>
    <t>21:0506:000978</t>
  </si>
  <si>
    <t>21:0168:000828:0002:0001:01</t>
  </si>
  <si>
    <t>013K  :833372:00:------:--</t>
  </si>
  <si>
    <t>21:0506:000979</t>
  </si>
  <si>
    <t>21:0168:000829</t>
  </si>
  <si>
    <t>21:0168:000829:0001:0001:00</t>
  </si>
  <si>
    <t>013K  :833373:00:------:--</t>
  </si>
  <si>
    <t>21:0506:000980</t>
  </si>
  <si>
    <t>21:0168:000830</t>
  </si>
  <si>
    <t>21:0168:000830:0001:0001:00</t>
  </si>
  <si>
    <t>013K  :833374:00:------:--</t>
  </si>
  <si>
    <t>21:0506:000981</t>
  </si>
  <si>
    <t>21:0168:000831</t>
  </si>
  <si>
    <t>21:0168:000831:0001:0001:00</t>
  </si>
  <si>
    <t>013K  :833375:00:------:--</t>
  </si>
  <si>
    <t>21:0506:000982</t>
  </si>
  <si>
    <t>21:0168:000832</t>
  </si>
  <si>
    <t>21:0168:000832:0001:0001:00</t>
  </si>
  <si>
    <t>376</t>
  </si>
  <si>
    <t>013K  :833376:00:------:--</t>
  </si>
  <si>
    <t>21:0506:000983</t>
  </si>
  <si>
    <t>21:0168:000833</t>
  </si>
  <si>
    <t>21:0168:000833:0001:0001:00</t>
  </si>
  <si>
    <t>686</t>
  </si>
  <si>
    <t>013K  :833377:00:------:--</t>
  </si>
  <si>
    <t>21:0506:000984</t>
  </si>
  <si>
    <t>21:0168:000834</t>
  </si>
  <si>
    <t>21:0168:000834:0001:0001:00</t>
  </si>
  <si>
    <t>013K  :833378:00:------:--</t>
  </si>
  <si>
    <t>21:0506:000985</t>
  </si>
  <si>
    <t>21:0168:000835</t>
  </si>
  <si>
    <t>21:0168:000835:0001:0001:00</t>
  </si>
  <si>
    <t>441</t>
  </si>
  <si>
    <t>013K  :833379:00:------:--</t>
  </si>
  <si>
    <t>21:0506:000986</t>
  </si>
  <si>
    <t>21:0168:000836</t>
  </si>
  <si>
    <t>21:0168:000836:0001:0001:00</t>
  </si>
  <si>
    <t>1840</t>
  </si>
  <si>
    <t>013K  :833380:00:------:--</t>
  </si>
  <si>
    <t>21:0506:000987</t>
  </si>
  <si>
    <t>21:0168:000837</t>
  </si>
  <si>
    <t>21:0168:000837:0001:0001:00</t>
  </si>
  <si>
    <t>013K  :833381:80:833387:20</t>
  </si>
  <si>
    <t>21:0506:000988</t>
  </si>
  <si>
    <t>21:0168:000841</t>
  </si>
  <si>
    <t>21:0168:000841:0002:0001:02</t>
  </si>
  <si>
    <t>013K  :833382:00:------:--</t>
  </si>
  <si>
    <t>21:0506:000989</t>
  </si>
  <si>
    <t>21:0168:000838</t>
  </si>
  <si>
    <t>21:0168:000838:0001:0001:00</t>
  </si>
  <si>
    <t>013K  :833383:00:------:--</t>
  </si>
  <si>
    <t>21:0506:000990</t>
  </si>
  <si>
    <t>21:0168:000839</t>
  </si>
  <si>
    <t>21:0168:000839:0001:0001:00</t>
  </si>
  <si>
    <t>013K  :833384:9R:------:--</t>
  </si>
  <si>
    <t>21:0506:000991</t>
  </si>
  <si>
    <t>013K  :833385:00:------:--</t>
  </si>
  <si>
    <t>21:0506:000992</t>
  </si>
  <si>
    <t>21:0168:000840</t>
  </si>
  <si>
    <t>21:0168:000840:0001:0001:00</t>
  </si>
  <si>
    <t>013K  :833386:10:------:--</t>
  </si>
  <si>
    <t>21:0506:000993</t>
  </si>
  <si>
    <t>21:0168:000841:0001:0001:00</t>
  </si>
  <si>
    <t>013K  :833387:20:833386:10</t>
  </si>
  <si>
    <t>21:0506:000994</t>
  </si>
  <si>
    <t>21:0168:000841:0002:0001:01</t>
  </si>
  <si>
    <t>013K  :833388:00:------:--</t>
  </si>
  <si>
    <t>21:0506:000995</t>
  </si>
  <si>
    <t>21:0168:000842</t>
  </si>
  <si>
    <t>21:0168:000842:0001:0001:00</t>
  </si>
  <si>
    <t>013K  :833389:00:------:--</t>
  </si>
  <si>
    <t>21:0506:000996</t>
  </si>
  <si>
    <t>21:0168:000843</t>
  </si>
  <si>
    <t>21:0168:000843:0001:0001:00</t>
  </si>
  <si>
    <t>013K  :833390:00:------:--</t>
  </si>
  <si>
    <t>21:0506:000997</t>
  </si>
  <si>
    <t>21:0168:000844</t>
  </si>
  <si>
    <t>21:0168:000844:0001:0001:00</t>
  </si>
  <si>
    <t>013K  :833391:00:------:--</t>
  </si>
  <si>
    <t>21:0506:000998</t>
  </si>
  <si>
    <t>21:0168:000845</t>
  </si>
  <si>
    <t>21:0168:000845:0001:0001:00</t>
  </si>
  <si>
    <t>354</t>
  </si>
  <si>
    <t>013K  :833392:00:------:--</t>
  </si>
  <si>
    <t>21:0506:000999</t>
  </si>
  <si>
    <t>21:0168:000846</t>
  </si>
  <si>
    <t>21:0168:000846:0001:0001:00</t>
  </si>
  <si>
    <t>013K  :833393:00:------:--</t>
  </si>
  <si>
    <t>21:0506:001000</t>
  </si>
  <si>
    <t>21:0168:000847</t>
  </si>
  <si>
    <t>21:0168:000847:0001:0001:00</t>
  </si>
  <si>
    <t>477</t>
  </si>
  <si>
    <t>013K  :833394:00:------:--</t>
  </si>
  <si>
    <t>21:0506:001001</t>
  </si>
  <si>
    <t>21:0168:000848</t>
  </si>
  <si>
    <t>21:0168:000848:0001:0001:00</t>
  </si>
  <si>
    <t>654</t>
  </si>
  <si>
    <t>013K  :833395:00:------:--</t>
  </si>
  <si>
    <t>21:0506:001002</t>
  </si>
  <si>
    <t>21:0168:000849</t>
  </si>
  <si>
    <t>21:0168:000849:0001:0001:00</t>
  </si>
  <si>
    <t>013K  :833396:00:------:--</t>
  </si>
  <si>
    <t>21:0506:001003</t>
  </si>
  <si>
    <t>21:0168:000850</t>
  </si>
  <si>
    <t>21:0168:000850:0001:0001:00</t>
  </si>
  <si>
    <t>013K  :833397:00:------:--</t>
  </si>
  <si>
    <t>21:0506:001004</t>
  </si>
  <si>
    <t>21:0168:000851</t>
  </si>
  <si>
    <t>21:0168:000851:0001:0001:00</t>
  </si>
  <si>
    <t>013K  :833398:00:------:--</t>
  </si>
  <si>
    <t>21:0506:001005</t>
  </si>
  <si>
    <t>21:0168:000852</t>
  </si>
  <si>
    <t>21:0168:000852:0001:0001:00</t>
  </si>
  <si>
    <t>013K  :833399:00:------:--</t>
  </si>
  <si>
    <t>21:0506:001006</t>
  </si>
  <si>
    <t>21:0168:000853</t>
  </si>
  <si>
    <t>21:0168:000853:0001:0001:00</t>
  </si>
  <si>
    <t>013K  :833400:00:------:--</t>
  </si>
  <si>
    <t>21:0506:001007</t>
  </si>
  <si>
    <t>21:0168:000854</t>
  </si>
  <si>
    <t>21:0168:000854:0001:0001:00</t>
  </si>
  <si>
    <t>013K  :833401:80:833404:20</t>
  </si>
  <si>
    <t>21:0506:001008</t>
  </si>
  <si>
    <t>21:0168:000856</t>
  </si>
  <si>
    <t>21:0168:000856:0002:0001:02</t>
  </si>
  <si>
    <t>013K  :833402:00:------:--</t>
  </si>
  <si>
    <t>21:0506:001009</t>
  </si>
  <si>
    <t>21:0168:000855</t>
  </si>
  <si>
    <t>21:0168:000855:0001:0001:00</t>
  </si>
  <si>
    <t>6120</t>
  </si>
  <si>
    <t>013K  :833403:10:------:--</t>
  </si>
  <si>
    <t>21:0506:001010</t>
  </si>
  <si>
    <t>21:0168:000856:0001:0001:00</t>
  </si>
  <si>
    <t>013K  :833404:20:833403:10</t>
  </si>
  <si>
    <t>21:0506:001011</t>
  </si>
  <si>
    <t>21:0168:000856:0002:0001:01</t>
  </si>
  <si>
    <t>013K  :833405:00:------:--</t>
  </si>
  <si>
    <t>21:0506:001012</t>
  </si>
  <si>
    <t>21:0168:000857</t>
  </si>
  <si>
    <t>21:0168:000857:0001:0001:00</t>
  </si>
  <si>
    <t>013K  :833406:00:------:--</t>
  </si>
  <si>
    <t>21:0506:001013</t>
  </si>
  <si>
    <t>21:0168:000858</t>
  </si>
  <si>
    <t>21:0168:000858:0001:0001:00</t>
  </si>
  <si>
    <t>4620</t>
  </si>
  <si>
    <t>013K  :833407:00:------:--</t>
  </si>
  <si>
    <t>21:0506:001014</t>
  </si>
  <si>
    <t>21:0168:000859</t>
  </si>
  <si>
    <t>21:0168:000859:0001:0001:00</t>
  </si>
  <si>
    <t>013K  :833408:00:------:--</t>
  </si>
  <si>
    <t>21:0506:001015</t>
  </si>
  <si>
    <t>21:0168:000860</t>
  </si>
  <si>
    <t>21:0168:000860:0001:0001:00</t>
  </si>
  <si>
    <t>013K  :833409:00:------:--</t>
  </si>
  <si>
    <t>21:0506:001016</t>
  </si>
  <si>
    <t>21:0168:000861</t>
  </si>
  <si>
    <t>21:0168:000861:0001:0001:00</t>
  </si>
  <si>
    <t>013K  :833410:00:------:--</t>
  </si>
  <si>
    <t>21:0506:001017</t>
  </si>
  <si>
    <t>21:0168:000862</t>
  </si>
  <si>
    <t>21:0168:000862:0001:0001:00</t>
  </si>
  <si>
    <t>013K  :833411:00:------:--</t>
  </si>
  <si>
    <t>21:0506:001018</t>
  </si>
  <si>
    <t>21:0168:000863</t>
  </si>
  <si>
    <t>21:0168:000863:0001:0001:00</t>
  </si>
  <si>
    <t>013K  :833412:00:------:--</t>
  </si>
  <si>
    <t>21:0506:001019</t>
  </si>
  <si>
    <t>21:0168:000864</t>
  </si>
  <si>
    <t>21:0168:000864:0001:0001:00</t>
  </si>
  <si>
    <t>013K  :833413:00:------:--</t>
  </si>
  <si>
    <t>21:0506:001020</t>
  </si>
  <si>
    <t>21:0168:000865</t>
  </si>
  <si>
    <t>21:0168:000865:0001:0001:00</t>
  </si>
  <si>
    <t>013K  :833414:00:------:--</t>
  </si>
  <si>
    <t>21:0506:001021</t>
  </si>
  <si>
    <t>21:0168:000866</t>
  </si>
  <si>
    <t>21:0168:000866:0001:0001:00</t>
  </si>
  <si>
    <t>697</t>
  </si>
  <si>
    <t>013K  :833415:00:------:--</t>
  </si>
  <si>
    <t>21:0506:001022</t>
  </si>
  <si>
    <t>21:0168:000867</t>
  </si>
  <si>
    <t>21:0168:000867:0001:0001:00</t>
  </si>
  <si>
    <t>013K  :833416:9R:------:--</t>
  </si>
  <si>
    <t>21:0506:001023</t>
  </si>
  <si>
    <t>29.1</t>
  </si>
  <si>
    <t>013K  :833417:00:------:--</t>
  </si>
  <si>
    <t>21:0506:001024</t>
  </si>
  <si>
    <t>21:0168:000868</t>
  </si>
  <si>
    <t>21:0168:000868:0001:0001:00</t>
  </si>
  <si>
    <t>707</t>
  </si>
  <si>
    <t>013K  :833418:00:------:--</t>
  </si>
  <si>
    <t>21:0506:001025</t>
  </si>
  <si>
    <t>21:0168:000869</t>
  </si>
  <si>
    <t>21:0168:000869:0001:0001:00</t>
  </si>
  <si>
    <t>013K  :833419:00:------:--</t>
  </si>
  <si>
    <t>21:0506:001026</t>
  </si>
  <si>
    <t>21:0168:000870</t>
  </si>
  <si>
    <t>21:0168:000870:0001:0001:00</t>
  </si>
  <si>
    <t>013K  :833420:00:------:--</t>
  </si>
  <si>
    <t>21:0506:001027</t>
  </si>
  <si>
    <t>21:0168:000871</t>
  </si>
  <si>
    <t>21:0168:000871:0001:0001:00</t>
  </si>
  <si>
    <t>013K  :833421:80:833429:10</t>
  </si>
  <si>
    <t>21:0506:001028</t>
  </si>
  <si>
    <t>21:0168:000879</t>
  </si>
  <si>
    <t>21:0168:000879:0001:0001:02</t>
  </si>
  <si>
    <t>013K  :833422:00:------:--</t>
  </si>
  <si>
    <t>21:0506:001029</t>
  </si>
  <si>
    <t>21:0168:000872</t>
  </si>
  <si>
    <t>21:0168:000872:0001:0001:00</t>
  </si>
  <si>
    <t>013K  :833423:00:------:--</t>
  </si>
  <si>
    <t>21:0506:001030</t>
  </si>
  <si>
    <t>21:0168:000873</t>
  </si>
  <si>
    <t>21:0168:000873:0001:0001:00</t>
  </si>
  <si>
    <t>013K  :833424:00:------:--</t>
  </si>
  <si>
    <t>21:0506:001031</t>
  </si>
  <si>
    <t>21:0168:000874</t>
  </si>
  <si>
    <t>21:0168:000874:0001:0001:00</t>
  </si>
  <si>
    <t>013K  :833425:00:------:--</t>
  </si>
  <si>
    <t>21:0506:001032</t>
  </si>
  <si>
    <t>21:0168:000875</t>
  </si>
  <si>
    <t>21:0168:000875:0001:0001:00</t>
  </si>
  <si>
    <t>013K  :833426:00:------:--</t>
  </si>
  <si>
    <t>21:0506:001033</t>
  </si>
  <si>
    <t>21:0168:000876</t>
  </si>
  <si>
    <t>21:0168:000876:0001:0001:00</t>
  </si>
  <si>
    <t>013K  :833427:00:------:--</t>
  </si>
  <si>
    <t>21:0506:001034</t>
  </si>
  <si>
    <t>21:0168:000877</t>
  </si>
  <si>
    <t>21:0168:000877:0001:0001:00</t>
  </si>
  <si>
    <t>013K  :833428:00:------:--</t>
  </si>
  <si>
    <t>21:0506:001035</t>
  </si>
  <si>
    <t>21:0168:000878</t>
  </si>
  <si>
    <t>21:0168:000878:0001:0001:00</t>
  </si>
  <si>
    <t>013K  :833429:10:------:--</t>
  </si>
  <si>
    <t>21:0506:001036</t>
  </si>
  <si>
    <t>21:0168:000879:0001:0001:01</t>
  </si>
  <si>
    <t>013K  :833430:20:833429:10</t>
  </si>
  <si>
    <t>21:0506:001037</t>
  </si>
  <si>
    <t>21:0168:000879:0002:0001:00</t>
  </si>
  <si>
    <t>013K  :833431:00:------:--</t>
  </si>
  <si>
    <t>21:0506:001038</t>
  </si>
  <si>
    <t>21:0168:000880</t>
  </si>
  <si>
    <t>21:0168:000880:0001:0001:00</t>
  </si>
  <si>
    <t>013K  :833432:00:------:--</t>
  </si>
  <si>
    <t>21:0506:001039</t>
  </si>
  <si>
    <t>21:0168:000881</t>
  </si>
  <si>
    <t>21:0168:000881:0001:0001:00</t>
  </si>
  <si>
    <t>013K  :833433:9M:------:--</t>
  </si>
  <si>
    <t>21:0506:001040</t>
  </si>
  <si>
    <t>013K  :833434:00:------:--</t>
  </si>
  <si>
    <t>21:0506:001041</t>
  </si>
  <si>
    <t>21:0168:000882</t>
  </si>
  <si>
    <t>21:0168:000882:0001:0001:00</t>
  </si>
  <si>
    <t>853</t>
  </si>
  <si>
    <t>013K  :833435:00:------:--</t>
  </si>
  <si>
    <t>21:0506:001042</t>
  </si>
  <si>
    <t>21:0168:000883</t>
  </si>
  <si>
    <t>21:0168:000883:0001:0001:00</t>
  </si>
  <si>
    <t>013K  :833436:00:------:--</t>
  </si>
  <si>
    <t>21:0506:001043</t>
  </si>
  <si>
    <t>21:0168:000884</t>
  </si>
  <si>
    <t>21:0168:000884:0001:0001:00</t>
  </si>
  <si>
    <t>013K  :833437:00:------:--</t>
  </si>
  <si>
    <t>21:0506:001044</t>
  </si>
  <si>
    <t>21:0168:000885</t>
  </si>
  <si>
    <t>21:0168:000885:0001:0001:00</t>
  </si>
  <si>
    <t>641</t>
  </si>
  <si>
    <t>013K  :833438:00:------:--</t>
  </si>
  <si>
    <t>21:0506:001045</t>
  </si>
  <si>
    <t>21:0168:000886</t>
  </si>
  <si>
    <t>21:0168:000886:0001:0001:00</t>
  </si>
  <si>
    <t>662</t>
  </si>
  <si>
    <t>013K  :833439:00:------:--</t>
  </si>
  <si>
    <t>21:0506:001046</t>
  </si>
  <si>
    <t>21:0168:000887</t>
  </si>
  <si>
    <t>21:0168:000887:0001:0001:00</t>
  </si>
  <si>
    <t>013K  :833440:00:------:--</t>
  </si>
  <si>
    <t>21:0506:001047</t>
  </si>
  <si>
    <t>21:0168:000888</t>
  </si>
  <si>
    <t>21:0168:000888:0001:0001:00</t>
  </si>
  <si>
    <t>013K  :833441:80:833443:20</t>
  </si>
  <si>
    <t>21:0506:001048</t>
  </si>
  <si>
    <t>21:0168:000889</t>
  </si>
  <si>
    <t>21:0168:000889:0002:0001:02</t>
  </si>
  <si>
    <t>013K  :833442:10:------:--</t>
  </si>
  <si>
    <t>21:0506:001049</t>
  </si>
  <si>
    <t>21:0168:000889:0001:0001:00</t>
  </si>
  <si>
    <t>013K  :833443:20:833442:10</t>
  </si>
  <si>
    <t>21:0506:001050</t>
  </si>
  <si>
    <t>21:0168:000889:0002:0001:01</t>
  </si>
  <si>
    <t>013K  :833444:00:------:--</t>
  </si>
  <si>
    <t>21:0506:001051</t>
  </si>
  <si>
    <t>21:0168:000890</t>
  </si>
  <si>
    <t>21:0168:000890:0001:0001:00</t>
  </si>
  <si>
    <t>013K  :833445:00:------:--</t>
  </si>
  <si>
    <t>21:0506:001052</t>
  </si>
  <si>
    <t>21:0168:000891</t>
  </si>
  <si>
    <t>21:0168:000891:0001:0001:00</t>
  </si>
  <si>
    <t>013K  :833446:00:------:--</t>
  </si>
  <si>
    <t>21:0506:001053</t>
  </si>
  <si>
    <t>21:0168:000892</t>
  </si>
  <si>
    <t>21:0168:000892:0001:0001:00</t>
  </si>
  <si>
    <t>013K  :833447:00:------:--</t>
  </si>
  <si>
    <t>21:0506:001054</t>
  </si>
  <si>
    <t>21:0168:000893</t>
  </si>
  <si>
    <t>21:0168:000893:0001:0001:00</t>
  </si>
  <si>
    <t>385</t>
  </si>
  <si>
    <t>3080</t>
  </si>
  <si>
    <t>013K  :833448:00:------:--</t>
  </si>
  <si>
    <t>21:0506:001055</t>
  </si>
  <si>
    <t>21:0168:000894</t>
  </si>
  <si>
    <t>21:0168:000894:0001:0001:00</t>
  </si>
  <si>
    <t>013K  :833449:9P:------:--</t>
  </si>
  <si>
    <t>21:0506:001056</t>
  </si>
  <si>
    <t>013K  :833450:00:------:--</t>
  </si>
  <si>
    <t>21:0506:001057</t>
  </si>
  <si>
    <t>21:0168:000895</t>
  </si>
  <si>
    <t>21:0168:000895:0001:0001:00</t>
  </si>
  <si>
    <t>598</t>
  </si>
  <si>
    <t>013K  :833451:00:------:--</t>
  </si>
  <si>
    <t>21:0506:001058</t>
  </si>
  <si>
    <t>21:0168:000896</t>
  </si>
  <si>
    <t>21:0168:000896:0001:0001:00</t>
  </si>
  <si>
    <t>521</t>
  </si>
  <si>
    <t>013K  :833452:00:------:--</t>
  </si>
  <si>
    <t>21:0506:001059</t>
  </si>
  <si>
    <t>21:0168:000897</t>
  </si>
  <si>
    <t>21:0168:000897:0001:0001:00</t>
  </si>
  <si>
    <t>56.8</t>
  </si>
  <si>
    <t>013K  :833453:00:------:--</t>
  </si>
  <si>
    <t>21:0506:001060</t>
  </si>
  <si>
    <t>21:0168:000898</t>
  </si>
  <si>
    <t>21:0168:000898:0001:0001:00</t>
  </si>
  <si>
    <t>013K  :833454:00:------:--</t>
  </si>
  <si>
    <t>21:0506:001061</t>
  </si>
  <si>
    <t>21:0168:000899</t>
  </si>
  <si>
    <t>21:0168:000899:0001:0001:00</t>
  </si>
  <si>
    <t>013K  :833455:00:------:--</t>
  </si>
  <si>
    <t>21:0506:001062</t>
  </si>
  <si>
    <t>21:0168:000900</t>
  </si>
  <si>
    <t>21:0168:000900:0001:0001:00</t>
  </si>
  <si>
    <t>013K  :833456:00:------:--</t>
  </si>
  <si>
    <t>21:0506:001063</t>
  </si>
  <si>
    <t>21:0168:000901</t>
  </si>
  <si>
    <t>21:0168:000901:0001:0001:00</t>
  </si>
  <si>
    <t>013K  :833457:00:------:--</t>
  </si>
  <si>
    <t>21:0506:001064</t>
  </si>
  <si>
    <t>21:0168:000902</t>
  </si>
  <si>
    <t>21:0168:000902:0001:0001:00</t>
  </si>
  <si>
    <t>013K  :833458:00:------:--</t>
  </si>
  <si>
    <t>21:0506:001065</t>
  </si>
  <si>
    <t>21:0168:000903</t>
  </si>
  <si>
    <t>21:0168:000903:0001:0001:00</t>
  </si>
  <si>
    <t>013K  :833459:00:------:--</t>
  </si>
  <si>
    <t>21:0506:001066</t>
  </si>
  <si>
    <t>21:0168:000904</t>
  </si>
  <si>
    <t>21:0168:000904:0001:0001:00</t>
  </si>
  <si>
    <t>013K  :833460:00:------:--</t>
  </si>
  <si>
    <t>21:0506:001067</t>
  </si>
  <si>
    <t>21:0168:000905</t>
  </si>
  <si>
    <t>21:0168:000905:0001:0001:00</t>
  </si>
  <si>
    <t>013K  :833461:80:833467:10</t>
  </si>
  <si>
    <t>21:0506:001068</t>
  </si>
  <si>
    <t>21:0168:000911</t>
  </si>
  <si>
    <t>21:0168:000911:0001:0001:02</t>
  </si>
  <si>
    <t>013K  :833462:00:------:--</t>
  </si>
  <si>
    <t>21:0506:001069</t>
  </si>
  <si>
    <t>21:0168:000906</t>
  </si>
  <si>
    <t>21:0168:000906:0001:0001:00</t>
  </si>
  <si>
    <t>013K  :833463:00:------:--</t>
  </si>
  <si>
    <t>21:0506:001070</t>
  </si>
  <si>
    <t>21:0168:000907</t>
  </si>
  <si>
    <t>21:0168:000907:0001:0001:00</t>
  </si>
  <si>
    <t>013K  :833464:00:------:--</t>
  </si>
  <si>
    <t>21:0506:001071</t>
  </si>
  <si>
    <t>21:0168:000908</t>
  </si>
  <si>
    <t>21:0168:000908:0001:0001:00</t>
  </si>
  <si>
    <t>013K  :833465:00:------:--</t>
  </si>
  <si>
    <t>21:0506:001072</t>
  </si>
  <si>
    <t>21:0168:000909</t>
  </si>
  <si>
    <t>21:0168:000909:0001:0001:00</t>
  </si>
  <si>
    <t>013K  :833466:00:------:--</t>
  </si>
  <si>
    <t>21:0506:001073</t>
  </si>
  <si>
    <t>21:0168:000910</t>
  </si>
  <si>
    <t>21:0168:000910:0001:0001:00</t>
  </si>
  <si>
    <t>1220</t>
  </si>
  <si>
    <t>013K  :833467:10:------:--</t>
  </si>
  <si>
    <t>21:0506:001074</t>
  </si>
  <si>
    <t>21:0168:000911:0001:0001:01</t>
  </si>
  <si>
    <t>13.9</t>
  </si>
  <si>
    <t>013K  :833468:20:833467:10</t>
  </si>
  <si>
    <t>21:0506:001075</t>
  </si>
  <si>
    <t>21:0168:000911:0002:0001:00</t>
  </si>
  <si>
    <t>49000</t>
  </si>
  <si>
    <t>013K  :833469:00:------:--</t>
  </si>
  <si>
    <t>21:0506:001076</t>
  </si>
  <si>
    <t>21:0168:000912</t>
  </si>
  <si>
    <t>21:0168:000912:0001:0001:00</t>
  </si>
  <si>
    <t>013K  :833470:00:------:--</t>
  </si>
  <si>
    <t>21:0506:001077</t>
  </si>
  <si>
    <t>21:0168:000913</t>
  </si>
  <si>
    <t>21:0168:000913:0001:0001:00</t>
  </si>
  <si>
    <t>013K  :833471:00:------:--</t>
  </si>
  <si>
    <t>21:0506:001078</t>
  </si>
  <si>
    <t>21:0168:000914</t>
  </si>
  <si>
    <t>21:0168:000914:0001:0001:00</t>
  </si>
  <si>
    <t>013K  :833472:00:------:--</t>
  </si>
  <si>
    <t>21:0506:001079</t>
  </si>
  <si>
    <t>21:0168:000915</t>
  </si>
  <si>
    <t>21:0168:000915:0001:0001:00</t>
  </si>
  <si>
    <t>6020</t>
  </si>
  <si>
    <t>013K  :833473:9M:------:--</t>
  </si>
  <si>
    <t>21:0506:001080</t>
  </si>
  <si>
    <t>013K  :833474:00:------:--</t>
  </si>
  <si>
    <t>21:0506:001081</t>
  </si>
  <si>
    <t>21:0168:000916</t>
  </si>
  <si>
    <t>21:0168:000916:0001:0001:00</t>
  </si>
  <si>
    <t>013K  :833475:00:------:--</t>
  </si>
  <si>
    <t>21:0506:001082</t>
  </si>
  <si>
    <t>21:0168:000917</t>
  </si>
  <si>
    <t>21:0168:000917:0001:0001:00</t>
  </si>
  <si>
    <t>271</t>
  </si>
  <si>
    <t>013K  :833476:00:------:--</t>
  </si>
  <si>
    <t>21:0506:001083</t>
  </si>
  <si>
    <t>21:0168:000918</t>
  </si>
  <si>
    <t>21:0168:000918:0001:0001:00</t>
  </si>
  <si>
    <t>013K  :833477:00:------:--</t>
  </si>
  <si>
    <t>21:0506:001084</t>
  </si>
  <si>
    <t>21:0168:000919</t>
  </si>
  <si>
    <t>21:0168:000919:0001:0001:00</t>
  </si>
  <si>
    <t>29500</t>
  </si>
  <si>
    <t>013K  :833478:00:------:--</t>
  </si>
  <si>
    <t>21:0506:001085</t>
  </si>
  <si>
    <t>21:0168:000920</t>
  </si>
  <si>
    <t>21:0168:000920:0001:0001:00</t>
  </si>
  <si>
    <t>446</t>
  </si>
  <si>
    <t>013K  :833479:00:------:--</t>
  </si>
  <si>
    <t>21:0506:001086</t>
  </si>
  <si>
    <t>21:0168:000921</t>
  </si>
  <si>
    <t>21:0168:000921:0001:0001:00</t>
  </si>
  <si>
    <t>013K  :833480:00:------:--</t>
  </si>
  <si>
    <t>21:0506:001087</t>
  </si>
  <si>
    <t>21:0168:000922</t>
  </si>
  <si>
    <t>21:0168:000922:0001:0001:00</t>
  </si>
  <si>
    <t>013K  :833481:80:833495:20</t>
  </si>
  <si>
    <t>21:0506:001088</t>
  </si>
  <si>
    <t>21:0168:000934</t>
  </si>
  <si>
    <t>21:0168:000934:0002:0001:02</t>
  </si>
  <si>
    <t>013K  :833482:00:------:--</t>
  </si>
  <si>
    <t>21:0506:001089</t>
  </si>
  <si>
    <t>21:0168:000923</t>
  </si>
  <si>
    <t>21:0168:000923:0001:0001:00</t>
  </si>
  <si>
    <t>2680</t>
  </si>
  <si>
    <t>013K  :833483:00:------:--</t>
  </si>
  <si>
    <t>21:0506:001090</t>
  </si>
  <si>
    <t>21:0168:000924</t>
  </si>
  <si>
    <t>21:0168:000924:0001:0001:00</t>
  </si>
  <si>
    <t>6600</t>
  </si>
  <si>
    <t>6.05</t>
  </si>
  <si>
    <t>013K  :833484:00:------:--</t>
  </si>
  <si>
    <t>21:0506:001091</t>
  </si>
  <si>
    <t>21:0168:000925</t>
  </si>
  <si>
    <t>21:0168:000925:0001:0001:00</t>
  </si>
  <si>
    <t>013K  :833485:00:------:--</t>
  </si>
  <si>
    <t>21:0506:001092</t>
  </si>
  <si>
    <t>21:0168:000926</t>
  </si>
  <si>
    <t>21:0168:000926:0001:0001:00</t>
  </si>
  <si>
    <t>013K  :833486:00:------:--</t>
  </si>
  <si>
    <t>21:0506:001093</t>
  </si>
  <si>
    <t>21:0168:000927</t>
  </si>
  <si>
    <t>21:0168:000927:0001:0001:00</t>
  </si>
  <si>
    <t>013K  :833487:00:------:--</t>
  </si>
  <si>
    <t>21:0506:001094</t>
  </si>
  <si>
    <t>21:0168:000928</t>
  </si>
  <si>
    <t>21:0168:000928:0001:0001:00</t>
  </si>
  <si>
    <t>2210</t>
  </si>
  <si>
    <t>013K  :833488:9M:------:--</t>
  </si>
  <si>
    <t>21:0506:001095</t>
  </si>
  <si>
    <t>013K  :833489:00:------:--</t>
  </si>
  <si>
    <t>21:0506:001096</t>
  </si>
  <si>
    <t>21:0168:000929</t>
  </si>
  <si>
    <t>21:0168:000929:0001:0001:00</t>
  </si>
  <si>
    <t>013K  :833490:00:------:--</t>
  </si>
  <si>
    <t>21:0506:001097</t>
  </si>
  <si>
    <t>21:0168:000930</t>
  </si>
  <si>
    <t>21:0168:000930:0001:0001:00</t>
  </si>
  <si>
    <t>013K  :833491:00:------:--</t>
  </si>
  <si>
    <t>21:0506:001098</t>
  </si>
  <si>
    <t>21:0168:000931</t>
  </si>
  <si>
    <t>21:0168:000931:0001:0001:00</t>
  </si>
  <si>
    <t>013K  :833492:00:------:--</t>
  </si>
  <si>
    <t>21:0506:001099</t>
  </si>
  <si>
    <t>21:0168:000932</t>
  </si>
  <si>
    <t>21:0168:000932:0001:0001:00</t>
  </si>
  <si>
    <t>900</t>
  </si>
  <si>
    <t>013K  :833493:00:------:--</t>
  </si>
  <si>
    <t>21:0506:001100</t>
  </si>
  <si>
    <t>21:0168:000933</t>
  </si>
  <si>
    <t>21:0168:000933:0001:0001:00</t>
  </si>
  <si>
    <t>013K  :833494:10:------:--</t>
  </si>
  <si>
    <t>21:0506:001101</t>
  </si>
  <si>
    <t>21:0168:000934:0001:0001:00</t>
  </si>
  <si>
    <t>013K  :833495:20:833494:10</t>
  </si>
  <si>
    <t>21:0506:001102</t>
  </si>
  <si>
    <t>21:0168:000934:0002:0001:01</t>
  </si>
  <si>
    <t>013K  :833496:00:------:--</t>
  </si>
  <si>
    <t>21:0506:001103</t>
  </si>
  <si>
    <t>21:0168:000935</t>
  </si>
  <si>
    <t>21:0168:000935:0001:0001:00</t>
  </si>
  <si>
    <t>013K  :833497:00:------:--</t>
  </si>
  <si>
    <t>21:0506:001104</t>
  </si>
  <si>
    <t>21:0168:000936</t>
  </si>
  <si>
    <t>21:0168:000936:0001:0001:00</t>
  </si>
  <si>
    <t>013K  :833498:00:------:--</t>
  </si>
  <si>
    <t>21:0506:001105</t>
  </si>
  <si>
    <t>21:0168:000937</t>
  </si>
  <si>
    <t>21:0168:000937:0001:0001:00</t>
  </si>
  <si>
    <t>6700</t>
  </si>
  <si>
    <t>013K  :833499:00:------:--</t>
  </si>
  <si>
    <t>21:0506:001106</t>
  </si>
  <si>
    <t>21:0168:000938</t>
  </si>
  <si>
    <t>21:0168:000938:0001:0001:00</t>
  </si>
  <si>
    <t>013K  :833500:00:------:--</t>
  </si>
  <si>
    <t>21:0506:001107</t>
  </si>
  <si>
    <t>21:0168:000939</t>
  </si>
  <si>
    <t>21:0168:000939:0001:0001:00</t>
  </si>
  <si>
    <t>013K  :833501:80:833505:10</t>
  </si>
  <si>
    <t>21:0506:001108</t>
  </si>
  <si>
    <t>21:0168:000942</t>
  </si>
  <si>
    <t>21:0168:000942:0001:0001:02</t>
  </si>
  <si>
    <t>013K  :833502:00:------:--</t>
  </si>
  <si>
    <t>21:0506:001109</t>
  </si>
  <si>
    <t>21:0168:000940</t>
  </si>
  <si>
    <t>21:0168:000940:0001:0001:00</t>
  </si>
  <si>
    <t>013K  :833503:9R:------:--</t>
  </si>
  <si>
    <t>21:0506:001110</t>
  </si>
  <si>
    <t>013K  :833504:00:------:--</t>
  </si>
  <si>
    <t>21:0506:001111</t>
  </si>
  <si>
    <t>21:0168:000941</t>
  </si>
  <si>
    <t>21:0168:000941:0001:0001:00</t>
  </si>
  <si>
    <t>013K  :833505:10:------:--</t>
  </si>
  <si>
    <t>21:0506:001112</t>
  </si>
  <si>
    <t>21:0168:000942:0001:0001:01</t>
  </si>
  <si>
    <t>013K  :833506:20:833505:10</t>
  </si>
  <si>
    <t>21:0506:001113</t>
  </si>
  <si>
    <t>21:0168:000942:0002:0001:00</t>
  </si>
  <si>
    <t>013K  :833507:00:------:--</t>
  </si>
  <si>
    <t>21:0506:001114</t>
  </si>
  <si>
    <t>21:0168:000943</t>
  </si>
  <si>
    <t>21:0168:000943:0001:0001:00</t>
  </si>
  <si>
    <t>1820</t>
  </si>
  <si>
    <t>013K  :833508:00:------:--</t>
  </si>
  <si>
    <t>21:0506:001115</t>
  </si>
  <si>
    <t>21:0168:000944</t>
  </si>
  <si>
    <t>21:0168:000944:0001:0001:00</t>
  </si>
  <si>
    <t>013K  :833509:00:------:--</t>
  </si>
  <si>
    <t>21:0506:001116</t>
  </si>
  <si>
    <t>21:0168:000945</t>
  </si>
  <si>
    <t>21:0168:000945:0001:0001:00</t>
  </si>
  <si>
    <t>013K  :833510:00:------:--</t>
  </si>
  <si>
    <t>21:0506:001117</t>
  </si>
  <si>
    <t>21:0168:000946</t>
  </si>
  <si>
    <t>21:0168:000946:0001:0001:00</t>
  </si>
  <si>
    <t>013K  :833511:00:------:--</t>
  </si>
  <si>
    <t>21:0506:001118</t>
  </si>
  <si>
    <t>21:0168:000947</t>
  </si>
  <si>
    <t>21:0168:000947:0001:0001:00</t>
  </si>
  <si>
    <t>013K  :833512:00:------:--</t>
  </si>
  <si>
    <t>21:0506:001119</t>
  </si>
  <si>
    <t>21:0168:000948</t>
  </si>
  <si>
    <t>21:0168:000948:0001:0001:00</t>
  </si>
  <si>
    <t>013K  :833513:00:------:--</t>
  </si>
  <si>
    <t>21:0506:001120</t>
  </si>
  <si>
    <t>21:0168:000949</t>
  </si>
  <si>
    <t>21:0168:000949:0001:0001:00</t>
  </si>
  <si>
    <t>013K  :833514:00:------:--</t>
  </si>
  <si>
    <t>21:0506:001121</t>
  </si>
  <si>
    <t>21:0168:000950</t>
  </si>
  <si>
    <t>21:0168:000950:0001:0001:00</t>
  </si>
  <si>
    <t>013K  :833515:00:------:--</t>
  </si>
  <si>
    <t>21:0506:001122</t>
  </si>
  <si>
    <t>21:0168:000951</t>
  </si>
  <si>
    <t>21:0168:000951:0001:0001:00</t>
  </si>
  <si>
    <t>013K  :833516:00:------:--</t>
  </si>
  <si>
    <t>21:0506:001123</t>
  </si>
  <si>
    <t>21:0168:000952</t>
  </si>
  <si>
    <t>21:0168:000952:0001:0001:00</t>
  </si>
  <si>
    <t>013K  :833517:00:------:--</t>
  </si>
  <si>
    <t>21:0506:001124</t>
  </si>
  <si>
    <t>21:0168:000953</t>
  </si>
  <si>
    <t>21:0168:000953:0001:0001:00</t>
  </si>
  <si>
    <t>013K  :833518:00:------:--</t>
  </si>
  <si>
    <t>21:0506:001125</t>
  </si>
  <si>
    <t>21:0168:000954</t>
  </si>
  <si>
    <t>21:0168:000954:0001:0001:00</t>
  </si>
  <si>
    <t>013L  :821001:80:821004:20</t>
  </si>
  <si>
    <t>21:0508:000001</t>
  </si>
  <si>
    <t>21:0169:000002</t>
  </si>
  <si>
    <t>21:0169:000002:0002:0001:02</t>
  </si>
  <si>
    <t>013L  :821002:00:------:--</t>
  </si>
  <si>
    <t>21:0508:000002</t>
  </si>
  <si>
    <t>21:0169:000001</t>
  </si>
  <si>
    <t>21:0169:000001:0001:0001:00</t>
  </si>
  <si>
    <t>885</t>
  </si>
  <si>
    <t>013L  :821003:10:------:--</t>
  </si>
  <si>
    <t>21:0508:000003</t>
  </si>
  <si>
    <t>21:0169:000002:0001:0001:00</t>
  </si>
  <si>
    <t>013L  :821004:20:821003:10</t>
  </si>
  <si>
    <t>21:0508:000004</t>
  </si>
  <si>
    <t>21:0169:000002:0002:0001:01</t>
  </si>
  <si>
    <t>013L  :821005:00:------:--</t>
  </si>
  <si>
    <t>21:0508:000005</t>
  </si>
  <si>
    <t>21:0169:000003</t>
  </si>
  <si>
    <t>21:0169:000003:0001:0001:00</t>
  </si>
  <si>
    <t>013L  :821006:00:------:--</t>
  </si>
  <si>
    <t>21:0508:000006</t>
  </si>
  <si>
    <t>21:0169:000004</t>
  </si>
  <si>
    <t>21:0169:000004:0001:0001:00</t>
  </si>
  <si>
    <t>013L  :821007:00:------:--</t>
  </si>
  <si>
    <t>21:0508:000007</t>
  </si>
  <si>
    <t>21:0169:000005</t>
  </si>
  <si>
    <t>21:0169:000005:0001:0001:00</t>
  </si>
  <si>
    <t>013L  :821008:00:------:--</t>
  </si>
  <si>
    <t>21:0508:000008</t>
  </si>
  <si>
    <t>21:0169:000006</t>
  </si>
  <si>
    <t>21:0169:000006:0001:0001:00</t>
  </si>
  <si>
    <t>013L  :821009:00:------:--</t>
  </si>
  <si>
    <t>21:0508:000009</t>
  </si>
  <si>
    <t>21:0169:000007</t>
  </si>
  <si>
    <t>21:0169:000007:0001:0001:00</t>
  </si>
  <si>
    <t>013L  :821010:00:------:--</t>
  </si>
  <si>
    <t>21:0508:000010</t>
  </si>
  <si>
    <t>21:0169:000008</t>
  </si>
  <si>
    <t>21:0169:000008:0001:0001:00</t>
  </si>
  <si>
    <t>013L  :821011:00:------:--</t>
  </si>
  <si>
    <t>21:0508:000011</t>
  </si>
  <si>
    <t>21:0169:000009</t>
  </si>
  <si>
    <t>21:0169:000009:0001:0001:00</t>
  </si>
  <si>
    <t>013L  :821012:00:------:--</t>
  </si>
  <si>
    <t>21:0508:000012</t>
  </si>
  <si>
    <t>21:0169:000010</t>
  </si>
  <si>
    <t>21:0169:000010:0001:0001:00</t>
  </si>
  <si>
    <t>013L  :821013:00:------:--</t>
  </si>
  <si>
    <t>21:0508:000013</t>
  </si>
  <si>
    <t>21:0169:000011</t>
  </si>
  <si>
    <t>21:0169:000011:0001:0001:00</t>
  </si>
  <si>
    <t>013L  :821014:00:------:--</t>
  </si>
  <si>
    <t>21:0508:000014</t>
  </si>
  <si>
    <t>21:0169:000012</t>
  </si>
  <si>
    <t>21:0169:000012:0001:0001:00</t>
  </si>
  <si>
    <t>013L  :821015:00:------:--</t>
  </si>
  <si>
    <t>21:0508:000015</t>
  </si>
  <si>
    <t>21:0169:000013</t>
  </si>
  <si>
    <t>21:0169:000013:0001:0001:00</t>
  </si>
  <si>
    <t>013L  :821016:00:------:--</t>
  </si>
  <si>
    <t>21:0508:000016</t>
  </si>
  <si>
    <t>21:0169:000014</t>
  </si>
  <si>
    <t>21:0169:000014:0001:0001:00</t>
  </si>
  <si>
    <t>013L  :821017:00:------:--</t>
  </si>
  <si>
    <t>21:0508:000017</t>
  </si>
  <si>
    <t>21:0169:000015</t>
  </si>
  <si>
    <t>21:0169:000015:0001:0001:00</t>
  </si>
  <si>
    <t>013L  :821018:00:------:--</t>
  </si>
  <si>
    <t>21:0508:000018</t>
  </si>
  <si>
    <t>21:0169:000016</t>
  </si>
  <si>
    <t>21:0169:000016:0001:0001:00</t>
  </si>
  <si>
    <t>013L  :821019:00:------:--</t>
  </si>
  <si>
    <t>21:0508:000019</t>
  </si>
  <si>
    <t>21:0169:000017</t>
  </si>
  <si>
    <t>21:0169:000017:0001:0001:00</t>
  </si>
  <si>
    <t>013L  :821020:9R:------:--</t>
  </si>
  <si>
    <t>21:0508:000020</t>
  </si>
  <si>
    <t>013L  :821021:80:821023:10</t>
  </si>
  <si>
    <t>21:0508:000021</t>
  </si>
  <si>
    <t>21:0169:000019</t>
  </si>
  <si>
    <t>21:0169:000019:0001:0001:02</t>
  </si>
  <si>
    <t>013L  :821022:00:------:--</t>
  </si>
  <si>
    <t>21:0508:000022</t>
  </si>
  <si>
    <t>21:0169:000018</t>
  </si>
  <si>
    <t>21:0169:000018:0001:0001:00</t>
  </si>
  <si>
    <t>013L  :821023:10:------:--</t>
  </si>
  <si>
    <t>21:0508:000023</t>
  </si>
  <si>
    <t>21:0169:000019:0001:0001:01</t>
  </si>
  <si>
    <t>013L  :821024:20:821023:10</t>
  </si>
  <si>
    <t>21:0508:000024</t>
  </si>
  <si>
    <t>21:0169:000019:0002:0001:00</t>
  </si>
  <si>
    <t>013L  :821025:00:------:--</t>
  </si>
  <si>
    <t>21:0508:000025</t>
  </si>
  <si>
    <t>21:0169:000020</t>
  </si>
  <si>
    <t>21:0169:000020:0001:0001:00</t>
  </si>
  <si>
    <t>013L  :821026:00:------:--</t>
  </si>
  <si>
    <t>21:0508:000026</t>
  </si>
  <si>
    <t>21:0169:000021</t>
  </si>
  <si>
    <t>21:0169:000021:0001:0001:00</t>
  </si>
  <si>
    <t>23.7</t>
  </si>
  <si>
    <t>013L  :821027:00:------:--</t>
  </si>
  <si>
    <t>21:0508:000027</t>
  </si>
  <si>
    <t>21:0169:000022</t>
  </si>
  <si>
    <t>21:0169:000022:0001:0001:00</t>
  </si>
  <si>
    <t>013L  :821028:00:------:--</t>
  </si>
  <si>
    <t>21:0508:000028</t>
  </si>
  <si>
    <t>21:0169:000023</t>
  </si>
  <si>
    <t>21:0169:000023:0001:0001:00</t>
  </si>
  <si>
    <t>013L  :821029:00:------:--</t>
  </si>
  <si>
    <t>21:0508:000029</t>
  </si>
  <si>
    <t>21:0169:000024</t>
  </si>
  <si>
    <t>21:0169:000024:0001:0001:00</t>
  </si>
  <si>
    <t>013L  :821030:00:------:--</t>
  </si>
  <si>
    <t>21:0508:000030</t>
  </si>
  <si>
    <t>21:0169:000025</t>
  </si>
  <si>
    <t>21:0169:000025:0001:0001:00</t>
  </si>
  <si>
    <t>013L  :821031:00:------:--</t>
  </si>
  <si>
    <t>21:0508:000031</t>
  </si>
  <si>
    <t>21:0169:000026</t>
  </si>
  <si>
    <t>21:0169:000026:0001:0001:00</t>
  </si>
  <si>
    <t>013L  :821032:00:------:--</t>
  </si>
  <si>
    <t>21:0508:000032</t>
  </si>
  <si>
    <t>21:0169:000027</t>
  </si>
  <si>
    <t>21:0169:000027:0001:0001:00</t>
  </si>
  <si>
    <t>013L  :821033:00:------:--</t>
  </si>
  <si>
    <t>21:0508:000033</t>
  </si>
  <si>
    <t>21:0169:000028</t>
  </si>
  <si>
    <t>21:0169:000028:0001:0001:00</t>
  </si>
  <si>
    <t>013L  :821034:9R:------:--</t>
  </si>
  <si>
    <t>21:0508:000034</t>
  </si>
  <si>
    <t>013L  :821035:00:------:--</t>
  </si>
  <si>
    <t>21:0508:000035</t>
  </si>
  <si>
    <t>21:0169:000029</t>
  </si>
  <si>
    <t>21:0169:000029:0001:0001:00</t>
  </si>
  <si>
    <t>013L  :821036:00:------:--</t>
  </si>
  <si>
    <t>21:0508:000036</t>
  </si>
  <si>
    <t>21:0169:000030</t>
  </si>
  <si>
    <t>21:0169:000030:0001:0001:00</t>
  </si>
  <si>
    <t>013L  :821037:00:------:--</t>
  </si>
  <si>
    <t>21:0508:000037</t>
  </si>
  <si>
    <t>21:0169:000031</t>
  </si>
  <si>
    <t>21:0169:000031:0001:0001:00</t>
  </si>
  <si>
    <t>755</t>
  </si>
  <si>
    <t>013L  :821038:00:------:--</t>
  </si>
  <si>
    <t>21:0508:000038</t>
  </si>
  <si>
    <t>21:0169:000032</t>
  </si>
  <si>
    <t>21:0169:000032:0001:0001:00</t>
  </si>
  <si>
    <t>013L  :821039:00:------:--</t>
  </si>
  <si>
    <t>21:0508:000039</t>
  </si>
  <si>
    <t>21:0169:000033</t>
  </si>
  <si>
    <t>21:0169:000033:0001:0001:00</t>
  </si>
  <si>
    <t>013L  :821040:00:------:--</t>
  </si>
  <si>
    <t>21:0508:000040</t>
  </si>
  <si>
    <t>21:0169:000034</t>
  </si>
  <si>
    <t>21:0169:000034:0001:0001:00</t>
  </si>
  <si>
    <t>013L  :821041:80:821042:10</t>
  </si>
  <si>
    <t>21:0508:000041</t>
  </si>
  <si>
    <t>21:0169:000035</t>
  </si>
  <si>
    <t>21:0169:000035:0001:0001:02</t>
  </si>
  <si>
    <t>013L  :821042:10:------:--</t>
  </si>
  <si>
    <t>21:0508:000042</t>
  </si>
  <si>
    <t>21:0169:000035:0001:0001:01</t>
  </si>
  <si>
    <t>013L  :821043:20:821042:10</t>
  </si>
  <si>
    <t>21:0508:000043</t>
  </si>
  <si>
    <t>21:0169:000035:0002:0001:00</t>
  </si>
  <si>
    <t>013L  :821044:00:------:--</t>
  </si>
  <si>
    <t>21:0508:000044</t>
  </si>
  <si>
    <t>21:0169:000036</t>
  </si>
  <si>
    <t>21:0169:000036:0001:0001:00</t>
  </si>
  <si>
    <t>013L  :821045:9U:------:--</t>
  </si>
  <si>
    <t>21:0508:000045</t>
  </si>
  <si>
    <t>013L  :821046:00:------:--</t>
  </si>
  <si>
    <t>21:0508:000046</t>
  </si>
  <si>
    <t>21:0169:000037</t>
  </si>
  <si>
    <t>21:0169:000037:0001:0001:00</t>
  </si>
  <si>
    <t>013L  :821047:00:------:--</t>
  </si>
  <si>
    <t>21:0508:000047</t>
  </si>
  <si>
    <t>21:0169:000038</t>
  </si>
  <si>
    <t>21:0169:000038:0001:0001:00</t>
  </si>
  <si>
    <t>013L  :821048:00:------:--</t>
  </si>
  <si>
    <t>21:0508:000048</t>
  </si>
  <si>
    <t>21:0169:000039</t>
  </si>
  <si>
    <t>21:0169:000039:0001:0001:00</t>
  </si>
  <si>
    <t>013L  :821049:00:------:--</t>
  </si>
  <si>
    <t>21:0508:000049</t>
  </si>
  <si>
    <t>21:0169:000040</t>
  </si>
  <si>
    <t>21:0169:000040:0001:0001:00</t>
  </si>
  <si>
    <t>013L  :821050:00:------:--</t>
  </si>
  <si>
    <t>21:0508:000050</t>
  </si>
  <si>
    <t>21:0169:000041</t>
  </si>
  <si>
    <t>21:0169:000041:0001:0001:00</t>
  </si>
  <si>
    <t>013L  :821051:00:------:--</t>
  </si>
  <si>
    <t>21:0508:000051</t>
  </si>
  <si>
    <t>21:0169:000042</t>
  </si>
  <si>
    <t>21:0169:000042:0001:0001:00</t>
  </si>
  <si>
    <t>013L  :821052:00:------:--</t>
  </si>
  <si>
    <t>21:0508:000052</t>
  </si>
  <si>
    <t>21:0169:000043</t>
  </si>
  <si>
    <t>21:0169:000043:0001:0001:00</t>
  </si>
  <si>
    <t>013L  :821053:00:------:--</t>
  </si>
  <si>
    <t>21:0508:000053</t>
  </si>
  <si>
    <t>21:0169:000044</t>
  </si>
  <si>
    <t>21:0169:000044:0001:0001:00</t>
  </si>
  <si>
    <t>013L  :821054:00:------:--</t>
  </si>
  <si>
    <t>21:0508:000054</t>
  </si>
  <si>
    <t>21:0169:000045</t>
  </si>
  <si>
    <t>21:0169:000045:0001:0001:00</t>
  </si>
  <si>
    <t>013L  :821055:00:------:--</t>
  </si>
  <si>
    <t>21:0508:000055</t>
  </si>
  <si>
    <t>21:0169:000046</t>
  </si>
  <si>
    <t>21:0169:000046:0001:0001:00</t>
  </si>
  <si>
    <t>013L  :821056:00:------:--</t>
  </si>
  <si>
    <t>21:0508:000056</t>
  </si>
  <si>
    <t>21:0169:000047</t>
  </si>
  <si>
    <t>21:0169:000047:0001:0001:00</t>
  </si>
  <si>
    <t>013L  :821057:00:------:--</t>
  </si>
  <si>
    <t>21:0508:000057</t>
  </si>
  <si>
    <t>21:0169:000048</t>
  </si>
  <si>
    <t>21:0169:000048:0001:0001:00</t>
  </si>
  <si>
    <t>013L  :821058:00:------:--</t>
  </si>
  <si>
    <t>21:0508:000058</t>
  </si>
  <si>
    <t>21:0169:000049</t>
  </si>
  <si>
    <t>21:0169:000049:0001:0001:00</t>
  </si>
  <si>
    <t>013L  :821059:00:------:--</t>
  </si>
  <si>
    <t>21:0508:000059</t>
  </si>
  <si>
    <t>21:0169:000050</t>
  </si>
  <si>
    <t>21:0169:000050:0001:0001:00</t>
  </si>
  <si>
    <t>013L  :821060:00:------:--</t>
  </si>
  <si>
    <t>21:0508:000060</t>
  </si>
  <si>
    <t>21:0169:000051</t>
  </si>
  <si>
    <t>21:0169:000051:0001:0001:00</t>
  </si>
  <si>
    <t>013L  :821061:80:821066:10</t>
  </si>
  <si>
    <t>21:0508:000061</t>
  </si>
  <si>
    <t>21:0169:000056</t>
  </si>
  <si>
    <t>21:0169:000056:0001:0001:02</t>
  </si>
  <si>
    <t>013L  :821062:00:------:--</t>
  </si>
  <si>
    <t>21:0508:000062</t>
  </si>
  <si>
    <t>21:0169:000052</t>
  </si>
  <si>
    <t>21:0169:000052:0001:0001:00</t>
  </si>
  <si>
    <t>18.3</t>
  </si>
  <si>
    <t>013L  :821063:00:------:--</t>
  </si>
  <si>
    <t>21:0508:000063</t>
  </si>
  <si>
    <t>21:0169:000053</t>
  </si>
  <si>
    <t>21:0169:000053:0001:0001:00</t>
  </si>
  <si>
    <t>013L  :821064:00:------:--</t>
  </si>
  <si>
    <t>21:0508:000064</t>
  </si>
  <si>
    <t>21:0169:000054</t>
  </si>
  <si>
    <t>21:0169:000054:0001:0001:00</t>
  </si>
  <si>
    <t>1830</t>
  </si>
  <si>
    <t>013L  :821065:00:------:--</t>
  </si>
  <si>
    <t>21:0508:000065</t>
  </si>
  <si>
    <t>21:0169:000055</t>
  </si>
  <si>
    <t>21:0169:000055:0001:0001:00</t>
  </si>
  <si>
    <t>4500</t>
  </si>
  <si>
    <t>013L  :821066:10:------:--</t>
  </si>
  <si>
    <t>21:0508:000066</t>
  </si>
  <si>
    <t>21:0169:000056:0001:0001:01</t>
  </si>
  <si>
    <t>013L  :821067:20:821066:10</t>
  </si>
  <si>
    <t>21:0508:000067</t>
  </si>
  <si>
    <t>21:0169:000056:0002:0001:00</t>
  </si>
  <si>
    <t>013L  :821068:9U:------:--</t>
  </si>
  <si>
    <t>21:0508:000068</t>
  </si>
  <si>
    <t>19.3</t>
  </si>
  <si>
    <t>013L  :821069:00:------:--</t>
  </si>
  <si>
    <t>21:0508:000069</t>
  </si>
  <si>
    <t>21:0169:000057</t>
  </si>
  <si>
    <t>21:0169:000057:0001:0001:00</t>
  </si>
  <si>
    <t>013L  :821070:00:------:--</t>
  </si>
  <si>
    <t>21:0508:000070</t>
  </si>
  <si>
    <t>21:0169:000058</t>
  </si>
  <si>
    <t>21:0169:000058:0001:0001:00</t>
  </si>
  <si>
    <t>013L  :821071:00:------:--</t>
  </si>
  <si>
    <t>21:0508:000071</t>
  </si>
  <si>
    <t>21:0169:000059</t>
  </si>
  <si>
    <t>21:0169:000059:0001:0001:00</t>
  </si>
  <si>
    <t>013L  :821072:00:------:--</t>
  </si>
  <si>
    <t>21:0508:000072</t>
  </si>
  <si>
    <t>21:0169:000060</t>
  </si>
  <si>
    <t>21:0169:000060:0001:0001:00</t>
  </si>
  <si>
    <t>013L  :821073:00:------:--</t>
  </si>
  <si>
    <t>21:0508:000073</t>
  </si>
  <si>
    <t>21:0169:000061</t>
  </si>
  <si>
    <t>21:0169:000061:0001:0001:00</t>
  </si>
  <si>
    <t>013L  :821074:00:------:--</t>
  </si>
  <si>
    <t>21:0508:000074</t>
  </si>
  <si>
    <t>21:0169:000062</t>
  </si>
  <si>
    <t>21:0169:000062:0001:0001:00</t>
  </si>
  <si>
    <t>013L  :821075:00:------:--</t>
  </si>
  <si>
    <t>21:0508:000075</t>
  </si>
  <si>
    <t>21:0169:000063</t>
  </si>
  <si>
    <t>21:0169:000063:0001:0001:00</t>
  </si>
  <si>
    <t>33.3</t>
  </si>
  <si>
    <t>013L  :821076:00:------:--</t>
  </si>
  <si>
    <t>21:0508:000076</t>
  </si>
  <si>
    <t>21:0169:000064</t>
  </si>
  <si>
    <t>21:0169:000064:0001:0001:00</t>
  </si>
  <si>
    <t>013L  :821077:00:------:--</t>
  </si>
  <si>
    <t>21:0508:000077</t>
  </si>
  <si>
    <t>21:0169:000065</t>
  </si>
  <si>
    <t>21:0169:000065:0001:0001:00</t>
  </si>
  <si>
    <t>013L  :821078:00:------:--</t>
  </si>
  <si>
    <t>21:0508:000078</t>
  </si>
  <si>
    <t>21:0169:000066</t>
  </si>
  <si>
    <t>21:0169:000066:0001:0001:00</t>
  </si>
  <si>
    <t>013L  :821079:00:------:--</t>
  </si>
  <si>
    <t>21:0508:000079</t>
  </si>
  <si>
    <t>21:0169:000067</t>
  </si>
  <si>
    <t>21:0169:000067:0001:0001:00</t>
  </si>
  <si>
    <t>013L  :821080:00:------:--</t>
  </si>
  <si>
    <t>21:0508:000080</t>
  </si>
  <si>
    <t>21:0169:000068</t>
  </si>
  <si>
    <t>21:0169:000068:0001:0001:00</t>
  </si>
  <si>
    <t>30500</t>
  </si>
  <si>
    <t>013L  :821081:80:821084:20</t>
  </si>
  <si>
    <t>21:0508:000081</t>
  </si>
  <si>
    <t>21:0169:000070</t>
  </si>
  <si>
    <t>21:0169:000070:0002:0001:02</t>
  </si>
  <si>
    <t>013L  :821082:00:------:--</t>
  </si>
  <si>
    <t>21:0508:000082</t>
  </si>
  <si>
    <t>21:0169:000069</t>
  </si>
  <si>
    <t>21:0169:000069:0001:0001:00</t>
  </si>
  <si>
    <t>013L  :821083:10:------:--</t>
  </si>
  <si>
    <t>21:0508:000083</t>
  </si>
  <si>
    <t>21:0169:000070:0001:0001:00</t>
  </si>
  <si>
    <t>013L  :821084:20:821083:10</t>
  </si>
  <si>
    <t>21:0508:000084</t>
  </si>
  <si>
    <t>21:0169:000070:0002:0001:01</t>
  </si>
  <si>
    <t>013L  :821085:00:------:--</t>
  </si>
  <si>
    <t>21:0508:000085</t>
  </si>
  <si>
    <t>21:0169:000071</t>
  </si>
  <si>
    <t>21:0169:000071:0001:0001:00</t>
  </si>
  <si>
    <t>1280</t>
  </si>
  <si>
    <t>013L  :821086:9R:------:--</t>
  </si>
  <si>
    <t>21:0508:000086</t>
  </si>
  <si>
    <t>013L  :821087:00:------:--</t>
  </si>
  <si>
    <t>21:0508:000087</t>
  </si>
  <si>
    <t>21:0169:000072</t>
  </si>
  <si>
    <t>21:0169:000072:0001:0001:00</t>
  </si>
  <si>
    <t>013L  :821088:00:------:--</t>
  </si>
  <si>
    <t>21:0508:000088</t>
  </si>
  <si>
    <t>21:0169:000073</t>
  </si>
  <si>
    <t>21:0169:000073:0001:0001:00</t>
  </si>
  <si>
    <t>1560</t>
  </si>
  <si>
    <t>013L  :821089:00:------:--</t>
  </si>
  <si>
    <t>21:0508:000089</t>
  </si>
  <si>
    <t>21:0169:000074</t>
  </si>
  <si>
    <t>21:0169:000074:0001:0001:00</t>
  </si>
  <si>
    <t>013L  :821090:00:------:--</t>
  </si>
  <si>
    <t>21:0508:000090</t>
  </si>
  <si>
    <t>21:0169:000075</t>
  </si>
  <si>
    <t>21:0169:000075:0001:0001:00</t>
  </si>
  <si>
    <t>013L  :821091:00:------:--</t>
  </si>
  <si>
    <t>21:0508:000091</t>
  </si>
  <si>
    <t>21:0169:000076</t>
  </si>
  <si>
    <t>21:0169:000076:0001:0001:00</t>
  </si>
  <si>
    <t>013L  :821092:00:------:--</t>
  </si>
  <si>
    <t>21:0508:000092</t>
  </si>
  <si>
    <t>21:0169:000077</t>
  </si>
  <si>
    <t>21:0169:000077:0001:0001:00</t>
  </si>
  <si>
    <t>013L  :821093:00:------:--</t>
  </si>
  <si>
    <t>21:0508:000093</t>
  </si>
  <si>
    <t>21:0169:000078</t>
  </si>
  <si>
    <t>21:0169:000078:0001:0001:00</t>
  </si>
  <si>
    <t>013L  :821094:00:------:--</t>
  </si>
  <si>
    <t>21:0508:000094</t>
  </si>
  <si>
    <t>21:0169:000079</t>
  </si>
  <si>
    <t>21:0169:000079:0001:0001:00</t>
  </si>
  <si>
    <t>013L  :821095:00:------:--</t>
  </si>
  <si>
    <t>21:0508:000095</t>
  </si>
  <si>
    <t>21:0169:000080</t>
  </si>
  <si>
    <t>21:0169:000080:0001:0001:00</t>
  </si>
  <si>
    <t>013L  :821096:00:------:--</t>
  </si>
  <si>
    <t>21:0508:000096</t>
  </si>
  <si>
    <t>21:0169:000081</t>
  </si>
  <si>
    <t>21:0169:000081:0001:0001:00</t>
  </si>
  <si>
    <t>013L  :821097:00:------:--</t>
  </si>
  <si>
    <t>21:0508:000097</t>
  </si>
  <si>
    <t>21:0169:000082</t>
  </si>
  <si>
    <t>21:0169:000082:0001:0001:00</t>
  </si>
  <si>
    <t>013L  :821098:00:------:--</t>
  </si>
  <si>
    <t>21:0508:000098</t>
  </si>
  <si>
    <t>21:0169:000083</t>
  </si>
  <si>
    <t>21:0169:000083:0001:0001:00</t>
  </si>
  <si>
    <t>013L  :821099:00:------:--</t>
  </si>
  <si>
    <t>21:0508:000099</t>
  </si>
  <si>
    <t>21:0169:000084</t>
  </si>
  <si>
    <t>21:0169:000084:0001:0001:00</t>
  </si>
  <si>
    <t>013L  :821100:00:------:--</t>
  </si>
  <si>
    <t>21:0508:000100</t>
  </si>
  <si>
    <t>21:0169:000085</t>
  </si>
  <si>
    <t>21:0169:000085:0001:0001:00</t>
  </si>
  <si>
    <t>013L  :821101:80:821102:10</t>
  </si>
  <si>
    <t>21:0508:000101</t>
  </si>
  <si>
    <t>21:0169:000086</t>
  </si>
  <si>
    <t>21:0169:000086:0001:0001:02</t>
  </si>
  <si>
    <t>013L  :821102:10:------:--</t>
  </si>
  <si>
    <t>21:0508:000102</t>
  </si>
  <si>
    <t>21:0169:000086:0001:0001:01</t>
  </si>
  <si>
    <t>013L  :821103:20:821102:10</t>
  </si>
  <si>
    <t>21:0508:000103</t>
  </si>
  <si>
    <t>21:0169:000086:0002:0001:00</t>
  </si>
  <si>
    <t>013L  :821104:00:------:--</t>
  </si>
  <si>
    <t>21:0508:000104</t>
  </si>
  <si>
    <t>21:0169:000087</t>
  </si>
  <si>
    <t>21:0169:000087:0001:0001:00</t>
  </si>
  <si>
    <t>013L  :821105:00:------:--</t>
  </si>
  <si>
    <t>21:0508:000105</t>
  </si>
  <si>
    <t>21:0169:000088</t>
  </si>
  <si>
    <t>21:0169:000088:0001:0001:00</t>
  </si>
  <si>
    <t>013L  :821106:00:------:--</t>
  </si>
  <si>
    <t>21:0508:000106</t>
  </si>
  <si>
    <t>21:0169:000089</t>
  </si>
  <si>
    <t>21:0169:000089:0001:0001:00</t>
  </si>
  <si>
    <t>013L  :821107:00:------:--</t>
  </si>
  <si>
    <t>21:0508:000107</t>
  </si>
  <si>
    <t>21:0169:000090</t>
  </si>
  <si>
    <t>21:0169:000090:0001:0001:00</t>
  </si>
  <si>
    <t>013L  :821108:00:------:--</t>
  </si>
  <si>
    <t>21:0508:000108</t>
  </si>
  <si>
    <t>21:0169:000091</t>
  </si>
  <si>
    <t>21:0169:000091:0001:0001:00</t>
  </si>
  <si>
    <t>013L  :821109:00:------:--</t>
  </si>
  <si>
    <t>21:0508:000109</t>
  </si>
  <si>
    <t>21:0169:000092</t>
  </si>
  <si>
    <t>21:0169:000092:0001:0001:00</t>
  </si>
  <si>
    <t>013L  :821110:00:------:--</t>
  </si>
  <si>
    <t>21:0508:000110</t>
  </si>
  <si>
    <t>21:0169:000093</t>
  </si>
  <si>
    <t>21:0169:000093:0001:0001:00</t>
  </si>
  <si>
    <t>013L  :821111:00:------:--</t>
  </si>
  <si>
    <t>21:0508:000111</t>
  </si>
  <si>
    <t>21:0169:000094</t>
  </si>
  <si>
    <t>21:0169:000094:0001:0001:00</t>
  </si>
  <si>
    <t>013L  :821112:00:------:--</t>
  </si>
  <si>
    <t>21:0508:000112</t>
  </si>
  <si>
    <t>21:0169:000095</t>
  </si>
  <si>
    <t>21:0169:000095:0001:0001:00</t>
  </si>
  <si>
    <t>013L  :821113:00:------:--</t>
  </si>
  <si>
    <t>21:0508:000113</t>
  </si>
  <si>
    <t>21:0169:000096</t>
  </si>
  <si>
    <t>21:0169:000096:0001:0001:00</t>
  </si>
  <si>
    <t>013L  :821114:00:------:--</t>
  </si>
  <si>
    <t>21:0508:000114</t>
  </si>
  <si>
    <t>21:0169:000097</t>
  </si>
  <si>
    <t>21:0169:000097:0001:0001:00</t>
  </si>
  <si>
    <t>013L  :821115:00:------:--</t>
  </si>
  <si>
    <t>21:0508:000115</t>
  </si>
  <si>
    <t>21:0169:000098</t>
  </si>
  <si>
    <t>21:0169:000098:0001:0001:00</t>
  </si>
  <si>
    <t>013L  :821116:00:------:--</t>
  </si>
  <si>
    <t>21:0508:000116</t>
  </si>
  <si>
    <t>21:0169:000099</t>
  </si>
  <si>
    <t>21:0169:000099:0001:0001:00</t>
  </si>
  <si>
    <t>013L  :821117:00:------:--</t>
  </si>
  <si>
    <t>21:0508:000117</t>
  </si>
  <si>
    <t>21:0169:000100</t>
  </si>
  <si>
    <t>21:0169:000100:0001:0001:00</t>
  </si>
  <si>
    <t>013L  :821118:00:------:--</t>
  </si>
  <si>
    <t>21:0508:000118</t>
  </si>
  <si>
    <t>21:0169:000101</t>
  </si>
  <si>
    <t>21:0169:000101:0001:0001:00</t>
  </si>
  <si>
    <t>013L  :821119:00:------:--</t>
  </si>
  <si>
    <t>21:0508:000119</t>
  </si>
  <si>
    <t>21:0169:000102</t>
  </si>
  <si>
    <t>21:0169:000102:0001:0001:00</t>
  </si>
  <si>
    <t>013L  :821120:9R:------:--</t>
  </si>
  <si>
    <t>21:0508:000120</t>
  </si>
  <si>
    <t>013L  :821121:80:821122:10</t>
  </si>
  <si>
    <t>21:0508:000121</t>
  </si>
  <si>
    <t>21:0169:000103</t>
  </si>
  <si>
    <t>21:0169:000103:0001:0001:02</t>
  </si>
  <si>
    <t>013L  :821122:10:------:--</t>
  </si>
  <si>
    <t>21:0508:000122</t>
  </si>
  <si>
    <t>21:0169:000103:0001:0001:01</t>
  </si>
  <si>
    <t>013L  :821123:20:821122:10</t>
  </si>
  <si>
    <t>21:0508:000123</t>
  </si>
  <si>
    <t>21:0169:000103:0002:0001:00</t>
  </si>
  <si>
    <t>013L  :821124:00:------:--</t>
  </si>
  <si>
    <t>21:0508:000124</t>
  </si>
  <si>
    <t>21:0169:000104</t>
  </si>
  <si>
    <t>21:0169:000104:0001:0001:00</t>
  </si>
  <si>
    <t>013L  :821125:00:------:--</t>
  </si>
  <si>
    <t>21:0508:000125</t>
  </si>
  <si>
    <t>21:0169:000105</t>
  </si>
  <si>
    <t>21:0169:000105:0001:0001:00</t>
  </si>
  <si>
    <t>013L  :821126:00:------:--</t>
  </si>
  <si>
    <t>21:0508:000126</t>
  </si>
  <si>
    <t>21:0169:000106</t>
  </si>
  <si>
    <t>21:0169:000106:0001:0001:00</t>
  </si>
  <si>
    <t>013L  :821127:00:------:--</t>
  </si>
  <si>
    <t>21:0508:000127</t>
  </si>
  <si>
    <t>21:0169:000107</t>
  </si>
  <si>
    <t>21:0169:000107:0001:0001:00</t>
  </si>
  <si>
    <t>013L  :821128:00:------:--</t>
  </si>
  <si>
    <t>21:0508:000128</t>
  </si>
  <si>
    <t>21:0169:000108</t>
  </si>
  <si>
    <t>21:0169:000108:0001:0001:00</t>
  </si>
  <si>
    <t>013L  :821129:00:------:--</t>
  </si>
  <si>
    <t>21:0508:000129</t>
  </si>
  <si>
    <t>21:0169:000109</t>
  </si>
  <si>
    <t>21:0169:000109:0001:0001:00</t>
  </si>
  <si>
    <t>013L  :821130:00:------:--</t>
  </si>
  <si>
    <t>21:0508:000130</t>
  </si>
  <si>
    <t>21:0169:000110</t>
  </si>
  <si>
    <t>21:0169:000110:0001:0001:00</t>
  </si>
  <si>
    <t>013L  :821131:00:------:--</t>
  </si>
  <si>
    <t>21:0508:000131</t>
  </si>
  <si>
    <t>21:0169:000111</t>
  </si>
  <si>
    <t>21:0169:000111:0001:0001:00</t>
  </si>
  <si>
    <t>013L  :821132:00:------:--</t>
  </si>
  <si>
    <t>21:0508:000132</t>
  </si>
  <si>
    <t>21:0169:000112</t>
  </si>
  <si>
    <t>21:0169:000112:0001:0001:00</t>
  </si>
  <si>
    <t>55.2</t>
  </si>
  <si>
    <t>013L  :821133:00:------:--</t>
  </si>
  <si>
    <t>21:0508:000133</t>
  </si>
  <si>
    <t>21:0169:000113</t>
  </si>
  <si>
    <t>21:0169:000113:0001:0001:00</t>
  </si>
  <si>
    <t>013L  :821134:00:------:--</t>
  </si>
  <si>
    <t>21:0508:000134</t>
  </si>
  <si>
    <t>21:0169:000114</t>
  </si>
  <si>
    <t>21:0169:000114:0001:0001:00</t>
  </si>
  <si>
    <t>013L  :821135:00:------:--</t>
  </si>
  <si>
    <t>21:0508:000135</t>
  </si>
  <si>
    <t>21:0169:000115</t>
  </si>
  <si>
    <t>21:0169:000115:0001:0001:00</t>
  </si>
  <si>
    <t>013L  :821136:00:------:--</t>
  </si>
  <si>
    <t>21:0508:000136</t>
  </si>
  <si>
    <t>21:0169:000116</t>
  </si>
  <si>
    <t>21:0169:000116:0001:0001:00</t>
  </si>
  <si>
    <t>013L  :821137:00:------:--</t>
  </si>
  <si>
    <t>21:0508:000137</t>
  </si>
  <si>
    <t>21:0169:000117</t>
  </si>
  <si>
    <t>21:0169:000117:0001:0001:00</t>
  </si>
  <si>
    <t>013L  :821138:00:------:--</t>
  </si>
  <si>
    <t>21:0508:000138</t>
  </si>
  <si>
    <t>21:0169:000118</t>
  </si>
  <si>
    <t>21:0169:000118:0001:0001:00</t>
  </si>
  <si>
    <t>013L  :821139:00:------:--</t>
  </si>
  <si>
    <t>21:0508:000139</t>
  </si>
  <si>
    <t>21:0169:000119</t>
  </si>
  <si>
    <t>21:0169:000119:0001:0001:00</t>
  </si>
  <si>
    <t>013L  :821140:9M:------:--</t>
  </si>
  <si>
    <t>21:0508:000140</t>
  </si>
  <si>
    <t>013L  :821141:80:821142:10</t>
  </si>
  <si>
    <t>21:0508:000141</t>
  </si>
  <si>
    <t>21:0169:000120</t>
  </si>
  <si>
    <t>21:0169:000120:0001:0001:02</t>
  </si>
  <si>
    <t>013L  :821142:10:------:--</t>
  </si>
  <si>
    <t>21:0508:000142</t>
  </si>
  <si>
    <t>21:0169:000120:0001:0001:01</t>
  </si>
  <si>
    <t>013L  :821143:20:821142:10</t>
  </si>
  <si>
    <t>21:0508:000143</t>
  </si>
  <si>
    <t>21:0169:000120:0002:0001:00</t>
  </si>
  <si>
    <t>013L  :821144:00:------:--</t>
  </si>
  <si>
    <t>21:0508:000144</t>
  </si>
  <si>
    <t>21:0169:000121</t>
  </si>
  <si>
    <t>21:0169:000121:0001:0001:00</t>
  </si>
  <si>
    <t>013L  :821145:00:------:--</t>
  </si>
  <si>
    <t>21:0508:000145</t>
  </si>
  <si>
    <t>21:0169:000122</t>
  </si>
  <si>
    <t>21:0169:000122:0001:0001:00</t>
  </si>
  <si>
    <t>013L  :821146:00:------:--</t>
  </si>
  <si>
    <t>21:0508:000146</t>
  </si>
  <si>
    <t>21:0169:000123</t>
  </si>
  <si>
    <t>21:0169:000123:0001:0001:00</t>
  </si>
  <si>
    <t>013L  :821147:00:------:--</t>
  </si>
  <si>
    <t>21:0508:000147</t>
  </si>
  <si>
    <t>21:0169:000124</t>
  </si>
  <si>
    <t>21:0169:000124:0001:0001:00</t>
  </si>
  <si>
    <t>62.4</t>
  </si>
  <si>
    <t>013L  :821148:00:------:--</t>
  </si>
  <si>
    <t>21:0508:000148</t>
  </si>
  <si>
    <t>21:0169:000125</t>
  </si>
  <si>
    <t>21:0169:000125:0001:0001:00</t>
  </si>
  <si>
    <t>013L  :821149:00:------:--</t>
  </si>
  <si>
    <t>21:0508:000149</t>
  </si>
  <si>
    <t>21:0169:000126</t>
  </si>
  <si>
    <t>21:0169:000126:0001:0001:00</t>
  </si>
  <si>
    <t>013L  :821150:00:------:--</t>
  </si>
  <si>
    <t>21:0508:000150</t>
  </si>
  <si>
    <t>21:0169:000127</t>
  </si>
  <si>
    <t>21:0169:000127:0001:0001:00</t>
  </si>
  <si>
    <t>013L  :821151:00:------:--</t>
  </si>
  <si>
    <t>21:0508:000151</t>
  </si>
  <si>
    <t>21:0169:000128</t>
  </si>
  <si>
    <t>21:0169:000128:0001:0001:00</t>
  </si>
  <si>
    <t>013L  :821152:00:------:--</t>
  </si>
  <si>
    <t>21:0508:000152</t>
  </si>
  <si>
    <t>21:0169:000129</t>
  </si>
  <si>
    <t>21:0169:000129:0001:0001:00</t>
  </si>
  <si>
    <t>013L  :821153:9R:------:--</t>
  </si>
  <si>
    <t>21:0508:000153</t>
  </si>
  <si>
    <t>013L  :821154:00:------:--</t>
  </si>
  <si>
    <t>21:0508:000154</t>
  </si>
  <si>
    <t>21:0169:000130</t>
  </si>
  <si>
    <t>21:0169:000130:0001:0001:00</t>
  </si>
  <si>
    <t>013L  :821155:00:------:--</t>
  </si>
  <si>
    <t>21:0508:000155</t>
  </si>
  <si>
    <t>21:0169:000131</t>
  </si>
  <si>
    <t>21:0169:000131:0001:0001:00</t>
  </si>
  <si>
    <t>013L  :821156:00:------:--</t>
  </si>
  <si>
    <t>21:0508:000156</t>
  </si>
  <si>
    <t>21:0169:000132</t>
  </si>
  <si>
    <t>21:0169:000132:0001:0001:00</t>
  </si>
  <si>
    <t>013L  :821157:00:------:--</t>
  </si>
  <si>
    <t>21:0508:000157</t>
  </si>
  <si>
    <t>21:0169:000133</t>
  </si>
  <si>
    <t>21:0169:000133:0001:0001:00</t>
  </si>
  <si>
    <t>013L  :821158:00:------:--</t>
  </si>
  <si>
    <t>21:0508:000158</t>
  </si>
  <si>
    <t>21:0169:000134</t>
  </si>
  <si>
    <t>21:0169:000134:0001:0001:00</t>
  </si>
  <si>
    <t>013L  :821159:00:------:--</t>
  </si>
  <si>
    <t>21:0508:000159</t>
  </si>
  <si>
    <t>21:0169:000135</t>
  </si>
  <si>
    <t>21:0169:000135:0001:0001:00</t>
  </si>
  <si>
    <t>013L  :821160:00:------:--</t>
  </si>
  <si>
    <t>21:0508:000160</t>
  </si>
  <si>
    <t>21:0169:000136</t>
  </si>
  <si>
    <t>21:0169:000136:0001:0001:00</t>
  </si>
  <si>
    <t>013L  :821161:80:821166:20</t>
  </si>
  <si>
    <t>21:0508:000161</t>
  </si>
  <si>
    <t>21:0169:000140</t>
  </si>
  <si>
    <t>21:0169:000140:0002:0001:02</t>
  </si>
  <si>
    <t>013L  :821162:00:------:--</t>
  </si>
  <si>
    <t>21:0508:000162</t>
  </si>
  <si>
    <t>21:0169:000137</t>
  </si>
  <si>
    <t>21:0169:000137:0001:0001:00</t>
  </si>
  <si>
    <t>013L  :821163:00:------:--</t>
  </si>
  <si>
    <t>21:0508:000163</t>
  </si>
  <si>
    <t>21:0169:000138</t>
  </si>
  <si>
    <t>21:0169:000138:0001:0001:00</t>
  </si>
  <si>
    <t>013L  :821164:00:------:--</t>
  </si>
  <si>
    <t>21:0508:000164</t>
  </si>
  <si>
    <t>21:0169:000139</t>
  </si>
  <si>
    <t>21:0169:000139:0001:0001:00</t>
  </si>
  <si>
    <t>013L  :821165:10:------:--</t>
  </si>
  <si>
    <t>21:0508:000165</t>
  </si>
  <si>
    <t>21:0169:000140:0001:0001:00</t>
  </si>
  <si>
    <t>013L  :821166:20:821165:10</t>
  </si>
  <si>
    <t>21:0508:000166</t>
  </si>
  <si>
    <t>21:0169:000140:0002:0001:01</t>
  </si>
  <si>
    <t>013L  :821167:00:------:--</t>
  </si>
  <si>
    <t>21:0508:000167</t>
  </si>
  <si>
    <t>21:0169:000141</t>
  </si>
  <si>
    <t>21:0169:000141:0001:0001:00</t>
  </si>
  <si>
    <t>013L  :821168:00:------:--</t>
  </si>
  <si>
    <t>21:0508:000168</t>
  </si>
  <si>
    <t>21:0169:000142</t>
  </si>
  <si>
    <t>21:0169:000142:0001:0001:00</t>
  </si>
  <si>
    <t>013L  :821169:00:------:--</t>
  </si>
  <si>
    <t>21:0508:000169</t>
  </si>
  <si>
    <t>21:0169:000143</t>
  </si>
  <si>
    <t>21:0169:000143:0001:0001:00</t>
  </si>
  <si>
    <t>013L  :821170:00:------:--</t>
  </si>
  <si>
    <t>21:0508:000170</t>
  </si>
  <si>
    <t>21:0169:000144</t>
  </si>
  <si>
    <t>21:0169:000144:0001:0001:00</t>
  </si>
  <si>
    <t>013L  :821171:00:------:--</t>
  </si>
  <si>
    <t>21:0508:000171</t>
  </si>
  <si>
    <t>21:0169:000145</t>
  </si>
  <si>
    <t>21:0169:000145:0001:0001:00</t>
  </si>
  <si>
    <t>013L  :821172:00:------:--</t>
  </si>
  <si>
    <t>21:0508:000172</t>
  </si>
  <si>
    <t>21:0169:000146</t>
  </si>
  <si>
    <t>21:0169:000146:0001:0001:00</t>
  </si>
  <si>
    <t>013L  :821173:00:------:--</t>
  </si>
  <si>
    <t>21:0508:000173</t>
  </si>
  <si>
    <t>21:0169:000147</t>
  </si>
  <si>
    <t>21:0169:000147:0001:0001:00</t>
  </si>
  <si>
    <t>013L  :821174:00:------:--</t>
  </si>
  <si>
    <t>21:0508:000174</t>
  </si>
  <si>
    <t>21:0169:000148</t>
  </si>
  <si>
    <t>21:0169:000148:0001:0001:00</t>
  </si>
  <si>
    <t>013L  :821175:00:------:--</t>
  </si>
  <si>
    <t>21:0508:000175</t>
  </si>
  <si>
    <t>21:0169:000149</t>
  </si>
  <si>
    <t>21:0169:000149:0001:0001:00</t>
  </si>
  <si>
    <t>013L  :821176:9U:------:--</t>
  </si>
  <si>
    <t>21:0508:000176</t>
  </si>
  <si>
    <t>013L  :821177:00:------:--</t>
  </si>
  <si>
    <t>21:0508:000177</t>
  </si>
  <si>
    <t>21:0169:000150</t>
  </si>
  <si>
    <t>21:0169:000150:0001:0001:00</t>
  </si>
  <si>
    <t>013L  :821178:00:------:--</t>
  </si>
  <si>
    <t>21:0508:000178</t>
  </si>
  <si>
    <t>21:0169:000151</t>
  </si>
  <si>
    <t>21:0169:000151:0001:0001:00</t>
  </si>
  <si>
    <t>013L  :821179:00:------:--</t>
  </si>
  <si>
    <t>21:0508:000179</t>
  </si>
  <si>
    <t>21:0169:000152</t>
  </si>
  <si>
    <t>21:0169:000152:0001:0001:00</t>
  </si>
  <si>
    <t>013L  :821180:00:------:--</t>
  </si>
  <si>
    <t>21:0508:000180</t>
  </si>
  <si>
    <t>21:0169:000153</t>
  </si>
  <si>
    <t>21:0169:000153:0001:0001:00</t>
  </si>
  <si>
    <t>013L  :821181:80:821183:20</t>
  </si>
  <si>
    <t>21:0508:000181</t>
  </si>
  <si>
    <t>21:0169:000154</t>
  </si>
  <si>
    <t>21:0169:000154:0002:0001:02</t>
  </si>
  <si>
    <t>013L  :821182:10:------:--</t>
  </si>
  <si>
    <t>21:0508:000182</t>
  </si>
  <si>
    <t>21:0169:000154:0001:0001:00</t>
  </si>
  <si>
    <t>013L  :821183:20:821182:10</t>
  </si>
  <si>
    <t>21:0508:000183</t>
  </si>
  <si>
    <t>21:0169:000154:0002:0001:01</t>
  </si>
  <si>
    <t>013L  :821184:00:------:--</t>
  </si>
  <si>
    <t>21:0508:000184</t>
  </si>
  <si>
    <t>21:0169:000155</t>
  </si>
  <si>
    <t>21:0169:000155:0001:0001:00</t>
  </si>
  <si>
    <t>013L  :821185:00:------:--</t>
  </si>
  <si>
    <t>21:0508:000185</t>
  </si>
  <si>
    <t>21:0169:000156</t>
  </si>
  <si>
    <t>21:0169:000156:0001:0001:00</t>
  </si>
  <si>
    <t>63.6</t>
  </si>
  <si>
    <t>013L  :821186:9M:------:--</t>
  </si>
  <si>
    <t>21:0508:000186</t>
  </si>
  <si>
    <t>013L  :821187:00:------:--</t>
  </si>
  <si>
    <t>21:0508:000187</t>
  </si>
  <si>
    <t>21:0169:000157</t>
  </si>
  <si>
    <t>21:0169:000157:0001:0001:00</t>
  </si>
  <si>
    <t>013L  :821188:00:------:--</t>
  </si>
  <si>
    <t>21:0508:000188</t>
  </si>
  <si>
    <t>21:0169:000158</t>
  </si>
  <si>
    <t>21:0169:000158:0001:0001:00</t>
  </si>
  <si>
    <t>013L  :823001:80:823002:10</t>
  </si>
  <si>
    <t>21:0508:000189</t>
  </si>
  <si>
    <t>21:0169:000159</t>
  </si>
  <si>
    <t>21:0169:000159:0001:0001:02</t>
  </si>
  <si>
    <t>013L  :823002:10:------:--</t>
  </si>
  <si>
    <t>21:0508:000190</t>
  </si>
  <si>
    <t>21:0169:000159:0001:0001:01</t>
  </si>
  <si>
    <t>013L  :823003:20:823002:10</t>
  </si>
  <si>
    <t>21:0508:000191</t>
  </si>
  <si>
    <t>21:0169:000159:0002:0001:00</t>
  </si>
  <si>
    <t>013L  :823004:00:------:--</t>
  </si>
  <si>
    <t>21:0508:000192</t>
  </si>
  <si>
    <t>21:0169:000160</t>
  </si>
  <si>
    <t>21:0169:000160:0001:0001:00</t>
  </si>
  <si>
    <t>013L  :823005:00:------:--</t>
  </si>
  <si>
    <t>21:0508:000193</t>
  </si>
  <si>
    <t>21:0169:000161</t>
  </si>
  <si>
    <t>21:0169:000161:0001:0001:00</t>
  </si>
  <si>
    <t>013L  :823006:00:------:--</t>
  </si>
  <si>
    <t>21:0508:000194</t>
  </si>
  <si>
    <t>21:0169:000162</t>
  </si>
  <si>
    <t>21:0169:000162:0001:0001:00</t>
  </si>
  <si>
    <t>013L  :823007:00:------:--</t>
  </si>
  <si>
    <t>21:0508:000195</t>
  </si>
  <si>
    <t>21:0169:000163</t>
  </si>
  <si>
    <t>21:0169:000163:0001:0001:00</t>
  </si>
  <si>
    <t>013L  :823008:00:------:--</t>
  </si>
  <si>
    <t>21:0508:000196</t>
  </si>
  <si>
    <t>21:0169:000164</t>
  </si>
  <si>
    <t>21:0169:000164:0001:0001:00</t>
  </si>
  <si>
    <t>013L  :823009:00:------:--</t>
  </si>
  <si>
    <t>21:0508:000197</t>
  </si>
  <si>
    <t>21:0169:000165</t>
  </si>
  <si>
    <t>21:0169:000165:0001:0001:00</t>
  </si>
  <si>
    <t>013L  :823010:00:------:--</t>
  </si>
  <si>
    <t>21:0508:000198</t>
  </si>
  <si>
    <t>21:0169:000166</t>
  </si>
  <si>
    <t>21:0169:000166:0001:0001:00</t>
  </si>
  <si>
    <t>013L  :823011:00:------:--</t>
  </si>
  <si>
    <t>21:0508:000199</t>
  </si>
  <si>
    <t>21:0169:000167</t>
  </si>
  <si>
    <t>21:0169:000167:0001:0001:00</t>
  </si>
  <si>
    <t>013L  :823012:00:------:--</t>
  </si>
  <si>
    <t>21:0508:000200</t>
  </si>
  <si>
    <t>21:0169:000168</t>
  </si>
  <si>
    <t>21:0169:000168:0001:0001:00</t>
  </si>
  <si>
    <t>013L  :823013:00:------:--</t>
  </si>
  <si>
    <t>21:0508:000201</t>
  </si>
  <si>
    <t>21:0169:000169</t>
  </si>
  <si>
    <t>21:0169:000169:0001:0001:00</t>
  </si>
  <si>
    <t>013L  :823014:00:------:--</t>
  </si>
  <si>
    <t>21:0508:000202</t>
  </si>
  <si>
    <t>21:0169:000170</t>
  </si>
  <si>
    <t>21:0169:000170:0001:0001:00</t>
  </si>
  <si>
    <t>013L  :823015:00:------:--</t>
  </si>
  <si>
    <t>21:0508:000203</t>
  </si>
  <si>
    <t>21:0169:000171</t>
  </si>
  <si>
    <t>21:0169:000171:0001:0001:00</t>
  </si>
  <si>
    <t>013L  :823016:9M:------:--</t>
  </si>
  <si>
    <t>21:0508:000204</t>
  </si>
  <si>
    <t>013L  :823017:00:------:--</t>
  </si>
  <si>
    <t>21:0508:000205</t>
  </si>
  <si>
    <t>21:0169:000172</t>
  </si>
  <si>
    <t>21:0169:000172:0001:0001:00</t>
  </si>
  <si>
    <t>013L  :823018:00:------:--</t>
  </si>
  <si>
    <t>21:0508:000206</t>
  </si>
  <si>
    <t>21:0169:000173</t>
  </si>
  <si>
    <t>21:0169:000173:0001:0001:00</t>
  </si>
  <si>
    <t>013L  :823019:00:------:--</t>
  </si>
  <si>
    <t>21:0508:000207</t>
  </si>
  <si>
    <t>21:0169:000174</t>
  </si>
  <si>
    <t>21:0169:000174:0001:0001:00</t>
  </si>
  <si>
    <t>628</t>
  </si>
  <si>
    <t>013L  :823020:00:------:--</t>
  </si>
  <si>
    <t>21:0508:000208</t>
  </si>
  <si>
    <t>21:0169:000175</t>
  </si>
  <si>
    <t>21:0169:000175:0001:0001:00</t>
  </si>
  <si>
    <t>013L  :823021:80:823025:10</t>
  </si>
  <si>
    <t>21:0508:000209</t>
  </si>
  <si>
    <t>21:0169:000179</t>
  </si>
  <si>
    <t>21:0169:000179:0001:0001:02</t>
  </si>
  <si>
    <t>013L  :823022:00:------:--</t>
  </si>
  <si>
    <t>21:0508:000210</t>
  </si>
  <si>
    <t>21:0169:000176</t>
  </si>
  <si>
    <t>21:0169:000176:0001:0001:00</t>
  </si>
  <si>
    <t>013L  :823023:00:------:--</t>
  </si>
  <si>
    <t>21:0508:000211</t>
  </si>
  <si>
    <t>21:0169:000177</t>
  </si>
  <si>
    <t>21:0169:000177:0001:0001:00</t>
  </si>
  <si>
    <t>3050</t>
  </si>
  <si>
    <t>51.7</t>
  </si>
  <si>
    <t>013L  :823024:00:------:--</t>
  </si>
  <si>
    <t>21:0508:000212</t>
  </si>
  <si>
    <t>21:0169:000178</t>
  </si>
  <si>
    <t>21:0169:000178:0001:0001:00</t>
  </si>
  <si>
    <t>013L  :823025:10:------:--</t>
  </si>
  <si>
    <t>21:0508:000213</t>
  </si>
  <si>
    <t>21:0169:000179:0001:0001:01</t>
  </si>
  <si>
    <t>013L  :823026:20:823025:10</t>
  </si>
  <si>
    <t>21:0508:000214</t>
  </si>
  <si>
    <t>21:0169:000179:0002:0001:00</t>
  </si>
  <si>
    <t>013L  :823027:00:------:--</t>
  </si>
  <si>
    <t>21:0508:000215</t>
  </si>
  <si>
    <t>21:0169:000180</t>
  </si>
  <si>
    <t>21:0169:000180:0001:0001:00</t>
  </si>
  <si>
    <t>013L  :823028:00:------:--</t>
  </si>
  <si>
    <t>21:0508:000216</t>
  </si>
  <si>
    <t>21:0169:000181</t>
  </si>
  <si>
    <t>21:0169:000181:0001:0001:00</t>
  </si>
  <si>
    <t>013L  :823029:00:------:--</t>
  </si>
  <si>
    <t>21:0508:000217</t>
  </si>
  <si>
    <t>21:0169:000182</t>
  </si>
  <si>
    <t>21:0169:000182:0001:0001:00</t>
  </si>
  <si>
    <t>013L  :823030:9U:------:--</t>
  </si>
  <si>
    <t>21:0508:000218</t>
  </si>
  <si>
    <t>810</t>
  </si>
  <si>
    <t>013L  :823031:00:------:--</t>
  </si>
  <si>
    <t>21:0508:000219</t>
  </si>
  <si>
    <t>21:0169:000183</t>
  </si>
  <si>
    <t>21:0169:000183:0001:0001:00</t>
  </si>
  <si>
    <t>013L  :823032:00:------:--</t>
  </si>
  <si>
    <t>21:0508:000220</t>
  </si>
  <si>
    <t>21:0169:000184</t>
  </si>
  <si>
    <t>21:0169:000184:0001:0001:00</t>
  </si>
  <si>
    <t>013L  :823033:00:------:--</t>
  </si>
  <si>
    <t>21:0508:000221</t>
  </si>
  <si>
    <t>21:0169:000185</t>
  </si>
  <si>
    <t>21:0169:000185:0001:0001:00</t>
  </si>
  <si>
    <t>013L  :823034:00:------:--</t>
  </si>
  <si>
    <t>21:0508:000222</t>
  </si>
  <si>
    <t>21:0169:000186</t>
  </si>
  <si>
    <t>21:0169:000186:0001:0001:00</t>
  </si>
  <si>
    <t>013L  :823035:00:------:--</t>
  </si>
  <si>
    <t>21:0508:000223</t>
  </si>
  <si>
    <t>21:0169:000187</t>
  </si>
  <si>
    <t>21:0169:000187:0001:0001:00</t>
  </si>
  <si>
    <t>013L  :823036:00:------:--</t>
  </si>
  <si>
    <t>21:0508:000224</t>
  </si>
  <si>
    <t>21:0169:000188</t>
  </si>
  <si>
    <t>21:0169:000188:0001:0001:00</t>
  </si>
  <si>
    <t>013L  :823037:00:------:--</t>
  </si>
  <si>
    <t>21:0508:000225</t>
  </si>
  <si>
    <t>21:0169:000189</t>
  </si>
  <si>
    <t>21:0169:000189:0001:0001:00</t>
  </si>
  <si>
    <t>013L  :823038:00:------:--</t>
  </si>
  <si>
    <t>21:0508:000226</t>
  </si>
  <si>
    <t>21:0169:000190</t>
  </si>
  <si>
    <t>21:0169:000190:0001:0001:00</t>
  </si>
  <si>
    <t>1730</t>
  </si>
  <si>
    <t>17.7</t>
  </si>
  <si>
    <t>013L  :823039:00:------:--</t>
  </si>
  <si>
    <t>21:0508:000227</t>
  </si>
  <si>
    <t>21:0169:000191</t>
  </si>
  <si>
    <t>21:0169:000191:0001:0001:00</t>
  </si>
  <si>
    <t>013L  :823040:00:------:--</t>
  </si>
  <si>
    <t>21:0508:000228</t>
  </si>
  <si>
    <t>21:0169:000192</t>
  </si>
  <si>
    <t>21:0169:000192:0001:0001:00</t>
  </si>
  <si>
    <t>013L  :823041:80:823044:10</t>
  </si>
  <si>
    <t>21:0508:000229</t>
  </si>
  <si>
    <t>21:0169:000195</t>
  </si>
  <si>
    <t>21:0169:000195:0001:0001:02</t>
  </si>
  <si>
    <t>013L  :823042:00:------:--</t>
  </si>
  <si>
    <t>21:0508:000230</t>
  </si>
  <si>
    <t>21:0169:000193</t>
  </si>
  <si>
    <t>21:0169:000193:0001:0001:00</t>
  </si>
  <si>
    <t>013L  :823043:00:------:--</t>
  </si>
  <si>
    <t>21:0508:000231</t>
  </si>
  <si>
    <t>21:0169:000194</t>
  </si>
  <si>
    <t>21:0169:000194:0001:0001:00</t>
  </si>
  <si>
    <t>013L  :823044:10:------:--</t>
  </si>
  <si>
    <t>21:0508:000232</t>
  </si>
  <si>
    <t>21:0169:000195:0001:0001:01</t>
  </si>
  <si>
    <t>013L  :823045:20:823044:10</t>
  </si>
  <si>
    <t>21:0508:000233</t>
  </si>
  <si>
    <t>21:0169:000195:0002:0001:00</t>
  </si>
  <si>
    <t>013L  :823046:00:------:--</t>
  </si>
  <si>
    <t>21:0508:000234</t>
  </si>
  <si>
    <t>21:0169:000196</t>
  </si>
  <si>
    <t>21:0169:000196:0001:0001:00</t>
  </si>
  <si>
    <t>20500</t>
  </si>
  <si>
    <t>013L  :823047:00:------:--</t>
  </si>
  <si>
    <t>21:0508:000235</t>
  </si>
  <si>
    <t>21:0169:000197</t>
  </si>
  <si>
    <t>21:0169:000197:0001:0001:00</t>
  </si>
  <si>
    <t>013L  :823048:00:------:--</t>
  </si>
  <si>
    <t>21:0508:000236</t>
  </si>
  <si>
    <t>21:0169:000198</t>
  </si>
  <si>
    <t>21:0169:000198:0001:0001:00</t>
  </si>
  <si>
    <t>013L  :823049:00:------:--</t>
  </si>
  <si>
    <t>21:0508:000237</t>
  </si>
  <si>
    <t>21:0169:000199</t>
  </si>
  <si>
    <t>21:0169:000199:0001:0001:00</t>
  </si>
  <si>
    <t>013L  :823050:00:------:--</t>
  </si>
  <si>
    <t>21:0508:000238</t>
  </si>
  <si>
    <t>21:0169:000200</t>
  </si>
  <si>
    <t>21:0169:000200:0001:0001:00</t>
  </si>
  <si>
    <t>013L  :823051:00:------:--</t>
  </si>
  <si>
    <t>21:0508:000239</t>
  </si>
  <si>
    <t>21:0169:000201</t>
  </si>
  <si>
    <t>21:0169:000201:0001:0001:00</t>
  </si>
  <si>
    <t>013L  :823052:00:------:--</t>
  </si>
  <si>
    <t>21:0508:000240</t>
  </si>
  <si>
    <t>21:0169:000202</t>
  </si>
  <si>
    <t>21:0169:000202:0001:0001:00</t>
  </si>
  <si>
    <t>013L  :823053:00:------:--</t>
  </si>
  <si>
    <t>21:0508:000241</t>
  </si>
  <si>
    <t>21:0169:000203</t>
  </si>
  <si>
    <t>21:0169:000203:0001:0001:00</t>
  </si>
  <si>
    <t>475</t>
  </si>
  <si>
    <t>013L  :823054:00:------:--</t>
  </si>
  <si>
    <t>21:0508:000242</t>
  </si>
  <si>
    <t>21:0169:000204</t>
  </si>
  <si>
    <t>21:0169:000204:0001:0001:00</t>
  </si>
  <si>
    <t>013L  :823055:00:------:--</t>
  </si>
  <si>
    <t>21:0508:000243</t>
  </si>
  <si>
    <t>21:0169:000205</t>
  </si>
  <si>
    <t>21:0169:000205:0001:0001:00</t>
  </si>
  <si>
    <t>20000</t>
  </si>
  <si>
    <t>013L  :823056:00:------:--</t>
  </si>
  <si>
    <t>21:0508:000244</t>
  </si>
  <si>
    <t>21:0169:000206</t>
  </si>
  <si>
    <t>21:0169:000206:0001:0001:00</t>
  </si>
  <si>
    <t>013L  :823057:00:------:--</t>
  </si>
  <si>
    <t>21:0508:000245</t>
  </si>
  <si>
    <t>21:0169:000207</t>
  </si>
  <si>
    <t>21:0169:000207:0001:0001:00</t>
  </si>
  <si>
    <t>013L  :823058:00:------:--</t>
  </si>
  <si>
    <t>21:0508:000246</t>
  </si>
  <si>
    <t>21:0169:000208</t>
  </si>
  <si>
    <t>21:0169:000208:0001:0001:00</t>
  </si>
  <si>
    <t>3330</t>
  </si>
  <si>
    <t>013L  :823059:00:------:--</t>
  </si>
  <si>
    <t>21:0508:000247</t>
  </si>
  <si>
    <t>21:0169:000209</t>
  </si>
  <si>
    <t>21:0169:000209:0001:0001:00</t>
  </si>
  <si>
    <t>013L  :823060:9U:------:--</t>
  </si>
  <si>
    <t>21:0508:000248</t>
  </si>
  <si>
    <t>013L  :823061:80:823072:10</t>
  </si>
  <si>
    <t>21:0508:000249</t>
  </si>
  <si>
    <t>21:0169:000219</t>
  </si>
  <si>
    <t>21:0169:000219:0001:0001:02</t>
  </si>
  <si>
    <t>013L  :823062:00:------:--</t>
  </si>
  <si>
    <t>21:0508:000250</t>
  </si>
  <si>
    <t>21:0169:000210</t>
  </si>
  <si>
    <t>21:0169:000210:0001:0001:00</t>
  </si>
  <si>
    <t>013L  :823063:00:------:--</t>
  </si>
  <si>
    <t>21:0508:000251</t>
  </si>
  <si>
    <t>21:0169:000211</t>
  </si>
  <si>
    <t>21:0169:000211:0001:0001:00</t>
  </si>
  <si>
    <t>2530</t>
  </si>
  <si>
    <t>013L  :823064:00:------:--</t>
  </si>
  <si>
    <t>21:0508:000252</t>
  </si>
  <si>
    <t>21:0169:000212</t>
  </si>
  <si>
    <t>21:0169:000212:0001:0001:00</t>
  </si>
  <si>
    <t>013L  :823065:00:------:--</t>
  </si>
  <si>
    <t>21:0508:000253</t>
  </si>
  <si>
    <t>21:0169:000213</t>
  </si>
  <si>
    <t>21:0169:000213:0001:0001:00</t>
  </si>
  <si>
    <t>013L  :823066:00:------:--</t>
  </si>
  <si>
    <t>21:0508:000254</t>
  </si>
  <si>
    <t>21:0169:000214</t>
  </si>
  <si>
    <t>21:0169:000214:0001:0001:00</t>
  </si>
  <si>
    <t>2350</t>
  </si>
  <si>
    <t>013L  :823067:00:------:--</t>
  </si>
  <si>
    <t>21:0508:000255</t>
  </si>
  <si>
    <t>21:0169:000215</t>
  </si>
  <si>
    <t>21:0169:000215:0001:0001:00</t>
  </si>
  <si>
    <t>013L  :823068:00:------:--</t>
  </si>
  <si>
    <t>21:0508:000256</t>
  </si>
  <si>
    <t>21:0169:000216</t>
  </si>
  <si>
    <t>21:0169:000216:0001:0001:00</t>
  </si>
  <si>
    <t>013L  :823069:00:------:--</t>
  </si>
  <si>
    <t>21:0508:000257</t>
  </si>
  <si>
    <t>21:0169:000217</t>
  </si>
  <si>
    <t>21:0169:000217:0001:0001:00</t>
  </si>
  <si>
    <t>013L  :823070:9U:------:--</t>
  </si>
  <si>
    <t>21:0508:000258</t>
  </si>
  <si>
    <t>840</t>
  </si>
  <si>
    <t>013L  :823071:00:------:--</t>
  </si>
  <si>
    <t>21:0508:000259</t>
  </si>
  <si>
    <t>21:0169:000218</t>
  </si>
  <si>
    <t>21:0169:000218:0001:0001:00</t>
  </si>
  <si>
    <t>013L  :823072:10:------:--</t>
  </si>
  <si>
    <t>21:0508:000260</t>
  </si>
  <si>
    <t>21:0169:000219:0001:0001:01</t>
  </si>
  <si>
    <t>013L  :823073:20:823072:10</t>
  </si>
  <si>
    <t>21:0508:000261</t>
  </si>
  <si>
    <t>21:0169:000219:0002:0001:00</t>
  </si>
  <si>
    <t>013L  :823074:00:------:--</t>
  </si>
  <si>
    <t>21:0508:000262</t>
  </si>
  <si>
    <t>21:0169:000220</t>
  </si>
  <si>
    <t>21:0169:000220:0001:0001:00</t>
  </si>
  <si>
    <t>013L  :823075:00:------:--</t>
  </si>
  <si>
    <t>21:0508:000263</t>
  </si>
  <si>
    <t>21:0169:000221</t>
  </si>
  <si>
    <t>21:0169:000221:0001:0001:00</t>
  </si>
  <si>
    <t>013L  :823076:00:------:--</t>
  </si>
  <si>
    <t>21:0508:000264</t>
  </si>
  <si>
    <t>21:0169:000222</t>
  </si>
  <si>
    <t>21:0169:000222:0001:0001:00</t>
  </si>
  <si>
    <t>013L  :823077:00:------:--</t>
  </si>
  <si>
    <t>21:0508:000265</t>
  </si>
  <si>
    <t>21:0169:000223</t>
  </si>
  <si>
    <t>21:0169:000223:0001:0001:00</t>
  </si>
  <si>
    <t>23.9</t>
  </si>
  <si>
    <t>013L  :823078:00:------:--</t>
  </si>
  <si>
    <t>21:0508:000266</t>
  </si>
  <si>
    <t>21:0169:000224</t>
  </si>
  <si>
    <t>21:0169:000224:0001:0001:00</t>
  </si>
  <si>
    <t>013L  :823079:00:------:--</t>
  </si>
  <si>
    <t>21:0508:000267</t>
  </si>
  <si>
    <t>21:0169:000225</t>
  </si>
  <si>
    <t>21:0169:000225:0001:0001:00</t>
  </si>
  <si>
    <t>013L  :823080:00:------:--</t>
  </si>
  <si>
    <t>21:0508:000268</t>
  </si>
  <si>
    <t>21:0169:000226</t>
  </si>
  <si>
    <t>21:0169:000226:0001:0001:00</t>
  </si>
  <si>
    <t>013L  :823081:80:823082:10</t>
  </si>
  <si>
    <t>21:0508:000269</t>
  </si>
  <si>
    <t>21:0169:000227</t>
  </si>
  <si>
    <t>21:0169:000227:0001:0001:02</t>
  </si>
  <si>
    <t>013L  :823082:10:------:--</t>
  </si>
  <si>
    <t>21:0508:000270</t>
  </si>
  <si>
    <t>21:0169:000227:0001:0001:01</t>
  </si>
  <si>
    <t>013L  :823083:20:823082:10</t>
  </si>
  <si>
    <t>21:0508:000271</t>
  </si>
  <si>
    <t>21:0169:000227:0002:0001:00</t>
  </si>
  <si>
    <t>013L  :823084:00:------:--</t>
  </si>
  <si>
    <t>21:0508:000272</t>
  </si>
  <si>
    <t>21:0169:000228</t>
  </si>
  <si>
    <t>21:0169:000228:0001:0001:00</t>
  </si>
  <si>
    <t>013L  :823085:00:------:--</t>
  </si>
  <si>
    <t>21:0508:000273</t>
  </si>
  <si>
    <t>21:0169:000229</t>
  </si>
  <si>
    <t>21:0169:000229:0001:0001:00</t>
  </si>
  <si>
    <t>013L  :823086:00:------:--</t>
  </si>
  <si>
    <t>21:0508:000274</t>
  </si>
  <si>
    <t>21:0169:000230</t>
  </si>
  <si>
    <t>21:0169:000230:0001:0001:00</t>
  </si>
  <si>
    <t>013L  :823087:00:------:--</t>
  </si>
  <si>
    <t>21:0508:000275</t>
  </si>
  <si>
    <t>21:0169:000231</t>
  </si>
  <si>
    <t>21:0169:000231:0001:0001:00</t>
  </si>
  <si>
    <t>013L  :823088:00:------:--</t>
  </si>
  <si>
    <t>21:0508:000276</t>
  </si>
  <si>
    <t>21:0169:000232</t>
  </si>
  <si>
    <t>21:0169:000232:0001:0001:00</t>
  </si>
  <si>
    <t>013L  :823089:00:------:--</t>
  </si>
  <si>
    <t>21:0508:000277</t>
  </si>
  <si>
    <t>21:0169:000233</t>
  </si>
  <si>
    <t>21:0169:000233:0001:0001:00</t>
  </si>
  <si>
    <t>013L  :823090:00:------:--</t>
  </si>
  <si>
    <t>21:0508:000278</t>
  </si>
  <si>
    <t>21:0169:000234</t>
  </si>
  <si>
    <t>21:0169:000234:0001:0001:00</t>
  </si>
  <si>
    <t>77.4</t>
  </si>
  <si>
    <t>013L  :823091:00:------:--</t>
  </si>
  <si>
    <t>21:0508:000279</t>
  </si>
  <si>
    <t>21:0169:000235</t>
  </si>
  <si>
    <t>21:0169:000235:0001:0001:00</t>
  </si>
  <si>
    <t>013L  :823092:00:------:--</t>
  </si>
  <si>
    <t>21:0508:000280</t>
  </si>
  <si>
    <t>21:0169:000236</t>
  </si>
  <si>
    <t>21:0169:000236:0001:0001:00</t>
  </si>
  <si>
    <t>013L  :823093:00:------:--</t>
  </si>
  <si>
    <t>21:0508:000281</t>
  </si>
  <si>
    <t>21:0169:000237</t>
  </si>
  <si>
    <t>21:0169:000237:0001:0001:00</t>
  </si>
  <si>
    <t>013L  :823094:00:------:--</t>
  </si>
  <si>
    <t>21:0508:000282</t>
  </si>
  <si>
    <t>21:0169:000238</t>
  </si>
  <si>
    <t>21:0169:000238:0001:0001:00</t>
  </si>
  <si>
    <t>013L  :823095:00:------:--</t>
  </si>
  <si>
    <t>21:0508:000283</t>
  </si>
  <si>
    <t>21:0169:000239</t>
  </si>
  <si>
    <t>21:0169:000239:0001:0001:00</t>
  </si>
  <si>
    <t>013L  :823096:00:------:--</t>
  </si>
  <si>
    <t>21:0508:000284</t>
  </si>
  <si>
    <t>21:0169:000240</t>
  </si>
  <si>
    <t>21:0169:000240:0001:0001:00</t>
  </si>
  <si>
    <t>013L  :823097:00:------:--</t>
  </si>
  <si>
    <t>21:0508:000285</t>
  </si>
  <si>
    <t>21:0169:000241</t>
  </si>
  <si>
    <t>21:0169:000241:0001:0001:00</t>
  </si>
  <si>
    <t>70.8</t>
  </si>
  <si>
    <t>013L  :823098:00:------:--</t>
  </si>
  <si>
    <t>21:0508:000286</t>
  </si>
  <si>
    <t>21:0169:000242</t>
  </si>
  <si>
    <t>21:0169:000242:0001:0001:00</t>
  </si>
  <si>
    <t>013L  :823099:00:------:--</t>
  </si>
  <si>
    <t>21:0508:000287</t>
  </si>
  <si>
    <t>21:0169:000243</t>
  </si>
  <si>
    <t>21:0169:000243:0001:0001:00</t>
  </si>
  <si>
    <t>66.8</t>
  </si>
  <si>
    <t>013L  :823100:9M:------:--</t>
  </si>
  <si>
    <t>21:0508:000288</t>
  </si>
  <si>
    <t>013L  :823101:80:823105:10</t>
  </si>
  <si>
    <t>21:0508:000289</t>
  </si>
  <si>
    <t>21:0169:000247</t>
  </si>
  <si>
    <t>21:0169:000247:0001:0001:02</t>
  </si>
  <si>
    <t>013L  :823102:00:------:--</t>
  </si>
  <si>
    <t>21:0508:000290</t>
  </si>
  <si>
    <t>21:0169:000244</t>
  </si>
  <si>
    <t>21:0169:000244:0001:0001:00</t>
  </si>
  <si>
    <t>013L  :823103:00:------:--</t>
  </si>
  <si>
    <t>21:0508:000291</t>
  </si>
  <si>
    <t>21:0169:000245</t>
  </si>
  <si>
    <t>21:0169:000245:0001:0001:00</t>
  </si>
  <si>
    <t>013L  :823104:00:------:--</t>
  </si>
  <si>
    <t>21:0508:000292</t>
  </si>
  <si>
    <t>21:0169:000246</t>
  </si>
  <si>
    <t>21:0169:000246:0001:0001:00</t>
  </si>
  <si>
    <t>013L  :823105:10:------:--</t>
  </si>
  <si>
    <t>21:0508:000293</t>
  </si>
  <si>
    <t>21:0169:000247:0001:0001:01</t>
  </si>
  <si>
    <t>013L  :823106:20:823105:10</t>
  </si>
  <si>
    <t>21:0508:000294</t>
  </si>
  <si>
    <t>21:0169:000247:0002:0001:00</t>
  </si>
  <si>
    <t>013L  :823107:9R:------:--</t>
  </si>
  <si>
    <t>21:0508:000295</t>
  </si>
  <si>
    <t>013L  :823108:00:------:--</t>
  </si>
  <si>
    <t>21:0508:000296</t>
  </si>
  <si>
    <t>21:0169:000248</t>
  </si>
  <si>
    <t>21:0169:000248:0001:0001:00</t>
  </si>
  <si>
    <t>013L  :823109:00:------:--</t>
  </si>
  <si>
    <t>21:0508:000297</t>
  </si>
  <si>
    <t>21:0169:000249</t>
  </si>
  <si>
    <t>21:0169:000249:0001:0001:00</t>
  </si>
  <si>
    <t>013L  :823110:00:------:--</t>
  </si>
  <si>
    <t>21:0508:000298</t>
  </si>
  <si>
    <t>21:0169:000250</t>
  </si>
  <si>
    <t>21:0169:000250:0001:0001:00</t>
  </si>
  <si>
    <t>013L  :823111:00:------:--</t>
  </si>
  <si>
    <t>21:0508:000299</t>
  </si>
  <si>
    <t>21:0169:000251</t>
  </si>
  <si>
    <t>21:0169:000251:0001:0001:00</t>
  </si>
  <si>
    <t>013L  :823112:00:------:--</t>
  </si>
  <si>
    <t>21:0508:000300</t>
  </si>
  <si>
    <t>21:0169:000252</t>
  </si>
  <si>
    <t>21:0169:000252:0001:0001:00</t>
  </si>
  <si>
    <t>013L  :823113:00:------:--</t>
  </si>
  <si>
    <t>21:0508:000301</t>
  </si>
  <si>
    <t>21:0169:000253</t>
  </si>
  <si>
    <t>21:0169:000253:0001:0001:00</t>
  </si>
  <si>
    <t>013L  :823114:00:------:--</t>
  </si>
  <si>
    <t>21:0508:000302</t>
  </si>
  <si>
    <t>21:0169:000254</t>
  </si>
  <si>
    <t>21:0169:000254:0001:0001:00</t>
  </si>
  <si>
    <t>013L  :823115:00:------:--</t>
  </si>
  <si>
    <t>21:0508:000303</t>
  </si>
  <si>
    <t>21:0169:000255</t>
  </si>
  <si>
    <t>21:0169:000255:0001:0001:00</t>
  </si>
  <si>
    <t>013L  :823116:00:------:--</t>
  </si>
  <si>
    <t>21:0508:000304</t>
  </si>
  <si>
    <t>21:0169:000256</t>
  </si>
  <si>
    <t>21:0169:000256:0001:0001:00</t>
  </si>
  <si>
    <t>013L  :823117:00:------:--</t>
  </si>
  <si>
    <t>21:0508:000305</t>
  </si>
  <si>
    <t>21:0169:000257</t>
  </si>
  <si>
    <t>21:0169:000257:0001:0001:00</t>
  </si>
  <si>
    <t>013L  :823118:00:------:--</t>
  </si>
  <si>
    <t>21:0508:000306</t>
  </si>
  <si>
    <t>21:0169:000258</t>
  </si>
  <si>
    <t>21:0169:000258:0001:0001:00</t>
  </si>
  <si>
    <t>013L  :823119:00:------:--</t>
  </si>
  <si>
    <t>21:0508:000307</t>
  </si>
  <si>
    <t>21:0169:000259</t>
  </si>
  <si>
    <t>21:0169:000259:0001:0001:00</t>
  </si>
  <si>
    <t>013L  :823120:00:------:--</t>
  </si>
  <si>
    <t>21:0508:000308</t>
  </si>
  <si>
    <t>21:0169:000260</t>
  </si>
  <si>
    <t>21:0169:000260:0001:0001:00</t>
  </si>
  <si>
    <t>013L  :823121:80:823123:10</t>
  </si>
  <si>
    <t>21:0508:000309</t>
  </si>
  <si>
    <t>21:0169:000262</t>
  </si>
  <si>
    <t>21:0169:000262:0001:0001:02</t>
  </si>
  <si>
    <t>013L  :823122:00:------:--</t>
  </si>
  <si>
    <t>21:0508:000310</t>
  </si>
  <si>
    <t>21:0169:000261</t>
  </si>
  <si>
    <t>21:0169:000261:0001:0001:00</t>
  </si>
  <si>
    <t>013L  :823123:10:------:--</t>
  </si>
  <si>
    <t>21:0508:000311</t>
  </si>
  <si>
    <t>21:0169:000262:0001:0001:01</t>
  </si>
  <si>
    <t>013L  :823124:20:823123:10</t>
  </si>
  <si>
    <t>21:0508:000312</t>
  </si>
  <si>
    <t>21:0169:000262:0002:0001:00</t>
  </si>
  <si>
    <t>013L  :823125:00:------:--</t>
  </si>
  <si>
    <t>21:0508:000313</t>
  </si>
  <si>
    <t>21:0169:000263</t>
  </si>
  <si>
    <t>21:0169:000263:0001:0001:00</t>
  </si>
  <si>
    <t>013L  :823126:00:------:--</t>
  </si>
  <si>
    <t>21:0508:000314</t>
  </si>
  <si>
    <t>21:0169:000264</t>
  </si>
  <si>
    <t>21:0169:000264:0001:0001:00</t>
  </si>
  <si>
    <t>013L  :823127:00:------:--</t>
  </si>
  <si>
    <t>21:0508:000315</t>
  </si>
  <si>
    <t>21:0169:000265</t>
  </si>
  <si>
    <t>21:0169:000265:0001:0001:00</t>
  </si>
  <si>
    <t>013L  :823128:00:------:--</t>
  </si>
  <si>
    <t>21:0508:000316</t>
  </si>
  <si>
    <t>21:0169:000266</t>
  </si>
  <si>
    <t>21:0169:000266:0001:0001:00</t>
  </si>
  <si>
    <t>013L  :823129:00:------:--</t>
  </si>
  <si>
    <t>21:0508:000317</t>
  </si>
  <si>
    <t>21:0169:000267</t>
  </si>
  <si>
    <t>21:0169:000267:0001:0001:00</t>
  </si>
  <si>
    <t>013L  :823130:00:------:--</t>
  </si>
  <si>
    <t>21:0508:000318</t>
  </si>
  <si>
    <t>21:0169:000268</t>
  </si>
  <si>
    <t>21:0169:000268:0001:0001:00</t>
  </si>
  <si>
    <t>013L  :823131:9U:------:--</t>
  </si>
  <si>
    <t>21:0508:000319</t>
  </si>
  <si>
    <t>013L  :823132:00:------:--</t>
  </si>
  <si>
    <t>21:0508:000320</t>
  </si>
  <si>
    <t>21:0169:000269</t>
  </si>
  <si>
    <t>21:0169:000269:0001:0001:00</t>
  </si>
  <si>
    <t>013L  :823133:00:------:--</t>
  </si>
  <si>
    <t>21:0508:000321</t>
  </si>
  <si>
    <t>21:0169:000270</t>
  </si>
  <si>
    <t>21:0169:000270:0001:0001:00</t>
  </si>
  <si>
    <t>013L  :823134:00:------:--</t>
  </si>
  <si>
    <t>21:0508:000322</t>
  </si>
  <si>
    <t>21:0169:000271</t>
  </si>
  <si>
    <t>21:0169:000271:0001:0001:00</t>
  </si>
  <si>
    <t>013L  :823135:00:------:--</t>
  </si>
  <si>
    <t>21:0508:000323</t>
  </si>
  <si>
    <t>21:0169:000272</t>
  </si>
  <si>
    <t>21:0169:000272:0001:0001:00</t>
  </si>
  <si>
    <t>4300</t>
  </si>
  <si>
    <t>013L  :823136:00:------:--</t>
  </si>
  <si>
    <t>21:0508:000324</t>
  </si>
  <si>
    <t>21:0169:000273</t>
  </si>
  <si>
    <t>21:0169:000273:0001:0001:00</t>
  </si>
  <si>
    <t>013L  :823137:00:------:--</t>
  </si>
  <si>
    <t>21:0508:000325</t>
  </si>
  <si>
    <t>21:0169:000274</t>
  </si>
  <si>
    <t>21:0169:000274:0001:0001:00</t>
  </si>
  <si>
    <t>013L  :823138:00:------:--</t>
  </si>
  <si>
    <t>21:0508:000326</t>
  </si>
  <si>
    <t>21:0169:000275</t>
  </si>
  <si>
    <t>21:0169:000275:0001:0001:00</t>
  </si>
  <si>
    <t>013L  :823139:00:------:--</t>
  </si>
  <si>
    <t>21:0508:000327</t>
  </si>
  <si>
    <t>21:0169:000276</t>
  </si>
  <si>
    <t>21:0169:000276:0001:0001:00</t>
  </si>
  <si>
    <t>013L  :823140:00:------:--</t>
  </si>
  <si>
    <t>21:0508:000328</t>
  </si>
  <si>
    <t>21:0169:000277</t>
  </si>
  <si>
    <t>21:0169:000277:0001:0001:00</t>
  </si>
  <si>
    <t>013L  :823141:80:823142:10</t>
  </si>
  <si>
    <t>21:0508:000329</t>
  </si>
  <si>
    <t>21:0169:000278</t>
  </si>
  <si>
    <t>21:0169:000278:0001:0001:02</t>
  </si>
  <si>
    <t>013L  :823142:10:------:--</t>
  </si>
  <si>
    <t>21:0508:000330</t>
  </si>
  <si>
    <t>21:0169:000278:0001:0001:01</t>
  </si>
  <si>
    <t>013L  :823143:9M:------:--</t>
  </si>
  <si>
    <t>21:0508:000331</t>
  </si>
  <si>
    <t>013L  :823144:20:823142:10</t>
  </si>
  <si>
    <t>21:0508:000332</t>
  </si>
  <si>
    <t>21:0169:000278:0002:0001:00</t>
  </si>
  <si>
    <t>013L  :823145:00:------:--</t>
  </si>
  <si>
    <t>21:0508:000333</t>
  </si>
  <si>
    <t>21:0169:000279</t>
  </si>
  <si>
    <t>21:0169:000279:0001:0001:00</t>
  </si>
  <si>
    <t>013L  :823146:00:------:--</t>
  </si>
  <si>
    <t>21:0508:000334</t>
  </si>
  <si>
    <t>21:0169:000280</t>
  </si>
  <si>
    <t>21:0169:000280:0001:0001:00</t>
  </si>
  <si>
    <t>013L  :823147:00:------:--</t>
  </si>
  <si>
    <t>21:0508:000335</t>
  </si>
  <si>
    <t>21:0169:000281</t>
  </si>
  <si>
    <t>21:0169:000281:0001:0001:00</t>
  </si>
  <si>
    <t>013L  :823148:00:------:--</t>
  </si>
  <si>
    <t>21:0508:000336</t>
  </si>
  <si>
    <t>21:0169:000282</t>
  </si>
  <si>
    <t>21:0169:000282:0001:0001:00</t>
  </si>
  <si>
    <t>013L  :823149:00:------:--</t>
  </si>
  <si>
    <t>21:0508:000337</t>
  </si>
  <si>
    <t>21:0169:000283</t>
  </si>
  <si>
    <t>21:0169:000283:0001:0001:00</t>
  </si>
  <si>
    <t>013L  :823150:00:------:--</t>
  </si>
  <si>
    <t>21:0508:000338</t>
  </si>
  <si>
    <t>21:0169:000284</t>
  </si>
  <si>
    <t>21:0169:000284:0001:0001:00</t>
  </si>
  <si>
    <t>013L  :823151:00:------:--</t>
  </si>
  <si>
    <t>21:0508:000339</t>
  </si>
  <si>
    <t>21:0169:000285</t>
  </si>
  <si>
    <t>21:0169:000285:0001:0001:00</t>
  </si>
  <si>
    <t>013L  :823152:00:------:--</t>
  </si>
  <si>
    <t>21:0508:000340</t>
  </si>
  <si>
    <t>21:0169:000286</t>
  </si>
  <si>
    <t>21:0169:000286:0001:0001:00</t>
  </si>
  <si>
    <t>013L  :823153:00:------:--</t>
  </si>
  <si>
    <t>21:0508:000341</t>
  </si>
  <si>
    <t>21:0169:000287</t>
  </si>
  <si>
    <t>21:0169:000287:0001:0001:00</t>
  </si>
  <si>
    <t>013L  :831001:80:831003:10</t>
  </si>
  <si>
    <t>21:0510:000001</t>
  </si>
  <si>
    <t>21:0170:000002</t>
  </si>
  <si>
    <t>21:0170:000002:0001:0001:02</t>
  </si>
  <si>
    <t>1890</t>
  </si>
  <si>
    <t>013L  :831002:00:------:--</t>
  </si>
  <si>
    <t>21:0510:000002</t>
  </si>
  <si>
    <t>21:0170:000001</t>
  </si>
  <si>
    <t>21:0170:000001:0001:0001:00</t>
  </si>
  <si>
    <t>013L  :831003:10:------:--</t>
  </si>
  <si>
    <t>21:0510:000003</t>
  </si>
  <si>
    <t>21:0170:000002:0001:0001:01</t>
  </si>
  <si>
    <t>013L  :831004:20:831003:10</t>
  </si>
  <si>
    <t>21:0510:000004</t>
  </si>
  <si>
    <t>21:0170:000002:0002:0001:00</t>
  </si>
  <si>
    <t>013L  :831005:9P:------:--</t>
  </si>
  <si>
    <t>21:0510:000005</t>
  </si>
  <si>
    <t>013L  :831006:00:------:--</t>
  </si>
  <si>
    <t>21:0510:000006</t>
  </si>
  <si>
    <t>21:0170:000003</t>
  </si>
  <si>
    <t>21:0170:000003:0001:0001:00</t>
  </si>
  <si>
    <t>576</t>
  </si>
  <si>
    <t>013L  :831007:00:------:--</t>
  </si>
  <si>
    <t>21:0510:000007</t>
  </si>
  <si>
    <t>21:0170:000004</t>
  </si>
  <si>
    <t>21:0170:000004:0001:0001:00</t>
  </si>
  <si>
    <t>3780</t>
  </si>
  <si>
    <t>013L  :831008:00:------:--</t>
  </si>
  <si>
    <t>21:0510:000008</t>
  </si>
  <si>
    <t>21:0170:000005</t>
  </si>
  <si>
    <t>21:0170:000005:0001:0001:00</t>
  </si>
  <si>
    <t>013L  :831009:00:------:--</t>
  </si>
  <si>
    <t>21:0510:000009</t>
  </si>
  <si>
    <t>21:0170:000006</t>
  </si>
  <si>
    <t>21:0170:000006:0001:0001:00</t>
  </si>
  <si>
    <t>377</t>
  </si>
  <si>
    <t>013L  :831010:00:------:--</t>
  </si>
  <si>
    <t>21:0510:000010</t>
  </si>
  <si>
    <t>21:0170:000007</t>
  </si>
  <si>
    <t>21:0170:000007:0001:0001:00</t>
  </si>
  <si>
    <t>15.7</t>
  </si>
  <si>
    <t>013L  :831011:00:------:--</t>
  </si>
  <si>
    <t>21:0510:000011</t>
  </si>
  <si>
    <t>21:0170:000008</t>
  </si>
  <si>
    <t>21:0170:000008:0001:0001:00</t>
  </si>
  <si>
    <t>1460</t>
  </si>
  <si>
    <t>013L  :831012:00:------:--</t>
  </si>
  <si>
    <t>21:0510:000012</t>
  </si>
  <si>
    <t>21:0170:000009</t>
  </si>
  <si>
    <t>21:0170:000009:0001:0001:00</t>
  </si>
  <si>
    <t>013L  :831013:00:------:--</t>
  </si>
  <si>
    <t>21:0510:000013</t>
  </si>
  <si>
    <t>21:0170:000010</t>
  </si>
  <si>
    <t>21:0170:000010:0001:0001:00</t>
  </si>
  <si>
    <t>013L  :831014:00:------:--</t>
  </si>
  <si>
    <t>21:0510:000014</t>
  </si>
  <si>
    <t>21:0170:000011</t>
  </si>
  <si>
    <t>21:0170:000011:0001:0001:00</t>
  </si>
  <si>
    <t>013L  :831015:00:------:--</t>
  </si>
  <si>
    <t>21:0510:000015</t>
  </si>
  <si>
    <t>21:0170:000012</t>
  </si>
  <si>
    <t>21:0170:000012:0001:0001:00</t>
  </si>
  <si>
    <t>604</t>
  </si>
  <si>
    <t>013L  :831016:00:------:--</t>
  </si>
  <si>
    <t>21:0510:000016</t>
  </si>
  <si>
    <t>21:0170:000013</t>
  </si>
  <si>
    <t>21:0170:000013:0001:0001:00</t>
  </si>
  <si>
    <t>546</t>
  </si>
  <si>
    <t>36.7</t>
  </si>
  <si>
    <t>013L  :831017:00:------:--</t>
  </si>
  <si>
    <t>21:0510:000017</t>
  </si>
  <si>
    <t>21:0170:000014</t>
  </si>
  <si>
    <t>21:0170:000014:0001:0001:00</t>
  </si>
  <si>
    <t>611</t>
  </si>
  <si>
    <t>013L  :831018:00:------:--</t>
  </si>
  <si>
    <t>21:0510:000018</t>
  </si>
  <si>
    <t>21:0170:000015</t>
  </si>
  <si>
    <t>21:0170:000015:0001:0001:00</t>
  </si>
  <si>
    <t>013L  :831019:00:------:--</t>
  </si>
  <si>
    <t>21:0510:000019</t>
  </si>
  <si>
    <t>21:0170:000016</t>
  </si>
  <si>
    <t>21:0170:000016:0001:0001:00</t>
  </si>
  <si>
    <t>573</t>
  </si>
  <si>
    <t>013L  :831020:00:------:--</t>
  </si>
  <si>
    <t>21:0510:000020</t>
  </si>
  <si>
    <t>21:0170:000017</t>
  </si>
  <si>
    <t>21:0170:000017:0001:0001:00</t>
  </si>
  <si>
    <t>013L  :831021:80:831022:10</t>
  </si>
  <si>
    <t>21:0510:000021</t>
  </si>
  <si>
    <t>21:0170:000018</t>
  </si>
  <si>
    <t>21:0170:000018:0001:0001:02</t>
  </si>
  <si>
    <t>013L  :831022:10:------:--</t>
  </si>
  <si>
    <t>21:0510:000022</t>
  </si>
  <si>
    <t>21:0170:000018:0001:0001:01</t>
  </si>
  <si>
    <t>013L  :831023:20:831022:10</t>
  </si>
  <si>
    <t>21:0510:000023</t>
  </si>
  <si>
    <t>21:0170:000018:0002:0001:00</t>
  </si>
  <si>
    <t>013L  :831024:00:------:--</t>
  </si>
  <si>
    <t>21:0510:000024</t>
  </si>
  <si>
    <t>21:0170:000019</t>
  </si>
  <si>
    <t>21:0170:000019:0001:0001:00</t>
  </si>
  <si>
    <t>013L  :831025:00:------:--</t>
  </si>
  <si>
    <t>21:0510:000025</t>
  </si>
  <si>
    <t>21:0170:000020</t>
  </si>
  <si>
    <t>21:0170:000020:0001:0001:00</t>
  </si>
  <si>
    <t>013L  :831026:00:------:--</t>
  </si>
  <si>
    <t>21:0510:000026</t>
  </si>
  <si>
    <t>21:0170:000021</t>
  </si>
  <si>
    <t>21:0170:000021:0001:0001:00</t>
  </si>
  <si>
    <t>013L  :831027:00:------:--</t>
  </si>
  <si>
    <t>21:0510:000027</t>
  </si>
  <si>
    <t>21:0170:000022</t>
  </si>
  <si>
    <t>21:0170:000022:0001:0001:00</t>
  </si>
  <si>
    <t>013L  :831028:00:------:--</t>
  </si>
  <si>
    <t>21:0510:000028</t>
  </si>
  <si>
    <t>21:0170:000023</t>
  </si>
  <si>
    <t>21:0170:000023:0001:0001:00</t>
  </si>
  <si>
    <t>013L  :831029:00:------:--</t>
  </si>
  <si>
    <t>21:0510:000029</t>
  </si>
  <si>
    <t>21:0170:000024</t>
  </si>
  <si>
    <t>21:0170:000024:0001:0001:00</t>
  </si>
  <si>
    <t>013L  :831030:00:------:--</t>
  </si>
  <si>
    <t>21:0510:000030</t>
  </si>
  <si>
    <t>21:0170:000025</t>
  </si>
  <si>
    <t>21:0170:000025:0001:0001:00</t>
  </si>
  <si>
    <t>013L  :831031:9M:------:--</t>
  </si>
  <si>
    <t>21:0510:000031</t>
  </si>
  <si>
    <t>013L  :831032:00:------:--</t>
  </si>
  <si>
    <t>21:0510:000032</t>
  </si>
  <si>
    <t>21:0170:000026</t>
  </si>
  <si>
    <t>21:0170:000026:0001:0001:00</t>
  </si>
  <si>
    <t>013L  :831033:00:------:--</t>
  </si>
  <si>
    <t>21:0510:000033</t>
  </si>
  <si>
    <t>21:0170:000027</t>
  </si>
  <si>
    <t>21:0170:000027:0001:0001:00</t>
  </si>
  <si>
    <t>013L  :831034:00:------:--</t>
  </si>
  <si>
    <t>21:0510:000034</t>
  </si>
  <si>
    <t>21:0170:000028</t>
  </si>
  <si>
    <t>21:0170:000028:0001:0001:00</t>
  </si>
  <si>
    <t>013L  :831035:00:------:--</t>
  </si>
  <si>
    <t>21:0510:000035</t>
  </si>
  <si>
    <t>21:0170:000029</t>
  </si>
  <si>
    <t>21:0170:000029:0001:0001:00</t>
  </si>
  <si>
    <t>013L  :831036:00:------:--</t>
  </si>
  <si>
    <t>21:0510:000036</t>
  </si>
  <si>
    <t>21:0170:000030</t>
  </si>
  <si>
    <t>21:0170:000030:0001:0001:00</t>
  </si>
  <si>
    <t>786</t>
  </si>
  <si>
    <t>013L  :831037:00:------:--</t>
  </si>
  <si>
    <t>21:0510:000037</t>
  </si>
  <si>
    <t>21:0170:000031</t>
  </si>
  <si>
    <t>21:0170:000031:0001:0001:00</t>
  </si>
  <si>
    <t>013L  :831038:00:------:--</t>
  </si>
  <si>
    <t>21:0510:000038</t>
  </si>
  <si>
    <t>21:0170:000032</t>
  </si>
  <si>
    <t>21:0170:000032:0001:0001:00</t>
  </si>
  <si>
    <t>423</t>
  </si>
  <si>
    <t>013L  :831039:00:------:--</t>
  </si>
  <si>
    <t>21:0510:000039</t>
  </si>
  <si>
    <t>21:0170:000033</t>
  </si>
  <si>
    <t>21:0170:000033:0001:0001:00</t>
  </si>
  <si>
    <t>013L  :831040:00:------:--</t>
  </si>
  <si>
    <t>21:0510:000040</t>
  </si>
  <si>
    <t>21:0170:000034</t>
  </si>
  <si>
    <t>21:0170:000034:0001:0001:00</t>
  </si>
  <si>
    <t>013L  :831041:80:831044:20</t>
  </si>
  <si>
    <t>21:0510:000041</t>
  </si>
  <si>
    <t>21:0170:000036</t>
  </si>
  <si>
    <t>21:0170:000036:0002:0001:02</t>
  </si>
  <si>
    <t>013L  :831042:00:------:--</t>
  </si>
  <si>
    <t>21:0510:000042</t>
  </si>
  <si>
    <t>21:0170:000035</t>
  </si>
  <si>
    <t>21:0170:000035:0001:0001:00</t>
  </si>
  <si>
    <t>013L  :831043:10:------:--</t>
  </si>
  <si>
    <t>21:0510:000043</t>
  </si>
  <si>
    <t>21:0170:000036:0001:0001:00</t>
  </si>
  <si>
    <t>013L  :831044:20:831043:10</t>
  </si>
  <si>
    <t>21:0510:000044</t>
  </si>
  <si>
    <t>21:0170:000036:0002:0001:01</t>
  </si>
  <si>
    <t>013L  :831045:00:------:--</t>
  </si>
  <si>
    <t>21:0510:000045</t>
  </si>
  <si>
    <t>21:0170:000037</t>
  </si>
  <si>
    <t>21:0170:000037:0001:0001:00</t>
  </si>
  <si>
    <t>013L  :831046:00:------:--</t>
  </si>
  <si>
    <t>21:0510:000046</t>
  </si>
  <si>
    <t>21:0170:000038</t>
  </si>
  <si>
    <t>21:0170:000038:0001:0001:00</t>
  </si>
  <si>
    <t>013L  :831047:00:------:--</t>
  </si>
  <si>
    <t>21:0510:000047</t>
  </si>
  <si>
    <t>21:0170:000039</t>
  </si>
  <si>
    <t>21:0170:000039:0001:0001:00</t>
  </si>
  <si>
    <t>013L  :831048:00:------:--</t>
  </si>
  <si>
    <t>21:0510:000048</t>
  </si>
  <si>
    <t>21:0170:000040</t>
  </si>
  <si>
    <t>21:0170:000040:0001:0001:00</t>
  </si>
  <si>
    <t>5200</t>
  </si>
  <si>
    <t>013L  :831049:00:------:--</t>
  </si>
  <si>
    <t>21:0510:000049</t>
  </si>
  <si>
    <t>21:0170:000041</t>
  </si>
  <si>
    <t>21:0170:000041:0001:0001:00</t>
  </si>
  <si>
    <t>013L  :831050:00:------:--</t>
  </si>
  <si>
    <t>21:0510:000050</t>
  </si>
  <si>
    <t>21:0170:000042</t>
  </si>
  <si>
    <t>21:0170:000042:0001:0001:00</t>
  </si>
  <si>
    <t>524</t>
  </si>
  <si>
    <t>013L  :831051:00:------:--</t>
  </si>
  <si>
    <t>21:0510:000051</t>
  </si>
  <si>
    <t>21:0170:000043</t>
  </si>
  <si>
    <t>21:0170:000043:0001:0001:00</t>
  </si>
  <si>
    <t>013L  :831052:00:------:--</t>
  </si>
  <si>
    <t>21:0510:000052</t>
  </si>
  <si>
    <t>21:0170:000044</t>
  </si>
  <si>
    <t>21:0170:000044:0001:0001:00</t>
  </si>
  <si>
    <t>552</t>
  </si>
  <si>
    <t>013L  :831053:00:------:--</t>
  </si>
  <si>
    <t>21:0510:000053</t>
  </si>
  <si>
    <t>21:0170:000045</t>
  </si>
  <si>
    <t>21:0170:000045:0001:0001:00</t>
  </si>
  <si>
    <t>013L  :831054:00:------:--</t>
  </si>
  <si>
    <t>21:0510:000054</t>
  </si>
  <si>
    <t>21:0170:000046</t>
  </si>
  <si>
    <t>21:0170:000046:0001:0001:00</t>
  </si>
  <si>
    <t>013L  :831055:00:------:--</t>
  </si>
  <si>
    <t>21:0510:000055</t>
  </si>
  <si>
    <t>21:0170:000047</t>
  </si>
  <si>
    <t>21:0170:000047:0001:0001:00</t>
  </si>
  <si>
    <t>013L  :831056:00:------:--</t>
  </si>
  <si>
    <t>21:0510:000056</t>
  </si>
  <si>
    <t>21:0170:000048</t>
  </si>
  <si>
    <t>21:0170:000048:0001:0001:00</t>
  </si>
  <si>
    <t>013L  :831057:00:------:--</t>
  </si>
  <si>
    <t>21:0510:000057</t>
  </si>
  <si>
    <t>21:0170:000049</t>
  </si>
  <si>
    <t>21:0170:000049:0001:0001:00</t>
  </si>
  <si>
    <t>013L  :831058:9R:------:--</t>
  </si>
  <si>
    <t>21:0510:000058</t>
  </si>
  <si>
    <t>013L  :831059:00:------:--</t>
  </si>
  <si>
    <t>21:0510:000059</t>
  </si>
  <si>
    <t>21:0170:000050</t>
  </si>
  <si>
    <t>21:0170:000050:0001:0001:00</t>
  </si>
  <si>
    <t>013L  :831060:00:------:--</t>
  </si>
  <si>
    <t>21:0510:000060</t>
  </si>
  <si>
    <t>21:0170:000051</t>
  </si>
  <si>
    <t>21:0170:000051:0001:0001:00</t>
  </si>
  <si>
    <t>013L  :831061:80:831062:10</t>
  </si>
  <si>
    <t>21:0510:000061</t>
  </si>
  <si>
    <t>21:0170:000052</t>
  </si>
  <si>
    <t>21:0170:000052:0001:0001:02</t>
  </si>
  <si>
    <t>013L  :831062:10:------:--</t>
  </si>
  <si>
    <t>21:0510:000062</t>
  </si>
  <si>
    <t>21:0170:000052:0001:0001:01</t>
  </si>
  <si>
    <t>013L  :831063:20:831062:10</t>
  </si>
  <si>
    <t>21:0510:000063</t>
  </si>
  <si>
    <t>21:0170:000052:0002:0001:00</t>
  </si>
  <si>
    <t>013L  :831064:00:------:--</t>
  </si>
  <si>
    <t>21:0510:000064</t>
  </si>
  <si>
    <t>21:0170:000053</t>
  </si>
  <si>
    <t>21:0170:000053:0001:0001:00</t>
  </si>
  <si>
    <t>013L  :831065:00:------:--</t>
  </si>
  <si>
    <t>21:0510:000065</t>
  </si>
  <si>
    <t>21:0170:000054</t>
  </si>
  <si>
    <t>21:0170:000054:0001:0001:00</t>
  </si>
  <si>
    <t>013L  :831066:00:------:--</t>
  </si>
  <si>
    <t>21:0510:000066</t>
  </si>
  <si>
    <t>21:0170:000055</t>
  </si>
  <si>
    <t>21:0170:000055:0001:0001:00</t>
  </si>
  <si>
    <t>013L  :831067:00:------:--</t>
  </si>
  <si>
    <t>21:0510:000067</t>
  </si>
  <si>
    <t>21:0170:000056</t>
  </si>
  <si>
    <t>21:0170:000056:0001:0001:00</t>
  </si>
  <si>
    <t>013L  :831068:00:------:--</t>
  </si>
  <si>
    <t>21:0510:000068</t>
  </si>
  <si>
    <t>21:0170:000057</t>
  </si>
  <si>
    <t>21:0170:000057:0001:0001:00</t>
  </si>
  <si>
    <t>339</t>
  </si>
  <si>
    <t>013L  :831069:9R:------:--</t>
  </si>
  <si>
    <t>21:0510:000069</t>
  </si>
  <si>
    <t>013L  :831070:00:------:--</t>
  </si>
  <si>
    <t>21:0510:000070</t>
  </si>
  <si>
    <t>21:0170:000058</t>
  </si>
  <si>
    <t>21:0170:000058:0001:0001:00</t>
  </si>
  <si>
    <t>013L  :831071:00:------:--</t>
  </si>
  <si>
    <t>21:0510:000071</t>
  </si>
  <si>
    <t>21:0170:000059</t>
  </si>
  <si>
    <t>21:0170:000059:0001:0001:00</t>
  </si>
  <si>
    <t>013L  :831072:00:------:--</t>
  </si>
  <si>
    <t>21:0510:000072</t>
  </si>
  <si>
    <t>21:0170:000060</t>
  </si>
  <si>
    <t>21:0170:000060:0001:0001:00</t>
  </si>
  <si>
    <t>013L  :831073:00:------:--</t>
  </si>
  <si>
    <t>21:0510:000073</t>
  </si>
  <si>
    <t>21:0170:000061</t>
  </si>
  <si>
    <t>21:0170:000061:0001:0001:00</t>
  </si>
  <si>
    <t>013L  :831074:00:------:--</t>
  </si>
  <si>
    <t>21:0510:000074</t>
  </si>
  <si>
    <t>21:0170:000062</t>
  </si>
  <si>
    <t>21:0170:000062:0001:0001:00</t>
  </si>
  <si>
    <t>013L  :831075:00:------:--</t>
  </si>
  <si>
    <t>21:0510:000075</t>
  </si>
  <si>
    <t>21:0170:000063</t>
  </si>
  <si>
    <t>21:0170:000063:0001:0001:00</t>
  </si>
  <si>
    <t>013L  :831076:00:------:--</t>
  </si>
  <si>
    <t>21:0510:000076</t>
  </si>
  <si>
    <t>21:0170:000064</t>
  </si>
  <si>
    <t>21:0170:000064:0001:0001:00</t>
  </si>
  <si>
    <t>013L  :831077:00:------:--</t>
  </si>
  <si>
    <t>21:0510:000077</t>
  </si>
  <si>
    <t>21:0170:000065</t>
  </si>
  <si>
    <t>21:0170:000065:0001:0001:00</t>
  </si>
  <si>
    <t>013L  :831078:00:------:--</t>
  </si>
  <si>
    <t>21:0510:000078</t>
  </si>
  <si>
    <t>21:0170:000066</t>
  </si>
  <si>
    <t>21:0170:000066:0001:0001:00</t>
  </si>
  <si>
    <t>013L  :831079:00:------:--</t>
  </si>
  <si>
    <t>21:0510:000079</t>
  </si>
  <si>
    <t>21:0170:000067</t>
  </si>
  <si>
    <t>21:0170:000067:0001:0001:00</t>
  </si>
  <si>
    <t>013L  :831080:00:------:--</t>
  </si>
  <si>
    <t>21:0510:000080</t>
  </si>
  <si>
    <t>21:0170:000068</t>
  </si>
  <si>
    <t>21:0170:000068:0001:0001:00</t>
  </si>
  <si>
    <t>013L  :831081:80:831082:10</t>
  </si>
  <si>
    <t>21:0510:000081</t>
  </si>
  <si>
    <t>21:0170:000069</t>
  </si>
  <si>
    <t>21:0170:000069:0001:0001:02</t>
  </si>
  <si>
    <t>013L  :831082:10:------:--</t>
  </si>
  <si>
    <t>21:0510:000082</t>
  </si>
  <si>
    <t>21:0170:000069:0001:0001:01</t>
  </si>
  <si>
    <t>013L  :831083:20:831082:10</t>
  </si>
  <si>
    <t>21:0510:000083</t>
  </si>
  <si>
    <t>21:0170:000069:0002:0001:00</t>
  </si>
  <si>
    <t>013L  :831084:00:------:--</t>
  </si>
  <si>
    <t>21:0510:000084</t>
  </si>
  <si>
    <t>21:0170:000070</t>
  </si>
  <si>
    <t>21:0170:000070:0001:0001:00</t>
  </si>
  <si>
    <t>013L  :831085:00:------:--</t>
  </si>
  <si>
    <t>21:0510:000085</t>
  </si>
  <si>
    <t>21:0170:000071</t>
  </si>
  <si>
    <t>21:0170:000071:0001:0001:00</t>
  </si>
  <si>
    <t>013L  :831086:00:------:--</t>
  </si>
  <si>
    <t>21:0510:000086</t>
  </si>
  <si>
    <t>21:0170:000072</t>
  </si>
  <si>
    <t>21:0170:000072:0001:0001:00</t>
  </si>
  <si>
    <t>013L  :831087:00:------:--</t>
  </si>
  <si>
    <t>21:0510:000087</t>
  </si>
  <si>
    <t>21:0170:000073</t>
  </si>
  <si>
    <t>21:0170:000073:0001:0001:00</t>
  </si>
  <si>
    <t>013L  :831088:9M:------:--</t>
  </si>
  <si>
    <t>21:0510:000088</t>
  </si>
  <si>
    <t>013L  :833001:80:833011:10</t>
  </si>
  <si>
    <t>21:0510:000089</t>
  </si>
  <si>
    <t>21:0170:000082</t>
  </si>
  <si>
    <t>21:0170:000082:0001:0001:02</t>
  </si>
  <si>
    <t>013L  :833002:00:------:--</t>
  </si>
  <si>
    <t>21:0510:000090</t>
  </si>
  <si>
    <t>21:0170:000074</t>
  </si>
  <si>
    <t>21:0170:000074:0001:0001:00</t>
  </si>
  <si>
    <t>013L  :833003:00:------:--</t>
  </si>
  <si>
    <t>21:0510:000091</t>
  </si>
  <si>
    <t>21:0170:000075</t>
  </si>
  <si>
    <t>21:0170:000075:0001:0001:00</t>
  </si>
  <si>
    <t>2840</t>
  </si>
  <si>
    <t>013L  :833004:00:------:--</t>
  </si>
  <si>
    <t>21:0510:000092</t>
  </si>
  <si>
    <t>21:0170:000076</t>
  </si>
  <si>
    <t>21:0170:000076:0001:0001:00</t>
  </si>
  <si>
    <t>013L  :833005:00:------:--</t>
  </si>
  <si>
    <t>21:0510:000093</t>
  </si>
  <si>
    <t>21:0170:000077</t>
  </si>
  <si>
    <t>21:0170:000077:0001:0001:00</t>
  </si>
  <si>
    <t>013L  :833006:9P:------:--</t>
  </si>
  <si>
    <t>21:0510:000094</t>
  </si>
  <si>
    <t>013L  :833007:00:------:--</t>
  </si>
  <si>
    <t>21:0510:000095</t>
  </si>
  <si>
    <t>21:0170:000078</t>
  </si>
  <si>
    <t>21:0170:000078:0001:0001:00</t>
  </si>
  <si>
    <t>013L  :833008:00:------:--</t>
  </si>
  <si>
    <t>21:0510:000096</t>
  </si>
  <si>
    <t>21:0170:000079</t>
  </si>
  <si>
    <t>21:0170:000079:0001:0001:00</t>
  </si>
  <si>
    <t>013L  :833009:00:------:--</t>
  </si>
  <si>
    <t>21:0510:000097</t>
  </si>
  <si>
    <t>21:0170:000080</t>
  </si>
  <si>
    <t>21:0170:000080:0001:0001:00</t>
  </si>
  <si>
    <t>1520</t>
  </si>
  <si>
    <t>013L  :833010:00:------:--</t>
  </si>
  <si>
    <t>21:0510:000098</t>
  </si>
  <si>
    <t>21:0170:000081</t>
  </si>
  <si>
    <t>21:0170:000081:0001:0001:00</t>
  </si>
  <si>
    <t>013L  :833011:10:------:--</t>
  </si>
  <si>
    <t>21:0510:000099</t>
  </si>
  <si>
    <t>21:0170:000082:0001:0001:01</t>
  </si>
  <si>
    <t>013L  :833012:20:833011:10</t>
  </si>
  <si>
    <t>21:0510:000100</t>
  </si>
  <si>
    <t>21:0170:000082:0002:0001:00</t>
  </si>
  <si>
    <t>013L  :833013:00:------:--</t>
  </si>
  <si>
    <t>21:0510:000101</t>
  </si>
  <si>
    <t>21:0170:000083</t>
  </si>
  <si>
    <t>21:0170:000083:0001:0001:00</t>
  </si>
  <si>
    <t>013L  :833014:00:------:--</t>
  </si>
  <si>
    <t>21:0510:000102</t>
  </si>
  <si>
    <t>21:0170:000084</t>
  </si>
  <si>
    <t>21:0170:000084:0001:0001:00</t>
  </si>
  <si>
    <t>013L  :833015:00:------:--</t>
  </si>
  <si>
    <t>21:0510:000103</t>
  </si>
  <si>
    <t>21:0170:000085</t>
  </si>
  <si>
    <t>21:0170:000085:0001:0001:00</t>
  </si>
  <si>
    <t>013L  :833016:00:------:--</t>
  </si>
  <si>
    <t>21:0510:000104</t>
  </si>
  <si>
    <t>21:0170:000086</t>
  </si>
  <si>
    <t>21:0170:000086:0001:0001:00</t>
  </si>
  <si>
    <t>361</t>
  </si>
  <si>
    <t>013L  :833017:00:------:--</t>
  </si>
  <si>
    <t>21:0510:000105</t>
  </si>
  <si>
    <t>21:0170:000087</t>
  </si>
  <si>
    <t>21:0170:000087:0001:0001:00</t>
  </si>
  <si>
    <t>013L  :833018:00:------:--</t>
  </si>
  <si>
    <t>21:0510:000106</t>
  </si>
  <si>
    <t>21:0170:000088</t>
  </si>
  <si>
    <t>21:0170:000088:0001:0001:00</t>
  </si>
  <si>
    <t>013L  :833019:00:------:--</t>
  </si>
  <si>
    <t>21:0510:000107</t>
  </si>
  <si>
    <t>21:0170:000089</t>
  </si>
  <si>
    <t>21:0170:000089:0001:0001:00</t>
  </si>
  <si>
    <t>013L  :833020:00:------:--</t>
  </si>
  <si>
    <t>21:0510:000108</t>
  </si>
  <si>
    <t>21:0170:000090</t>
  </si>
  <si>
    <t>21:0170:000090:0001:0001:00</t>
  </si>
  <si>
    <t>013L  :833021:80:833028:20</t>
  </si>
  <si>
    <t>21:0510:000109</t>
  </si>
  <si>
    <t>21:0170:000095</t>
  </si>
  <si>
    <t>21:0170:000095:0002:0001:02</t>
  </si>
  <si>
    <t>013L  :833022:00:------:--</t>
  </si>
  <si>
    <t>21:0510:000110</t>
  </si>
  <si>
    <t>21:0170:000091</t>
  </si>
  <si>
    <t>21:0170:000091:0001:0001:00</t>
  </si>
  <si>
    <t>013L  :833023:00:------:--</t>
  </si>
  <si>
    <t>21:0510:000111</t>
  </si>
  <si>
    <t>21:0170:000092</t>
  </si>
  <si>
    <t>21:0170:000092:0001:0001:00</t>
  </si>
  <si>
    <t>013L  :833024:9R:------:--</t>
  </si>
  <si>
    <t>21:0510:000112</t>
  </si>
  <si>
    <t>013L  :833025:00:------:--</t>
  </si>
  <si>
    <t>21:0510:000113</t>
  </si>
  <si>
    <t>21:0170:000093</t>
  </si>
  <si>
    <t>21:0170:000093:0001:0001:00</t>
  </si>
  <si>
    <t>013L  :833026:00:------:--</t>
  </si>
  <si>
    <t>21:0510:000114</t>
  </si>
  <si>
    <t>21:0170:000094</t>
  </si>
  <si>
    <t>21:0170:000094:0001:0001:00</t>
  </si>
  <si>
    <t>013L  :833027:10:------:--</t>
  </si>
  <si>
    <t>21:0510:000115</t>
  </si>
  <si>
    <t>21:0170:000095:0001:0001:00</t>
  </si>
  <si>
    <t>013L  :833028:20:833027:10</t>
  </si>
  <si>
    <t>21:0510:000116</t>
  </si>
  <si>
    <t>21:0170:000095:0002:0001:01</t>
  </si>
  <si>
    <t>013L  :833029:00:------:--</t>
  </si>
  <si>
    <t>21:0510:000117</t>
  </si>
  <si>
    <t>21:0170:000096</t>
  </si>
  <si>
    <t>21:0170:000096:0001:0001:00</t>
  </si>
  <si>
    <t>013L  :833030:00:------:--</t>
  </si>
  <si>
    <t>21:0510:000118</t>
  </si>
  <si>
    <t>21:0170:000097</t>
  </si>
  <si>
    <t>21:0170:000097:0001:0001:00</t>
  </si>
  <si>
    <t>013L  :833031:00:------:--</t>
  </si>
  <si>
    <t>21:0510:000119</t>
  </si>
  <si>
    <t>21:0170:000098</t>
  </si>
  <si>
    <t>21:0170:000098:0001:0001:00</t>
  </si>
  <si>
    <t>013L  :833032:00:------:--</t>
  </si>
  <si>
    <t>21:0510:000120</t>
  </si>
  <si>
    <t>21:0170:000099</t>
  </si>
  <si>
    <t>21:0170:000099:0001:0001:00</t>
  </si>
  <si>
    <t>013L  :833033:00:------:--</t>
  </si>
  <si>
    <t>21:0510:000121</t>
  </si>
  <si>
    <t>21:0170:000100</t>
  </si>
  <si>
    <t>21:0170:000100:0001:0001:00</t>
  </si>
  <si>
    <t>013L  :833034:00:------:--</t>
  </si>
  <si>
    <t>21:0510:000122</t>
  </si>
  <si>
    <t>21:0170:000101</t>
  </si>
  <si>
    <t>21:0170:000101:0001:0001:00</t>
  </si>
  <si>
    <t>013L  :833035:00:------:--</t>
  </si>
  <si>
    <t>21:0510:000123</t>
  </si>
  <si>
    <t>21:0170:000102</t>
  </si>
  <si>
    <t>21:0170:000102:0001:0001:00</t>
  </si>
  <si>
    <t>4700</t>
  </si>
  <si>
    <t>013L  :833036:00:------:--</t>
  </si>
  <si>
    <t>21:0510:000124</t>
  </si>
  <si>
    <t>21:0170:000103</t>
  </si>
  <si>
    <t>21:0170:000103:0001:0001:00</t>
  </si>
  <si>
    <t>013L  :833037:00:------:--</t>
  </si>
  <si>
    <t>21:0510:000125</t>
  </si>
  <si>
    <t>21:0170:000104</t>
  </si>
  <si>
    <t>21:0170:000104:0001:0001:00</t>
  </si>
  <si>
    <t>737</t>
  </si>
  <si>
    <t>013L  :833038:00:------:--</t>
  </si>
  <si>
    <t>21:0510:000126</t>
  </si>
  <si>
    <t>21:0170:000105</t>
  </si>
  <si>
    <t>21:0170:000105:0001:0001:00</t>
  </si>
  <si>
    <t>5750</t>
  </si>
  <si>
    <t>013L  :833039:00:------:--</t>
  </si>
  <si>
    <t>21:0510:000127</t>
  </si>
  <si>
    <t>21:0170:000106</t>
  </si>
  <si>
    <t>21:0170:000106:0001:0001:00</t>
  </si>
  <si>
    <t>013L  :833040:00:------:--</t>
  </si>
  <si>
    <t>21:0510:000128</t>
  </si>
  <si>
    <t>21:0170:000107</t>
  </si>
  <si>
    <t>21:0170:000107:0001:0001:00</t>
  </si>
  <si>
    <t>013L  :833041:80:833043:10</t>
  </si>
  <si>
    <t>21:0510:000129</t>
  </si>
  <si>
    <t>21:0170:000109</t>
  </si>
  <si>
    <t>21:0170:000109:0001:0001:02</t>
  </si>
  <si>
    <t>013L  :833042:00:------:--</t>
  </si>
  <si>
    <t>21:0510:000130</t>
  </si>
  <si>
    <t>21:0170:000108</t>
  </si>
  <si>
    <t>21:0170:000108:0001:0001:00</t>
  </si>
  <si>
    <t>013L  :833043:10:------:--</t>
  </si>
  <si>
    <t>21:0510:000131</t>
  </si>
  <si>
    <t>21:0170:000109:0001:0001:01</t>
  </si>
  <si>
    <t>013L  :833044:20:833043:10</t>
  </si>
  <si>
    <t>21:0510:000132</t>
  </si>
  <si>
    <t>21:0170:000109:0002:0001:00</t>
  </si>
  <si>
    <t>013L  :833045:00:------:--</t>
  </si>
  <si>
    <t>21:0510:000133</t>
  </si>
  <si>
    <t>21:0170:000110</t>
  </si>
  <si>
    <t>21:0170:000110:0001:0001:00</t>
  </si>
  <si>
    <t>013L  :833046:00:------:--</t>
  </si>
  <si>
    <t>21:0510:000134</t>
  </si>
  <si>
    <t>21:0170:000111</t>
  </si>
  <si>
    <t>21:0170:000111:0001:0001:00</t>
  </si>
  <si>
    <t>013L  :833047:00:------:--</t>
  </si>
  <si>
    <t>21:0510:000135</t>
  </si>
  <si>
    <t>21:0170:000112</t>
  </si>
  <si>
    <t>21:0170:000112:0001:0001:00</t>
  </si>
  <si>
    <t>729</t>
  </si>
  <si>
    <t>013L  :833048:00:------:--</t>
  </si>
  <si>
    <t>21:0510:000136</t>
  </si>
  <si>
    <t>21:0170:000113</t>
  </si>
  <si>
    <t>21:0170:000113:0001:0001:00</t>
  </si>
  <si>
    <t>013L  :833049:00:------:--</t>
  </si>
  <si>
    <t>21:0510:000137</t>
  </si>
  <si>
    <t>21:0170:000114</t>
  </si>
  <si>
    <t>21:0170:000114:0001:0001:00</t>
  </si>
  <si>
    <t>013L  :833050:00:------:--</t>
  </si>
  <si>
    <t>21:0510:000138</t>
  </si>
  <si>
    <t>21:0170:000115</t>
  </si>
  <si>
    <t>21:0170:000115:0001:0001:00</t>
  </si>
  <si>
    <t>013L  :833051:00:------:--</t>
  </si>
  <si>
    <t>21:0510:000139</t>
  </si>
  <si>
    <t>21:0170:000116</t>
  </si>
  <si>
    <t>21:0170:000116:0001:0001:00</t>
  </si>
  <si>
    <t>013L  :833052:00:------:--</t>
  </si>
  <si>
    <t>21:0510:000140</t>
  </si>
  <si>
    <t>21:0170:000117</t>
  </si>
  <si>
    <t>21:0170:000117:0001:0001:00</t>
  </si>
  <si>
    <t>45.3</t>
  </si>
  <si>
    <t>013L  :833053:00:------:--</t>
  </si>
  <si>
    <t>21:0510:000141</t>
  </si>
  <si>
    <t>21:0170:000118</t>
  </si>
  <si>
    <t>21:0170:000118:0001:0001:00</t>
  </si>
  <si>
    <t>013L  :833054:00:------:--</t>
  </si>
  <si>
    <t>21:0510:000142</t>
  </si>
  <si>
    <t>21:0170:000119</t>
  </si>
  <si>
    <t>21:0170:000119:0001:0001:00</t>
  </si>
  <si>
    <t>013L  :833055:00:------:--</t>
  </si>
  <si>
    <t>21:0510:000143</t>
  </si>
  <si>
    <t>21:0170:000120</t>
  </si>
  <si>
    <t>21:0170:000120:0001:0001:00</t>
  </si>
  <si>
    <t>013L  :833056:00:------:--</t>
  </si>
  <si>
    <t>21:0510:000144</t>
  </si>
  <si>
    <t>21:0170:000121</t>
  </si>
  <si>
    <t>21:0170:000121:0001:0001:00</t>
  </si>
  <si>
    <t>013L  :833057:00:------:--</t>
  </si>
  <si>
    <t>21:0510:000145</t>
  </si>
  <si>
    <t>21:0170:000122</t>
  </si>
  <si>
    <t>21:0170:000122:0001:0001:00</t>
  </si>
  <si>
    <t>013L  :833058:9M:------:--</t>
  </si>
  <si>
    <t>21:0510:000146</t>
  </si>
  <si>
    <t>013L  :833059:00:------:--</t>
  </si>
  <si>
    <t>21:0510:000147</t>
  </si>
  <si>
    <t>21:0170:000123</t>
  </si>
  <si>
    <t>21:0170:000123:0001:0001:00</t>
  </si>
  <si>
    <t>013L  :833060:00:------:--</t>
  </si>
  <si>
    <t>21:0510:000148</t>
  </si>
  <si>
    <t>21:0170:000124</t>
  </si>
  <si>
    <t>21:0170:000124:0001:0001:00</t>
  </si>
  <si>
    <t>013L  :833061:80:833062:10</t>
  </si>
  <si>
    <t>21:0510:000149</t>
  </si>
  <si>
    <t>21:0170:000125</t>
  </si>
  <si>
    <t>21:0170:000125:0001:0001:02</t>
  </si>
  <si>
    <t>013L  :833062:10:------:--</t>
  </si>
  <si>
    <t>21:0510:000150</t>
  </si>
  <si>
    <t>21:0170:000125:0001:0001:01</t>
  </si>
  <si>
    <t>013L  :833063:20:833062:10</t>
  </si>
  <si>
    <t>21:0510:000151</t>
  </si>
  <si>
    <t>21:0170:000125:0002:0001:00</t>
  </si>
  <si>
    <t>013L  :833064:9P:------:--</t>
  </si>
  <si>
    <t>21:0510:000152</t>
  </si>
  <si>
    <t>064C  :831001:80:831005:20</t>
  </si>
  <si>
    <t>21:0512:000001</t>
  </si>
  <si>
    <t>21:0085:000003</t>
  </si>
  <si>
    <t>21:0085:000003:0002:0001:02</t>
  </si>
  <si>
    <t>064C  :831002:00:------:--</t>
  </si>
  <si>
    <t>21:0512:000002</t>
  </si>
  <si>
    <t>21:0085:000001</t>
  </si>
  <si>
    <t>21:0085:000001:0001:0001:00</t>
  </si>
  <si>
    <t>2550</t>
  </si>
  <si>
    <t>064C  :831003:00:------:--</t>
  </si>
  <si>
    <t>21:0512:000003</t>
  </si>
  <si>
    <t>21:0085:000002</t>
  </si>
  <si>
    <t>21:0085:000002:0001:0001:00</t>
  </si>
  <si>
    <t>837</t>
  </si>
  <si>
    <t>064C  :831004:10:------:--</t>
  </si>
  <si>
    <t>21:0512:000004</t>
  </si>
  <si>
    <t>21:0085:000003:0001:0001:00</t>
  </si>
  <si>
    <t>74.8</t>
  </si>
  <si>
    <t>064C  :831005:20:831004:10</t>
  </si>
  <si>
    <t>21:0512:000005</t>
  </si>
  <si>
    <t>21:0085:000003:0002:0001:01</t>
  </si>
  <si>
    <t>75.2</t>
  </si>
  <si>
    <t>064C  :831006:9R:------:--</t>
  </si>
  <si>
    <t>21:0512:000006</t>
  </si>
  <si>
    <t>064C  :831007:00:------:--</t>
  </si>
  <si>
    <t>21:0512:000007</t>
  </si>
  <si>
    <t>21:0085:000004</t>
  </si>
  <si>
    <t>21:0085:000004:0001:0001:00</t>
  </si>
  <si>
    <t>75.8</t>
  </si>
  <si>
    <t>064C  :831008:00:------:--</t>
  </si>
  <si>
    <t>21:0512:000008</t>
  </si>
  <si>
    <t>21:0085:000005</t>
  </si>
  <si>
    <t>21:0085:000005:0001:0001:00</t>
  </si>
  <si>
    <t>064C  :831009:00:------:--</t>
  </si>
  <si>
    <t>21:0512:000009</t>
  </si>
  <si>
    <t>21:0085:000006</t>
  </si>
  <si>
    <t>21:0085:000006:0001:0001:00</t>
  </si>
  <si>
    <t>064C  :831010:00:------:--</t>
  </si>
  <si>
    <t>21:0512:000010</t>
  </si>
  <si>
    <t>21:0085:000007</t>
  </si>
  <si>
    <t>21:0085:000007:0001:0001:00</t>
  </si>
  <si>
    <t>064C  :831011:00:------:--</t>
  </si>
  <si>
    <t>21:0512:000011</t>
  </si>
  <si>
    <t>21:0085:000008</t>
  </si>
  <si>
    <t>21:0085:000008:0001:0001:00</t>
  </si>
  <si>
    <t>064C  :831012:00:------:--</t>
  </si>
  <si>
    <t>21:0512:000012</t>
  </si>
  <si>
    <t>21:0085:000009</t>
  </si>
  <si>
    <t>21:0085:000009:0001:0001:00</t>
  </si>
  <si>
    <t>064C  :831013:00:------:--</t>
  </si>
  <si>
    <t>21:0512:000013</t>
  </si>
  <si>
    <t>21:0085:000010</t>
  </si>
  <si>
    <t>21:0085:000010:0001:0001:00</t>
  </si>
  <si>
    <t>064C  :831014:00:------:--</t>
  </si>
  <si>
    <t>21:0512:000014</t>
  </si>
  <si>
    <t>21:0085:000011</t>
  </si>
  <si>
    <t>21:0085:000011:0001:0001:00</t>
  </si>
  <si>
    <t>064C  :831015:00:------:--</t>
  </si>
  <si>
    <t>21:0512:000015</t>
  </si>
  <si>
    <t>21:0085:000012</t>
  </si>
  <si>
    <t>21:0085:000012:0001:0001:00</t>
  </si>
  <si>
    <t>064C  :831016:00:------:--</t>
  </si>
  <si>
    <t>21:0512:000016</t>
  </si>
  <si>
    <t>21:0085:000013</t>
  </si>
  <si>
    <t>21:0085:000013:0001:0001:00</t>
  </si>
  <si>
    <t>064C  :831017:00:------:--</t>
  </si>
  <si>
    <t>21:0512:000017</t>
  </si>
  <si>
    <t>21:0085:000014</t>
  </si>
  <si>
    <t>21:0085:000014:0001:0001:00</t>
  </si>
  <si>
    <t>509</t>
  </si>
  <si>
    <t>064C  :831018:00:------:--</t>
  </si>
  <si>
    <t>21:0512:000018</t>
  </si>
  <si>
    <t>21:0085:000015</t>
  </si>
  <si>
    <t>21:0085:000015:0001:0001:00</t>
  </si>
  <si>
    <t>064C  :831019:00:------:--</t>
  </si>
  <si>
    <t>21:0512:000019</t>
  </si>
  <si>
    <t>21:0085:000016</t>
  </si>
  <si>
    <t>21:0085:000016:0001:0001:00</t>
  </si>
  <si>
    <t>5720</t>
  </si>
  <si>
    <t>064C  :831020:00:------:--</t>
  </si>
  <si>
    <t>21:0512:000020</t>
  </si>
  <si>
    <t>21:0085:000017</t>
  </si>
  <si>
    <t>21:0085:000017:0001:0001:00</t>
  </si>
  <si>
    <t>064C  :831021:80:831024:20</t>
  </si>
  <si>
    <t>21:0512:000021</t>
  </si>
  <si>
    <t>21:0085:000018</t>
  </si>
  <si>
    <t>21:0085:000018:0002:0001:02</t>
  </si>
  <si>
    <t>1950</t>
  </si>
  <si>
    <t>064C  :831022:9M:------:--</t>
  </si>
  <si>
    <t>21:0512:000022</t>
  </si>
  <si>
    <t>064C  :831023:10:------:--</t>
  </si>
  <si>
    <t>21:0512:000023</t>
  </si>
  <si>
    <t>21:0085:000018:0001:0001:00</t>
  </si>
  <si>
    <t>9800</t>
  </si>
  <si>
    <t>064C  :831024:20:831023:10</t>
  </si>
  <si>
    <t>21:0512:000024</t>
  </si>
  <si>
    <t>21:0085:000018:0002:0001:01</t>
  </si>
  <si>
    <t>064C  :831025:00:------:--</t>
  </si>
  <si>
    <t>21:0512:000025</t>
  </si>
  <si>
    <t>21:0085:000019</t>
  </si>
  <si>
    <t>21:0085:000019:0001:0001:00</t>
  </si>
  <si>
    <t>064C  :831026:00:------:--</t>
  </si>
  <si>
    <t>21:0512:000026</t>
  </si>
  <si>
    <t>21:0085:000020</t>
  </si>
  <si>
    <t>21:0085:000020:0001:0001:00</t>
  </si>
  <si>
    <t>62.6</t>
  </si>
  <si>
    <t>064C  :831027:00:------:--</t>
  </si>
  <si>
    <t>21:0512:000027</t>
  </si>
  <si>
    <t>21:0085:000021</t>
  </si>
  <si>
    <t>21:0085:000021:0001:0001:00</t>
  </si>
  <si>
    <t>70.4</t>
  </si>
  <si>
    <t>064C  :831028:00:------:--</t>
  </si>
  <si>
    <t>21:0512:000028</t>
  </si>
  <si>
    <t>21:0085:000022</t>
  </si>
  <si>
    <t>21:0085:000022:0001:0001:00</t>
  </si>
  <si>
    <t>064C  :831029:00:------:--</t>
  </si>
  <si>
    <t>21:0512:000029</t>
  </si>
  <si>
    <t>21:0085:000023</t>
  </si>
  <si>
    <t>21:0085:000023:0001:0001:00</t>
  </si>
  <si>
    <t>064C  :831030:00:------:--</t>
  </si>
  <si>
    <t>21:0512:000030</t>
  </si>
  <si>
    <t>21:0085:000024</t>
  </si>
  <si>
    <t>21:0085:000024:0001:0001:00</t>
  </si>
  <si>
    <t>064C  :831031:00:------:--</t>
  </si>
  <si>
    <t>21:0512:000031</t>
  </si>
  <si>
    <t>21:0085:000025</t>
  </si>
  <si>
    <t>21:0085:000025:0001:0001:00</t>
  </si>
  <si>
    <t>706</t>
  </si>
  <si>
    <t>064C  :831032:00:------:--</t>
  </si>
  <si>
    <t>21:0512:000032</t>
  </si>
  <si>
    <t>21:0085:000026</t>
  </si>
  <si>
    <t>21:0085:000026:0001:0001:00</t>
  </si>
  <si>
    <t>064C  :831033:00:------:--</t>
  </si>
  <si>
    <t>21:0512:000033</t>
  </si>
  <si>
    <t>21:0085:000027</t>
  </si>
  <si>
    <t>21:0085:000027:0001:0001:00</t>
  </si>
  <si>
    <t>064C  :831034:00:------:--</t>
  </si>
  <si>
    <t>21:0512:000034</t>
  </si>
  <si>
    <t>21:0085:000028</t>
  </si>
  <si>
    <t>21:0085:000028:0001:0001:00</t>
  </si>
  <si>
    <t>58.4</t>
  </si>
  <si>
    <t>064C  :831035:00:------:--</t>
  </si>
  <si>
    <t>21:0512:000035</t>
  </si>
  <si>
    <t>21:0085:000029</t>
  </si>
  <si>
    <t>21:0085:000029:0001:0001:00</t>
  </si>
  <si>
    <t>3550</t>
  </si>
  <si>
    <t>064C  :831036:00:------:--</t>
  </si>
  <si>
    <t>21:0512:000036</t>
  </si>
  <si>
    <t>21:0085:000030</t>
  </si>
  <si>
    <t>21:0085:000030:0001:0001:00</t>
  </si>
  <si>
    <t>064C  :831037:00:------:--</t>
  </si>
  <si>
    <t>21:0512:000037</t>
  </si>
  <si>
    <t>21:0085:000031</t>
  </si>
  <si>
    <t>21:0085:000031:0001:0001:00</t>
  </si>
  <si>
    <t>064C  :831038:00:------:--</t>
  </si>
  <si>
    <t>21:0512:000038</t>
  </si>
  <si>
    <t>21:0085:000032</t>
  </si>
  <si>
    <t>21:0085:000032:0001:0001:00</t>
  </si>
  <si>
    <t>064C  :831039:00:------:--</t>
  </si>
  <si>
    <t>21:0512:000039</t>
  </si>
  <si>
    <t>21:0085:000033</t>
  </si>
  <si>
    <t>21:0085:000033:0001:0001:00</t>
  </si>
  <si>
    <t>064C  :831040:00:------:--</t>
  </si>
  <si>
    <t>21:0512:000040</t>
  </si>
  <si>
    <t>21:0085:000034</t>
  </si>
  <si>
    <t>21:0085:000034:0001:0001:00</t>
  </si>
  <si>
    <t>064C  :831041:80:831043:20</t>
  </si>
  <si>
    <t>21:0512:000041</t>
  </si>
  <si>
    <t>21:0085:000035</t>
  </si>
  <si>
    <t>21:0085:000035:0002:0001:02</t>
  </si>
  <si>
    <t>064C  :831042:10:------:--</t>
  </si>
  <si>
    <t>21:0512:000042</t>
  </si>
  <si>
    <t>21:0085:000035:0001:0001:00</t>
  </si>
  <si>
    <t>064C  :831043:20:831042:10</t>
  </si>
  <si>
    <t>21:0512:000043</t>
  </si>
  <si>
    <t>21:0085:000035:0002:0001:01</t>
  </si>
  <si>
    <t>064C  :831044:00:------:--</t>
  </si>
  <si>
    <t>21:0512:000044</t>
  </si>
  <si>
    <t>21:0085:000036</t>
  </si>
  <si>
    <t>21:0085:000036:0001:0001:00</t>
  </si>
  <si>
    <t>064C  :831045:00:------:--</t>
  </si>
  <si>
    <t>21:0512:000045</t>
  </si>
  <si>
    <t>21:0085:000037</t>
  </si>
  <si>
    <t>21:0085:000037:0001:0001:00</t>
  </si>
  <si>
    <t>064C  :831046:00:------:--</t>
  </si>
  <si>
    <t>21:0512:000046</t>
  </si>
  <si>
    <t>21:0085:000038</t>
  </si>
  <si>
    <t>21:0085:000038:0001:0001:00</t>
  </si>
  <si>
    <t>064C  :831047:00:------:--</t>
  </si>
  <si>
    <t>21:0512:000047</t>
  </si>
  <si>
    <t>21:0085:000039</t>
  </si>
  <si>
    <t>21:0085:000039:0001:0001:00</t>
  </si>
  <si>
    <t>4230</t>
  </si>
  <si>
    <t>064C  :831048:00:------:--</t>
  </si>
  <si>
    <t>21:0512:000048</t>
  </si>
  <si>
    <t>21:0085:000040</t>
  </si>
  <si>
    <t>21:0085:000040:0001:0001:00</t>
  </si>
  <si>
    <t>064C  :831049:00:------:--</t>
  </si>
  <si>
    <t>21:0512:000049</t>
  </si>
  <si>
    <t>21:0085:000041</t>
  </si>
  <si>
    <t>21:0085:000041:0001:0001:00</t>
  </si>
  <si>
    <t>592</t>
  </si>
  <si>
    <t>064C  :831050:00:------:--</t>
  </si>
  <si>
    <t>21:0512:000050</t>
  </si>
  <si>
    <t>21:0085:000042</t>
  </si>
  <si>
    <t>21:0085:000042:0001:0001:00</t>
  </si>
  <si>
    <t>064C  :831051:00:------:--</t>
  </si>
  <si>
    <t>21:0512:000051</t>
  </si>
  <si>
    <t>21:0085:000043</t>
  </si>
  <si>
    <t>21:0085:000043:0001:0001:00</t>
  </si>
  <si>
    <t>26500</t>
  </si>
  <si>
    <t>064C  :831052:00:------:--</t>
  </si>
  <si>
    <t>21:0512:000052</t>
  </si>
  <si>
    <t>21:0085:000044</t>
  </si>
  <si>
    <t>21:0085:000044:0001:0001:00</t>
  </si>
  <si>
    <t>2520</t>
  </si>
  <si>
    <t>064C  :831053:00:------:--</t>
  </si>
  <si>
    <t>21:0512:000053</t>
  </si>
  <si>
    <t>21:0085:000045</t>
  </si>
  <si>
    <t>21:0085:000045:0001:0001:00</t>
  </si>
  <si>
    <t>064C  :831054:00:------:--</t>
  </si>
  <si>
    <t>21:0512:000054</t>
  </si>
  <si>
    <t>21:0085:000046</t>
  </si>
  <si>
    <t>21:0085:000046:0001:0001:00</t>
  </si>
  <si>
    <t>064C  :831055:00:------:--</t>
  </si>
  <si>
    <t>21:0512:000055</t>
  </si>
  <si>
    <t>21:0085:000047</t>
  </si>
  <si>
    <t>21:0085:000047:0001:0001:00</t>
  </si>
  <si>
    <t>243</t>
  </si>
  <si>
    <t>064C  :831056:9P:------:--</t>
  </si>
  <si>
    <t>21:0512:000056</t>
  </si>
  <si>
    <t>064C  :831057:00:------:--</t>
  </si>
  <si>
    <t>21:0512:000057</t>
  </si>
  <si>
    <t>21:0085:000048</t>
  </si>
  <si>
    <t>21:0085:000048:0001:0001:00</t>
  </si>
  <si>
    <t>064C  :831058:00:------:--</t>
  </si>
  <si>
    <t>21:0512:000058</t>
  </si>
  <si>
    <t>21:0085:000049</t>
  </si>
  <si>
    <t>21:0085:000049:0001:0001:00</t>
  </si>
  <si>
    <t>064C  :831059:00:------:--</t>
  </si>
  <si>
    <t>21:0512:000059</t>
  </si>
  <si>
    <t>21:0085:000050</t>
  </si>
  <si>
    <t>21:0085:000050:0001:0001:00</t>
  </si>
  <si>
    <t>064C  :831060:00:------:--</t>
  </si>
  <si>
    <t>21:0512:000060</t>
  </si>
  <si>
    <t>21:0085:000051</t>
  </si>
  <si>
    <t>21:0085:000051:0001:0001:00</t>
  </si>
  <si>
    <t>1040</t>
  </si>
  <si>
    <t>064C  :831061:80:831062:10</t>
  </si>
  <si>
    <t>21:0512:000061</t>
  </si>
  <si>
    <t>21:0085:000052</t>
  </si>
  <si>
    <t>21:0085:000052:0001:0001:02</t>
  </si>
  <si>
    <t>064C  :831062:10:------:--</t>
  </si>
  <si>
    <t>21:0512:000062</t>
  </si>
  <si>
    <t>21:0085:000052:0001:0001:01</t>
  </si>
  <si>
    <t>064C  :831063:20:831062:10</t>
  </si>
  <si>
    <t>21:0512:000063</t>
  </si>
  <si>
    <t>21:0085:000052:0002:0001:00</t>
  </si>
  <si>
    <t>064C  :831064:00:------:--</t>
  </si>
  <si>
    <t>21:0512:000064</t>
  </si>
  <si>
    <t>21:0085:000053</t>
  </si>
  <si>
    <t>21:0085:000053:0001:0001:00</t>
  </si>
  <si>
    <t>3340</t>
  </si>
  <si>
    <t>064C  :831065:00:------:--</t>
  </si>
  <si>
    <t>21:0512:000065</t>
  </si>
  <si>
    <t>21:0085:000054</t>
  </si>
  <si>
    <t>21:0085:000054:0001:0001:00</t>
  </si>
  <si>
    <t>064C  :831066:00:------:--</t>
  </si>
  <si>
    <t>21:0512:000066</t>
  </si>
  <si>
    <t>21:0085:000055</t>
  </si>
  <si>
    <t>21:0085:000055:0001:0001:00</t>
  </si>
  <si>
    <t>064C  :831067:00:------:--</t>
  </si>
  <si>
    <t>21:0512:000067</t>
  </si>
  <si>
    <t>21:0085:000056</t>
  </si>
  <si>
    <t>21:0085:000056:0001:0001:00</t>
  </si>
  <si>
    <t>064C  :831068:00:------:--</t>
  </si>
  <si>
    <t>21:0512:000068</t>
  </si>
  <si>
    <t>21:0085:000057</t>
  </si>
  <si>
    <t>21:0085:000057:0001:0001:00</t>
  </si>
  <si>
    <t>064C  :831069:00:------:--</t>
  </si>
  <si>
    <t>21:0512:000069</t>
  </si>
  <si>
    <t>21:0085:000058</t>
  </si>
  <si>
    <t>21:0085:000058:0001:0001:00</t>
  </si>
  <si>
    <t>486</t>
  </si>
  <si>
    <t>064C  :831070:00:------:--</t>
  </si>
  <si>
    <t>21:0512:000070</t>
  </si>
  <si>
    <t>21:0085:000059</t>
  </si>
  <si>
    <t>21:0085:000059:0001:0001:00</t>
  </si>
  <si>
    <t>064C  :831071:00:------:--</t>
  </si>
  <si>
    <t>21:0512:000071</t>
  </si>
  <si>
    <t>21:0085:000060</t>
  </si>
  <si>
    <t>21:0085:000060:0001:0001:00</t>
  </si>
  <si>
    <t>064C  :831072:00:------:--</t>
  </si>
  <si>
    <t>21:0512:000072</t>
  </si>
  <si>
    <t>21:0085:000061</t>
  </si>
  <si>
    <t>21:0085:000061:0001:0001:00</t>
  </si>
  <si>
    <t>064C  :831073:00:------:--</t>
  </si>
  <si>
    <t>21:0512:000073</t>
  </si>
  <si>
    <t>21:0085:000062</t>
  </si>
  <si>
    <t>21:0085:000062:0001:0001:00</t>
  </si>
  <si>
    <t>064C  :831074:00:------:--</t>
  </si>
  <si>
    <t>21:0512:000074</t>
  </si>
  <si>
    <t>21:0085:000063</t>
  </si>
  <si>
    <t>21:0085:000063:0001:0001:00</t>
  </si>
  <si>
    <t>064C  :831075:9R:------:--</t>
  </si>
  <si>
    <t>21:0512:000075</t>
  </si>
  <si>
    <t>064C  :831076:00:------:--</t>
  </si>
  <si>
    <t>21:0512:000076</t>
  </si>
  <si>
    <t>21:0085:000064</t>
  </si>
  <si>
    <t>21:0085:000064:0001:0001:00</t>
  </si>
  <si>
    <t>064C  :831077:00:------:--</t>
  </si>
  <si>
    <t>21:0512:000077</t>
  </si>
  <si>
    <t>21:0085:000065</t>
  </si>
  <si>
    <t>21:0085:000065:0001:0001:00</t>
  </si>
  <si>
    <t>064C  :831078:00:------:--</t>
  </si>
  <si>
    <t>21:0512:000078</t>
  </si>
  <si>
    <t>21:0085:000066</t>
  </si>
  <si>
    <t>21:0085:000066:0001:0001:00</t>
  </si>
  <si>
    <t>064C  :831079:00:------:--</t>
  </si>
  <si>
    <t>21:0512:000079</t>
  </si>
  <si>
    <t>21:0085:000067</t>
  </si>
  <si>
    <t>21:0085:000067:0001:0001:00</t>
  </si>
  <si>
    <t>064C  :831080:00:------:--</t>
  </si>
  <si>
    <t>21:0512:000080</t>
  </si>
  <si>
    <t>21:0085:000068</t>
  </si>
  <si>
    <t>21:0085:000068:0001:0001:00</t>
  </si>
  <si>
    <t>064C  :831081:80:831083:20</t>
  </si>
  <si>
    <t>21:0512:000081</t>
  </si>
  <si>
    <t>21:0085:000069</t>
  </si>
  <si>
    <t>21:0085:000069:0002:0001:02</t>
  </si>
  <si>
    <t>064C  :831082:10:------:--</t>
  </si>
  <si>
    <t>21:0512:000082</t>
  </si>
  <si>
    <t>21:0085:000069:0001:0001:00</t>
  </si>
  <si>
    <t>064C  :831083:20:831082:10</t>
  </si>
  <si>
    <t>21:0512:000083</t>
  </si>
  <si>
    <t>21:0085:000069:0002:0001:01</t>
  </si>
  <si>
    <t>064C  :831084:00:------:--</t>
  </si>
  <si>
    <t>21:0512:000084</t>
  </si>
  <si>
    <t>21:0085:000070</t>
  </si>
  <si>
    <t>21:0085:000070:0001:0001:00</t>
  </si>
  <si>
    <t>064C  :831085:00:------:--</t>
  </si>
  <si>
    <t>21:0512:000085</t>
  </si>
  <si>
    <t>21:0085:000071</t>
  </si>
  <si>
    <t>21:0085:000071:0001:0001:00</t>
  </si>
  <si>
    <t>064C  :831086:00:------:--</t>
  </si>
  <si>
    <t>21:0512:000086</t>
  </si>
  <si>
    <t>21:0085:000072</t>
  </si>
  <si>
    <t>21:0085:000072:0001:0001:00</t>
  </si>
  <si>
    <t>064C  :831087:00:------:--</t>
  </si>
  <si>
    <t>21:0512:000087</t>
  </si>
  <si>
    <t>21:0085:000073</t>
  </si>
  <si>
    <t>21:0085:000073:0001:0001:00</t>
  </si>
  <si>
    <t>064C  :831088:00:------:--</t>
  </si>
  <si>
    <t>21:0512:000088</t>
  </si>
  <si>
    <t>21:0085:000074</t>
  </si>
  <si>
    <t>21:0085:000074:0001:0001:00</t>
  </si>
  <si>
    <t>785</t>
  </si>
  <si>
    <t>064C  :831089:00:------:--</t>
  </si>
  <si>
    <t>21:0512:000089</t>
  </si>
  <si>
    <t>21:0085:000075</t>
  </si>
  <si>
    <t>21:0085:000075:0001:0001:00</t>
  </si>
  <si>
    <t>064C  :831090:00:------:--</t>
  </si>
  <si>
    <t>21:0512:000090</t>
  </si>
  <si>
    <t>21:0085:000076</t>
  </si>
  <si>
    <t>21:0085:000076:0001:0001:00</t>
  </si>
  <si>
    <t>533</t>
  </si>
  <si>
    <t>064C  :831091:00:------:--</t>
  </si>
  <si>
    <t>21:0512:000091</t>
  </si>
  <si>
    <t>21:0085:000077</t>
  </si>
  <si>
    <t>21:0085:000077:0001:0001:00</t>
  </si>
  <si>
    <t>064C  :831092:9P:------:--</t>
  </si>
  <si>
    <t>21:0512:000092</t>
  </si>
  <si>
    <t>064C  :831093:00:------:--</t>
  </si>
  <si>
    <t>21:0512:000093</t>
  </si>
  <si>
    <t>21:0085:000078</t>
  </si>
  <si>
    <t>21:0085:000078:0001:0001:00</t>
  </si>
  <si>
    <t>064C  :831094:00:------:--</t>
  </si>
  <si>
    <t>21:0512:000094</t>
  </si>
  <si>
    <t>21:0085:000079</t>
  </si>
  <si>
    <t>21:0085:000079:0001:0001:00</t>
  </si>
  <si>
    <t>715</t>
  </si>
  <si>
    <t>064C  :831095:00:------:--</t>
  </si>
  <si>
    <t>21:0512:000095</t>
  </si>
  <si>
    <t>21:0085:000080</t>
  </si>
  <si>
    <t>21:0085:000080:0001:0001:00</t>
  </si>
  <si>
    <t>848</t>
  </si>
  <si>
    <t>064C  :831096:00:------:--</t>
  </si>
  <si>
    <t>21:0512:000096</t>
  </si>
  <si>
    <t>21:0085:000081</t>
  </si>
  <si>
    <t>21:0085:000081:0001:0001:00</t>
  </si>
  <si>
    <t>064C  :831097:00:------:--</t>
  </si>
  <si>
    <t>21:0512:000097</t>
  </si>
  <si>
    <t>21:0085:000082</t>
  </si>
  <si>
    <t>21:0085:000082:0001:0001:00</t>
  </si>
  <si>
    <t>064C  :831098:00:------:--</t>
  </si>
  <si>
    <t>21:0512:000098</t>
  </si>
  <si>
    <t>21:0085:000083</t>
  </si>
  <si>
    <t>21:0085:000083:0001:0001:00</t>
  </si>
  <si>
    <t>064C  :831099:00:------:--</t>
  </si>
  <si>
    <t>21:0512:000099</t>
  </si>
  <si>
    <t>21:0085:000084</t>
  </si>
  <si>
    <t>21:0085:000084:0001:0001:00</t>
  </si>
  <si>
    <t>064C  :831100:00:------:--</t>
  </si>
  <si>
    <t>21:0512:000100</t>
  </si>
  <si>
    <t>21:0085:000085</t>
  </si>
  <si>
    <t>21:0085:000085:0001:0001:00</t>
  </si>
  <si>
    <t>064C  :831101:80:831104:20</t>
  </si>
  <si>
    <t>21:0512:000101</t>
  </si>
  <si>
    <t>21:0085:000087</t>
  </si>
  <si>
    <t>21:0085:000087:0002:0001:02</t>
  </si>
  <si>
    <t>636</t>
  </si>
  <si>
    <t>064C  :831102:00:------:--</t>
  </si>
  <si>
    <t>21:0512:000102</t>
  </si>
  <si>
    <t>21:0085:000086</t>
  </si>
  <si>
    <t>21:0085:000086:0001:0001:00</t>
  </si>
  <si>
    <t>758</t>
  </si>
  <si>
    <t>064C  :831103:10:------:--</t>
  </si>
  <si>
    <t>21:0512:000103</t>
  </si>
  <si>
    <t>21:0085:000087:0001:0001:00</t>
  </si>
  <si>
    <t>064C  :831104:20:831103:10</t>
  </si>
  <si>
    <t>21:0512:000104</t>
  </si>
  <si>
    <t>21:0085:000087:0002:0001:01</t>
  </si>
  <si>
    <t>614</t>
  </si>
  <si>
    <t>064C  :831105:00:------:--</t>
  </si>
  <si>
    <t>21:0512:000105</t>
  </si>
  <si>
    <t>21:0085:000088</t>
  </si>
  <si>
    <t>21:0085:000088:0001:0001:00</t>
  </si>
  <si>
    <t>064C  :831106:00:------:--</t>
  </si>
  <si>
    <t>21:0512:000106</t>
  </si>
  <si>
    <t>21:0085:000089</t>
  </si>
  <si>
    <t>21:0085:000089:0001:0001:00</t>
  </si>
  <si>
    <t>064C  :831107:00:------:--</t>
  </si>
  <si>
    <t>21:0512:000107</t>
  </si>
  <si>
    <t>21:0085:000090</t>
  </si>
  <si>
    <t>21:0085:000090:0001:0001:00</t>
  </si>
  <si>
    <t>064C  :831108:00:------:--</t>
  </si>
  <si>
    <t>21:0512:000108</t>
  </si>
  <si>
    <t>21:0085:000091</t>
  </si>
  <si>
    <t>21:0085:000091:0001:0001:00</t>
  </si>
  <si>
    <t>064C  :831109:00:------:--</t>
  </si>
  <si>
    <t>21:0512:000109</t>
  </si>
  <si>
    <t>21:0085:000092</t>
  </si>
  <si>
    <t>21:0085:000092:0001:0001:00</t>
  </si>
  <si>
    <t>064C  :831110:00:------:--</t>
  </si>
  <si>
    <t>21:0512:000110</t>
  </si>
  <si>
    <t>21:0085:000093</t>
  </si>
  <si>
    <t>21:0085:000093:0001:0001:00</t>
  </si>
  <si>
    <t>064C  :831111:00:------:--</t>
  </si>
  <si>
    <t>21:0512:000111</t>
  </si>
  <si>
    <t>21:0085:000094</t>
  </si>
  <si>
    <t>21:0085:000094:0001:0001:00</t>
  </si>
  <si>
    <t>71.2</t>
  </si>
  <si>
    <t>064C  :831112:00:------:--</t>
  </si>
  <si>
    <t>21:0512:000112</t>
  </si>
  <si>
    <t>21:0085:000095</t>
  </si>
  <si>
    <t>21:0085:000095:0001:0001:00</t>
  </si>
  <si>
    <t>064C  :831113:00:------:--</t>
  </si>
  <si>
    <t>21:0512:000113</t>
  </si>
  <si>
    <t>21:0085:000096</t>
  </si>
  <si>
    <t>21:0085:000096:0001:0001:00</t>
  </si>
  <si>
    <t>742</t>
  </si>
  <si>
    <t>064C  :831114:00:------:--</t>
  </si>
  <si>
    <t>21:0512:000114</t>
  </si>
  <si>
    <t>21:0085:000097</t>
  </si>
  <si>
    <t>21:0085:000097:0001:0001:00</t>
  </si>
  <si>
    <t>064C  :831115:00:------:--</t>
  </si>
  <si>
    <t>21:0512:000115</t>
  </si>
  <si>
    <t>21:0085:000098</t>
  </si>
  <si>
    <t>21:0085:000098:0001:0001:00</t>
  </si>
  <si>
    <t>064C  :831116:00:------:--</t>
  </si>
  <si>
    <t>21:0512:000116</t>
  </si>
  <si>
    <t>21:0085:000099</t>
  </si>
  <si>
    <t>21:0085:000099:0001:0001:00</t>
  </si>
  <si>
    <t>064C  :831117:00:------:--</t>
  </si>
  <si>
    <t>21:0512:000117</t>
  </si>
  <si>
    <t>21:0085:000100</t>
  </si>
  <si>
    <t>21:0085:000100:0001:0001:00</t>
  </si>
  <si>
    <t>59.2</t>
  </si>
  <si>
    <t>064C  :831118:00:------:--</t>
  </si>
  <si>
    <t>21:0512:000118</t>
  </si>
  <si>
    <t>21:0085:000101</t>
  </si>
  <si>
    <t>21:0085:000101:0001:0001:00</t>
  </si>
  <si>
    <t>064C  :831119:00:------:--</t>
  </si>
  <si>
    <t>21:0512:000119</t>
  </si>
  <si>
    <t>21:0085:000102</t>
  </si>
  <si>
    <t>21:0085:000102:0001:0001:00</t>
  </si>
  <si>
    <t>064C  :831120:9R:------:--</t>
  </si>
  <si>
    <t>21:0512:000120</t>
  </si>
  <si>
    <t>064C  :831121:80:831126:20</t>
  </si>
  <si>
    <t>21:0512:000121</t>
  </si>
  <si>
    <t>21:0085:000106</t>
  </si>
  <si>
    <t>21:0085:000106:0002:0001:02</t>
  </si>
  <si>
    <t>064C  :831122:00:------:--</t>
  </si>
  <si>
    <t>21:0512:000122</t>
  </si>
  <si>
    <t>21:0085:000103</t>
  </si>
  <si>
    <t>21:0085:000103:0001:0001:00</t>
  </si>
  <si>
    <t>64.8</t>
  </si>
  <si>
    <t>064C  :831123:00:------:--</t>
  </si>
  <si>
    <t>21:0512:000123</t>
  </si>
  <si>
    <t>21:0085:000104</t>
  </si>
  <si>
    <t>21:0085:000104:0001:0001:00</t>
  </si>
  <si>
    <t>064C  :831124:00:------:--</t>
  </si>
  <si>
    <t>21:0512:000124</t>
  </si>
  <si>
    <t>21:0085:000105</t>
  </si>
  <si>
    <t>21:0085:000105:0001:0001:00</t>
  </si>
  <si>
    <t>064C  :831125:10:------:--</t>
  </si>
  <si>
    <t>21:0512:000125</t>
  </si>
  <si>
    <t>21:0085:000106:0001:0001:00</t>
  </si>
  <si>
    <t>064C  :831126:20:831125:10</t>
  </si>
  <si>
    <t>21:0512:000126</t>
  </si>
  <si>
    <t>21:0085:000106:0002:0001:01</t>
  </si>
  <si>
    <t>064C  :831127:00:------:--</t>
  </si>
  <si>
    <t>21:0512:000127</t>
  </si>
  <si>
    <t>21:0085:000107</t>
  </si>
  <si>
    <t>21:0085:000107:0001:0001:00</t>
  </si>
  <si>
    <t>064C  :831128:00:------:--</t>
  </si>
  <si>
    <t>21:0512:000128</t>
  </si>
  <si>
    <t>21:0085:000108</t>
  </si>
  <si>
    <t>21:0085:000108:0001:0001:00</t>
  </si>
  <si>
    <t>61.6</t>
  </si>
  <si>
    <t>064C  :831129:00:------:--</t>
  </si>
  <si>
    <t>21:0512:000129</t>
  </si>
  <si>
    <t>21:0085:000109</t>
  </si>
  <si>
    <t>21:0085:000109:0001:0001:00</t>
  </si>
  <si>
    <t>064C  :831130:00:------:--</t>
  </si>
  <si>
    <t>21:0512:000130</t>
  </si>
  <si>
    <t>21:0085:000110</t>
  </si>
  <si>
    <t>21:0085:000110:0001:0001:00</t>
  </si>
  <si>
    <t>593</t>
  </si>
  <si>
    <t>064C  :831131:9M:------:--</t>
  </si>
  <si>
    <t>21:0512:000131</t>
  </si>
  <si>
    <t>064C  :831132:00:------:--</t>
  </si>
  <si>
    <t>21:0512:000132</t>
  </si>
  <si>
    <t>21:0085:000111</t>
  </si>
  <si>
    <t>21:0085:000111:0001:0001:00</t>
  </si>
  <si>
    <t>064C  :831133:00:------:--</t>
  </si>
  <si>
    <t>21:0512:000133</t>
  </si>
  <si>
    <t>21:0085:000112</t>
  </si>
  <si>
    <t>21:0085:000112:0001:0001:00</t>
  </si>
  <si>
    <t>585</t>
  </si>
  <si>
    <t>064C  :831134:00:------:--</t>
  </si>
  <si>
    <t>21:0512:000134</t>
  </si>
  <si>
    <t>21:0085:000113</t>
  </si>
  <si>
    <t>21:0085:000113:0001:0001:00</t>
  </si>
  <si>
    <t>064C  :831135:00:------:--</t>
  </si>
  <si>
    <t>21:0512:000135</t>
  </si>
  <si>
    <t>21:0085:000114</t>
  </si>
  <si>
    <t>21:0085:000114:0001:0001:00</t>
  </si>
  <si>
    <t>064C  :831136:00:------:--</t>
  </si>
  <si>
    <t>21:0512:000136</t>
  </si>
  <si>
    <t>21:0085:000115</t>
  </si>
  <si>
    <t>21:0085:000115:0001:0001:00</t>
  </si>
  <si>
    <t>064C  :831137:00:------:--</t>
  </si>
  <si>
    <t>21:0512:000137</t>
  </si>
  <si>
    <t>21:0085:000116</t>
  </si>
  <si>
    <t>21:0085:000116:0001:0001:00</t>
  </si>
  <si>
    <t>064C  :831138:00:------:--</t>
  </si>
  <si>
    <t>21:0512:000138</t>
  </si>
  <si>
    <t>21:0085:000117</t>
  </si>
  <si>
    <t>21:0085:000117:0001:0001:00</t>
  </si>
  <si>
    <t>53.2</t>
  </si>
  <si>
    <t>064C  :831139:00:------:--</t>
  </si>
  <si>
    <t>21:0512:000139</t>
  </si>
  <si>
    <t>21:0085:000118</t>
  </si>
  <si>
    <t>21:0085:000118:0001:0001:00</t>
  </si>
  <si>
    <t>064C  :831140:00:------:--</t>
  </si>
  <si>
    <t>21:0512:000140</t>
  </si>
  <si>
    <t>21:0085:000119</t>
  </si>
  <si>
    <t>21:0085:000119:0001:0001:00</t>
  </si>
  <si>
    <t>064C  :831141:80:831145:20</t>
  </si>
  <si>
    <t>21:0512:000141</t>
  </si>
  <si>
    <t>21:0085:000121</t>
  </si>
  <si>
    <t>21:0085:000121:0002:0001:02</t>
  </si>
  <si>
    <t>064C  :831142:00:------:--</t>
  </si>
  <si>
    <t>21:0512:000142</t>
  </si>
  <si>
    <t>21:0085:000120</t>
  </si>
  <si>
    <t>21:0085:000120:0001:0001:00</t>
  </si>
  <si>
    <t>064C  :831143:9M:------:--</t>
  </si>
  <si>
    <t>21:0512:000143</t>
  </si>
  <si>
    <t>064C  :831144:10:------:--</t>
  </si>
  <si>
    <t>21:0512:000144</t>
  </si>
  <si>
    <t>21:0085:000121:0001:0001:00</t>
  </si>
  <si>
    <t>064C  :831145:20:831144:10</t>
  </si>
  <si>
    <t>21:0512:000145</t>
  </si>
  <si>
    <t>21:0085:000121:0002:0001:01</t>
  </si>
  <si>
    <t>064C  :831146:00:------:--</t>
  </si>
  <si>
    <t>21:0512:000146</t>
  </si>
  <si>
    <t>21:0085:000122</t>
  </si>
  <si>
    <t>21:0085:000122:0001:0001:00</t>
  </si>
  <si>
    <t>708</t>
  </si>
  <si>
    <t>064C  :831147:00:------:--</t>
  </si>
  <si>
    <t>21:0512:000147</t>
  </si>
  <si>
    <t>21:0085:000123</t>
  </si>
  <si>
    <t>21:0085:000123:0001:0001:00</t>
  </si>
  <si>
    <t>064C  :831148:00:------:--</t>
  </si>
  <si>
    <t>21:0512:000148</t>
  </si>
  <si>
    <t>21:0085:000124</t>
  </si>
  <si>
    <t>21:0085:000124:0001:0001:00</t>
  </si>
  <si>
    <t>064C  :831149:00:------:--</t>
  </si>
  <si>
    <t>21:0512:000149</t>
  </si>
  <si>
    <t>21:0085:000125</t>
  </si>
  <si>
    <t>21:0085:000125:0001:0001:00</t>
  </si>
  <si>
    <t>064C  :831150:00:------:--</t>
  </si>
  <si>
    <t>21:0512:000150</t>
  </si>
  <si>
    <t>21:0085:000126</t>
  </si>
  <si>
    <t>21:0085:000126:0001:0001:00</t>
  </si>
  <si>
    <t>064C  :831151:00:------:--</t>
  </si>
  <si>
    <t>21:0512:000151</t>
  </si>
  <si>
    <t>21:0085:000127</t>
  </si>
  <si>
    <t>21:0085:000127:0001:0001:00</t>
  </si>
  <si>
    <t>064C  :831152:00:------:--</t>
  </si>
  <si>
    <t>21:0512:000152</t>
  </si>
  <si>
    <t>21:0085:000128</t>
  </si>
  <si>
    <t>21:0085:000128:0001:0001:00</t>
  </si>
  <si>
    <t>064C  :831153:00:------:--</t>
  </si>
  <si>
    <t>21:0512:000153</t>
  </si>
  <si>
    <t>21:0085:000129</t>
  </si>
  <si>
    <t>21:0085:000129:0001:0001:00</t>
  </si>
  <si>
    <t>064C  :831154:00:------:--</t>
  </si>
  <si>
    <t>21:0512:000154</t>
  </si>
  <si>
    <t>21:0085:000130</t>
  </si>
  <si>
    <t>21:0085:000130:0001:0001:00</t>
  </si>
  <si>
    <t>064C  :831155:00:------:--</t>
  </si>
  <si>
    <t>21:0512:000155</t>
  </si>
  <si>
    <t>21:0085:000131</t>
  </si>
  <si>
    <t>21:0085:000131:0001:0001:00</t>
  </si>
  <si>
    <t>064C  :831156:00:------:--</t>
  </si>
  <si>
    <t>21:0512:000156</t>
  </si>
  <si>
    <t>21:0085:000132</t>
  </si>
  <si>
    <t>21:0085:000132:0001:0001:00</t>
  </si>
  <si>
    <t>064C  :831157:00:------:--</t>
  </si>
  <si>
    <t>21:0512:000157</t>
  </si>
  <si>
    <t>21:0085:000133</t>
  </si>
  <si>
    <t>21:0085:000133:0001:0001:00</t>
  </si>
  <si>
    <t>064C  :831158:00:------:--</t>
  </si>
  <si>
    <t>21:0512:000158</t>
  </si>
  <si>
    <t>21:0085:000134</t>
  </si>
  <si>
    <t>21:0085:000134:0001:0001:00</t>
  </si>
  <si>
    <t>064C  :831159:00:------:--</t>
  </si>
  <si>
    <t>21:0512:000159</t>
  </si>
  <si>
    <t>21:0085:000135</t>
  </si>
  <si>
    <t>21:0085:000135:0001:0001:00</t>
  </si>
  <si>
    <t>064C  :831160:00:------:--</t>
  </si>
  <si>
    <t>21:0512:000160</t>
  </si>
  <si>
    <t>21:0085:000136</t>
  </si>
  <si>
    <t>21:0085:000136:0001:0001:00</t>
  </si>
  <si>
    <t>064C  :831161:80:831164:20</t>
  </si>
  <si>
    <t>21:0512:000161</t>
  </si>
  <si>
    <t>21:0085:000138</t>
  </si>
  <si>
    <t>21:0085:000138:0002:0001:02</t>
  </si>
  <si>
    <t>064C  :831162:00:------:--</t>
  </si>
  <si>
    <t>21:0512:000162</t>
  </si>
  <si>
    <t>21:0085:000137</t>
  </si>
  <si>
    <t>21:0085:000137:0001:0001:00</t>
  </si>
  <si>
    <t>064C  :831163:10:------:--</t>
  </si>
  <si>
    <t>21:0512:000163</t>
  </si>
  <si>
    <t>21:0085:000138:0001:0001:00</t>
  </si>
  <si>
    <t>064C  :831164:20:831163:10</t>
  </si>
  <si>
    <t>21:0512:000164</t>
  </si>
  <si>
    <t>21:0085:000138:0002:0001:01</t>
  </si>
  <si>
    <t>064C  :831165:00:------:--</t>
  </si>
  <si>
    <t>21:0512:000165</t>
  </si>
  <si>
    <t>21:0085:000139</t>
  </si>
  <si>
    <t>21:0085:000139:0001:0001:00</t>
  </si>
  <si>
    <t>064C  :831166:00:------:--</t>
  </si>
  <si>
    <t>21:0512:000166</t>
  </si>
  <si>
    <t>21:0085:000140</t>
  </si>
  <si>
    <t>21:0085:000140:0001:0001:00</t>
  </si>
  <si>
    <t>064C  :831167:00:------:--</t>
  </si>
  <si>
    <t>21:0512:000167</t>
  </si>
  <si>
    <t>21:0085:000141</t>
  </si>
  <si>
    <t>21:0085:000141:0001:0001:00</t>
  </si>
  <si>
    <t>064C  :831168:00:------:--</t>
  </si>
  <si>
    <t>21:0512:000168</t>
  </si>
  <si>
    <t>21:0085:000142</t>
  </si>
  <si>
    <t>21:0085:000142:0001:0001:00</t>
  </si>
  <si>
    <t>064C  :831169:00:------:--</t>
  </si>
  <si>
    <t>21:0512:000169</t>
  </si>
  <si>
    <t>21:0085:000143</t>
  </si>
  <si>
    <t>21:0085:000143:0001:0001:00</t>
  </si>
  <si>
    <t>66.2</t>
  </si>
  <si>
    <t>064C  :831170:00:------:--</t>
  </si>
  <si>
    <t>21:0512:000170</t>
  </si>
  <si>
    <t>21:0085:000144</t>
  </si>
  <si>
    <t>21:0085:000144:0001:0001:00</t>
  </si>
  <si>
    <t>064C  :831171:00:------:--</t>
  </si>
  <si>
    <t>21:0512:000171</t>
  </si>
  <si>
    <t>21:0085:000145</t>
  </si>
  <si>
    <t>21:0085:000145:0001:0001:00</t>
  </si>
  <si>
    <t>547</t>
  </si>
  <si>
    <t>064C  :831172:00:------:--</t>
  </si>
  <si>
    <t>21:0512:000172</t>
  </si>
  <si>
    <t>21:0085:000146</t>
  </si>
  <si>
    <t>21:0085:000146:0001:0001:00</t>
  </si>
  <si>
    <t>064C  :831173:00:------:--</t>
  </si>
  <si>
    <t>21:0512:000173</t>
  </si>
  <si>
    <t>21:0085:000147</t>
  </si>
  <si>
    <t>21:0085:000147:0001:0001:00</t>
  </si>
  <si>
    <t>064C  :831174:00:------:--</t>
  </si>
  <si>
    <t>21:0512:000174</t>
  </si>
  <si>
    <t>21:0085:000148</t>
  </si>
  <si>
    <t>21:0085:000148:0001:0001:00</t>
  </si>
  <si>
    <t>064C  :831175:00:------:--</t>
  </si>
  <si>
    <t>21:0512:000175</t>
  </si>
  <si>
    <t>21:0085:000149</t>
  </si>
  <si>
    <t>21:0085:000149:0001:0001:00</t>
  </si>
  <si>
    <t>064C  :831176:00:------:--</t>
  </si>
  <si>
    <t>21:0512:000176</t>
  </si>
  <si>
    <t>21:0085:000150</t>
  </si>
  <si>
    <t>21:0085:000150:0001:0001:00</t>
  </si>
  <si>
    <t>591</t>
  </si>
  <si>
    <t>064C  :831177:00:------:--</t>
  </si>
  <si>
    <t>21:0512:000177</t>
  </si>
  <si>
    <t>21:0085:000151</t>
  </si>
  <si>
    <t>21:0085:000151:0001:0001:00</t>
  </si>
  <si>
    <t>064C  :831178:00:------:--</t>
  </si>
  <si>
    <t>21:0512:000178</t>
  </si>
  <si>
    <t>21:0085:000152</t>
  </si>
  <si>
    <t>21:0085:000152:0001:0001:00</t>
  </si>
  <si>
    <t>064C  :831179:00:------:--</t>
  </si>
  <si>
    <t>21:0512:000179</t>
  </si>
  <si>
    <t>21:0085:000153</t>
  </si>
  <si>
    <t>21:0085:000153:0001:0001:00</t>
  </si>
  <si>
    <t>064C  :831180:9P:------:--</t>
  </si>
  <si>
    <t>21:0512:000180</t>
  </si>
  <si>
    <t>064C  :831181:80:831184:20</t>
  </si>
  <si>
    <t>21:0512:000181</t>
  </si>
  <si>
    <t>21:0085:000155</t>
  </si>
  <si>
    <t>21:0085:000155:0002:0001:02</t>
  </si>
  <si>
    <t>064C  :831182:00:------:--</t>
  </si>
  <si>
    <t>21:0512:000182</t>
  </si>
  <si>
    <t>21:0085:000154</t>
  </si>
  <si>
    <t>21:0085:000154:0001:0001:00</t>
  </si>
  <si>
    <t>064C  :831183:10:------:--</t>
  </si>
  <si>
    <t>21:0512:000183</t>
  </si>
  <si>
    <t>21:0085:000155:0001:0001:00</t>
  </si>
  <si>
    <t>064C  :831184:20:831183:10</t>
  </si>
  <si>
    <t>21:0512:000184</t>
  </si>
  <si>
    <t>21:0085:000155:0002:0001:01</t>
  </si>
  <si>
    <t>064C  :831185:00:------:--</t>
  </si>
  <si>
    <t>21:0512:000185</t>
  </si>
  <si>
    <t>21:0085:000156</t>
  </si>
  <si>
    <t>21:0085:000156:0001:0001:00</t>
  </si>
  <si>
    <t>064C  :831186:00:------:--</t>
  </si>
  <si>
    <t>21:0512:000186</t>
  </si>
  <si>
    <t>21:0085:000157</t>
  </si>
  <si>
    <t>21:0085:000157:0001:0001:00</t>
  </si>
  <si>
    <t>064C  :831187:00:------:--</t>
  </si>
  <si>
    <t>21:0512:000187</t>
  </si>
  <si>
    <t>21:0085:000158</t>
  </si>
  <si>
    <t>21:0085:000158:0001:0001:00</t>
  </si>
  <si>
    <t>064C  :831188:00:------:--</t>
  </si>
  <si>
    <t>21:0512:000188</t>
  </si>
  <si>
    <t>21:0085:000159</t>
  </si>
  <si>
    <t>21:0085:000159:0001:0001:00</t>
  </si>
  <si>
    <t>064C  :831189:00:------:--</t>
  </si>
  <si>
    <t>21:0512:000189</t>
  </si>
  <si>
    <t>21:0085:000160</t>
  </si>
  <si>
    <t>21:0085:000160:0001:0001:00</t>
  </si>
  <si>
    <t>064C  :831190:00:------:--</t>
  </si>
  <si>
    <t>21:0512:000190</t>
  </si>
  <si>
    <t>21:0085:000161</t>
  </si>
  <si>
    <t>21:0085:000161:0001:0001:00</t>
  </si>
  <si>
    <t>064C  :831191:00:------:--</t>
  </si>
  <si>
    <t>21:0512:000191</t>
  </si>
  <si>
    <t>21:0085:000162</t>
  </si>
  <si>
    <t>21:0085:000162:0001:0001:00</t>
  </si>
  <si>
    <t>064C  :831192:00:------:--</t>
  </si>
  <si>
    <t>21:0512:000192</t>
  </si>
  <si>
    <t>21:0085:000163</t>
  </si>
  <si>
    <t>21:0085:000163:0001:0001:00</t>
  </si>
  <si>
    <t>064C  :831193:9M:------:--</t>
  </si>
  <si>
    <t>21:0512:000193</t>
  </si>
  <si>
    <t>064C  :831194:00:------:--</t>
  </si>
  <si>
    <t>21:0512:000194</t>
  </si>
  <si>
    <t>21:0085:000164</t>
  </si>
  <si>
    <t>21:0085:000164:0001:0001:00</t>
  </si>
  <si>
    <t>064C  :831195:00:------:--</t>
  </si>
  <si>
    <t>21:0512:000195</t>
  </si>
  <si>
    <t>21:0085:000165</t>
  </si>
  <si>
    <t>21:0085:000165:0001:0001:00</t>
  </si>
  <si>
    <t>064C  :831196:00:------:--</t>
  </si>
  <si>
    <t>21:0512:000196</t>
  </si>
  <si>
    <t>21:0085:000166</t>
  </si>
  <si>
    <t>21:0085:000166:0001:0001:00</t>
  </si>
  <si>
    <t>064C  :831197:00:------:--</t>
  </si>
  <si>
    <t>21:0512:000197</t>
  </si>
  <si>
    <t>21:0085:000167</t>
  </si>
  <si>
    <t>21:0085:000167:0001:0001:00</t>
  </si>
  <si>
    <t>064C  :831198:00:------:--</t>
  </si>
  <si>
    <t>21:0512:000198</t>
  </si>
  <si>
    <t>21:0085:000168</t>
  </si>
  <si>
    <t>21:0085:000168:0001:0001:00</t>
  </si>
  <si>
    <t>064C  :831199:00:------:--</t>
  </si>
  <si>
    <t>21:0512:000199</t>
  </si>
  <si>
    <t>21:0085:000169</t>
  </si>
  <si>
    <t>21:0085:000169:0001:0001:00</t>
  </si>
  <si>
    <t>319</t>
  </si>
  <si>
    <t>064C  :831200:00:------:--</t>
  </si>
  <si>
    <t>21:0512:000200</t>
  </si>
  <si>
    <t>21:0085:000170</t>
  </si>
  <si>
    <t>21:0085:000170:0001:0001:00</t>
  </si>
  <si>
    <t>064C  :831201:80:831203:20</t>
  </si>
  <si>
    <t>21:0512:000201</t>
  </si>
  <si>
    <t>21:0085:000171</t>
  </si>
  <si>
    <t>21:0085:000171:0002:0001:02</t>
  </si>
  <si>
    <t>471</t>
  </si>
  <si>
    <t>064C  :831202:10:------:--</t>
  </si>
  <si>
    <t>21:0512:000202</t>
  </si>
  <si>
    <t>21:0085:000171:0001:0001:00</t>
  </si>
  <si>
    <t>064C  :831203:20:831202:10</t>
  </si>
  <si>
    <t>21:0512:000203</t>
  </si>
  <si>
    <t>21:0085:000171:0002:0001:01</t>
  </si>
  <si>
    <t>461</t>
  </si>
  <si>
    <t>064C  :831204:00:------:--</t>
  </si>
  <si>
    <t>21:0512:000204</t>
  </si>
  <si>
    <t>21:0085:000172</t>
  </si>
  <si>
    <t>21:0085:000172:0001:0001:00</t>
  </si>
  <si>
    <t>064C  :831205:00:------:--</t>
  </si>
  <si>
    <t>21:0512:000205</t>
  </si>
  <si>
    <t>21:0085:000173</t>
  </si>
  <si>
    <t>21:0085:000173:0001:0001:00</t>
  </si>
  <si>
    <t>064C  :831206:00:------:--</t>
  </si>
  <si>
    <t>21:0512:000206</t>
  </si>
  <si>
    <t>21:0085:000174</t>
  </si>
  <si>
    <t>21:0085:000174:0001:0001:00</t>
  </si>
  <si>
    <t>064C  :831207:00:------:--</t>
  </si>
  <si>
    <t>21:0512:000207</t>
  </si>
  <si>
    <t>21:0085:000175</t>
  </si>
  <si>
    <t>21:0085:000175:0001:0001:00</t>
  </si>
  <si>
    <t>064C  :831208:00:------:--</t>
  </si>
  <si>
    <t>21:0512:000208</t>
  </si>
  <si>
    <t>21:0085:000176</t>
  </si>
  <si>
    <t>21:0085:000176:0001:0001:00</t>
  </si>
  <si>
    <t>064C  :831209:00:------:--</t>
  </si>
  <si>
    <t>21:0512:000209</t>
  </si>
  <si>
    <t>21:0085:000177</t>
  </si>
  <si>
    <t>21:0085:000177:0001:0001:00</t>
  </si>
  <si>
    <t>064C  :831210:00:------:--</t>
  </si>
  <si>
    <t>21:0512:000210</t>
  </si>
  <si>
    <t>21:0085:000178</t>
  </si>
  <si>
    <t>21:0085:000178:0001:0001:00</t>
  </si>
  <si>
    <t>064C  :831211:00:------:--</t>
  </si>
  <si>
    <t>21:0512:000211</t>
  </si>
  <si>
    <t>21:0085:000179</t>
  </si>
  <si>
    <t>21:0085:000179:0001:0001:00</t>
  </si>
  <si>
    <t>064C  :831212:00:------:--</t>
  </si>
  <si>
    <t>21:0512:000212</t>
  </si>
  <si>
    <t>21:0085:000180</t>
  </si>
  <si>
    <t>21:0085:000180:0001:0001:00</t>
  </si>
  <si>
    <t>064C  :831213:9R:------:--</t>
  </si>
  <si>
    <t>21:0512:000213</t>
  </si>
  <si>
    <t>064C  :831214:00:------:--</t>
  </si>
  <si>
    <t>21:0512:000214</t>
  </si>
  <si>
    <t>21:0085:000181</t>
  </si>
  <si>
    <t>21:0085:000181:0001:0001:00</t>
  </si>
  <si>
    <t>064C  :831215:00:------:--</t>
  </si>
  <si>
    <t>21:0512:000215</t>
  </si>
  <si>
    <t>21:0085:000182</t>
  </si>
  <si>
    <t>21:0085:000182:0001:0001:00</t>
  </si>
  <si>
    <t>064C  :831216:00:------:--</t>
  </si>
  <si>
    <t>21:0512:000216</t>
  </si>
  <si>
    <t>21:0085:000183</t>
  </si>
  <si>
    <t>21:0085:000183:0001:0001:00</t>
  </si>
  <si>
    <t>064C  :831217:00:------:--</t>
  </si>
  <si>
    <t>21:0512:000217</t>
  </si>
  <si>
    <t>21:0085:000184</t>
  </si>
  <si>
    <t>21:0085:000184:0001:0001:00</t>
  </si>
  <si>
    <t>064C  :831218:00:------:--</t>
  </si>
  <si>
    <t>21:0512:000218</t>
  </si>
  <si>
    <t>21:0085:000185</t>
  </si>
  <si>
    <t>21:0085:000185:0001:0001:00</t>
  </si>
  <si>
    <t>064C  :831219:00:------:--</t>
  </si>
  <si>
    <t>21:0512:000219</t>
  </si>
  <si>
    <t>21:0085:000186</t>
  </si>
  <si>
    <t>21:0085:000186:0001:0001:00</t>
  </si>
  <si>
    <t>064C  :831220:00:------:--</t>
  </si>
  <si>
    <t>21:0512:000220</t>
  </si>
  <si>
    <t>21:0085:000187</t>
  </si>
  <si>
    <t>21:0085:000187:0001:0001:00</t>
  </si>
  <si>
    <t>483</t>
  </si>
  <si>
    <t>064C  :831221:80:831223:20</t>
  </si>
  <si>
    <t>21:0512:000221</t>
  </si>
  <si>
    <t>21:0085:000188</t>
  </si>
  <si>
    <t>21:0085:000188:0002:0001:02</t>
  </si>
  <si>
    <t>064C  :831222:10:------:--</t>
  </si>
  <si>
    <t>21:0512:000222</t>
  </si>
  <si>
    <t>21:0085:000188:0001:0001:00</t>
  </si>
  <si>
    <t>064C  :831223:20:831222:10</t>
  </si>
  <si>
    <t>21:0512:000223</t>
  </si>
  <si>
    <t>21:0085:000188:0002:0001:01</t>
  </si>
  <si>
    <t>064C  :831224:00:------:--</t>
  </si>
  <si>
    <t>21:0512:000224</t>
  </si>
  <si>
    <t>21:0085:000189</t>
  </si>
  <si>
    <t>21:0085:000189:0001:0001:00</t>
  </si>
  <si>
    <t>064C  :831225:00:------:--</t>
  </si>
  <si>
    <t>21:0512:000225</t>
  </si>
  <si>
    <t>21:0085:000190</t>
  </si>
  <si>
    <t>21:0085:000190:0001:0001:00</t>
  </si>
  <si>
    <t>064C  :831226:00:------:--</t>
  </si>
  <si>
    <t>21:0512:000226</t>
  </si>
  <si>
    <t>21:0085:000191</t>
  </si>
  <si>
    <t>21:0085:000191:0001:0001:00</t>
  </si>
  <si>
    <t>064C  :831227:00:------:--</t>
  </si>
  <si>
    <t>21:0512:000227</t>
  </si>
  <si>
    <t>21:0085:000192</t>
  </si>
  <si>
    <t>21:0085:000192:0001:0001:00</t>
  </si>
  <si>
    <t>499</t>
  </si>
  <si>
    <t>064C  :831228:00:------:--</t>
  </si>
  <si>
    <t>21:0512:000228</t>
  </si>
  <si>
    <t>21:0085:000193</t>
  </si>
  <si>
    <t>21:0085:000193:0001:0001:00</t>
  </si>
  <si>
    <t>064C  :831229:00:------:--</t>
  </si>
  <si>
    <t>21:0512:000229</t>
  </si>
  <si>
    <t>21:0085:000194</t>
  </si>
  <si>
    <t>21:0085:000194:0001:0001:00</t>
  </si>
  <si>
    <t>832</t>
  </si>
  <si>
    <t>064C  :831230:00:------:--</t>
  </si>
  <si>
    <t>21:0512:000230</t>
  </si>
  <si>
    <t>21:0085:000195</t>
  </si>
  <si>
    <t>21:0085:000195:0001:0001:00</t>
  </si>
  <si>
    <t>064C  :831231:00:------:--</t>
  </si>
  <si>
    <t>21:0512:000231</t>
  </si>
  <si>
    <t>21:0085:000196</t>
  </si>
  <si>
    <t>21:0085:000196:0001:0001:00</t>
  </si>
  <si>
    <t>064C  :831232:00:------:--</t>
  </si>
  <si>
    <t>21:0512:000232</t>
  </si>
  <si>
    <t>21:0085:000197</t>
  </si>
  <si>
    <t>21:0085:000197:0001:0001:00</t>
  </si>
  <si>
    <t>064C  :831233:9P:------:--</t>
  </si>
  <si>
    <t>21:0512:000233</t>
  </si>
  <si>
    <t>064C  :831234:00:------:--</t>
  </si>
  <si>
    <t>21:0512:000234</t>
  </si>
  <si>
    <t>21:0085:000198</t>
  </si>
  <si>
    <t>21:0085:000198:0001:0001:00</t>
  </si>
  <si>
    <t>064C  :831235:00:------:--</t>
  </si>
  <si>
    <t>21:0512:000235</t>
  </si>
  <si>
    <t>21:0085:000199</t>
  </si>
  <si>
    <t>21:0085:000199:0001:0001:00</t>
  </si>
  <si>
    <t>064C  :831236:00:------:--</t>
  </si>
  <si>
    <t>21:0512:000236</t>
  </si>
  <si>
    <t>21:0085:000200</t>
  </si>
  <si>
    <t>21:0085:000200:0001:0001:00</t>
  </si>
  <si>
    <t>064C  :831237:00:------:--</t>
  </si>
  <si>
    <t>21:0512:000237</t>
  </si>
  <si>
    <t>21:0085:000201</t>
  </si>
  <si>
    <t>21:0085:000201:0001:0001:00</t>
  </si>
  <si>
    <t>064C  :831238:00:------:--</t>
  </si>
  <si>
    <t>21:0512:000238</t>
  </si>
  <si>
    <t>21:0085:000202</t>
  </si>
  <si>
    <t>21:0085:000202:0001:0001:00</t>
  </si>
  <si>
    <t>064C  :831239:00:------:--</t>
  </si>
  <si>
    <t>21:0512:000239</t>
  </si>
  <si>
    <t>21:0085:000203</t>
  </si>
  <si>
    <t>21:0085:000203:0001:0001:00</t>
  </si>
  <si>
    <t>064C  :831240:00:------:--</t>
  </si>
  <si>
    <t>21:0512:000240</t>
  </si>
  <si>
    <t>21:0085:000204</t>
  </si>
  <si>
    <t>21:0085:000204:0001:0001:00</t>
  </si>
  <si>
    <t>064C  :831241:80:831242:10</t>
  </si>
  <si>
    <t>21:0512:000241</t>
  </si>
  <si>
    <t>21:0085:000205</t>
  </si>
  <si>
    <t>21:0085:000205:0001:0001:02</t>
  </si>
  <si>
    <t>064C  :831242:10:------:--</t>
  </si>
  <si>
    <t>21:0512:000242</t>
  </si>
  <si>
    <t>21:0085:000205:0001:0001:01</t>
  </si>
  <si>
    <t>507</t>
  </si>
  <si>
    <t>064C  :831243:20:831242:10</t>
  </si>
  <si>
    <t>21:0512:000243</t>
  </si>
  <si>
    <t>21:0085:000205:0002:0001:00</t>
  </si>
  <si>
    <t>064C  :831244:9M:------:--</t>
  </si>
  <si>
    <t>21:0512:000244</t>
  </si>
  <si>
    <t>064C  :831245:00:------:--</t>
  </si>
  <si>
    <t>21:0512:000245</t>
  </si>
  <si>
    <t>21:0085:000206</t>
  </si>
  <si>
    <t>21:0085:000206:0001:0001:00</t>
  </si>
  <si>
    <t>064C  :831246:00:------:--</t>
  </si>
  <si>
    <t>21:0512:000246</t>
  </si>
  <si>
    <t>21:0085:000207</t>
  </si>
  <si>
    <t>21:0085:000207:0001:0001:00</t>
  </si>
  <si>
    <t>064C  :831247:00:------:--</t>
  </si>
  <si>
    <t>21:0512:000247</t>
  </si>
  <si>
    <t>21:0085:000208</t>
  </si>
  <si>
    <t>21:0085:000208:0001:0001:00</t>
  </si>
  <si>
    <t>064C  :831248:00:------:--</t>
  </si>
  <si>
    <t>21:0512:000248</t>
  </si>
  <si>
    <t>21:0085:000209</t>
  </si>
  <si>
    <t>21:0085:000209:0001:0001:00</t>
  </si>
  <si>
    <t>064C  :831249:00:------:--</t>
  </si>
  <si>
    <t>21:0512:000249</t>
  </si>
  <si>
    <t>21:0085:000210</t>
  </si>
  <si>
    <t>21:0085:000210:0001:0001:00</t>
  </si>
  <si>
    <t>532</t>
  </si>
  <si>
    <t>064C  :831250:00:------:--</t>
  </si>
  <si>
    <t>21:0512:000250</t>
  </si>
  <si>
    <t>21:0085:000211</t>
  </si>
  <si>
    <t>21:0085:000211:0001:0001:00</t>
  </si>
  <si>
    <t>064C  :831251:00:------:--</t>
  </si>
  <si>
    <t>21:0512:000251</t>
  </si>
  <si>
    <t>21:0085:000212</t>
  </si>
  <si>
    <t>21:0085:000212:0001:0001:00</t>
  </si>
  <si>
    <t>064C  :831252:00:------:--</t>
  </si>
  <si>
    <t>21:0512:000252</t>
  </si>
  <si>
    <t>21:0085:000213</t>
  </si>
  <si>
    <t>21:0085:000213:0001:0001:00</t>
  </si>
  <si>
    <t>064C  :831253:00:------:--</t>
  </si>
  <si>
    <t>21:0512:000253</t>
  </si>
  <si>
    <t>21:0085:000214</t>
  </si>
  <si>
    <t>21:0085:000214:0001:0001:00</t>
  </si>
  <si>
    <t>910</t>
  </si>
  <si>
    <t>064C  :831254:00:------:--</t>
  </si>
  <si>
    <t>21:0512:000254</t>
  </si>
  <si>
    <t>21:0085:000215</t>
  </si>
  <si>
    <t>21:0085:000215:0001:0001:00</t>
  </si>
  <si>
    <t>064C  :831255:00:------:--</t>
  </si>
  <si>
    <t>21:0512:000255</t>
  </si>
  <si>
    <t>21:0085:000216</t>
  </si>
  <si>
    <t>21:0085:000216:0001:0001:00</t>
  </si>
  <si>
    <t>064C  :831256:00:------:--</t>
  </si>
  <si>
    <t>21:0512:000256</t>
  </si>
  <si>
    <t>21:0085:000217</t>
  </si>
  <si>
    <t>21:0085:000217:0001:0001:00</t>
  </si>
  <si>
    <t>064C  :831257:00:------:--</t>
  </si>
  <si>
    <t>21:0512:000257</t>
  </si>
  <si>
    <t>21:0085:000218</t>
  </si>
  <si>
    <t>21:0085:000218:0001:0001:00</t>
  </si>
  <si>
    <t>064C  :831258:00:------:--</t>
  </si>
  <si>
    <t>21:0512:000258</t>
  </si>
  <si>
    <t>21:0085:000219</t>
  </si>
  <si>
    <t>21:0085:000219:0001:0001:00</t>
  </si>
  <si>
    <t>064C  :831259:00:------:--</t>
  </si>
  <si>
    <t>21:0512:000259</t>
  </si>
  <si>
    <t>21:0085:000220</t>
  </si>
  <si>
    <t>21:0085:000220:0001:0001:00</t>
  </si>
  <si>
    <t>064C  :831260:00:------:--</t>
  </si>
  <si>
    <t>21:0512:000260</t>
  </si>
  <si>
    <t>21:0085:000221</t>
  </si>
  <si>
    <t>21:0085:000221:0001:0001:00</t>
  </si>
  <si>
    <t>064C  :831261:80:831263:10</t>
  </si>
  <si>
    <t>21:0512:000261</t>
  </si>
  <si>
    <t>21:0085:000223</t>
  </si>
  <si>
    <t>21:0085:000223:0001:0001:02</t>
  </si>
  <si>
    <t>876</t>
  </si>
  <si>
    <t>064C  :831262:00:------:--</t>
  </si>
  <si>
    <t>21:0512:000262</t>
  </si>
  <si>
    <t>21:0085:000222</t>
  </si>
  <si>
    <t>21:0085:000222:0001:0001:00</t>
  </si>
  <si>
    <t>69.2</t>
  </si>
  <si>
    <t>064C  :831263:10:------:--</t>
  </si>
  <si>
    <t>21:0512:000263</t>
  </si>
  <si>
    <t>21:0085:000223:0001:0001:01</t>
  </si>
  <si>
    <t>064C  :831264:20:831263:10</t>
  </si>
  <si>
    <t>21:0512:000264</t>
  </si>
  <si>
    <t>21:0085:000223:0002:0001:00</t>
  </si>
  <si>
    <t>771</t>
  </si>
  <si>
    <t>064C  :831265:00:------:--</t>
  </si>
  <si>
    <t>21:0512:000265</t>
  </si>
  <si>
    <t>21:0085:000224</t>
  </si>
  <si>
    <t>21:0085:000224:0001:0001:00</t>
  </si>
  <si>
    <t>064C  :831266:00:------:--</t>
  </si>
  <si>
    <t>21:0512:000266</t>
  </si>
  <si>
    <t>21:0085:000225</t>
  </si>
  <si>
    <t>21:0085:000225:0001:0001:00</t>
  </si>
  <si>
    <t>064C  :831267:9P:------:--</t>
  </si>
  <si>
    <t>21:0512:000267</t>
  </si>
  <si>
    <t>064C  :831268:00:------:--</t>
  </si>
  <si>
    <t>21:0512:000268</t>
  </si>
  <si>
    <t>21:0085:000226</t>
  </si>
  <si>
    <t>21:0085:000226:0001:0001:00</t>
  </si>
  <si>
    <t>064C  :831269:00:------:--</t>
  </si>
  <si>
    <t>21:0512:000269</t>
  </si>
  <si>
    <t>21:0085:000227</t>
  </si>
  <si>
    <t>21:0085:000227:0001:0001:00</t>
  </si>
  <si>
    <t>064C  :831270:00:------:--</t>
  </si>
  <si>
    <t>21:0512:000270</t>
  </si>
  <si>
    <t>21:0085:000228</t>
  </si>
  <si>
    <t>21:0085:000228:0001:0001:00</t>
  </si>
  <si>
    <t>064C  :831271:00:------:--</t>
  </si>
  <si>
    <t>21:0512:000271</t>
  </si>
  <si>
    <t>21:0085:000229</t>
  </si>
  <si>
    <t>21:0085:000229:0001:0001:00</t>
  </si>
  <si>
    <t>064C  :831272:00:------:--</t>
  </si>
  <si>
    <t>21:0512:000272</t>
  </si>
  <si>
    <t>21:0085:000230</t>
  </si>
  <si>
    <t>21:0085:000230:0001:0001:00</t>
  </si>
  <si>
    <t>064C  :831273:00:------:--</t>
  </si>
  <si>
    <t>21:0512:000273</t>
  </si>
  <si>
    <t>21:0085:000231</t>
  </si>
  <si>
    <t>21:0085:000231:0001:0001:00</t>
  </si>
  <si>
    <t>064C  :831274:00:------:--</t>
  </si>
  <si>
    <t>21:0512:000274</t>
  </si>
  <si>
    <t>21:0085:000232</t>
  </si>
  <si>
    <t>21:0085:000232:0001:0001:00</t>
  </si>
  <si>
    <t>064C  :831275:00:------:--</t>
  </si>
  <si>
    <t>21:0512:000275</t>
  </si>
  <si>
    <t>21:0085:000233</t>
  </si>
  <si>
    <t>21:0085:000233:0001:0001:00</t>
  </si>
  <si>
    <t>064C  :831276:00:------:--</t>
  </si>
  <si>
    <t>21:0512:000276</t>
  </si>
  <si>
    <t>21:0085:000234</t>
  </si>
  <si>
    <t>21:0085:000234:0001:0001:00</t>
  </si>
  <si>
    <t>064C  :831277:00:------:--</t>
  </si>
  <si>
    <t>21:0512:000277</t>
  </si>
  <si>
    <t>21:0085:000235</t>
  </si>
  <si>
    <t>21:0085:000235:0001:0001:00</t>
  </si>
  <si>
    <t>479</t>
  </si>
  <si>
    <t>064C  :831278:00:------:--</t>
  </si>
  <si>
    <t>21:0512:000278</t>
  </si>
  <si>
    <t>21:0085:000236</t>
  </si>
  <si>
    <t>21:0085:000236:0001:0001:00</t>
  </si>
  <si>
    <t>064C  :831279:00:------:--</t>
  </si>
  <si>
    <t>21:0512:000279</t>
  </si>
  <si>
    <t>21:0085:000237</t>
  </si>
  <si>
    <t>21:0085:000237:0001:0001:00</t>
  </si>
  <si>
    <t>064C  :831280:00:------:--</t>
  </si>
  <si>
    <t>21:0512:000280</t>
  </si>
  <si>
    <t>21:0085:000238</t>
  </si>
  <si>
    <t>21:0085:000238:0001:0001:00</t>
  </si>
  <si>
    <t>064C  :831281:80:831282:10</t>
  </si>
  <si>
    <t>21:0512:000281</t>
  </si>
  <si>
    <t>21:0085:000239</t>
  </si>
  <si>
    <t>21:0085:000239:0001:0001:02</t>
  </si>
  <si>
    <t>064C  :831282:10:------:--</t>
  </si>
  <si>
    <t>21:0512:000282</t>
  </si>
  <si>
    <t>21:0085:000239:0001:0001:01</t>
  </si>
  <si>
    <t>064C  :831283:20:831282:10</t>
  </si>
  <si>
    <t>21:0512:000283</t>
  </si>
  <si>
    <t>21:0085:000239:0002:0001:00</t>
  </si>
  <si>
    <t>064C  :831284:00:------:--</t>
  </si>
  <si>
    <t>21:0512:000284</t>
  </si>
  <si>
    <t>21:0085:000240</t>
  </si>
  <si>
    <t>21:0085:000240:0001:0001:00</t>
  </si>
  <si>
    <t>064C  :831285:00:------:--</t>
  </si>
  <si>
    <t>21:0512:000285</t>
  </si>
  <si>
    <t>21:0085:000241</t>
  </si>
  <si>
    <t>21:0085:000241:0001:0001:00</t>
  </si>
  <si>
    <t>064C  :831286:00:------:--</t>
  </si>
  <si>
    <t>21:0512:000286</t>
  </si>
  <si>
    <t>21:0085:000242</t>
  </si>
  <si>
    <t>21:0085:000242:0001:0001:00</t>
  </si>
  <si>
    <t>064C  :831287:00:------:--</t>
  </si>
  <si>
    <t>21:0512:000287</t>
  </si>
  <si>
    <t>21:0085:000243</t>
  </si>
  <si>
    <t>21:0085:000243:0001:0001:00</t>
  </si>
  <si>
    <t>064C  :831288:00:------:--</t>
  </si>
  <si>
    <t>21:0512:000288</t>
  </si>
  <si>
    <t>21:0085:000244</t>
  </si>
  <si>
    <t>21:0085:000244:0001:0001:00</t>
  </si>
  <si>
    <t>064C  :831289:9M:------:--</t>
  </si>
  <si>
    <t>21:0512:000289</t>
  </si>
  <si>
    <t>064C  :831290:00:------:--</t>
  </si>
  <si>
    <t>21:0512:000290</t>
  </si>
  <si>
    <t>21:0085:000245</t>
  </si>
  <si>
    <t>21:0085:000245:0001:0001:00</t>
  </si>
  <si>
    <t>064C  :831291:00:------:--</t>
  </si>
  <si>
    <t>21:0512:000291</t>
  </si>
  <si>
    <t>21:0085:000246</t>
  </si>
  <si>
    <t>21:0085:000246:0001:0001:00</t>
  </si>
  <si>
    <t>42.7</t>
  </si>
  <si>
    <t>064C  :831292:00:------:--</t>
  </si>
  <si>
    <t>21:0512:000292</t>
  </si>
  <si>
    <t>21:0085:000247</t>
  </si>
  <si>
    <t>21:0085:000247:0001:0001:00</t>
  </si>
  <si>
    <t>064C  :831293:00:------:--</t>
  </si>
  <si>
    <t>21:0512:000293</t>
  </si>
  <si>
    <t>21:0085:000248</t>
  </si>
  <si>
    <t>21:0085:000248:0001:0001:00</t>
  </si>
  <si>
    <t>064C  :831294:00:------:--</t>
  </si>
  <si>
    <t>21:0512:000294</t>
  </si>
  <si>
    <t>21:0085:000249</t>
  </si>
  <si>
    <t>21:0085:000249:0001:0001:00</t>
  </si>
  <si>
    <t>064C  :831295:00:------:--</t>
  </si>
  <si>
    <t>21:0512:000295</t>
  </si>
  <si>
    <t>21:0085:000250</t>
  </si>
  <si>
    <t>21:0085:000250:0001:0001:00</t>
  </si>
  <si>
    <t>635</t>
  </si>
  <si>
    <t>064C  :831296:00:------:--</t>
  </si>
  <si>
    <t>21:0512:000296</t>
  </si>
  <si>
    <t>21:0085:000251</t>
  </si>
  <si>
    <t>21:0085:000251:0001:0001:00</t>
  </si>
  <si>
    <t>064C  :831297:00:------:--</t>
  </si>
  <si>
    <t>21:0512:000297</t>
  </si>
  <si>
    <t>21:0085:000252</t>
  </si>
  <si>
    <t>21:0085:000252:0001:0001:00</t>
  </si>
  <si>
    <t>064C  :831298:00:------:--</t>
  </si>
  <si>
    <t>21:0512:000298</t>
  </si>
  <si>
    <t>21:0085:000253</t>
  </si>
  <si>
    <t>21:0085:000253:0001:0001:00</t>
  </si>
  <si>
    <t>064C  :831299:00:------:--</t>
  </si>
  <si>
    <t>21:0512:000299</t>
  </si>
  <si>
    <t>21:0085:000254</t>
  </si>
  <si>
    <t>21:0085:000254:0001:0001:00</t>
  </si>
  <si>
    <t>67.4</t>
  </si>
  <si>
    <t>064C  :831300:00:------:--</t>
  </si>
  <si>
    <t>21:0512:000300</t>
  </si>
  <si>
    <t>21:0085:000255</t>
  </si>
  <si>
    <t>21:0085:000255:0001:0001:00</t>
  </si>
  <si>
    <t>064C  :831301:80:831303:20</t>
  </si>
  <si>
    <t>21:0512:000301</t>
  </si>
  <si>
    <t>21:0085:000256</t>
  </si>
  <si>
    <t>21:0085:000256:0002:0001:02</t>
  </si>
  <si>
    <t>064C  :831302:10:------:--</t>
  </si>
  <si>
    <t>21:0512:000302</t>
  </si>
  <si>
    <t>21:0085:000256:0001:0001:00</t>
  </si>
  <si>
    <t>064C  :831303:20:831302:10</t>
  </si>
  <si>
    <t>21:0512:000303</t>
  </si>
  <si>
    <t>21:0085:000256:0002:0001:01</t>
  </si>
  <si>
    <t>064C  :831304:00:------:--</t>
  </si>
  <si>
    <t>21:0512:000304</t>
  </si>
  <si>
    <t>21:0085:000257</t>
  </si>
  <si>
    <t>21:0085:000257:0001:0001:00</t>
  </si>
  <si>
    <t>064C  :831305:00:------:--</t>
  </si>
  <si>
    <t>21:0512:000305</t>
  </si>
  <si>
    <t>21:0085:000258</t>
  </si>
  <si>
    <t>21:0085:000258:0001:0001:00</t>
  </si>
  <si>
    <t>064C  :831306:00:------:--</t>
  </si>
  <si>
    <t>21:0512:000306</t>
  </si>
  <si>
    <t>21:0085:000259</t>
  </si>
  <si>
    <t>21:0085:000259:0001:0001:00</t>
  </si>
  <si>
    <t>064C  :831307:00:------:--</t>
  </si>
  <si>
    <t>21:0512:000307</t>
  </si>
  <si>
    <t>21:0085:000260</t>
  </si>
  <si>
    <t>21:0085:000260:0001:0001:00</t>
  </si>
  <si>
    <t>514</t>
  </si>
  <si>
    <t>064C  :831308:00:------:--</t>
  </si>
  <si>
    <t>21:0512:000308</t>
  </si>
  <si>
    <t>21:0085:000261</t>
  </si>
  <si>
    <t>21:0085:000261:0001:0001:00</t>
  </si>
  <si>
    <t>064C  :831309:00:------:--</t>
  </si>
  <si>
    <t>21:0512:000309</t>
  </si>
  <si>
    <t>21:0085:000262</t>
  </si>
  <si>
    <t>21:0085:000262:0001:0001:00</t>
  </si>
  <si>
    <t>064C  :831310:00:------:--</t>
  </si>
  <si>
    <t>21:0512:000310</t>
  </si>
  <si>
    <t>21:0085:000263</t>
  </si>
  <si>
    <t>21:0085:000263:0001:0001:00</t>
  </si>
  <si>
    <t>064C  :831311:00:------:--</t>
  </si>
  <si>
    <t>21:0512:000311</t>
  </si>
  <si>
    <t>21:0085:000264</t>
  </si>
  <si>
    <t>21:0085:000264:0001:0001:00</t>
  </si>
  <si>
    <t>064C  :831312:00:------:--</t>
  </si>
  <si>
    <t>21:0512:000312</t>
  </si>
  <si>
    <t>21:0085:000265</t>
  </si>
  <si>
    <t>21:0085:000265:0001:0001:00</t>
  </si>
  <si>
    <t>064C  :831313:00:------:--</t>
  </si>
  <si>
    <t>21:0512:000313</t>
  </si>
  <si>
    <t>21:0085:000266</t>
  </si>
  <si>
    <t>21:0085:000266:0001:0001:00</t>
  </si>
  <si>
    <t>064C  :831314:00:------:--</t>
  </si>
  <si>
    <t>21:0512:000314</t>
  </si>
  <si>
    <t>21:0085:000267</t>
  </si>
  <si>
    <t>21:0085:000267:0001:0001:00</t>
  </si>
  <si>
    <t>064C  :831315:00:------:--</t>
  </si>
  <si>
    <t>21:0512:000315</t>
  </si>
  <si>
    <t>21:0085:000268</t>
  </si>
  <si>
    <t>21:0085:000268:0001:0001:00</t>
  </si>
  <si>
    <t>74.6</t>
  </si>
  <si>
    <t>064C  :831316:00:------:--</t>
  </si>
  <si>
    <t>21:0512:000316</t>
  </si>
  <si>
    <t>21:0085:000269</t>
  </si>
  <si>
    <t>21:0085:000269:0001:0001:00</t>
  </si>
  <si>
    <t>064C  :831317:00:------:--</t>
  </si>
  <si>
    <t>21:0512:000317</t>
  </si>
  <si>
    <t>21:0085:000270</t>
  </si>
  <si>
    <t>21:0085:000270:0001:0001:00</t>
  </si>
  <si>
    <t>064C  :831318:9R:------:--</t>
  </si>
  <si>
    <t>21:0512:000318</t>
  </si>
  <si>
    <t>064C  :831319:00:------:--</t>
  </si>
  <si>
    <t>21:0512:000319</t>
  </si>
  <si>
    <t>21:0085:000271</t>
  </si>
  <si>
    <t>21:0085:000271:0001:0001:00</t>
  </si>
  <si>
    <t>064C  :831320:00:------:--</t>
  </si>
  <si>
    <t>21:0512:000320</t>
  </si>
  <si>
    <t>21:0085:000272</t>
  </si>
  <si>
    <t>21:0085:000272:0001:0001:00</t>
  </si>
  <si>
    <t>064C  :831321:80:831324:20</t>
  </si>
  <si>
    <t>21:0512:000321</t>
  </si>
  <si>
    <t>21:0085:000274</t>
  </si>
  <si>
    <t>21:0085:000274:0002:0001:02</t>
  </si>
  <si>
    <t>064C  :831322:00:------:--</t>
  </si>
  <si>
    <t>21:0512:000322</t>
  </si>
  <si>
    <t>21:0085:000273</t>
  </si>
  <si>
    <t>21:0085:000273:0001:0001:00</t>
  </si>
  <si>
    <t>064C  :831323:10:------:--</t>
  </si>
  <si>
    <t>21:0512:000323</t>
  </si>
  <si>
    <t>21:0085:000274:0001:0001:00</t>
  </si>
  <si>
    <t>064C  :831324:20:831323:10</t>
  </si>
  <si>
    <t>21:0512:000324</t>
  </si>
  <si>
    <t>21:0085:000274:0002:0001:01</t>
  </si>
  <si>
    <t>064C  :831325:00:------:--</t>
  </si>
  <si>
    <t>21:0512:000325</t>
  </si>
  <si>
    <t>21:0085:000275</t>
  </si>
  <si>
    <t>21:0085:000275:0001:0001:00</t>
  </si>
  <si>
    <t>064C  :831326:00:------:--</t>
  </si>
  <si>
    <t>21:0512:000326</t>
  </si>
  <si>
    <t>21:0085:000276</t>
  </si>
  <si>
    <t>21:0085:000276:0001:0001:00</t>
  </si>
  <si>
    <t>064C  :831327:00:------:--</t>
  </si>
  <si>
    <t>21:0512:000327</t>
  </si>
  <si>
    <t>21:0085:000277</t>
  </si>
  <si>
    <t>21:0085:000277:0001:0001:00</t>
  </si>
  <si>
    <t>064C  :831328:00:------:--</t>
  </si>
  <si>
    <t>21:0512:000328</t>
  </si>
  <si>
    <t>21:0085:000278</t>
  </si>
  <si>
    <t>21:0085:000278:0001:0001:00</t>
  </si>
  <si>
    <t>064C  :831329:00:------:--</t>
  </si>
  <si>
    <t>21:0512:000329</t>
  </si>
  <si>
    <t>21:0085:000279</t>
  </si>
  <si>
    <t>21:0085:000279:0001:0001:00</t>
  </si>
  <si>
    <t>064C  :831330:00:------:--</t>
  </si>
  <si>
    <t>21:0512:000330</t>
  </si>
  <si>
    <t>21:0085:000280</t>
  </si>
  <si>
    <t>21:0085:000280:0001:0001:00</t>
  </si>
  <si>
    <t>8370</t>
  </si>
  <si>
    <t>064C  :831331:00:------:--</t>
  </si>
  <si>
    <t>21:0512:000331</t>
  </si>
  <si>
    <t>21:0085:000281</t>
  </si>
  <si>
    <t>21:0085:000281:0001:0001:00</t>
  </si>
  <si>
    <t>064C  :831332:9R:------:--</t>
  </si>
  <si>
    <t>21:0512:000332</t>
  </si>
  <si>
    <t>064C  :831333:00:------:--</t>
  </si>
  <si>
    <t>21:0512:000333</t>
  </si>
  <si>
    <t>21:0085:000282</t>
  </si>
  <si>
    <t>21:0085:000282:0001:0001:00</t>
  </si>
  <si>
    <t>064C  :831334:00:------:--</t>
  </si>
  <si>
    <t>21:0512:000334</t>
  </si>
  <si>
    <t>21:0085:000283</t>
  </si>
  <si>
    <t>21:0085:000283:0001:0001:00</t>
  </si>
  <si>
    <t>064C  :831335:00:------:--</t>
  </si>
  <si>
    <t>21:0512:000335</t>
  </si>
  <si>
    <t>21:0085:000284</t>
  </si>
  <si>
    <t>21:0085:000284:0001:0001:00</t>
  </si>
  <si>
    <t>064C  :831336:00:------:--</t>
  </si>
  <si>
    <t>21:0512:000336</t>
  </si>
  <si>
    <t>21:0085:000285</t>
  </si>
  <si>
    <t>21:0085:000285:0001:0001:00</t>
  </si>
  <si>
    <t>064C  :831337:00:------:--</t>
  </si>
  <si>
    <t>21:0512:000337</t>
  </si>
  <si>
    <t>21:0085:000286</t>
  </si>
  <si>
    <t>21:0085:000286:0001:0001:00</t>
  </si>
  <si>
    <t>064C  :831338:00:------:--</t>
  </si>
  <si>
    <t>21:0512:000338</t>
  </si>
  <si>
    <t>21:0085:000287</t>
  </si>
  <si>
    <t>21:0085:000287:0001:0001:00</t>
  </si>
  <si>
    <t>064C  :831339:00:------:--</t>
  </si>
  <si>
    <t>21:0512:000339</t>
  </si>
  <si>
    <t>21:0085:000288</t>
  </si>
  <si>
    <t>21:0085:000288:0001:0001:00</t>
  </si>
  <si>
    <t>064C  :831340:00:------:--</t>
  </si>
  <si>
    <t>21:0512:000340</t>
  </si>
  <si>
    <t>21:0085:000289</t>
  </si>
  <si>
    <t>21:0085:000289:0001:0001:00</t>
  </si>
  <si>
    <t>064C  :831341:80:831342:10</t>
  </si>
  <si>
    <t>21:0512:000341</t>
  </si>
  <si>
    <t>21:0085:000290</t>
  </si>
  <si>
    <t>21:0085:000290:0001:0001:02</t>
  </si>
  <si>
    <t>064C  :831342:10:------:--</t>
  </si>
  <si>
    <t>21:0512:000342</t>
  </si>
  <si>
    <t>21:0085:000290:0001:0001:01</t>
  </si>
  <si>
    <t>064C  :831343:20:831342:10</t>
  </si>
  <si>
    <t>21:0512:000343</t>
  </si>
  <si>
    <t>21:0085:000290:0002:0001:00</t>
  </si>
  <si>
    <t>064C  :831344:00:------:--</t>
  </si>
  <si>
    <t>21:0512:000344</t>
  </si>
  <si>
    <t>21:0085:000291</t>
  </si>
  <si>
    <t>21:0085:000291:0001:0001:00</t>
  </si>
  <si>
    <t>064C  :831345:00:------:--</t>
  </si>
  <si>
    <t>21:0512:000345</t>
  </si>
  <si>
    <t>21:0085:000292</t>
  </si>
  <si>
    <t>21:0085:000292:0001:0001:00</t>
  </si>
  <si>
    <t>064C  :831346:9R:------:--</t>
  </si>
  <si>
    <t>21:0512:000346</t>
  </si>
  <si>
    <t>064C  :831347:00:------:--</t>
  </si>
  <si>
    <t>21:0512:000347</t>
  </si>
  <si>
    <t>21:0085:000293</t>
  </si>
  <si>
    <t>21:0085:000293:0001:0001:00</t>
  </si>
  <si>
    <t>064C  :831348:00:------:--</t>
  </si>
  <si>
    <t>21:0512:000348</t>
  </si>
  <si>
    <t>21:0085:000294</t>
  </si>
  <si>
    <t>21:0085:000294:0001:0001:00</t>
  </si>
  <si>
    <t>064C  :831349:00:------:--</t>
  </si>
  <si>
    <t>21:0512:000349</t>
  </si>
  <si>
    <t>21:0085:000295</t>
  </si>
  <si>
    <t>21:0085:000295:0001:0001:00</t>
  </si>
  <si>
    <t>064C  :831350:00:------:--</t>
  </si>
  <si>
    <t>21:0512:000350</t>
  </si>
  <si>
    <t>21:0085:000296</t>
  </si>
  <si>
    <t>21:0085:000296:0001:0001:00</t>
  </si>
  <si>
    <t>064C  :831351:00:------:--</t>
  </si>
  <si>
    <t>21:0512:000351</t>
  </si>
  <si>
    <t>21:0085:000297</t>
  </si>
  <si>
    <t>21:0085:000297:0001:0001:00</t>
  </si>
  <si>
    <t>064C  :831352:00:------:--</t>
  </si>
  <si>
    <t>21:0512:000352</t>
  </si>
  <si>
    <t>21:0085:000298</t>
  </si>
  <si>
    <t>21:0085:000298:0001:0001:00</t>
  </si>
  <si>
    <t>064C  :831353:00:------:--</t>
  </si>
  <si>
    <t>21:0512:000353</t>
  </si>
  <si>
    <t>21:0085:000299</t>
  </si>
  <si>
    <t>21:0085:000299:0001:0001:00</t>
  </si>
  <si>
    <t>064C  :831354:00:------:--</t>
  </si>
  <si>
    <t>21:0512:000354</t>
  </si>
  <si>
    <t>21:0085:000300</t>
  </si>
  <si>
    <t>21:0085:000300:0001:0001:00</t>
  </si>
  <si>
    <t>064C  :831355:00:------:--</t>
  </si>
  <si>
    <t>21:0512:000355</t>
  </si>
  <si>
    <t>21:0085:000301</t>
  </si>
  <si>
    <t>21:0085:000301:0001:0001:00</t>
  </si>
  <si>
    <t>064C  :831356:00:------:--</t>
  </si>
  <si>
    <t>21:0512:000356</t>
  </si>
  <si>
    <t>21:0085:000302</t>
  </si>
  <si>
    <t>21:0085:000302:0001:0001:00</t>
  </si>
  <si>
    <t>064C  :831357:00:------:--</t>
  </si>
  <si>
    <t>21:0512:000357</t>
  </si>
  <si>
    <t>21:0085:000303</t>
  </si>
  <si>
    <t>21:0085:000303:0001:0001:00</t>
  </si>
  <si>
    <t>064C  :831358:00:------:--</t>
  </si>
  <si>
    <t>21:0512:000358</t>
  </si>
  <si>
    <t>21:0085:000304</t>
  </si>
  <si>
    <t>21:0085:000304:0001:0001:00</t>
  </si>
  <si>
    <t>064C  :831359:00:------:--</t>
  </si>
  <si>
    <t>21:0512:000359</t>
  </si>
  <si>
    <t>21:0085:000305</t>
  </si>
  <si>
    <t>21:0085:000305:0001:0001:00</t>
  </si>
  <si>
    <t>064C  :831360:00:------:--</t>
  </si>
  <si>
    <t>21:0512:000360</t>
  </si>
  <si>
    <t>21:0085:000306</t>
  </si>
  <si>
    <t>21:0085:000306:0001:0001:00</t>
  </si>
  <si>
    <t>064C  :831361:80:831364:10</t>
  </si>
  <si>
    <t>21:0512:000361</t>
  </si>
  <si>
    <t>21:0085:000309</t>
  </si>
  <si>
    <t>21:0085:000309:0001:0001:02</t>
  </si>
  <si>
    <t>064C  :831362:00:------:--</t>
  </si>
  <si>
    <t>21:0512:000362</t>
  </si>
  <si>
    <t>21:0085:000307</t>
  </si>
  <si>
    <t>21:0085:000307:0001:0001:00</t>
  </si>
  <si>
    <t>064C  :831363:00:------:--</t>
  </si>
  <si>
    <t>21:0512:000363</t>
  </si>
  <si>
    <t>21:0085:000308</t>
  </si>
  <si>
    <t>21:0085:000308:0001:0001:00</t>
  </si>
  <si>
    <t>4060</t>
  </si>
  <si>
    <t>064C  :831364:10:------:--</t>
  </si>
  <si>
    <t>21:0512:000364</t>
  </si>
  <si>
    <t>21:0085:000309:0001:0001:01</t>
  </si>
  <si>
    <t>064C  :831365:20:831364:10</t>
  </si>
  <si>
    <t>21:0512:000365</t>
  </si>
  <si>
    <t>21:0085:000309:0002:0001:00</t>
  </si>
  <si>
    <t>467</t>
  </si>
  <si>
    <t>064C  :831366:00:------:--</t>
  </si>
  <si>
    <t>21:0512:000366</t>
  </si>
  <si>
    <t>21:0085:000310</t>
  </si>
  <si>
    <t>21:0085:000310:0001:0001:00</t>
  </si>
  <si>
    <t>064C  :831367:00:------:--</t>
  </si>
  <si>
    <t>21:0512:000367</t>
  </si>
  <si>
    <t>21:0085:000311</t>
  </si>
  <si>
    <t>21:0085:000311:0001:0001:00</t>
  </si>
  <si>
    <t>064C  :831368:00:------:--</t>
  </si>
  <si>
    <t>21:0512:000368</t>
  </si>
  <si>
    <t>21:0085:000312</t>
  </si>
  <si>
    <t>21:0085:000312:0001:0001:00</t>
  </si>
  <si>
    <t>064C  :831369:00:------:--</t>
  </si>
  <si>
    <t>21:0512:000369</t>
  </si>
  <si>
    <t>21:0085:000313</t>
  </si>
  <si>
    <t>21:0085:000313:0001:0001:00</t>
  </si>
  <si>
    <t>064C  :831370:9R:------:--</t>
  </si>
  <si>
    <t>21:0512:000370</t>
  </si>
  <si>
    <t>429</t>
  </si>
  <si>
    <t>064C  :831371:00:------:--</t>
  </si>
  <si>
    <t>21:0512:000371</t>
  </si>
  <si>
    <t>21:0085:000314</t>
  </si>
  <si>
    <t>21:0085:000314:0001:0001:00</t>
  </si>
  <si>
    <t>064C  :831372:00:------:--</t>
  </si>
  <si>
    <t>21:0512:000372</t>
  </si>
  <si>
    <t>21:0085:000315</t>
  </si>
  <si>
    <t>21:0085:000315:0001:0001:00</t>
  </si>
  <si>
    <t>064C  :831373:00:------:--</t>
  </si>
  <si>
    <t>21:0512:000373</t>
  </si>
  <si>
    <t>21:0085:000316</t>
  </si>
  <si>
    <t>21:0085:000316:0001:0001:00</t>
  </si>
  <si>
    <t>064C  :831374:00:------:--</t>
  </si>
  <si>
    <t>21:0512:000374</t>
  </si>
  <si>
    <t>21:0085:000317</t>
  </si>
  <si>
    <t>21:0085:000317:0001:0001:00</t>
  </si>
  <si>
    <t>064C  :831375:00:------:--</t>
  </si>
  <si>
    <t>21:0512:000375</t>
  </si>
  <si>
    <t>21:0085:000318</t>
  </si>
  <si>
    <t>21:0085:000318:0001:0001:00</t>
  </si>
  <si>
    <t>064C  :831376:00:------:--</t>
  </si>
  <si>
    <t>21:0512:000376</t>
  </si>
  <si>
    <t>21:0085:000319</t>
  </si>
  <si>
    <t>21:0085:000319:0001:0001:00</t>
  </si>
  <si>
    <t>064C  :831377:00:------:--</t>
  </si>
  <si>
    <t>21:0512:000377</t>
  </si>
  <si>
    <t>21:0085:000320</t>
  </si>
  <si>
    <t>21:0085:000320:0001:0001:00</t>
  </si>
  <si>
    <t>064C  :831378:00:------:--</t>
  </si>
  <si>
    <t>21:0512:000378</t>
  </si>
  <si>
    <t>21:0085:000321</t>
  </si>
  <si>
    <t>21:0085:000321:0001:0001:00</t>
  </si>
  <si>
    <t>787</t>
  </si>
  <si>
    <t>064C  :831379:00:------:--</t>
  </si>
  <si>
    <t>21:0512:000379</t>
  </si>
  <si>
    <t>21:0085:000322</t>
  </si>
  <si>
    <t>21:0085:000322:0001:0001:00</t>
  </si>
  <si>
    <t>064C  :831380:00:------:--</t>
  </si>
  <si>
    <t>21:0512:000380</t>
  </si>
  <si>
    <t>21:0085:000323</t>
  </si>
  <si>
    <t>21:0085:000323:0001:0001:00</t>
  </si>
  <si>
    <t>064C  :831381:80:831383:20</t>
  </si>
  <si>
    <t>21:0512:000381</t>
  </si>
  <si>
    <t>21:0085:000324</t>
  </si>
  <si>
    <t>21:0085:000324:0002:0001:02</t>
  </si>
  <si>
    <t>064C  :831382:10:------:--</t>
  </si>
  <si>
    <t>21:0512:000382</t>
  </si>
  <si>
    <t>21:0085:000324:0001:0001:00</t>
  </si>
  <si>
    <t>064C  :831383:20:831382:10</t>
  </si>
  <si>
    <t>21:0512:000383</t>
  </si>
  <si>
    <t>21:0085:000324:0002:0001:01</t>
  </si>
  <si>
    <t>064C  :831384:00:------:--</t>
  </si>
  <si>
    <t>21:0512:000384</t>
  </si>
  <si>
    <t>21:0085:000325</t>
  </si>
  <si>
    <t>21:0085:000325:0001:0001:00</t>
  </si>
  <si>
    <t>064C  :831385:00:------:--</t>
  </si>
  <si>
    <t>21:0512:000385</t>
  </si>
  <si>
    <t>21:0085:000326</t>
  </si>
  <si>
    <t>21:0085:000326:0001:0001:00</t>
  </si>
  <si>
    <t>64.4</t>
  </si>
  <si>
    <t>064C  :831386:9R:------:--</t>
  </si>
  <si>
    <t>21:0512:000386</t>
  </si>
  <si>
    <t>064C  :831387:00:------:--</t>
  </si>
  <si>
    <t>21:0512:000387</t>
  </si>
  <si>
    <t>21:0085:000327</t>
  </si>
  <si>
    <t>21:0085:000327:0001:0001:00</t>
  </si>
  <si>
    <t>064C  :831388:00:------:--</t>
  </si>
  <si>
    <t>21:0512:000388</t>
  </si>
  <si>
    <t>21:0085:000328</t>
  </si>
  <si>
    <t>21:0085:000328:0001:0001:00</t>
  </si>
  <si>
    <t>064C  :831389:00:------:--</t>
  </si>
  <si>
    <t>21:0512:000389</t>
  </si>
  <si>
    <t>21:0085:000329</t>
  </si>
  <si>
    <t>21:0085:000329:0001:0001:00</t>
  </si>
  <si>
    <t>064C  :831390:00:------:--</t>
  </si>
  <si>
    <t>21:0512:000390</t>
  </si>
  <si>
    <t>21:0085:000330</t>
  </si>
  <si>
    <t>21:0085:000330:0001:0001:00</t>
  </si>
  <si>
    <t>064C  :831391:00:------:--</t>
  </si>
  <si>
    <t>21:0512:000391</t>
  </si>
  <si>
    <t>21:0085:000331</t>
  </si>
  <si>
    <t>21:0085:000331:0001:0001:00</t>
  </si>
  <si>
    <t>064C  :831392:00:------:--</t>
  </si>
  <si>
    <t>21:0512:000392</t>
  </si>
  <si>
    <t>21:0085:000332</t>
  </si>
  <si>
    <t>21:0085:000332:0001:0001:00</t>
  </si>
  <si>
    <t>595</t>
  </si>
  <si>
    <t>064C  :831393:00:------:--</t>
  </si>
  <si>
    <t>21:0512:000393</t>
  </si>
  <si>
    <t>21:0085:000333</t>
  </si>
  <si>
    <t>21:0085:000333:0001:0001:00</t>
  </si>
  <si>
    <t>064C  :831394:00:------:--</t>
  </si>
  <si>
    <t>21:0512:000394</t>
  </si>
  <si>
    <t>21:0085:000334</t>
  </si>
  <si>
    <t>21:0085:000334:0001:0001:00</t>
  </si>
  <si>
    <t>064C  :831395:00:------:--</t>
  </si>
  <si>
    <t>21:0512:000395</t>
  </si>
  <si>
    <t>21:0085:000335</t>
  </si>
  <si>
    <t>21:0085:000335:0001:0001:00</t>
  </si>
  <si>
    <t>064C  :831396:00:------:--</t>
  </si>
  <si>
    <t>21:0512:000396</t>
  </si>
  <si>
    <t>21:0085:000336</t>
  </si>
  <si>
    <t>21:0085:000336:0001:0001:00</t>
  </si>
  <si>
    <t>064C  :831397:00:------:--</t>
  </si>
  <si>
    <t>21:0512:000397</t>
  </si>
  <si>
    <t>21:0085:000337</t>
  </si>
  <si>
    <t>21:0085:000337:0001:0001:00</t>
  </si>
  <si>
    <t>064C  :831398:00:------:--</t>
  </si>
  <si>
    <t>21:0512:000398</t>
  </si>
  <si>
    <t>21:0085:000338</t>
  </si>
  <si>
    <t>21:0085:000338:0001:0001:00</t>
  </si>
  <si>
    <t>064C  :831399:00:------:--</t>
  </si>
  <si>
    <t>21:0512:000399</t>
  </si>
  <si>
    <t>21:0085:000339</t>
  </si>
  <si>
    <t>21:0085:000339:0001:0001:00</t>
  </si>
  <si>
    <t>064C  :831400:00:------:--</t>
  </si>
  <si>
    <t>21:0512:000400</t>
  </si>
  <si>
    <t>21:0085:000340</t>
  </si>
  <si>
    <t>21:0085:000340:0001:0001:00</t>
  </si>
  <si>
    <t>491</t>
  </si>
  <si>
    <t>064C  :831401:80:831404:20</t>
  </si>
  <si>
    <t>21:0512:000401</t>
  </si>
  <si>
    <t>21:0085:000342</t>
  </si>
  <si>
    <t>21:0085:000342:0002:0001:02</t>
  </si>
  <si>
    <t>064C  :831402:00:------:--</t>
  </si>
  <si>
    <t>21:0512:000402</t>
  </si>
  <si>
    <t>21:0085:000341</t>
  </si>
  <si>
    <t>21:0085:000341:0001:0001:00</t>
  </si>
  <si>
    <t>064C  :831403:10:------:--</t>
  </si>
  <si>
    <t>21:0512:000403</t>
  </si>
  <si>
    <t>21:0085:000342:0001:0001:00</t>
  </si>
  <si>
    <t>064C  :831404:20:831403:10</t>
  </si>
  <si>
    <t>21:0512:000404</t>
  </si>
  <si>
    <t>21:0085:000342:0002:0001:01</t>
  </si>
  <si>
    <t>064C  :831405:9P:------:--</t>
  </si>
  <si>
    <t>21:0512:000405</t>
  </si>
  <si>
    <t>064C  :831406:00:------:--</t>
  </si>
  <si>
    <t>21:0512:000406</t>
  </si>
  <si>
    <t>21:0085:000343</t>
  </si>
  <si>
    <t>21:0085:000343:0001:0001:00</t>
  </si>
  <si>
    <t>064C  :831407:00:------:--</t>
  </si>
  <si>
    <t>21:0512:000407</t>
  </si>
  <si>
    <t>21:0085:000344</t>
  </si>
  <si>
    <t>21:0085:000344:0001:0001:00</t>
  </si>
  <si>
    <t>064C  :831408:00:------:--</t>
  </si>
  <si>
    <t>21:0512:000408</t>
  </si>
  <si>
    <t>21:0085:000345</t>
  </si>
  <si>
    <t>21:0085:000345:0001:0001:00</t>
  </si>
  <si>
    <t>064C  :831409:00:------:--</t>
  </si>
  <si>
    <t>21:0512:000409</t>
  </si>
  <si>
    <t>21:0085:000346</t>
  </si>
  <si>
    <t>21:0085:000346:0001:0001:00</t>
  </si>
  <si>
    <t>064C  :831410:00:------:--</t>
  </si>
  <si>
    <t>21:0512:000410</t>
  </si>
  <si>
    <t>21:0085:000347</t>
  </si>
  <si>
    <t>21:0085:000347:0001:0001:00</t>
  </si>
  <si>
    <t>064C  :831411:00:------:--</t>
  </si>
  <si>
    <t>21:0512:000411</t>
  </si>
  <si>
    <t>21:0085:000348</t>
  </si>
  <si>
    <t>21:0085:000348:0001:0001:00</t>
  </si>
  <si>
    <t>064C  :831412:00:------:--</t>
  </si>
  <si>
    <t>21:0512:000412</t>
  </si>
  <si>
    <t>21:0085:000349</t>
  </si>
  <si>
    <t>21:0085:000349:0001:0001:00</t>
  </si>
  <si>
    <t>064C  :831413:00:------:--</t>
  </si>
  <si>
    <t>21:0512:000413</t>
  </si>
  <si>
    <t>21:0085:000350</t>
  </si>
  <si>
    <t>21:0085:000350:0001:0001:00</t>
  </si>
  <si>
    <t>064C  :831414:00:------:--</t>
  </si>
  <si>
    <t>21:0512:000414</t>
  </si>
  <si>
    <t>21:0085:000351</t>
  </si>
  <si>
    <t>21:0085:000351:0001:0001:00</t>
  </si>
  <si>
    <t>064C  :831415:00:------:--</t>
  </si>
  <si>
    <t>21:0512:000415</t>
  </si>
  <si>
    <t>21:0085:000352</t>
  </si>
  <si>
    <t>21:0085:000352:0001:0001:00</t>
  </si>
  <si>
    <t>064C  :831416:00:------:--</t>
  </si>
  <si>
    <t>21:0512:000416</t>
  </si>
  <si>
    <t>21:0085:000353</t>
  </si>
  <si>
    <t>21:0085:000353:0001:0001:00</t>
  </si>
  <si>
    <t>064C  :831417:00:------:--</t>
  </si>
  <si>
    <t>21:0512:000417</t>
  </si>
  <si>
    <t>21:0085:000354</t>
  </si>
  <si>
    <t>21:0085:000354:0001:0001:00</t>
  </si>
  <si>
    <t>064C  :831418:00:------:--</t>
  </si>
  <si>
    <t>21:0512:000418</t>
  </si>
  <si>
    <t>21:0085:000355</t>
  </si>
  <si>
    <t>21:0085:000355:0001:0001:00</t>
  </si>
  <si>
    <t>064C  :831419:00:------:--</t>
  </si>
  <si>
    <t>21:0512:000419</t>
  </si>
  <si>
    <t>21:0085:000356</t>
  </si>
  <si>
    <t>21:0085:000356:0001:0001:00</t>
  </si>
  <si>
    <t>064C  :831420:00:------:--</t>
  </si>
  <si>
    <t>21:0512:000420</t>
  </si>
  <si>
    <t>21:0085:000357</t>
  </si>
  <si>
    <t>21:0085:000357:0001:0001:00</t>
  </si>
  <si>
    <t>064C  :831421:80:831422:00</t>
  </si>
  <si>
    <t>21:0512:000421</t>
  </si>
  <si>
    <t>21:0085:000358</t>
  </si>
  <si>
    <t>21:0085:000358:0001:0001:02</t>
  </si>
  <si>
    <t>0041:bs__1</t>
  </si>
  <si>
    <t>064C  :831422:00:------:--</t>
  </si>
  <si>
    <t>21:0512:000422</t>
  </si>
  <si>
    <t>21:0085:000358:0001:0001:01</t>
  </si>
  <si>
    <t>0042:bs__1</t>
  </si>
  <si>
    <t>064C  :831423:00:------:--</t>
  </si>
  <si>
    <t>21:0512:000423</t>
  </si>
  <si>
    <t>21:0085:000359</t>
  </si>
  <si>
    <t>21:0085:000359:0001:0001:00</t>
  </si>
  <si>
    <t>59.6</t>
  </si>
  <si>
    <t>064C  :831424:10:------:--</t>
  </si>
  <si>
    <t>21:0512:000424</t>
  </si>
  <si>
    <t>21:0085:000360</t>
  </si>
  <si>
    <t>21:0085:000360:0001:0001:00</t>
  </si>
  <si>
    <t>0071:ff__1</t>
  </si>
  <si>
    <t>398</t>
  </si>
  <si>
    <t>61.4</t>
  </si>
  <si>
    <t>064C  :831425:20:831424:10</t>
  </si>
  <si>
    <t>21:0512:000425</t>
  </si>
  <si>
    <t>21:0085:000360:0002:0001:00</t>
  </si>
  <si>
    <t>0072:ff__1</t>
  </si>
  <si>
    <t>422</t>
  </si>
  <si>
    <t>064C  :831426:00:------:--</t>
  </si>
  <si>
    <t>21:0512:000426</t>
  </si>
  <si>
    <t>21:0085:000361</t>
  </si>
  <si>
    <t>21:0085:000361:0001:0001:00</t>
  </si>
  <si>
    <t>064C  :831427:00:------:--</t>
  </si>
  <si>
    <t>21:0512:000427</t>
  </si>
  <si>
    <t>21:0085:000362</t>
  </si>
  <si>
    <t>21:0085:000362:0001:0001:00</t>
  </si>
  <si>
    <t>064C  :831428:00:------:--</t>
  </si>
  <si>
    <t>21:0512:000428</t>
  </si>
  <si>
    <t>21:0085:000363</t>
  </si>
  <si>
    <t>21:0085:000363:0001:0001:00</t>
  </si>
  <si>
    <t>756</t>
  </si>
  <si>
    <t>064C  :831429:9R:------:--</t>
  </si>
  <si>
    <t>21:0512:000429</t>
  </si>
  <si>
    <t>064C  :831430:00:------:--</t>
  </si>
  <si>
    <t>21:0512:000430</t>
  </si>
  <si>
    <t>21:0085:000364</t>
  </si>
  <si>
    <t>21:0085:000364:0001:0001:00</t>
  </si>
  <si>
    <t>064C  :831431:00:------:--</t>
  </si>
  <si>
    <t>21:0512:000431</t>
  </si>
  <si>
    <t>21:0085:000365</t>
  </si>
  <si>
    <t>21:0085:000365:0001:0001:00</t>
  </si>
  <si>
    <t>064C  :831432:00:------:--</t>
  </si>
  <si>
    <t>21:0512:000432</t>
  </si>
  <si>
    <t>21:0085:000366</t>
  </si>
  <si>
    <t>21:0085:000366:0001:0001:00</t>
  </si>
  <si>
    <t>064C  :831433:00:------:--</t>
  </si>
  <si>
    <t>21:0512:000433</t>
  </si>
  <si>
    <t>21:0085:000367</t>
  </si>
  <si>
    <t>21:0085:000367:0001:0001:00</t>
  </si>
  <si>
    <t>064C  :831434:00:------:--</t>
  </si>
  <si>
    <t>21:0512:000434</t>
  </si>
  <si>
    <t>21:0085:000368</t>
  </si>
  <si>
    <t>21:0085:000368:0001:0001:00</t>
  </si>
  <si>
    <t>064C  :831435:00:------:--</t>
  </si>
  <si>
    <t>21:0512:000435</t>
  </si>
  <si>
    <t>21:0085:000369</t>
  </si>
  <si>
    <t>21:0085:000369:0001:0001:00</t>
  </si>
  <si>
    <t>064C  :831436:00:------:--</t>
  </si>
  <si>
    <t>21:0512:000436</t>
  </si>
  <si>
    <t>21:0085:000370</t>
  </si>
  <si>
    <t>21:0085:000370:0001:0001:00</t>
  </si>
  <si>
    <t>064C  :831437:00:------:--</t>
  </si>
  <si>
    <t>21:0512:000437</t>
  </si>
  <si>
    <t>21:0085:000371</t>
  </si>
  <si>
    <t>21:0085:000371:0001:0001:00</t>
  </si>
  <si>
    <t>064C  :831438:00:------:--</t>
  </si>
  <si>
    <t>21:0512:000438</t>
  </si>
  <si>
    <t>21:0085:000372</t>
  </si>
  <si>
    <t>21:0085:000372:0001:0001:00</t>
  </si>
  <si>
    <t>064C  :831439:00:------:--</t>
  </si>
  <si>
    <t>21:0512:000439</t>
  </si>
  <si>
    <t>21:0085:000373</t>
  </si>
  <si>
    <t>21:0085:000373:0001:0001:00</t>
  </si>
  <si>
    <t>064C  :831440:00:------:--</t>
  </si>
  <si>
    <t>21:0512:000440</t>
  </si>
  <si>
    <t>21:0085:000374</t>
  </si>
  <si>
    <t>21:0085:000374:0001:0001:00</t>
  </si>
  <si>
    <t>064C  :831441:80:831443:20</t>
  </si>
  <si>
    <t>21:0512:000441</t>
  </si>
  <si>
    <t>21:0085:000375</t>
  </si>
  <si>
    <t>21:0085:000375:0002:0001:02</t>
  </si>
  <si>
    <t>064C  :831442:10:------:--</t>
  </si>
  <si>
    <t>21:0512:000442</t>
  </si>
  <si>
    <t>21:0085:000375:0001:0001:00</t>
  </si>
  <si>
    <t>064C  :831443:20:831442:10</t>
  </si>
  <si>
    <t>21:0512:000443</t>
  </si>
  <si>
    <t>21:0085:000375:0002:0001:01</t>
  </si>
  <si>
    <t>064C  :831444:00:------:--</t>
  </si>
  <si>
    <t>21:0512:000444</t>
  </si>
  <si>
    <t>21:0085:000376</t>
  </si>
  <si>
    <t>21:0085:000376:0001:0001:00</t>
  </si>
  <si>
    <t>925</t>
  </si>
  <si>
    <t>064C  :831445:00:------:--</t>
  </si>
  <si>
    <t>21:0512:000445</t>
  </si>
  <si>
    <t>21:0085:000377</t>
  </si>
  <si>
    <t>21:0085:000377:0001:0001:00</t>
  </si>
  <si>
    <t>798</t>
  </si>
  <si>
    <t>064C  :831446:00:------:--</t>
  </si>
  <si>
    <t>21:0512:000446</t>
  </si>
  <si>
    <t>21:0085:000378</t>
  </si>
  <si>
    <t>21:0085:000378:0001:0001:00</t>
  </si>
  <si>
    <t>064C  :831447:00:------:--</t>
  </si>
  <si>
    <t>21:0512:000447</t>
  </si>
  <si>
    <t>21:0085:000379</t>
  </si>
  <si>
    <t>21:0085:000379:0001:0001:00</t>
  </si>
  <si>
    <t>064C  :831448:00:------:--</t>
  </si>
  <si>
    <t>21:0512:000448</t>
  </si>
  <si>
    <t>21:0085:000380</t>
  </si>
  <si>
    <t>21:0085:000380:0001:0001:00</t>
  </si>
  <si>
    <t>064C  :831449:00:------:--</t>
  </si>
  <si>
    <t>21:0512:000449</t>
  </si>
  <si>
    <t>21:0085:000381</t>
  </si>
  <si>
    <t>21:0085:000381:0001:0001:00</t>
  </si>
  <si>
    <t>064C  :831450:00:------:--</t>
  </si>
  <si>
    <t>21:0512:000450</t>
  </si>
  <si>
    <t>21:0085:000382</t>
  </si>
  <si>
    <t>21:0085:000382:0001:0001:00</t>
  </si>
  <si>
    <t>064C  :831451:00:------:--</t>
  </si>
  <si>
    <t>21:0512:000451</t>
  </si>
  <si>
    <t>21:0085:000383</t>
  </si>
  <si>
    <t>21:0085:000383:0001:0001:00</t>
  </si>
  <si>
    <t>66.6</t>
  </si>
  <si>
    <t>064C  :831452:00:------:--</t>
  </si>
  <si>
    <t>21:0512:000452</t>
  </si>
  <si>
    <t>21:0085:000384</t>
  </si>
  <si>
    <t>21:0085:000384:0001:0001:00</t>
  </si>
  <si>
    <t>064C  :831453:9R:------:--</t>
  </si>
  <si>
    <t>21:0512:000453</t>
  </si>
  <si>
    <t>064C  :831454:00:------:--</t>
  </si>
  <si>
    <t>21:0512:000454</t>
  </si>
  <si>
    <t>21:0085:000385</t>
  </si>
  <si>
    <t>21:0085:000385:0001:0001:00</t>
  </si>
  <si>
    <t>985</t>
  </si>
  <si>
    <t>064C  :831455:00:------:--</t>
  </si>
  <si>
    <t>21:0512:000455</t>
  </si>
  <si>
    <t>21:0085:000386</t>
  </si>
  <si>
    <t>21:0085:000386:0001:0001:00</t>
  </si>
  <si>
    <t>064C  :831456:00:------:--</t>
  </si>
  <si>
    <t>21:0512:000456</t>
  </si>
  <si>
    <t>21:0085:000387</t>
  </si>
  <si>
    <t>21:0085:000387:0001:0001:00</t>
  </si>
  <si>
    <t>064C  :831457:00:------:--</t>
  </si>
  <si>
    <t>21:0512:000457</t>
  </si>
  <si>
    <t>21:0085:000388</t>
  </si>
  <si>
    <t>21:0085:000388:0001:0001:00</t>
  </si>
  <si>
    <t>064C  :831458:00:------:--</t>
  </si>
  <si>
    <t>21:0512:000458</t>
  </si>
  <si>
    <t>21:0085:000389</t>
  </si>
  <si>
    <t>21:0085:000389:0001:0001:00</t>
  </si>
  <si>
    <t>064C  :831459:00:------:--</t>
  </si>
  <si>
    <t>21:0512:000459</t>
  </si>
  <si>
    <t>21:0085:000390</t>
  </si>
  <si>
    <t>21:0085:000390:0001:0001:00</t>
  </si>
  <si>
    <t>064C  :831460:00:------:--</t>
  </si>
  <si>
    <t>21:0512:000460</t>
  </si>
  <si>
    <t>21:0085:000391</t>
  </si>
  <si>
    <t>21:0085:000391:0001:0001:00</t>
  </si>
  <si>
    <t>064C  :831461:80:831465:20</t>
  </si>
  <si>
    <t>21:0512:000461</t>
  </si>
  <si>
    <t>21:0085:000394</t>
  </si>
  <si>
    <t>21:0085:000394:0002:0001:02</t>
  </si>
  <si>
    <t>064C  :831462:00:------:--</t>
  </si>
  <si>
    <t>21:0512:000462</t>
  </si>
  <si>
    <t>21:0085:000392</t>
  </si>
  <si>
    <t>21:0085:000392:0001:0001:00</t>
  </si>
  <si>
    <t>064C  :831463:00:------:--</t>
  </si>
  <si>
    <t>21:0512:000463</t>
  </si>
  <si>
    <t>21:0085:000393</t>
  </si>
  <si>
    <t>21:0085:000393:0001:0001:00</t>
  </si>
  <si>
    <t>064C  :831464:10:------:--</t>
  </si>
  <si>
    <t>21:0512:000464</t>
  </si>
  <si>
    <t>21:0085:000394:0001:0001:00</t>
  </si>
  <si>
    <t>064C  :831465:20:831464:10</t>
  </si>
  <si>
    <t>21:0512:000465</t>
  </si>
  <si>
    <t>21:0085:000394:0002:0001:01</t>
  </si>
  <si>
    <t>064C  :831466:00:------:--</t>
  </si>
  <si>
    <t>21:0512:000466</t>
  </si>
  <si>
    <t>21:0085:000395</t>
  </si>
  <si>
    <t>21:0085:000395:0001:0001:00</t>
  </si>
  <si>
    <t>064C  :831467:00:------:--</t>
  </si>
  <si>
    <t>21:0512:000467</t>
  </si>
  <si>
    <t>21:0085:000396</t>
  </si>
  <si>
    <t>21:0085:000396:0001:0001:00</t>
  </si>
  <si>
    <t>064C  :831468:00:------:--</t>
  </si>
  <si>
    <t>21:0512:000468</t>
  </si>
  <si>
    <t>21:0085:000397</t>
  </si>
  <si>
    <t>21:0085:000397:0001:0001:00</t>
  </si>
  <si>
    <t>064C  :831469:00:------:--</t>
  </si>
  <si>
    <t>21:0512:000469</t>
  </si>
  <si>
    <t>21:0085:000398</t>
  </si>
  <si>
    <t>21:0085:000398:0001:0001:00</t>
  </si>
  <si>
    <t>064C  :831470:9P:------:--</t>
  </si>
  <si>
    <t>21:0512:000470</t>
  </si>
  <si>
    <t>064C  :831471:00:------:--</t>
  </si>
  <si>
    <t>21:0512:000471</t>
  </si>
  <si>
    <t>21:0085:000399</t>
  </si>
  <si>
    <t>21:0085:000399:0001:0001:00</t>
  </si>
  <si>
    <t>064C  :831472:00:------:--</t>
  </si>
  <si>
    <t>21:0512:000472</t>
  </si>
  <si>
    <t>21:0085:000400</t>
  </si>
  <si>
    <t>21:0085:000400:0001:0001:00</t>
  </si>
  <si>
    <t>064C  :831473:00:------:--</t>
  </si>
  <si>
    <t>21:0512:000473</t>
  </si>
  <si>
    <t>21:0085:000401</t>
  </si>
  <si>
    <t>21:0085:000401:0001:0001:00</t>
  </si>
  <si>
    <t>5800</t>
  </si>
  <si>
    <t>8.65</t>
  </si>
  <si>
    <t>064C  :831474:00:------:--</t>
  </si>
  <si>
    <t>21:0512:000474</t>
  </si>
  <si>
    <t>21:0085:000402</t>
  </si>
  <si>
    <t>21:0085:000402:0001:0001:00</t>
  </si>
  <si>
    <t>064C  :831475:00:------:--</t>
  </si>
  <si>
    <t>21:0512:000475</t>
  </si>
  <si>
    <t>21:0085:000403</t>
  </si>
  <si>
    <t>21:0085:000403:0001:0001:00</t>
  </si>
  <si>
    <t>064C  :831476:00:------:--</t>
  </si>
  <si>
    <t>21:0512:000476</t>
  </si>
  <si>
    <t>21:0085:000404</t>
  </si>
  <si>
    <t>21:0085:000404:0001:0001:00</t>
  </si>
  <si>
    <t>3000</t>
  </si>
  <si>
    <t>064C  :831477:00:------:--</t>
  </si>
  <si>
    <t>21:0512:000477</t>
  </si>
  <si>
    <t>21:0085:000405</t>
  </si>
  <si>
    <t>21:0085:000405:0001:0001:00</t>
  </si>
  <si>
    <t>064C  :831478:00:------:--</t>
  </si>
  <si>
    <t>21:0512:000478</t>
  </si>
  <si>
    <t>21:0085:000406</t>
  </si>
  <si>
    <t>21:0085:000406:0001:0001:00</t>
  </si>
  <si>
    <t>064C  :831479:00:------:--</t>
  </si>
  <si>
    <t>21:0512:000479</t>
  </si>
  <si>
    <t>21:0085:000407</t>
  </si>
  <si>
    <t>21:0085:000407:0001:0001:00</t>
  </si>
  <si>
    <t>064C  :831480:00:------:--</t>
  </si>
  <si>
    <t>21:0512:000480</t>
  </si>
  <si>
    <t>21:0085:000408</t>
  </si>
  <si>
    <t>21:0085:000408:0001:0001:00</t>
  </si>
  <si>
    <t>064C  :831481:80:831484:20</t>
  </si>
  <si>
    <t>21:0512:000481</t>
  </si>
  <si>
    <t>21:0085:000409</t>
  </si>
  <si>
    <t>21:0085:000409:0002:0001:02</t>
  </si>
  <si>
    <t>064C  :831482:10:------:--</t>
  </si>
  <si>
    <t>21:0512:000482</t>
  </si>
  <si>
    <t>21:0085:000409:0001:0001:00</t>
  </si>
  <si>
    <t>064C  :831483:9M:------:--</t>
  </si>
  <si>
    <t>21:0512:000483</t>
  </si>
  <si>
    <t>064C  :831484:20:831482:10</t>
  </si>
  <si>
    <t>21:0512:000484</t>
  </si>
  <si>
    <t>21:0085:000409:0002:0001:01</t>
  </si>
  <si>
    <t>064C  :831485:00:------:--</t>
  </si>
  <si>
    <t>21:0512:000485</t>
  </si>
  <si>
    <t>21:0085:000410</t>
  </si>
  <si>
    <t>21:0085:000410:0001:0001:00</t>
  </si>
  <si>
    <t>064C  :831486:00:------:--</t>
  </si>
  <si>
    <t>21:0512:000486</t>
  </si>
  <si>
    <t>21:0085:000411</t>
  </si>
  <si>
    <t>21:0085:000411:0001:0001:00</t>
  </si>
  <si>
    <t>064C  :831487:00:------:--</t>
  </si>
  <si>
    <t>21:0512:000487</t>
  </si>
  <si>
    <t>21:0085:000412</t>
  </si>
  <si>
    <t>21:0085:000412:0001:0001:00</t>
  </si>
  <si>
    <t>064C  :831488:00:------:--</t>
  </si>
  <si>
    <t>21:0512:000488</t>
  </si>
  <si>
    <t>21:0085:000413</t>
  </si>
  <si>
    <t>21:0085:000413:0001:0001:00</t>
  </si>
  <si>
    <t>064C  :831489:00:------:--</t>
  </si>
  <si>
    <t>21:0512:000489</t>
  </si>
  <si>
    <t>21:0085:000414</t>
  </si>
  <si>
    <t>21:0085:000414:0001:0001:00</t>
  </si>
  <si>
    <t>064C  :831490:00:------:--</t>
  </si>
  <si>
    <t>21:0512:000490</t>
  </si>
  <si>
    <t>21:0085:000415</t>
  </si>
  <si>
    <t>21:0085:000415:0001:0001:00</t>
  </si>
  <si>
    <t>81.8</t>
  </si>
  <si>
    <t>064C  :831491:00:------:--</t>
  </si>
  <si>
    <t>21:0512:000491</t>
  </si>
  <si>
    <t>21:0085:000416</t>
  </si>
  <si>
    <t>21:0085:000416:0001:0001:00</t>
  </si>
  <si>
    <t>777</t>
  </si>
  <si>
    <t>064C  :831492:00:------:--</t>
  </si>
  <si>
    <t>21:0512:000492</t>
  </si>
  <si>
    <t>21:0085:000417</t>
  </si>
  <si>
    <t>21:0085:000417:0001:0001:00</t>
  </si>
  <si>
    <t>064C  :831493:00:------:--</t>
  </si>
  <si>
    <t>21:0512:000493</t>
  </si>
  <si>
    <t>21:0085:000418</t>
  </si>
  <si>
    <t>21:0085:000418:0001:0001:00</t>
  </si>
  <si>
    <t>064C  :831494:00:------:--</t>
  </si>
  <si>
    <t>21:0512:000494</t>
  </si>
  <si>
    <t>21:0085:000419</t>
  </si>
  <si>
    <t>21:0085:000419:0001:0001:00</t>
  </si>
  <si>
    <t>064C  :831495:00:------:--</t>
  </si>
  <si>
    <t>21:0512:000495</t>
  </si>
  <si>
    <t>21:0085:000420</t>
  </si>
  <si>
    <t>21:0085:000420:0001:0001:00</t>
  </si>
  <si>
    <t>064C  :831496:00:------:--</t>
  </si>
  <si>
    <t>21:0512:000496</t>
  </si>
  <si>
    <t>21:0085:000421</t>
  </si>
  <si>
    <t>21:0085:000421:0001:0001:00</t>
  </si>
  <si>
    <t>683</t>
  </si>
  <si>
    <t>064C  :831497:00:------:--</t>
  </si>
  <si>
    <t>21:0512:000497</t>
  </si>
  <si>
    <t>21:0085:000422</t>
  </si>
  <si>
    <t>21:0085:000422:0001:0001:00</t>
  </si>
  <si>
    <t>064C  :831498:00:------:--</t>
  </si>
  <si>
    <t>21:0512:000498</t>
  </si>
  <si>
    <t>21:0085:000423</t>
  </si>
  <si>
    <t>21:0085:000423:0001:0001:00</t>
  </si>
  <si>
    <t>064C  :831499:00:------:--</t>
  </si>
  <si>
    <t>21:0512:000499</t>
  </si>
  <si>
    <t>21:0085:000424</t>
  </si>
  <si>
    <t>21:0085:000424:0001:0001:00</t>
  </si>
  <si>
    <t>064C  :831500:00:------:--</t>
  </si>
  <si>
    <t>21:0512:000500</t>
  </si>
  <si>
    <t>21:0085:000425</t>
  </si>
  <si>
    <t>21:0085:000425:0001:0001:00</t>
  </si>
  <si>
    <t>064C  :831501:80:831503:20</t>
  </si>
  <si>
    <t>21:0512:000501</t>
  </si>
  <si>
    <t>21:0085:000426</t>
  </si>
  <si>
    <t>21:0085:000426:0002:0001:02</t>
  </si>
  <si>
    <t>064C  :831502:10:------:--</t>
  </si>
  <si>
    <t>21:0512:000502</t>
  </si>
  <si>
    <t>21:0085:000426:0001:0001:00</t>
  </si>
  <si>
    <t>064C  :831503:20:831502:10</t>
  </si>
  <si>
    <t>21:0512:000503</t>
  </si>
  <si>
    <t>21:0085:000426:0002:0001:01</t>
  </si>
  <si>
    <t>064C  :831504:00:------:--</t>
  </si>
  <si>
    <t>21:0512:000504</t>
  </si>
  <si>
    <t>21:0085:000427</t>
  </si>
  <si>
    <t>21:0085:000427:0001:0001:00</t>
  </si>
  <si>
    <t>064C  :831505:00:------:--</t>
  </si>
  <si>
    <t>21:0512:000505</t>
  </si>
  <si>
    <t>21:0085:000428</t>
  </si>
  <si>
    <t>21:0085:000428:0001:0001:00</t>
  </si>
  <si>
    <t>51.6</t>
  </si>
  <si>
    <t>064C  :831506:00:------:--</t>
  </si>
  <si>
    <t>21:0512:000506</t>
  </si>
  <si>
    <t>21:0085:000429</t>
  </si>
  <si>
    <t>21:0085:000429:0001:0001:00</t>
  </si>
  <si>
    <t>064C  :831507:00:------:--</t>
  </si>
  <si>
    <t>21:0512:000507</t>
  </si>
  <si>
    <t>21:0085:000430</t>
  </si>
  <si>
    <t>21:0085:000430:0001:0001:00</t>
  </si>
  <si>
    <t>064C  :831508:00:------:--</t>
  </si>
  <si>
    <t>21:0512:000508</t>
  </si>
  <si>
    <t>21:0085:000431</t>
  </si>
  <si>
    <t>21:0085:000431:0001:0001:00</t>
  </si>
  <si>
    <t>064C  :831509:00:------:--</t>
  </si>
  <si>
    <t>21:0512:000509</t>
  </si>
  <si>
    <t>21:0085:000432</t>
  </si>
  <si>
    <t>21:0085:000432:0001:0001:00</t>
  </si>
  <si>
    <t>064C  :831510:00:------:--</t>
  </si>
  <si>
    <t>21:0512:000510</t>
  </si>
  <si>
    <t>21:0085:000433</t>
  </si>
  <si>
    <t>21:0085:000433:0001:0001:00</t>
  </si>
  <si>
    <t>064C  :831511:00:------:--</t>
  </si>
  <si>
    <t>21:0512:000511</t>
  </si>
  <si>
    <t>21:0085:000434</t>
  </si>
  <si>
    <t>21:0085:000434:0001:0001:00</t>
  </si>
  <si>
    <t>064C  :831512:00:------:--</t>
  </si>
  <si>
    <t>21:0512:000512</t>
  </si>
  <si>
    <t>21:0085:000435</t>
  </si>
  <si>
    <t>21:0085:000435:0001:0001:00</t>
  </si>
  <si>
    <t>064C  :831513:00:------:--</t>
  </si>
  <si>
    <t>21:0512:000513</t>
  </si>
  <si>
    <t>21:0085:000436</t>
  </si>
  <si>
    <t>21:0085:000436:0001:0001:00</t>
  </si>
  <si>
    <t>064C  :831514:9R:------:--</t>
  </si>
  <si>
    <t>21:0512:000514</t>
  </si>
  <si>
    <t>064C  :831515:00:------:--</t>
  </si>
  <si>
    <t>21:0512:000515</t>
  </si>
  <si>
    <t>21:0085:000437</t>
  </si>
  <si>
    <t>21:0085:000437:0001:0001:00</t>
  </si>
  <si>
    <t>064C  :831516:00:------:--</t>
  </si>
  <si>
    <t>21:0512:000516</t>
  </si>
  <si>
    <t>21:0085:000438</t>
  </si>
  <si>
    <t>21:0085:000438:0001:0001:00</t>
  </si>
  <si>
    <t>064C  :831517:00:------:--</t>
  </si>
  <si>
    <t>21:0512:000517</t>
  </si>
  <si>
    <t>21:0085:000439</t>
  </si>
  <si>
    <t>21:0085:000439:0001:0001:00</t>
  </si>
  <si>
    <t>064C  :831518:00:------:--</t>
  </si>
  <si>
    <t>21:0512:000518</t>
  </si>
  <si>
    <t>21:0085:000440</t>
  </si>
  <si>
    <t>21:0085:000440:0001:0001:00</t>
  </si>
  <si>
    <t>064C  :831519:00:------:--</t>
  </si>
  <si>
    <t>21:0512:000519</t>
  </si>
  <si>
    <t>21:0085:000441</t>
  </si>
  <si>
    <t>21:0085:000441:0001:0001:00</t>
  </si>
  <si>
    <t>701</t>
  </si>
  <si>
    <t>064C  :831520:00:------:--</t>
  </si>
  <si>
    <t>21:0512:000520</t>
  </si>
  <si>
    <t>21:0085:000442</t>
  </si>
  <si>
    <t>21:0085:000442:0001:0001:00</t>
  </si>
  <si>
    <t>064C  :831521:80:831523:20</t>
  </si>
  <si>
    <t>21:0512:000521</t>
  </si>
  <si>
    <t>21:0085:000443</t>
  </si>
  <si>
    <t>21:0085:000443:0002:0001:02</t>
  </si>
  <si>
    <t>064C  :831522:10:------:--</t>
  </si>
  <si>
    <t>21:0512:000522</t>
  </si>
  <si>
    <t>21:0085:000443:0001:0001:00</t>
  </si>
  <si>
    <t>064C  :831523:20:831522:10</t>
  </si>
  <si>
    <t>21:0512:000523</t>
  </si>
  <si>
    <t>21:0085:000443:0002:0001:01</t>
  </si>
  <si>
    <t>064C  :831524:00:------:--</t>
  </si>
  <si>
    <t>21:0512:000524</t>
  </si>
  <si>
    <t>21:0085:000444</t>
  </si>
  <si>
    <t>21:0085:000444:0001:0001:00</t>
  </si>
  <si>
    <t>064C  :831525:00:------:--</t>
  </si>
  <si>
    <t>21:0512:000525</t>
  </si>
  <si>
    <t>21:0085:000445</t>
  </si>
  <si>
    <t>21:0085:000445:0001:0001:00</t>
  </si>
  <si>
    <t>064C  :831526:9M:------:--</t>
  </si>
  <si>
    <t>21:0512:000526</t>
  </si>
  <si>
    <t>064C  :831527:00:------:--</t>
  </si>
  <si>
    <t>21:0512:000527</t>
  </si>
  <si>
    <t>21:0085:000446</t>
  </si>
  <si>
    <t>21:0085:000446:0001:0001:00</t>
  </si>
  <si>
    <t>064C  :831528:00:------:--</t>
  </si>
  <si>
    <t>21:0512:000528</t>
  </si>
  <si>
    <t>21:0085:000447</t>
  </si>
  <si>
    <t>21:0085:000447:0001:0001:00</t>
  </si>
  <si>
    <t>064C  :831529:00:------:--</t>
  </si>
  <si>
    <t>21:0512:000529</t>
  </si>
  <si>
    <t>21:0085:000448</t>
  </si>
  <si>
    <t>21:0085:000448:0001:0001:00</t>
  </si>
  <si>
    <t>064C  :831530:00:------:--</t>
  </si>
  <si>
    <t>21:0512:000530</t>
  </si>
  <si>
    <t>21:0085:000449</t>
  </si>
  <si>
    <t>21:0085:000449:0001:0001:00</t>
  </si>
  <si>
    <t>064C  :831531:00:------:--</t>
  </si>
  <si>
    <t>21:0512:000531</t>
  </si>
  <si>
    <t>21:0085:000450</t>
  </si>
  <si>
    <t>21:0085:000450:0001:0001:00</t>
  </si>
  <si>
    <t>064C  :831532:00:------:--</t>
  </si>
  <si>
    <t>21:0512:000532</t>
  </si>
  <si>
    <t>21:0085:000451</t>
  </si>
  <si>
    <t>21:0085:000451:0001:0001:00</t>
  </si>
  <si>
    <t>064C  :831533:00:------:--</t>
  </si>
  <si>
    <t>21:0512:000533</t>
  </si>
  <si>
    <t>21:0085:000452</t>
  </si>
  <si>
    <t>21:0085:000452:0001:0001:00</t>
  </si>
  <si>
    <t>064C  :831534:00:------:--</t>
  </si>
  <si>
    <t>21:0512:000534</t>
  </si>
  <si>
    <t>21:0085:000453</t>
  </si>
  <si>
    <t>21:0085:000453:0001:0001:00</t>
  </si>
  <si>
    <t>064C  :831535:00:------:--</t>
  </si>
  <si>
    <t>21:0512:000535</t>
  </si>
  <si>
    <t>21:0085:000454</t>
  </si>
  <si>
    <t>21:0085:000454:0001:0001:00</t>
  </si>
  <si>
    <t>064C  :831536:00:------:--</t>
  </si>
  <si>
    <t>21:0512:000536</t>
  </si>
  <si>
    <t>21:0085:000455</t>
  </si>
  <si>
    <t>21:0085:000455:0001:0001:00</t>
  </si>
  <si>
    <t>064C  :831537:00:------:--</t>
  </si>
  <si>
    <t>21:0512:000537</t>
  </si>
  <si>
    <t>21:0085:000456</t>
  </si>
  <si>
    <t>21:0085:000456:0001:0001:00</t>
  </si>
  <si>
    <t>064C  :831538:00:------:--</t>
  </si>
  <si>
    <t>21:0512:000538</t>
  </si>
  <si>
    <t>21:0085:000457</t>
  </si>
  <si>
    <t>21:0085:000457:0001:0001:00</t>
  </si>
  <si>
    <t>064C  :831539:00:------:--</t>
  </si>
  <si>
    <t>21:0512:000539</t>
  </si>
  <si>
    <t>21:0085:000458</t>
  </si>
  <si>
    <t>21:0085:000458:0001:0001:00</t>
  </si>
  <si>
    <t>064C  :831540:00:------:--</t>
  </si>
  <si>
    <t>21:0512:000540</t>
  </si>
  <si>
    <t>21:0085:000459</t>
  </si>
  <si>
    <t>21:0085:000459:0001:0001:00</t>
  </si>
  <si>
    <t>064C  :831541:80:831544:20</t>
  </si>
  <si>
    <t>21:0512:000541</t>
  </si>
  <si>
    <t>21:0085:000460</t>
  </si>
  <si>
    <t>21:0085:000460:0002:0001:02</t>
  </si>
  <si>
    <t>064C  :831542:10:------:--</t>
  </si>
  <si>
    <t>21:0512:000542</t>
  </si>
  <si>
    <t>21:0085:000460:0001:0001:00</t>
  </si>
  <si>
    <t>064C  :831543:9R:------:--</t>
  </si>
  <si>
    <t>21:0512:000543</t>
  </si>
  <si>
    <t>064C  :831544:20:831542:10</t>
  </si>
  <si>
    <t>21:0512:000544</t>
  </si>
  <si>
    <t>21:0085:000460:0002:0001:01</t>
  </si>
  <si>
    <t>064C  :831545:00:------:--</t>
  </si>
  <si>
    <t>21:0512:000545</t>
  </si>
  <si>
    <t>21:0085:000461</t>
  </si>
  <si>
    <t>21:0085:000461:0001:0001:00</t>
  </si>
  <si>
    <t>064C  :831546:00:------:--</t>
  </si>
  <si>
    <t>21:0512:000546</t>
  </si>
  <si>
    <t>21:0085:000462</t>
  </si>
  <si>
    <t>21:0085:000462:0001:0001:00</t>
  </si>
  <si>
    <t>064C  :831547:00:------:--</t>
  </si>
  <si>
    <t>21:0512:000547</t>
  </si>
  <si>
    <t>21:0085:000463</t>
  </si>
  <si>
    <t>21:0085:000463:0001:0001:00</t>
  </si>
  <si>
    <t>915</t>
  </si>
  <si>
    <t>32.5</t>
  </si>
  <si>
    <t>064C  :831548:00:------:--</t>
  </si>
  <si>
    <t>21:0512:000548</t>
  </si>
  <si>
    <t>21:0085:000464</t>
  </si>
  <si>
    <t>21:0085:000464:0001:0001:00</t>
  </si>
  <si>
    <t>064C  :831549:00:------:--</t>
  </si>
  <si>
    <t>21:0512:000549</t>
  </si>
  <si>
    <t>21:0085:000465</t>
  </si>
  <si>
    <t>21:0085:000465:0001:0001:00</t>
  </si>
  <si>
    <t>064C  :831550:00:------:--</t>
  </si>
  <si>
    <t>21:0512:000550</t>
  </si>
  <si>
    <t>21:0085:000466</t>
  </si>
  <si>
    <t>21:0085:000466:0001:0001:00</t>
  </si>
  <si>
    <t>064C  :831551:00:------:--</t>
  </si>
  <si>
    <t>21:0512:000551</t>
  </si>
  <si>
    <t>21:0085:000467</t>
  </si>
  <si>
    <t>21:0085:000467:0001:0001:00</t>
  </si>
  <si>
    <t>064C  :831552:00:------:--</t>
  </si>
  <si>
    <t>21:0512:000552</t>
  </si>
  <si>
    <t>21:0085:000468</t>
  </si>
  <si>
    <t>21:0085:000468:0001:0001:00</t>
  </si>
  <si>
    <t>064C  :831553:00:------:--</t>
  </si>
  <si>
    <t>21:0512:000553</t>
  </si>
  <si>
    <t>21:0085:000469</t>
  </si>
  <si>
    <t>21:0085:000469:0001:0001:00</t>
  </si>
  <si>
    <t>064C  :831554:00:------:--</t>
  </si>
  <si>
    <t>21:0512:000554</t>
  </si>
  <si>
    <t>21:0085:000470</t>
  </si>
  <si>
    <t>21:0085:000470:0001:0001:00</t>
  </si>
  <si>
    <t>064C  :831555:00:------:--</t>
  </si>
  <si>
    <t>21:0512:000555</t>
  </si>
  <si>
    <t>21:0085:000471</t>
  </si>
  <si>
    <t>21:0085:000471:0001:0001:00</t>
  </si>
  <si>
    <t>064C  :831556:00:------:--</t>
  </si>
  <si>
    <t>21:0512:000556</t>
  </si>
  <si>
    <t>21:0085:000472</t>
  </si>
  <si>
    <t>21:0085:000472:0001:0001:00</t>
  </si>
  <si>
    <t>064C  :831557:00:------:--</t>
  </si>
  <si>
    <t>21:0512:000557</t>
  </si>
  <si>
    <t>21:0085:000473</t>
  </si>
  <si>
    <t>21:0085:000473:0001:0001:00</t>
  </si>
  <si>
    <t>&lt;40</t>
  </si>
  <si>
    <t>064C  :831558:00:------:--</t>
  </si>
  <si>
    <t>21:0512:000558</t>
  </si>
  <si>
    <t>21:0085:000474</t>
  </si>
  <si>
    <t>21:0085:000474:0001:0001:00</t>
  </si>
  <si>
    <t>064C  :831559:00:------:--</t>
  </si>
  <si>
    <t>21:0512:000559</t>
  </si>
  <si>
    <t>21:0085:000475</t>
  </si>
  <si>
    <t>21:0085:000475:0001:0001:00</t>
  </si>
  <si>
    <t>064C  :831560:00:------:--</t>
  </si>
  <si>
    <t>21:0512:000560</t>
  </si>
  <si>
    <t>21:0085:000476</t>
  </si>
  <si>
    <t>21:0085:000476:0001:0001:00</t>
  </si>
  <si>
    <t>064C  :831561:80:831574:00</t>
  </si>
  <si>
    <t>21:0512:000561</t>
  </si>
  <si>
    <t>21:0085:000488</t>
  </si>
  <si>
    <t>21:0085:000488:0001:0001:02</t>
  </si>
  <si>
    <t>064C  :831562:00:------:--</t>
  </si>
  <si>
    <t>21:0512:000562</t>
  </si>
  <si>
    <t>21:0085:000477</t>
  </si>
  <si>
    <t>21:0085:000477:0001:0001:00</t>
  </si>
  <si>
    <t>064C  :831563:10:------:--</t>
  </si>
  <si>
    <t>21:0512:000563</t>
  </si>
  <si>
    <t>21:0085:000478</t>
  </si>
  <si>
    <t>21:0085:000478:0001:0001:00</t>
  </si>
  <si>
    <t>064C  :831564:20:831563:10</t>
  </si>
  <si>
    <t>21:0512:000564</t>
  </si>
  <si>
    <t>21:0085:000478:0002:0001:00</t>
  </si>
  <si>
    <t>064C  :831565:00:------:--</t>
  </si>
  <si>
    <t>21:0512:000565</t>
  </si>
  <si>
    <t>21:0085:000479</t>
  </si>
  <si>
    <t>21:0085:000479:0001:0001:00</t>
  </si>
  <si>
    <t>064C  :831566:00:------:--</t>
  </si>
  <si>
    <t>21:0512:000566</t>
  </si>
  <si>
    <t>21:0085:000480</t>
  </si>
  <si>
    <t>21:0085:000480:0001:0001:00</t>
  </si>
  <si>
    <t>064C  :831567:00:------:--</t>
  </si>
  <si>
    <t>21:0512:000567</t>
  </si>
  <si>
    <t>21:0085:000481</t>
  </si>
  <si>
    <t>21:0085:000481:0001:0001:00</t>
  </si>
  <si>
    <t>064C  :831568:00:------:--</t>
  </si>
  <si>
    <t>21:0512:000568</t>
  </si>
  <si>
    <t>21:0085:000482</t>
  </si>
  <si>
    <t>21:0085:000482:0001:0001:00</t>
  </si>
  <si>
    <t>912</t>
  </si>
  <si>
    <t>064C  :831569:00:------:--</t>
  </si>
  <si>
    <t>21:0512:000569</t>
  </si>
  <si>
    <t>21:0085:000483</t>
  </si>
  <si>
    <t>21:0085:000483:0001:0001:00</t>
  </si>
  <si>
    <t>064C  :831570:00:------:--</t>
  </si>
  <si>
    <t>21:0512:000570</t>
  </si>
  <si>
    <t>21:0085:000484</t>
  </si>
  <si>
    <t>21:0085:000484:0001:0001:00</t>
  </si>
  <si>
    <t>064C  :831571:00:------:--</t>
  </si>
  <si>
    <t>21:0512:000571</t>
  </si>
  <si>
    <t>21:0085:000485</t>
  </si>
  <si>
    <t>21:0085:000485:0001:0001:00</t>
  </si>
  <si>
    <t>14000</t>
  </si>
  <si>
    <t>064C  :831572:00:------:--</t>
  </si>
  <si>
    <t>21:0512:000572</t>
  </si>
  <si>
    <t>21:0085:000486</t>
  </si>
  <si>
    <t>21:0085:000486:0001:0001:00</t>
  </si>
  <si>
    <t>064C  :831573:00:------:--</t>
  </si>
  <si>
    <t>21:0512:000573</t>
  </si>
  <si>
    <t>21:0085:000487</t>
  </si>
  <si>
    <t>21:0085:000487:0001:0001:00</t>
  </si>
  <si>
    <t>064C  :831574:00:------:--</t>
  </si>
  <si>
    <t>21:0512:000574</t>
  </si>
  <si>
    <t>21:0085:000488:0001:0001:01</t>
  </si>
  <si>
    <t>064C  :831575:00:------:--</t>
  </si>
  <si>
    <t>21:0512:000575</t>
  </si>
  <si>
    <t>21:0085:000489</t>
  </si>
  <si>
    <t>21:0085:000489:0001:0001:00</t>
  </si>
  <si>
    <t>064C  :831576:00:------:--</t>
  </si>
  <si>
    <t>21:0512:000576</t>
  </si>
  <si>
    <t>21:0085:000490</t>
  </si>
  <si>
    <t>21:0085:000490:0001:0001:00</t>
  </si>
  <si>
    <t>064C  :831577:00:------:--</t>
  </si>
  <si>
    <t>21:0512:000577</t>
  </si>
  <si>
    <t>21:0085:000491</t>
  </si>
  <si>
    <t>21:0085:000491:0001:0001:00</t>
  </si>
  <si>
    <t>064C  :831578:00:------:--</t>
  </si>
  <si>
    <t>21:0512:000578</t>
  </si>
  <si>
    <t>21:0085:000492</t>
  </si>
  <si>
    <t>21:0085:000492:0001:0001:00</t>
  </si>
  <si>
    <t>064C  :831579:9R:------:--</t>
  </si>
  <si>
    <t>21:0512:000579</t>
  </si>
  <si>
    <t>064C  :831580:00:------:--</t>
  </si>
  <si>
    <t>21:0512:000580</t>
  </si>
  <si>
    <t>21:0085:000493</t>
  </si>
  <si>
    <t>21:0085:000493:0001:0001:00</t>
  </si>
  <si>
    <t>064C  :831581:80:831584:20</t>
  </si>
  <si>
    <t>21:0512:000581</t>
  </si>
  <si>
    <t>21:0085:000494</t>
  </si>
  <si>
    <t>21:0085:000494:0002:0001:02</t>
  </si>
  <si>
    <t>064C  :831582:9M:------:--</t>
  </si>
  <si>
    <t>21:0512:000582</t>
  </si>
  <si>
    <t>064C  :831583:10:------:--</t>
  </si>
  <si>
    <t>21:0512:000583</t>
  </si>
  <si>
    <t>21:0085:000494:0001:0001:00</t>
  </si>
  <si>
    <t>064C  :831584:20:831583:10</t>
  </si>
  <si>
    <t>21:0512:000584</t>
  </si>
  <si>
    <t>21:0085:000494:0002:0001:01</t>
  </si>
  <si>
    <t>064C  :831585:00:------:--</t>
  </si>
  <si>
    <t>21:0512:000585</t>
  </si>
  <si>
    <t>21:0085:000495</t>
  </si>
  <si>
    <t>21:0085:000495:0001:0001:00</t>
  </si>
  <si>
    <t>064C  :831586:00:------:--</t>
  </si>
  <si>
    <t>21:0512:000586</t>
  </si>
  <si>
    <t>21:0085:000496</t>
  </si>
  <si>
    <t>21:0085:000496:0001:0001:00</t>
  </si>
  <si>
    <t>064C  :831587:00:------:--</t>
  </si>
  <si>
    <t>21:0512:000587</t>
  </si>
  <si>
    <t>21:0085:000497</t>
  </si>
  <si>
    <t>21:0085:000497:0001:0001:00</t>
  </si>
  <si>
    <t>064C  :831588:00:------:--</t>
  </si>
  <si>
    <t>21:0512:000588</t>
  </si>
  <si>
    <t>21:0085:000498</t>
  </si>
  <si>
    <t>21:0085:000498:0001:0001:00</t>
  </si>
  <si>
    <t>064C  :831589:00:------:--</t>
  </si>
  <si>
    <t>21:0512:000589</t>
  </si>
  <si>
    <t>21:0085:000499</t>
  </si>
  <si>
    <t>21:0085:000499:0001:0001:00</t>
  </si>
  <si>
    <t>064C  :831590:00:------:--</t>
  </si>
  <si>
    <t>21:0512:000590</t>
  </si>
  <si>
    <t>21:0085:000500</t>
  </si>
  <si>
    <t>21:0085:000500:0001:0001:00</t>
  </si>
  <si>
    <t>064C  :831591:00:------:--</t>
  </si>
  <si>
    <t>21:0512:000591</t>
  </si>
  <si>
    <t>21:0085:000501</t>
  </si>
  <si>
    <t>21:0085:000501:0001:0001:00</t>
  </si>
  <si>
    <t>064C  :831592:00:------:--</t>
  </si>
  <si>
    <t>21:0512:000592</t>
  </si>
  <si>
    <t>21:0085:000502</t>
  </si>
  <si>
    <t>21:0085:000502:0001:0001:00</t>
  </si>
  <si>
    <t>064C  :831593:00:------:--</t>
  </si>
  <si>
    <t>21:0512:000593</t>
  </si>
  <si>
    <t>21:0085:000503</t>
  </si>
  <si>
    <t>21:0085:000503:0001:0001:00</t>
  </si>
  <si>
    <t>064C  :831594:00:------:--</t>
  </si>
  <si>
    <t>21:0512:000594</t>
  </si>
  <si>
    <t>21:0085:000504</t>
  </si>
  <si>
    <t>21:0085:000504:0001:0001:00</t>
  </si>
  <si>
    <t>064C  :831595:00:------:--</t>
  </si>
  <si>
    <t>21:0512:000595</t>
  </si>
  <si>
    <t>21:0085:000505</t>
  </si>
  <si>
    <t>21:0085:000505:0001:0001:00</t>
  </si>
  <si>
    <t>064C  :831596:00:------:--</t>
  </si>
  <si>
    <t>21:0512:000596</t>
  </si>
  <si>
    <t>21:0085:000506</t>
  </si>
  <si>
    <t>21:0085:000506:0001:0001:00</t>
  </si>
  <si>
    <t>064C  :831597:00:------:--</t>
  </si>
  <si>
    <t>21:0512:000597</t>
  </si>
  <si>
    <t>21:0085:000507</t>
  </si>
  <si>
    <t>21:0085:000507:0001:0001:00</t>
  </si>
  <si>
    <t>064C  :831598:00:------:--</t>
  </si>
  <si>
    <t>21:0512:000598</t>
  </si>
  <si>
    <t>21:0085:000508</t>
  </si>
  <si>
    <t>21:0085:000508:0001:0001:00</t>
  </si>
  <si>
    <t>064C  :831599:00:------:--</t>
  </si>
  <si>
    <t>21:0512:000599</t>
  </si>
  <si>
    <t>21:0085:000509</t>
  </si>
  <si>
    <t>21:0085:000509:0001:0001:00</t>
  </si>
  <si>
    <t>064C  :831600:00:------:--</t>
  </si>
  <si>
    <t>21:0512:000600</t>
  </si>
  <si>
    <t>21:0085:000510</t>
  </si>
  <si>
    <t>21:0085:000510:0001:0001:00</t>
  </si>
  <si>
    <t>064C  :831601:80:831605:00</t>
  </si>
  <si>
    <t>21:0512:000601</t>
  </si>
  <si>
    <t>21:0085:000513</t>
  </si>
  <si>
    <t>21:0085:000513:0001:0001:02</t>
  </si>
  <si>
    <t>064C  :831602:00:------:--</t>
  </si>
  <si>
    <t>21:0512:000602</t>
  </si>
  <si>
    <t>21:0085:000511</t>
  </si>
  <si>
    <t>21:0085:000511:0001:0001:00</t>
  </si>
  <si>
    <t>61.2</t>
  </si>
  <si>
    <t>064C  :831603:10:------:--</t>
  </si>
  <si>
    <t>21:0512:000603</t>
  </si>
  <si>
    <t>21:0085:000512</t>
  </si>
  <si>
    <t>21:0085:000512:0001:0001:00</t>
  </si>
  <si>
    <t>84.4</t>
  </si>
  <si>
    <t>064C  :831604:20:831603:10</t>
  </si>
  <si>
    <t>21:0512:000604</t>
  </si>
  <si>
    <t>21:0085:000512:0002:0001:00</t>
  </si>
  <si>
    <t>85.2</t>
  </si>
  <si>
    <t>064C  :831605:00:------:--</t>
  </si>
  <si>
    <t>21:0512:000605</t>
  </si>
  <si>
    <t>21:0085:000513:0001:0001:01</t>
  </si>
  <si>
    <t>064C  :831606:00:------:--</t>
  </si>
  <si>
    <t>21:0512:000606</t>
  </si>
  <si>
    <t>21:0085:000514</t>
  </si>
  <si>
    <t>21:0085:000514:0001:0001:00</t>
  </si>
  <si>
    <t>064C  :831607:00:------:--</t>
  </si>
  <si>
    <t>21:0512:000607</t>
  </si>
  <si>
    <t>21:0085:000515</t>
  </si>
  <si>
    <t>21:0085:000515:0001:0001:00</t>
  </si>
  <si>
    <t>064C  :831608:00:------:--</t>
  </si>
  <si>
    <t>21:0512:000608</t>
  </si>
  <si>
    <t>21:0085:000516</t>
  </si>
  <si>
    <t>21:0085:000516:0001:0001:00</t>
  </si>
  <si>
    <t>064C  :831609:00:------:--</t>
  </si>
  <si>
    <t>21:0512:000609</t>
  </si>
  <si>
    <t>21:0085:000517</t>
  </si>
  <si>
    <t>21:0085:000517:0001:0001:00</t>
  </si>
  <si>
    <t>064C  :831610:00:------:--</t>
  </si>
  <si>
    <t>21:0512:000610</t>
  </si>
  <si>
    <t>21:0085:000518</t>
  </si>
  <si>
    <t>21:0085:000518:0001:0001:00</t>
  </si>
  <si>
    <t>73.6</t>
  </si>
  <si>
    <t>064C  :831611:00:------:--</t>
  </si>
  <si>
    <t>21:0512:000611</t>
  </si>
  <si>
    <t>21:0085:000519</t>
  </si>
  <si>
    <t>21:0085:000519:0001:0001:00</t>
  </si>
  <si>
    <t>064C  :831612:9P:------:--</t>
  </si>
  <si>
    <t>21:0512:000612</t>
  </si>
  <si>
    <t>064C  :831613:00:------:--</t>
  </si>
  <si>
    <t>21:0512:000613</t>
  </si>
  <si>
    <t>21:0085:000520</t>
  </si>
  <si>
    <t>21:0085:000520:0001:0001:00</t>
  </si>
  <si>
    <t>74.2</t>
  </si>
  <si>
    <t>064C  :831614:00:------:--</t>
  </si>
  <si>
    <t>21:0512:000614</t>
  </si>
  <si>
    <t>21:0085:000521</t>
  </si>
  <si>
    <t>21:0085:000521:0001:0001:00</t>
  </si>
  <si>
    <t>064C  :831615:00:------:--</t>
  </si>
  <si>
    <t>21:0512:000615</t>
  </si>
  <si>
    <t>21:0085:000522</t>
  </si>
  <si>
    <t>21:0085:000522:0001:0001:00</t>
  </si>
  <si>
    <t>664</t>
  </si>
  <si>
    <t>064C  :831616:00:------:--</t>
  </si>
  <si>
    <t>21:0512:000616</t>
  </si>
  <si>
    <t>21:0085:000523</t>
  </si>
  <si>
    <t>21:0085:000523:0001:0001:00</t>
  </si>
  <si>
    <t>56.6</t>
  </si>
  <si>
    <t>064C  :831617:00:------:--</t>
  </si>
  <si>
    <t>21:0512:000617</t>
  </si>
  <si>
    <t>21:0085:000524</t>
  </si>
  <si>
    <t>21:0085:000524:0001:0001:00</t>
  </si>
  <si>
    <t>064C  :831618:00:------:--</t>
  </si>
  <si>
    <t>21:0512:000618</t>
  </si>
  <si>
    <t>21:0085:000525</t>
  </si>
  <si>
    <t>21:0085:000525:0001:0001:00</t>
  </si>
  <si>
    <t>71.8</t>
  </si>
  <si>
    <t>064C  :831619:00:------:--</t>
  </si>
  <si>
    <t>21:0512:000619</t>
  </si>
  <si>
    <t>21:0085:000526</t>
  </si>
  <si>
    <t>21:0085:000526:0001:0001:00</t>
  </si>
  <si>
    <t>064C  :831620:00:------:--</t>
  </si>
  <si>
    <t>21:0512:000620</t>
  </si>
  <si>
    <t>21:0085:000527</t>
  </si>
  <si>
    <t>21:0085:000527:0001:0001:00</t>
  </si>
  <si>
    <t>064C  :831621:80:831626:10</t>
  </si>
  <si>
    <t>21:0512:000621</t>
  </si>
  <si>
    <t>21:0085:000531</t>
  </si>
  <si>
    <t>21:0085:000531:0001:0001:02</t>
  </si>
  <si>
    <t>064C  :831622:00:------:--</t>
  </si>
  <si>
    <t>21:0512:000622</t>
  </si>
  <si>
    <t>21:0085:000528</t>
  </si>
  <si>
    <t>21:0085:000528:0001:0001:00</t>
  </si>
  <si>
    <t>064C  :831623:00:------:--</t>
  </si>
  <si>
    <t>21:0512:000623</t>
  </si>
  <si>
    <t>21:0085:000529</t>
  </si>
  <si>
    <t>21:0085:000529:0001:0001:00</t>
  </si>
  <si>
    <t>064C  :831624:9R:------:--</t>
  </si>
  <si>
    <t>21:0512:000624</t>
  </si>
  <si>
    <t>064C  :831625:00:------:--</t>
  </si>
  <si>
    <t>21:0512:000625</t>
  </si>
  <si>
    <t>21:0085:000530</t>
  </si>
  <si>
    <t>21:0085:000530:0001:0001:00</t>
  </si>
  <si>
    <t>064C  :831626:10:------:--</t>
  </si>
  <si>
    <t>21:0512:000626</t>
  </si>
  <si>
    <t>21:0085:000531:0001:0001:01</t>
  </si>
  <si>
    <t>064C  :831627:20:831626:10</t>
  </si>
  <si>
    <t>21:0512:000627</t>
  </si>
  <si>
    <t>21:0085:000531:0002:0001:00</t>
  </si>
  <si>
    <t>064C  :831628:00:------:--</t>
  </si>
  <si>
    <t>21:0512:000628</t>
  </si>
  <si>
    <t>21:0085:000532</t>
  </si>
  <si>
    <t>21:0085:000532:0001:0001:00</t>
  </si>
  <si>
    <t>064C  :831629:00:------:--</t>
  </si>
  <si>
    <t>21:0512:000629</t>
  </si>
  <si>
    <t>21:0085:000533</t>
  </si>
  <si>
    <t>21:0085:000533:0001:0001:00</t>
  </si>
  <si>
    <t>064C  :831630:00:------:--</t>
  </si>
  <si>
    <t>21:0512:000630</t>
  </si>
  <si>
    <t>21:0085:000534</t>
  </si>
  <si>
    <t>21:0085:000534:0001:0001:00</t>
  </si>
  <si>
    <t>064C  :831631:00:------:--</t>
  </si>
  <si>
    <t>21:0512:000631</t>
  </si>
  <si>
    <t>21:0085:000535</t>
  </si>
  <si>
    <t>21:0085:000535:0001:0001:00</t>
  </si>
  <si>
    <t>064C  :831632:00:------:--</t>
  </si>
  <si>
    <t>21:0512:000632</t>
  </si>
  <si>
    <t>21:0085:000536</t>
  </si>
  <si>
    <t>21:0085:000536:0001:0001:00</t>
  </si>
  <si>
    <t>064C  :831633:00:------:--</t>
  </si>
  <si>
    <t>21:0512:000633</t>
  </si>
  <si>
    <t>21:0085:000537</t>
  </si>
  <si>
    <t>21:0085:000537:0001:0001:00</t>
  </si>
  <si>
    <t>064C  :831634:00:------:--</t>
  </si>
  <si>
    <t>21:0512:000634</t>
  </si>
  <si>
    <t>21:0085:000538</t>
  </si>
  <si>
    <t>21:0085:000538:0001:0001:00</t>
  </si>
  <si>
    <t>064C  :831635:00:------:--</t>
  </si>
  <si>
    <t>21:0512:000635</t>
  </si>
  <si>
    <t>21:0085:000539</t>
  </si>
  <si>
    <t>21:0085:000539:0001:0001:00</t>
  </si>
  <si>
    <t>563</t>
  </si>
  <si>
    <t>064C  :831636:00:------:--</t>
  </si>
  <si>
    <t>21:0512:000636</t>
  </si>
  <si>
    <t>21:0085:000540</t>
  </si>
  <si>
    <t>21:0085:000540:0001:0001:00</t>
  </si>
  <si>
    <t>064C  :831637:00:------:--</t>
  </si>
  <si>
    <t>21:0512:000637</t>
  </si>
  <si>
    <t>21:0085:000541</t>
  </si>
  <si>
    <t>21:0085:000541:0001:0001:00</t>
  </si>
  <si>
    <t>990</t>
  </si>
  <si>
    <t>064C  :831638:00:------:--</t>
  </si>
  <si>
    <t>21:0512:000638</t>
  </si>
  <si>
    <t>21:0085:000542</t>
  </si>
  <si>
    <t>21:0085:000542:0001:0001:00</t>
  </si>
  <si>
    <t>064C  :831639:00:------:--</t>
  </si>
  <si>
    <t>21:0512:000639</t>
  </si>
  <si>
    <t>21:0085:000543</t>
  </si>
  <si>
    <t>21:0085:000543:0001:0001:00</t>
  </si>
  <si>
    <t>064C  :831640:00:------:--</t>
  </si>
  <si>
    <t>21:0512:000640</t>
  </si>
  <si>
    <t>21:0085:000544</t>
  </si>
  <si>
    <t>21:0085:000544:0001:0001:00</t>
  </si>
  <si>
    <t>064C  :831641:80:831643:20</t>
  </si>
  <si>
    <t>21:0512:000641</t>
  </si>
  <si>
    <t>21:0085:000545</t>
  </si>
  <si>
    <t>21:0085:000545:0002:0001:02</t>
  </si>
  <si>
    <t>064C  :831642:10:------:--</t>
  </si>
  <si>
    <t>21:0512:000642</t>
  </si>
  <si>
    <t>21:0085:000545:0001:0001:00</t>
  </si>
  <si>
    <t>064C  :831643:20:831642:10</t>
  </si>
  <si>
    <t>21:0512:000643</t>
  </si>
  <si>
    <t>21:0085:000545:0002:0001:01</t>
  </si>
  <si>
    <t>064C  :831644:00:------:--</t>
  </si>
  <si>
    <t>21:0512:000644</t>
  </si>
  <si>
    <t>21:0085:000546</t>
  </si>
  <si>
    <t>21:0085:000546:0001:0001:00</t>
  </si>
  <si>
    <t>064C  :831645:00:------:--</t>
  </si>
  <si>
    <t>21:0512:000645</t>
  </si>
  <si>
    <t>21:0085:000547</t>
  </si>
  <si>
    <t>21:0085:000547:0001:0001:00</t>
  </si>
  <si>
    <t>064C  :831646:9R:------:--</t>
  </si>
  <si>
    <t>21:0512:000646</t>
  </si>
  <si>
    <t>064C  :831647:00:------:--</t>
  </si>
  <si>
    <t>21:0512:000647</t>
  </si>
  <si>
    <t>21:0085:000548</t>
  </si>
  <si>
    <t>21:0085:000548:0001:0001:00</t>
  </si>
  <si>
    <t>064C  :831648:00:------:--</t>
  </si>
  <si>
    <t>21:0512:000648</t>
  </si>
  <si>
    <t>21:0085:000549</t>
  </si>
  <si>
    <t>21:0085:000549:0001:0001:00</t>
  </si>
  <si>
    <t>064C  :831649:00:------:--</t>
  </si>
  <si>
    <t>21:0512:000649</t>
  </si>
  <si>
    <t>21:0085:000550</t>
  </si>
  <si>
    <t>21:0085:000550:0001:0001:00</t>
  </si>
  <si>
    <t>064C  :831650:00:------:--</t>
  </si>
  <si>
    <t>21:0512:000650</t>
  </si>
  <si>
    <t>21:0085:000551</t>
  </si>
  <si>
    <t>21:0085:000551:0001:0001:00</t>
  </si>
  <si>
    <t>537</t>
  </si>
  <si>
    <t>064C  :831651:00:------:--</t>
  </si>
  <si>
    <t>21:0512:000651</t>
  </si>
  <si>
    <t>21:0085:000552</t>
  </si>
  <si>
    <t>21:0085:000552:0001:0001:00</t>
  </si>
  <si>
    <t>064C  :831652:00:------:--</t>
  </si>
  <si>
    <t>21:0512:000652</t>
  </si>
  <si>
    <t>21:0085:000553</t>
  </si>
  <si>
    <t>21:0085:000553:0001:0001:00</t>
  </si>
  <si>
    <t>064C  :831653:00:------:--</t>
  </si>
  <si>
    <t>21:0512:000653</t>
  </si>
  <si>
    <t>21:0085:000554</t>
  </si>
  <si>
    <t>21:0085:000554:0001:0001:00</t>
  </si>
  <si>
    <t>064C  :831654:00:------:--</t>
  </si>
  <si>
    <t>21:0512:000654</t>
  </si>
  <si>
    <t>21:0085:000555</t>
  </si>
  <si>
    <t>21:0085:000555:0001:0001:00</t>
  </si>
  <si>
    <t>064C  :831655:00:------:--</t>
  </si>
  <si>
    <t>21:0512:000655</t>
  </si>
  <si>
    <t>21:0085:000556</t>
  </si>
  <si>
    <t>21:0085:000556:0001:0001:00</t>
  </si>
  <si>
    <t>064C  :831656:00:------:--</t>
  </si>
  <si>
    <t>21:0512:000656</t>
  </si>
  <si>
    <t>21:0085:000557</t>
  </si>
  <si>
    <t>21:0085:000557:0001:0001:00</t>
  </si>
  <si>
    <t>064C  :831657:00:------:--</t>
  </si>
  <si>
    <t>21:0512:000657</t>
  </si>
  <si>
    <t>21:0085:000558</t>
  </si>
  <si>
    <t>21:0085:000558:0001:0001:00</t>
  </si>
  <si>
    <t>064C  :831658:00:------:--</t>
  </si>
  <si>
    <t>21:0512:000658</t>
  </si>
  <si>
    <t>21:0085:000559</t>
  </si>
  <si>
    <t>21:0085:000559:0001:0001:00</t>
  </si>
  <si>
    <t>064C  :831659:00:------:--</t>
  </si>
  <si>
    <t>21:0512:000659</t>
  </si>
  <si>
    <t>21:0085:000560</t>
  </si>
  <si>
    <t>21:0085:000560:0001:0001:00</t>
  </si>
  <si>
    <t>064C  :831660:00:------:--</t>
  </si>
  <si>
    <t>21:0512:000660</t>
  </si>
  <si>
    <t>21:0085:000561</t>
  </si>
  <si>
    <t>21:0085:000561:0001:0001:00</t>
  </si>
  <si>
    <t>064C  :831661:80:831664:20</t>
  </si>
  <si>
    <t>21:0512:000661</t>
  </si>
  <si>
    <t>21:0085:000563</t>
  </si>
  <si>
    <t>21:0085:000563:0002:0001:02</t>
  </si>
  <si>
    <t>064C  :831662:00:------:--</t>
  </si>
  <si>
    <t>21:0512:000662</t>
  </si>
  <si>
    <t>21:0085:000562</t>
  </si>
  <si>
    <t>21:0085:000562:0001:0001:00</t>
  </si>
  <si>
    <t>064C  :831663:10:------:--</t>
  </si>
  <si>
    <t>21:0512:000663</t>
  </si>
  <si>
    <t>21:0085:000563:0001:0001:00</t>
  </si>
  <si>
    <t>064C  :831664:20:831663:10</t>
  </si>
  <si>
    <t>21:0512:000664</t>
  </si>
  <si>
    <t>21:0085:000563:0002:0001:01</t>
  </si>
  <si>
    <t>064C  :831665:00:------:--</t>
  </si>
  <si>
    <t>21:0512:000665</t>
  </si>
  <si>
    <t>21:0085:000564</t>
  </si>
  <si>
    <t>21:0085:000564:0001:0001:00</t>
  </si>
  <si>
    <t>064C  :831666:00:------:--</t>
  </si>
  <si>
    <t>21:0512:000666</t>
  </si>
  <si>
    <t>21:0085:000565</t>
  </si>
  <si>
    <t>21:0085:000565:0001:0001:00</t>
  </si>
  <si>
    <t>064C  :831667:00:------:--</t>
  </si>
  <si>
    <t>21:0512:000667</t>
  </si>
  <si>
    <t>21:0085:000566</t>
  </si>
  <si>
    <t>21:0085:000566:0001:0001:00</t>
  </si>
  <si>
    <t>064C  :831668:00:------:--</t>
  </si>
  <si>
    <t>21:0512:000668</t>
  </si>
  <si>
    <t>21:0085:000567</t>
  </si>
  <si>
    <t>21:0085:000567:0001:0001:00</t>
  </si>
  <si>
    <t>064C  :831669:9R:------:--</t>
  </si>
  <si>
    <t>21:0512:000669</t>
  </si>
  <si>
    <t>064C  :831670:00:------:--</t>
  </si>
  <si>
    <t>21:0512:000670</t>
  </si>
  <si>
    <t>21:0085:000568</t>
  </si>
  <si>
    <t>21:0085:000568:0001:0001:00</t>
  </si>
  <si>
    <t>064C  :831671:00:------:--</t>
  </si>
  <si>
    <t>21:0512:000671</t>
  </si>
  <si>
    <t>21:0085:000569</t>
  </si>
  <si>
    <t>21:0085:000569:0001:0001:00</t>
  </si>
  <si>
    <t>064C  :831672:00:------:--</t>
  </si>
  <si>
    <t>21:0512:000672</t>
  </si>
  <si>
    <t>21:0085:000570</t>
  </si>
  <si>
    <t>21:0085:000570:0001:0001:00</t>
  </si>
  <si>
    <t>064C  :831673:00:------:--</t>
  </si>
  <si>
    <t>21:0512:000673</t>
  </si>
  <si>
    <t>21:0085:000571</t>
  </si>
  <si>
    <t>21:0085:000571:0001:0001:00</t>
  </si>
  <si>
    <t>064C  :831674:00:------:--</t>
  </si>
  <si>
    <t>21:0512:000674</t>
  </si>
  <si>
    <t>21:0085:000572</t>
  </si>
  <si>
    <t>21:0085:000572:0001:0001:00</t>
  </si>
  <si>
    <t>565</t>
  </si>
  <si>
    <t>064C  :831675:00:------:--</t>
  </si>
  <si>
    <t>21:0512:000675</t>
  </si>
  <si>
    <t>21:0085:000573</t>
  </si>
  <si>
    <t>21:0085:000573:0001:0001:00</t>
  </si>
  <si>
    <t>064C  :831676:00:------:--</t>
  </si>
  <si>
    <t>21:0512:000676</t>
  </si>
  <si>
    <t>21:0085:000574</t>
  </si>
  <si>
    <t>21:0085:000574:0001:0001:00</t>
  </si>
  <si>
    <t>064C  :831677:00:------:--</t>
  </si>
  <si>
    <t>21:0512:000677</t>
  </si>
  <si>
    <t>21:0085:000575</t>
  </si>
  <si>
    <t>21:0085:000575:0001:0001:00</t>
  </si>
  <si>
    <t>762</t>
  </si>
  <si>
    <t>064C  :831678:00:------:--</t>
  </si>
  <si>
    <t>21:0512:000678</t>
  </si>
  <si>
    <t>21:0085:000576</t>
  </si>
  <si>
    <t>21:0085:000576:0001:0001:00</t>
  </si>
  <si>
    <t>064C  :831679:00:------:--</t>
  </si>
  <si>
    <t>21:0512:000679</t>
  </si>
  <si>
    <t>21:0085:000577</t>
  </si>
  <si>
    <t>21:0085:000577:0001:0001:00</t>
  </si>
  <si>
    <t>064C  :831680:00:------:--</t>
  </si>
  <si>
    <t>21:0512:000680</t>
  </si>
  <si>
    <t>21:0085:000578</t>
  </si>
  <si>
    <t>21:0085:000578:0001:0001:00</t>
  </si>
  <si>
    <t>784</t>
  </si>
  <si>
    <t>064C  :831681:80:831697:00</t>
  </si>
  <si>
    <t>21:0512:000681</t>
  </si>
  <si>
    <t>21:0085:000592</t>
  </si>
  <si>
    <t>21:0085:000592:0001:0001:02</t>
  </si>
  <si>
    <t>064C  :831682:00:------:--</t>
  </si>
  <si>
    <t>21:0512:000682</t>
  </si>
  <si>
    <t>21:0085:000579</t>
  </si>
  <si>
    <t>21:0085:000579:0001:0001:00</t>
  </si>
  <si>
    <t>064C  :831683:10:------:--</t>
  </si>
  <si>
    <t>21:0512:000683</t>
  </si>
  <si>
    <t>21:0085:000580</t>
  </si>
  <si>
    <t>21:0085:000580:0001:0001:00</t>
  </si>
  <si>
    <t>064C  :831684:20:831683:10</t>
  </si>
  <si>
    <t>21:0512:000684</t>
  </si>
  <si>
    <t>21:0085:000580:0002:0001:00</t>
  </si>
  <si>
    <t>064C  :831685:00:------:--</t>
  </si>
  <si>
    <t>21:0512:000685</t>
  </si>
  <si>
    <t>21:0085:000581</t>
  </si>
  <si>
    <t>21:0085:000581:0001:0001:00</t>
  </si>
  <si>
    <t>064C  :831686:00:------:--</t>
  </si>
  <si>
    <t>21:0512:000686</t>
  </si>
  <si>
    <t>21:0085:000582</t>
  </si>
  <si>
    <t>21:0085:000582:0001:0001:00</t>
  </si>
  <si>
    <t>064C  :831687:00:------:--</t>
  </si>
  <si>
    <t>21:0512:000687</t>
  </si>
  <si>
    <t>21:0085:000583</t>
  </si>
  <si>
    <t>21:0085:000583:0001:0001:00</t>
  </si>
  <si>
    <t>064C  :831688:00:------:--</t>
  </si>
  <si>
    <t>21:0512:000688</t>
  </si>
  <si>
    <t>21:0085:000584</t>
  </si>
  <si>
    <t>21:0085:000584:0001:0001:00</t>
  </si>
  <si>
    <t>064C  :831689:9M:------:--</t>
  </si>
  <si>
    <t>21:0512:000689</t>
  </si>
  <si>
    <t>064C  :831690:00:------:--</t>
  </si>
  <si>
    <t>21:0512:000690</t>
  </si>
  <si>
    <t>21:0085:000585</t>
  </si>
  <si>
    <t>21:0085:000585:0001:0001:00</t>
  </si>
  <si>
    <t>064C  :831691:00:------:--</t>
  </si>
  <si>
    <t>21:0512:000691</t>
  </si>
  <si>
    <t>21:0085:000586</t>
  </si>
  <si>
    <t>21:0085:000586:0001:0001:00</t>
  </si>
  <si>
    <t>064C  :831692:00:------:--</t>
  </si>
  <si>
    <t>21:0512:000692</t>
  </si>
  <si>
    <t>21:0085:000587</t>
  </si>
  <si>
    <t>21:0085:000587:0001:0001:00</t>
  </si>
  <si>
    <t>064C  :831693:00:------:--</t>
  </si>
  <si>
    <t>21:0512:000693</t>
  </si>
  <si>
    <t>21:0085:000588</t>
  </si>
  <si>
    <t>21:0085:000588:0001:0001:00</t>
  </si>
  <si>
    <t>064C  :831694:00:------:--</t>
  </si>
  <si>
    <t>21:0512:000694</t>
  </si>
  <si>
    <t>21:0085:000589</t>
  </si>
  <si>
    <t>21:0085:000589:0001:0001:00</t>
  </si>
  <si>
    <t>064C  :831695:00:------:--</t>
  </si>
  <si>
    <t>21:0512:000695</t>
  </si>
  <si>
    <t>21:0085:000590</t>
  </si>
  <si>
    <t>21:0085:000590:0001:0001:00</t>
  </si>
  <si>
    <t>064C  :831696:00:------:--</t>
  </si>
  <si>
    <t>21:0512:000696</t>
  </si>
  <si>
    <t>21:0085:000591</t>
  </si>
  <si>
    <t>21:0085:000591:0001:0001:00</t>
  </si>
  <si>
    <t>064C  :831697:00:------:--</t>
  </si>
  <si>
    <t>21:0512:000697</t>
  </si>
  <si>
    <t>21:0085:000592:0001:0001:01</t>
  </si>
  <si>
    <t>064C  :831698:00:------:--</t>
  </si>
  <si>
    <t>21:0512:000698</t>
  </si>
  <si>
    <t>21:0085:000593</t>
  </si>
  <si>
    <t>21:0085:000593:0001:0001:00</t>
  </si>
  <si>
    <t>064C  :831699:00:------:--</t>
  </si>
  <si>
    <t>21:0512:000699</t>
  </si>
  <si>
    <t>21:0085:000594</t>
  </si>
  <si>
    <t>21:0085:000594:0001:0001:00</t>
  </si>
  <si>
    <t>064C  :831700:00:------:--</t>
  </si>
  <si>
    <t>21:0512:000700</t>
  </si>
  <si>
    <t>21:0085:000595</t>
  </si>
  <si>
    <t>21:0085:000595:0001:0001:00</t>
  </si>
  <si>
    <t>064C  :831701:80:831703:10</t>
  </si>
  <si>
    <t>21:0512:000701</t>
  </si>
  <si>
    <t>21:0085:000597</t>
  </si>
  <si>
    <t>21:0085:000597:0001:0001:02</t>
  </si>
  <si>
    <t>064C  :831702:00:------:--</t>
  </si>
  <si>
    <t>21:0512:000702</t>
  </si>
  <si>
    <t>21:0085:000596</t>
  </si>
  <si>
    <t>21:0085:000596:0001:0001:00</t>
  </si>
  <si>
    <t>064C  :831703:10:------:--</t>
  </si>
  <si>
    <t>21:0512:000703</t>
  </si>
  <si>
    <t>21:0085:000597:0001:0001:01</t>
  </si>
  <si>
    <t>064C  :831704:20:831703:10</t>
  </si>
  <si>
    <t>21:0512:000704</t>
  </si>
  <si>
    <t>21:0085:000597:0002:0001:00</t>
  </si>
  <si>
    <t>064C  :831705:00:------:--</t>
  </si>
  <si>
    <t>21:0512:000705</t>
  </si>
  <si>
    <t>21:0085:000598</t>
  </si>
  <si>
    <t>21:0085:000598:0001:0001:00</t>
  </si>
  <si>
    <t>064C  :831706:00:------:--</t>
  </si>
  <si>
    <t>21:0512:000706</t>
  </si>
  <si>
    <t>21:0085:000599</t>
  </si>
  <si>
    <t>21:0085:000599:0001:0001:00</t>
  </si>
  <si>
    <t>064C  :831707:00:------:--</t>
  </si>
  <si>
    <t>21:0512:000707</t>
  </si>
  <si>
    <t>21:0085:000600</t>
  </si>
  <si>
    <t>21:0085:000600:0001:0001:00</t>
  </si>
  <si>
    <t>064C  :831708:00:------:--</t>
  </si>
  <si>
    <t>21:0512:000708</t>
  </si>
  <si>
    <t>21:0085:000601</t>
  </si>
  <si>
    <t>21:0085:000601:0001:0001:00</t>
  </si>
  <si>
    <t>064C  :831709:00:------:--</t>
  </si>
  <si>
    <t>21:0512:000709</t>
  </si>
  <si>
    <t>21:0085:000602</t>
  </si>
  <si>
    <t>21:0085:000602:0001:0001:00</t>
  </si>
  <si>
    <t>064C  :831710:00:------:--</t>
  </si>
  <si>
    <t>21:0512:000710</t>
  </si>
  <si>
    <t>21:0085:000603</t>
  </si>
  <si>
    <t>21:0085:000603:0001:0001:00</t>
  </si>
  <si>
    <t>064C  :831711:00:------:--</t>
  </si>
  <si>
    <t>21:0512:000711</t>
  </si>
  <si>
    <t>21:0085:000604</t>
  </si>
  <si>
    <t>21:0085:000604:0001:0001:00</t>
  </si>
  <si>
    <t>064C  :831712:00:------:--</t>
  </si>
  <si>
    <t>21:0512:000712</t>
  </si>
  <si>
    <t>21:0085:000605</t>
  </si>
  <si>
    <t>21:0085:000605:0001:0001:00</t>
  </si>
  <si>
    <t>064C  :831713:00:------:--</t>
  </si>
  <si>
    <t>21:0512:000713</t>
  </si>
  <si>
    <t>21:0085:000606</t>
  </si>
  <si>
    <t>21:0085:000606:0001:0001:00</t>
  </si>
  <si>
    <t>064C  :831714:00:------:--</t>
  </si>
  <si>
    <t>21:0512:000714</t>
  </si>
  <si>
    <t>21:0085:000607</t>
  </si>
  <si>
    <t>21:0085:000607:0001:0001:00</t>
  </si>
  <si>
    <t>064C  :831715:00:------:--</t>
  </si>
  <si>
    <t>21:0512:000715</t>
  </si>
  <si>
    <t>21:0085:000608</t>
  </si>
  <si>
    <t>21:0085:000608:0001:0001:00</t>
  </si>
  <si>
    <t>72.8</t>
  </si>
  <si>
    <t>064C  :831716:9P:------:--</t>
  </si>
  <si>
    <t>21:0512:000716</t>
  </si>
  <si>
    <t>064C  :831717:00:------:--</t>
  </si>
  <si>
    <t>21:0512:000717</t>
  </si>
  <si>
    <t>21:0085:000609</t>
  </si>
  <si>
    <t>21:0085:000609:0001:0001:00</t>
  </si>
  <si>
    <t>064C  :831718:00:------:--</t>
  </si>
  <si>
    <t>21:0512:000718</t>
  </si>
  <si>
    <t>21:0085:000610</t>
  </si>
  <si>
    <t>21:0085:000610:0001:0001:00</t>
  </si>
  <si>
    <t>064C  :831719:00:------:--</t>
  </si>
  <si>
    <t>21:0512:000719</t>
  </si>
  <si>
    <t>21:0085:000611</t>
  </si>
  <si>
    <t>21:0085:000611:0001:0001:00</t>
  </si>
  <si>
    <t>064C  :831720:00:------:--</t>
  </si>
  <si>
    <t>21:0512:000720</t>
  </si>
  <si>
    <t>21:0085:000612</t>
  </si>
  <si>
    <t>21:0085:000612:0001:0001:00</t>
  </si>
  <si>
    <t>064C  :831721:80:831723:10</t>
  </si>
  <si>
    <t>21:0512:000721</t>
  </si>
  <si>
    <t>21:0085:000614</t>
  </si>
  <si>
    <t>21:0085:000614:0001:0001:02</t>
  </si>
  <si>
    <t>064C  :831722:00:------:--</t>
  </si>
  <si>
    <t>21:0512:000722</t>
  </si>
  <si>
    <t>21:0085:000613</t>
  </si>
  <si>
    <t>21:0085:000613:0001:0001:00</t>
  </si>
  <si>
    <t>064C  :831723:10:------:--</t>
  </si>
  <si>
    <t>21:0512:000723</t>
  </si>
  <si>
    <t>21:0085:000614:0001:0001:01</t>
  </si>
  <si>
    <t>064C  :831724:20:831723:10</t>
  </si>
  <si>
    <t>21:0512:000724</t>
  </si>
  <si>
    <t>21:0085:000614:0002:0001:00</t>
  </si>
  <si>
    <t>064C  :831725:00:------:--</t>
  </si>
  <si>
    <t>21:0512:000725</t>
  </si>
  <si>
    <t>21:0085:000615</t>
  </si>
  <si>
    <t>21:0085:000615:0001:0001:00</t>
  </si>
  <si>
    <t>064C  :831726:9R:------:--</t>
  </si>
  <si>
    <t>21:0512:000726</t>
  </si>
  <si>
    <t>064C  :831727:00:------:--</t>
  </si>
  <si>
    <t>21:0512:000727</t>
  </si>
  <si>
    <t>21:0085:000616</t>
  </si>
  <si>
    <t>21:0085:000616:0001:0001:00</t>
  </si>
  <si>
    <t>064C  :831728:00:------:--</t>
  </si>
  <si>
    <t>21:0512:000728</t>
  </si>
  <si>
    <t>21:0085:000617</t>
  </si>
  <si>
    <t>21:0085:000617:0001:0001:00</t>
  </si>
  <si>
    <t>064C  :831729:00:------:--</t>
  </si>
  <si>
    <t>21:0512:000729</t>
  </si>
  <si>
    <t>21:0085:000618</t>
  </si>
  <si>
    <t>21:0085:000618:0001:0001:00</t>
  </si>
  <si>
    <t>064C  :831730:00:------:--</t>
  </si>
  <si>
    <t>21:0512:000730</t>
  </si>
  <si>
    <t>21:0085:000619</t>
  </si>
  <si>
    <t>21:0085:000619:0001:0001:00</t>
  </si>
  <si>
    <t>064C  :831731:00:------:--</t>
  </si>
  <si>
    <t>21:0512:000731</t>
  </si>
  <si>
    <t>21:0085:000620</t>
  </si>
  <si>
    <t>21:0085:000620:0001:0001:00</t>
  </si>
  <si>
    <t>064C  :831732:00:------:--</t>
  </si>
  <si>
    <t>21:0512:000732</t>
  </si>
  <si>
    <t>21:0085:000621</t>
  </si>
  <si>
    <t>21:0085:000621:0001:0001:00</t>
  </si>
  <si>
    <t>064C  :831733:00:------:--</t>
  </si>
  <si>
    <t>21:0512:000733</t>
  </si>
  <si>
    <t>21:0085:000622</t>
  </si>
  <si>
    <t>21:0085:000622:0001:0001:00</t>
  </si>
  <si>
    <t>064C  :831734:00:------:--</t>
  </si>
  <si>
    <t>21:0512:000734</t>
  </si>
  <si>
    <t>21:0085:000623</t>
  </si>
  <si>
    <t>21:0085:000623:0001:0001:00</t>
  </si>
  <si>
    <t>064C  :831735:00:------:--</t>
  </si>
  <si>
    <t>21:0512:000735</t>
  </si>
  <si>
    <t>21:0085:000624</t>
  </si>
  <si>
    <t>21:0085:000624:0001:0001:00</t>
  </si>
  <si>
    <t>064C  :831736:00:------:--</t>
  </si>
  <si>
    <t>21:0512:000736</t>
  </si>
  <si>
    <t>21:0085:000625</t>
  </si>
  <si>
    <t>21:0085:000625:0001:0001:00</t>
  </si>
  <si>
    <t>064C  :831737:00:------:--</t>
  </si>
  <si>
    <t>21:0512:000737</t>
  </si>
  <si>
    <t>21:0085:000626</t>
  </si>
  <si>
    <t>21:0085:000626:0001:0001:00</t>
  </si>
  <si>
    <t>064C  :831738:00:------:--</t>
  </si>
  <si>
    <t>21:0512:000738</t>
  </si>
  <si>
    <t>21:0085:000627</t>
  </si>
  <si>
    <t>21:0085:000627:0001:0001:00</t>
  </si>
  <si>
    <t>064C  :831739:00:------:--</t>
  </si>
  <si>
    <t>21:0512:000739</t>
  </si>
  <si>
    <t>21:0085:000628</t>
  </si>
  <si>
    <t>21:0085:000628:0001:0001:00</t>
  </si>
  <si>
    <t>064C  :831740:00:------:--</t>
  </si>
  <si>
    <t>21:0512:000740</t>
  </si>
  <si>
    <t>21:0085:000629</t>
  </si>
  <si>
    <t>21:0085:000629:0001:0001:00</t>
  </si>
  <si>
    <t>064C  :831741:80:831745:10</t>
  </si>
  <si>
    <t>21:0512:000741</t>
  </si>
  <si>
    <t>21:0085:000633</t>
  </si>
  <si>
    <t>21:0085:000633:0001:0001:02</t>
  </si>
  <si>
    <t>482</t>
  </si>
  <si>
    <t>064C  :831742:00:------:--</t>
  </si>
  <si>
    <t>21:0512:000742</t>
  </si>
  <si>
    <t>21:0085:000630</t>
  </si>
  <si>
    <t>21:0085:000630:0001:0001:00</t>
  </si>
  <si>
    <t>064C  :831743:00:------:--</t>
  </si>
  <si>
    <t>21:0512:000743</t>
  </si>
  <si>
    <t>21:0085:000631</t>
  </si>
  <si>
    <t>21:0085:000631:0001:0001:00</t>
  </si>
  <si>
    <t>064C  :831744:00:------:--</t>
  </si>
  <si>
    <t>21:0512:000744</t>
  </si>
  <si>
    <t>21:0085:000632</t>
  </si>
  <si>
    <t>21:0085:000632:0001:0001:00</t>
  </si>
  <si>
    <t>064C  :831745:10:------:--</t>
  </si>
  <si>
    <t>21:0512:000745</t>
  </si>
  <si>
    <t>21:0085:000633:0001:0001:01</t>
  </si>
  <si>
    <t>064C  :831746:20:831745:10</t>
  </si>
  <si>
    <t>21:0512:000746</t>
  </si>
  <si>
    <t>21:0085:000633:0002:0001:00</t>
  </si>
  <si>
    <t>064C  :831747:9R:------:--</t>
  </si>
  <si>
    <t>21:0512:000747</t>
  </si>
  <si>
    <t>064C  :831748:00:------:--</t>
  </si>
  <si>
    <t>21:0512:000748</t>
  </si>
  <si>
    <t>21:0085:000634</t>
  </si>
  <si>
    <t>21:0085:000634:0001:0001:00</t>
  </si>
  <si>
    <t>064C  :831749:00:------:--</t>
  </si>
  <si>
    <t>21:0512:000749</t>
  </si>
  <si>
    <t>21:0085:000635</t>
  </si>
  <si>
    <t>21:0085:000635:0001:0001:00</t>
  </si>
  <si>
    <t>064C  :831750:00:------:--</t>
  </si>
  <si>
    <t>21:0512:000750</t>
  </si>
  <si>
    <t>21:0085:000636</t>
  </si>
  <si>
    <t>21:0085:000636:0001:0001:00</t>
  </si>
  <si>
    <t>064C  :831751:00:------:--</t>
  </si>
  <si>
    <t>21:0512:000751</t>
  </si>
  <si>
    <t>21:0085:000637</t>
  </si>
  <si>
    <t>21:0085:000637:0001:0001:00</t>
  </si>
  <si>
    <t>064C  :831752:00:------:--</t>
  </si>
  <si>
    <t>21:0512:000752</t>
  </si>
  <si>
    <t>21:0085:000638</t>
  </si>
  <si>
    <t>21:0085:000638:0001:0001:00</t>
  </si>
  <si>
    <t>064C  :831753:00:------:--</t>
  </si>
  <si>
    <t>21:0512:000753</t>
  </si>
  <si>
    <t>21:0085:000639</t>
  </si>
  <si>
    <t>21:0085:000639:0001:0001:00</t>
  </si>
  <si>
    <t>064C  :831754:00:------:--</t>
  </si>
  <si>
    <t>21:0512:000754</t>
  </si>
  <si>
    <t>21:0085:000640</t>
  </si>
  <si>
    <t>21:0085:000640:0001:0001:00</t>
  </si>
  <si>
    <t>064C  :831755:00:------:--</t>
  </si>
  <si>
    <t>21:0512:000755</t>
  </si>
  <si>
    <t>21:0085:000641</t>
  </si>
  <si>
    <t>21:0085:000641:0001:0001:00</t>
  </si>
  <si>
    <t>064C  :831756:00:------:--</t>
  </si>
  <si>
    <t>21:0512:000756</t>
  </si>
  <si>
    <t>21:0085:000642</t>
  </si>
  <si>
    <t>21:0085:000642:0001:0001:00</t>
  </si>
  <si>
    <t>064C  :831757:00:------:--</t>
  </si>
  <si>
    <t>21:0512:000757</t>
  </si>
  <si>
    <t>21:0085:000643</t>
  </si>
  <si>
    <t>21:0085:000643:0001:0001:00</t>
  </si>
  <si>
    <t>064C  :831758:00:------:--</t>
  </si>
  <si>
    <t>21:0512:000758</t>
  </si>
  <si>
    <t>21:0085:000644</t>
  </si>
  <si>
    <t>21:0085:000644:0001:0001:00</t>
  </si>
  <si>
    <t>064C  :831759:00:------:--</t>
  </si>
  <si>
    <t>21:0512:000759</t>
  </si>
  <si>
    <t>21:0085:000645</t>
  </si>
  <si>
    <t>21:0085:000645:0001:0001:00</t>
  </si>
  <si>
    <t>064C  :831760:00:------:--</t>
  </si>
  <si>
    <t>21:0512:000760</t>
  </si>
  <si>
    <t>21:0085:000646</t>
  </si>
  <si>
    <t>21:0085:000646:0001:0001:00</t>
  </si>
  <si>
    <t>064C  :831761:80:831765:10</t>
  </si>
  <si>
    <t>21:0512:000761</t>
  </si>
  <si>
    <t>21:0085:000650</t>
  </si>
  <si>
    <t>21:0085:000650:0001:0001:02</t>
  </si>
  <si>
    <t>064C  :831762:00:------:--</t>
  </si>
  <si>
    <t>21:0512:000762</t>
  </si>
  <si>
    <t>21:0085:000647</t>
  </si>
  <si>
    <t>21:0085:000647:0001:0001:00</t>
  </si>
  <si>
    <t>064C  :831763:00:------:--</t>
  </si>
  <si>
    <t>21:0512:000763</t>
  </si>
  <si>
    <t>21:0085:000648</t>
  </si>
  <si>
    <t>21:0085:000648:0001:0001:00</t>
  </si>
  <si>
    <t>692</t>
  </si>
  <si>
    <t>064C  :831764:00:------:--</t>
  </si>
  <si>
    <t>21:0512:000764</t>
  </si>
  <si>
    <t>21:0085:000649</t>
  </si>
  <si>
    <t>21:0085:000649:0001:0001:00</t>
  </si>
  <si>
    <t>064C  :831765:10:------:--</t>
  </si>
  <si>
    <t>21:0512:000765</t>
  </si>
  <si>
    <t>21:0085:000650:0001:0001:01</t>
  </si>
  <si>
    <t>064C  :831766:20:831765:10</t>
  </si>
  <si>
    <t>21:0512:000766</t>
  </si>
  <si>
    <t>21:0085:000650:0002:0001:00</t>
  </si>
  <si>
    <t>064C  :831767:00:------:--</t>
  </si>
  <si>
    <t>21:0512:000767</t>
  </si>
  <si>
    <t>21:0085:000651</t>
  </si>
  <si>
    <t>21:0085:000651:0001:0001:00</t>
  </si>
  <si>
    <t>064C  :831768:00:------:--</t>
  </si>
  <si>
    <t>21:0512:000768</t>
  </si>
  <si>
    <t>21:0085:000652</t>
  </si>
  <si>
    <t>21:0085:000652:0001:0001:00</t>
  </si>
  <si>
    <t>064C  :831769:00:------:--</t>
  </si>
  <si>
    <t>21:0512:000769</t>
  </si>
  <si>
    <t>21:0085:000653</t>
  </si>
  <si>
    <t>21:0085:000653:0001:0001:00</t>
  </si>
  <si>
    <t>064C  :831770:00:------:--</t>
  </si>
  <si>
    <t>21:0512:000770</t>
  </si>
  <si>
    <t>21:0085:000654</t>
  </si>
  <si>
    <t>21:0085:000654:0001:0001:00</t>
  </si>
  <si>
    <t>064C  :831771:00:------:--</t>
  </si>
  <si>
    <t>21:0512:000771</t>
  </si>
  <si>
    <t>21:0085:000655</t>
  </si>
  <si>
    <t>21:0085:000655:0001:0001:00</t>
  </si>
  <si>
    <t>064C  :831772:00:------:--</t>
  </si>
  <si>
    <t>21:0512:000772</t>
  </si>
  <si>
    <t>21:0085:000656</t>
  </si>
  <si>
    <t>21:0085:000656:0001:0001:00</t>
  </si>
  <si>
    <t>064C  :831773:00:------:--</t>
  </si>
  <si>
    <t>21:0512:000773</t>
  </si>
  <si>
    <t>21:0085:000657</t>
  </si>
  <si>
    <t>21:0085:000657:0001:0001:00</t>
  </si>
  <si>
    <t>064C  :831774:00:------:--</t>
  </si>
  <si>
    <t>21:0512:000774</t>
  </si>
  <si>
    <t>21:0085:000658</t>
  </si>
  <si>
    <t>21:0085:000658:0001:0001:00</t>
  </si>
  <si>
    <t>064C  :831775:00:------:--</t>
  </si>
  <si>
    <t>21:0512:000775</t>
  </si>
  <si>
    <t>21:0085:000659</t>
  </si>
  <si>
    <t>21:0085:000659:0001:0001:00</t>
  </si>
  <si>
    <t>934</t>
  </si>
  <si>
    <t>064C  :831776:00:------:--</t>
  </si>
  <si>
    <t>21:0512:000776</t>
  </si>
  <si>
    <t>21:0085:000660</t>
  </si>
  <si>
    <t>21:0085:000660:0001:0001:00</t>
  </si>
  <si>
    <t>064C  :831777:00:------:--</t>
  </si>
  <si>
    <t>21:0512:000777</t>
  </si>
  <si>
    <t>21:0085:000661</t>
  </si>
  <si>
    <t>21:0085:000661:0001:0001:00</t>
  </si>
  <si>
    <t>526</t>
  </si>
  <si>
    <t>064C  :831778:9P:------:--</t>
  </si>
  <si>
    <t>21:0512:000778</t>
  </si>
  <si>
    <t>064C  :831779:00:------:--</t>
  </si>
  <si>
    <t>21:0512:000779</t>
  </si>
  <si>
    <t>21:0085:000662</t>
  </si>
  <si>
    <t>21:0085:000662:0001:0001:00</t>
  </si>
  <si>
    <t>064C  :831780:00:------:--</t>
  </si>
  <si>
    <t>21:0512:000780</t>
  </si>
  <si>
    <t>21:0085:000663</t>
  </si>
  <si>
    <t>21:0085:000663:0001:0001:00</t>
  </si>
  <si>
    <t>064C  :831781:80:831783:20</t>
  </si>
  <si>
    <t>21:0512:000781</t>
  </si>
  <si>
    <t>21:0085:000664</t>
  </si>
  <si>
    <t>21:0085:000664:0002:0001:02</t>
  </si>
  <si>
    <t>064C  :831782:10:------:--</t>
  </si>
  <si>
    <t>21:0512:000782</t>
  </si>
  <si>
    <t>21:0085:000664:0001:0001:00</t>
  </si>
  <si>
    <t>064C  :831783:20:831782:10</t>
  </si>
  <si>
    <t>21:0512:000783</t>
  </si>
  <si>
    <t>21:0085:000664:0002:0001:01</t>
  </si>
  <si>
    <t>064C  :831784:9P:------:--</t>
  </si>
  <si>
    <t>21:0512:000784</t>
  </si>
  <si>
    <t>064C  :831785:00:------:--</t>
  </si>
  <si>
    <t>21:0512:000785</t>
  </si>
  <si>
    <t>21:0085:000665</t>
  </si>
  <si>
    <t>21:0085:000665:0001:0001:00</t>
  </si>
  <si>
    <t>064C  :831786:00:------:--</t>
  </si>
  <si>
    <t>21:0512:000786</t>
  </si>
  <si>
    <t>21:0085:000666</t>
  </si>
  <si>
    <t>21:0085:000666:0001:0001:00</t>
  </si>
  <si>
    <t>064C  :831787:00:------:--</t>
  </si>
  <si>
    <t>21:0512:000787</t>
  </si>
  <si>
    <t>21:0085:000667</t>
  </si>
  <si>
    <t>21:0085:000667:0001:0001:00</t>
  </si>
  <si>
    <t>16.9</t>
  </si>
  <si>
    <t>064C  :831788:00:------:--</t>
  </si>
  <si>
    <t>21:0512:000788</t>
  </si>
  <si>
    <t>21:0085:000668</t>
  </si>
  <si>
    <t>21:0085:000668:0001:0001:00</t>
  </si>
  <si>
    <t>1370</t>
  </si>
  <si>
    <t>064C  :831789:00:------:--</t>
  </si>
  <si>
    <t>21:0512:000789</t>
  </si>
  <si>
    <t>21:0085:000669</t>
  </si>
  <si>
    <t>21:0085:000669:0001:0001:00</t>
  </si>
  <si>
    <t>064C  :831790:00:------:--</t>
  </si>
  <si>
    <t>21:0512:000790</t>
  </si>
  <si>
    <t>21:0085:000670</t>
  </si>
  <si>
    <t>21:0085:000670:0001:0001:00</t>
  </si>
  <si>
    <t>064C  :831791:00:------:--</t>
  </si>
  <si>
    <t>21:0512:000791</t>
  </si>
  <si>
    <t>21:0085:000671</t>
  </si>
  <si>
    <t>21:0085:000671:0001:0001:00</t>
  </si>
  <si>
    <t>277</t>
  </si>
  <si>
    <t>064C  :831792:00:------:--</t>
  </si>
  <si>
    <t>21:0512:000792</t>
  </si>
  <si>
    <t>21:0085:000672</t>
  </si>
  <si>
    <t>21:0085:000672:0001:0001:00</t>
  </si>
  <si>
    <t>064C  :831793:00:------:--</t>
  </si>
  <si>
    <t>21:0512:000793</t>
  </si>
  <si>
    <t>21:0085:000673</t>
  </si>
  <si>
    <t>21:0085:000673:0001:0001:00</t>
  </si>
  <si>
    <t>064C  :831794:00:------:--</t>
  </si>
  <si>
    <t>21:0512:000794</t>
  </si>
  <si>
    <t>21:0085:000674</t>
  </si>
  <si>
    <t>21:0085:000674:0001:0001:00</t>
  </si>
  <si>
    <t>064C  :831795:00:------:--</t>
  </si>
  <si>
    <t>21:0512:000795</t>
  </si>
  <si>
    <t>21:0085:000675</t>
  </si>
  <si>
    <t>21:0085:000675:0001:0001:00</t>
  </si>
  <si>
    <t>064C  :831796:00:------:--</t>
  </si>
  <si>
    <t>21:0512:000796</t>
  </si>
  <si>
    <t>21:0085:000676</t>
  </si>
  <si>
    <t>21:0085:000676:0001:0001:00</t>
  </si>
  <si>
    <t>064C  :831797:00:------:--</t>
  </si>
  <si>
    <t>21:0512:000797</t>
  </si>
  <si>
    <t>21:0085:000677</t>
  </si>
  <si>
    <t>21:0085:000677:0001:0001:00</t>
  </si>
  <si>
    <t>064C  :831798:00:------:--</t>
  </si>
  <si>
    <t>21:0512:000798</t>
  </si>
  <si>
    <t>21:0085:000678</t>
  </si>
  <si>
    <t>21:0085:000678:0001:0001:00</t>
  </si>
  <si>
    <t>064C  :831799:00:------:--</t>
  </si>
  <si>
    <t>21:0512:000799</t>
  </si>
  <si>
    <t>21:0085:000679</t>
  </si>
  <si>
    <t>21:0085:000679:0001:0001:00</t>
  </si>
  <si>
    <t>064C  :831800:00:------:--</t>
  </si>
  <si>
    <t>21:0512:000800</t>
  </si>
  <si>
    <t>21:0085:000680</t>
  </si>
  <si>
    <t>21:0085:000680:0001:0001:00</t>
  </si>
  <si>
    <t>064C  :831801:80:831804:20</t>
  </si>
  <si>
    <t>21:0512:000801</t>
  </si>
  <si>
    <t>21:0085:000682</t>
  </si>
  <si>
    <t>21:0085:000682:0002:0001:02</t>
  </si>
  <si>
    <t>064C  :831802:00:------:--</t>
  </si>
  <si>
    <t>21:0512:000802</t>
  </si>
  <si>
    <t>21:0085:000681</t>
  </si>
  <si>
    <t>21:0085:000681:0001:0001:00</t>
  </si>
  <si>
    <t>064C  :831803:10:------:--</t>
  </si>
  <si>
    <t>21:0512:000803</t>
  </si>
  <si>
    <t>21:0085:000682:0001:0001:00</t>
  </si>
  <si>
    <t>064C  :831804:20:831803:10</t>
  </si>
  <si>
    <t>21:0512:000804</t>
  </si>
  <si>
    <t>21:0085:000682:0002:0001:01</t>
  </si>
  <si>
    <t>064C  :831805:00:------:--</t>
  </si>
  <si>
    <t>21:0512:000805</t>
  </si>
  <si>
    <t>21:0085:000683</t>
  </si>
  <si>
    <t>21:0085:000683:0001:0001:00</t>
  </si>
  <si>
    <t>064C  :831806:00:------:--</t>
  </si>
  <si>
    <t>21:0512:000806</t>
  </si>
  <si>
    <t>21:0085:000684</t>
  </si>
  <si>
    <t>21:0085:000684:0001:0001:00</t>
  </si>
  <si>
    <t>064C  :831807:00:------:--</t>
  </si>
  <si>
    <t>21:0512:000807</t>
  </si>
  <si>
    <t>21:0085:000685</t>
  </si>
  <si>
    <t>21:0085:000685:0001:0001:00</t>
  </si>
  <si>
    <t>064C  :831808:00:------:--</t>
  </si>
  <si>
    <t>21:0512:000808</t>
  </si>
  <si>
    <t>21:0085:000686</t>
  </si>
  <si>
    <t>21:0085:000686:0001:0001:00</t>
  </si>
  <si>
    <t>064C  :831809:00:------:--</t>
  </si>
  <si>
    <t>21:0512:000809</t>
  </si>
  <si>
    <t>21:0085:000687</t>
  </si>
  <si>
    <t>21:0085:000687:0001:0001:00</t>
  </si>
  <si>
    <t>064C  :831810:00:------:--</t>
  </si>
  <si>
    <t>21:0512:000810</t>
  </si>
  <si>
    <t>21:0085:000688</t>
  </si>
  <si>
    <t>21:0085:000688:0001:0001:00</t>
  </si>
  <si>
    <t>064C  :831811:00:------:--</t>
  </si>
  <si>
    <t>21:0512:000811</t>
  </si>
  <si>
    <t>21:0085:000689</t>
  </si>
  <si>
    <t>21:0085:000689:0001:0001:00</t>
  </si>
  <si>
    <t>064C  :831812:00:------:--</t>
  </si>
  <si>
    <t>21:0512:000812</t>
  </si>
  <si>
    <t>21:0085:000690</t>
  </si>
  <si>
    <t>21:0085:000690:0001:0001:00</t>
  </si>
  <si>
    <t>064C  :831813:00:------:--</t>
  </si>
  <si>
    <t>21:0512:000813</t>
  </si>
  <si>
    <t>21:0085:000691</t>
  </si>
  <si>
    <t>21:0085:000691:0001:0001:00</t>
  </si>
  <si>
    <t>064C  :831814:00:------:--</t>
  </si>
  <si>
    <t>21:0512:000814</t>
  </si>
  <si>
    <t>21:0085:000692</t>
  </si>
  <si>
    <t>21:0085:000692:0001:0001:00</t>
  </si>
  <si>
    <t>064C  :831815:00:------:--</t>
  </si>
  <si>
    <t>21:0512:000815</t>
  </si>
  <si>
    <t>21:0085:000693</t>
  </si>
  <si>
    <t>21:0085:000693:0001:0001:00</t>
  </si>
  <si>
    <t>064C  :831816:00:------:--</t>
  </si>
  <si>
    <t>21:0512:000816</t>
  </si>
  <si>
    <t>21:0085:000694</t>
  </si>
  <si>
    <t>21:0085:000694:0001:0001:00</t>
  </si>
  <si>
    <t>064C  :831817:00:------:--</t>
  </si>
  <si>
    <t>21:0512:000817</t>
  </si>
  <si>
    <t>21:0085:000695</t>
  </si>
  <si>
    <t>21:0085:000695:0001:0001:00</t>
  </si>
  <si>
    <t>064C  :831818:9P:------:--</t>
  </si>
  <si>
    <t>21:0512:000818</t>
  </si>
  <si>
    <t>064C  :831819:00:------:--</t>
  </si>
  <si>
    <t>21:0512:000819</t>
  </si>
  <si>
    <t>21:0085:000696</t>
  </si>
  <si>
    <t>21:0085:000696:0001:0001:00</t>
  </si>
  <si>
    <t>064C  :831820:00:------:--</t>
  </si>
  <si>
    <t>21:0512:000820</t>
  </si>
  <si>
    <t>21:0085:000697</t>
  </si>
  <si>
    <t>21:0085:000697:0001:0001:00</t>
  </si>
  <si>
    <t>064C  :831821:80:831823:20</t>
  </si>
  <si>
    <t>21:0512:000821</t>
  </si>
  <si>
    <t>21:0085:000698</t>
  </si>
  <si>
    <t>21:0085:000698:0002:0001:02</t>
  </si>
  <si>
    <t>064C  :831822:10:------:--</t>
  </si>
  <si>
    <t>21:0512:000822</t>
  </si>
  <si>
    <t>21:0085:000698:0001:0001:00</t>
  </si>
  <si>
    <t>064C  :831823:20:831822:10</t>
  </si>
  <si>
    <t>21:0512:000823</t>
  </si>
  <si>
    <t>21:0085:000698:0002:0001:01</t>
  </si>
  <si>
    <t>064C  :831824:00:------:--</t>
  </si>
  <si>
    <t>21:0512:000824</t>
  </si>
  <si>
    <t>21:0085:000699</t>
  </si>
  <si>
    <t>21:0085:000699:0001:0001:00</t>
  </si>
  <si>
    <t>064C  :831825:00:------:--</t>
  </si>
  <si>
    <t>21:0512:000825</t>
  </si>
  <si>
    <t>21:0085:000700</t>
  </si>
  <si>
    <t>21:0085:000700:0001:0001:00</t>
  </si>
  <si>
    <t>064C  :831826:00:------:--</t>
  </si>
  <si>
    <t>21:0512:000826</t>
  </si>
  <si>
    <t>21:0085:000701</t>
  </si>
  <si>
    <t>21:0085:000701:0001:0001:00</t>
  </si>
  <si>
    <t>064C  :831827:00:------:--</t>
  </si>
  <si>
    <t>21:0512:000827</t>
  </si>
  <si>
    <t>21:0085:000702</t>
  </si>
  <si>
    <t>21:0085:000702:0001:0001:00</t>
  </si>
  <si>
    <t>064C  :831828:00:------:--</t>
  </si>
  <si>
    <t>21:0512:000828</t>
  </si>
  <si>
    <t>21:0085:000703</t>
  </si>
  <si>
    <t>21:0085:000703:0001:0001:00</t>
  </si>
  <si>
    <t>064C  :831829:00:------:--</t>
  </si>
  <si>
    <t>21:0512:000829</t>
  </si>
  <si>
    <t>21:0085:000704</t>
  </si>
  <si>
    <t>21:0085:000704:0001:0001:00</t>
  </si>
  <si>
    <t>064C  :831830:00:------:--</t>
  </si>
  <si>
    <t>21:0512:000830</t>
  </si>
  <si>
    <t>21:0085:000705</t>
  </si>
  <si>
    <t>21:0085:000705:0001:0001:00</t>
  </si>
  <si>
    <t>064C  :831831:00:------:--</t>
  </si>
  <si>
    <t>21:0512:000831</t>
  </si>
  <si>
    <t>21:0085:000706</t>
  </si>
  <si>
    <t>21:0085:000706:0001:0001:00</t>
  </si>
  <si>
    <t>064C  :831832:00:------:--</t>
  </si>
  <si>
    <t>21:0512:000832</t>
  </si>
  <si>
    <t>21:0085:000707</t>
  </si>
  <si>
    <t>21:0085:000707:0001:0001:00</t>
  </si>
  <si>
    <t>064C  :831833:00:------:--</t>
  </si>
  <si>
    <t>21:0512:000833</t>
  </si>
  <si>
    <t>21:0085:000708</t>
  </si>
  <si>
    <t>21:0085:000708:0001:0001:00</t>
  </si>
  <si>
    <t>064C  :831834:00:------:--</t>
  </si>
  <si>
    <t>21:0512:000834</t>
  </si>
  <si>
    <t>21:0085:000709</t>
  </si>
  <si>
    <t>21:0085:000709:0001:0001:00</t>
  </si>
  <si>
    <t>064C  :831835:00:------:--</t>
  </si>
  <si>
    <t>21:0512:000835</t>
  </si>
  <si>
    <t>21:0085:000710</t>
  </si>
  <si>
    <t>21:0085:000710:0001:0001:00</t>
  </si>
  <si>
    <t>064C  :831836:9P:------:--</t>
  </si>
  <si>
    <t>21:0512:000836</t>
  </si>
  <si>
    <t>064C  :831837:00:------:--</t>
  </si>
  <si>
    <t>21:0512:000837</t>
  </si>
  <si>
    <t>21:0085:000711</t>
  </si>
  <si>
    <t>21:0085:000711:0001:0001:00</t>
  </si>
  <si>
    <t>064C  :831838:00:------:--</t>
  </si>
  <si>
    <t>21:0512:000838</t>
  </si>
  <si>
    <t>21:0085:000712</t>
  </si>
  <si>
    <t>21:0085:000712:0001:0001:00</t>
  </si>
  <si>
    <t>064C  :831839:00:------:--</t>
  </si>
  <si>
    <t>21:0512:000839</t>
  </si>
  <si>
    <t>21:0085:000713</t>
  </si>
  <si>
    <t>21:0085:000713:0001:0001:00</t>
  </si>
  <si>
    <t>064C  :831840:00:------:--</t>
  </si>
  <si>
    <t>21:0512:000840</t>
  </si>
  <si>
    <t>21:0085:000714</t>
  </si>
  <si>
    <t>21:0085:000714:0001:0001:00</t>
  </si>
  <si>
    <t>064C  :831841:80:831850:00</t>
  </si>
  <si>
    <t>21:0512:000841</t>
  </si>
  <si>
    <t>21:0085:000721</t>
  </si>
  <si>
    <t>21:0085:000721:0001:0001:02</t>
  </si>
  <si>
    <t>064C  :831842:10:------:--</t>
  </si>
  <si>
    <t>21:0512:000842</t>
  </si>
  <si>
    <t>21:0085:000715</t>
  </si>
  <si>
    <t>21:0085:000715:0001:0001:00</t>
  </si>
  <si>
    <t>064C  :831843:20:831842:10</t>
  </si>
  <si>
    <t>21:0512:000843</t>
  </si>
  <si>
    <t>21:0085:000715:0002:0001:00</t>
  </si>
  <si>
    <t>064C  :831844:00:------:--</t>
  </si>
  <si>
    <t>21:0512:000844</t>
  </si>
  <si>
    <t>21:0085:000716</t>
  </si>
  <si>
    <t>21:0085:000716:0001:0001:00</t>
  </si>
  <si>
    <t>064C  :831845:00:------:--</t>
  </si>
  <si>
    <t>21:0512:000845</t>
  </si>
  <si>
    <t>21:0085:000717</t>
  </si>
  <si>
    <t>21:0085:000717:0001:0001:00</t>
  </si>
  <si>
    <t>064C  :831846:00:------:--</t>
  </si>
  <si>
    <t>21:0512:000846</t>
  </si>
  <si>
    <t>21:0085:000718</t>
  </si>
  <si>
    <t>21:0085:000718:0001:0001:00</t>
  </si>
  <si>
    <t>695</t>
  </si>
  <si>
    <t>064C  :831847:00:------:--</t>
  </si>
  <si>
    <t>21:0512:000847</t>
  </si>
  <si>
    <t>21:0085:000719</t>
  </si>
  <si>
    <t>21:0085:000719:0001:0001:00</t>
  </si>
  <si>
    <t>064C  :831848:9M:------:--</t>
  </si>
  <si>
    <t>21:0512:000848</t>
  </si>
  <si>
    <t>064C  :831849:00:------:--</t>
  </si>
  <si>
    <t>21:0512:000849</t>
  </si>
  <si>
    <t>21:0085:000720</t>
  </si>
  <si>
    <t>21:0085:000720:0001:0001:00</t>
  </si>
  <si>
    <t>064C  :831850:00:------:--</t>
  </si>
  <si>
    <t>21:0512:000850</t>
  </si>
  <si>
    <t>21:0085:000721:0001:0001:01</t>
  </si>
  <si>
    <t>064C  :831851:00:------:--</t>
  </si>
  <si>
    <t>21:0512:000851</t>
  </si>
  <si>
    <t>21:0085:000722</t>
  </si>
  <si>
    <t>21:0085:000722:0001:0001:00</t>
  </si>
  <si>
    <t>064C  :831852:00:------:--</t>
  </si>
  <si>
    <t>21:0512:000852</t>
  </si>
  <si>
    <t>21:0085:000723</t>
  </si>
  <si>
    <t>21:0085:000723:0001:0001:00</t>
  </si>
  <si>
    <t>064C  :831853:00:------:--</t>
  </si>
  <si>
    <t>21:0512:000853</t>
  </si>
  <si>
    <t>21:0085:000724</t>
  </si>
  <si>
    <t>21:0085:000724:0001:0001:00</t>
  </si>
  <si>
    <t>064C  :831854:00:------:--</t>
  </si>
  <si>
    <t>21:0512:000854</t>
  </si>
  <si>
    <t>21:0085:000725</t>
  </si>
  <si>
    <t>21:0085:000725:0001:0001:00</t>
  </si>
  <si>
    <t>064C  :831855:00:------:--</t>
  </si>
  <si>
    <t>21:0512:000855</t>
  </si>
  <si>
    <t>21:0085:000726</t>
  </si>
  <si>
    <t>21:0085:000726:0001:0001:00</t>
  </si>
  <si>
    <t>064C  :831856:00:------:--</t>
  </si>
  <si>
    <t>21:0512:000856</t>
  </si>
  <si>
    <t>21:0085:000727</t>
  </si>
  <si>
    <t>21:0085:000727:0001:0001:00</t>
  </si>
  <si>
    <t>064C  :831857:00:------:--</t>
  </si>
  <si>
    <t>21:0512:000857</t>
  </si>
  <si>
    <t>21:0085:000728</t>
  </si>
  <si>
    <t>21:0085:000728:0001:0001:00</t>
  </si>
  <si>
    <t>064C  :831858:00:------:--</t>
  </si>
  <si>
    <t>21:0512:000858</t>
  </si>
  <si>
    <t>21:0085:000729</t>
  </si>
  <si>
    <t>21:0085:000729:0001:0001:00</t>
  </si>
  <si>
    <t>064C  :831859:00:------:--</t>
  </si>
  <si>
    <t>21:0512:000859</t>
  </si>
  <si>
    <t>21:0085:000730</t>
  </si>
  <si>
    <t>21:0085:000730:0001:0001:00</t>
  </si>
  <si>
    <t>064C  :831860:00:------:--</t>
  </si>
  <si>
    <t>21:0512:000860</t>
  </si>
  <si>
    <t>21:0085:000731</t>
  </si>
  <si>
    <t>21:0085:000731:0001:0001:00</t>
  </si>
  <si>
    <t>064C  :831861:80:831862:10</t>
  </si>
  <si>
    <t>21:0512:000861</t>
  </si>
  <si>
    <t>21:0085:000732</t>
  </si>
  <si>
    <t>21:0085:000732:0001:0001:02</t>
  </si>
  <si>
    <t>064C  :831862:10:------:--</t>
  </si>
  <si>
    <t>21:0512:000862</t>
  </si>
  <si>
    <t>21:0085:000732:0001:0001:01</t>
  </si>
  <si>
    <t>064C  :831863:20:831862:10</t>
  </si>
  <si>
    <t>21:0512:000863</t>
  </si>
  <si>
    <t>21:0085:000732:0002:0001:00</t>
  </si>
  <si>
    <t>064C  :831864:00:------:--</t>
  </si>
  <si>
    <t>21:0512:000864</t>
  </si>
  <si>
    <t>21:0085:000733</t>
  </si>
  <si>
    <t>21:0085:000733:0001:0001:00</t>
  </si>
  <si>
    <t>064C  :831865:00:------:--</t>
  </si>
  <si>
    <t>21:0512:000865</t>
  </si>
  <si>
    <t>21:0085:000734</t>
  </si>
  <si>
    <t>21:0085:000734:0001:0001:00</t>
  </si>
  <si>
    <t>064C  :831866:00:------:--</t>
  </si>
  <si>
    <t>21:0512:000866</t>
  </si>
  <si>
    <t>21:0085:000735</t>
  </si>
  <si>
    <t>21:0085:000735:0001:0001:00</t>
  </si>
  <si>
    <t>064C  :831867:00:------:--</t>
  </si>
  <si>
    <t>21:0512:000867</t>
  </si>
  <si>
    <t>21:0085:000736</t>
  </si>
  <si>
    <t>21:0085:000736:0001:0001:00</t>
  </si>
  <si>
    <t>064C  :831868:00:------:--</t>
  </si>
  <si>
    <t>21:0512:000868</t>
  </si>
  <si>
    <t>21:0085:000737</t>
  </si>
  <si>
    <t>21:0085:000737:0001:0001:00</t>
  </si>
  <si>
    <t>064C  :831869:00:------:--</t>
  </si>
  <si>
    <t>21:0512:000869</t>
  </si>
  <si>
    <t>21:0085:000738</t>
  </si>
  <si>
    <t>21:0085:000738:0001:0001:00</t>
  </si>
  <si>
    <t>102.5</t>
  </si>
  <si>
    <t>064C  :831870:00:------:--</t>
  </si>
  <si>
    <t>21:0512:000870</t>
  </si>
  <si>
    <t>21:0085:000739</t>
  </si>
  <si>
    <t>21:0085:000739:0001:0001:00</t>
  </si>
  <si>
    <t>064C  :831871:00:------:--</t>
  </si>
  <si>
    <t>21:0512:000871</t>
  </si>
  <si>
    <t>21:0085:000740</t>
  </si>
  <si>
    <t>21:0085:000740:0001:0001:00</t>
  </si>
  <si>
    <t>064C  :831872:00:------:--</t>
  </si>
  <si>
    <t>21:0512:000872</t>
  </si>
  <si>
    <t>21:0085:000741</t>
  </si>
  <si>
    <t>21:0085:000741:0001:0001:00</t>
  </si>
  <si>
    <t>064C  :831873:9M:------:--</t>
  </si>
  <si>
    <t>21:0512:000873</t>
  </si>
  <si>
    <t>064C  :831874:00:------:--</t>
  </si>
  <si>
    <t>21:0512:000874</t>
  </si>
  <si>
    <t>21:0085:000742</t>
  </si>
  <si>
    <t>21:0085:000742:0001:0001:00</t>
  </si>
  <si>
    <t>064C  :831875:00:------:--</t>
  </si>
  <si>
    <t>21:0512:000875</t>
  </si>
  <si>
    <t>21:0085:000743</t>
  </si>
  <si>
    <t>21:0085:000743:0001:0001:00</t>
  </si>
  <si>
    <t>064C  :831876:00:------:--</t>
  </si>
  <si>
    <t>21:0512:000876</t>
  </si>
  <si>
    <t>21:0085:000744</t>
  </si>
  <si>
    <t>21:0085:000744:0001:0001:00</t>
  </si>
  <si>
    <t>064C  :831877:00:------:--</t>
  </si>
  <si>
    <t>21:0512:000877</t>
  </si>
  <si>
    <t>21:0085:000745</t>
  </si>
  <si>
    <t>21:0085:000745:0001:0001:00</t>
  </si>
  <si>
    <t>064C  :831878:00:------:--</t>
  </si>
  <si>
    <t>21:0512:000878</t>
  </si>
  <si>
    <t>21:0085:000746</t>
  </si>
  <si>
    <t>21:0085:000746:0001:0001:00</t>
  </si>
  <si>
    <t>064C  :831879:00:------:--</t>
  </si>
  <si>
    <t>21:0512:000879</t>
  </si>
  <si>
    <t>21:0085:000747</t>
  </si>
  <si>
    <t>21:0085:000747:0001:0001:00</t>
  </si>
  <si>
    <t>064C  :831880:00:------:--</t>
  </si>
  <si>
    <t>21:0512:000880</t>
  </si>
  <si>
    <t>21:0085:000748</t>
  </si>
  <si>
    <t>21:0085:000748:0001:0001:00</t>
  </si>
  <si>
    <t>064C  :831881:80:831886:10</t>
  </si>
  <si>
    <t>21:0512:000881</t>
  </si>
  <si>
    <t>21:0085:000753</t>
  </si>
  <si>
    <t>21:0085:000753:0001:0001:02</t>
  </si>
  <si>
    <t>399</t>
  </si>
  <si>
    <t>064C  :831882:00:------:--</t>
  </si>
  <si>
    <t>21:0512:000882</t>
  </si>
  <si>
    <t>21:0085:000749</t>
  </si>
  <si>
    <t>21:0085:000749:0001:0001:00</t>
  </si>
  <si>
    <t>064C  :831883:00:------:--</t>
  </si>
  <si>
    <t>21:0512:000883</t>
  </si>
  <si>
    <t>21:0085:000750</t>
  </si>
  <si>
    <t>21:0085:000750:0001:0001:00</t>
  </si>
  <si>
    <t>064C  :831884:00:------:--</t>
  </si>
  <si>
    <t>21:0512:000884</t>
  </si>
  <si>
    <t>21:0085:000751</t>
  </si>
  <si>
    <t>21:0085:000751:0001:0001:00</t>
  </si>
  <si>
    <t>064C  :831885:00:------:--</t>
  </si>
  <si>
    <t>21:0512:000885</t>
  </si>
  <si>
    <t>21:0085:000752</t>
  </si>
  <si>
    <t>21:0085:000752:0001:0001:00</t>
  </si>
  <si>
    <t>064C  :831886:10:------:--</t>
  </si>
  <si>
    <t>21:0512:000886</t>
  </si>
  <si>
    <t>21:0085:000753:0001:0001:01</t>
  </si>
  <si>
    <t>064C  :831887:20:831886:10</t>
  </si>
  <si>
    <t>21:0512:000887</t>
  </si>
  <si>
    <t>21:0085:000753:0002:0001:00</t>
  </si>
  <si>
    <t>064C  :831888:00:------:--</t>
  </si>
  <si>
    <t>21:0512:000888</t>
  </si>
  <si>
    <t>21:0085:000754</t>
  </si>
  <si>
    <t>21:0085:000754:0001:0001:00</t>
  </si>
  <si>
    <t>064C  :831889:00:------:--</t>
  </si>
  <si>
    <t>21:0512:000889</t>
  </si>
  <si>
    <t>21:0085:000755</t>
  </si>
  <si>
    <t>21:0085:000755:0001:0001:00</t>
  </si>
  <si>
    <t>064C  :831890:00:------:--</t>
  </si>
  <si>
    <t>21:0512:000890</t>
  </si>
  <si>
    <t>21:0085:000756</t>
  </si>
  <si>
    <t>21:0085:000756:0001:0001:00</t>
  </si>
  <si>
    <t>064C  :831891:00:------:--</t>
  </si>
  <si>
    <t>21:0512:000891</t>
  </si>
  <si>
    <t>21:0085:000757</t>
  </si>
  <si>
    <t>21:0085:000757:0001:0001:00</t>
  </si>
  <si>
    <t>8660</t>
  </si>
  <si>
    <t>064C  :831892:00:------:--</t>
  </si>
  <si>
    <t>21:0512:000892</t>
  </si>
  <si>
    <t>21:0085:000758</t>
  </si>
  <si>
    <t>21:0085:000758:0001:0001:00</t>
  </si>
  <si>
    <t>9850</t>
  </si>
  <si>
    <t>064C  :831893:00:------:--</t>
  </si>
  <si>
    <t>21:0512:000893</t>
  </si>
  <si>
    <t>21:0085:000759</t>
  </si>
  <si>
    <t>21:0085:000759:0001:0001:00</t>
  </si>
  <si>
    <t>064C  :831894:00:------:--</t>
  </si>
  <si>
    <t>21:0512:000894</t>
  </si>
  <si>
    <t>21:0085:000760</t>
  </si>
  <si>
    <t>21:0085:000760:0001:0001:00</t>
  </si>
  <si>
    <t>064C  :831895:00:------:--</t>
  </si>
  <si>
    <t>21:0512:000895</t>
  </si>
  <si>
    <t>21:0085:000761</t>
  </si>
  <si>
    <t>21:0085:000761:0001:0001:00</t>
  </si>
  <si>
    <t>064C  :831896:9R:------:--</t>
  </si>
  <si>
    <t>21:0512:000896</t>
  </si>
  <si>
    <t>064C  :831897:00:------:--</t>
  </si>
  <si>
    <t>21:0512:000897</t>
  </si>
  <si>
    <t>21:0085:000762</t>
  </si>
  <si>
    <t>21:0085:000762:0001:0001:00</t>
  </si>
  <si>
    <t>064C  :831898:00:------:--</t>
  </si>
  <si>
    <t>21:0512:000898</t>
  </si>
  <si>
    <t>21:0085:000763</t>
  </si>
  <si>
    <t>21:0085:000763:0001:0001:00</t>
  </si>
  <si>
    <t>064C  :831899:00:------:--</t>
  </si>
  <si>
    <t>21:0512:000899</t>
  </si>
  <si>
    <t>21:0085:000764</t>
  </si>
  <si>
    <t>21:0085:000764:0001:0001:00</t>
  </si>
  <si>
    <t>064C  :831900:00:------:--</t>
  </si>
  <si>
    <t>21:0512:000900</t>
  </si>
  <si>
    <t>21:0085:000765</t>
  </si>
  <si>
    <t>21:0085:000765:0001:0001:00</t>
  </si>
  <si>
    <t>064C  :831901:80:831902:10</t>
  </si>
  <si>
    <t>21:0512:000901</t>
  </si>
  <si>
    <t>21:0085:000766</t>
  </si>
  <si>
    <t>21:0085:000766:0001:0001:02</t>
  </si>
  <si>
    <t>064C  :831902:10:------:--</t>
  </si>
  <si>
    <t>21:0512:000902</t>
  </si>
  <si>
    <t>21:0085:000766:0001:0001:01</t>
  </si>
  <si>
    <t>064C  :831903:20:831902:10</t>
  </si>
  <si>
    <t>21:0512:000903</t>
  </si>
  <si>
    <t>21:0085:000766:0002:0001:00</t>
  </si>
  <si>
    <t>434</t>
  </si>
  <si>
    <t>064C  :831904:00:------:--</t>
  </si>
  <si>
    <t>21:0512:000904</t>
  </si>
  <si>
    <t>21:0085:000767</t>
  </si>
  <si>
    <t>21:0085:000767:0001:0001:00</t>
  </si>
  <si>
    <t>064C  :831905:9P:------:--</t>
  </si>
  <si>
    <t>21:0512:000905</t>
  </si>
  <si>
    <t>064C  :831906:00:------:--</t>
  </si>
  <si>
    <t>21:0512:000906</t>
  </si>
  <si>
    <t>21:0085:000768</t>
  </si>
  <si>
    <t>21:0085:000768:0001:0001:00</t>
  </si>
  <si>
    <t>064C  :831907:00:------:--</t>
  </si>
  <si>
    <t>21:0512:000907</t>
  </si>
  <si>
    <t>21:0085:000769</t>
  </si>
  <si>
    <t>21:0085:000769:0001:0001:00</t>
  </si>
  <si>
    <t>064C  :831908:00:------:--</t>
  </si>
  <si>
    <t>21:0512:000908</t>
  </si>
  <si>
    <t>21:0085:000770</t>
  </si>
  <si>
    <t>21:0085:000770:0001:0001:00</t>
  </si>
  <si>
    <t>064C  :831909:00:------:--</t>
  </si>
  <si>
    <t>21:0512:000909</t>
  </si>
  <si>
    <t>21:0085:000771</t>
  </si>
  <si>
    <t>21:0085:000771:0001:0001:00</t>
  </si>
  <si>
    <t>064C  :831910:00:------:--</t>
  </si>
  <si>
    <t>21:0512:000910</t>
  </si>
  <si>
    <t>21:0085:000772</t>
  </si>
  <si>
    <t>21:0085:000772:0001:0001:00</t>
  </si>
  <si>
    <t>064C  :831911:00:------:--</t>
  </si>
  <si>
    <t>21:0512:000911</t>
  </si>
  <si>
    <t>21:0085:000773</t>
  </si>
  <si>
    <t>21:0085:000773:0001:0001:00</t>
  </si>
  <si>
    <t>064C  :831912:00:------:--</t>
  </si>
  <si>
    <t>21:0512:000912</t>
  </si>
  <si>
    <t>21:0085:000774</t>
  </si>
  <si>
    <t>21:0085:000774:0001:0001:00</t>
  </si>
  <si>
    <t>064C  :831913:00:------:--</t>
  </si>
  <si>
    <t>21:0512:000913</t>
  </si>
  <si>
    <t>21:0085:000775</t>
  </si>
  <si>
    <t>21:0085:000775:0001:0001:00</t>
  </si>
  <si>
    <t>064C  :831914:00:------:--</t>
  </si>
  <si>
    <t>21:0512:000914</t>
  </si>
  <si>
    <t>21:0085:000776</t>
  </si>
  <si>
    <t>21:0085:000776:0001:0001:00</t>
  </si>
  <si>
    <t>064C  :831915:00:------:--</t>
  </si>
  <si>
    <t>21:0512:000915</t>
  </si>
  <si>
    <t>21:0085:000777</t>
  </si>
  <si>
    <t>21:0085:000777:0001:0001:00</t>
  </si>
  <si>
    <t>064C  :831916:00:------:--</t>
  </si>
  <si>
    <t>21:0512:000916</t>
  </si>
  <si>
    <t>21:0085:000778</t>
  </si>
  <si>
    <t>21:0085:000778:0001:0001:00</t>
  </si>
  <si>
    <t>064C  :831917:00:------:--</t>
  </si>
  <si>
    <t>21:0512:000917</t>
  </si>
  <si>
    <t>21:0085:000779</t>
  </si>
  <si>
    <t>21:0085:000779:0001:0001:00</t>
  </si>
  <si>
    <t>064C  :831918:00:------:--</t>
  </si>
  <si>
    <t>21:0512:000918</t>
  </si>
  <si>
    <t>21:0085:000780</t>
  </si>
  <si>
    <t>21:0085:000780:0001:0001:00</t>
  </si>
  <si>
    <t>064C  :831919:00:------:--</t>
  </si>
  <si>
    <t>21:0512:000919</t>
  </si>
  <si>
    <t>21:0085:000781</t>
  </si>
  <si>
    <t>21:0085:000781:0001:0001:00</t>
  </si>
  <si>
    <t>064C  :831920:00:------:--</t>
  </si>
  <si>
    <t>21:0512:000920</t>
  </si>
  <si>
    <t>21:0085:000782</t>
  </si>
  <si>
    <t>21:0085:000782:0001:0001:00</t>
  </si>
  <si>
    <t>064C  :831921:80:831923:20</t>
  </si>
  <si>
    <t>21:0512:000921</t>
  </si>
  <si>
    <t>21:0085:000783</t>
  </si>
  <si>
    <t>21:0085:000783:0002:0001:02</t>
  </si>
  <si>
    <t>064C  :831922:10:------:--</t>
  </si>
  <si>
    <t>21:0512:000922</t>
  </si>
  <si>
    <t>21:0085:000783:0001:0001:00</t>
  </si>
  <si>
    <t>064C  :831923:20:831922:10</t>
  </si>
  <si>
    <t>21:0512:000923</t>
  </si>
  <si>
    <t>21:0085:000783:0002:0001:01</t>
  </si>
  <si>
    <t>064C  :831924:9R:------:--</t>
  </si>
  <si>
    <t>21:0512:000924</t>
  </si>
  <si>
    <t>064C  :831925:00:------:--</t>
  </si>
  <si>
    <t>21:0512:000925</t>
  </si>
  <si>
    <t>21:0085:000784</t>
  </si>
  <si>
    <t>21:0085:000784:0001:0001:00</t>
  </si>
  <si>
    <t>064C  :831926:00:------:--</t>
  </si>
  <si>
    <t>21:0512:000926</t>
  </si>
  <si>
    <t>21:0085:000785</t>
  </si>
  <si>
    <t>21:0085:000785:0001:0001:00</t>
  </si>
  <si>
    <t>064C  :831927:00:------:--</t>
  </si>
  <si>
    <t>21:0512:000927</t>
  </si>
  <si>
    <t>21:0085:000786</t>
  </si>
  <si>
    <t>21:0085:000786:0001:0001:00</t>
  </si>
  <si>
    <t>064C  :831928:00:------:--</t>
  </si>
  <si>
    <t>21:0512:000928</t>
  </si>
  <si>
    <t>21:0085:000787</t>
  </si>
  <si>
    <t>21:0085:000787:0001:0001:00</t>
  </si>
  <si>
    <t>064C  :831929:00:------:--</t>
  </si>
  <si>
    <t>21:0512:000929</t>
  </si>
  <si>
    <t>21:0085:000788</t>
  </si>
  <si>
    <t>21:0085:000788:0001:0001:00</t>
  </si>
  <si>
    <t>064C  :831930:00:------:--</t>
  </si>
  <si>
    <t>21:0512:000930</t>
  </si>
  <si>
    <t>21:0085:000789</t>
  </si>
  <si>
    <t>21:0085:000789:0001:0001:00</t>
  </si>
  <si>
    <t>064C  :831931:00:------:--</t>
  </si>
  <si>
    <t>21:0512:000931</t>
  </si>
  <si>
    <t>21:0085:000790</t>
  </si>
  <si>
    <t>21:0085:000790:0001:0001:00</t>
  </si>
  <si>
    <t>064C  :831932:00:------:--</t>
  </si>
  <si>
    <t>21:0512:000932</t>
  </si>
  <si>
    <t>21:0085:000791</t>
  </si>
  <si>
    <t>21:0085:000791:0001:0001:00</t>
  </si>
  <si>
    <t>064C  :831933:00:------:--</t>
  </si>
  <si>
    <t>21:0512:000933</t>
  </si>
  <si>
    <t>21:0085:000792</t>
  </si>
  <si>
    <t>21:0085:000792:0001:0001:00</t>
  </si>
  <si>
    <t>064C  :831934:00:------:--</t>
  </si>
  <si>
    <t>21:0512:000934</t>
  </si>
  <si>
    <t>21:0085:000793</t>
  </si>
  <si>
    <t>21:0085:000793:0001:0001:00</t>
  </si>
  <si>
    <t>064C  :831935:00:------:--</t>
  </si>
  <si>
    <t>21:0512:000935</t>
  </si>
  <si>
    <t>21:0085:000794</t>
  </si>
  <si>
    <t>21:0085:000794:0001:0001:00</t>
  </si>
  <si>
    <t>064C  :831936:00:------:--</t>
  </si>
  <si>
    <t>21:0512:000936</t>
  </si>
  <si>
    <t>21:0085:000795</t>
  </si>
  <si>
    <t>21:0085:000795:0001:0001:00</t>
  </si>
  <si>
    <t>064C  :831937:00:------:--</t>
  </si>
  <si>
    <t>21:0512:000937</t>
  </si>
  <si>
    <t>21:0085:000796</t>
  </si>
  <si>
    <t>21:0085:000796:0001:0001:00</t>
  </si>
  <si>
    <t>064C  :831938:00:------:--</t>
  </si>
  <si>
    <t>21:0512:000938</t>
  </si>
  <si>
    <t>21:0085:000797</t>
  </si>
  <si>
    <t>21:0085:000797:0001:0001:00</t>
  </si>
  <si>
    <t>064C  :831939:00:------:--</t>
  </si>
  <si>
    <t>21:0512:000939</t>
  </si>
  <si>
    <t>21:0085:000798</t>
  </si>
  <si>
    <t>21:0085:000798:0001:0001:00</t>
  </si>
  <si>
    <t>064C  :831940:00:------:--</t>
  </si>
  <si>
    <t>21:0512:000940</t>
  </si>
  <si>
    <t>21:0085:000799</t>
  </si>
  <si>
    <t>21:0085:000799:0001:0001:00</t>
  </si>
  <si>
    <t>064C  :831941:80:831947:20</t>
  </si>
  <si>
    <t>21:0512:000941</t>
  </si>
  <si>
    <t>21:0085:000804</t>
  </si>
  <si>
    <t>21:0085:000804:0002:0001:02</t>
  </si>
  <si>
    <t>064C  :831942:00:------:--</t>
  </si>
  <si>
    <t>21:0512:000942</t>
  </si>
  <si>
    <t>21:0085:000800</t>
  </si>
  <si>
    <t>21:0085:000800:0001:0001:00</t>
  </si>
  <si>
    <t>064C  :831943:00:------:--</t>
  </si>
  <si>
    <t>21:0512:000943</t>
  </si>
  <si>
    <t>21:0085:000801</t>
  </si>
  <si>
    <t>21:0085:000801:0001:0001:00</t>
  </si>
  <si>
    <t>064C  :831944:00:------:--</t>
  </si>
  <si>
    <t>21:0512:000944</t>
  </si>
  <si>
    <t>21:0085:000802</t>
  </si>
  <si>
    <t>21:0085:000802:0001:0001:00</t>
  </si>
  <si>
    <t>064C  :831945:00:------:--</t>
  </si>
  <si>
    <t>21:0512:000945</t>
  </si>
  <si>
    <t>21:0085:000803</t>
  </si>
  <si>
    <t>21:0085:000803:0001:0001:00</t>
  </si>
  <si>
    <t>064C  :831946:10:------:--</t>
  </si>
  <si>
    <t>21:0512:000946</t>
  </si>
  <si>
    <t>21:0085:000804:0001:0001:00</t>
  </si>
  <si>
    <t>064C  :831947:20:831946:10</t>
  </si>
  <si>
    <t>21:0512:000947</t>
  </si>
  <si>
    <t>21:0085:000804:0002:0001:01</t>
  </si>
  <si>
    <t>064C  :831948:00:------:--</t>
  </si>
  <si>
    <t>21:0512:000948</t>
  </si>
  <si>
    <t>21:0085:000805</t>
  </si>
  <si>
    <t>21:0085:000805:0001:0001:00</t>
  </si>
  <si>
    <t>064C  :831949:00:------:--</t>
  </si>
  <si>
    <t>21:0512:000949</t>
  </si>
  <si>
    <t>21:0085:000806</t>
  </si>
  <si>
    <t>21:0085:000806:0001:0001:00</t>
  </si>
  <si>
    <t>064C  :831950:00:------:--</t>
  </si>
  <si>
    <t>21:0512:000950</t>
  </si>
  <si>
    <t>21:0085:000807</t>
  </si>
  <si>
    <t>21:0085:000807:0001:0001:00</t>
  </si>
  <si>
    <t>064C  :831951:00:------:--</t>
  </si>
  <si>
    <t>21:0512:000951</t>
  </si>
  <si>
    <t>21:0085:000808</t>
  </si>
  <si>
    <t>21:0085:000808:0001:0001:00</t>
  </si>
  <si>
    <t>064C  :831952:00:------:--</t>
  </si>
  <si>
    <t>21:0512:000952</t>
  </si>
  <si>
    <t>21:0085:000809</t>
  </si>
  <si>
    <t>21:0085:000809:0001:0001:00</t>
  </si>
  <si>
    <t>064C  :831953:9P:------:--</t>
  </si>
  <si>
    <t>21:0512:000953</t>
  </si>
  <si>
    <t>064C  :831954:00:------:--</t>
  </si>
  <si>
    <t>21:0512:000954</t>
  </si>
  <si>
    <t>21:0085:000810</t>
  </si>
  <si>
    <t>21:0085:000810:0001:0001:00</t>
  </si>
  <si>
    <t>064C  :831955:00:------:--</t>
  </si>
  <si>
    <t>21:0512:000955</t>
  </si>
  <si>
    <t>21:0085:000811</t>
  </si>
  <si>
    <t>21:0085:000811:0001:0001:00</t>
  </si>
  <si>
    <t>064C  :831956:00:------:--</t>
  </si>
  <si>
    <t>21:0512:000956</t>
  </si>
  <si>
    <t>21:0085:000812</t>
  </si>
  <si>
    <t>21:0085:000812:0001:0001:00</t>
  </si>
  <si>
    <t>064C  :831957:00:------:--</t>
  </si>
  <si>
    <t>21:0512:000957</t>
  </si>
  <si>
    <t>21:0085:000813</t>
  </si>
  <si>
    <t>21:0085:000813:0001:0001:00</t>
  </si>
  <si>
    <t>064C  :831958:00:------:--</t>
  </si>
  <si>
    <t>21:0512:000958</t>
  </si>
  <si>
    <t>21:0085:000814</t>
  </si>
  <si>
    <t>21:0085:000814:0001:0001:00</t>
  </si>
  <si>
    <t>064C  :831959:00:------:--</t>
  </si>
  <si>
    <t>21:0512:000959</t>
  </si>
  <si>
    <t>21:0085:000815</t>
  </si>
  <si>
    <t>21:0085:000815:0001:0001:00</t>
  </si>
  <si>
    <t>064C  :831960:00:------:--</t>
  </si>
  <si>
    <t>21:0512:000960</t>
  </si>
  <si>
    <t>21:0085:000816</t>
  </si>
  <si>
    <t>21:0085:000816:0001:0001:00</t>
  </si>
  <si>
    <t>064C  :831961:80:831965:10</t>
  </si>
  <si>
    <t>21:0512:000961</t>
  </si>
  <si>
    <t>21:0085:000820</t>
  </si>
  <si>
    <t>21:0085:000820:0001:0001:02</t>
  </si>
  <si>
    <t>064C  :831962:00:------:--</t>
  </si>
  <si>
    <t>21:0512:000962</t>
  </si>
  <si>
    <t>21:0085:000817</t>
  </si>
  <si>
    <t>21:0085:000817:0001:0001:00</t>
  </si>
  <si>
    <t>064C  :831963:00:------:--</t>
  </si>
  <si>
    <t>21:0512:000963</t>
  </si>
  <si>
    <t>21:0085:000818</t>
  </si>
  <si>
    <t>21:0085:000818:0001:0001:00</t>
  </si>
  <si>
    <t>064C  :831964:00:------:--</t>
  </si>
  <si>
    <t>21:0512:000964</t>
  </si>
  <si>
    <t>21:0085:000819</t>
  </si>
  <si>
    <t>21:0085:000819:0001:0001:00</t>
  </si>
  <si>
    <t>064C  :831965:10:------:--</t>
  </si>
  <si>
    <t>21:0512:000965</t>
  </si>
  <si>
    <t>21:0085:000820:0001:0001:01</t>
  </si>
  <si>
    <t>064C  :831966:20:831965:10</t>
  </si>
  <si>
    <t>21:0512:000966</t>
  </si>
  <si>
    <t>21:0085:000820:0002:0001:00</t>
  </si>
  <si>
    <t>064C  :831967:00:------:--</t>
  </si>
  <si>
    <t>21:0512:000967</t>
  </si>
  <si>
    <t>21:0085:000821</t>
  </si>
  <si>
    <t>21:0085:000821:0001:0001:00</t>
  </si>
  <si>
    <t>064C  :831968:00:------:--</t>
  </si>
  <si>
    <t>21:0512:000968</t>
  </si>
  <si>
    <t>21:0085:000822</t>
  </si>
  <si>
    <t>21:0085:000822:0001:0001:00</t>
  </si>
  <si>
    <t>064C  :831969:00:------:--</t>
  </si>
  <si>
    <t>21:0512:000969</t>
  </si>
  <si>
    <t>21:0085:000823</t>
  </si>
  <si>
    <t>21:0085:000823:0001:0001:00</t>
  </si>
  <si>
    <t>064C  :831970:00:------:--</t>
  </si>
  <si>
    <t>21:0512:000970</t>
  </si>
  <si>
    <t>21:0085:000824</t>
  </si>
  <si>
    <t>21:0085:000824:0001:0001:00</t>
  </si>
  <si>
    <t>064C  :831971:9R:------:--</t>
  </si>
  <si>
    <t>21:0512:000971</t>
  </si>
  <si>
    <t>064C  :831972:00:------:--</t>
  </si>
  <si>
    <t>21:0512:000972</t>
  </si>
  <si>
    <t>21:0085:000825</t>
  </si>
  <si>
    <t>21:0085:000825:0001:0001:00</t>
  </si>
  <si>
    <t>064C  :831973:00:------:--</t>
  </si>
  <si>
    <t>21:0512:000973</t>
  </si>
  <si>
    <t>21:0085:000826</t>
  </si>
  <si>
    <t>21:0085:000826:0001:0001:00</t>
  </si>
  <si>
    <t>064C  :831974:00:------:--</t>
  </si>
  <si>
    <t>21:0512:000974</t>
  </si>
  <si>
    <t>21:0085:000827</t>
  </si>
  <si>
    <t>21:0085:000827:0001:0001:00</t>
  </si>
  <si>
    <t>064C  :831975:00:------:--</t>
  </si>
  <si>
    <t>21:0512:000975</t>
  </si>
  <si>
    <t>21:0085:000828</t>
  </si>
  <si>
    <t>21:0085:000828:0001:0001:00</t>
  </si>
  <si>
    <t>873</t>
  </si>
  <si>
    <t>064C  :831976:00:------:--</t>
  </si>
  <si>
    <t>21:0512:000976</t>
  </si>
  <si>
    <t>21:0085:000829</t>
  </si>
  <si>
    <t>21:0085:000829:0001:0001:00</t>
  </si>
  <si>
    <t>064C  :831977:00:------:--</t>
  </si>
  <si>
    <t>21:0512:000977</t>
  </si>
  <si>
    <t>21:0085:000830</t>
  </si>
  <si>
    <t>21:0085:000830:0001:0001:00</t>
  </si>
  <si>
    <t>064C  :831978:00:------:--</t>
  </si>
  <si>
    <t>21:0512:000978</t>
  </si>
  <si>
    <t>21:0085:000831</t>
  </si>
  <si>
    <t>21:0085:000831:0001:0001:00</t>
  </si>
  <si>
    <t>064C  :831979:00:------:--</t>
  </si>
  <si>
    <t>21:0512:000979</t>
  </si>
  <si>
    <t>21:0085:000832</t>
  </si>
  <si>
    <t>21:0085:000832:0001:0001:00</t>
  </si>
  <si>
    <t>064C  :831980:00:------:--</t>
  </si>
  <si>
    <t>21:0512:000980</t>
  </si>
  <si>
    <t>21:0085:000833</t>
  </si>
  <si>
    <t>21:0085:000833:0001:0001:00</t>
  </si>
  <si>
    <t>064C  :831981:80:831991:00</t>
  </si>
  <si>
    <t>21:0512:000981</t>
  </si>
  <si>
    <t>21:0085:000842</t>
  </si>
  <si>
    <t>21:0085:000842:0001:0001:02</t>
  </si>
  <si>
    <t>064C  :831982:10:------:--</t>
  </si>
  <si>
    <t>21:0512:000982</t>
  </si>
  <si>
    <t>21:0085:000834</t>
  </si>
  <si>
    <t>21:0085:000834:0001:0001:00</t>
  </si>
  <si>
    <t>064C  :831983:20:831982:10</t>
  </si>
  <si>
    <t>21:0512:000983</t>
  </si>
  <si>
    <t>21:0085:000834:0002:0001:00</t>
  </si>
  <si>
    <t>064C  :831984:00:------:--</t>
  </si>
  <si>
    <t>21:0512:000984</t>
  </si>
  <si>
    <t>21:0085:000835</t>
  </si>
  <si>
    <t>21:0085:000835:0001:0001:00</t>
  </si>
  <si>
    <t>064C  :831985:00:------:--</t>
  </si>
  <si>
    <t>21:0512:000985</t>
  </si>
  <si>
    <t>21:0085:000836</t>
  </si>
  <si>
    <t>21:0085:000836:0001:0001:00</t>
  </si>
  <si>
    <t>064C  :831986:00:------:--</t>
  </si>
  <si>
    <t>21:0512:000986</t>
  </si>
  <si>
    <t>21:0085:000837</t>
  </si>
  <si>
    <t>21:0085:000837:0001:0001:00</t>
  </si>
  <si>
    <t>765</t>
  </si>
  <si>
    <t>064C  :831987:00:------:--</t>
  </si>
  <si>
    <t>21:0512:000987</t>
  </si>
  <si>
    <t>21:0085:000838</t>
  </si>
  <si>
    <t>21:0085:000838:0001:0001:00</t>
  </si>
  <si>
    <t>064C  :831988:00:------:--</t>
  </si>
  <si>
    <t>21:0512:000988</t>
  </si>
  <si>
    <t>21:0085:000839</t>
  </si>
  <si>
    <t>21:0085:000839:0001:0001:00</t>
  </si>
  <si>
    <t>064C  :831989:00:------:--</t>
  </si>
  <si>
    <t>21:0512:000989</t>
  </si>
  <si>
    <t>21:0085:000840</t>
  </si>
  <si>
    <t>21:0085:000840:0001:0001:00</t>
  </si>
  <si>
    <t>064C  :831990:00:------:--</t>
  </si>
  <si>
    <t>21:0512:000990</t>
  </si>
  <si>
    <t>21:0085:000841</t>
  </si>
  <si>
    <t>21:0085:000841:0001:0001:00</t>
  </si>
  <si>
    <t>064C  :831991:00:------:--</t>
  </si>
  <si>
    <t>21:0512:000991</t>
  </si>
  <si>
    <t>21:0085:000842:0001:0001:01</t>
  </si>
  <si>
    <t>681</t>
  </si>
  <si>
    <t>064C  :831992:00:------:--</t>
  </si>
  <si>
    <t>21:0512:000992</t>
  </si>
  <si>
    <t>21:0085:000843</t>
  </si>
  <si>
    <t>21:0085:000843:0001:0001:00</t>
  </si>
  <si>
    <t>064C  :831993:00:------:--</t>
  </si>
  <si>
    <t>21:0512:000993</t>
  </si>
  <si>
    <t>21:0085:000844</t>
  </si>
  <si>
    <t>21:0085:000844:0001:0001:00</t>
  </si>
  <si>
    <t>064C  :831994:00:------:--</t>
  </si>
  <si>
    <t>21:0512:000994</t>
  </si>
  <si>
    <t>21:0085:000845</t>
  </si>
  <si>
    <t>21:0085:000845:0001:0001:00</t>
  </si>
  <si>
    <t>064C  :831995:00:------:--</t>
  </si>
  <si>
    <t>21:0512:000995</t>
  </si>
  <si>
    <t>21:0085:000846</t>
  </si>
  <si>
    <t>21:0085:000846:0001:0001:00</t>
  </si>
  <si>
    <t>064C  :831996:9P:------:--</t>
  </si>
  <si>
    <t>21:0512:000996</t>
  </si>
  <si>
    <t>064C  :831997:00:------:--</t>
  </si>
  <si>
    <t>21:0512:000997</t>
  </si>
  <si>
    <t>21:0085:000847</t>
  </si>
  <si>
    <t>21:0085:000847:0001:0001:00</t>
  </si>
  <si>
    <t>064C  :831998:00:------:--</t>
  </si>
  <si>
    <t>21:0512:000998</t>
  </si>
  <si>
    <t>21:0085:000848</t>
  </si>
  <si>
    <t>21:0085:000848:0001:0001:00</t>
  </si>
  <si>
    <t>064C  :831999:00:------:--</t>
  </si>
  <si>
    <t>21:0512:000999</t>
  </si>
  <si>
    <t>21:0085:000849</t>
  </si>
  <si>
    <t>21:0085:000849:0001:0001:00</t>
  </si>
  <si>
    <t>064C  :833001:80:833006:20</t>
  </si>
  <si>
    <t>21:0512:001000</t>
  </si>
  <si>
    <t>21:0085:000852</t>
  </si>
  <si>
    <t>21:0085:000852:0002:0001:02</t>
  </si>
  <si>
    <t>064C  :833002:00:------:--</t>
  </si>
  <si>
    <t>21:0512:001001</t>
  </si>
  <si>
    <t>21:0085:000850</t>
  </si>
  <si>
    <t>21:0085:000850:0001:0001:00</t>
  </si>
  <si>
    <t>064C  :833003:00:------:--</t>
  </si>
  <si>
    <t>21:0512:001002</t>
  </si>
  <si>
    <t>21:0085:000851</t>
  </si>
  <si>
    <t>21:0085:000851:0001:0001:00</t>
  </si>
  <si>
    <t>064C  :833004:9R:------:--</t>
  </si>
  <si>
    <t>21:0512:001003</t>
  </si>
  <si>
    <t>064C  :833005:10:------:--</t>
  </si>
  <si>
    <t>21:0512:001004</t>
  </si>
  <si>
    <t>21:0085:000852:0001:0001:00</t>
  </si>
  <si>
    <t>064C  :833006:20:833005:10</t>
  </si>
  <si>
    <t>21:0512:001005</t>
  </si>
  <si>
    <t>21:0085:000852:0002:0001:01</t>
  </si>
  <si>
    <t>064C  :833007:00:------:--</t>
  </si>
  <si>
    <t>21:0512:001006</t>
  </si>
  <si>
    <t>21:0085:000853</t>
  </si>
  <si>
    <t>21:0085:000853:0001:0001:00</t>
  </si>
  <si>
    <t>064C  :833008:00:------:--</t>
  </si>
  <si>
    <t>21:0512:001007</t>
  </si>
  <si>
    <t>21:0085:000854</t>
  </si>
  <si>
    <t>21:0085:000854:0001:0001:00</t>
  </si>
  <si>
    <t>064C  :833009:00:------:--</t>
  </si>
  <si>
    <t>21:0512:001008</t>
  </si>
  <si>
    <t>21:0085:000855</t>
  </si>
  <si>
    <t>21:0085:000855:0001:0001:00</t>
  </si>
  <si>
    <t>064C  :833010:00:------:--</t>
  </si>
  <si>
    <t>21:0512:001009</t>
  </si>
  <si>
    <t>21:0085:000856</t>
  </si>
  <si>
    <t>21:0085:000856:0001:0001:00</t>
  </si>
  <si>
    <t>68.4</t>
  </si>
  <si>
    <t>064C  :833011:00:------:--</t>
  </si>
  <si>
    <t>21:0512:001010</t>
  </si>
  <si>
    <t>21:0085:000857</t>
  </si>
  <si>
    <t>21:0085:000857:0001:0001:00</t>
  </si>
  <si>
    <t>064C  :833012:00:------:--</t>
  </si>
  <si>
    <t>21:0512:001011</t>
  </si>
  <si>
    <t>21:0085:000858</t>
  </si>
  <si>
    <t>21:0085:000858:0001:0001:00</t>
  </si>
  <si>
    <t>064C  :833013:00:------:--</t>
  </si>
  <si>
    <t>21:0512:001012</t>
  </si>
  <si>
    <t>21:0085:000859</t>
  </si>
  <si>
    <t>21:0085:000859:0001:0001:00</t>
  </si>
  <si>
    <t>064C  :833014:00:------:--</t>
  </si>
  <si>
    <t>21:0512:001013</t>
  </si>
  <si>
    <t>21:0085:000860</t>
  </si>
  <si>
    <t>21:0085:000860:0001:0001:00</t>
  </si>
  <si>
    <t>064C  :833015:00:------:--</t>
  </si>
  <si>
    <t>21:0512:001014</t>
  </si>
  <si>
    <t>21:0085:000861</t>
  </si>
  <si>
    <t>21:0085:000861:0001:0001:00</t>
  </si>
  <si>
    <t>064C  :833016:00:------:--</t>
  </si>
  <si>
    <t>21:0512:001015</t>
  </si>
  <si>
    <t>21:0085:000862</t>
  </si>
  <si>
    <t>21:0085:000862:0001:0001:00</t>
  </si>
  <si>
    <t>064C  :833017:00:------:--</t>
  </si>
  <si>
    <t>21:0512:001016</t>
  </si>
  <si>
    <t>21:0085:000863</t>
  </si>
  <si>
    <t>21:0085:000863:0001:0001:00</t>
  </si>
  <si>
    <t>064C  :833018:00:------:--</t>
  </si>
  <si>
    <t>21:0512:001017</t>
  </si>
  <si>
    <t>21:0085:000864</t>
  </si>
  <si>
    <t>21:0085:000864:0001:0001:00</t>
  </si>
  <si>
    <t>064C  :833019:00:------:--</t>
  </si>
  <si>
    <t>21:0512:001018</t>
  </si>
  <si>
    <t>21:0085:000865</t>
  </si>
  <si>
    <t>21:0085:000865:0001:0001:00</t>
  </si>
  <si>
    <t>064C  :833020:00:------:--</t>
  </si>
  <si>
    <t>21:0512:001019</t>
  </si>
  <si>
    <t>21:0085:000866</t>
  </si>
  <si>
    <t>21:0085:000866:0001:0001:00</t>
  </si>
  <si>
    <t>064C  :833021:80:833028:10</t>
  </si>
  <si>
    <t>21:0512:001020</t>
  </si>
  <si>
    <t>21:0085:000873</t>
  </si>
  <si>
    <t>21:0085:000873:0001:0001:02</t>
  </si>
  <si>
    <t>064C  :833022:00:------:--</t>
  </si>
  <si>
    <t>21:0512:001021</t>
  </si>
  <si>
    <t>21:0085:000867</t>
  </si>
  <si>
    <t>21:0085:000867:0001:0001:00</t>
  </si>
  <si>
    <t>064C  :833023:00:------:--</t>
  </si>
  <si>
    <t>21:0512:001022</t>
  </si>
  <si>
    <t>21:0085:000868</t>
  </si>
  <si>
    <t>21:0085:000868:0001:0001:00</t>
  </si>
  <si>
    <t>064C  :833024:00:------:--</t>
  </si>
  <si>
    <t>21:0512:001023</t>
  </si>
  <si>
    <t>21:0085:000869</t>
  </si>
  <si>
    <t>21:0085:000869:0001:0001:00</t>
  </si>
  <si>
    <t>064C  :833025:00:------:--</t>
  </si>
  <si>
    <t>21:0512:001024</t>
  </si>
  <si>
    <t>21:0085:000870</t>
  </si>
  <si>
    <t>21:0085:000870:0001:0001:00</t>
  </si>
  <si>
    <t>064C  :833026:00:------:--</t>
  </si>
  <si>
    <t>21:0512:001025</t>
  </si>
  <si>
    <t>21:0085:000871</t>
  </si>
  <si>
    <t>21:0085:000871:0001:0001:00</t>
  </si>
  <si>
    <t>064C  :833027:00:------:--</t>
  </si>
  <si>
    <t>21:0512:001026</t>
  </si>
  <si>
    <t>21:0085:000872</t>
  </si>
  <si>
    <t>21:0085:000872:0001:0001:00</t>
  </si>
  <si>
    <t>064C  :833028:10:------:--</t>
  </si>
  <si>
    <t>21:0512:001027</t>
  </si>
  <si>
    <t>21:0085:000873:0001:0001:01</t>
  </si>
  <si>
    <t>064C  :833029:20:833028:10</t>
  </si>
  <si>
    <t>21:0512:001028</t>
  </si>
  <si>
    <t>21:0085:000873:0002:0001:00</t>
  </si>
  <si>
    <t>064C  :833030:00:------:--</t>
  </si>
  <si>
    <t>21:0512:001029</t>
  </si>
  <si>
    <t>21:0085:000874</t>
  </si>
  <si>
    <t>21:0085:000874:0001:0001:00</t>
  </si>
  <si>
    <t>064C  :833031:9M:------:--</t>
  </si>
  <si>
    <t>21:0512:001030</t>
  </si>
  <si>
    <t>064C  :833032:00:------:--</t>
  </si>
  <si>
    <t>21:0512:001031</t>
  </si>
  <si>
    <t>21:0085:000875</t>
  </si>
  <si>
    <t>21:0085:000875:0001:0001:00</t>
  </si>
  <si>
    <t>064C  :833033:00:------:--</t>
  </si>
  <si>
    <t>21:0512:001032</t>
  </si>
  <si>
    <t>21:0085:000876</t>
  </si>
  <si>
    <t>21:0085:000876:0001:0001:00</t>
  </si>
  <si>
    <t>064C  :833034:00:------:--</t>
  </si>
  <si>
    <t>21:0512:001033</t>
  </si>
  <si>
    <t>21:0085:000877</t>
  </si>
  <si>
    <t>21:0085:000877:0001:0001:00</t>
  </si>
  <si>
    <t>064C  :833035:00:------:--</t>
  </si>
  <si>
    <t>21:0512:001034</t>
  </si>
  <si>
    <t>21:0085:000878</t>
  </si>
  <si>
    <t>21:0085:000878:0001:0001:00</t>
  </si>
  <si>
    <t>064C  :833036:00:------:--</t>
  </si>
  <si>
    <t>21:0512:001035</t>
  </si>
  <si>
    <t>21:0085:000879</t>
  </si>
  <si>
    <t>21:0085:000879:0001:0001:00</t>
  </si>
  <si>
    <t>064C  :833037:00:------:--</t>
  </si>
  <si>
    <t>21:0512:001036</t>
  </si>
  <si>
    <t>21:0085:000880</t>
  </si>
  <si>
    <t>21:0085:000880:0001:0001:00</t>
  </si>
  <si>
    <t>064C  :833038:00:------:--</t>
  </si>
  <si>
    <t>21:0512:001037</t>
  </si>
  <si>
    <t>21:0085:000881</t>
  </si>
  <si>
    <t>21:0085:000881:0001:0001:00</t>
  </si>
  <si>
    <t>064C  :833039:00:------:--</t>
  </si>
  <si>
    <t>21:0512:001038</t>
  </si>
  <si>
    <t>21:0085:000882</t>
  </si>
  <si>
    <t>21:0085:000882:0001:0001:00</t>
  </si>
  <si>
    <t>064C  :833040:00:------:--</t>
  </si>
  <si>
    <t>21:0512:001039</t>
  </si>
  <si>
    <t>21:0085:000883</t>
  </si>
  <si>
    <t>21:0085:000883:0001:0001:00</t>
  </si>
  <si>
    <t>064C  :833041:80:833047:20</t>
  </si>
  <si>
    <t>21:0512:001040</t>
  </si>
  <si>
    <t>21:0085:000888</t>
  </si>
  <si>
    <t>21:0085:000888:0002:0001:02</t>
  </si>
  <si>
    <t>544</t>
  </si>
  <si>
    <t>064C  :833042:00:------:--</t>
  </si>
  <si>
    <t>21:0512:001041</t>
  </si>
  <si>
    <t>21:0085:000884</t>
  </si>
  <si>
    <t>21:0085:000884:0001:0001:00</t>
  </si>
  <si>
    <t>064C  :833043:00:------:--</t>
  </si>
  <si>
    <t>21:0512:001042</t>
  </si>
  <si>
    <t>21:0085:000885</t>
  </si>
  <si>
    <t>21:0085:000885:0001:0001:00</t>
  </si>
  <si>
    <t>064C  :833044:00:------:--</t>
  </si>
  <si>
    <t>21:0512:001043</t>
  </si>
  <si>
    <t>21:0085:000886</t>
  </si>
  <si>
    <t>21:0085:000886:0001:0001:00</t>
  </si>
  <si>
    <t>064C  :833045:00:------:--</t>
  </si>
  <si>
    <t>21:0512:001044</t>
  </si>
  <si>
    <t>21:0085:000887</t>
  </si>
  <si>
    <t>21:0085:000887:0001:0001:00</t>
  </si>
  <si>
    <t>064C  :833046:10:------:--</t>
  </si>
  <si>
    <t>21:0512:001045</t>
  </si>
  <si>
    <t>21:0085:000888:0001:0001:00</t>
  </si>
  <si>
    <t>064C  :833047:20:833046:10</t>
  </si>
  <si>
    <t>21:0512:001046</t>
  </si>
  <si>
    <t>21:0085:000888:0002:0001:01</t>
  </si>
  <si>
    <t>601</t>
  </si>
  <si>
    <t>064C  :833048:00:------:--</t>
  </si>
  <si>
    <t>21:0512:001047</t>
  </si>
  <si>
    <t>21:0085:000889</t>
  </si>
  <si>
    <t>21:0085:000889:0001:0001:00</t>
  </si>
  <si>
    <t>064C  :833049:00:------:--</t>
  </si>
  <si>
    <t>21:0512:001048</t>
  </si>
  <si>
    <t>21:0085:000890</t>
  </si>
  <si>
    <t>21:0085:000890:0001:0001:00</t>
  </si>
  <si>
    <t>064C  :833050:9R:------:--</t>
  </si>
  <si>
    <t>21:0512:001049</t>
  </si>
  <si>
    <t>064C  :833051:00:------:--</t>
  </si>
  <si>
    <t>21:0512:001050</t>
  </si>
  <si>
    <t>21:0085:000891</t>
  </si>
  <si>
    <t>21:0085:000891:0001:0001:00</t>
  </si>
  <si>
    <t>064C  :833052:00:------:--</t>
  </si>
  <si>
    <t>21:0512:001051</t>
  </si>
  <si>
    <t>21:0085:000892</t>
  </si>
  <si>
    <t>21:0085:000892:0001:0001:00</t>
  </si>
  <si>
    <t>064C  :833053:00:------:--</t>
  </si>
  <si>
    <t>21:0512:001052</t>
  </si>
  <si>
    <t>21:0085:000893</t>
  </si>
  <si>
    <t>21:0085:000893:0001:0001:00</t>
  </si>
  <si>
    <t>24.5</t>
  </si>
  <si>
    <t>064C  :833054:00:------:--</t>
  </si>
  <si>
    <t>21:0512:001053</t>
  </si>
  <si>
    <t>21:0085:000894</t>
  </si>
  <si>
    <t>21:0085:000894:0001:0001:00</t>
  </si>
  <si>
    <t>064C  :833055:00:------:--</t>
  </si>
  <si>
    <t>21:0512:001054</t>
  </si>
  <si>
    <t>21:0085:000895</t>
  </si>
  <si>
    <t>21:0085:000895:0001:0001:00</t>
  </si>
  <si>
    <t>064C  :833056:00:------:--</t>
  </si>
  <si>
    <t>21:0512:001055</t>
  </si>
  <si>
    <t>21:0085:000896</t>
  </si>
  <si>
    <t>21:0085:000896:0001:0001:00</t>
  </si>
  <si>
    <t>064C  :833057:00:------:--</t>
  </si>
  <si>
    <t>21:0512:001056</t>
  </si>
  <si>
    <t>21:0085:000897</t>
  </si>
  <si>
    <t>21:0085:000897:0001:0001:00</t>
  </si>
  <si>
    <t>064C  :833058:00:------:--</t>
  </si>
  <si>
    <t>21:0512:001057</t>
  </si>
  <si>
    <t>21:0085:000898</t>
  </si>
  <si>
    <t>21:0085:000898:0001:0001:00</t>
  </si>
  <si>
    <t>064C  :833059:00:------:--</t>
  </si>
  <si>
    <t>21:0512:001058</t>
  </si>
  <si>
    <t>21:0085:000899</t>
  </si>
  <si>
    <t>21:0085:000899:0001:0001:00</t>
  </si>
  <si>
    <t>064C  :833060:00:------:--</t>
  </si>
  <si>
    <t>21:0512:001059</t>
  </si>
  <si>
    <t>21:0085:000900</t>
  </si>
  <si>
    <t>21:0085:000900:0001:0001:00</t>
  </si>
  <si>
    <t>064C  :833061:80:833073:00</t>
  </si>
  <si>
    <t>21:0512:001060</t>
  </si>
  <si>
    <t>21:0085:000910</t>
  </si>
  <si>
    <t>21:0085:000910:0001:0001:02</t>
  </si>
  <si>
    <t>064C  :833062:00:------:--</t>
  </si>
  <si>
    <t>21:0512:001061</t>
  </si>
  <si>
    <t>21:0085:000901</t>
  </si>
  <si>
    <t>21:0085:000901:0001:0001:00</t>
  </si>
  <si>
    <t>8300</t>
  </si>
  <si>
    <t>064C  :833063:10:------:--</t>
  </si>
  <si>
    <t>21:0512:001062</t>
  </si>
  <si>
    <t>21:0085:000902</t>
  </si>
  <si>
    <t>21:0085:000902:0001:0001:00</t>
  </si>
  <si>
    <t>064C  :833064:20:833063:10</t>
  </si>
  <si>
    <t>21:0512:001063</t>
  </si>
  <si>
    <t>21:0085:000902:0002:0001:00</t>
  </si>
  <si>
    <t>064C  :833065:00:------:--</t>
  </si>
  <si>
    <t>21:0512:001064</t>
  </si>
  <si>
    <t>21:0085:000903</t>
  </si>
  <si>
    <t>21:0085:000903:0001:0001:00</t>
  </si>
  <si>
    <t>064C  :833066:00:------:--</t>
  </si>
  <si>
    <t>21:0512:001065</t>
  </si>
  <si>
    <t>21:0085:000904</t>
  </si>
  <si>
    <t>21:0085:000904:0001:0001:00</t>
  </si>
  <si>
    <t>064C  :833067:00:------:--</t>
  </si>
  <si>
    <t>21:0512:001066</t>
  </si>
  <si>
    <t>21:0085:000905</t>
  </si>
  <si>
    <t>21:0085:000905:0001:0001:00</t>
  </si>
  <si>
    <t>064C  :833068:00:------:--</t>
  </si>
  <si>
    <t>21:0512:001067</t>
  </si>
  <si>
    <t>21:0085:000906</t>
  </si>
  <si>
    <t>21:0085:000906:0001:0001:00</t>
  </si>
  <si>
    <t>064C  :833069:00:------:--</t>
  </si>
  <si>
    <t>21:0512:001068</t>
  </si>
  <si>
    <t>21:0085:000907</t>
  </si>
  <si>
    <t>21:0085:000907:0001:0001:00</t>
  </si>
  <si>
    <t>064C  :833070:00:------:--</t>
  </si>
  <si>
    <t>21:0512:001069</t>
  </si>
  <si>
    <t>21:0085:000908</t>
  </si>
  <si>
    <t>21:0085:000908:0001:0001:00</t>
  </si>
  <si>
    <t>064C  :833071:9M:------:--</t>
  </si>
  <si>
    <t>21:0512:001070</t>
  </si>
  <si>
    <t>064C  :833072:00:------:--</t>
  </si>
  <si>
    <t>21:0512:001071</t>
  </si>
  <si>
    <t>21:0085:000909</t>
  </si>
  <si>
    <t>21:0085:000909:0001:0001:00</t>
  </si>
  <si>
    <t>064C  :833073:00:------:--</t>
  </si>
  <si>
    <t>21:0512:001072</t>
  </si>
  <si>
    <t>21:0085:000910:0001:0001:01</t>
  </si>
  <si>
    <t>064C  :833074:00:------:--</t>
  </si>
  <si>
    <t>21:0512:001073</t>
  </si>
  <si>
    <t>21:0085:000911</t>
  </si>
  <si>
    <t>21:0085:000911:0001:0001:00</t>
  </si>
  <si>
    <t>064C  :833075:00:------:--</t>
  </si>
  <si>
    <t>21:0512:001074</t>
  </si>
  <si>
    <t>21:0085:000912</t>
  </si>
  <si>
    <t>21:0085:000912:0001:0001:00</t>
  </si>
  <si>
    <t>064C  :833076:00:------:--</t>
  </si>
  <si>
    <t>21:0512:001075</t>
  </si>
  <si>
    <t>21:0085:000913</t>
  </si>
  <si>
    <t>21:0085:000913:0001:0001:00</t>
  </si>
  <si>
    <t>064C  :833077:00:------:--</t>
  </si>
  <si>
    <t>21:0512:001076</t>
  </si>
  <si>
    <t>21:0085:000914</t>
  </si>
  <si>
    <t>21:0085:000914:0001:0001:00</t>
  </si>
  <si>
    <t>064C  :833078:00:------:--</t>
  </si>
  <si>
    <t>21:0512:001077</t>
  </si>
  <si>
    <t>21:0085:000915</t>
  </si>
  <si>
    <t>21:0085:000915:0001:0001:00</t>
  </si>
  <si>
    <t>064C  :833079:00:------:--</t>
  </si>
  <si>
    <t>21:0512:001078</t>
  </si>
  <si>
    <t>21:0085:000916</t>
  </si>
  <si>
    <t>21:0085:000916:0001:0001:00</t>
  </si>
  <si>
    <t>064C  :833080:00:------:--</t>
  </si>
  <si>
    <t>21:0512:001079</t>
  </si>
  <si>
    <t>21:0085:000917</t>
  </si>
  <si>
    <t>21:0085:000917:0001:0001:00</t>
  </si>
  <si>
    <t>064C  :833081:80:833083:20</t>
  </si>
  <si>
    <t>21:0512:001080</t>
  </si>
  <si>
    <t>21:0085:000918</t>
  </si>
  <si>
    <t>21:0085:000918:0002:0001:02</t>
  </si>
  <si>
    <t>064C  :833082:10:------:--</t>
  </si>
  <si>
    <t>21:0512:001081</t>
  </si>
  <si>
    <t>21:0085:000918:0001:0001:00</t>
  </si>
  <si>
    <t>064C  :833083:20:833082:10</t>
  </si>
  <si>
    <t>21:0512:001082</t>
  </si>
  <si>
    <t>21:0085:000918:0002:0001:01</t>
  </si>
  <si>
    <t>13.1</t>
  </si>
  <si>
    <t>064C  :833084:00:------:--</t>
  </si>
  <si>
    <t>21:0512:001083</t>
  </si>
  <si>
    <t>21:0085:000919</t>
  </si>
  <si>
    <t>21:0085:000919:0001:0001:00</t>
  </si>
  <si>
    <t>064C  :833085:00:------:--</t>
  </si>
  <si>
    <t>21:0512:001084</t>
  </si>
  <si>
    <t>21:0085:000920</t>
  </si>
  <si>
    <t>21:0085:000920:0001:0001:00</t>
  </si>
  <si>
    <t>064C  :833086:00:------:--</t>
  </si>
  <si>
    <t>21:0512:001085</t>
  </si>
  <si>
    <t>21:0085:000921</t>
  </si>
  <si>
    <t>21:0085:000921:0001:0001:00</t>
  </si>
  <si>
    <t>3300</t>
  </si>
  <si>
    <t>47.5</t>
  </si>
  <si>
    <t>064C  :833087:00:------:--</t>
  </si>
  <si>
    <t>21:0512:001086</t>
  </si>
  <si>
    <t>21:0085:000922</t>
  </si>
  <si>
    <t>21:0085:000922:0001:0001:00</t>
  </si>
  <si>
    <t>064C  :833088:00:------:--</t>
  </si>
  <si>
    <t>21:0512:001087</t>
  </si>
  <si>
    <t>21:0085:000923</t>
  </si>
  <si>
    <t>21:0085:000923:0001:0001:00</t>
  </si>
  <si>
    <t>064C  :833089:00:------:--</t>
  </si>
  <si>
    <t>21:0512:001088</t>
  </si>
  <si>
    <t>21:0085:000924</t>
  </si>
  <si>
    <t>21:0085:000924:0001:0001:00</t>
  </si>
  <si>
    <t>064C  :833090:00:------:--</t>
  </si>
  <si>
    <t>21:0512:001089</t>
  </si>
  <si>
    <t>21:0085:000925</t>
  </si>
  <si>
    <t>21:0085:000925:0001:0001:00</t>
  </si>
  <si>
    <t>064C  :833091:9M:------:--</t>
  </si>
  <si>
    <t>21:0512:001090</t>
  </si>
  <si>
    <t>064C  :833092:00:------:--</t>
  </si>
  <si>
    <t>21:0512:001091</t>
  </si>
  <si>
    <t>21:0085:000926</t>
  </si>
  <si>
    <t>21:0085:000926:0001:0001:00</t>
  </si>
  <si>
    <t>064C  :833093:00:------:--</t>
  </si>
  <si>
    <t>21:0512:001092</t>
  </si>
  <si>
    <t>21:0085:000927</t>
  </si>
  <si>
    <t>21:0085:000927:0001:0001:00</t>
  </si>
  <si>
    <t>064C  :833094:00:------:--</t>
  </si>
  <si>
    <t>21:0512:001093</t>
  </si>
  <si>
    <t>21:0085:000928</t>
  </si>
  <si>
    <t>21:0085:000928:0001:0001:00</t>
  </si>
  <si>
    <t>064C  :833095:00:------:--</t>
  </si>
  <si>
    <t>21:0512:001094</t>
  </si>
  <si>
    <t>21:0085:000929</t>
  </si>
  <si>
    <t>21:0085:000929:0001:0001:00</t>
  </si>
  <si>
    <t>064C  :833096:00:------:--</t>
  </si>
  <si>
    <t>21:0512:001095</t>
  </si>
  <si>
    <t>21:0085:000930</t>
  </si>
  <si>
    <t>21:0085:000930:0001:0001:00</t>
  </si>
  <si>
    <t>064C  :833097:00:------:--</t>
  </si>
  <si>
    <t>21:0512:001096</t>
  </si>
  <si>
    <t>21:0085:000931</t>
  </si>
  <si>
    <t>21:0085:000931:0001:0001:00</t>
  </si>
  <si>
    <t>064C  :833098:00:------:--</t>
  </si>
  <si>
    <t>21:0512:001097</t>
  </si>
  <si>
    <t>21:0085:000932</t>
  </si>
  <si>
    <t>21:0085:000932:0001:0001:00</t>
  </si>
  <si>
    <t>064C  :833099:00:------:--</t>
  </si>
  <si>
    <t>21:0512:001098</t>
  </si>
  <si>
    <t>21:0085:000933</t>
  </si>
  <si>
    <t>21:0085:000933:0001:0001:00</t>
  </si>
  <si>
    <t>064C  :833100:00:------:--</t>
  </si>
  <si>
    <t>21:0512:001099</t>
  </si>
  <si>
    <t>21:0085:000934</t>
  </si>
  <si>
    <t>21:0085:000934:0001:0001:00</t>
  </si>
  <si>
    <t>064C  :833101:80:833102:10</t>
  </si>
  <si>
    <t>21:0512:001100</t>
  </si>
  <si>
    <t>21:0085:000935</t>
  </si>
  <si>
    <t>21:0085:000935:0001:0001:02</t>
  </si>
  <si>
    <t>064C  :833102:10:------:--</t>
  </si>
  <si>
    <t>21:0512:001101</t>
  </si>
  <si>
    <t>21:0085:000935:0001:0001:01</t>
  </si>
  <si>
    <t>846</t>
  </si>
  <si>
    <t>064C  :833103:20:833102:10</t>
  </si>
  <si>
    <t>21:0512:001102</t>
  </si>
  <si>
    <t>21:0085:000935:0002:0001:00</t>
  </si>
  <si>
    <t>064C  :833104:00:------:--</t>
  </si>
  <si>
    <t>21:0512:001103</t>
  </si>
  <si>
    <t>21:0085:000936</t>
  </si>
  <si>
    <t>21:0085:000936:0001:0001:00</t>
  </si>
  <si>
    <t>064C  :833105:00:------:--</t>
  </si>
  <si>
    <t>21:0512:001104</t>
  </si>
  <si>
    <t>21:0085:000937</t>
  </si>
  <si>
    <t>21:0085:000937:0001:0001:00</t>
  </si>
  <si>
    <t>064C  :833106:00:------:--</t>
  </si>
  <si>
    <t>21:0512:001105</t>
  </si>
  <si>
    <t>21:0085:000938</t>
  </si>
  <si>
    <t>21:0085:000938:0001:0001:00</t>
  </si>
  <si>
    <t>064C  :833107:00:------:--</t>
  </si>
  <si>
    <t>21:0512:001106</t>
  </si>
  <si>
    <t>21:0085:000939</t>
  </si>
  <si>
    <t>21:0085:000939:0001:0001:00</t>
  </si>
  <si>
    <t>064C  :833108:9M:------:--</t>
  </si>
  <si>
    <t>21:0512:001107</t>
  </si>
  <si>
    <t>064C  :833109:00:------:--</t>
  </si>
  <si>
    <t>21:0512:001108</t>
  </si>
  <si>
    <t>21:0085:000940</t>
  </si>
  <si>
    <t>21:0085:000940:0001:0001:00</t>
  </si>
  <si>
    <t>064C  :833110:00:------:--</t>
  </si>
  <si>
    <t>21:0512:001109</t>
  </si>
  <si>
    <t>21:0085:000941</t>
  </si>
  <si>
    <t>21:0085:000941:0001:0001:00</t>
  </si>
  <si>
    <t>3020</t>
  </si>
  <si>
    <t>064C  :833111:00:------:--</t>
  </si>
  <si>
    <t>21:0512:001110</t>
  </si>
  <si>
    <t>21:0085:000942</t>
  </si>
  <si>
    <t>21:0085:000942:0001:0001:00</t>
  </si>
  <si>
    <t>064C  :833112:00:------:--</t>
  </si>
  <si>
    <t>21:0512:001111</t>
  </si>
  <si>
    <t>21:0085:000943</t>
  </si>
  <si>
    <t>21:0085:000943:0001:0001:00</t>
  </si>
  <si>
    <t>064C  :833113:00:------:--</t>
  </si>
  <si>
    <t>21:0512:001112</t>
  </si>
  <si>
    <t>21:0085:000944</t>
  </si>
  <si>
    <t>21:0085:000944:0001:0001:00</t>
  </si>
  <si>
    <t>3015</t>
  </si>
  <si>
    <t>064C  :833114:00:------:--</t>
  </si>
  <si>
    <t>21:0512:001113</t>
  </si>
  <si>
    <t>21:0085:000945</t>
  </si>
  <si>
    <t>21:0085:000945:0001:0001:00</t>
  </si>
  <si>
    <t>735</t>
  </si>
  <si>
    <t>064C  :833115:00:------:--</t>
  </si>
  <si>
    <t>21:0512:001114</t>
  </si>
  <si>
    <t>21:0085:000946</t>
  </si>
  <si>
    <t>21:0085:000946:0001:0001:00</t>
  </si>
  <si>
    <t>064C  :833116:00:------:--</t>
  </si>
  <si>
    <t>21:0512:001115</t>
  </si>
  <si>
    <t>21:0085:000947</t>
  </si>
  <si>
    <t>21:0085:000947:0001:0001:00</t>
  </si>
  <si>
    <t>064C  :833117:00:------:--</t>
  </si>
  <si>
    <t>21:0512:001116</t>
  </si>
  <si>
    <t>21:0085:000948</t>
  </si>
  <si>
    <t>21:0085:000948:0001:0001:00</t>
  </si>
  <si>
    <t>3025</t>
  </si>
  <si>
    <t>064C  :833118:00:------:--</t>
  </si>
  <si>
    <t>21:0512:001117</t>
  </si>
  <si>
    <t>21:0085:000949</t>
  </si>
  <si>
    <t>21:0085:000949:0001:0001:00</t>
  </si>
  <si>
    <t>064C  :833119:00:------:--</t>
  </si>
  <si>
    <t>21:0512:001118</t>
  </si>
  <si>
    <t>21:0085:000950</t>
  </si>
  <si>
    <t>21:0085:000950:0001:0001:00</t>
  </si>
  <si>
    <t>064C  :833120:00:------:--</t>
  </si>
  <si>
    <t>21:0512:001119</t>
  </si>
  <si>
    <t>21:0085:000951</t>
  </si>
  <si>
    <t>21:0085:000951:0001:0001:00</t>
  </si>
  <si>
    <t>064C  :833121:80:833132:10</t>
  </si>
  <si>
    <t>21:0512:001120</t>
  </si>
  <si>
    <t>21:0085:000962</t>
  </si>
  <si>
    <t>21:0085:000962:0001:0001:02</t>
  </si>
  <si>
    <t>064C  :833122:00:------:--</t>
  </si>
  <si>
    <t>21:0512:001121</t>
  </si>
  <si>
    <t>21:0085:000952</t>
  </si>
  <si>
    <t>21:0085:000952:0001:0001:00</t>
  </si>
  <si>
    <t>064C  :833123:00:------:--</t>
  </si>
  <si>
    <t>21:0512:001122</t>
  </si>
  <si>
    <t>21:0085:000953</t>
  </si>
  <si>
    <t>21:0085:000953:0001:0001:00</t>
  </si>
  <si>
    <t>064C  :833124:00:------:--</t>
  </si>
  <si>
    <t>21:0512:001123</t>
  </si>
  <si>
    <t>21:0085:000954</t>
  </si>
  <si>
    <t>21:0085:000954:0001:0001:00</t>
  </si>
  <si>
    <t>064C  :833125:00:------:--</t>
  </si>
  <si>
    <t>21:0512:001124</t>
  </si>
  <si>
    <t>21:0085:000955</t>
  </si>
  <si>
    <t>21:0085:000955:0001:0001:00</t>
  </si>
  <si>
    <t>064C  :833126:00:------:--</t>
  </si>
  <si>
    <t>21:0512:001125</t>
  </si>
  <si>
    <t>21:0085:000956</t>
  </si>
  <si>
    <t>21:0085:000956:0001:0001:00</t>
  </si>
  <si>
    <t>064C  :833127:00:------:--</t>
  </si>
  <si>
    <t>21:0512:001126</t>
  </si>
  <si>
    <t>21:0085:000957</t>
  </si>
  <si>
    <t>21:0085:000957:0001:0001:00</t>
  </si>
  <si>
    <t>064C  :833128:00:------:--</t>
  </si>
  <si>
    <t>21:0512:001127</t>
  </si>
  <si>
    <t>21:0085:000958</t>
  </si>
  <si>
    <t>21:0085:000958:0001:0001:00</t>
  </si>
  <si>
    <t>064C  :833129:00:------:--</t>
  </si>
  <si>
    <t>21:0512:001128</t>
  </si>
  <si>
    <t>21:0085:000959</t>
  </si>
  <si>
    <t>21:0085:000959:0001:0001:00</t>
  </si>
  <si>
    <t>064C  :833130:00:------:--</t>
  </si>
  <si>
    <t>21:0512:001129</t>
  </si>
  <si>
    <t>21:0085:000960</t>
  </si>
  <si>
    <t>21:0085:000960:0001:0001:00</t>
  </si>
  <si>
    <t>556</t>
  </si>
  <si>
    <t>064C  :833131:00:------:--</t>
  </si>
  <si>
    <t>21:0512:001130</t>
  </si>
  <si>
    <t>21:0085:000961</t>
  </si>
  <si>
    <t>21:0085:000961:0001:0001:00</t>
  </si>
  <si>
    <t>064C  :833132:10:------:--</t>
  </si>
  <si>
    <t>21:0512:001131</t>
  </si>
  <si>
    <t>21:0085:000962:0001:0001:01</t>
  </si>
  <si>
    <t>064C  :833133:20:833132:10</t>
  </si>
  <si>
    <t>21:0512:001132</t>
  </si>
  <si>
    <t>21:0085:000962:0002:0001:00</t>
  </si>
  <si>
    <t>064C  :833134:00:------:--</t>
  </si>
  <si>
    <t>21:0512:001133</t>
  </si>
  <si>
    <t>21:0085:000963</t>
  </si>
  <si>
    <t>21:0085:000963:0001:0001:00</t>
  </si>
  <si>
    <t>064C  :833135:00:------:--</t>
  </si>
  <si>
    <t>21:0512:001134</t>
  </si>
  <si>
    <t>21:0085:000964</t>
  </si>
  <si>
    <t>21:0085:000964:0001:0001:00</t>
  </si>
  <si>
    <t>064C  :833136:9R:------:--</t>
  </si>
  <si>
    <t>21:0512:001135</t>
  </si>
  <si>
    <t>064C  :833137:00:------:--</t>
  </si>
  <si>
    <t>21:0512:001136</t>
  </si>
  <si>
    <t>21:0085:000965</t>
  </si>
  <si>
    <t>21:0085:000965:0001:0001:00</t>
  </si>
  <si>
    <t>064C  :833138:00:------:--</t>
  </si>
  <si>
    <t>21:0512:001137</t>
  </si>
  <si>
    <t>21:0085:000966</t>
  </si>
  <si>
    <t>21:0085:000966:0001:0001:00</t>
  </si>
  <si>
    <t>064C  :833139:00:------:--</t>
  </si>
  <si>
    <t>21:0512:001138</t>
  </si>
  <si>
    <t>21:0085:000967</t>
  </si>
  <si>
    <t>21:0085:000967:0001:0001:00</t>
  </si>
  <si>
    <t>064C  :833140:00:------:--</t>
  </si>
  <si>
    <t>21:0512:001139</t>
  </si>
  <si>
    <t>21:0085:000968</t>
  </si>
  <si>
    <t>21:0085:000968:0001:0001:00</t>
  </si>
  <si>
    <t>064C  :833141:80:833145:00</t>
  </si>
  <si>
    <t>21:0512:001140</t>
  </si>
  <si>
    <t>21:0085:000971</t>
  </si>
  <si>
    <t>21:0085:000971:0001:0001:02</t>
  </si>
  <si>
    <t>064C  :833142:00:------:--</t>
  </si>
  <si>
    <t>21:0512:001141</t>
  </si>
  <si>
    <t>21:0085:000969</t>
  </si>
  <si>
    <t>21:0085:000969:0001:0001:00</t>
  </si>
  <si>
    <t>064C  :833143:10:------:--</t>
  </si>
  <si>
    <t>21:0512:001142</t>
  </si>
  <si>
    <t>21:0085:000970</t>
  </si>
  <si>
    <t>21:0085:000970:0001:0001:00</t>
  </si>
  <si>
    <t>064C  :833144:20:833143:10</t>
  </si>
  <si>
    <t>21:0512:001143</t>
  </si>
  <si>
    <t>21:0085:000970:0002:0001:00</t>
  </si>
  <si>
    <t>064C  :833145:00:------:--</t>
  </si>
  <si>
    <t>21:0512:001144</t>
  </si>
  <si>
    <t>21:0085:000971:0001:0001:01</t>
  </si>
  <si>
    <t>064C  :833146:00:------:--</t>
  </si>
  <si>
    <t>21:0512:001145</t>
  </si>
  <si>
    <t>21:0085:000972</t>
  </si>
  <si>
    <t>21:0085:000972:0001:0001:00</t>
  </si>
  <si>
    <t>674</t>
  </si>
  <si>
    <t>064C  :833147:00:------:--</t>
  </si>
  <si>
    <t>21:0512:001146</t>
  </si>
  <si>
    <t>21:0085:000973</t>
  </si>
  <si>
    <t>21:0085:000973:0001:0001:00</t>
  </si>
  <si>
    <t>064C  :833148:00:------:--</t>
  </si>
  <si>
    <t>21:0512:001147</t>
  </si>
  <si>
    <t>21:0085:000974</t>
  </si>
  <si>
    <t>21:0085:000974:0001:0001:00</t>
  </si>
  <si>
    <t>828</t>
  </si>
  <si>
    <t>064C  :833149:00:------:--</t>
  </si>
  <si>
    <t>21:0512:001148</t>
  </si>
  <si>
    <t>21:0085:000975</t>
  </si>
  <si>
    <t>21:0085:000975:0001:0001:00</t>
  </si>
  <si>
    <t>064C  :833150:00:------:--</t>
  </si>
  <si>
    <t>21:0512:001149</t>
  </si>
  <si>
    <t>21:0085:000976</t>
  </si>
  <si>
    <t>21:0085:000976:0001:0001:00</t>
  </si>
  <si>
    <t>064C  :833151:00:------:--</t>
  </si>
  <si>
    <t>21:0512:001150</t>
  </si>
  <si>
    <t>21:0085:000977</t>
  </si>
  <si>
    <t>21:0085:000977:0001:0001:00</t>
  </si>
  <si>
    <t>064C  :833152:00:------:--</t>
  </si>
  <si>
    <t>21:0512:001151</t>
  </si>
  <si>
    <t>21:0085:000978</t>
  </si>
  <si>
    <t>21:0085:000978:0001:0001:00</t>
  </si>
  <si>
    <t>064C  :833153:00:------:--</t>
  </si>
  <si>
    <t>21:0512:001152</t>
  </si>
  <si>
    <t>21:0085:000979</t>
  </si>
  <si>
    <t>21:0085:000979:0001:0001:00</t>
  </si>
  <si>
    <t>064C  :833154:00:------:--</t>
  </si>
  <si>
    <t>21:0512:001153</t>
  </si>
  <si>
    <t>21:0085:000980</t>
  </si>
  <si>
    <t>21:0085:000980:0001:0001:00</t>
  </si>
  <si>
    <t>064C  :833155:9M:------:--</t>
  </si>
  <si>
    <t>21:0512:001154</t>
  </si>
  <si>
    <t>064C  :833156:00:------:--</t>
  </si>
  <si>
    <t>21:0512:001155</t>
  </si>
  <si>
    <t>21:0085:000981</t>
  </si>
  <si>
    <t>21:0085:000981:0001:0001:00</t>
  </si>
  <si>
    <t>064C  :833157:00:------:--</t>
  </si>
  <si>
    <t>21:0512:001156</t>
  </si>
  <si>
    <t>21:0085:000982</t>
  </si>
  <si>
    <t>21:0085:000982:0001:0001:00</t>
  </si>
  <si>
    <t>064C  :833158:00:------:--</t>
  </si>
  <si>
    <t>21:0512:001157</t>
  </si>
  <si>
    <t>21:0085:000983</t>
  </si>
  <si>
    <t>21:0085:000983:0001:0001:00</t>
  </si>
  <si>
    <t>064C  :833159:00:------:--</t>
  </si>
  <si>
    <t>21:0512:001158</t>
  </si>
  <si>
    <t>21:0085:000984</t>
  </si>
  <si>
    <t>21:0085:000984:0001:0001:00</t>
  </si>
  <si>
    <t>064C  :833160:00:------:--</t>
  </si>
  <si>
    <t>21:0512:001159</t>
  </si>
  <si>
    <t>21:0085:000985</t>
  </si>
  <si>
    <t>21:0085:000985:0001:0001:00</t>
  </si>
  <si>
    <t>064C  :833161:80:833163:10</t>
  </si>
  <si>
    <t>21:0512:001160</t>
  </si>
  <si>
    <t>21:0085:000987</t>
  </si>
  <si>
    <t>21:0085:000987:0001:0001:02</t>
  </si>
  <si>
    <t>064C  :833162:00:------:--</t>
  </si>
  <si>
    <t>21:0512:001161</t>
  </si>
  <si>
    <t>21:0085:000986</t>
  </si>
  <si>
    <t>21:0085:000986:0001:0001:00</t>
  </si>
  <si>
    <t>064C  :833163:10:------:--</t>
  </si>
  <si>
    <t>21:0512:001162</t>
  </si>
  <si>
    <t>21:0085:000987:0001:0001:01</t>
  </si>
  <si>
    <t>064C  :833164:20:833163:10</t>
  </si>
  <si>
    <t>21:0512:001163</t>
  </si>
  <si>
    <t>21:0085:000987:0002:0001:00</t>
  </si>
  <si>
    <t>064C  :833165:00:------:--</t>
  </si>
  <si>
    <t>21:0512:001164</t>
  </si>
  <si>
    <t>21:0085:000988</t>
  </si>
  <si>
    <t>21:0085:000988:0001:0001:00</t>
  </si>
  <si>
    <t>064C  :833166:00:------:--</t>
  </si>
  <si>
    <t>21:0512:001165</t>
  </si>
  <si>
    <t>21:0085:000989</t>
  </si>
  <si>
    <t>21:0085:000989:0001:0001:00</t>
  </si>
  <si>
    <t>064C  :833167:00:------:--</t>
  </si>
  <si>
    <t>21:0512:001166</t>
  </si>
  <si>
    <t>21:0085:000990</t>
  </si>
  <si>
    <t>21:0085:000990:0001:0001:00</t>
  </si>
  <si>
    <t>064C  :833168:00:------:--</t>
  </si>
  <si>
    <t>21:0512:001167</t>
  </si>
  <si>
    <t>21:0085:000991</t>
  </si>
  <si>
    <t>21:0085:000991:0001:0001:00</t>
  </si>
  <si>
    <t>064C  :833169:00:------:--</t>
  </si>
  <si>
    <t>21:0512:001168</t>
  </si>
  <si>
    <t>21:0085:000992</t>
  </si>
  <si>
    <t>21:0085:000992:0001:0001:00</t>
  </si>
  <si>
    <t>064C  :833170:00:------:--</t>
  </si>
  <si>
    <t>21:0512:001169</t>
  </si>
  <si>
    <t>21:0085:000993</t>
  </si>
  <si>
    <t>21:0085:000993:0001:0001:00</t>
  </si>
  <si>
    <t>064C  :833171:00:------:--</t>
  </si>
  <si>
    <t>21:0512:001170</t>
  </si>
  <si>
    <t>21:0085:000994</t>
  </si>
  <si>
    <t>21:0085:000994:0001:0001:00</t>
  </si>
  <si>
    <t>064C  :833172:00:------:--</t>
  </si>
  <si>
    <t>21:0512:001171</t>
  </si>
  <si>
    <t>21:0085:000995</t>
  </si>
  <si>
    <t>21:0085:000995:0001:0001:00</t>
  </si>
  <si>
    <t>064C  :833173:00:------:--</t>
  </si>
  <si>
    <t>21:0512:001172</t>
  </si>
  <si>
    <t>21:0085:000996</t>
  </si>
  <si>
    <t>21:0085:000996:0001:0001:00</t>
  </si>
  <si>
    <t>064C  :833174:00:------:--</t>
  </si>
  <si>
    <t>21:0512:001173</t>
  </si>
  <si>
    <t>21:0085:000997</t>
  </si>
  <si>
    <t>21:0085:000997:0001:0001:00</t>
  </si>
  <si>
    <t>064C  :833175:00:------:--</t>
  </si>
  <si>
    <t>21:0512:001174</t>
  </si>
  <si>
    <t>21:0085:000998</t>
  </si>
  <si>
    <t>21:0085:000998:0001:0001:00</t>
  </si>
  <si>
    <t>064C  :833176:00:------:--</t>
  </si>
  <si>
    <t>21:0512:001175</t>
  </si>
  <si>
    <t>21:0085:000999</t>
  </si>
  <si>
    <t>21:0085:000999:0001:0001:00</t>
  </si>
  <si>
    <t>064C  :833177:00:------:--</t>
  </si>
  <si>
    <t>21:0512:001176</t>
  </si>
  <si>
    <t>21:0085:001000</t>
  </si>
  <si>
    <t>21:0085:001000:0001:0001:00</t>
  </si>
  <si>
    <t>064C  :833178:00:------:--</t>
  </si>
  <si>
    <t>21:0512:001177</t>
  </si>
  <si>
    <t>21:0085:001001</t>
  </si>
  <si>
    <t>21:0085:001001:0001:0001:00</t>
  </si>
  <si>
    <t>064C  :833179:00:------:--</t>
  </si>
  <si>
    <t>21:0512:001178</t>
  </si>
  <si>
    <t>21:0085:001002</t>
  </si>
  <si>
    <t>21:0085:001002:0001:0001:00</t>
  </si>
  <si>
    <t>064C  :833180:9P:------:--</t>
  </si>
  <si>
    <t>21:0512:001179</t>
  </si>
  <si>
    <t>23.3</t>
  </si>
  <si>
    <t>064C  :833181:80:833185:20</t>
  </si>
  <si>
    <t>21:0512:001180</t>
  </si>
  <si>
    <t>21:0085:001005</t>
  </si>
  <si>
    <t>21:0085:001005:0002:0001:02</t>
  </si>
  <si>
    <t>064C  :833182:00:------:--</t>
  </si>
  <si>
    <t>21:0512:001181</t>
  </si>
  <si>
    <t>21:0085:001003</t>
  </si>
  <si>
    <t>21:0085:001003:0001:0001:00</t>
  </si>
  <si>
    <t>064C  :833183:00:------:--</t>
  </si>
  <si>
    <t>21:0512:001182</t>
  </si>
  <si>
    <t>21:0085:001004</t>
  </si>
  <si>
    <t>21:0085:001004:0001:0001:00</t>
  </si>
  <si>
    <t>652</t>
  </si>
  <si>
    <t>064C  :833184:10:------:--</t>
  </si>
  <si>
    <t>21:0512:001183</t>
  </si>
  <si>
    <t>21:0085:001005:0001:0001:00</t>
  </si>
  <si>
    <t>064C  :833185:20:833184:10</t>
  </si>
  <si>
    <t>21:0512:001184</t>
  </si>
  <si>
    <t>21:0085:001005:0002:0001:01</t>
  </si>
  <si>
    <t>496</t>
  </si>
  <si>
    <t>064C  :833186:9R:------:--</t>
  </si>
  <si>
    <t>21:0512:001185</t>
  </si>
  <si>
    <t>064C  :833187:00:------:--</t>
  </si>
  <si>
    <t>21:0512:001186</t>
  </si>
  <si>
    <t>21:0085:001006</t>
  </si>
  <si>
    <t>21:0085:001006:0001:0001:00</t>
  </si>
  <si>
    <t>064C  :833188:00:------:--</t>
  </si>
  <si>
    <t>21:0512:001187</t>
  </si>
  <si>
    <t>21:0085:001007</t>
  </si>
  <si>
    <t>21:0085:001007:0001:0001:00</t>
  </si>
  <si>
    <t>064C  :833189:00:------:--</t>
  </si>
  <si>
    <t>21:0512:001188</t>
  </si>
  <si>
    <t>21:0085:001008</t>
  </si>
  <si>
    <t>21:0085:001008:0001:0001:00</t>
  </si>
  <si>
    <t>064C  :833190:00:------:--</t>
  </si>
  <si>
    <t>21:0512:001189</t>
  </si>
  <si>
    <t>21:0085:001009</t>
  </si>
  <si>
    <t>21:0085:001009:0001:0001:00</t>
  </si>
  <si>
    <t>064C  :833191:00:------:--</t>
  </si>
  <si>
    <t>21:0512:001190</t>
  </si>
  <si>
    <t>21:0085:001010</t>
  </si>
  <si>
    <t>21:0085:001010:0001:0001:00</t>
  </si>
  <si>
    <t>064C  :833192:00:------:--</t>
  </si>
  <si>
    <t>21:0512:001191</t>
  </si>
  <si>
    <t>21:0085:001011</t>
  </si>
  <si>
    <t>21:0085:001011:0001:0001:00</t>
  </si>
  <si>
    <t>6900</t>
  </si>
  <si>
    <t>064C  :833193:00:------:--</t>
  </si>
  <si>
    <t>21:0512:001192</t>
  </si>
  <si>
    <t>21:0085:001012</t>
  </si>
  <si>
    <t>21:0085:001012:0001:0001:00</t>
  </si>
  <si>
    <t>064C  :833194:00:------:--</t>
  </si>
  <si>
    <t>21:0512:001193</t>
  </si>
  <si>
    <t>21:0085:001013</t>
  </si>
  <si>
    <t>21:0085:001013:0001:0001:00</t>
  </si>
  <si>
    <t>2800</t>
  </si>
  <si>
    <t>064C  :833195:00:------:--</t>
  </si>
  <si>
    <t>21:0512:001194</t>
  </si>
  <si>
    <t>21:0085:001014</t>
  </si>
  <si>
    <t>21:0085:001014:0001:0001:00</t>
  </si>
  <si>
    <t>064C  :833196:00:------:--</t>
  </si>
  <si>
    <t>21:0512:001195</t>
  </si>
  <si>
    <t>21:0085:001015</t>
  </si>
  <si>
    <t>21:0085:001015:0001:0001:00</t>
  </si>
  <si>
    <t>775</t>
  </si>
  <si>
    <t>064C  :833197:00:------:--</t>
  </si>
  <si>
    <t>21:0512:001196</t>
  </si>
  <si>
    <t>21:0085:001016</t>
  </si>
  <si>
    <t>21:0085:001016:0001:0001:00</t>
  </si>
  <si>
    <t>064C  :833198:00:------:--</t>
  </si>
  <si>
    <t>21:0512:001197</t>
  </si>
  <si>
    <t>21:0085:001017</t>
  </si>
  <si>
    <t>21:0085:001017:0001:0001:00</t>
  </si>
  <si>
    <t>064C  :833199:00:------:--</t>
  </si>
  <si>
    <t>21:0512:001198</t>
  </si>
  <si>
    <t>21:0085:001018</t>
  </si>
  <si>
    <t>21:0085:001018:0001:0001:00</t>
  </si>
  <si>
    <t>064C  :833200:00:------:--</t>
  </si>
  <si>
    <t>21:0512:001199</t>
  </si>
  <si>
    <t>21:0085:001019</t>
  </si>
  <si>
    <t>21:0085:001019:0001:0001:00</t>
  </si>
  <si>
    <t>064C  :833201:80:833202:10</t>
  </si>
  <si>
    <t>21:0512:001200</t>
  </si>
  <si>
    <t>21:0085:001020</t>
  </si>
  <si>
    <t>21:0085:001020:0001:0001:02</t>
  </si>
  <si>
    <t>064C  :833202:10:------:--</t>
  </si>
  <si>
    <t>21:0512:001201</t>
  </si>
  <si>
    <t>21:0085:001020:0001:0001:01</t>
  </si>
  <si>
    <t>064C  :833203:20:833202:10</t>
  </si>
  <si>
    <t>21:0512:001202</t>
  </si>
  <si>
    <t>21:0085:001020:0002:0001:00</t>
  </si>
  <si>
    <t>064C  :833204:00:------:--</t>
  </si>
  <si>
    <t>21:0512:001203</t>
  </si>
  <si>
    <t>21:0085:001021</t>
  </si>
  <si>
    <t>21:0085:001021:0001:0001:00</t>
  </si>
  <si>
    <t>064C  :833205:00:------:--</t>
  </si>
  <si>
    <t>21:0512:001204</t>
  </si>
  <si>
    <t>21:0085:001022</t>
  </si>
  <si>
    <t>21:0085:001022:0001:0001:00</t>
  </si>
  <si>
    <t>064C  :833206:00:------:--</t>
  </si>
  <si>
    <t>21:0512:001205</t>
  </si>
  <si>
    <t>21:0085:001023</t>
  </si>
  <si>
    <t>21:0085:001023:0001:0001:00</t>
  </si>
  <si>
    <t>064C  :833207:00:------:--</t>
  </si>
  <si>
    <t>21:0512:001206</t>
  </si>
  <si>
    <t>21:0085:001024</t>
  </si>
  <si>
    <t>21:0085:001024:0001:0001:00</t>
  </si>
  <si>
    <t>064C  :833208:00:------:--</t>
  </si>
  <si>
    <t>21:0512:001207</t>
  </si>
  <si>
    <t>21:0085:001025</t>
  </si>
  <si>
    <t>21:0085:001025:0001:0001:00</t>
  </si>
  <si>
    <t>7.15</t>
  </si>
  <si>
    <t>064C  :833209:00:------:--</t>
  </si>
  <si>
    <t>21:0512:001208</t>
  </si>
  <si>
    <t>21:0085:001026</t>
  </si>
  <si>
    <t>21:0085:001026:0001:0001:00</t>
  </si>
  <si>
    <t>064C  :833210:00:------:--</t>
  </si>
  <si>
    <t>21:0512:001209</t>
  </si>
  <si>
    <t>21:0085:001027</t>
  </si>
  <si>
    <t>21:0085:001027:0001:0001:00</t>
  </si>
  <si>
    <t>064C  :833211:00:------:--</t>
  </si>
  <si>
    <t>21:0512:001210</t>
  </si>
  <si>
    <t>21:0085:001028</t>
  </si>
  <si>
    <t>21:0085:001028:0001:0001:00</t>
  </si>
  <si>
    <t>064C  :833212:00:------:--</t>
  </si>
  <si>
    <t>21:0512:001211</t>
  </si>
  <si>
    <t>21:0085:001029</t>
  </si>
  <si>
    <t>21:0085:001029:0001:0001:00</t>
  </si>
  <si>
    <t>064C  :833213:00:------:--</t>
  </si>
  <si>
    <t>21:0512:001212</t>
  </si>
  <si>
    <t>21:0085:001030</t>
  </si>
  <si>
    <t>21:0085:001030:0001:0001:00</t>
  </si>
  <si>
    <t>064C  :833214:00:------:--</t>
  </si>
  <si>
    <t>21:0512:001213</t>
  </si>
  <si>
    <t>21:0085:001031</t>
  </si>
  <si>
    <t>21:0085:001031:0001:0001:00</t>
  </si>
  <si>
    <t>064C  :833215:00:------:--</t>
  </si>
  <si>
    <t>21:0512:001214</t>
  </si>
  <si>
    <t>21:0085:001032</t>
  </si>
  <si>
    <t>21:0085:001032:0001:0001:00</t>
  </si>
  <si>
    <t>064C  :833216:00:------:--</t>
  </si>
  <si>
    <t>21:0512:001215</t>
  </si>
  <si>
    <t>21:0085:001033</t>
  </si>
  <si>
    <t>21:0085:001033:0001:0001:00</t>
  </si>
  <si>
    <t>064C  :833217:00:------:--</t>
  </si>
  <si>
    <t>21:0512:001216</t>
  </si>
  <si>
    <t>21:0085:001034</t>
  </si>
  <si>
    <t>21:0085:001034:0001:0001:00</t>
  </si>
  <si>
    <t>064C  :833218:9P:------:--</t>
  </si>
  <si>
    <t>21:0512:001217</t>
  </si>
  <si>
    <t>064C  :833219:00:------:--</t>
  </si>
  <si>
    <t>21:0512:001218</t>
  </si>
  <si>
    <t>21:0085:001035</t>
  </si>
  <si>
    <t>21:0085:001035:0001:0001:00</t>
  </si>
  <si>
    <t>064C  :833220:00:------:--</t>
  </si>
  <si>
    <t>21:0512:001219</t>
  </si>
  <si>
    <t>21:0085:001036</t>
  </si>
  <si>
    <t>21:0085:001036:0001:0001:00</t>
  </si>
  <si>
    <t>064C  :833221:80:833222:10</t>
  </si>
  <si>
    <t>21:0512:001220</t>
  </si>
  <si>
    <t>21:0085:001037</t>
  </si>
  <si>
    <t>21:0085:001037:0001:0001:02</t>
  </si>
  <si>
    <t>064C  :833222:10:------:--</t>
  </si>
  <si>
    <t>21:0512:001221</t>
  </si>
  <si>
    <t>21:0085:001037:0001:0001:01</t>
  </si>
  <si>
    <t>064C  :833223:20:833222:10</t>
  </si>
  <si>
    <t>21:0512:001222</t>
  </si>
  <si>
    <t>21:0085:001037:0002:0001:00</t>
  </si>
  <si>
    <t>064C  :833224:00:------:--</t>
  </si>
  <si>
    <t>21:0512:001223</t>
  </si>
  <si>
    <t>21:0085:001038</t>
  </si>
  <si>
    <t>21:0085:001038:0001:0001:00</t>
  </si>
  <si>
    <t>064C  :833225:00:------:--</t>
  </si>
  <si>
    <t>21:0512:001224</t>
  </si>
  <si>
    <t>21:0085:001039</t>
  </si>
  <si>
    <t>21:0085:001039:0001:0001:00</t>
  </si>
  <si>
    <t>064C  :833226:00:------:--</t>
  </si>
  <si>
    <t>21:0512:001225</t>
  </si>
  <si>
    <t>21:0085:001040</t>
  </si>
  <si>
    <t>21:0085:001040:0001:0001:00</t>
  </si>
  <si>
    <t>064C  :833227:00:------:--</t>
  </si>
  <si>
    <t>21:0512:001226</t>
  </si>
  <si>
    <t>21:0085:001041</t>
  </si>
  <si>
    <t>21:0085:001041:0001:0001:00</t>
  </si>
  <si>
    <t>064C  :833228:00:------:--</t>
  </si>
  <si>
    <t>21:0512:001227</t>
  </si>
  <si>
    <t>21:0085:001042</t>
  </si>
  <si>
    <t>21:0085:001042:0001:0001:00</t>
  </si>
  <si>
    <t>064C  :833229:00:------:--</t>
  </si>
  <si>
    <t>21:0512:001228</t>
  </si>
  <si>
    <t>21:0085:001043</t>
  </si>
  <si>
    <t>21:0085:001043:0001:0001:00</t>
  </si>
  <si>
    <t>064C  :833230:9R:------:--</t>
  </si>
  <si>
    <t>21:0512:001229</t>
  </si>
  <si>
    <t>064C  :833231:00:------:--</t>
  </si>
  <si>
    <t>21:0512:001230</t>
  </si>
  <si>
    <t>21:0085:001044</t>
  </si>
  <si>
    <t>21:0085:001044:0001:0001:00</t>
  </si>
  <si>
    <t>064C  :833232:00:------:--</t>
  </si>
  <si>
    <t>21:0512:001231</t>
  </si>
  <si>
    <t>21:0085:001045</t>
  </si>
  <si>
    <t>21:0085:001045:0001:0001:00</t>
  </si>
  <si>
    <t>064C  :833233:00:------:--</t>
  </si>
  <si>
    <t>21:0512:001232</t>
  </si>
  <si>
    <t>21:0085:001046</t>
  </si>
  <si>
    <t>21:0085:001046:0001:0001:00</t>
  </si>
  <si>
    <t>064C  :833234:00:------:--</t>
  </si>
  <si>
    <t>21:0512:001233</t>
  </si>
  <si>
    <t>21:0085:001047</t>
  </si>
  <si>
    <t>21:0085:001047:0001:0001:00</t>
  </si>
  <si>
    <t>064C  :833235:00:------:--</t>
  </si>
  <si>
    <t>21:0512:001234</t>
  </si>
  <si>
    <t>21:0085:001048</t>
  </si>
  <si>
    <t>21:0085:001048:0001:0001:00</t>
  </si>
  <si>
    <t>064C  :833236:00:------:--</t>
  </si>
  <si>
    <t>21:0512:001235</t>
  </si>
  <si>
    <t>21:0085:001049</t>
  </si>
  <si>
    <t>21:0085:001049:0001:0001:00</t>
  </si>
  <si>
    <t>064C  :833237:00:------:--</t>
  </si>
  <si>
    <t>21:0512:001236</t>
  </si>
  <si>
    <t>21:0085:001050</t>
  </si>
  <si>
    <t>21:0085:001050:0001:0001:00</t>
  </si>
  <si>
    <t>064C  :833238:00:------:--</t>
  </si>
  <si>
    <t>21:0512:001237</t>
  </si>
  <si>
    <t>21:0085:001051</t>
  </si>
  <si>
    <t>21:0085:001051:0001:0001:00</t>
  </si>
  <si>
    <t>064C  :833239:00:------:--</t>
  </si>
  <si>
    <t>21:0512:001238</t>
  </si>
  <si>
    <t>21:0085:001052</t>
  </si>
  <si>
    <t>21:0085:001052:0001:0001:00</t>
  </si>
  <si>
    <t>2750</t>
  </si>
  <si>
    <t>064C  :833240:00:------:--</t>
  </si>
  <si>
    <t>21:0512:001239</t>
  </si>
  <si>
    <t>21:0085:001053</t>
  </si>
  <si>
    <t>21:0085:001053:0001:0001:00</t>
  </si>
  <si>
    <t>064C  :833241:80:833243:20</t>
  </si>
  <si>
    <t>21:0512:001240</t>
  </si>
  <si>
    <t>21:0085:001054</t>
  </si>
  <si>
    <t>21:0085:001054:0002:0001:02</t>
  </si>
  <si>
    <t>064C  :833242:10:------:--</t>
  </si>
  <si>
    <t>21:0512:001241</t>
  </si>
  <si>
    <t>21:0085:001054:0001:0001:00</t>
  </si>
  <si>
    <t>064C  :833243:20:833242:10</t>
  </si>
  <si>
    <t>21:0512:001242</t>
  </si>
  <si>
    <t>21:0085:001054:0002:0001:01</t>
  </si>
  <si>
    <t>064C  :833244:00:------:--</t>
  </si>
  <si>
    <t>21:0512:001243</t>
  </si>
  <si>
    <t>21:0085:001055</t>
  </si>
  <si>
    <t>21:0085:001055:0001:0001:00</t>
  </si>
  <si>
    <t>064C  :833245:00:------:--</t>
  </si>
  <si>
    <t>21:0512:001244</t>
  </si>
  <si>
    <t>21:0085:001056</t>
  </si>
  <si>
    <t>21:0085:001056:0001:0001:00</t>
  </si>
  <si>
    <t>064C  :833246:00:------:--</t>
  </si>
  <si>
    <t>21:0512:001245</t>
  </si>
  <si>
    <t>21:0085:001057</t>
  </si>
  <si>
    <t>21:0085:001057:0001:0001:00</t>
  </si>
  <si>
    <t>064C  :833247:00:------:--</t>
  </si>
  <si>
    <t>21:0512:001246</t>
  </si>
  <si>
    <t>21:0085:001058</t>
  </si>
  <si>
    <t>21:0085:001058:0001:0001:00</t>
  </si>
  <si>
    <t>064C  :833248:9M:------:--</t>
  </si>
  <si>
    <t>21:0512:001247</t>
  </si>
  <si>
    <t>064C  :833249:00:------:--</t>
  </si>
  <si>
    <t>21:0512:001248</t>
  </si>
  <si>
    <t>21:0085:001059</t>
  </si>
  <si>
    <t>21:0085:001059:0001:0001:00</t>
  </si>
  <si>
    <t>064C  :833250:00:------:--</t>
  </si>
  <si>
    <t>21:0512:001249</t>
  </si>
  <si>
    <t>21:0085:001060</t>
  </si>
  <si>
    <t>21:0085:001060:0001:0001:00</t>
  </si>
  <si>
    <t>064C  :833251:00:------:--</t>
  </si>
  <si>
    <t>21:0512:001250</t>
  </si>
  <si>
    <t>21:0085:001061</t>
  </si>
  <si>
    <t>21:0085:001061:0001:0001:00</t>
  </si>
  <si>
    <t>064C  :833252:00:------:--</t>
  </si>
  <si>
    <t>21:0512:001251</t>
  </si>
  <si>
    <t>21:0085:001062</t>
  </si>
  <si>
    <t>21:0085:001062:0001:0001:00</t>
  </si>
  <si>
    <t>064C  :833253:00:------:--</t>
  </si>
  <si>
    <t>21:0512:001252</t>
  </si>
  <si>
    <t>21:0085:001063</t>
  </si>
  <si>
    <t>21:0085:001063:0001:0001:00</t>
  </si>
  <si>
    <t>064C  :833254:00:------:--</t>
  </si>
  <si>
    <t>21:0512:001253</t>
  </si>
  <si>
    <t>21:0085:001064</t>
  </si>
  <si>
    <t>21:0085:001064:0001:0001:00</t>
  </si>
  <si>
    <t>064C  :833255:00:------:--</t>
  </si>
  <si>
    <t>21:0512:001254</t>
  </si>
  <si>
    <t>21:0085:001065</t>
  </si>
  <si>
    <t>21:0085:001065:0001:0001:00</t>
  </si>
  <si>
    <t>064C  :833256:00:------:--</t>
  </si>
  <si>
    <t>21:0512:001255</t>
  </si>
  <si>
    <t>21:0085:001066</t>
  </si>
  <si>
    <t>21:0085:001066:0001:0001:00</t>
  </si>
  <si>
    <t>064C  :833257:00:------:--</t>
  </si>
  <si>
    <t>21:0512:001256</t>
  </si>
  <si>
    <t>21:0085:001067</t>
  </si>
  <si>
    <t>21:0085:001067:0001:0001:00</t>
  </si>
  <si>
    <t>887</t>
  </si>
  <si>
    <t>064C  :833258:00:------:--</t>
  </si>
  <si>
    <t>21:0512:001257</t>
  </si>
  <si>
    <t>21:0085:001068</t>
  </si>
  <si>
    <t>21:0085:001068:0001:0001:00</t>
  </si>
  <si>
    <t>064C  :833259:00:------:--</t>
  </si>
  <si>
    <t>21:0512:001258</t>
  </si>
  <si>
    <t>21:0085:001069</t>
  </si>
  <si>
    <t>21:0085:001069:0001:0001:00</t>
  </si>
  <si>
    <t>064C  :833260:00:------:--</t>
  </si>
  <si>
    <t>21:0512:001259</t>
  </si>
  <si>
    <t>21:0085:001070</t>
  </si>
  <si>
    <t>21:0085:001070:0001:0001:00</t>
  </si>
  <si>
    <t>064C  :833261:80:833262:10</t>
  </si>
  <si>
    <t>21:0512:001260</t>
  </si>
  <si>
    <t>21:0085:001071</t>
  </si>
  <si>
    <t>21:0085:001071:0001:0001:02</t>
  </si>
  <si>
    <t>064C  :833262:10:------:--</t>
  </si>
  <si>
    <t>21:0512:001261</t>
  </si>
  <si>
    <t>21:0085:001071:0001:0001:01</t>
  </si>
  <si>
    <t>064C  :833263:20:833262:10</t>
  </si>
  <si>
    <t>21:0512:001262</t>
  </si>
  <si>
    <t>21:0085:001071:0002:0001:00</t>
  </si>
  <si>
    <t>064C  :833264:00:------:--</t>
  </si>
  <si>
    <t>21:0512:001263</t>
  </si>
  <si>
    <t>21:0085:001072</t>
  </si>
  <si>
    <t>21:0085:001072:0001:0001:00</t>
  </si>
  <si>
    <t>3770</t>
  </si>
  <si>
    <t>064C  :833265:00:------:--</t>
  </si>
  <si>
    <t>21:0512:001264</t>
  </si>
  <si>
    <t>21:0085:001073</t>
  </si>
  <si>
    <t>21:0085:001073:0001:0001:00</t>
  </si>
  <si>
    <t>064C  :833266:00:------:--</t>
  </si>
  <si>
    <t>21:0512:001265</t>
  </si>
  <si>
    <t>21:0085:001074</t>
  </si>
  <si>
    <t>21:0085:001074:0001:0001:00</t>
  </si>
  <si>
    <t>064C  :833267:00:------:--</t>
  </si>
  <si>
    <t>21:0512:001266</t>
  </si>
  <si>
    <t>21:0085:001075</t>
  </si>
  <si>
    <t>21:0085:001075:0001:0001:00</t>
  </si>
  <si>
    <t>064C  :833268:00:------:--</t>
  </si>
  <si>
    <t>21:0512:001267</t>
  </si>
  <si>
    <t>21:0085:001076</t>
  </si>
  <si>
    <t>21:0085:001076:0001:0001:00</t>
  </si>
  <si>
    <t>064C  :833269:00:------:--</t>
  </si>
  <si>
    <t>21:0512:001268</t>
  </si>
  <si>
    <t>21:0085:001077</t>
  </si>
  <si>
    <t>21:0085:001077:0001:0001:00</t>
  </si>
  <si>
    <t>572</t>
  </si>
  <si>
    <t>064C  :833270:00:------:--</t>
  </si>
  <si>
    <t>21:0512:001269</t>
  </si>
  <si>
    <t>21:0085:001078</t>
  </si>
  <si>
    <t>21:0085:001078:0001:0001:00</t>
  </si>
  <si>
    <t>064C  :833271:00:------:--</t>
  </si>
  <si>
    <t>21:0512:001270</t>
  </si>
  <si>
    <t>21:0085:001079</t>
  </si>
  <si>
    <t>21:0085:001079:0001:0001:00</t>
  </si>
  <si>
    <t>064C  :833272:00:------:--</t>
  </si>
  <si>
    <t>21:0512:001271</t>
  </si>
  <si>
    <t>21:0085:001080</t>
  </si>
  <si>
    <t>21:0085:001080:0001:0001:00</t>
  </si>
  <si>
    <t>452</t>
  </si>
  <si>
    <t>064C  :833273:00:------:--</t>
  </si>
  <si>
    <t>21:0512:001272</t>
  </si>
  <si>
    <t>21:0085:001081</t>
  </si>
  <si>
    <t>21:0085:001081:0001:0001:00</t>
  </si>
  <si>
    <t>064C  :833274:00:------:--</t>
  </si>
  <si>
    <t>21:0512:001273</t>
  </si>
  <si>
    <t>21:0085:001082</t>
  </si>
  <si>
    <t>21:0085:001082:0001:0001:00</t>
  </si>
  <si>
    <t>064C  :833275:00:------:--</t>
  </si>
  <si>
    <t>21:0512:001274</t>
  </si>
  <si>
    <t>21:0085:001083</t>
  </si>
  <si>
    <t>21:0085:001083:0001:0001:00</t>
  </si>
  <si>
    <t>064C  :833276:9P:------:--</t>
  </si>
  <si>
    <t>21:0512:001275</t>
  </si>
  <si>
    <t>064C  :833277:00:------:--</t>
  </si>
  <si>
    <t>21:0512:001276</t>
  </si>
  <si>
    <t>21:0085:001084</t>
  </si>
  <si>
    <t>21:0085:001084:0001:0001:00</t>
  </si>
  <si>
    <t>064C  :833278:00:------:--</t>
  </si>
  <si>
    <t>21:0512:001277</t>
  </si>
  <si>
    <t>21:0085:001085</t>
  </si>
  <si>
    <t>21:0085:001085:0001:0001:00</t>
  </si>
  <si>
    <t>064C  :833279:00:------:--</t>
  </si>
  <si>
    <t>21:0512:001278</t>
  </si>
  <si>
    <t>21:0085:001086</t>
  </si>
  <si>
    <t>21:0085:001086:0001:0001:00</t>
  </si>
  <si>
    <t>064C  :833280:00:------:--</t>
  </si>
  <si>
    <t>21:0512:001279</t>
  </si>
  <si>
    <t>21:0085:001087</t>
  </si>
  <si>
    <t>21:0085:001087:0001:0001:00</t>
  </si>
  <si>
    <t>064C  :833281:80:833284:20</t>
  </si>
  <si>
    <t>21:0512:001280</t>
  </si>
  <si>
    <t>21:0085:001089</t>
  </si>
  <si>
    <t>21:0085:001089:0002:0001:02</t>
  </si>
  <si>
    <t>064C  :833282:00:------:--</t>
  </si>
  <si>
    <t>21:0512:001281</t>
  </si>
  <si>
    <t>21:0085:001088</t>
  </si>
  <si>
    <t>21:0085:001088:0001:0001:00</t>
  </si>
  <si>
    <t>064C  :833283:10:------:--</t>
  </si>
  <si>
    <t>21:0512:001282</t>
  </si>
  <si>
    <t>21:0085:001089:0001:0001:00</t>
  </si>
  <si>
    <t>064C  :833284:20:833283:10</t>
  </si>
  <si>
    <t>21:0512:001283</t>
  </si>
  <si>
    <t>21:0085:001089:0002:0001:01</t>
  </si>
  <si>
    <t>064C  :833285:00:------:--</t>
  </si>
  <si>
    <t>21:0512:001284</t>
  </si>
  <si>
    <t>21:0085:001090</t>
  </si>
  <si>
    <t>21:0085:001090:0001:0001:00</t>
  </si>
  <si>
    <t>064C  :833286:00:------:--</t>
  </si>
  <si>
    <t>21:0512:001285</t>
  </si>
  <si>
    <t>21:0085:001091</t>
  </si>
  <si>
    <t>21:0085:001091:0001:0001:00</t>
  </si>
  <si>
    <t>064C  :833287:00:------:--</t>
  </si>
  <si>
    <t>21:0512:001286</t>
  </si>
  <si>
    <t>21:0085:001092</t>
  </si>
  <si>
    <t>21:0085:001092:0001:0001:00</t>
  </si>
  <si>
    <t>064C  :833288:00:------:--</t>
  </si>
  <si>
    <t>21:0512:001287</t>
  </si>
  <si>
    <t>21:0085:001093</t>
  </si>
  <si>
    <t>21:0085:001093:0001:0001:00</t>
  </si>
  <si>
    <t>064C  :833289:00:------:--</t>
  </si>
  <si>
    <t>21:0512:001288</t>
  </si>
  <si>
    <t>21:0085:001094</t>
  </si>
  <si>
    <t>21:0085:001094:0001:0001:00</t>
  </si>
  <si>
    <t>064C  :833290:00:------:--</t>
  </si>
  <si>
    <t>21:0512:001289</t>
  </si>
  <si>
    <t>21:0085:001095</t>
  </si>
  <si>
    <t>21:0085:001095:0001:0001:00</t>
  </si>
  <si>
    <t>064C  :833291:9P:------:--</t>
  </si>
  <si>
    <t>21:0512:001290</t>
  </si>
  <si>
    <t>064C  :833292:00:------:--</t>
  </si>
  <si>
    <t>21:0512:001291</t>
  </si>
  <si>
    <t>21:0085:001096</t>
  </si>
  <si>
    <t>21:0085:001096:0001:0001:00</t>
  </si>
  <si>
    <t>064C  :833293:00:------:--</t>
  </si>
  <si>
    <t>21:0512:001292</t>
  </si>
  <si>
    <t>21:0085:001097</t>
  </si>
  <si>
    <t>21:0085:001097:0001:0001:00</t>
  </si>
  <si>
    <t>653</t>
  </si>
  <si>
    <t>064C  :833294:00:------:--</t>
  </si>
  <si>
    <t>21:0512:001293</t>
  </si>
  <si>
    <t>21:0085:001098</t>
  </si>
  <si>
    <t>21:0085:001098:0001:0001:00</t>
  </si>
  <si>
    <t>064C  :833295:00:------:--</t>
  </si>
  <si>
    <t>21:0512:001294</t>
  </si>
  <si>
    <t>21:0085:001099</t>
  </si>
  <si>
    <t>21:0085:001099:0001:0001:00</t>
  </si>
  <si>
    <t>882</t>
  </si>
  <si>
    <t>064C  :833296:00:------:--</t>
  </si>
  <si>
    <t>21:0512:001295</t>
  </si>
  <si>
    <t>21:0085:001100</t>
  </si>
  <si>
    <t>21:0085:001100:0001:0001:00</t>
  </si>
  <si>
    <t>064C  :833297:00:------:--</t>
  </si>
  <si>
    <t>21:0512:001296</t>
  </si>
  <si>
    <t>21:0085:001101</t>
  </si>
  <si>
    <t>21:0085:001101:0001:0001:00</t>
  </si>
  <si>
    <t>064C  :833298:00:------:--</t>
  </si>
  <si>
    <t>21:0512:001297</t>
  </si>
  <si>
    <t>21:0085:001102</t>
  </si>
  <si>
    <t>21:0085:001102:0001:0001:00</t>
  </si>
  <si>
    <t>064C  :833299:00:------:--</t>
  </si>
  <si>
    <t>21:0512:001298</t>
  </si>
  <si>
    <t>21:0085:001103</t>
  </si>
  <si>
    <t>21:0085:001103:0001:0001:00</t>
  </si>
  <si>
    <t>064C  :833300:00:------:--</t>
  </si>
  <si>
    <t>21:0512:001299</t>
  </si>
  <si>
    <t>21:0085:001104</t>
  </si>
  <si>
    <t>21:0085:001104:0001:0001:00</t>
  </si>
  <si>
    <t>064C  :833301:80:833304:20</t>
  </si>
  <si>
    <t>21:0512:001300</t>
  </si>
  <si>
    <t>21:0085:001106</t>
  </si>
  <si>
    <t>21:0085:001106:0002:0001:02</t>
  </si>
  <si>
    <t>064C  :833302:00:------:--</t>
  </si>
  <si>
    <t>21:0512:001301</t>
  </si>
  <si>
    <t>21:0085:001105</t>
  </si>
  <si>
    <t>21:0085:001105:0001:0001:00</t>
  </si>
  <si>
    <t>064C  :833303:10:------:--</t>
  </si>
  <si>
    <t>21:0512:001302</t>
  </si>
  <si>
    <t>21:0085:001106:0001:0001:00</t>
  </si>
  <si>
    <t>064C  :833304:20:833303:10</t>
  </si>
  <si>
    <t>21:0512:001303</t>
  </si>
  <si>
    <t>21:0085:001106:0002:0001:01</t>
  </si>
  <si>
    <t>064C  :833305:00:------:--</t>
  </si>
  <si>
    <t>21:0512:001304</t>
  </si>
  <si>
    <t>21:0085:001107</t>
  </si>
  <si>
    <t>21:0085:001107:0001:0001:00</t>
  </si>
  <si>
    <t>685</t>
  </si>
  <si>
    <t>064C  :833306:00:------:--</t>
  </si>
  <si>
    <t>21:0512:001305</t>
  </si>
  <si>
    <t>21:0085:001108</t>
  </si>
  <si>
    <t>21:0085:001108:0001:0001:00</t>
  </si>
  <si>
    <t>064C  :833307:00:------:--</t>
  </si>
  <si>
    <t>21:0512:001306</t>
  </si>
  <si>
    <t>21:0085:001109</t>
  </si>
  <si>
    <t>21:0085:001109:0001:0001:00</t>
  </si>
  <si>
    <t>064C  :833308:9R:------:--</t>
  </si>
  <si>
    <t>21:0512:001307</t>
  </si>
  <si>
    <t>064C  :833309:00:------:--</t>
  </si>
  <si>
    <t>21:0512:001308</t>
  </si>
  <si>
    <t>21:0085:001110</t>
  </si>
  <si>
    <t>21:0085:001110:0001:0001:00</t>
  </si>
  <si>
    <t>064C  :833310:00:------:--</t>
  </si>
  <si>
    <t>21:0512:001309</t>
  </si>
  <si>
    <t>21:0085:001111</t>
  </si>
  <si>
    <t>21:0085:001111:0001:0001:00</t>
  </si>
  <si>
    <t>064C  :833311:00:------:--</t>
  </si>
  <si>
    <t>21:0512:001310</t>
  </si>
  <si>
    <t>21:0085:001112</t>
  </si>
  <si>
    <t>21:0085:001112:0001:0001:00</t>
  </si>
  <si>
    <t>064C  :833312:00:------:--</t>
  </si>
  <si>
    <t>21:0512:001311</t>
  </si>
  <si>
    <t>21:0085:001113</t>
  </si>
  <si>
    <t>21:0085:001113:0001:0001:00</t>
  </si>
  <si>
    <t>064C  :833313:00:------:--</t>
  </si>
  <si>
    <t>21:0512:001312</t>
  </si>
  <si>
    <t>21:0085:001114</t>
  </si>
  <si>
    <t>21:0085:001114:0001:0001:00</t>
  </si>
  <si>
    <t>064C  :833314:00:------:--</t>
  </si>
  <si>
    <t>21:0512:001313</t>
  </si>
  <si>
    <t>21:0085:001115</t>
  </si>
  <si>
    <t>21:0085:001115:0001:0001:00</t>
  </si>
  <si>
    <t>064C  :833315:00:------:--</t>
  </si>
  <si>
    <t>21:0512:001314</t>
  </si>
  <si>
    <t>21:0085:001116</t>
  </si>
  <si>
    <t>21:0085:001116:0001:0001:00</t>
  </si>
  <si>
    <t>064C  :833316:00:------:--</t>
  </si>
  <si>
    <t>21:0512:001315</t>
  </si>
  <si>
    <t>21:0085:001117</t>
  </si>
  <si>
    <t>21:0085:001117:0001:0001:00</t>
  </si>
  <si>
    <t>064C  :833317:00:------:--</t>
  </si>
  <si>
    <t>21:0512:001316</t>
  </si>
  <si>
    <t>21:0085:001118</t>
  </si>
  <si>
    <t>21:0085:001118:0001:0001:00</t>
  </si>
  <si>
    <t>064C  :833318:00:------:--</t>
  </si>
  <si>
    <t>21:0512:001317</t>
  </si>
  <si>
    <t>21:0085:001119</t>
  </si>
  <si>
    <t>21:0085:001119:0001:0001:00</t>
  </si>
  <si>
    <t>064C  :833319:00:------:--</t>
  </si>
  <si>
    <t>21:0512:001318</t>
  </si>
  <si>
    <t>21:0085:001120</t>
  </si>
  <si>
    <t>21:0085:001120:0001:0001:00</t>
  </si>
  <si>
    <t>064C  :833320:00:------:--</t>
  </si>
  <si>
    <t>21:0512:001319</t>
  </si>
  <si>
    <t>21:0085:001121</t>
  </si>
  <si>
    <t>21:0085:001121:0001:0001:00</t>
  </si>
  <si>
    <t>064C  :833321:80:833324:20</t>
  </si>
  <si>
    <t>21:0512:001320</t>
  </si>
  <si>
    <t>21:0085:001123</t>
  </si>
  <si>
    <t>21:0085:001123:0002:0001:02</t>
  </si>
  <si>
    <t>064C  :833322:00:------:--</t>
  </si>
  <si>
    <t>21:0512:001321</t>
  </si>
  <si>
    <t>21:0085:001122</t>
  </si>
  <si>
    <t>21:0085:001122:0001:0001:00</t>
  </si>
  <si>
    <t>064C  :833323:10:------:--</t>
  </si>
  <si>
    <t>21:0512:001322</t>
  </si>
  <si>
    <t>21:0085:001123:0001:0001:00</t>
  </si>
  <si>
    <t>064C  :833324:20:833323:10</t>
  </si>
  <si>
    <t>21:0512:001323</t>
  </si>
  <si>
    <t>21:0085:001123:0002:0001:01</t>
  </si>
  <si>
    <t>064C  :833325:00:------:--</t>
  </si>
  <si>
    <t>21:0512:001324</t>
  </si>
  <si>
    <t>21:0085:001124</t>
  </si>
  <si>
    <t>21:0085:001124:0001:0001:00</t>
  </si>
  <si>
    <t>064C  :833326:00:------:--</t>
  </si>
  <si>
    <t>21:0512:001325</t>
  </si>
  <si>
    <t>21:0085:001125</t>
  </si>
  <si>
    <t>21:0085:001125:0001:0001:00</t>
  </si>
  <si>
    <t>064C  :833327:00:------:--</t>
  </si>
  <si>
    <t>21:0512:001326</t>
  </si>
  <si>
    <t>21:0085:001126</t>
  </si>
  <si>
    <t>21:0085:001126:0001:0001:00</t>
  </si>
  <si>
    <t>064C  :833328:00:------:--</t>
  </si>
  <si>
    <t>21:0512:001327</t>
  </si>
  <si>
    <t>21:0085:001127</t>
  </si>
  <si>
    <t>21:0085:001127:0001:0001:00</t>
  </si>
  <si>
    <t>064C  :833329:00:------:--</t>
  </si>
  <si>
    <t>21:0512:001328</t>
  </si>
  <si>
    <t>21:0085:001128</t>
  </si>
  <si>
    <t>21:0085:001128:0001:0001:00</t>
  </si>
  <si>
    <t>064C  :833330:00:------:--</t>
  </si>
  <si>
    <t>21:0512:001329</t>
  </si>
  <si>
    <t>21:0085:001129</t>
  </si>
  <si>
    <t>21:0085:001129:0001:0001:00</t>
  </si>
  <si>
    <t>064C  :833331:00:------:--</t>
  </si>
  <si>
    <t>21:0512:001330</t>
  </si>
  <si>
    <t>21:0085:001130</t>
  </si>
  <si>
    <t>21:0085:001130:0001:0001:00</t>
  </si>
  <si>
    <t>064C  :833332:9R:------:--</t>
  </si>
  <si>
    <t>21:0512:001331</t>
  </si>
  <si>
    <t>064C  :833333:00:------:--</t>
  </si>
  <si>
    <t>21:0512:001332</t>
  </si>
  <si>
    <t>21:0085:001131</t>
  </si>
  <si>
    <t>21:0085:001131:0001:0001:00</t>
  </si>
  <si>
    <t>064C  :833334:00:------:--</t>
  </si>
  <si>
    <t>21:0512:001333</t>
  </si>
  <si>
    <t>21:0085:001132</t>
  </si>
  <si>
    <t>21:0085:001132:0001:0001:00</t>
  </si>
  <si>
    <t>064C  :833335:00:------:--</t>
  </si>
  <si>
    <t>21:0512:001334</t>
  </si>
  <si>
    <t>21:0085:001133</t>
  </si>
  <si>
    <t>21:0085:001133:0001:0001:00</t>
  </si>
  <si>
    <t>064C  :833336:00:------:--</t>
  </si>
  <si>
    <t>21:0512:001335</t>
  </si>
  <si>
    <t>21:0085:001134</t>
  </si>
  <si>
    <t>21:0085:001134:0001:0001:00</t>
  </si>
  <si>
    <t>064C  :833337:00:------:--</t>
  </si>
  <si>
    <t>21:0512:001336</t>
  </si>
  <si>
    <t>21:0085:001135</t>
  </si>
  <si>
    <t>21:0085:001135:0001:0001:00</t>
  </si>
  <si>
    <t>064C  :833338:00:------:--</t>
  </si>
  <si>
    <t>21:0512:001337</t>
  </si>
  <si>
    <t>21:0085:001136</t>
  </si>
  <si>
    <t>21:0085:001136:0001:0001:00</t>
  </si>
  <si>
    <t>064C  :833339:00:------:--</t>
  </si>
  <si>
    <t>21:0512:001338</t>
  </si>
  <si>
    <t>21:0085:001137</t>
  </si>
  <si>
    <t>21:0085:001137:0001:0001:00</t>
  </si>
  <si>
    <t>064C  :833340:00:------:--</t>
  </si>
  <si>
    <t>21:0512:001339</t>
  </si>
  <si>
    <t>21:0085:001138</t>
  </si>
  <si>
    <t>21:0085:001138:0001:0001:00</t>
  </si>
  <si>
    <t>064C  :833341:80:833346:20</t>
  </si>
  <si>
    <t>21:0512:001340</t>
  </si>
  <si>
    <t>21:0085:001141</t>
  </si>
  <si>
    <t>21:0085:001141:0002:0001:02</t>
  </si>
  <si>
    <t>064C  :833342:9P:------:--</t>
  </si>
  <si>
    <t>21:0512:001341</t>
  </si>
  <si>
    <t>064C  :833343:00:------:--</t>
  </si>
  <si>
    <t>21:0512:001342</t>
  </si>
  <si>
    <t>21:0085:001139</t>
  </si>
  <si>
    <t>21:0085:001139:0001:0001:00</t>
  </si>
  <si>
    <t>064C  :833344:00:------:--</t>
  </si>
  <si>
    <t>21:0512:001343</t>
  </si>
  <si>
    <t>21:0085:001140</t>
  </si>
  <si>
    <t>21:0085:001140:0001:0001:00</t>
  </si>
  <si>
    <t>064C  :833345:10:------:--</t>
  </si>
  <si>
    <t>21:0512:001344</t>
  </si>
  <si>
    <t>21:0085:001141:0001:0001:00</t>
  </si>
  <si>
    <t>064C  :833346:20:833345:10</t>
  </si>
  <si>
    <t>21:0512:001345</t>
  </si>
  <si>
    <t>21:0085:001141:0002:0001:01</t>
  </si>
  <si>
    <t>064C  :833347:00:------:--</t>
  </si>
  <si>
    <t>21:0512:001346</t>
  </si>
  <si>
    <t>21:0085:001142</t>
  </si>
  <si>
    <t>21:0085:001142:0001:0001:00</t>
  </si>
  <si>
    <t>064C  :833348:00:------:--</t>
  </si>
  <si>
    <t>21:0512:001347</t>
  </si>
  <si>
    <t>21:0085:001143</t>
  </si>
  <si>
    <t>21:0085:001143:0001:0001:00</t>
  </si>
  <si>
    <t>064C  :833349:00:------:--</t>
  </si>
  <si>
    <t>21:0512:001348</t>
  </si>
  <si>
    <t>21:0085:001144</t>
  </si>
  <si>
    <t>21:0085:001144:0001:0001:00</t>
  </si>
  <si>
    <t>064C  :833350:00:------:--</t>
  </si>
  <si>
    <t>21:0512:001349</t>
  </si>
  <si>
    <t>21:0085:001145</t>
  </si>
  <si>
    <t>21:0085:001145:0001:0001:00</t>
  </si>
  <si>
    <t>064C  :833351:00:------:--</t>
  </si>
  <si>
    <t>21:0512:001350</t>
  </si>
  <si>
    <t>21:0085:001146</t>
  </si>
  <si>
    <t>21:0085:001146:0001:0001:00</t>
  </si>
  <si>
    <t>064C  :833352:00:------:--</t>
  </si>
  <si>
    <t>21:0512:001351</t>
  </si>
  <si>
    <t>21:0085:001147</t>
  </si>
  <si>
    <t>21:0085:001147:0001:0001:00</t>
  </si>
  <si>
    <t>064C  :833353:00:------:--</t>
  </si>
  <si>
    <t>21:0512:001352</t>
  </si>
  <si>
    <t>21:0085:001148</t>
  </si>
  <si>
    <t>21:0085:001148:0001:0001:00</t>
  </si>
  <si>
    <t>064C  :833354:00:------:--</t>
  </si>
  <si>
    <t>21:0512:001353</t>
  </si>
  <si>
    <t>21:0085:001149</t>
  </si>
  <si>
    <t>21:0085:001149:0001:0001:00</t>
  </si>
  <si>
    <t>064C  :833355:00:------:--</t>
  </si>
  <si>
    <t>21:0512:001354</t>
  </si>
  <si>
    <t>21:0085:001150</t>
  </si>
  <si>
    <t>21:0085:001150:0001:0001:00</t>
  </si>
  <si>
    <t>064C  :833356:00:------:--</t>
  </si>
  <si>
    <t>21:0512:001355</t>
  </si>
  <si>
    <t>21:0085:001151</t>
  </si>
  <si>
    <t>21:0085:001151:0001:0001:00</t>
  </si>
  <si>
    <t>064C  :833357:00:------:--</t>
  </si>
  <si>
    <t>21:0512:001356</t>
  </si>
  <si>
    <t>21:0085:001152</t>
  </si>
  <si>
    <t>21:0085:001152:0001:0001:00</t>
  </si>
  <si>
    <t>064C  :833358:00:------:--</t>
  </si>
  <si>
    <t>21:0512:001357</t>
  </si>
  <si>
    <t>21:0085:001153</t>
  </si>
  <si>
    <t>21:0085:001153:0001:0001:00</t>
  </si>
  <si>
    <t>064C  :833359:00:------:--</t>
  </si>
  <si>
    <t>21:0512:001358</t>
  </si>
  <si>
    <t>21:0085:001154</t>
  </si>
  <si>
    <t>21:0085:001154:0001:0001:00</t>
  </si>
  <si>
    <t>064C  :833360:00:------:--</t>
  </si>
  <si>
    <t>21:0512:001359</t>
  </si>
  <si>
    <t>21:0085:001155</t>
  </si>
  <si>
    <t>21:0085:001155:0001:0001:00</t>
  </si>
  <si>
    <t>064C  :833361:80:833365:10</t>
  </si>
  <si>
    <t>21:0512:001360</t>
  </si>
  <si>
    <t>21:0085:001159</t>
  </si>
  <si>
    <t>21:0085:001159:0001:0001:02</t>
  </si>
  <si>
    <t>064C  :833362:00:------:--</t>
  </si>
  <si>
    <t>21:0512:001361</t>
  </si>
  <si>
    <t>21:0085:001156</t>
  </si>
  <si>
    <t>21:0085:001156:0001:0001:00</t>
  </si>
  <si>
    <t>064C  :833363:00:------:--</t>
  </si>
  <si>
    <t>21:0512:001362</t>
  </si>
  <si>
    <t>21:0085:001157</t>
  </si>
  <si>
    <t>21:0085:001157:0001:0001:00</t>
  </si>
  <si>
    <t>064C  :833364:00:------:--</t>
  </si>
  <si>
    <t>21:0512:001363</t>
  </si>
  <si>
    <t>21:0085:001158</t>
  </si>
  <si>
    <t>21:0085:001158:0001:0001:00</t>
  </si>
  <si>
    <t>064C  :833365:10:------:--</t>
  </si>
  <si>
    <t>21:0512:001364</t>
  </si>
  <si>
    <t>21:0085:001159:0001:0001:01</t>
  </si>
  <si>
    <t>064C  :833366:20:833365:10</t>
  </si>
  <si>
    <t>21:0512:001365</t>
  </si>
  <si>
    <t>21:0085:001159:0002:0001:00</t>
  </si>
  <si>
    <t>064C  :833367:00:------:--</t>
  </si>
  <si>
    <t>21:0512:001366</t>
  </si>
  <si>
    <t>21:0085:001160</t>
  </si>
  <si>
    <t>21:0085:001160:0001:0001:00</t>
  </si>
  <si>
    <t>064C  :833368:00:------:--</t>
  </si>
  <si>
    <t>21:0512:001367</t>
  </si>
  <si>
    <t>21:0085:001161</t>
  </si>
  <si>
    <t>21:0085:001161:0001:0001:00</t>
  </si>
  <si>
    <t>064C  :833369:00:------:--</t>
  </si>
  <si>
    <t>21:0512:001368</t>
  </si>
  <si>
    <t>21:0085:001162</t>
  </si>
  <si>
    <t>21:0085:001162:0001:0001:00</t>
  </si>
  <si>
    <t>064C  :833370:00:------:--</t>
  </si>
  <si>
    <t>21:0512:001369</t>
  </si>
  <si>
    <t>21:0085:001163</t>
  </si>
  <si>
    <t>21:0085:001163:0001:0001:00</t>
  </si>
  <si>
    <t>064C  :833371:00:------:--</t>
  </si>
  <si>
    <t>21:0512:001370</t>
  </si>
  <si>
    <t>21:0085:001164</t>
  </si>
  <si>
    <t>21:0085:001164:0001:0001:00</t>
  </si>
  <si>
    <t>064C  :833372:00:------:--</t>
  </si>
  <si>
    <t>21:0512:001371</t>
  </si>
  <si>
    <t>21:0085:001165</t>
  </si>
  <si>
    <t>21:0085:001165:0001:0001:00</t>
  </si>
  <si>
    <t>064C  :833373:9P:------:--</t>
  </si>
  <si>
    <t>21:0512:001372</t>
  </si>
  <si>
    <t>064C  :833374:00:------:--</t>
  </si>
  <si>
    <t>21:0512:001373</t>
  </si>
  <si>
    <t>21:0085:001166</t>
  </si>
  <si>
    <t>21:0085:001166:0001:0001:00</t>
  </si>
  <si>
    <t>064C  :833375:00:------:--</t>
  </si>
  <si>
    <t>21:0512:001374</t>
  </si>
  <si>
    <t>21:0085:001167</t>
  </si>
  <si>
    <t>21:0085:001167:0001:0001:00</t>
  </si>
  <si>
    <t>064C  :833376:00:------:--</t>
  </si>
  <si>
    <t>21:0512:001375</t>
  </si>
  <si>
    <t>21:0085:001168</t>
  </si>
  <si>
    <t>21:0085:001168:0001:0001:00</t>
  </si>
  <si>
    <t>064C  :833377:00:------:--</t>
  </si>
  <si>
    <t>21:0512:001376</t>
  </si>
  <si>
    <t>21:0085:001169</t>
  </si>
  <si>
    <t>21:0085:001169:0001:0001:00</t>
  </si>
  <si>
    <t>064C  :833378:00:------:--</t>
  </si>
  <si>
    <t>21:0512:001377</t>
  </si>
  <si>
    <t>21:0085:001170</t>
  </si>
  <si>
    <t>21:0085:001170:0001:0001:00</t>
  </si>
  <si>
    <t>064C  :833379:00:------:--</t>
  </si>
  <si>
    <t>21:0512:001378</t>
  </si>
  <si>
    <t>21:0085:001171</t>
  </si>
  <si>
    <t>21:0085:001171:0001:0001:00</t>
  </si>
  <si>
    <t>064C  :833380:00:------:--</t>
  </si>
  <si>
    <t>21:0512:001379</t>
  </si>
  <si>
    <t>21:0085:001172</t>
  </si>
  <si>
    <t>21:0085:001172:0001:0001:00</t>
  </si>
  <si>
    <t>064C  :833381:80:833384:20</t>
  </si>
  <si>
    <t>21:0512:001380</t>
  </si>
  <si>
    <t>21:0085:001174</t>
  </si>
  <si>
    <t>21:0085:001174:0002:0001:02</t>
  </si>
  <si>
    <t>064C  :833382:00:------:--</t>
  </si>
  <si>
    <t>21:0512:001381</t>
  </si>
  <si>
    <t>21:0085:001173</t>
  </si>
  <si>
    <t>21:0085:001173:0001:0001:00</t>
  </si>
  <si>
    <t>064C  :833383:10:------:--</t>
  </si>
  <si>
    <t>21:0512:001382</t>
  </si>
  <si>
    <t>21:0085:001174:0001:0001:00</t>
  </si>
  <si>
    <t>064C  :833384:20:833383:10</t>
  </si>
  <si>
    <t>21:0512:001383</t>
  </si>
  <si>
    <t>21:0085:001174:0002:0001:01</t>
  </si>
  <si>
    <t>064C  :833385:00:------:--</t>
  </si>
  <si>
    <t>21:0512:001384</t>
  </si>
  <si>
    <t>21:0085:001175</t>
  </si>
  <si>
    <t>21:0085:001175:0001:0001:00</t>
  </si>
  <si>
    <t>064C  :833386:00:------:--</t>
  </si>
  <si>
    <t>21:0512:001385</t>
  </si>
  <si>
    <t>21:0085:001176</t>
  </si>
  <si>
    <t>21:0085:001176:0001:0001:00</t>
  </si>
  <si>
    <t>064C  :833387:00:------:--</t>
  </si>
  <si>
    <t>21:0512:001386</t>
  </si>
  <si>
    <t>21:0085:001177</t>
  </si>
  <si>
    <t>21:0085:001177:0001:0001:00</t>
  </si>
  <si>
    <t>645</t>
  </si>
  <si>
    <t>064C  :833388:00:------:--</t>
  </si>
  <si>
    <t>21:0512:001387</t>
  </si>
  <si>
    <t>21:0085:001178</t>
  </si>
  <si>
    <t>21:0085:001178:0001:0001:00</t>
  </si>
  <si>
    <t>738</t>
  </si>
  <si>
    <t>064C  :833389:00:------:--</t>
  </si>
  <si>
    <t>21:0512:001388</t>
  </si>
  <si>
    <t>21:0085:001179</t>
  </si>
  <si>
    <t>21:0085:001179:0001:0001:00</t>
  </si>
  <si>
    <t>15.3</t>
  </si>
  <si>
    <t>064C  :833390:00:------:--</t>
  </si>
  <si>
    <t>21:0512:001389</t>
  </si>
  <si>
    <t>21:0085:001180</t>
  </si>
  <si>
    <t>21:0085:001180:0001:0001:00</t>
  </si>
  <si>
    <t>064C  :833391:00:------:--</t>
  </si>
  <si>
    <t>21:0512:001390</t>
  </si>
  <si>
    <t>21:0085:001181</t>
  </si>
  <si>
    <t>21:0085:001181:0001:0001:00</t>
  </si>
  <si>
    <t>064C  :833392:00:------:--</t>
  </si>
  <si>
    <t>21:0512:001391</t>
  </si>
  <si>
    <t>21:0085:001182</t>
  </si>
  <si>
    <t>21:0085:001182:0001:0001:00</t>
  </si>
  <si>
    <t>064C  :833393:00:------:--</t>
  </si>
  <si>
    <t>21:0512:001392</t>
  </si>
  <si>
    <t>21:0085:001183</t>
  </si>
  <si>
    <t>21:0085:001183:0001:0001:00</t>
  </si>
  <si>
    <t>064C  :833394:00:------:--</t>
  </si>
  <si>
    <t>21:0512:001393</t>
  </si>
  <si>
    <t>21:0085:001184</t>
  </si>
  <si>
    <t>21:0085:001184:0001:0001:00</t>
  </si>
  <si>
    <t>064C  :833395:00:------:--</t>
  </si>
  <si>
    <t>21:0512:001394</t>
  </si>
  <si>
    <t>21:0085:001185</t>
  </si>
  <si>
    <t>21:0085:001185:0001:0001:00</t>
  </si>
  <si>
    <t>064C  :833396:00:------:--</t>
  </si>
  <si>
    <t>21:0512:001395</t>
  </si>
  <si>
    <t>21:0085:001186</t>
  </si>
  <si>
    <t>21:0085:001186:0001:0001:00</t>
  </si>
  <si>
    <t>064C  :833397:00:------:--</t>
  </si>
  <si>
    <t>21:0512:001396</t>
  </si>
  <si>
    <t>21:0085:001187</t>
  </si>
  <si>
    <t>21:0085:001187:0001:0001:00</t>
  </si>
  <si>
    <t>064C  :833398:00:------:--</t>
  </si>
  <si>
    <t>21:0512:001397</t>
  </si>
  <si>
    <t>21:0085:001188</t>
  </si>
  <si>
    <t>21:0085:001188:0001:0001:00</t>
  </si>
  <si>
    <t>624</t>
  </si>
  <si>
    <t>064C  :833399:9M:------:--</t>
  </si>
  <si>
    <t>21:0512:001398</t>
  </si>
  <si>
    <t>064C  :833400:00:------:--</t>
  </si>
  <si>
    <t>21:0512:001399</t>
  </si>
  <si>
    <t>21:0085:001189</t>
  </si>
  <si>
    <t>21:0085:001189:0001:0001:00</t>
  </si>
  <si>
    <t>064C  :833401:80:833402:10</t>
  </si>
  <si>
    <t>21:0512:001400</t>
  </si>
  <si>
    <t>21:0085:001190</t>
  </si>
  <si>
    <t>21:0085:001190:0001:0001:02</t>
  </si>
  <si>
    <t>064C  :833402:10:------:--</t>
  </si>
  <si>
    <t>21:0512:001401</t>
  </si>
  <si>
    <t>21:0085:001190:0001:0001:01</t>
  </si>
  <si>
    <t>064C  :833403:20:833402:10</t>
  </si>
  <si>
    <t>21:0512:001402</t>
  </si>
  <si>
    <t>21:0085:001190:0002:0001:00</t>
  </si>
  <si>
    <t>064C  :833404:00:------:--</t>
  </si>
  <si>
    <t>21:0512:001403</t>
  </si>
  <si>
    <t>21:0085:001191</t>
  </si>
  <si>
    <t>21:0085:001191:0001:0001:00</t>
  </si>
  <si>
    <t>064C  :833405:00:------:--</t>
  </si>
  <si>
    <t>21:0512:001404</t>
  </si>
  <si>
    <t>21:0085:001192</t>
  </si>
  <si>
    <t>21:0085:001192:0001:0001:00</t>
  </si>
  <si>
    <t>064C  :833406:00:------:--</t>
  </si>
  <si>
    <t>21:0512:001405</t>
  </si>
  <si>
    <t>21:0085:001193</t>
  </si>
  <si>
    <t>21:0085:001193:0001:0001:00</t>
  </si>
  <si>
    <t>064C  :833407:00:------:--</t>
  </si>
  <si>
    <t>21:0512:001406</t>
  </si>
  <si>
    <t>21:0085:001194</t>
  </si>
  <si>
    <t>21:0085:001194:0001:0001:00</t>
  </si>
  <si>
    <t>508</t>
  </si>
  <si>
    <t>064C  :833408:00:------:--</t>
  </si>
  <si>
    <t>21:0512:001407</t>
  </si>
  <si>
    <t>21:0085:001195</t>
  </si>
  <si>
    <t>21:0085:001195:0001:0001:00</t>
  </si>
  <si>
    <t>677</t>
  </si>
  <si>
    <t>064C  :833409:00:------:--</t>
  </si>
  <si>
    <t>21:0512:001408</t>
  </si>
  <si>
    <t>21:0085:001196</t>
  </si>
  <si>
    <t>21:0085:001196:0001:0001:00</t>
  </si>
  <si>
    <t>064C  :833410:00:------:--</t>
  </si>
  <si>
    <t>21:0512:001409</t>
  </si>
  <si>
    <t>21:0085:001197</t>
  </si>
  <si>
    <t>21:0085:001197:0001:0001:00</t>
  </si>
  <si>
    <t>064C  :833411:00:------:--</t>
  </si>
  <si>
    <t>21:0512:001410</t>
  </si>
  <si>
    <t>21:0085:001198</t>
  </si>
  <si>
    <t>21:0085:001198:0001:0001:00</t>
  </si>
  <si>
    <t>064C  :833412:00:------:--</t>
  </si>
  <si>
    <t>21:0512:001411</t>
  </si>
  <si>
    <t>21:0085:001199</t>
  </si>
  <si>
    <t>21:0085:001199:0001:0001:00</t>
  </si>
  <si>
    <t>064C  :833413:00:------:--</t>
  </si>
  <si>
    <t>21:0512:001412</t>
  </si>
  <si>
    <t>21:0085:001200</t>
  </si>
  <si>
    <t>21:0085:001200:0001:0001:00</t>
  </si>
  <si>
    <t>431</t>
  </si>
  <si>
    <t>064C  :833414:00:------:--</t>
  </si>
  <si>
    <t>21:0512:001413</t>
  </si>
  <si>
    <t>21:0085:001201</t>
  </si>
  <si>
    <t>21:0085:001201:0001:0001:00</t>
  </si>
  <si>
    <t>064C  :833415:00:------:--</t>
  </si>
  <si>
    <t>21:0512:001414</t>
  </si>
  <si>
    <t>21:0085:001202</t>
  </si>
  <si>
    <t>21:0085:001202:0001:0001:00</t>
  </si>
  <si>
    <t>064C  :833416:00:------:--</t>
  </si>
  <si>
    <t>21:0512:001415</t>
  </si>
  <si>
    <t>21:0085:001203</t>
  </si>
  <si>
    <t>21:0085:001203:0001:0001:00</t>
  </si>
  <si>
    <t>064C  :833417:00:------:--</t>
  </si>
  <si>
    <t>21:0512:001416</t>
  </si>
  <si>
    <t>21:0085:001204</t>
  </si>
  <si>
    <t>21:0085:001204:0001:0001:00</t>
  </si>
  <si>
    <t>064C  :833418:00:------:--</t>
  </si>
  <si>
    <t>21:0512:001417</t>
  </si>
  <si>
    <t>21:0085:001205</t>
  </si>
  <si>
    <t>21:0085:001205:0001:0001:00</t>
  </si>
  <si>
    <t>064C  :833419:9P:------:--</t>
  </si>
  <si>
    <t>21:0512:001418</t>
  </si>
  <si>
    <t>064C  :833420:00:------:--</t>
  </si>
  <si>
    <t>21:0512:001419</t>
  </si>
  <si>
    <t>21:0085:001206</t>
  </si>
  <si>
    <t>21:0085:001206:0001:0001:00</t>
  </si>
  <si>
    <t>064C  :833421:80:833423:20</t>
  </si>
  <si>
    <t>21:0512:001420</t>
  </si>
  <si>
    <t>21:0085:001207</t>
  </si>
  <si>
    <t>21:0085:001207:0002:0001:02</t>
  </si>
  <si>
    <t>064C  :833422:10:------:--</t>
  </si>
  <si>
    <t>21:0512:001421</t>
  </si>
  <si>
    <t>21:0085:001207:0001:0001:00</t>
  </si>
  <si>
    <t>064C  :833423:20:833422:10</t>
  </si>
  <si>
    <t>21:0512:001422</t>
  </si>
  <si>
    <t>21:0085:001207:0002:0001:01</t>
  </si>
  <si>
    <t>064C  :833424:00:------:--</t>
  </si>
  <si>
    <t>21:0512:001423</t>
  </si>
  <si>
    <t>21:0085:001208</t>
  </si>
  <si>
    <t>21:0085:001208:0001:0001:00</t>
  </si>
  <si>
    <t>064C  :833425:00:------:--</t>
  </si>
  <si>
    <t>21:0512:001424</t>
  </si>
  <si>
    <t>21:0085:001209</t>
  </si>
  <si>
    <t>21:0085:001209:0001:0001:00</t>
  </si>
  <si>
    <t>064C  :833426:00:------:--</t>
  </si>
  <si>
    <t>21:0512:001425</t>
  </si>
  <si>
    <t>21:0085:001210</t>
  </si>
  <si>
    <t>21:0085:001210:0001:0001:00</t>
  </si>
  <si>
    <t>064C  :833427:00:------:--</t>
  </si>
  <si>
    <t>21:0512:001426</t>
  </si>
  <si>
    <t>21:0085:001211</t>
  </si>
  <si>
    <t>21:0085:001211:0001:0001:00</t>
  </si>
  <si>
    <t>064C  :833428:00:------:--</t>
  </si>
  <si>
    <t>21:0512:001427</t>
  </si>
  <si>
    <t>21:0085:001212</t>
  </si>
  <si>
    <t>21:0085:001212:0001:0001:00</t>
  </si>
  <si>
    <t>064C  :833429:00:------:--</t>
  </si>
  <si>
    <t>21:0512:001428</t>
  </si>
  <si>
    <t>21:0085:001213</t>
  </si>
  <si>
    <t>21:0085:001213:0001:0001:00</t>
  </si>
  <si>
    <t>064C  :833430:00:------:--</t>
  </si>
  <si>
    <t>21:0512:001429</t>
  </si>
  <si>
    <t>21:0085:001214</t>
  </si>
  <si>
    <t>21:0085:001214:0001:0001:00</t>
  </si>
  <si>
    <t>064C  :833431:00:------:--</t>
  </si>
  <si>
    <t>21:0512:001430</t>
  </si>
  <si>
    <t>21:0085:001215</t>
  </si>
  <si>
    <t>21:0085:001215:0001:0001:00</t>
  </si>
  <si>
    <t>064C  :833432:00:------:--</t>
  </si>
  <si>
    <t>21:0512:001431</t>
  </si>
  <si>
    <t>21:0085:001216</t>
  </si>
  <si>
    <t>21:0085:001216:0001:0001:00</t>
  </si>
  <si>
    <t>064C  :833433:00:------:--</t>
  </si>
  <si>
    <t>21:0512:001432</t>
  </si>
  <si>
    <t>21:0085:001217</t>
  </si>
  <si>
    <t>21:0085:001217:0001:0001:00</t>
  </si>
  <si>
    <t>064C  :833434:00:------:--</t>
  </si>
  <si>
    <t>21:0512:001433</t>
  </si>
  <si>
    <t>21:0085:001218</t>
  </si>
  <si>
    <t>21:0085:001218:0001:0001:00</t>
  </si>
  <si>
    <t>367</t>
  </si>
  <si>
    <t>064C  :833435:00:------:--</t>
  </si>
  <si>
    <t>21:0512:001434</t>
  </si>
  <si>
    <t>21:0085:001219</t>
  </si>
  <si>
    <t>21:0085:001219:0001:0001:00</t>
  </si>
  <si>
    <t>064C  :833436:00:------:--</t>
  </si>
  <si>
    <t>21:0512:001435</t>
  </si>
  <si>
    <t>21:0085:001220</t>
  </si>
  <si>
    <t>21:0085:001220:0001:0001:00</t>
  </si>
  <si>
    <t>064C  :833437:9R:------:--</t>
  </si>
  <si>
    <t>21:0512:001436</t>
  </si>
  <si>
    <t>064C  :833438:00:------:--</t>
  </si>
  <si>
    <t>21:0512:001437</t>
  </si>
  <si>
    <t>21:0085:001221</t>
  </si>
  <si>
    <t>21:0085:001221:0001:0001:00</t>
  </si>
  <si>
    <t>064C  :833439:00:------:--</t>
  </si>
  <si>
    <t>21:0512:001438</t>
  </si>
  <si>
    <t>21:0085:001222</t>
  </si>
  <si>
    <t>21:0085:001222:0001:0001:00</t>
  </si>
  <si>
    <t>736</t>
  </si>
  <si>
    <t>064C  :833440:00:------:--</t>
  </si>
  <si>
    <t>21:0512:001439</t>
  </si>
  <si>
    <t>21:0085:001223</t>
  </si>
  <si>
    <t>21:0085:001223:0001:0001:00</t>
  </si>
  <si>
    <t>38.5</t>
  </si>
  <si>
    <t>064C  :833441:80:833444:20</t>
  </si>
  <si>
    <t>21:0512:001440</t>
  </si>
  <si>
    <t>21:0085:001225</t>
  </si>
  <si>
    <t>21:0085:001225:0002:0001:02</t>
  </si>
  <si>
    <t>064C  :833442:00:------:--</t>
  </si>
  <si>
    <t>21:0512:001441</t>
  </si>
  <si>
    <t>21:0085:001224</t>
  </si>
  <si>
    <t>21:0085:001224:0001:0001:00</t>
  </si>
  <si>
    <t>064C  :833443:10:------:--</t>
  </si>
  <si>
    <t>21:0512:001442</t>
  </si>
  <si>
    <t>21:0085:001225:0001:0001:00</t>
  </si>
  <si>
    <t>064C  :833444:20:833443:10</t>
  </si>
  <si>
    <t>21:0512:001443</t>
  </si>
  <si>
    <t>21:0085:001225:0002:0001:01</t>
  </si>
  <si>
    <t>064C  :833445:00:------:--</t>
  </si>
  <si>
    <t>21:0512:001444</t>
  </si>
  <si>
    <t>21:0085:001226</t>
  </si>
  <si>
    <t>21:0085:001226:0001:0001:00</t>
  </si>
  <si>
    <t>064C  :833446:00:------:--</t>
  </si>
  <si>
    <t>21:0512:001445</t>
  </si>
  <si>
    <t>21:0085:001227</t>
  </si>
  <si>
    <t>21:0085:001227:0001:0001:00</t>
  </si>
  <si>
    <t>064C  :833447:00:------:--</t>
  </si>
  <si>
    <t>21:0512:001446</t>
  </si>
  <si>
    <t>21:0085:001228</t>
  </si>
  <si>
    <t>21:0085:001228:0001:0001:00</t>
  </si>
  <si>
    <t>064C  :833448:00:------:--</t>
  </si>
  <si>
    <t>21:0512:001447</t>
  </si>
  <si>
    <t>21:0085:001229</t>
  </si>
  <si>
    <t>21:0085:001229:0001:0001:00</t>
  </si>
  <si>
    <t>064C  :833449:00:------:--</t>
  </si>
  <si>
    <t>21:0512:001448</t>
  </si>
  <si>
    <t>21:0085:001230</t>
  </si>
  <si>
    <t>21:0085:001230:0001:0001:00</t>
  </si>
  <si>
    <t>064C  :833450:00:------:--</t>
  </si>
  <si>
    <t>21:0512:001449</t>
  </si>
  <si>
    <t>21:0085:001231</t>
  </si>
  <si>
    <t>21:0085:001231:0001:0001:00</t>
  </si>
  <si>
    <t>064C  :833451:00:------:--</t>
  </si>
  <si>
    <t>21:0512:001450</t>
  </si>
  <si>
    <t>21:0085:001232</t>
  </si>
  <si>
    <t>21:0085:001232:0001:0001:00</t>
  </si>
  <si>
    <t>064C  :833452:00:------:--</t>
  </si>
  <si>
    <t>21:0512:001451</t>
  </si>
  <si>
    <t>21:0085:001233</t>
  </si>
  <si>
    <t>21:0085:001233:0001:0001:00</t>
  </si>
  <si>
    <t>064C  :833453:9P:------:--</t>
  </si>
  <si>
    <t>21:0512:001452</t>
  </si>
  <si>
    <t>064C  :833454:00:------:--</t>
  </si>
  <si>
    <t>21:0512:001453</t>
  </si>
  <si>
    <t>21:0085:001234</t>
  </si>
  <si>
    <t>21:0085:001234:0001:0001:00</t>
  </si>
  <si>
    <t>064C  :833455:00:------:--</t>
  </si>
  <si>
    <t>21:0512:001454</t>
  </si>
  <si>
    <t>21:0085:001235</t>
  </si>
  <si>
    <t>21:0085:001235:0001:0001:00</t>
  </si>
  <si>
    <t>064C  :833456:00:------:--</t>
  </si>
  <si>
    <t>21:0512:001455</t>
  </si>
  <si>
    <t>21:0085:001236</t>
  </si>
  <si>
    <t>21:0085:001236:0001:0001:00</t>
  </si>
  <si>
    <t>064C  :833457:00:------:--</t>
  </si>
  <si>
    <t>21:0512:001456</t>
  </si>
  <si>
    <t>21:0085:001237</t>
  </si>
  <si>
    <t>21:0085:001237:0001:0001:00</t>
  </si>
  <si>
    <t>064C  :833458:00:------:--</t>
  </si>
  <si>
    <t>21:0512:001457</t>
  </si>
  <si>
    <t>21:0085:001238</t>
  </si>
  <si>
    <t>21:0085:001238:0001:0001:00</t>
  </si>
  <si>
    <t>064C  :833459:00:------:--</t>
  </si>
  <si>
    <t>21:0512:001458</t>
  </si>
  <si>
    <t>21:0085:001239</t>
  </si>
  <si>
    <t>21:0085:001239:0001:0001:00</t>
  </si>
  <si>
    <t>064C  :833460:00:------:--</t>
  </si>
  <si>
    <t>21:0512:001459</t>
  </si>
  <si>
    <t>21:0085:001240</t>
  </si>
  <si>
    <t>21:0085:001240:0001:0001:00</t>
  </si>
  <si>
    <t>064C  :833461:80:833464:10</t>
  </si>
  <si>
    <t>21:0512:001460</t>
  </si>
  <si>
    <t>21:0085:001243</t>
  </si>
  <si>
    <t>21:0085:001243:0001:0001:02</t>
  </si>
  <si>
    <t>064C  :833462:00:------:--</t>
  </si>
  <si>
    <t>21:0512:001461</t>
  </si>
  <si>
    <t>21:0085:001241</t>
  </si>
  <si>
    <t>21:0085:001241:0001:0001:00</t>
  </si>
  <si>
    <t>064C  :833463:00:------:--</t>
  </si>
  <si>
    <t>21:0512:001462</t>
  </si>
  <si>
    <t>21:0085:001242</t>
  </si>
  <si>
    <t>21:0085:001242:0001:0001:00</t>
  </si>
  <si>
    <t>064C  :833464:10:------:--</t>
  </si>
  <si>
    <t>21:0512:001463</t>
  </si>
  <si>
    <t>21:0085:001243:0001:0001:01</t>
  </si>
  <si>
    <t>064C  :833465:20:833464:10</t>
  </si>
  <si>
    <t>21:0512:001464</t>
  </si>
  <si>
    <t>21:0085:001243:0002:0001:00</t>
  </si>
  <si>
    <t>064C  :833466:00:------:--</t>
  </si>
  <si>
    <t>21:0512:001465</t>
  </si>
  <si>
    <t>21:0085:001244</t>
  </si>
  <si>
    <t>21:0085:001244:0001:0001:00</t>
  </si>
  <si>
    <t>064C  :833467:00:------:--</t>
  </si>
  <si>
    <t>21:0512:001466</t>
  </si>
  <si>
    <t>21:0085:001245</t>
  </si>
  <si>
    <t>21:0085:001245:0001:0001:00</t>
  </si>
  <si>
    <t>064C  :833468:00:------:--</t>
  </si>
  <si>
    <t>21:0512:001467</t>
  </si>
  <si>
    <t>21:0085:001246</t>
  </si>
  <si>
    <t>21:0085:001246:0001:0001:00</t>
  </si>
  <si>
    <t>064C  :833469:00:------:--</t>
  </si>
  <si>
    <t>21:0512:001468</t>
  </si>
  <si>
    <t>21:0085:001247</t>
  </si>
  <si>
    <t>21:0085:001247:0001:0001:00</t>
  </si>
  <si>
    <t>064C  :833470:00:------:--</t>
  </si>
  <si>
    <t>21:0512:001469</t>
  </si>
  <si>
    <t>21:0085:001248</t>
  </si>
  <si>
    <t>21:0085:001248:0001:0001:00</t>
  </si>
  <si>
    <t>064C  :833471:00:------:--</t>
  </si>
  <si>
    <t>21:0512:001470</t>
  </si>
  <si>
    <t>21:0085:001249</t>
  </si>
  <si>
    <t>21:0085:001249:0001:0001:00</t>
  </si>
  <si>
    <t>064C  :833472:00:------:--</t>
  </si>
  <si>
    <t>21:0512:001471</t>
  </si>
  <si>
    <t>21:0085:001250</t>
  </si>
  <si>
    <t>21:0085:001250:0001:0001:00</t>
  </si>
  <si>
    <t>064C  :833473:9R:------:--</t>
  </si>
  <si>
    <t>21:0512:001472</t>
  </si>
  <si>
    <t>064C  :833474:00:------:--</t>
  </si>
  <si>
    <t>21:0512:001473</t>
  </si>
  <si>
    <t>21:0085:001251</t>
  </si>
  <si>
    <t>21:0085:001251:0001:0001:00</t>
  </si>
  <si>
    <t>064C  :833475:00:------:--</t>
  </si>
  <si>
    <t>21:0512:001474</t>
  </si>
  <si>
    <t>21:0085:001252</t>
  </si>
  <si>
    <t>21:0085:001252:0001:0001:00</t>
  </si>
  <si>
    <t>064C  :835001:80:835007:20</t>
  </si>
  <si>
    <t>21:0512:001475</t>
  </si>
  <si>
    <t>21:0085:001257</t>
  </si>
  <si>
    <t>21:0085:001257:0002:0001:02</t>
  </si>
  <si>
    <t>064C  :835002:00:------:--</t>
  </si>
  <si>
    <t>21:0512:001476</t>
  </si>
  <si>
    <t>21:0085:001253</t>
  </si>
  <si>
    <t>21:0085:001253:0001:0001:00</t>
  </si>
  <si>
    <t>064C  :835003:00:------:--</t>
  </si>
  <si>
    <t>21:0512:001477</t>
  </si>
  <si>
    <t>21:0085:001254</t>
  </si>
  <si>
    <t>21:0085:001254:0001:0001:00</t>
  </si>
  <si>
    <t>064C  :835004:00:------:--</t>
  </si>
  <si>
    <t>21:0512:001478</t>
  </si>
  <si>
    <t>21:0085:001255</t>
  </si>
  <si>
    <t>21:0085:001255:0001:0001:00</t>
  </si>
  <si>
    <t>064C  :835005:00:------:--</t>
  </si>
  <si>
    <t>21:0512:001479</t>
  </si>
  <si>
    <t>21:0085:001256</t>
  </si>
  <si>
    <t>21:0085:001256:0001:0001:00</t>
  </si>
  <si>
    <t>064C  :835006:10:------:--</t>
  </si>
  <si>
    <t>21:0512:001480</t>
  </si>
  <si>
    <t>21:0085:001257:0001:0001:00</t>
  </si>
  <si>
    <t>064C  :835007:20:835006:10</t>
  </si>
  <si>
    <t>21:0512:001481</t>
  </si>
  <si>
    <t>21:0085:001257:0002:0001:01</t>
  </si>
  <si>
    <t>064C  :835008:00:------:--</t>
  </si>
  <si>
    <t>21:0512:001482</t>
  </si>
  <si>
    <t>21:0085:001258</t>
  </si>
  <si>
    <t>21:0085:001258:0001:0001:00</t>
  </si>
  <si>
    <t>064C  :835009:00:------:--</t>
  </si>
  <si>
    <t>21:0512:001483</t>
  </si>
  <si>
    <t>21:0085:001259</t>
  </si>
  <si>
    <t>21:0085:001259:0001:0001:00</t>
  </si>
  <si>
    <t>064C  :835010:00:------:--</t>
  </si>
  <si>
    <t>21:0512:001484</t>
  </si>
  <si>
    <t>21:0085:001260</t>
  </si>
  <si>
    <t>21:0085:001260:0001:0001:00</t>
  </si>
  <si>
    <t>064C  :835011:00:------:--</t>
  </si>
  <si>
    <t>21:0512:001485</t>
  </si>
  <si>
    <t>21:0085:001261</t>
  </si>
  <si>
    <t>21:0085:001261:0001:0001:00</t>
  </si>
  <si>
    <t>064C  :835012:00:------:--</t>
  </si>
  <si>
    <t>21:0512:001486</t>
  </si>
  <si>
    <t>21:0085:001262</t>
  </si>
  <si>
    <t>21:0085:001262:0001:0001:00</t>
  </si>
  <si>
    <t>064C  :835013:9M:------:--</t>
  </si>
  <si>
    <t>21:0512:001487</t>
  </si>
  <si>
    <t>064C  :835014:00:------:--</t>
  </si>
  <si>
    <t>21:0512:001488</t>
  </si>
  <si>
    <t>21:0085:001263</t>
  </si>
  <si>
    <t>21:0085:001263:0001:0001:00</t>
  </si>
  <si>
    <t>064C  :835015:00:------:--</t>
  </si>
  <si>
    <t>21:0512:001489</t>
  </si>
  <si>
    <t>21:0085:001264</t>
  </si>
  <si>
    <t>21:0085:001264:0001:0001:00</t>
  </si>
  <si>
    <t>064C  :835016:00:------:--</t>
  </si>
  <si>
    <t>21:0512:001490</t>
  </si>
  <si>
    <t>21:0085:001265</t>
  </si>
  <si>
    <t>21:0085:001265:0001:0001:00</t>
  </si>
  <si>
    <t>064C  :835017:00:------:--</t>
  </si>
  <si>
    <t>21:0512:001491</t>
  </si>
  <si>
    <t>21:0085:001266</t>
  </si>
  <si>
    <t>21:0085:001266:0001:0001:00</t>
  </si>
  <si>
    <t>064C  :835018:00:------:--</t>
  </si>
  <si>
    <t>21:0512:001492</t>
  </si>
  <si>
    <t>21:0085:001267</t>
  </si>
  <si>
    <t>21:0085:001267:0001:0001:00</t>
  </si>
  <si>
    <t>064C  :835019:00:------:--</t>
  </si>
  <si>
    <t>21:0512:001493</t>
  </si>
  <si>
    <t>21:0085:001268</t>
  </si>
  <si>
    <t>21:0085:001268:0001:0001:00</t>
  </si>
  <si>
    <t>064C  :835020:00:------:--</t>
  </si>
  <si>
    <t>21:0512:001494</t>
  </si>
  <si>
    <t>21:0085:001269</t>
  </si>
  <si>
    <t>21:0085:001269:0001:0001:00</t>
  </si>
  <si>
    <t>064C  :835021:80:835023:20</t>
  </si>
  <si>
    <t>21:0512:001495</t>
  </si>
  <si>
    <t>21:0085:001270</t>
  </si>
  <si>
    <t>21:0085:001270:0002:0001:02</t>
  </si>
  <si>
    <t>064C  :835022:10:------:--</t>
  </si>
  <si>
    <t>21:0512:001496</t>
  </si>
  <si>
    <t>21:0085:001270:0001:0001:00</t>
  </si>
  <si>
    <t>064C  :835023:20:835022:10</t>
  </si>
  <si>
    <t>21:0512:001497</t>
  </si>
  <si>
    <t>21:0085:001270:0002:0001:01</t>
  </si>
  <si>
    <t>064C  :835024:00:------:--</t>
  </si>
  <si>
    <t>21:0512:001498</t>
  </si>
  <si>
    <t>21:0085:001271</t>
  </si>
  <si>
    <t>21:0085:001271:0001:0001:00</t>
  </si>
  <si>
    <t>064C  :835025:00:------:--</t>
  </si>
  <si>
    <t>21:0512:001499</t>
  </si>
  <si>
    <t>21:0085:001272</t>
  </si>
  <si>
    <t>21:0085:001272:0001:0001:00</t>
  </si>
  <si>
    <t>064C  :835026:9M:------:--</t>
  </si>
  <si>
    <t>21:0512:001500</t>
  </si>
  <si>
    <t>064C  :835027:00:------:--</t>
  </si>
  <si>
    <t>21:0512:001501</t>
  </si>
  <si>
    <t>21:0085:001273</t>
  </si>
  <si>
    <t>21:0085:001273:0001:0001:00</t>
  </si>
  <si>
    <t>064C  :835028:00:------:--</t>
  </si>
  <si>
    <t>21:0512:001502</t>
  </si>
  <si>
    <t>21:0085:001274</t>
  </si>
  <si>
    <t>21:0085:001274:0001:0001:00</t>
  </si>
  <si>
    <t>064C  :835029:00:------:--</t>
  </si>
  <si>
    <t>21:0512:001503</t>
  </si>
  <si>
    <t>21:0085:001275</t>
  </si>
  <si>
    <t>21:0085:001275:0001:0001:00</t>
  </si>
  <si>
    <t>064C  :835030:00:------:--</t>
  </si>
  <si>
    <t>21:0512:001504</t>
  </si>
  <si>
    <t>21:0085:001276</t>
  </si>
  <si>
    <t>21:0085:001276:0001:0001:00</t>
  </si>
  <si>
    <t>064C  :835031:00:------:--</t>
  </si>
  <si>
    <t>21:0512:001505</t>
  </si>
  <si>
    <t>21:0085:001277</t>
  </si>
  <si>
    <t>21:0085:001277:0001:0001:00</t>
  </si>
  <si>
    <t>064C  :835032:00:------:--</t>
  </si>
  <si>
    <t>21:0512:001506</t>
  </si>
  <si>
    <t>21:0085:001278</t>
  </si>
  <si>
    <t>21:0085:001278:0001:0001:00</t>
  </si>
  <si>
    <t>064C  :835033:00:------:--</t>
  </si>
  <si>
    <t>21:0512:001507</t>
  </si>
  <si>
    <t>21:0085:001279</t>
  </si>
  <si>
    <t>21:0085:001279:0001:0001:00</t>
  </si>
  <si>
    <t>899</t>
  </si>
  <si>
    <t>064C  :835034:00:------:--</t>
  </si>
  <si>
    <t>21:0512:001508</t>
  </si>
  <si>
    <t>21:0085:001280</t>
  </si>
  <si>
    <t>21:0085:001280:0001:0001:00</t>
  </si>
  <si>
    <t>581</t>
  </si>
  <si>
    <t>064C  :835035:00:------:--</t>
  </si>
  <si>
    <t>21:0512:001509</t>
  </si>
  <si>
    <t>21:0085:001281</t>
  </si>
  <si>
    <t>21:0085:001281:0001:0001:00</t>
  </si>
  <si>
    <t>064C  :835036:00:------:--</t>
  </si>
  <si>
    <t>21:0512:001510</t>
  </si>
  <si>
    <t>21:0085:001282</t>
  </si>
  <si>
    <t>21:0085:001282:0001:0001:00</t>
  </si>
  <si>
    <t>064C  :835037:00:------:--</t>
  </si>
  <si>
    <t>21:0512:001511</t>
  </si>
  <si>
    <t>21:0085:001283</t>
  </si>
  <si>
    <t>21:0085:001283:0001:0001:00</t>
  </si>
  <si>
    <t>402</t>
  </si>
  <si>
    <t>064C  :835038:00:------:--</t>
  </si>
  <si>
    <t>21:0512:001512</t>
  </si>
  <si>
    <t>21:0085:001284</t>
  </si>
  <si>
    <t>21:0085:001284:0001:0001:00</t>
  </si>
  <si>
    <t>064C  :835039:00:------:--</t>
  </si>
  <si>
    <t>21:0512:001513</t>
  </si>
  <si>
    <t>21:0085:001285</t>
  </si>
  <si>
    <t>21:0085:001285:0001:0001:00</t>
  </si>
  <si>
    <t>064C  :835040:00:------:--</t>
  </si>
  <si>
    <t>21:0512:001514</t>
  </si>
  <si>
    <t>21:0085:001286</t>
  </si>
  <si>
    <t>21:0085:001286:0001:0001:00</t>
  </si>
  <si>
    <t>064C  :835041:80:835044:00</t>
  </si>
  <si>
    <t>21:0512:001515</t>
  </si>
  <si>
    <t>21:0085:001289</t>
  </si>
  <si>
    <t>21:0085:001289:0001:0001:02</t>
  </si>
  <si>
    <t>064C  :835042:00:------:--</t>
  </si>
  <si>
    <t>21:0512:001516</t>
  </si>
  <si>
    <t>21:0085:001287</t>
  </si>
  <si>
    <t>21:0085:001287:0001:0001:00</t>
  </si>
  <si>
    <t>064C  :835043:00:------:--</t>
  </si>
  <si>
    <t>21:0512:001517</t>
  </si>
  <si>
    <t>21:0085:001288</t>
  </si>
  <si>
    <t>21:0085:001288:0001:0001:00</t>
  </si>
  <si>
    <t>064C  :835044:00:------:--</t>
  </si>
  <si>
    <t>21:0512:001518</t>
  </si>
  <si>
    <t>21:0085:001289:0001:0001:01</t>
  </si>
  <si>
    <t>064C  :835045:00:------:--</t>
  </si>
  <si>
    <t>21:0512:001519</t>
  </si>
  <si>
    <t>21:0085:001290</t>
  </si>
  <si>
    <t>21:0085:001290:0001:0001:00</t>
  </si>
  <si>
    <t>476</t>
  </si>
  <si>
    <t>064C  :835046:00:------:--</t>
  </si>
  <si>
    <t>21:0512:001520</t>
  </si>
  <si>
    <t>21:0085:001291</t>
  </si>
  <si>
    <t>21:0085:001291:0001:0001:00</t>
  </si>
  <si>
    <t>064C  :835047:00:------:--</t>
  </si>
  <si>
    <t>21:0512:001521</t>
  </si>
  <si>
    <t>21:0085:001292</t>
  </si>
  <si>
    <t>21:0085:001292:0001:0001:00</t>
  </si>
  <si>
    <t>064C  :835048:00:------:--</t>
  </si>
  <si>
    <t>21:0512:001522</t>
  </si>
  <si>
    <t>21:0085:001293</t>
  </si>
  <si>
    <t>21:0085:001293:0001:0001:00</t>
  </si>
  <si>
    <t>064C  :835049:9P:------:--</t>
  </si>
  <si>
    <t>21:0512:001523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</si>
</sst>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54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0" width="14.77734375" customWidth="1"/>
  </cols>
  <sheetData>
    <row r="1" spans="1:3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hidden="1" x14ac:dyDescent="0.3">
      <c r="A2" t="s">
        <v>30</v>
      </c>
      <c r="B2" t="s">
        <v>31</v>
      </c>
      <c r="C2" s="1" t="str">
        <f t="shared" ref="C2:C65" si="0">HYPERLINK("http://geochem.nrcan.gc.ca/cdogs/content/bdl/bdl210500_e.htm", "21:0500")</f>
        <v>21:0500</v>
      </c>
      <c r="D2" s="1" t="str">
        <f t="shared" ref="D2:D11" si="1">HYPERLINK("http://geochem.nrcan.gc.ca/cdogs/content/svy/svy210165_e.htm", "21:0165")</f>
        <v>21:0165</v>
      </c>
      <c r="E2" t="s">
        <v>32</v>
      </c>
      <c r="F2" t="s">
        <v>33</v>
      </c>
      <c r="H2">
        <v>52.748215000000002</v>
      </c>
      <c r="I2">
        <v>-61.787243199999999</v>
      </c>
      <c r="J2" s="1" t="str">
        <f t="shared" ref="J2:J11" si="2">HYPERLINK("http://geochem.nrcan.gc.ca/cdogs/content/kwd/kwd020027_e.htm", "NGR lake sediment grab sample")</f>
        <v>NGR lake sediment grab sample</v>
      </c>
      <c r="K2" s="1" t="str">
        <f t="shared" ref="K2:K11" si="3">HYPERLINK("http://geochem.nrcan.gc.ca/cdogs/content/kwd/kwd080006_e.htm", "&lt;177 micron (NGR)")</f>
        <v>&lt;177 micron (NGR)</v>
      </c>
      <c r="L2">
        <v>1</v>
      </c>
      <c r="M2" t="s">
        <v>34</v>
      </c>
      <c r="N2">
        <v>1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  <c r="W2" t="s">
        <v>40</v>
      </c>
      <c r="X2" t="s">
        <v>43</v>
      </c>
      <c r="Y2" t="s">
        <v>39</v>
      </c>
      <c r="Z2" t="s">
        <v>44</v>
      </c>
      <c r="AA2" t="s">
        <v>45</v>
      </c>
      <c r="AB2" t="s">
        <v>46</v>
      </c>
      <c r="AC2" t="s">
        <v>47</v>
      </c>
      <c r="AD2" t="s">
        <v>48</v>
      </c>
    </row>
    <row r="3" spans="1:30" hidden="1" x14ac:dyDescent="0.3">
      <c r="A3" t="s">
        <v>49</v>
      </c>
      <c r="B3" t="s">
        <v>50</v>
      </c>
      <c r="C3" s="1" t="str">
        <f t="shared" si="0"/>
        <v>21:0500</v>
      </c>
      <c r="D3" s="1" t="str">
        <f t="shared" si="1"/>
        <v>21:0165</v>
      </c>
      <c r="E3" t="s">
        <v>32</v>
      </c>
      <c r="F3" t="s">
        <v>51</v>
      </c>
      <c r="H3">
        <v>52.748215000000002</v>
      </c>
      <c r="I3">
        <v>-61.787243199999999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52</v>
      </c>
      <c r="N3">
        <v>2</v>
      </c>
      <c r="O3" t="s">
        <v>53</v>
      </c>
      <c r="P3" t="s">
        <v>54</v>
      </c>
      <c r="Q3" t="s">
        <v>55</v>
      </c>
      <c r="R3" t="s">
        <v>38</v>
      </c>
      <c r="S3" t="s">
        <v>39</v>
      </c>
      <c r="T3" t="s">
        <v>40</v>
      </c>
      <c r="U3" t="s">
        <v>56</v>
      </c>
      <c r="V3" t="s">
        <v>57</v>
      </c>
      <c r="W3" t="s">
        <v>40</v>
      </c>
      <c r="X3" t="s">
        <v>43</v>
      </c>
      <c r="Y3" t="s">
        <v>55</v>
      </c>
      <c r="Z3" t="s">
        <v>58</v>
      </c>
      <c r="AA3" t="s">
        <v>44</v>
      </c>
      <c r="AB3" t="s">
        <v>59</v>
      </c>
      <c r="AC3" t="s">
        <v>60</v>
      </c>
      <c r="AD3" t="s">
        <v>61</v>
      </c>
    </row>
    <row r="4" spans="1:30" hidden="1" x14ac:dyDescent="0.3">
      <c r="A4" t="s">
        <v>62</v>
      </c>
      <c r="B4" t="s">
        <v>63</v>
      </c>
      <c r="C4" s="1" t="str">
        <f t="shared" si="0"/>
        <v>21:0500</v>
      </c>
      <c r="D4" s="1" t="str">
        <f t="shared" si="1"/>
        <v>21:0165</v>
      </c>
      <c r="E4" t="s">
        <v>32</v>
      </c>
      <c r="F4" t="s">
        <v>64</v>
      </c>
      <c r="H4">
        <v>52.748215000000002</v>
      </c>
      <c r="I4">
        <v>-61.787243199999999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65</v>
      </c>
      <c r="N4">
        <v>3</v>
      </c>
      <c r="O4" t="s">
        <v>66</v>
      </c>
      <c r="P4" t="s">
        <v>67</v>
      </c>
      <c r="Q4" t="s">
        <v>37</v>
      </c>
      <c r="R4" t="s">
        <v>68</v>
      </c>
      <c r="S4" t="s">
        <v>39</v>
      </c>
      <c r="T4" t="s">
        <v>40</v>
      </c>
      <c r="U4" t="s">
        <v>69</v>
      </c>
      <c r="V4" t="s">
        <v>42</v>
      </c>
      <c r="W4" t="s">
        <v>40</v>
      </c>
      <c r="X4" t="s">
        <v>43</v>
      </c>
      <c r="Y4" t="s">
        <v>39</v>
      </c>
      <c r="Z4" t="s">
        <v>44</v>
      </c>
      <c r="AA4" t="s">
        <v>45</v>
      </c>
      <c r="AB4" t="s">
        <v>46</v>
      </c>
      <c r="AC4" t="s">
        <v>70</v>
      </c>
      <c r="AD4" t="s">
        <v>71</v>
      </c>
    </row>
    <row r="5" spans="1:30" hidden="1" x14ac:dyDescent="0.3">
      <c r="A5" t="s">
        <v>72</v>
      </c>
      <c r="B5" t="s">
        <v>73</v>
      </c>
      <c r="C5" s="1" t="str">
        <f t="shared" si="0"/>
        <v>21:0500</v>
      </c>
      <c r="D5" s="1" t="str">
        <f t="shared" si="1"/>
        <v>21:0165</v>
      </c>
      <c r="E5" t="s">
        <v>74</v>
      </c>
      <c r="F5" t="s">
        <v>75</v>
      </c>
      <c r="H5">
        <v>52.784138200000001</v>
      </c>
      <c r="I5">
        <v>-61.811911600000002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76</v>
      </c>
      <c r="N5">
        <v>4</v>
      </c>
      <c r="O5" t="s">
        <v>77</v>
      </c>
      <c r="P5" t="s">
        <v>78</v>
      </c>
      <c r="Q5" t="s">
        <v>39</v>
      </c>
      <c r="R5" t="s">
        <v>79</v>
      </c>
      <c r="S5" t="s">
        <v>38</v>
      </c>
      <c r="T5" t="s">
        <v>40</v>
      </c>
      <c r="U5" t="s">
        <v>80</v>
      </c>
      <c r="V5" t="s">
        <v>81</v>
      </c>
      <c r="W5" t="s">
        <v>40</v>
      </c>
      <c r="X5" t="s">
        <v>43</v>
      </c>
      <c r="Y5" t="s">
        <v>37</v>
      </c>
      <c r="Z5" t="s">
        <v>82</v>
      </c>
      <c r="AA5" t="s">
        <v>83</v>
      </c>
      <c r="AB5" t="s">
        <v>84</v>
      </c>
      <c r="AC5" t="s">
        <v>85</v>
      </c>
      <c r="AD5" t="s">
        <v>86</v>
      </c>
    </row>
    <row r="6" spans="1:30" hidden="1" x14ac:dyDescent="0.3">
      <c r="A6" t="s">
        <v>87</v>
      </c>
      <c r="B6" t="s">
        <v>88</v>
      </c>
      <c r="C6" s="1" t="str">
        <f t="shared" si="0"/>
        <v>21:0500</v>
      </c>
      <c r="D6" s="1" t="str">
        <f t="shared" si="1"/>
        <v>21:0165</v>
      </c>
      <c r="E6" t="s">
        <v>89</v>
      </c>
      <c r="F6" t="s">
        <v>90</v>
      </c>
      <c r="H6">
        <v>52.825669400000002</v>
      </c>
      <c r="I6">
        <v>-61.778794300000001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91</v>
      </c>
      <c r="N6">
        <v>5</v>
      </c>
      <c r="O6" t="s">
        <v>78</v>
      </c>
      <c r="P6" t="s">
        <v>79</v>
      </c>
      <c r="Q6" t="s">
        <v>55</v>
      </c>
      <c r="R6" t="s">
        <v>92</v>
      </c>
      <c r="S6" t="s">
        <v>55</v>
      </c>
      <c r="T6" t="s">
        <v>40</v>
      </c>
      <c r="U6" t="s">
        <v>93</v>
      </c>
      <c r="V6" t="s">
        <v>94</v>
      </c>
      <c r="W6" t="s">
        <v>40</v>
      </c>
      <c r="X6" t="s">
        <v>43</v>
      </c>
      <c r="Y6" t="s">
        <v>95</v>
      </c>
      <c r="Z6" t="s">
        <v>67</v>
      </c>
      <c r="AA6" t="s">
        <v>58</v>
      </c>
      <c r="AB6" t="s">
        <v>96</v>
      </c>
      <c r="AC6" t="s">
        <v>97</v>
      </c>
      <c r="AD6" t="s">
        <v>86</v>
      </c>
    </row>
    <row r="7" spans="1:30" hidden="1" x14ac:dyDescent="0.3">
      <c r="A7" t="s">
        <v>98</v>
      </c>
      <c r="B7" t="s">
        <v>99</v>
      </c>
      <c r="C7" s="1" t="str">
        <f t="shared" si="0"/>
        <v>21:0500</v>
      </c>
      <c r="D7" s="1" t="str">
        <f t="shared" si="1"/>
        <v>21:0165</v>
      </c>
      <c r="E7" t="s">
        <v>100</v>
      </c>
      <c r="F7" t="s">
        <v>101</v>
      </c>
      <c r="H7">
        <v>52.8286765</v>
      </c>
      <c r="I7">
        <v>-61.803928300000003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102</v>
      </c>
      <c r="N7">
        <v>6</v>
      </c>
      <c r="O7" t="s">
        <v>103</v>
      </c>
      <c r="P7" t="s">
        <v>104</v>
      </c>
      <c r="Q7" t="s">
        <v>39</v>
      </c>
      <c r="R7" t="s">
        <v>92</v>
      </c>
      <c r="S7" t="s">
        <v>37</v>
      </c>
      <c r="T7" t="s">
        <v>40</v>
      </c>
      <c r="U7" t="s">
        <v>105</v>
      </c>
      <c r="V7" t="s">
        <v>106</v>
      </c>
      <c r="W7" t="s">
        <v>40</v>
      </c>
      <c r="X7" t="s">
        <v>43</v>
      </c>
      <c r="Y7" t="s">
        <v>55</v>
      </c>
      <c r="Z7" t="s">
        <v>58</v>
      </c>
      <c r="AA7" t="s">
        <v>107</v>
      </c>
      <c r="AB7" t="s">
        <v>108</v>
      </c>
      <c r="AC7" t="s">
        <v>39</v>
      </c>
      <c r="AD7" t="s">
        <v>61</v>
      </c>
    </row>
    <row r="8" spans="1:30" hidden="1" x14ac:dyDescent="0.3">
      <c r="A8" t="s">
        <v>109</v>
      </c>
      <c r="B8" t="s">
        <v>110</v>
      </c>
      <c r="C8" s="1" t="str">
        <f t="shared" si="0"/>
        <v>21:0500</v>
      </c>
      <c r="D8" s="1" t="str">
        <f t="shared" si="1"/>
        <v>21:0165</v>
      </c>
      <c r="E8" t="s">
        <v>111</v>
      </c>
      <c r="F8" t="s">
        <v>112</v>
      </c>
      <c r="H8">
        <v>52.850559599999997</v>
      </c>
      <c r="I8">
        <v>-61.7516471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113</v>
      </c>
      <c r="N8">
        <v>7</v>
      </c>
      <c r="O8" t="s">
        <v>114</v>
      </c>
      <c r="P8" t="s">
        <v>115</v>
      </c>
      <c r="Q8" t="s">
        <v>95</v>
      </c>
      <c r="R8" t="s">
        <v>35</v>
      </c>
      <c r="S8" t="s">
        <v>116</v>
      </c>
      <c r="T8" t="s">
        <v>117</v>
      </c>
      <c r="U8" t="s">
        <v>118</v>
      </c>
      <c r="V8" t="s">
        <v>119</v>
      </c>
      <c r="W8" t="s">
        <v>40</v>
      </c>
      <c r="X8" t="s">
        <v>43</v>
      </c>
      <c r="Y8" t="s">
        <v>55</v>
      </c>
      <c r="Z8" t="s">
        <v>82</v>
      </c>
      <c r="AA8" t="s">
        <v>86</v>
      </c>
      <c r="AB8" t="s">
        <v>120</v>
      </c>
      <c r="AC8" t="s">
        <v>121</v>
      </c>
      <c r="AD8" t="s">
        <v>122</v>
      </c>
    </row>
    <row r="9" spans="1:30" hidden="1" x14ac:dyDescent="0.3">
      <c r="A9" t="s">
        <v>123</v>
      </c>
      <c r="B9" t="s">
        <v>124</v>
      </c>
      <c r="C9" s="1" t="str">
        <f t="shared" si="0"/>
        <v>21:0500</v>
      </c>
      <c r="D9" s="1" t="str">
        <f t="shared" si="1"/>
        <v>21:0165</v>
      </c>
      <c r="E9" t="s">
        <v>125</v>
      </c>
      <c r="F9" t="s">
        <v>126</v>
      </c>
      <c r="H9">
        <v>52.863508199999998</v>
      </c>
      <c r="I9">
        <v>-61.737460300000002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127</v>
      </c>
      <c r="N9">
        <v>8</v>
      </c>
      <c r="O9" t="s">
        <v>128</v>
      </c>
      <c r="P9" t="s">
        <v>129</v>
      </c>
      <c r="Q9" t="s">
        <v>39</v>
      </c>
      <c r="R9" t="s">
        <v>130</v>
      </c>
      <c r="S9" t="s">
        <v>131</v>
      </c>
      <c r="T9" t="s">
        <v>40</v>
      </c>
      <c r="U9" t="s">
        <v>132</v>
      </c>
      <c r="V9" t="s">
        <v>133</v>
      </c>
      <c r="W9" t="s">
        <v>40</v>
      </c>
      <c r="X9" t="s">
        <v>43</v>
      </c>
      <c r="Y9" t="s">
        <v>95</v>
      </c>
      <c r="Z9" t="s">
        <v>134</v>
      </c>
      <c r="AA9" t="s">
        <v>135</v>
      </c>
      <c r="AB9" t="s">
        <v>136</v>
      </c>
      <c r="AC9" t="s">
        <v>55</v>
      </c>
      <c r="AD9" t="s">
        <v>137</v>
      </c>
    </row>
    <row r="10" spans="1:30" hidden="1" x14ac:dyDescent="0.3">
      <c r="A10" t="s">
        <v>138</v>
      </c>
      <c r="B10" t="s">
        <v>139</v>
      </c>
      <c r="C10" s="1" t="str">
        <f t="shared" si="0"/>
        <v>21:0500</v>
      </c>
      <c r="D10" s="1" t="str">
        <f t="shared" si="1"/>
        <v>21:0165</v>
      </c>
      <c r="E10" t="s">
        <v>140</v>
      </c>
      <c r="F10" t="s">
        <v>141</v>
      </c>
      <c r="H10">
        <v>52.871205000000003</v>
      </c>
      <c r="I10">
        <v>-61.764054700000003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142</v>
      </c>
      <c r="N10">
        <v>9</v>
      </c>
      <c r="O10" t="s">
        <v>66</v>
      </c>
      <c r="P10" t="s">
        <v>66</v>
      </c>
      <c r="Q10" t="s">
        <v>39</v>
      </c>
      <c r="R10" t="s">
        <v>79</v>
      </c>
      <c r="S10" t="s">
        <v>55</v>
      </c>
      <c r="T10" t="s">
        <v>40</v>
      </c>
      <c r="U10" t="s">
        <v>143</v>
      </c>
      <c r="V10" t="s">
        <v>144</v>
      </c>
      <c r="W10" t="s">
        <v>40</v>
      </c>
      <c r="X10" t="s">
        <v>43</v>
      </c>
      <c r="Y10" t="s">
        <v>39</v>
      </c>
      <c r="Z10" t="s">
        <v>35</v>
      </c>
      <c r="AA10" t="s">
        <v>45</v>
      </c>
      <c r="AB10" t="s">
        <v>145</v>
      </c>
      <c r="AC10" t="s">
        <v>70</v>
      </c>
      <c r="AD10" t="s">
        <v>86</v>
      </c>
    </row>
    <row r="11" spans="1:30" hidden="1" x14ac:dyDescent="0.3">
      <c r="A11" t="s">
        <v>146</v>
      </c>
      <c r="B11" t="s">
        <v>147</v>
      </c>
      <c r="C11" s="1" t="str">
        <f t="shared" si="0"/>
        <v>21:0500</v>
      </c>
      <c r="D11" s="1" t="str">
        <f t="shared" si="1"/>
        <v>21:0165</v>
      </c>
      <c r="E11" t="s">
        <v>148</v>
      </c>
      <c r="F11" t="s">
        <v>149</v>
      </c>
      <c r="H11">
        <v>52.920634399999997</v>
      </c>
      <c r="I11">
        <v>-61.782489900000002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150</v>
      </c>
      <c r="N11">
        <v>10</v>
      </c>
      <c r="O11" t="s">
        <v>151</v>
      </c>
      <c r="P11" t="s">
        <v>152</v>
      </c>
      <c r="Q11" t="s">
        <v>55</v>
      </c>
      <c r="R11" t="s">
        <v>54</v>
      </c>
      <c r="S11" t="s">
        <v>153</v>
      </c>
      <c r="T11" t="s">
        <v>117</v>
      </c>
      <c r="U11" t="s">
        <v>154</v>
      </c>
      <c r="V11" t="s">
        <v>55</v>
      </c>
      <c r="W11" t="s">
        <v>40</v>
      </c>
      <c r="X11" t="s">
        <v>43</v>
      </c>
      <c r="Y11" t="s">
        <v>55</v>
      </c>
      <c r="Z11" t="s">
        <v>82</v>
      </c>
      <c r="AA11" t="s">
        <v>155</v>
      </c>
      <c r="AB11" t="s">
        <v>156</v>
      </c>
      <c r="AC11" t="s">
        <v>157</v>
      </c>
      <c r="AD11" t="s">
        <v>158</v>
      </c>
    </row>
    <row r="12" spans="1:30" hidden="1" x14ac:dyDescent="0.3">
      <c r="A12" t="s">
        <v>159</v>
      </c>
      <c r="B12" t="s">
        <v>160</v>
      </c>
      <c r="C12" s="1" t="str">
        <f t="shared" si="0"/>
        <v>21:0500</v>
      </c>
      <c r="D12" s="1" t="str">
        <f>HYPERLINK("http://geochem.nrcan.gc.ca/cdogs/content/svy/svy_e.htm", "")</f>
        <v/>
      </c>
      <c r="G12" s="1" t="str">
        <f>HYPERLINK("http://geochem.nrcan.gc.ca/cdogs/content/cr_/cr_00060_e.htm", "60")</f>
        <v>60</v>
      </c>
      <c r="J12" t="s">
        <v>161</v>
      </c>
      <c r="K12" t="s">
        <v>162</v>
      </c>
      <c r="L12">
        <v>1</v>
      </c>
      <c r="M12" t="s">
        <v>163</v>
      </c>
      <c r="N12">
        <v>11</v>
      </c>
      <c r="O12" t="s">
        <v>143</v>
      </c>
      <c r="P12" t="s">
        <v>164</v>
      </c>
      <c r="Q12" t="s">
        <v>68</v>
      </c>
      <c r="R12" t="s">
        <v>165</v>
      </c>
      <c r="S12" t="s">
        <v>68</v>
      </c>
      <c r="T12" t="s">
        <v>40</v>
      </c>
      <c r="U12" t="s">
        <v>166</v>
      </c>
      <c r="V12" t="s">
        <v>167</v>
      </c>
      <c r="W12" t="s">
        <v>40</v>
      </c>
      <c r="X12" t="s">
        <v>70</v>
      </c>
      <c r="Y12" t="s">
        <v>136</v>
      </c>
      <c r="Z12" t="s">
        <v>134</v>
      </c>
      <c r="AA12" t="s">
        <v>135</v>
      </c>
      <c r="AB12" t="s">
        <v>168</v>
      </c>
      <c r="AC12" t="s">
        <v>169</v>
      </c>
      <c r="AD12" t="s">
        <v>170</v>
      </c>
    </row>
    <row r="13" spans="1:30" hidden="1" x14ac:dyDescent="0.3">
      <c r="A13" t="s">
        <v>171</v>
      </c>
      <c r="B13" t="s">
        <v>172</v>
      </c>
      <c r="C13" s="1" t="str">
        <f t="shared" si="0"/>
        <v>21:0500</v>
      </c>
      <c r="D13" s="1" t="str">
        <f t="shared" ref="D13:D28" si="4">HYPERLINK("http://geochem.nrcan.gc.ca/cdogs/content/svy/svy210165_e.htm", "21:0165")</f>
        <v>21:0165</v>
      </c>
      <c r="E13" t="s">
        <v>173</v>
      </c>
      <c r="F13" t="s">
        <v>174</v>
      </c>
      <c r="H13">
        <v>52.939516599999997</v>
      </c>
      <c r="I13">
        <v>-61.7662306</v>
      </c>
      <c r="J13" s="1" t="str">
        <f t="shared" ref="J13:J28" si="5">HYPERLINK("http://geochem.nrcan.gc.ca/cdogs/content/kwd/kwd020027_e.htm", "NGR lake sediment grab sample")</f>
        <v>NGR lake sediment grab sample</v>
      </c>
      <c r="K13" s="1" t="str">
        <f t="shared" ref="K13:K28" si="6">HYPERLINK("http://geochem.nrcan.gc.ca/cdogs/content/kwd/kwd080006_e.htm", "&lt;177 micron (NGR)")</f>
        <v>&lt;177 micron (NGR)</v>
      </c>
      <c r="L13">
        <v>1</v>
      </c>
      <c r="M13" t="s">
        <v>175</v>
      </c>
      <c r="N13">
        <v>12</v>
      </c>
      <c r="O13" t="s">
        <v>67</v>
      </c>
      <c r="P13" t="s">
        <v>176</v>
      </c>
      <c r="Q13" t="s">
        <v>55</v>
      </c>
      <c r="R13" t="s">
        <v>131</v>
      </c>
      <c r="S13" t="s">
        <v>37</v>
      </c>
      <c r="T13" t="s">
        <v>40</v>
      </c>
      <c r="U13" t="s">
        <v>177</v>
      </c>
      <c r="V13" t="s">
        <v>57</v>
      </c>
      <c r="W13" t="s">
        <v>40</v>
      </c>
      <c r="X13" t="s">
        <v>43</v>
      </c>
      <c r="Y13" t="s">
        <v>39</v>
      </c>
      <c r="Z13" t="s">
        <v>164</v>
      </c>
      <c r="AA13" t="s">
        <v>45</v>
      </c>
      <c r="AB13" t="s">
        <v>178</v>
      </c>
      <c r="AC13" t="s">
        <v>179</v>
      </c>
      <c r="AD13" t="s">
        <v>71</v>
      </c>
    </row>
    <row r="14" spans="1:30" hidden="1" x14ac:dyDescent="0.3">
      <c r="A14" t="s">
        <v>180</v>
      </c>
      <c r="B14" t="s">
        <v>181</v>
      </c>
      <c r="C14" s="1" t="str">
        <f t="shared" si="0"/>
        <v>21:0500</v>
      </c>
      <c r="D14" s="1" t="str">
        <f t="shared" si="4"/>
        <v>21:0165</v>
      </c>
      <c r="E14" t="s">
        <v>182</v>
      </c>
      <c r="F14" t="s">
        <v>183</v>
      </c>
      <c r="H14">
        <v>52.963843400000002</v>
      </c>
      <c r="I14">
        <v>-61.801316499999999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184</v>
      </c>
      <c r="N14">
        <v>13</v>
      </c>
      <c r="O14" t="s">
        <v>35</v>
      </c>
      <c r="P14" t="s">
        <v>165</v>
      </c>
      <c r="Q14" t="s">
        <v>37</v>
      </c>
      <c r="R14" t="s">
        <v>130</v>
      </c>
      <c r="S14" t="s">
        <v>39</v>
      </c>
      <c r="T14" t="s">
        <v>40</v>
      </c>
      <c r="U14" t="s">
        <v>103</v>
      </c>
      <c r="V14" t="s">
        <v>117</v>
      </c>
      <c r="W14" t="s">
        <v>40</v>
      </c>
      <c r="X14" t="s">
        <v>43</v>
      </c>
      <c r="Y14" t="s">
        <v>55</v>
      </c>
      <c r="Z14" t="s">
        <v>185</v>
      </c>
      <c r="AA14" t="s">
        <v>83</v>
      </c>
      <c r="AB14" t="s">
        <v>186</v>
      </c>
      <c r="AC14" t="s">
        <v>179</v>
      </c>
      <c r="AD14" t="s">
        <v>71</v>
      </c>
    </row>
    <row r="15" spans="1:30" hidden="1" x14ac:dyDescent="0.3">
      <c r="A15" t="s">
        <v>187</v>
      </c>
      <c r="B15" t="s">
        <v>188</v>
      </c>
      <c r="C15" s="1" t="str">
        <f t="shared" si="0"/>
        <v>21:0500</v>
      </c>
      <c r="D15" s="1" t="str">
        <f t="shared" si="4"/>
        <v>21:0165</v>
      </c>
      <c r="E15" t="s">
        <v>189</v>
      </c>
      <c r="F15" t="s">
        <v>190</v>
      </c>
      <c r="H15">
        <v>52.938571199999998</v>
      </c>
      <c r="I15">
        <v>-61.929138999999999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191</v>
      </c>
      <c r="N15">
        <v>14</v>
      </c>
      <c r="O15" t="s">
        <v>192</v>
      </c>
      <c r="P15" t="s">
        <v>193</v>
      </c>
      <c r="Q15" t="s">
        <v>55</v>
      </c>
      <c r="R15" t="s">
        <v>79</v>
      </c>
      <c r="S15" t="s">
        <v>39</v>
      </c>
      <c r="T15" t="s">
        <v>40</v>
      </c>
      <c r="U15" t="s">
        <v>164</v>
      </c>
      <c r="V15" t="s">
        <v>194</v>
      </c>
      <c r="W15" t="s">
        <v>40</v>
      </c>
      <c r="X15" t="s">
        <v>43</v>
      </c>
      <c r="Y15" t="s">
        <v>39</v>
      </c>
      <c r="Z15" t="s">
        <v>153</v>
      </c>
      <c r="AA15" t="s">
        <v>44</v>
      </c>
      <c r="AB15" t="s">
        <v>195</v>
      </c>
      <c r="AC15" t="s">
        <v>60</v>
      </c>
      <c r="AD15" t="s">
        <v>196</v>
      </c>
    </row>
    <row r="16" spans="1:30" hidden="1" x14ac:dyDescent="0.3">
      <c r="A16" t="s">
        <v>197</v>
      </c>
      <c r="B16" t="s">
        <v>198</v>
      </c>
      <c r="C16" s="1" t="str">
        <f t="shared" si="0"/>
        <v>21:0500</v>
      </c>
      <c r="D16" s="1" t="str">
        <f t="shared" si="4"/>
        <v>21:0165</v>
      </c>
      <c r="E16" t="s">
        <v>199</v>
      </c>
      <c r="F16" t="s">
        <v>200</v>
      </c>
      <c r="H16">
        <v>52.976034200000001</v>
      </c>
      <c r="I16">
        <v>-61.940395199999998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201</v>
      </c>
      <c r="N16">
        <v>15</v>
      </c>
      <c r="O16" t="s">
        <v>116</v>
      </c>
      <c r="P16" t="s">
        <v>202</v>
      </c>
      <c r="Q16" t="s">
        <v>55</v>
      </c>
      <c r="R16" t="s">
        <v>185</v>
      </c>
      <c r="S16" t="s">
        <v>68</v>
      </c>
      <c r="T16" t="s">
        <v>40</v>
      </c>
      <c r="U16" t="s">
        <v>203</v>
      </c>
      <c r="V16" t="s">
        <v>97</v>
      </c>
      <c r="W16" t="s">
        <v>40</v>
      </c>
      <c r="X16" t="s">
        <v>43</v>
      </c>
      <c r="Y16" t="s">
        <v>39</v>
      </c>
      <c r="Z16" t="s">
        <v>204</v>
      </c>
      <c r="AA16" t="s">
        <v>83</v>
      </c>
      <c r="AB16" t="s">
        <v>205</v>
      </c>
      <c r="AC16" t="s">
        <v>85</v>
      </c>
      <c r="AD16" t="s">
        <v>122</v>
      </c>
    </row>
    <row r="17" spans="1:30" hidden="1" x14ac:dyDescent="0.3">
      <c r="A17" t="s">
        <v>206</v>
      </c>
      <c r="B17" t="s">
        <v>207</v>
      </c>
      <c r="C17" s="1" t="str">
        <f t="shared" si="0"/>
        <v>21:0500</v>
      </c>
      <c r="D17" s="1" t="str">
        <f t="shared" si="4"/>
        <v>21:0165</v>
      </c>
      <c r="E17" t="s">
        <v>208</v>
      </c>
      <c r="F17" t="s">
        <v>209</v>
      </c>
      <c r="H17">
        <v>52.976671799999998</v>
      </c>
      <c r="I17">
        <v>-61.901716200000003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210</v>
      </c>
      <c r="N17">
        <v>16</v>
      </c>
      <c r="O17" t="s">
        <v>211</v>
      </c>
      <c r="P17" t="s">
        <v>202</v>
      </c>
      <c r="Q17" t="s">
        <v>55</v>
      </c>
      <c r="R17" t="s">
        <v>185</v>
      </c>
      <c r="S17" t="s">
        <v>68</v>
      </c>
      <c r="T17" t="s">
        <v>40</v>
      </c>
      <c r="U17" t="s">
        <v>212</v>
      </c>
      <c r="V17" t="s">
        <v>213</v>
      </c>
      <c r="W17" t="s">
        <v>40</v>
      </c>
      <c r="X17" t="s">
        <v>43</v>
      </c>
      <c r="Y17" t="s">
        <v>95</v>
      </c>
      <c r="Z17" t="s">
        <v>135</v>
      </c>
      <c r="AA17" t="s">
        <v>214</v>
      </c>
      <c r="AB17" t="s">
        <v>215</v>
      </c>
      <c r="AC17" t="s">
        <v>47</v>
      </c>
      <c r="AD17" t="s">
        <v>216</v>
      </c>
    </row>
    <row r="18" spans="1:30" hidden="1" x14ac:dyDescent="0.3">
      <c r="A18" t="s">
        <v>217</v>
      </c>
      <c r="B18" t="s">
        <v>218</v>
      </c>
      <c r="C18" s="1" t="str">
        <f t="shared" si="0"/>
        <v>21:0500</v>
      </c>
      <c r="D18" s="1" t="str">
        <f t="shared" si="4"/>
        <v>21:0165</v>
      </c>
      <c r="E18" t="s">
        <v>219</v>
      </c>
      <c r="F18" t="s">
        <v>220</v>
      </c>
      <c r="H18">
        <v>52.977569799999998</v>
      </c>
      <c r="I18">
        <v>-61.825481600000003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221</v>
      </c>
      <c r="N18">
        <v>17</v>
      </c>
      <c r="O18" t="s">
        <v>222</v>
      </c>
      <c r="P18" t="s">
        <v>67</v>
      </c>
      <c r="Q18" t="s">
        <v>39</v>
      </c>
      <c r="R18" t="s">
        <v>67</v>
      </c>
      <c r="S18" t="s">
        <v>136</v>
      </c>
      <c r="T18" t="s">
        <v>40</v>
      </c>
      <c r="U18" t="s">
        <v>223</v>
      </c>
      <c r="V18" t="s">
        <v>224</v>
      </c>
      <c r="W18" t="s">
        <v>40</v>
      </c>
      <c r="X18" t="s">
        <v>43</v>
      </c>
      <c r="Y18" t="s">
        <v>39</v>
      </c>
      <c r="Z18" t="s">
        <v>35</v>
      </c>
      <c r="AA18" t="s">
        <v>214</v>
      </c>
      <c r="AB18" t="s">
        <v>225</v>
      </c>
      <c r="AC18" t="s">
        <v>60</v>
      </c>
      <c r="AD18" t="s">
        <v>122</v>
      </c>
    </row>
    <row r="19" spans="1:30" hidden="1" x14ac:dyDescent="0.3">
      <c r="A19" t="s">
        <v>226</v>
      </c>
      <c r="B19" t="s">
        <v>227</v>
      </c>
      <c r="C19" s="1" t="str">
        <f t="shared" si="0"/>
        <v>21:0500</v>
      </c>
      <c r="D19" s="1" t="str">
        <f t="shared" si="4"/>
        <v>21:0165</v>
      </c>
      <c r="E19" t="s">
        <v>228</v>
      </c>
      <c r="F19" t="s">
        <v>229</v>
      </c>
      <c r="H19">
        <v>52.9781762</v>
      </c>
      <c r="I19">
        <v>-61.744992099999997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230</v>
      </c>
      <c r="N19">
        <v>18</v>
      </c>
      <c r="O19" t="s">
        <v>53</v>
      </c>
      <c r="P19" t="s">
        <v>176</v>
      </c>
      <c r="Q19" t="s">
        <v>55</v>
      </c>
      <c r="R19" t="s">
        <v>79</v>
      </c>
      <c r="S19" t="s">
        <v>37</v>
      </c>
      <c r="T19" t="s">
        <v>40</v>
      </c>
      <c r="U19" t="s">
        <v>231</v>
      </c>
      <c r="V19" t="s">
        <v>133</v>
      </c>
      <c r="W19" t="s">
        <v>40</v>
      </c>
      <c r="X19" t="s">
        <v>43</v>
      </c>
      <c r="Y19" t="s">
        <v>95</v>
      </c>
      <c r="Z19" t="s">
        <v>134</v>
      </c>
      <c r="AA19" t="s">
        <v>44</v>
      </c>
      <c r="AB19" t="s">
        <v>232</v>
      </c>
      <c r="AC19" t="s">
        <v>233</v>
      </c>
      <c r="AD19" t="s">
        <v>48</v>
      </c>
    </row>
    <row r="20" spans="1:30" hidden="1" x14ac:dyDescent="0.3">
      <c r="A20" t="s">
        <v>234</v>
      </c>
      <c r="B20" t="s">
        <v>235</v>
      </c>
      <c r="C20" s="1" t="str">
        <f t="shared" si="0"/>
        <v>21:0500</v>
      </c>
      <c r="D20" s="1" t="str">
        <f t="shared" si="4"/>
        <v>21:0165</v>
      </c>
      <c r="E20" t="s">
        <v>236</v>
      </c>
      <c r="F20" t="s">
        <v>237</v>
      </c>
      <c r="H20">
        <v>52.955816200000001</v>
      </c>
      <c r="I20">
        <v>-61.7203923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238</v>
      </c>
      <c r="N20">
        <v>19</v>
      </c>
      <c r="O20" t="s">
        <v>135</v>
      </c>
      <c r="P20" t="s">
        <v>193</v>
      </c>
      <c r="Q20" t="s">
        <v>95</v>
      </c>
      <c r="R20" t="s">
        <v>119</v>
      </c>
      <c r="S20" t="s">
        <v>55</v>
      </c>
      <c r="T20" t="s">
        <v>40</v>
      </c>
      <c r="U20" t="s">
        <v>192</v>
      </c>
      <c r="V20" t="s">
        <v>239</v>
      </c>
      <c r="W20" t="s">
        <v>40</v>
      </c>
      <c r="X20" t="s">
        <v>43</v>
      </c>
      <c r="Y20" t="s">
        <v>95</v>
      </c>
      <c r="Z20" t="s">
        <v>134</v>
      </c>
      <c r="AA20" t="s">
        <v>58</v>
      </c>
      <c r="AB20" t="s">
        <v>240</v>
      </c>
      <c r="AC20" t="s">
        <v>94</v>
      </c>
      <c r="AD20" t="s">
        <v>241</v>
      </c>
    </row>
    <row r="21" spans="1:30" hidden="1" x14ac:dyDescent="0.3">
      <c r="A21" t="s">
        <v>242</v>
      </c>
      <c r="B21" t="s">
        <v>243</v>
      </c>
      <c r="C21" s="1" t="str">
        <f t="shared" si="0"/>
        <v>21:0500</v>
      </c>
      <c r="D21" s="1" t="str">
        <f t="shared" si="4"/>
        <v>21:0165</v>
      </c>
      <c r="E21" t="s">
        <v>244</v>
      </c>
      <c r="F21" t="s">
        <v>245</v>
      </c>
      <c r="H21">
        <v>52.950485899999997</v>
      </c>
      <c r="I21">
        <v>-61.665728799999997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246</v>
      </c>
      <c r="N21">
        <v>20</v>
      </c>
      <c r="O21" t="s">
        <v>247</v>
      </c>
      <c r="P21" t="s">
        <v>119</v>
      </c>
      <c r="Q21" t="s">
        <v>55</v>
      </c>
      <c r="R21" t="s">
        <v>131</v>
      </c>
      <c r="S21" t="s">
        <v>39</v>
      </c>
      <c r="T21" t="s">
        <v>40</v>
      </c>
      <c r="U21" t="s">
        <v>104</v>
      </c>
      <c r="V21" t="s">
        <v>248</v>
      </c>
      <c r="W21" t="s">
        <v>40</v>
      </c>
      <c r="X21" t="s">
        <v>43</v>
      </c>
      <c r="Y21" t="s">
        <v>95</v>
      </c>
      <c r="Z21" t="s">
        <v>67</v>
      </c>
      <c r="AA21" t="s">
        <v>58</v>
      </c>
      <c r="AB21" t="s">
        <v>249</v>
      </c>
      <c r="AC21" t="s">
        <v>250</v>
      </c>
      <c r="AD21" t="s">
        <v>241</v>
      </c>
    </row>
    <row r="22" spans="1:30" hidden="1" x14ac:dyDescent="0.3">
      <c r="A22" t="s">
        <v>251</v>
      </c>
      <c r="B22" t="s">
        <v>252</v>
      </c>
      <c r="C22" s="1" t="str">
        <f t="shared" si="0"/>
        <v>21:0500</v>
      </c>
      <c r="D22" s="1" t="str">
        <f t="shared" si="4"/>
        <v>21:0165</v>
      </c>
      <c r="E22" t="s">
        <v>253</v>
      </c>
      <c r="F22" t="s">
        <v>254</v>
      </c>
      <c r="H22">
        <v>52.9708209</v>
      </c>
      <c r="I22">
        <v>-61.561632699999997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34</v>
      </c>
      <c r="N22">
        <v>21</v>
      </c>
      <c r="O22" t="s">
        <v>255</v>
      </c>
      <c r="P22" t="s">
        <v>256</v>
      </c>
      <c r="Q22" t="s">
        <v>39</v>
      </c>
      <c r="R22" t="s">
        <v>92</v>
      </c>
      <c r="S22" t="s">
        <v>136</v>
      </c>
      <c r="T22" t="s">
        <v>40</v>
      </c>
      <c r="U22" t="s">
        <v>257</v>
      </c>
      <c r="V22" t="s">
        <v>94</v>
      </c>
      <c r="W22" t="s">
        <v>40</v>
      </c>
      <c r="X22" t="s">
        <v>43</v>
      </c>
      <c r="Y22" t="s">
        <v>55</v>
      </c>
      <c r="Z22" t="s">
        <v>135</v>
      </c>
      <c r="AA22" t="s">
        <v>258</v>
      </c>
      <c r="AB22" t="s">
        <v>259</v>
      </c>
      <c r="AC22" t="s">
        <v>38</v>
      </c>
      <c r="AD22" t="s">
        <v>48</v>
      </c>
    </row>
    <row r="23" spans="1:30" hidden="1" x14ac:dyDescent="0.3">
      <c r="A23" t="s">
        <v>260</v>
      </c>
      <c r="B23" t="s">
        <v>261</v>
      </c>
      <c r="C23" s="1" t="str">
        <f t="shared" si="0"/>
        <v>21:0500</v>
      </c>
      <c r="D23" s="1" t="str">
        <f t="shared" si="4"/>
        <v>21:0165</v>
      </c>
      <c r="E23" t="s">
        <v>253</v>
      </c>
      <c r="F23" t="s">
        <v>262</v>
      </c>
      <c r="H23">
        <v>52.9708209</v>
      </c>
      <c r="I23">
        <v>-61.561632699999997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52</v>
      </c>
      <c r="N23">
        <v>22</v>
      </c>
      <c r="O23" t="s">
        <v>263</v>
      </c>
      <c r="P23" t="s">
        <v>169</v>
      </c>
      <c r="Q23" t="s">
        <v>55</v>
      </c>
      <c r="R23" t="s">
        <v>92</v>
      </c>
      <c r="S23" t="s">
        <v>55</v>
      </c>
      <c r="T23" t="s">
        <v>40</v>
      </c>
      <c r="U23" t="s">
        <v>41</v>
      </c>
      <c r="V23" t="s">
        <v>264</v>
      </c>
      <c r="W23" t="s">
        <v>40</v>
      </c>
      <c r="X23" t="s">
        <v>43</v>
      </c>
      <c r="Y23" t="s">
        <v>55</v>
      </c>
      <c r="Z23" t="s">
        <v>135</v>
      </c>
      <c r="AA23" t="s">
        <v>44</v>
      </c>
      <c r="AB23" t="s">
        <v>265</v>
      </c>
      <c r="AC23" t="s">
        <v>266</v>
      </c>
      <c r="AD23" t="s">
        <v>48</v>
      </c>
    </row>
    <row r="24" spans="1:30" hidden="1" x14ac:dyDescent="0.3">
      <c r="A24" t="s">
        <v>267</v>
      </c>
      <c r="B24" t="s">
        <v>268</v>
      </c>
      <c r="C24" s="1" t="str">
        <f t="shared" si="0"/>
        <v>21:0500</v>
      </c>
      <c r="D24" s="1" t="str">
        <f t="shared" si="4"/>
        <v>21:0165</v>
      </c>
      <c r="E24" t="s">
        <v>253</v>
      </c>
      <c r="F24" t="s">
        <v>269</v>
      </c>
      <c r="H24">
        <v>52.9708209</v>
      </c>
      <c r="I24">
        <v>-61.561632699999997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65</v>
      </c>
      <c r="N24">
        <v>23</v>
      </c>
      <c r="O24" t="s">
        <v>270</v>
      </c>
      <c r="P24" t="s">
        <v>232</v>
      </c>
      <c r="Q24" t="s">
        <v>55</v>
      </c>
      <c r="R24" t="s">
        <v>153</v>
      </c>
      <c r="S24" t="s">
        <v>37</v>
      </c>
      <c r="T24" t="s">
        <v>40</v>
      </c>
      <c r="U24" t="s">
        <v>69</v>
      </c>
      <c r="V24" t="s">
        <v>271</v>
      </c>
      <c r="W24" t="s">
        <v>40</v>
      </c>
      <c r="X24" t="s">
        <v>43</v>
      </c>
      <c r="Y24" t="s">
        <v>37</v>
      </c>
      <c r="Z24" t="s">
        <v>135</v>
      </c>
      <c r="AA24" t="s">
        <v>44</v>
      </c>
      <c r="AB24" t="s">
        <v>195</v>
      </c>
      <c r="AC24" t="s">
        <v>38</v>
      </c>
      <c r="AD24" t="s">
        <v>122</v>
      </c>
    </row>
    <row r="25" spans="1:30" hidden="1" x14ac:dyDescent="0.3">
      <c r="A25" t="s">
        <v>272</v>
      </c>
      <c r="B25" t="s">
        <v>273</v>
      </c>
      <c r="C25" s="1" t="str">
        <f t="shared" si="0"/>
        <v>21:0500</v>
      </c>
      <c r="D25" s="1" t="str">
        <f t="shared" si="4"/>
        <v>21:0165</v>
      </c>
      <c r="E25" t="s">
        <v>274</v>
      </c>
      <c r="F25" t="s">
        <v>275</v>
      </c>
      <c r="H25">
        <v>52.9533664</v>
      </c>
      <c r="I25">
        <v>-61.553131700000002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76</v>
      </c>
      <c r="N25">
        <v>24</v>
      </c>
      <c r="O25" t="s">
        <v>276</v>
      </c>
      <c r="P25" t="s">
        <v>67</v>
      </c>
      <c r="Q25" t="s">
        <v>55</v>
      </c>
      <c r="R25" t="s">
        <v>131</v>
      </c>
      <c r="S25" t="s">
        <v>39</v>
      </c>
      <c r="T25" t="s">
        <v>40</v>
      </c>
      <c r="U25" t="s">
        <v>128</v>
      </c>
      <c r="V25" t="s">
        <v>248</v>
      </c>
      <c r="W25" t="s">
        <v>40</v>
      </c>
      <c r="X25" t="s">
        <v>43</v>
      </c>
      <c r="Y25" t="s">
        <v>95</v>
      </c>
      <c r="Z25" t="s">
        <v>67</v>
      </c>
      <c r="AA25" t="s">
        <v>44</v>
      </c>
      <c r="AB25" t="s">
        <v>277</v>
      </c>
      <c r="AC25" t="s">
        <v>278</v>
      </c>
      <c r="AD25" t="s">
        <v>155</v>
      </c>
    </row>
    <row r="26" spans="1:30" hidden="1" x14ac:dyDescent="0.3">
      <c r="A26" t="s">
        <v>279</v>
      </c>
      <c r="B26" t="s">
        <v>280</v>
      </c>
      <c r="C26" s="1" t="str">
        <f t="shared" si="0"/>
        <v>21:0500</v>
      </c>
      <c r="D26" s="1" t="str">
        <f t="shared" si="4"/>
        <v>21:0165</v>
      </c>
      <c r="E26" t="s">
        <v>281</v>
      </c>
      <c r="F26" t="s">
        <v>282</v>
      </c>
      <c r="H26">
        <v>52.971624200000001</v>
      </c>
      <c r="I26">
        <v>-61.523049499999999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91</v>
      </c>
      <c r="N26">
        <v>25</v>
      </c>
      <c r="O26" t="s">
        <v>283</v>
      </c>
      <c r="P26" t="s">
        <v>143</v>
      </c>
      <c r="Q26" t="s">
        <v>95</v>
      </c>
      <c r="R26" t="s">
        <v>130</v>
      </c>
      <c r="S26" t="s">
        <v>38</v>
      </c>
      <c r="T26" t="s">
        <v>40</v>
      </c>
      <c r="U26" t="s">
        <v>61</v>
      </c>
      <c r="V26" t="s">
        <v>284</v>
      </c>
      <c r="W26" t="s">
        <v>40</v>
      </c>
      <c r="X26" t="s">
        <v>179</v>
      </c>
      <c r="Y26" t="s">
        <v>68</v>
      </c>
      <c r="Z26" t="s">
        <v>204</v>
      </c>
      <c r="AA26" t="s">
        <v>45</v>
      </c>
      <c r="AB26" t="s">
        <v>285</v>
      </c>
      <c r="AC26" t="s">
        <v>286</v>
      </c>
      <c r="AD26" t="s">
        <v>137</v>
      </c>
    </row>
    <row r="27" spans="1:30" hidden="1" x14ac:dyDescent="0.3">
      <c r="A27" t="s">
        <v>287</v>
      </c>
      <c r="B27" t="s">
        <v>288</v>
      </c>
      <c r="C27" s="1" t="str">
        <f t="shared" si="0"/>
        <v>21:0500</v>
      </c>
      <c r="D27" s="1" t="str">
        <f t="shared" si="4"/>
        <v>21:0165</v>
      </c>
      <c r="E27" t="s">
        <v>289</v>
      </c>
      <c r="F27" t="s">
        <v>290</v>
      </c>
      <c r="H27">
        <v>52.954989300000001</v>
      </c>
      <c r="I27">
        <v>-61.481456999999999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102</v>
      </c>
      <c r="N27">
        <v>26</v>
      </c>
      <c r="O27" t="s">
        <v>291</v>
      </c>
      <c r="P27" t="s">
        <v>192</v>
      </c>
      <c r="Q27" t="s">
        <v>95</v>
      </c>
      <c r="R27" t="s">
        <v>79</v>
      </c>
      <c r="S27" t="s">
        <v>202</v>
      </c>
      <c r="T27" t="s">
        <v>40</v>
      </c>
      <c r="U27" t="s">
        <v>292</v>
      </c>
      <c r="V27" t="s">
        <v>293</v>
      </c>
      <c r="W27" t="s">
        <v>194</v>
      </c>
      <c r="X27" t="s">
        <v>43</v>
      </c>
      <c r="Y27" t="s">
        <v>136</v>
      </c>
      <c r="Z27" t="s">
        <v>135</v>
      </c>
      <c r="AA27" t="s">
        <v>45</v>
      </c>
      <c r="AB27" t="s">
        <v>294</v>
      </c>
      <c r="AC27" t="s">
        <v>136</v>
      </c>
      <c r="AD27" t="s">
        <v>170</v>
      </c>
    </row>
    <row r="28" spans="1:30" hidden="1" x14ac:dyDescent="0.3">
      <c r="A28" t="s">
        <v>295</v>
      </c>
      <c r="B28" t="s">
        <v>296</v>
      </c>
      <c r="C28" s="1" t="str">
        <f t="shared" si="0"/>
        <v>21:0500</v>
      </c>
      <c r="D28" s="1" t="str">
        <f t="shared" si="4"/>
        <v>21:0165</v>
      </c>
      <c r="E28" t="s">
        <v>297</v>
      </c>
      <c r="F28" t="s">
        <v>298</v>
      </c>
      <c r="H28">
        <v>52.936714100000003</v>
      </c>
      <c r="I28">
        <v>-61.515787000000003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113</v>
      </c>
      <c r="N28">
        <v>27</v>
      </c>
      <c r="O28" t="s">
        <v>263</v>
      </c>
      <c r="P28" t="s">
        <v>67</v>
      </c>
      <c r="Q28" t="s">
        <v>39</v>
      </c>
      <c r="R28" t="s">
        <v>202</v>
      </c>
      <c r="S28" t="s">
        <v>136</v>
      </c>
      <c r="T28" t="s">
        <v>40</v>
      </c>
      <c r="U28" t="s">
        <v>299</v>
      </c>
      <c r="V28" t="s">
        <v>233</v>
      </c>
      <c r="W28" t="s">
        <v>40</v>
      </c>
      <c r="X28" t="s">
        <v>43</v>
      </c>
      <c r="Y28" t="s">
        <v>39</v>
      </c>
      <c r="Z28" t="s">
        <v>164</v>
      </c>
      <c r="AA28" t="s">
        <v>45</v>
      </c>
      <c r="AB28" t="s">
        <v>300</v>
      </c>
      <c r="AC28" t="s">
        <v>301</v>
      </c>
      <c r="AD28" t="s">
        <v>61</v>
      </c>
    </row>
    <row r="29" spans="1:30" hidden="1" x14ac:dyDescent="0.3">
      <c r="A29" t="s">
        <v>302</v>
      </c>
      <c r="B29" t="s">
        <v>303</v>
      </c>
      <c r="C29" s="1" t="str">
        <f t="shared" si="0"/>
        <v>21:0500</v>
      </c>
      <c r="D29" s="1" t="str">
        <f>HYPERLINK("http://geochem.nrcan.gc.ca/cdogs/content/svy/svy_e.htm", "")</f>
        <v/>
      </c>
      <c r="G29" s="1" t="str">
        <f>HYPERLINK("http://geochem.nrcan.gc.ca/cdogs/content/cr_/cr_00060_e.htm", "60")</f>
        <v>60</v>
      </c>
      <c r="J29" t="s">
        <v>161</v>
      </c>
      <c r="K29" t="s">
        <v>162</v>
      </c>
      <c r="L29">
        <v>2</v>
      </c>
      <c r="M29" t="s">
        <v>163</v>
      </c>
      <c r="N29">
        <v>28</v>
      </c>
      <c r="O29" t="s">
        <v>304</v>
      </c>
      <c r="P29" t="s">
        <v>256</v>
      </c>
      <c r="Q29" t="s">
        <v>37</v>
      </c>
      <c r="R29" t="s">
        <v>169</v>
      </c>
      <c r="S29" t="s">
        <v>68</v>
      </c>
      <c r="T29" t="s">
        <v>40</v>
      </c>
      <c r="U29" t="s">
        <v>305</v>
      </c>
      <c r="V29" t="s">
        <v>167</v>
      </c>
      <c r="W29" t="s">
        <v>40</v>
      </c>
      <c r="X29" t="s">
        <v>70</v>
      </c>
      <c r="Y29" t="s">
        <v>55</v>
      </c>
      <c r="Z29" t="s">
        <v>134</v>
      </c>
      <c r="AA29" t="s">
        <v>214</v>
      </c>
      <c r="AB29" t="s">
        <v>306</v>
      </c>
      <c r="AC29" t="s">
        <v>307</v>
      </c>
      <c r="AD29" t="s">
        <v>308</v>
      </c>
    </row>
    <row r="30" spans="1:30" hidden="1" x14ac:dyDescent="0.3">
      <c r="A30" t="s">
        <v>309</v>
      </c>
      <c r="B30" t="s">
        <v>310</v>
      </c>
      <c r="C30" s="1" t="str">
        <f t="shared" si="0"/>
        <v>21:0500</v>
      </c>
      <c r="D30" s="1" t="str">
        <f t="shared" ref="D30:D55" si="7">HYPERLINK("http://geochem.nrcan.gc.ca/cdogs/content/svy/svy210165_e.htm", "21:0165")</f>
        <v>21:0165</v>
      </c>
      <c r="E30" t="s">
        <v>311</v>
      </c>
      <c r="F30" t="s">
        <v>312</v>
      </c>
      <c r="H30">
        <v>52.9166144</v>
      </c>
      <c r="I30">
        <v>-61.592061800000003</v>
      </c>
      <c r="J30" s="1" t="str">
        <f t="shared" ref="J30:J55" si="8">HYPERLINK("http://geochem.nrcan.gc.ca/cdogs/content/kwd/kwd020027_e.htm", "NGR lake sediment grab sample")</f>
        <v>NGR lake sediment grab sample</v>
      </c>
      <c r="K30" s="1" t="str">
        <f t="shared" ref="K30:K55" si="9">HYPERLINK("http://geochem.nrcan.gc.ca/cdogs/content/kwd/kwd080006_e.htm", "&lt;177 micron (NGR)")</f>
        <v>&lt;177 micron (NGR)</v>
      </c>
      <c r="L30">
        <v>2</v>
      </c>
      <c r="M30" t="s">
        <v>127</v>
      </c>
      <c r="N30">
        <v>29</v>
      </c>
      <c r="O30" t="s">
        <v>35</v>
      </c>
      <c r="P30" t="s">
        <v>169</v>
      </c>
      <c r="Q30" t="s">
        <v>55</v>
      </c>
      <c r="R30" t="s">
        <v>131</v>
      </c>
      <c r="S30" t="s">
        <v>55</v>
      </c>
      <c r="T30" t="s">
        <v>40</v>
      </c>
      <c r="U30" t="s">
        <v>44</v>
      </c>
      <c r="V30" t="s">
        <v>313</v>
      </c>
      <c r="W30" t="s">
        <v>40</v>
      </c>
      <c r="X30" t="s">
        <v>43</v>
      </c>
      <c r="Y30" t="s">
        <v>39</v>
      </c>
      <c r="Z30" t="s">
        <v>164</v>
      </c>
      <c r="AA30" t="s">
        <v>314</v>
      </c>
      <c r="AB30" t="s">
        <v>315</v>
      </c>
      <c r="AC30" t="s">
        <v>316</v>
      </c>
      <c r="AD30" t="s">
        <v>216</v>
      </c>
    </row>
    <row r="31" spans="1:30" hidden="1" x14ac:dyDescent="0.3">
      <c r="A31" t="s">
        <v>317</v>
      </c>
      <c r="B31" t="s">
        <v>318</v>
      </c>
      <c r="C31" s="1" t="str">
        <f t="shared" si="0"/>
        <v>21:0500</v>
      </c>
      <c r="D31" s="1" t="str">
        <f t="shared" si="7"/>
        <v>21:0165</v>
      </c>
      <c r="E31" t="s">
        <v>319</v>
      </c>
      <c r="F31" t="s">
        <v>320</v>
      </c>
      <c r="H31">
        <v>52.896127900000003</v>
      </c>
      <c r="I31">
        <v>-61.658256700000003</v>
      </c>
      <c r="J31" s="1" t="str">
        <f t="shared" si="8"/>
        <v>NGR lake sediment grab sample</v>
      </c>
      <c r="K31" s="1" t="str">
        <f t="shared" si="9"/>
        <v>&lt;177 micron (NGR)</v>
      </c>
      <c r="L31">
        <v>2</v>
      </c>
      <c r="M31" t="s">
        <v>142</v>
      </c>
      <c r="N31">
        <v>30</v>
      </c>
      <c r="O31" t="s">
        <v>103</v>
      </c>
      <c r="P31" t="s">
        <v>265</v>
      </c>
      <c r="Q31" t="s">
        <v>95</v>
      </c>
      <c r="R31" t="s">
        <v>38</v>
      </c>
      <c r="S31" t="s">
        <v>95</v>
      </c>
      <c r="T31" t="s">
        <v>40</v>
      </c>
      <c r="U31" t="s">
        <v>321</v>
      </c>
      <c r="V31" t="s">
        <v>322</v>
      </c>
      <c r="W31" t="s">
        <v>40</v>
      </c>
      <c r="X31" t="s">
        <v>43</v>
      </c>
      <c r="Y31" t="s">
        <v>95</v>
      </c>
      <c r="Z31" t="s">
        <v>258</v>
      </c>
      <c r="AA31" t="s">
        <v>83</v>
      </c>
      <c r="AB31" t="s">
        <v>323</v>
      </c>
      <c r="AC31" t="s">
        <v>57</v>
      </c>
      <c r="AD31" t="s">
        <v>324</v>
      </c>
    </row>
    <row r="32" spans="1:30" hidden="1" x14ac:dyDescent="0.3">
      <c r="A32" t="s">
        <v>325</v>
      </c>
      <c r="B32" t="s">
        <v>326</v>
      </c>
      <c r="C32" s="1" t="str">
        <f t="shared" si="0"/>
        <v>21:0500</v>
      </c>
      <c r="D32" s="1" t="str">
        <f t="shared" si="7"/>
        <v>21:0165</v>
      </c>
      <c r="E32" t="s">
        <v>327</v>
      </c>
      <c r="F32" t="s">
        <v>328</v>
      </c>
      <c r="H32">
        <v>52.910051099999997</v>
      </c>
      <c r="I32">
        <v>-61.681292900000003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150</v>
      </c>
      <c r="N32">
        <v>31</v>
      </c>
      <c r="O32" t="s">
        <v>204</v>
      </c>
      <c r="P32" t="s">
        <v>329</v>
      </c>
      <c r="Q32" t="s">
        <v>55</v>
      </c>
      <c r="R32" t="s">
        <v>68</v>
      </c>
      <c r="S32" t="s">
        <v>55</v>
      </c>
      <c r="T32" t="s">
        <v>40</v>
      </c>
      <c r="U32" t="s">
        <v>152</v>
      </c>
      <c r="V32" t="s">
        <v>264</v>
      </c>
      <c r="W32" t="s">
        <v>40</v>
      </c>
      <c r="X32" t="s">
        <v>43</v>
      </c>
      <c r="Y32" t="s">
        <v>95</v>
      </c>
      <c r="Z32" t="s">
        <v>204</v>
      </c>
      <c r="AA32" t="s">
        <v>314</v>
      </c>
      <c r="AB32" t="s">
        <v>330</v>
      </c>
      <c r="AC32" t="s">
        <v>233</v>
      </c>
      <c r="AD32" t="s">
        <v>48</v>
      </c>
    </row>
    <row r="33" spans="1:30" hidden="1" x14ac:dyDescent="0.3">
      <c r="A33" t="s">
        <v>331</v>
      </c>
      <c r="B33" t="s">
        <v>332</v>
      </c>
      <c r="C33" s="1" t="str">
        <f t="shared" si="0"/>
        <v>21:0500</v>
      </c>
      <c r="D33" s="1" t="str">
        <f t="shared" si="7"/>
        <v>21:0165</v>
      </c>
      <c r="E33" t="s">
        <v>333</v>
      </c>
      <c r="F33" t="s">
        <v>334</v>
      </c>
      <c r="H33">
        <v>52.887861299999997</v>
      </c>
      <c r="I33">
        <v>-61.708096300000001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175</v>
      </c>
      <c r="N33">
        <v>32</v>
      </c>
      <c r="O33" t="s">
        <v>335</v>
      </c>
      <c r="P33" t="s">
        <v>304</v>
      </c>
      <c r="Q33" t="s">
        <v>37</v>
      </c>
      <c r="R33" t="s">
        <v>119</v>
      </c>
      <c r="S33" t="s">
        <v>136</v>
      </c>
      <c r="T33" t="s">
        <v>40</v>
      </c>
      <c r="U33" t="s">
        <v>336</v>
      </c>
      <c r="V33" t="s">
        <v>42</v>
      </c>
      <c r="W33" t="s">
        <v>40</v>
      </c>
      <c r="X33" t="s">
        <v>43</v>
      </c>
      <c r="Y33" t="s">
        <v>95</v>
      </c>
      <c r="Z33" t="s">
        <v>337</v>
      </c>
      <c r="AA33" t="s">
        <v>45</v>
      </c>
      <c r="AB33" t="s">
        <v>338</v>
      </c>
      <c r="AC33" t="s">
        <v>339</v>
      </c>
      <c r="AD33" t="s">
        <v>324</v>
      </c>
    </row>
    <row r="34" spans="1:30" hidden="1" x14ac:dyDescent="0.3">
      <c r="A34" t="s">
        <v>340</v>
      </c>
      <c r="B34" t="s">
        <v>341</v>
      </c>
      <c r="C34" s="1" t="str">
        <f t="shared" si="0"/>
        <v>21:0500</v>
      </c>
      <c r="D34" s="1" t="str">
        <f t="shared" si="7"/>
        <v>21:0165</v>
      </c>
      <c r="E34" t="s">
        <v>342</v>
      </c>
      <c r="F34" t="s">
        <v>343</v>
      </c>
      <c r="H34">
        <v>52.857486000000002</v>
      </c>
      <c r="I34">
        <v>-61.703384200000002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184</v>
      </c>
      <c r="N34">
        <v>33</v>
      </c>
      <c r="O34" t="s">
        <v>258</v>
      </c>
      <c r="P34" t="s">
        <v>344</v>
      </c>
      <c r="Q34" t="s">
        <v>55</v>
      </c>
      <c r="R34" t="s">
        <v>176</v>
      </c>
      <c r="S34" t="s">
        <v>37</v>
      </c>
      <c r="T34" t="s">
        <v>40</v>
      </c>
      <c r="U34" t="s">
        <v>155</v>
      </c>
      <c r="V34" t="s">
        <v>106</v>
      </c>
      <c r="W34" t="s">
        <v>117</v>
      </c>
      <c r="X34" t="s">
        <v>43</v>
      </c>
      <c r="Y34" t="s">
        <v>95</v>
      </c>
      <c r="Z34" t="s">
        <v>337</v>
      </c>
      <c r="AA34" t="s">
        <v>115</v>
      </c>
      <c r="AB34" t="s">
        <v>345</v>
      </c>
      <c r="AC34" t="s">
        <v>39</v>
      </c>
      <c r="AD34" t="s">
        <v>80</v>
      </c>
    </row>
    <row r="35" spans="1:30" hidden="1" x14ac:dyDescent="0.3">
      <c r="A35" t="s">
        <v>346</v>
      </c>
      <c r="B35" t="s">
        <v>347</v>
      </c>
      <c r="C35" s="1" t="str">
        <f t="shared" si="0"/>
        <v>21:0500</v>
      </c>
      <c r="D35" s="1" t="str">
        <f t="shared" si="7"/>
        <v>21:0165</v>
      </c>
      <c r="E35" t="s">
        <v>348</v>
      </c>
      <c r="F35" t="s">
        <v>349</v>
      </c>
      <c r="H35">
        <v>52.813901199999997</v>
      </c>
      <c r="I35">
        <v>-61.719950099999998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191</v>
      </c>
      <c r="N35">
        <v>34</v>
      </c>
      <c r="O35" t="s">
        <v>129</v>
      </c>
      <c r="P35" t="s">
        <v>204</v>
      </c>
      <c r="Q35" t="s">
        <v>39</v>
      </c>
      <c r="R35" t="s">
        <v>36</v>
      </c>
      <c r="S35" t="s">
        <v>131</v>
      </c>
      <c r="T35" t="s">
        <v>40</v>
      </c>
      <c r="U35" t="s">
        <v>350</v>
      </c>
      <c r="V35" t="s">
        <v>351</v>
      </c>
      <c r="W35" t="s">
        <v>40</v>
      </c>
      <c r="X35" t="s">
        <v>43</v>
      </c>
      <c r="Y35" t="s">
        <v>95</v>
      </c>
      <c r="Z35" t="s">
        <v>35</v>
      </c>
      <c r="AA35" t="s">
        <v>204</v>
      </c>
      <c r="AB35" t="s">
        <v>352</v>
      </c>
      <c r="AC35" t="s">
        <v>353</v>
      </c>
      <c r="AD35" t="s">
        <v>354</v>
      </c>
    </row>
    <row r="36" spans="1:30" hidden="1" x14ac:dyDescent="0.3">
      <c r="A36" t="s">
        <v>355</v>
      </c>
      <c r="B36" t="s">
        <v>356</v>
      </c>
      <c r="C36" s="1" t="str">
        <f t="shared" si="0"/>
        <v>21:0500</v>
      </c>
      <c r="D36" s="1" t="str">
        <f t="shared" si="7"/>
        <v>21:0165</v>
      </c>
      <c r="E36" t="s">
        <v>357</v>
      </c>
      <c r="F36" t="s">
        <v>358</v>
      </c>
      <c r="H36">
        <v>52.783139400000003</v>
      </c>
      <c r="I36">
        <v>-61.704498200000003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201</v>
      </c>
      <c r="N36">
        <v>35</v>
      </c>
      <c r="O36" t="s">
        <v>134</v>
      </c>
      <c r="P36" t="s">
        <v>153</v>
      </c>
      <c r="Q36" t="s">
        <v>39</v>
      </c>
      <c r="R36" t="s">
        <v>68</v>
      </c>
      <c r="S36" t="s">
        <v>39</v>
      </c>
      <c r="T36" t="s">
        <v>40</v>
      </c>
      <c r="U36" t="s">
        <v>359</v>
      </c>
      <c r="V36" t="s">
        <v>233</v>
      </c>
      <c r="W36" t="s">
        <v>40</v>
      </c>
      <c r="X36" t="s">
        <v>43</v>
      </c>
      <c r="Y36" t="s">
        <v>39</v>
      </c>
      <c r="Z36" t="s">
        <v>204</v>
      </c>
      <c r="AA36" t="s">
        <v>214</v>
      </c>
      <c r="AB36" t="s">
        <v>84</v>
      </c>
      <c r="AC36" t="s">
        <v>233</v>
      </c>
      <c r="AD36" t="s">
        <v>71</v>
      </c>
    </row>
    <row r="37" spans="1:30" hidden="1" x14ac:dyDescent="0.3">
      <c r="A37" t="s">
        <v>360</v>
      </c>
      <c r="B37" t="s">
        <v>361</v>
      </c>
      <c r="C37" s="1" t="str">
        <f t="shared" si="0"/>
        <v>21:0500</v>
      </c>
      <c r="D37" s="1" t="str">
        <f t="shared" si="7"/>
        <v>21:0165</v>
      </c>
      <c r="E37" t="s">
        <v>362</v>
      </c>
      <c r="F37" t="s">
        <v>363</v>
      </c>
      <c r="H37">
        <v>52.766060799999998</v>
      </c>
      <c r="I37">
        <v>-61.740666500000003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210</v>
      </c>
      <c r="N37">
        <v>36</v>
      </c>
      <c r="O37" t="s">
        <v>364</v>
      </c>
      <c r="P37" t="s">
        <v>176</v>
      </c>
      <c r="Q37" t="s">
        <v>55</v>
      </c>
      <c r="R37" t="s">
        <v>202</v>
      </c>
      <c r="S37" t="s">
        <v>37</v>
      </c>
      <c r="T37" t="s">
        <v>40</v>
      </c>
      <c r="U37" t="s">
        <v>56</v>
      </c>
      <c r="V37" t="s">
        <v>70</v>
      </c>
      <c r="W37" t="s">
        <v>40</v>
      </c>
      <c r="X37" t="s">
        <v>43</v>
      </c>
      <c r="Y37" t="s">
        <v>55</v>
      </c>
      <c r="Z37" t="s">
        <v>134</v>
      </c>
      <c r="AA37" t="s">
        <v>58</v>
      </c>
      <c r="AB37" t="s">
        <v>192</v>
      </c>
      <c r="AC37" t="s">
        <v>179</v>
      </c>
      <c r="AD37" t="s">
        <v>155</v>
      </c>
    </row>
    <row r="38" spans="1:30" hidden="1" x14ac:dyDescent="0.3">
      <c r="A38" t="s">
        <v>365</v>
      </c>
      <c r="B38" t="s">
        <v>366</v>
      </c>
      <c r="C38" s="1" t="str">
        <f t="shared" si="0"/>
        <v>21:0500</v>
      </c>
      <c r="D38" s="1" t="str">
        <f t="shared" si="7"/>
        <v>21:0165</v>
      </c>
      <c r="E38" t="s">
        <v>367</v>
      </c>
      <c r="F38" t="s">
        <v>368</v>
      </c>
      <c r="H38">
        <v>52.636777700000003</v>
      </c>
      <c r="I38">
        <v>-61.622789400000002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221</v>
      </c>
      <c r="N38">
        <v>37</v>
      </c>
      <c r="O38" t="s">
        <v>369</v>
      </c>
      <c r="P38" t="s">
        <v>130</v>
      </c>
      <c r="Q38" t="s">
        <v>95</v>
      </c>
      <c r="R38" t="s">
        <v>185</v>
      </c>
      <c r="S38" t="s">
        <v>185</v>
      </c>
      <c r="T38" t="s">
        <v>40</v>
      </c>
      <c r="U38" t="s">
        <v>370</v>
      </c>
      <c r="V38" t="s">
        <v>371</v>
      </c>
      <c r="W38" t="s">
        <v>40</v>
      </c>
      <c r="X38" t="s">
        <v>179</v>
      </c>
      <c r="Y38" t="s">
        <v>68</v>
      </c>
      <c r="Z38" t="s">
        <v>211</v>
      </c>
      <c r="AA38" t="s">
        <v>258</v>
      </c>
      <c r="AB38" t="s">
        <v>372</v>
      </c>
      <c r="AC38" t="s">
        <v>353</v>
      </c>
      <c r="AD38" t="s">
        <v>170</v>
      </c>
    </row>
    <row r="39" spans="1:30" hidden="1" x14ac:dyDescent="0.3">
      <c r="A39" t="s">
        <v>373</v>
      </c>
      <c r="B39" t="s">
        <v>374</v>
      </c>
      <c r="C39" s="1" t="str">
        <f t="shared" si="0"/>
        <v>21:0500</v>
      </c>
      <c r="D39" s="1" t="str">
        <f t="shared" si="7"/>
        <v>21:0165</v>
      </c>
      <c r="E39" t="s">
        <v>375</v>
      </c>
      <c r="F39" t="s">
        <v>376</v>
      </c>
      <c r="H39">
        <v>52.650080199999998</v>
      </c>
      <c r="I39">
        <v>-61.570883199999997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230</v>
      </c>
      <c r="N39">
        <v>38</v>
      </c>
      <c r="O39" t="s">
        <v>344</v>
      </c>
      <c r="P39" t="s">
        <v>67</v>
      </c>
      <c r="Q39" t="s">
        <v>95</v>
      </c>
      <c r="R39" t="s">
        <v>92</v>
      </c>
      <c r="S39" t="s">
        <v>37</v>
      </c>
      <c r="T39" t="s">
        <v>40</v>
      </c>
      <c r="U39" t="s">
        <v>369</v>
      </c>
      <c r="V39" t="s">
        <v>70</v>
      </c>
      <c r="W39" t="s">
        <v>40</v>
      </c>
      <c r="X39" t="s">
        <v>43</v>
      </c>
      <c r="Y39" t="s">
        <v>37</v>
      </c>
      <c r="Z39" t="s">
        <v>337</v>
      </c>
      <c r="AA39" t="s">
        <v>44</v>
      </c>
      <c r="AB39" t="s">
        <v>377</v>
      </c>
      <c r="AC39" t="s">
        <v>378</v>
      </c>
      <c r="AD39" t="s">
        <v>170</v>
      </c>
    </row>
    <row r="40" spans="1:30" hidden="1" x14ac:dyDescent="0.3">
      <c r="A40" t="s">
        <v>379</v>
      </c>
      <c r="B40" t="s">
        <v>380</v>
      </c>
      <c r="C40" s="1" t="str">
        <f t="shared" si="0"/>
        <v>21:0500</v>
      </c>
      <c r="D40" s="1" t="str">
        <f t="shared" si="7"/>
        <v>21:0165</v>
      </c>
      <c r="E40" t="s">
        <v>381</v>
      </c>
      <c r="F40" t="s">
        <v>382</v>
      </c>
      <c r="H40">
        <v>52.699325600000002</v>
      </c>
      <c r="I40">
        <v>-61.512711000000003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238</v>
      </c>
      <c r="N40">
        <v>39</v>
      </c>
      <c r="O40" t="s">
        <v>383</v>
      </c>
      <c r="P40" t="s">
        <v>193</v>
      </c>
      <c r="Q40" t="s">
        <v>95</v>
      </c>
      <c r="R40" t="s">
        <v>153</v>
      </c>
      <c r="S40" t="s">
        <v>55</v>
      </c>
      <c r="T40" t="s">
        <v>40</v>
      </c>
      <c r="U40" t="s">
        <v>384</v>
      </c>
      <c r="V40" t="s">
        <v>313</v>
      </c>
      <c r="W40" t="s">
        <v>117</v>
      </c>
      <c r="X40" t="s">
        <v>43</v>
      </c>
      <c r="Y40" t="s">
        <v>39</v>
      </c>
      <c r="Z40" t="s">
        <v>164</v>
      </c>
      <c r="AA40" t="s">
        <v>58</v>
      </c>
      <c r="AB40" t="s">
        <v>385</v>
      </c>
      <c r="AC40" t="s">
        <v>121</v>
      </c>
      <c r="AD40" t="s">
        <v>86</v>
      </c>
    </row>
    <row r="41" spans="1:30" hidden="1" x14ac:dyDescent="0.3">
      <c r="A41" t="s">
        <v>386</v>
      </c>
      <c r="B41" t="s">
        <v>387</v>
      </c>
      <c r="C41" s="1" t="str">
        <f t="shared" si="0"/>
        <v>21:0500</v>
      </c>
      <c r="D41" s="1" t="str">
        <f t="shared" si="7"/>
        <v>21:0165</v>
      </c>
      <c r="E41" t="s">
        <v>388</v>
      </c>
      <c r="F41" t="s">
        <v>389</v>
      </c>
      <c r="H41">
        <v>52.726790899999997</v>
      </c>
      <c r="I41">
        <v>-61.498344600000003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246</v>
      </c>
      <c r="N41">
        <v>40</v>
      </c>
      <c r="O41" t="s">
        <v>247</v>
      </c>
      <c r="P41" t="s">
        <v>153</v>
      </c>
      <c r="Q41" t="s">
        <v>39</v>
      </c>
      <c r="R41" t="s">
        <v>119</v>
      </c>
      <c r="S41" t="s">
        <v>95</v>
      </c>
      <c r="T41" t="s">
        <v>40</v>
      </c>
      <c r="U41" t="s">
        <v>214</v>
      </c>
      <c r="V41" t="s">
        <v>390</v>
      </c>
      <c r="W41" t="s">
        <v>40</v>
      </c>
      <c r="X41" t="s">
        <v>43</v>
      </c>
      <c r="Y41" t="s">
        <v>95</v>
      </c>
      <c r="Z41" t="s">
        <v>67</v>
      </c>
      <c r="AA41" t="s">
        <v>214</v>
      </c>
      <c r="AB41" t="s">
        <v>391</v>
      </c>
      <c r="AC41" t="s">
        <v>144</v>
      </c>
      <c r="AD41" t="s">
        <v>392</v>
      </c>
    </row>
    <row r="42" spans="1:30" hidden="1" x14ac:dyDescent="0.3">
      <c r="A42" t="s">
        <v>393</v>
      </c>
      <c r="B42" t="s">
        <v>394</v>
      </c>
      <c r="C42" s="1" t="str">
        <f t="shared" si="0"/>
        <v>21:0500</v>
      </c>
      <c r="D42" s="1" t="str">
        <f t="shared" si="7"/>
        <v>21:0165</v>
      </c>
      <c r="E42" t="s">
        <v>395</v>
      </c>
      <c r="F42" t="s">
        <v>396</v>
      </c>
      <c r="H42">
        <v>52.749028799999998</v>
      </c>
      <c r="I42">
        <v>-61.485919199999998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34</v>
      </c>
      <c r="N42">
        <v>41</v>
      </c>
      <c r="O42" t="s">
        <v>397</v>
      </c>
      <c r="P42" t="s">
        <v>176</v>
      </c>
      <c r="Q42" t="s">
        <v>55</v>
      </c>
      <c r="R42" t="s">
        <v>202</v>
      </c>
      <c r="S42" t="s">
        <v>95</v>
      </c>
      <c r="T42" t="s">
        <v>40</v>
      </c>
      <c r="U42" t="s">
        <v>364</v>
      </c>
      <c r="V42" t="s">
        <v>398</v>
      </c>
      <c r="W42" t="s">
        <v>117</v>
      </c>
      <c r="X42" t="s">
        <v>43</v>
      </c>
      <c r="Y42" t="s">
        <v>95</v>
      </c>
      <c r="Z42" t="s">
        <v>164</v>
      </c>
      <c r="AA42" t="s">
        <v>58</v>
      </c>
      <c r="AB42" t="s">
        <v>399</v>
      </c>
      <c r="AC42" t="s">
        <v>233</v>
      </c>
      <c r="AD42" t="s">
        <v>392</v>
      </c>
    </row>
    <row r="43" spans="1:30" hidden="1" x14ac:dyDescent="0.3">
      <c r="A43" t="s">
        <v>400</v>
      </c>
      <c r="B43" t="s">
        <v>401</v>
      </c>
      <c r="C43" s="1" t="str">
        <f t="shared" si="0"/>
        <v>21:0500</v>
      </c>
      <c r="D43" s="1" t="str">
        <f t="shared" si="7"/>
        <v>21:0165</v>
      </c>
      <c r="E43" t="s">
        <v>395</v>
      </c>
      <c r="F43" t="s">
        <v>402</v>
      </c>
      <c r="H43">
        <v>52.749028799999998</v>
      </c>
      <c r="I43">
        <v>-61.485919199999998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65</v>
      </c>
      <c r="N43">
        <v>42</v>
      </c>
      <c r="O43" t="s">
        <v>397</v>
      </c>
      <c r="P43" t="s">
        <v>176</v>
      </c>
      <c r="Q43" t="s">
        <v>68</v>
      </c>
      <c r="R43" t="s">
        <v>92</v>
      </c>
      <c r="S43" t="s">
        <v>39</v>
      </c>
      <c r="T43" t="s">
        <v>40</v>
      </c>
      <c r="U43" t="s">
        <v>403</v>
      </c>
      <c r="V43" t="s">
        <v>398</v>
      </c>
      <c r="W43" t="s">
        <v>40</v>
      </c>
      <c r="X43" t="s">
        <v>43</v>
      </c>
      <c r="Y43" t="s">
        <v>95</v>
      </c>
      <c r="Z43" t="s">
        <v>164</v>
      </c>
      <c r="AA43" t="s">
        <v>58</v>
      </c>
      <c r="AB43" t="s">
        <v>404</v>
      </c>
      <c r="AC43" t="s">
        <v>94</v>
      </c>
      <c r="AD43" t="s">
        <v>107</v>
      </c>
    </row>
    <row r="44" spans="1:30" hidden="1" x14ac:dyDescent="0.3">
      <c r="A44" t="s">
        <v>405</v>
      </c>
      <c r="B44" t="s">
        <v>406</v>
      </c>
      <c r="C44" s="1" t="str">
        <f t="shared" si="0"/>
        <v>21:0500</v>
      </c>
      <c r="D44" s="1" t="str">
        <f t="shared" si="7"/>
        <v>21:0165</v>
      </c>
      <c r="E44" t="s">
        <v>395</v>
      </c>
      <c r="F44" t="s">
        <v>407</v>
      </c>
      <c r="H44">
        <v>52.749028799999998</v>
      </c>
      <c r="I44">
        <v>-61.485919199999998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52</v>
      </c>
      <c r="N44">
        <v>43</v>
      </c>
      <c r="O44" t="s">
        <v>103</v>
      </c>
      <c r="P44" t="s">
        <v>176</v>
      </c>
      <c r="Q44" t="s">
        <v>55</v>
      </c>
      <c r="R44" t="s">
        <v>153</v>
      </c>
      <c r="S44" t="s">
        <v>39</v>
      </c>
      <c r="T44" t="s">
        <v>40</v>
      </c>
      <c r="U44" t="s">
        <v>408</v>
      </c>
      <c r="V44" t="s">
        <v>194</v>
      </c>
      <c r="W44" t="s">
        <v>117</v>
      </c>
      <c r="X44" t="s">
        <v>43</v>
      </c>
      <c r="Y44" t="s">
        <v>95</v>
      </c>
      <c r="Z44" t="s">
        <v>134</v>
      </c>
      <c r="AA44" t="s">
        <v>214</v>
      </c>
      <c r="AB44" t="s">
        <v>304</v>
      </c>
      <c r="AC44" t="s">
        <v>239</v>
      </c>
      <c r="AD44" t="s">
        <v>409</v>
      </c>
    </row>
    <row r="45" spans="1:30" hidden="1" x14ac:dyDescent="0.3">
      <c r="A45" t="s">
        <v>410</v>
      </c>
      <c r="B45" t="s">
        <v>411</v>
      </c>
      <c r="C45" s="1" t="str">
        <f t="shared" si="0"/>
        <v>21:0500</v>
      </c>
      <c r="D45" s="1" t="str">
        <f t="shared" si="7"/>
        <v>21:0165</v>
      </c>
      <c r="E45" t="s">
        <v>412</v>
      </c>
      <c r="F45" t="s">
        <v>413</v>
      </c>
      <c r="H45">
        <v>52.792509099999997</v>
      </c>
      <c r="I45">
        <v>-61.467827800000002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76</v>
      </c>
      <c r="N45">
        <v>44</v>
      </c>
      <c r="O45" t="s">
        <v>414</v>
      </c>
      <c r="P45" t="s">
        <v>54</v>
      </c>
      <c r="Q45" t="s">
        <v>95</v>
      </c>
      <c r="R45" t="s">
        <v>92</v>
      </c>
      <c r="S45" t="s">
        <v>37</v>
      </c>
      <c r="T45" t="s">
        <v>40</v>
      </c>
      <c r="U45" t="s">
        <v>132</v>
      </c>
      <c r="V45" t="s">
        <v>415</v>
      </c>
      <c r="W45" t="s">
        <v>40</v>
      </c>
      <c r="X45" t="s">
        <v>43</v>
      </c>
      <c r="Y45" t="s">
        <v>95</v>
      </c>
      <c r="Z45" t="s">
        <v>263</v>
      </c>
      <c r="AA45" t="s">
        <v>83</v>
      </c>
      <c r="AB45" t="s">
        <v>416</v>
      </c>
      <c r="AC45" t="s">
        <v>60</v>
      </c>
      <c r="AD45" t="s">
        <v>48</v>
      </c>
    </row>
    <row r="46" spans="1:30" hidden="1" x14ac:dyDescent="0.3">
      <c r="A46" t="s">
        <v>417</v>
      </c>
      <c r="B46" t="s">
        <v>418</v>
      </c>
      <c r="C46" s="1" t="str">
        <f t="shared" si="0"/>
        <v>21:0500</v>
      </c>
      <c r="D46" s="1" t="str">
        <f t="shared" si="7"/>
        <v>21:0165</v>
      </c>
      <c r="E46" t="s">
        <v>419</v>
      </c>
      <c r="F46" t="s">
        <v>420</v>
      </c>
      <c r="H46">
        <v>52.799263600000003</v>
      </c>
      <c r="I46">
        <v>-61.480614099999997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91</v>
      </c>
      <c r="N46">
        <v>45</v>
      </c>
      <c r="O46" t="s">
        <v>329</v>
      </c>
      <c r="P46" t="s">
        <v>169</v>
      </c>
      <c r="Q46" t="s">
        <v>95</v>
      </c>
      <c r="R46" t="s">
        <v>68</v>
      </c>
      <c r="S46" t="s">
        <v>131</v>
      </c>
      <c r="T46" t="s">
        <v>40</v>
      </c>
      <c r="U46" t="s">
        <v>421</v>
      </c>
      <c r="V46" t="s">
        <v>422</v>
      </c>
      <c r="W46" t="s">
        <v>40</v>
      </c>
      <c r="X46" t="s">
        <v>43</v>
      </c>
      <c r="Y46" t="s">
        <v>39</v>
      </c>
      <c r="Z46" t="s">
        <v>423</v>
      </c>
      <c r="AA46" t="s">
        <v>44</v>
      </c>
      <c r="AB46" t="s">
        <v>165</v>
      </c>
      <c r="AC46" t="s">
        <v>57</v>
      </c>
      <c r="AD46" t="s">
        <v>71</v>
      </c>
    </row>
    <row r="47" spans="1:30" hidden="1" x14ac:dyDescent="0.3">
      <c r="A47" t="s">
        <v>424</v>
      </c>
      <c r="B47" t="s">
        <v>425</v>
      </c>
      <c r="C47" s="1" t="str">
        <f t="shared" si="0"/>
        <v>21:0500</v>
      </c>
      <c r="D47" s="1" t="str">
        <f t="shared" si="7"/>
        <v>21:0165</v>
      </c>
      <c r="E47" t="s">
        <v>426</v>
      </c>
      <c r="F47" t="s">
        <v>427</v>
      </c>
      <c r="H47">
        <v>52.816223000000001</v>
      </c>
      <c r="I47">
        <v>-61.421614599999998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102</v>
      </c>
      <c r="N47">
        <v>46</v>
      </c>
      <c r="O47" t="s">
        <v>128</v>
      </c>
      <c r="P47" t="s">
        <v>145</v>
      </c>
      <c r="Q47" t="s">
        <v>95</v>
      </c>
      <c r="R47" t="s">
        <v>119</v>
      </c>
      <c r="S47" t="s">
        <v>37</v>
      </c>
      <c r="T47" t="s">
        <v>40</v>
      </c>
      <c r="U47" t="s">
        <v>428</v>
      </c>
      <c r="V47" t="s">
        <v>42</v>
      </c>
      <c r="W47" t="s">
        <v>40</v>
      </c>
      <c r="X47" t="s">
        <v>43</v>
      </c>
      <c r="Y47" t="s">
        <v>95</v>
      </c>
      <c r="Z47" t="s">
        <v>204</v>
      </c>
      <c r="AA47" t="s">
        <v>58</v>
      </c>
      <c r="AB47" t="s">
        <v>429</v>
      </c>
      <c r="AC47" t="s">
        <v>179</v>
      </c>
      <c r="AD47" t="s">
        <v>71</v>
      </c>
    </row>
    <row r="48" spans="1:30" hidden="1" x14ac:dyDescent="0.3">
      <c r="A48" t="s">
        <v>430</v>
      </c>
      <c r="B48" t="s">
        <v>431</v>
      </c>
      <c r="C48" s="1" t="str">
        <f t="shared" si="0"/>
        <v>21:0500</v>
      </c>
      <c r="D48" s="1" t="str">
        <f t="shared" si="7"/>
        <v>21:0165</v>
      </c>
      <c r="E48" t="s">
        <v>432</v>
      </c>
      <c r="F48" t="s">
        <v>433</v>
      </c>
      <c r="H48">
        <v>52.831799799999999</v>
      </c>
      <c r="I48">
        <v>-61.365530100000001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113</v>
      </c>
      <c r="N48">
        <v>47</v>
      </c>
      <c r="O48" t="s">
        <v>434</v>
      </c>
      <c r="P48" t="s">
        <v>270</v>
      </c>
      <c r="Q48" t="s">
        <v>95</v>
      </c>
      <c r="R48" t="s">
        <v>193</v>
      </c>
      <c r="S48" t="s">
        <v>145</v>
      </c>
      <c r="T48" t="s">
        <v>194</v>
      </c>
      <c r="U48" t="s">
        <v>435</v>
      </c>
      <c r="V48" t="s">
        <v>436</v>
      </c>
      <c r="W48" t="s">
        <v>40</v>
      </c>
      <c r="X48" t="s">
        <v>43</v>
      </c>
      <c r="Y48" t="s">
        <v>136</v>
      </c>
      <c r="Z48" t="s">
        <v>314</v>
      </c>
      <c r="AA48" t="s">
        <v>83</v>
      </c>
      <c r="AB48" t="s">
        <v>437</v>
      </c>
      <c r="AC48" t="s">
        <v>57</v>
      </c>
      <c r="AD48" t="s">
        <v>438</v>
      </c>
    </row>
    <row r="49" spans="1:30" hidden="1" x14ac:dyDescent="0.3">
      <c r="A49" t="s">
        <v>439</v>
      </c>
      <c r="B49" t="s">
        <v>440</v>
      </c>
      <c r="C49" s="1" t="str">
        <f t="shared" si="0"/>
        <v>21:0500</v>
      </c>
      <c r="D49" s="1" t="str">
        <f t="shared" si="7"/>
        <v>21:0165</v>
      </c>
      <c r="E49" t="s">
        <v>441</v>
      </c>
      <c r="F49" t="s">
        <v>442</v>
      </c>
      <c r="H49">
        <v>52.863425399999997</v>
      </c>
      <c r="I49">
        <v>-61.359408999999999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127</v>
      </c>
      <c r="N49">
        <v>48</v>
      </c>
      <c r="O49" t="s">
        <v>151</v>
      </c>
      <c r="P49" t="s">
        <v>104</v>
      </c>
      <c r="Q49" t="s">
        <v>95</v>
      </c>
      <c r="R49" t="s">
        <v>202</v>
      </c>
      <c r="S49" t="s">
        <v>136</v>
      </c>
      <c r="T49" t="s">
        <v>40</v>
      </c>
      <c r="U49" t="s">
        <v>443</v>
      </c>
      <c r="V49" t="s">
        <v>444</v>
      </c>
      <c r="W49" t="s">
        <v>40</v>
      </c>
      <c r="X49" t="s">
        <v>43</v>
      </c>
      <c r="Y49" t="s">
        <v>55</v>
      </c>
      <c r="Z49" t="s">
        <v>423</v>
      </c>
      <c r="AA49" t="s">
        <v>258</v>
      </c>
      <c r="AB49" t="s">
        <v>385</v>
      </c>
      <c r="AC49" t="s">
        <v>233</v>
      </c>
      <c r="AD49" t="s">
        <v>86</v>
      </c>
    </row>
    <row r="50" spans="1:30" hidden="1" x14ac:dyDescent="0.3">
      <c r="A50" t="s">
        <v>445</v>
      </c>
      <c r="B50" t="s">
        <v>446</v>
      </c>
      <c r="C50" s="1" t="str">
        <f t="shared" si="0"/>
        <v>21:0500</v>
      </c>
      <c r="D50" s="1" t="str">
        <f t="shared" si="7"/>
        <v>21:0165</v>
      </c>
      <c r="E50" t="s">
        <v>447</v>
      </c>
      <c r="F50" t="s">
        <v>448</v>
      </c>
      <c r="H50">
        <v>52.8900954</v>
      </c>
      <c r="I50">
        <v>-61.348011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142</v>
      </c>
      <c r="N50">
        <v>49</v>
      </c>
      <c r="O50" t="s">
        <v>152</v>
      </c>
      <c r="P50" t="s">
        <v>145</v>
      </c>
      <c r="Q50" t="s">
        <v>55</v>
      </c>
      <c r="R50" t="s">
        <v>119</v>
      </c>
      <c r="S50" t="s">
        <v>68</v>
      </c>
      <c r="T50" t="s">
        <v>40</v>
      </c>
      <c r="U50" t="s">
        <v>449</v>
      </c>
      <c r="V50" t="s">
        <v>415</v>
      </c>
      <c r="W50" t="s">
        <v>40</v>
      </c>
      <c r="X50" t="s">
        <v>43</v>
      </c>
      <c r="Y50" t="s">
        <v>39</v>
      </c>
      <c r="Z50" t="s">
        <v>214</v>
      </c>
      <c r="AA50" t="s">
        <v>58</v>
      </c>
      <c r="AB50" t="s">
        <v>450</v>
      </c>
      <c r="AC50" t="s">
        <v>106</v>
      </c>
      <c r="AD50" t="s">
        <v>438</v>
      </c>
    </row>
    <row r="51" spans="1:30" hidden="1" x14ac:dyDescent="0.3">
      <c r="A51" t="s">
        <v>451</v>
      </c>
      <c r="B51" t="s">
        <v>452</v>
      </c>
      <c r="C51" s="1" t="str">
        <f t="shared" si="0"/>
        <v>21:0500</v>
      </c>
      <c r="D51" s="1" t="str">
        <f t="shared" si="7"/>
        <v>21:0165</v>
      </c>
      <c r="E51" t="s">
        <v>453</v>
      </c>
      <c r="F51" t="s">
        <v>454</v>
      </c>
      <c r="H51">
        <v>52.910344700000003</v>
      </c>
      <c r="I51">
        <v>-61.323801899999999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150</v>
      </c>
      <c r="N51">
        <v>50</v>
      </c>
      <c r="O51" t="s">
        <v>408</v>
      </c>
      <c r="P51" t="s">
        <v>232</v>
      </c>
      <c r="Q51" t="s">
        <v>37</v>
      </c>
      <c r="R51" t="s">
        <v>202</v>
      </c>
      <c r="S51" t="s">
        <v>37</v>
      </c>
      <c r="T51" t="s">
        <v>40</v>
      </c>
      <c r="U51" t="s">
        <v>455</v>
      </c>
      <c r="V51" t="s">
        <v>233</v>
      </c>
      <c r="W51" t="s">
        <v>40</v>
      </c>
      <c r="X51" t="s">
        <v>43</v>
      </c>
      <c r="Y51" t="s">
        <v>95</v>
      </c>
      <c r="Z51" t="s">
        <v>135</v>
      </c>
      <c r="AA51" t="s">
        <v>258</v>
      </c>
      <c r="AB51" t="s">
        <v>416</v>
      </c>
      <c r="AC51" t="s">
        <v>179</v>
      </c>
      <c r="AD51" t="s">
        <v>86</v>
      </c>
    </row>
    <row r="52" spans="1:30" hidden="1" x14ac:dyDescent="0.3">
      <c r="A52" t="s">
        <v>456</v>
      </c>
      <c r="B52" t="s">
        <v>457</v>
      </c>
      <c r="C52" s="1" t="str">
        <f t="shared" si="0"/>
        <v>21:0500</v>
      </c>
      <c r="D52" s="1" t="str">
        <f t="shared" si="7"/>
        <v>21:0165</v>
      </c>
      <c r="E52" t="s">
        <v>458</v>
      </c>
      <c r="F52" t="s">
        <v>459</v>
      </c>
      <c r="H52">
        <v>52.914594200000003</v>
      </c>
      <c r="I52">
        <v>-61.269691000000002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175</v>
      </c>
      <c r="N52">
        <v>51</v>
      </c>
      <c r="O52" t="s">
        <v>58</v>
      </c>
      <c r="P52" t="s">
        <v>256</v>
      </c>
      <c r="Q52" t="s">
        <v>39</v>
      </c>
      <c r="R52" t="s">
        <v>153</v>
      </c>
      <c r="S52" t="s">
        <v>92</v>
      </c>
      <c r="T52" t="s">
        <v>40</v>
      </c>
      <c r="U52" t="s">
        <v>460</v>
      </c>
      <c r="V52" t="s">
        <v>461</v>
      </c>
      <c r="W52" t="s">
        <v>40</v>
      </c>
      <c r="X52" t="s">
        <v>179</v>
      </c>
      <c r="Y52" t="s">
        <v>95</v>
      </c>
      <c r="Z52" t="s">
        <v>257</v>
      </c>
      <c r="AA52" t="s">
        <v>314</v>
      </c>
      <c r="AB52" t="s">
        <v>462</v>
      </c>
      <c r="AC52" t="s">
        <v>94</v>
      </c>
      <c r="AD52" t="s">
        <v>86</v>
      </c>
    </row>
    <row r="53" spans="1:30" hidden="1" x14ac:dyDescent="0.3">
      <c r="A53" t="s">
        <v>463</v>
      </c>
      <c r="B53" t="s">
        <v>464</v>
      </c>
      <c r="C53" s="1" t="str">
        <f t="shared" si="0"/>
        <v>21:0500</v>
      </c>
      <c r="D53" s="1" t="str">
        <f t="shared" si="7"/>
        <v>21:0165</v>
      </c>
      <c r="E53" t="s">
        <v>465</v>
      </c>
      <c r="F53" t="s">
        <v>466</v>
      </c>
      <c r="H53">
        <v>52.916105100000003</v>
      </c>
      <c r="I53">
        <v>-61.185978599999999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184</v>
      </c>
      <c r="N53">
        <v>52</v>
      </c>
      <c r="O53" t="s">
        <v>66</v>
      </c>
      <c r="P53" t="s">
        <v>67</v>
      </c>
      <c r="Q53" t="s">
        <v>55</v>
      </c>
      <c r="R53" t="s">
        <v>153</v>
      </c>
      <c r="S53" t="s">
        <v>55</v>
      </c>
      <c r="T53" t="s">
        <v>40</v>
      </c>
      <c r="U53" t="s">
        <v>283</v>
      </c>
      <c r="V53" t="s">
        <v>264</v>
      </c>
      <c r="W53" t="s">
        <v>40</v>
      </c>
      <c r="X53" t="s">
        <v>43</v>
      </c>
      <c r="Y53" t="s">
        <v>95</v>
      </c>
      <c r="Z53" t="s">
        <v>67</v>
      </c>
      <c r="AA53" t="s">
        <v>45</v>
      </c>
      <c r="AB53" t="s">
        <v>437</v>
      </c>
      <c r="AC53" t="s">
        <v>144</v>
      </c>
      <c r="AD53" t="s">
        <v>409</v>
      </c>
    </row>
    <row r="54" spans="1:30" hidden="1" x14ac:dyDescent="0.3">
      <c r="A54" t="s">
        <v>467</v>
      </c>
      <c r="B54" t="s">
        <v>468</v>
      </c>
      <c r="C54" s="1" t="str">
        <f t="shared" si="0"/>
        <v>21:0500</v>
      </c>
      <c r="D54" s="1" t="str">
        <f t="shared" si="7"/>
        <v>21:0165</v>
      </c>
      <c r="E54" t="s">
        <v>469</v>
      </c>
      <c r="F54" t="s">
        <v>470</v>
      </c>
      <c r="H54">
        <v>52.939300299999999</v>
      </c>
      <c r="I54">
        <v>-61.151493600000002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191</v>
      </c>
      <c r="N54">
        <v>53</v>
      </c>
      <c r="O54" t="s">
        <v>329</v>
      </c>
      <c r="P54" t="s">
        <v>67</v>
      </c>
      <c r="Q54" t="s">
        <v>39</v>
      </c>
      <c r="R54" t="s">
        <v>119</v>
      </c>
      <c r="S54" t="s">
        <v>39</v>
      </c>
      <c r="T54" t="s">
        <v>40</v>
      </c>
      <c r="U54" t="s">
        <v>471</v>
      </c>
      <c r="V54" t="s">
        <v>94</v>
      </c>
      <c r="W54" t="s">
        <v>40</v>
      </c>
      <c r="X54" t="s">
        <v>43</v>
      </c>
      <c r="Y54" t="s">
        <v>95</v>
      </c>
      <c r="Z54" t="s">
        <v>164</v>
      </c>
      <c r="AA54" t="s">
        <v>44</v>
      </c>
      <c r="AB54" t="s">
        <v>472</v>
      </c>
      <c r="AC54" t="s">
        <v>239</v>
      </c>
      <c r="AD54" t="s">
        <v>61</v>
      </c>
    </row>
    <row r="55" spans="1:30" hidden="1" x14ac:dyDescent="0.3">
      <c r="A55" t="s">
        <v>473</v>
      </c>
      <c r="B55" t="s">
        <v>474</v>
      </c>
      <c r="C55" s="1" t="str">
        <f t="shared" si="0"/>
        <v>21:0500</v>
      </c>
      <c r="D55" s="1" t="str">
        <f t="shared" si="7"/>
        <v>21:0165</v>
      </c>
      <c r="E55" t="s">
        <v>475</v>
      </c>
      <c r="F55" t="s">
        <v>476</v>
      </c>
      <c r="H55">
        <v>52.969855799999998</v>
      </c>
      <c r="I55">
        <v>-61.154687000000003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201</v>
      </c>
      <c r="N55">
        <v>54</v>
      </c>
      <c r="O55" t="s">
        <v>335</v>
      </c>
      <c r="P55" t="s">
        <v>477</v>
      </c>
      <c r="Q55" t="s">
        <v>95</v>
      </c>
      <c r="R55" t="s">
        <v>165</v>
      </c>
      <c r="S55" t="s">
        <v>131</v>
      </c>
      <c r="T55" t="s">
        <v>40</v>
      </c>
      <c r="U55" t="s">
        <v>478</v>
      </c>
      <c r="V55" t="s">
        <v>106</v>
      </c>
      <c r="W55" t="s">
        <v>40</v>
      </c>
      <c r="X55" t="s">
        <v>179</v>
      </c>
      <c r="Y55" t="s">
        <v>39</v>
      </c>
      <c r="Z55" t="s">
        <v>263</v>
      </c>
      <c r="AA55" t="s">
        <v>204</v>
      </c>
      <c r="AB55" t="s">
        <v>479</v>
      </c>
      <c r="AC55" t="s">
        <v>55</v>
      </c>
      <c r="AD55" t="s">
        <v>480</v>
      </c>
    </row>
    <row r="56" spans="1:30" hidden="1" x14ac:dyDescent="0.3">
      <c r="A56" t="s">
        <v>481</v>
      </c>
      <c r="B56" t="s">
        <v>482</v>
      </c>
      <c r="C56" s="1" t="str">
        <f t="shared" si="0"/>
        <v>21:0500</v>
      </c>
      <c r="D56" s="1" t="str">
        <f>HYPERLINK("http://geochem.nrcan.gc.ca/cdogs/content/svy/svy_e.htm", "")</f>
        <v/>
      </c>
      <c r="G56" s="1" t="str">
        <f>HYPERLINK("http://geochem.nrcan.gc.ca/cdogs/content/cr_/cr_00056_e.htm", "56")</f>
        <v>56</v>
      </c>
      <c r="J56" t="s">
        <v>161</v>
      </c>
      <c r="K56" t="s">
        <v>162</v>
      </c>
      <c r="L56">
        <v>3</v>
      </c>
      <c r="M56" t="s">
        <v>163</v>
      </c>
      <c r="N56">
        <v>55</v>
      </c>
      <c r="O56" t="s">
        <v>61</v>
      </c>
      <c r="P56" t="s">
        <v>152</v>
      </c>
      <c r="Q56" t="s">
        <v>67</v>
      </c>
      <c r="R56" t="s">
        <v>128</v>
      </c>
      <c r="S56" t="s">
        <v>185</v>
      </c>
      <c r="T56" t="s">
        <v>40</v>
      </c>
      <c r="U56" t="s">
        <v>483</v>
      </c>
      <c r="V56" t="s">
        <v>484</v>
      </c>
      <c r="W56" t="s">
        <v>239</v>
      </c>
      <c r="X56" t="s">
        <v>145</v>
      </c>
      <c r="Y56" t="s">
        <v>68</v>
      </c>
      <c r="Z56" t="s">
        <v>211</v>
      </c>
      <c r="AA56" t="s">
        <v>107</v>
      </c>
      <c r="AB56" t="s">
        <v>485</v>
      </c>
      <c r="AC56" t="s">
        <v>486</v>
      </c>
      <c r="AD56" t="s">
        <v>487</v>
      </c>
    </row>
    <row r="57" spans="1:30" hidden="1" x14ac:dyDescent="0.3">
      <c r="A57" t="s">
        <v>488</v>
      </c>
      <c r="B57" t="s">
        <v>489</v>
      </c>
      <c r="C57" s="1" t="str">
        <f t="shared" si="0"/>
        <v>21:0500</v>
      </c>
      <c r="D57" s="1" t="str">
        <f t="shared" ref="D57:D77" si="10">HYPERLINK("http://geochem.nrcan.gc.ca/cdogs/content/svy/svy210165_e.htm", "21:0165")</f>
        <v>21:0165</v>
      </c>
      <c r="E57" t="s">
        <v>490</v>
      </c>
      <c r="F57" t="s">
        <v>491</v>
      </c>
      <c r="H57">
        <v>52.991836399999997</v>
      </c>
      <c r="I57">
        <v>-61.095295700000001</v>
      </c>
      <c r="J57" s="1" t="str">
        <f t="shared" ref="J57:J77" si="11">HYPERLINK("http://geochem.nrcan.gc.ca/cdogs/content/kwd/kwd020027_e.htm", "NGR lake sediment grab sample")</f>
        <v>NGR lake sediment grab sample</v>
      </c>
      <c r="K57" s="1" t="str">
        <f t="shared" ref="K57:K77" si="12">HYPERLINK("http://geochem.nrcan.gc.ca/cdogs/content/kwd/kwd080006_e.htm", "&lt;177 micron (NGR)")</f>
        <v>&lt;177 micron (NGR)</v>
      </c>
      <c r="L57">
        <v>3</v>
      </c>
      <c r="M57" t="s">
        <v>210</v>
      </c>
      <c r="N57">
        <v>56</v>
      </c>
      <c r="O57" t="s">
        <v>66</v>
      </c>
      <c r="P57" t="s">
        <v>202</v>
      </c>
      <c r="Q57" t="s">
        <v>39</v>
      </c>
      <c r="R57" t="s">
        <v>92</v>
      </c>
      <c r="S57" t="s">
        <v>55</v>
      </c>
      <c r="T57" t="s">
        <v>40</v>
      </c>
      <c r="U57" t="s">
        <v>492</v>
      </c>
      <c r="V57" t="s">
        <v>233</v>
      </c>
      <c r="W57" t="s">
        <v>40</v>
      </c>
      <c r="X57" t="s">
        <v>179</v>
      </c>
      <c r="Y57" t="s">
        <v>95</v>
      </c>
      <c r="Z57" t="s">
        <v>214</v>
      </c>
      <c r="AA57" t="s">
        <v>214</v>
      </c>
      <c r="AB57" t="s">
        <v>493</v>
      </c>
      <c r="AC57" t="s">
        <v>42</v>
      </c>
      <c r="AD57" t="s">
        <v>392</v>
      </c>
    </row>
    <row r="58" spans="1:30" hidden="1" x14ac:dyDescent="0.3">
      <c r="A58" t="s">
        <v>494</v>
      </c>
      <c r="B58" t="s">
        <v>495</v>
      </c>
      <c r="C58" s="1" t="str">
        <f t="shared" si="0"/>
        <v>21:0500</v>
      </c>
      <c r="D58" s="1" t="str">
        <f t="shared" si="10"/>
        <v>21:0165</v>
      </c>
      <c r="E58" t="s">
        <v>496</v>
      </c>
      <c r="F58" t="s">
        <v>497</v>
      </c>
      <c r="H58">
        <v>52.965496299999998</v>
      </c>
      <c r="I58">
        <v>-61.102798200000002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221</v>
      </c>
      <c r="N58">
        <v>57</v>
      </c>
      <c r="O58" t="s">
        <v>128</v>
      </c>
      <c r="P58" t="s">
        <v>169</v>
      </c>
      <c r="Q58" t="s">
        <v>39</v>
      </c>
      <c r="R58" t="s">
        <v>153</v>
      </c>
      <c r="S58" t="s">
        <v>37</v>
      </c>
      <c r="T58" t="s">
        <v>40</v>
      </c>
      <c r="U58" t="s">
        <v>350</v>
      </c>
      <c r="V58" t="s">
        <v>167</v>
      </c>
      <c r="W58" t="s">
        <v>40</v>
      </c>
      <c r="X58" t="s">
        <v>179</v>
      </c>
      <c r="Y58" t="s">
        <v>39</v>
      </c>
      <c r="Z58" t="s">
        <v>423</v>
      </c>
      <c r="AA58" t="s">
        <v>258</v>
      </c>
      <c r="AB58" t="s">
        <v>498</v>
      </c>
      <c r="AC58" t="s">
        <v>179</v>
      </c>
      <c r="AD58" t="s">
        <v>61</v>
      </c>
    </row>
    <row r="59" spans="1:30" hidden="1" x14ac:dyDescent="0.3">
      <c r="A59" t="s">
        <v>499</v>
      </c>
      <c r="B59" t="s">
        <v>500</v>
      </c>
      <c r="C59" s="1" t="str">
        <f t="shared" si="0"/>
        <v>21:0500</v>
      </c>
      <c r="D59" s="1" t="str">
        <f t="shared" si="10"/>
        <v>21:0165</v>
      </c>
      <c r="E59" t="s">
        <v>501</v>
      </c>
      <c r="F59" t="s">
        <v>502</v>
      </c>
      <c r="H59">
        <v>52.945242399999998</v>
      </c>
      <c r="I59">
        <v>-61.103521299999997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230</v>
      </c>
      <c r="N59">
        <v>58</v>
      </c>
      <c r="O59" t="s">
        <v>503</v>
      </c>
      <c r="P59" t="s">
        <v>204</v>
      </c>
      <c r="Q59" t="s">
        <v>95</v>
      </c>
      <c r="R59" t="s">
        <v>164</v>
      </c>
      <c r="S59" t="s">
        <v>164</v>
      </c>
      <c r="T59" t="s">
        <v>40</v>
      </c>
      <c r="U59" t="s">
        <v>504</v>
      </c>
      <c r="V59" t="s">
        <v>92</v>
      </c>
      <c r="W59" t="s">
        <v>40</v>
      </c>
      <c r="X59" t="s">
        <v>179</v>
      </c>
      <c r="Y59" t="s">
        <v>55</v>
      </c>
      <c r="Z59" t="s">
        <v>45</v>
      </c>
      <c r="AA59" t="s">
        <v>45</v>
      </c>
      <c r="AB59" t="s">
        <v>178</v>
      </c>
      <c r="AC59" t="s">
        <v>505</v>
      </c>
      <c r="AD59" t="s">
        <v>86</v>
      </c>
    </row>
    <row r="60" spans="1:30" hidden="1" x14ac:dyDescent="0.3">
      <c r="A60" t="s">
        <v>506</v>
      </c>
      <c r="B60" t="s">
        <v>507</v>
      </c>
      <c r="C60" s="1" t="str">
        <f t="shared" si="0"/>
        <v>21:0500</v>
      </c>
      <c r="D60" s="1" t="str">
        <f t="shared" si="10"/>
        <v>21:0165</v>
      </c>
      <c r="E60" t="s">
        <v>508</v>
      </c>
      <c r="F60" t="s">
        <v>509</v>
      </c>
      <c r="H60">
        <v>52.905127399999998</v>
      </c>
      <c r="I60">
        <v>-61.157930999999998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238</v>
      </c>
      <c r="N60">
        <v>59</v>
      </c>
      <c r="O60" t="s">
        <v>510</v>
      </c>
      <c r="P60" t="s">
        <v>192</v>
      </c>
      <c r="Q60" t="s">
        <v>95</v>
      </c>
      <c r="R60" t="s">
        <v>202</v>
      </c>
      <c r="S60" t="s">
        <v>136</v>
      </c>
      <c r="T60" t="s">
        <v>40</v>
      </c>
      <c r="U60" t="s">
        <v>511</v>
      </c>
      <c r="V60" t="s">
        <v>57</v>
      </c>
      <c r="W60" t="s">
        <v>40</v>
      </c>
      <c r="X60" t="s">
        <v>43</v>
      </c>
      <c r="Y60" t="s">
        <v>95</v>
      </c>
      <c r="Z60" t="s">
        <v>214</v>
      </c>
      <c r="AA60" t="s">
        <v>58</v>
      </c>
      <c r="AB60" t="s">
        <v>512</v>
      </c>
      <c r="AC60" t="s">
        <v>94</v>
      </c>
      <c r="AD60" t="s">
        <v>107</v>
      </c>
    </row>
    <row r="61" spans="1:30" hidden="1" x14ac:dyDescent="0.3">
      <c r="A61" t="s">
        <v>513</v>
      </c>
      <c r="B61" t="s">
        <v>514</v>
      </c>
      <c r="C61" s="1" t="str">
        <f t="shared" si="0"/>
        <v>21:0500</v>
      </c>
      <c r="D61" s="1" t="str">
        <f t="shared" si="10"/>
        <v>21:0165</v>
      </c>
      <c r="E61" t="s">
        <v>515</v>
      </c>
      <c r="F61" t="s">
        <v>516</v>
      </c>
      <c r="H61">
        <v>52.877119800000003</v>
      </c>
      <c r="I61">
        <v>-61.204206900000003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246</v>
      </c>
      <c r="N61">
        <v>60</v>
      </c>
      <c r="O61" t="s">
        <v>414</v>
      </c>
      <c r="P61" t="s">
        <v>192</v>
      </c>
      <c r="Q61" t="s">
        <v>39</v>
      </c>
      <c r="R61" t="s">
        <v>153</v>
      </c>
      <c r="S61" t="s">
        <v>136</v>
      </c>
      <c r="T61" t="s">
        <v>40</v>
      </c>
      <c r="U61" t="s">
        <v>517</v>
      </c>
      <c r="V61" t="s">
        <v>518</v>
      </c>
      <c r="W61" t="s">
        <v>40</v>
      </c>
      <c r="X61" t="s">
        <v>43</v>
      </c>
      <c r="Y61" t="s">
        <v>95</v>
      </c>
      <c r="Z61" t="s">
        <v>211</v>
      </c>
      <c r="AA61" t="s">
        <v>45</v>
      </c>
      <c r="AB61" t="s">
        <v>519</v>
      </c>
      <c r="AC61" t="s">
        <v>144</v>
      </c>
      <c r="AD61" t="s">
        <v>203</v>
      </c>
    </row>
    <row r="62" spans="1:30" hidden="1" x14ac:dyDescent="0.3">
      <c r="A62" t="s">
        <v>520</v>
      </c>
      <c r="B62" t="s">
        <v>521</v>
      </c>
      <c r="C62" s="1" t="str">
        <f t="shared" si="0"/>
        <v>21:0500</v>
      </c>
      <c r="D62" s="1" t="str">
        <f t="shared" si="10"/>
        <v>21:0165</v>
      </c>
      <c r="E62" t="s">
        <v>522</v>
      </c>
      <c r="F62" t="s">
        <v>523</v>
      </c>
      <c r="H62">
        <v>52.874645200000003</v>
      </c>
      <c r="I62">
        <v>-61.2346383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34</v>
      </c>
      <c r="N62">
        <v>61</v>
      </c>
      <c r="O62" t="s">
        <v>35</v>
      </c>
      <c r="P62" t="s">
        <v>67</v>
      </c>
      <c r="Q62" t="s">
        <v>39</v>
      </c>
      <c r="R62" t="s">
        <v>131</v>
      </c>
      <c r="S62" t="s">
        <v>39</v>
      </c>
      <c r="T62" t="s">
        <v>40</v>
      </c>
      <c r="U62" t="s">
        <v>524</v>
      </c>
      <c r="V62" t="s">
        <v>264</v>
      </c>
      <c r="W62" t="s">
        <v>40</v>
      </c>
      <c r="X62" t="s">
        <v>43</v>
      </c>
      <c r="Y62" t="s">
        <v>95</v>
      </c>
      <c r="Z62" t="s">
        <v>35</v>
      </c>
      <c r="AA62" t="s">
        <v>314</v>
      </c>
      <c r="AB62" t="s">
        <v>66</v>
      </c>
      <c r="AC62" t="s">
        <v>250</v>
      </c>
      <c r="AD62" t="s">
        <v>71</v>
      </c>
    </row>
    <row r="63" spans="1:30" hidden="1" x14ac:dyDescent="0.3">
      <c r="A63" t="s">
        <v>525</v>
      </c>
      <c r="B63" t="s">
        <v>526</v>
      </c>
      <c r="C63" s="1" t="str">
        <f t="shared" si="0"/>
        <v>21:0500</v>
      </c>
      <c r="D63" s="1" t="str">
        <f t="shared" si="10"/>
        <v>21:0165</v>
      </c>
      <c r="E63" t="s">
        <v>522</v>
      </c>
      <c r="F63" t="s">
        <v>527</v>
      </c>
      <c r="H63">
        <v>52.874645200000003</v>
      </c>
      <c r="I63">
        <v>-61.2346383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52</v>
      </c>
      <c r="N63">
        <v>62</v>
      </c>
      <c r="O63" t="s">
        <v>247</v>
      </c>
      <c r="P63" t="s">
        <v>67</v>
      </c>
      <c r="Q63" t="s">
        <v>95</v>
      </c>
      <c r="R63" t="s">
        <v>131</v>
      </c>
      <c r="S63" t="s">
        <v>55</v>
      </c>
      <c r="T63" t="s">
        <v>40</v>
      </c>
      <c r="U63" t="s">
        <v>528</v>
      </c>
      <c r="V63" t="s">
        <v>264</v>
      </c>
      <c r="W63" t="s">
        <v>40</v>
      </c>
      <c r="X63" t="s">
        <v>43</v>
      </c>
      <c r="Y63" t="s">
        <v>95</v>
      </c>
      <c r="Z63" t="s">
        <v>134</v>
      </c>
      <c r="AA63" t="s">
        <v>45</v>
      </c>
      <c r="AB63" t="s">
        <v>529</v>
      </c>
      <c r="AC63" t="s">
        <v>248</v>
      </c>
      <c r="AD63" t="s">
        <v>107</v>
      </c>
    </row>
    <row r="64" spans="1:30" hidden="1" x14ac:dyDescent="0.3">
      <c r="A64" t="s">
        <v>530</v>
      </c>
      <c r="B64" t="s">
        <v>531</v>
      </c>
      <c r="C64" s="1" t="str">
        <f t="shared" si="0"/>
        <v>21:0500</v>
      </c>
      <c r="D64" s="1" t="str">
        <f t="shared" si="10"/>
        <v>21:0165</v>
      </c>
      <c r="E64" t="s">
        <v>522</v>
      </c>
      <c r="F64" t="s">
        <v>532</v>
      </c>
      <c r="H64">
        <v>52.874645200000003</v>
      </c>
      <c r="I64">
        <v>-61.2346383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65</v>
      </c>
      <c r="N64">
        <v>63</v>
      </c>
      <c r="O64" t="s">
        <v>477</v>
      </c>
      <c r="P64" t="s">
        <v>67</v>
      </c>
      <c r="Q64" t="s">
        <v>55</v>
      </c>
      <c r="R64" t="s">
        <v>92</v>
      </c>
      <c r="S64" t="s">
        <v>55</v>
      </c>
      <c r="T64" t="s">
        <v>40</v>
      </c>
      <c r="U64" t="s">
        <v>533</v>
      </c>
      <c r="V64" t="s">
        <v>264</v>
      </c>
      <c r="W64" t="s">
        <v>40</v>
      </c>
      <c r="X64" t="s">
        <v>43</v>
      </c>
      <c r="Y64" t="s">
        <v>95</v>
      </c>
      <c r="Z64" t="s">
        <v>35</v>
      </c>
      <c r="AA64" t="s">
        <v>44</v>
      </c>
      <c r="AB64" t="s">
        <v>512</v>
      </c>
      <c r="AC64" t="s">
        <v>250</v>
      </c>
      <c r="AD64" t="s">
        <v>107</v>
      </c>
    </row>
    <row r="65" spans="1:30" hidden="1" x14ac:dyDescent="0.3">
      <c r="A65" t="s">
        <v>534</v>
      </c>
      <c r="B65" t="s">
        <v>535</v>
      </c>
      <c r="C65" s="1" t="str">
        <f t="shared" si="0"/>
        <v>21:0500</v>
      </c>
      <c r="D65" s="1" t="str">
        <f t="shared" si="10"/>
        <v>21:0165</v>
      </c>
      <c r="E65" t="s">
        <v>536</v>
      </c>
      <c r="F65" t="s">
        <v>537</v>
      </c>
      <c r="H65">
        <v>52.868631000000001</v>
      </c>
      <c r="I65">
        <v>-61.331666599999998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76</v>
      </c>
      <c r="N65">
        <v>64</v>
      </c>
      <c r="O65" t="s">
        <v>408</v>
      </c>
      <c r="P65" t="s">
        <v>256</v>
      </c>
      <c r="Q65" t="s">
        <v>95</v>
      </c>
      <c r="R65" t="s">
        <v>202</v>
      </c>
      <c r="S65" t="s">
        <v>136</v>
      </c>
      <c r="T65" t="s">
        <v>40</v>
      </c>
      <c r="U65" t="s">
        <v>538</v>
      </c>
      <c r="V65" t="s">
        <v>322</v>
      </c>
      <c r="W65" t="s">
        <v>194</v>
      </c>
      <c r="X65" t="s">
        <v>43</v>
      </c>
      <c r="Y65" t="s">
        <v>95</v>
      </c>
      <c r="Z65" t="s">
        <v>263</v>
      </c>
      <c r="AA65" t="s">
        <v>58</v>
      </c>
      <c r="AB65" t="s">
        <v>539</v>
      </c>
      <c r="AC65" t="s">
        <v>233</v>
      </c>
      <c r="AD65" t="s">
        <v>71</v>
      </c>
    </row>
    <row r="66" spans="1:30" hidden="1" x14ac:dyDescent="0.3">
      <c r="A66" t="s">
        <v>540</v>
      </c>
      <c r="B66" t="s">
        <v>541</v>
      </c>
      <c r="C66" s="1" t="str">
        <f t="shared" ref="C66:C129" si="13">HYPERLINK("http://geochem.nrcan.gc.ca/cdogs/content/bdl/bdl210500_e.htm", "21:0500")</f>
        <v>21:0500</v>
      </c>
      <c r="D66" s="1" t="str">
        <f t="shared" si="10"/>
        <v>21:0165</v>
      </c>
      <c r="E66" t="s">
        <v>542</v>
      </c>
      <c r="F66" t="s">
        <v>543</v>
      </c>
      <c r="H66">
        <v>52.845238600000002</v>
      </c>
      <c r="I66">
        <v>-61.331123699999999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91</v>
      </c>
      <c r="N66">
        <v>65</v>
      </c>
      <c r="O66" t="s">
        <v>544</v>
      </c>
      <c r="P66" t="s">
        <v>510</v>
      </c>
      <c r="Q66" t="s">
        <v>95</v>
      </c>
      <c r="R66" t="s">
        <v>165</v>
      </c>
      <c r="S66" t="s">
        <v>67</v>
      </c>
      <c r="T66" t="s">
        <v>40</v>
      </c>
      <c r="U66" t="s">
        <v>545</v>
      </c>
      <c r="V66" t="s">
        <v>176</v>
      </c>
      <c r="W66" t="s">
        <v>194</v>
      </c>
      <c r="X66" t="s">
        <v>179</v>
      </c>
      <c r="Y66" t="s">
        <v>55</v>
      </c>
      <c r="Z66" t="s">
        <v>546</v>
      </c>
      <c r="AA66" t="s">
        <v>314</v>
      </c>
      <c r="AB66" t="s">
        <v>547</v>
      </c>
      <c r="AC66" t="s">
        <v>60</v>
      </c>
      <c r="AD66" t="s">
        <v>48</v>
      </c>
    </row>
    <row r="67" spans="1:30" hidden="1" x14ac:dyDescent="0.3">
      <c r="A67" t="s">
        <v>548</v>
      </c>
      <c r="B67" t="s">
        <v>549</v>
      </c>
      <c r="C67" s="1" t="str">
        <f t="shared" si="13"/>
        <v>21:0500</v>
      </c>
      <c r="D67" s="1" t="str">
        <f t="shared" si="10"/>
        <v>21:0165</v>
      </c>
      <c r="E67" t="s">
        <v>550</v>
      </c>
      <c r="F67" t="s">
        <v>551</v>
      </c>
      <c r="H67">
        <v>52.815564899999998</v>
      </c>
      <c r="I67">
        <v>-61.353985999999999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102</v>
      </c>
      <c r="N67">
        <v>66</v>
      </c>
      <c r="O67" t="s">
        <v>552</v>
      </c>
      <c r="P67" t="s">
        <v>377</v>
      </c>
      <c r="Q67" t="s">
        <v>95</v>
      </c>
      <c r="R67" t="s">
        <v>176</v>
      </c>
      <c r="S67" t="s">
        <v>79</v>
      </c>
      <c r="T67" t="s">
        <v>40</v>
      </c>
      <c r="U67" t="s">
        <v>553</v>
      </c>
      <c r="V67" t="s">
        <v>461</v>
      </c>
      <c r="W67" t="s">
        <v>40</v>
      </c>
      <c r="X67" t="s">
        <v>43</v>
      </c>
      <c r="Y67" t="s">
        <v>55</v>
      </c>
      <c r="Z67" t="s">
        <v>258</v>
      </c>
      <c r="AA67" t="s">
        <v>45</v>
      </c>
      <c r="AB67" t="s">
        <v>554</v>
      </c>
      <c r="AC67" t="s">
        <v>94</v>
      </c>
      <c r="AD67" t="s">
        <v>392</v>
      </c>
    </row>
    <row r="68" spans="1:30" hidden="1" x14ac:dyDescent="0.3">
      <c r="A68" t="s">
        <v>555</v>
      </c>
      <c r="B68" t="s">
        <v>556</v>
      </c>
      <c r="C68" s="1" t="str">
        <f t="shared" si="13"/>
        <v>21:0500</v>
      </c>
      <c r="D68" s="1" t="str">
        <f t="shared" si="10"/>
        <v>21:0165</v>
      </c>
      <c r="E68" t="s">
        <v>557</v>
      </c>
      <c r="F68" t="s">
        <v>558</v>
      </c>
      <c r="H68">
        <v>52.767567399999997</v>
      </c>
      <c r="I68">
        <v>-61.352328900000003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113</v>
      </c>
      <c r="N68">
        <v>67</v>
      </c>
      <c r="O68" t="s">
        <v>135</v>
      </c>
      <c r="P68" t="s">
        <v>104</v>
      </c>
      <c r="Q68" t="s">
        <v>39</v>
      </c>
      <c r="R68" t="s">
        <v>202</v>
      </c>
      <c r="S68" t="s">
        <v>37</v>
      </c>
      <c r="T68" t="s">
        <v>40</v>
      </c>
      <c r="U68" t="s">
        <v>291</v>
      </c>
      <c r="V68" t="s">
        <v>179</v>
      </c>
      <c r="W68" t="s">
        <v>40</v>
      </c>
      <c r="X68" t="s">
        <v>43</v>
      </c>
      <c r="Y68" t="s">
        <v>39</v>
      </c>
      <c r="Z68" t="s">
        <v>337</v>
      </c>
      <c r="AA68" t="s">
        <v>107</v>
      </c>
      <c r="AB68" t="s">
        <v>559</v>
      </c>
      <c r="AC68" t="s">
        <v>179</v>
      </c>
      <c r="AD68" t="s">
        <v>155</v>
      </c>
    </row>
    <row r="69" spans="1:30" hidden="1" x14ac:dyDescent="0.3">
      <c r="A69" t="s">
        <v>560</v>
      </c>
      <c r="B69" t="s">
        <v>561</v>
      </c>
      <c r="C69" s="1" t="str">
        <f t="shared" si="13"/>
        <v>21:0500</v>
      </c>
      <c r="D69" s="1" t="str">
        <f t="shared" si="10"/>
        <v>21:0165</v>
      </c>
      <c r="E69" t="s">
        <v>562</v>
      </c>
      <c r="F69" t="s">
        <v>563</v>
      </c>
      <c r="H69">
        <v>52.770966000000001</v>
      </c>
      <c r="I69">
        <v>-61.404307699999997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127</v>
      </c>
      <c r="N69">
        <v>68</v>
      </c>
      <c r="O69" t="s">
        <v>44</v>
      </c>
      <c r="P69" t="s">
        <v>169</v>
      </c>
      <c r="Q69" t="s">
        <v>39</v>
      </c>
      <c r="R69" t="s">
        <v>119</v>
      </c>
      <c r="S69" t="s">
        <v>92</v>
      </c>
      <c r="T69" t="s">
        <v>40</v>
      </c>
      <c r="U69" t="s">
        <v>564</v>
      </c>
      <c r="V69" t="s">
        <v>565</v>
      </c>
      <c r="W69" t="s">
        <v>40</v>
      </c>
      <c r="X69" t="s">
        <v>179</v>
      </c>
      <c r="Y69" t="s">
        <v>95</v>
      </c>
      <c r="Z69" t="s">
        <v>211</v>
      </c>
      <c r="AA69" t="s">
        <v>44</v>
      </c>
      <c r="AB69" t="s">
        <v>566</v>
      </c>
      <c r="AC69" t="s">
        <v>57</v>
      </c>
      <c r="AD69" t="s">
        <v>438</v>
      </c>
    </row>
    <row r="70" spans="1:30" hidden="1" x14ac:dyDescent="0.3">
      <c r="A70" t="s">
        <v>567</v>
      </c>
      <c r="B70" t="s">
        <v>568</v>
      </c>
      <c r="C70" s="1" t="str">
        <f t="shared" si="13"/>
        <v>21:0500</v>
      </c>
      <c r="D70" s="1" t="str">
        <f t="shared" si="10"/>
        <v>21:0165</v>
      </c>
      <c r="E70" t="s">
        <v>569</v>
      </c>
      <c r="F70" t="s">
        <v>570</v>
      </c>
      <c r="H70">
        <v>52.732209500000003</v>
      </c>
      <c r="I70">
        <v>-61.394526900000002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142</v>
      </c>
      <c r="N70">
        <v>69</v>
      </c>
      <c r="O70" t="s">
        <v>571</v>
      </c>
      <c r="P70" t="s">
        <v>153</v>
      </c>
      <c r="Q70" t="s">
        <v>39</v>
      </c>
      <c r="R70" t="s">
        <v>153</v>
      </c>
      <c r="S70" t="s">
        <v>55</v>
      </c>
      <c r="T70" t="s">
        <v>40</v>
      </c>
      <c r="U70" t="s">
        <v>151</v>
      </c>
      <c r="V70" t="s">
        <v>144</v>
      </c>
      <c r="W70" t="s">
        <v>40</v>
      </c>
      <c r="X70" t="s">
        <v>43</v>
      </c>
      <c r="Y70" t="s">
        <v>95</v>
      </c>
      <c r="Z70" t="s">
        <v>185</v>
      </c>
      <c r="AA70" t="s">
        <v>214</v>
      </c>
      <c r="AB70" t="s">
        <v>178</v>
      </c>
      <c r="AC70" t="s">
        <v>233</v>
      </c>
      <c r="AD70" t="s">
        <v>71</v>
      </c>
    </row>
    <row r="71" spans="1:30" hidden="1" x14ac:dyDescent="0.3">
      <c r="A71" t="s">
        <v>572</v>
      </c>
      <c r="B71" t="s">
        <v>573</v>
      </c>
      <c r="C71" s="1" t="str">
        <f t="shared" si="13"/>
        <v>21:0500</v>
      </c>
      <c r="D71" s="1" t="str">
        <f t="shared" si="10"/>
        <v>21:0165</v>
      </c>
      <c r="E71" t="s">
        <v>574</v>
      </c>
      <c r="F71" t="s">
        <v>575</v>
      </c>
      <c r="H71">
        <v>52.704006</v>
      </c>
      <c r="I71">
        <v>-61.4254319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150</v>
      </c>
      <c r="N71">
        <v>70</v>
      </c>
      <c r="O71" t="s">
        <v>576</v>
      </c>
      <c r="P71" t="s">
        <v>36</v>
      </c>
      <c r="Q71" t="s">
        <v>95</v>
      </c>
      <c r="R71" t="s">
        <v>119</v>
      </c>
      <c r="S71" t="s">
        <v>37</v>
      </c>
      <c r="T71" t="s">
        <v>40</v>
      </c>
      <c r="U71" t="s">
        <v>577</v>
      </c>
      <c r="V71" t="s">
        <v>313</v>
      </c>
      <c r="W71" t="s">
        <v>40</v>
      </c>
      <c r="X71" t="s">
        <v>43</v>
      </c>
      <c r="Y71" t="s">
        <v>39</v>
      </c>
      <c r="Z71" t="s">
        <v>258</v>
      </c>
      <c r="AA71" t="s">
        <v>134</v>
      </c>
      <c r="AB71" t="s">
        <v>232</v>
      </c>
      <c r="AC71" t="s">
        <v>85</v>
      </c>
      <c r="AD71" t="s">
        <v>216</v>
      </c>
    </row>
    <row r="72" spans="1:30" hidden="1" x14ac:dyDescent="0.3">
      <c r="A72" t="s">
        <v>578</v>
      </c>
      <c r="B72" t="s">
        <v>579</v>
      </c>
      <c r="C72" s="1" t="str">
        <f t="shared" si="13"/>
        <v>21:0500</v>
      </c>
      <c r="D72" s="1" t="str">
        <f t="shared" si="10"/>
        <v>21:0165</v>
      </c>
      <c r="E72" t="s">
        <v>580</v>
      </c>
      <c r="F72" t="s">
        <v>581</v>
      </c>
      <c r="H72">
        <v>52.661398599999998</v>
      </c>
      <c r="I72">
        <v>-61.4445312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175</v>
      </c>
      <c r="N72">
        <v>71</v>
      </c>
      <c r="O72" t="s">
        <v>36</v>
      </c>
      <c r="P72" t="s">
        <v>38</v>
      </c>
      <c r="Q72" t="s">
        <v>55</v>
      </c>
      <c r="R72" t="s">
        <v>131</v>
      </c>
      <c r="S72" t="s">
        <v>95</v>
      </c>
      <c r="T72" t="s">
        <v>40</v>
      </c>
      <c r="U72" t="s">
        <v>329</v>
      </c>
      <c r="V72" t="s">
        <v>117</v>
      </c>
      <c r="W72" t="s">
        <v>40</v>
      </c>
      <c r="X72" t="s">
        <v>43</v>
      </c>
      <c r="Y72" t="s">
        <v>95</v>
      </c>
      <c r="Z72" t="s">
        <v>185</v>
      </c>
      <c r="AA72" t="s">
        <v>204</v>
      </c>
      <c r="AB72" t="s">
        <v>582</v>
      </c>
      <c r="AC72" t="s">
        <v>583</v>
      </c>
      <c r="AD72" t="s">
        <v>61</v>
      </c>
    </row>
    <row r="73" spans="1:30" hidden="1" x14ac:dyDescent="0.3">
      <c r="A73" t="s">
        <v>584</v>
      </c>
      <c r="B73" t="s">
        <v>585</v>
      </c>
      <c r="C73" s="1" t="str">
        <f t="shared" si="13"/>
        <v>21:0500</v>
      </c>
      <c r="D73" s="1" t="str">
        <f t="shared" si="10"/>
        <v>21:0165</v>
      </c>
      <c r="E73" t="s">
        <v>586</v>
      </c>
      <c r="F73" t="s">
        <v>587</v>
      </c>
      <c r="H73">
        <v>52.644190899999998</v>
      </c>
      <c r="I73">
        <v>-61.5399174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184</v>
      </c>
      <c r="N73">
        <v>72</v>
      </c>
      <c r="O73" t="s">
        <v>263</v>
      </c>
      <c r="P73" t="s">
        <v>131</v>
      </c>
      <c r="Q73" t="s">
        <v>95</v>
      </c>
      <c r="R73" t="s">
        <v>92</v>
      </c>
      <c r="S73" t="s">
        <v>37</v>
      </c>
      <c r="T73" t="s">
        <v>40</v>
      </c>
      <c r="U73" t="s">
        <v>588</v>
      </c>
      <c r="V73" t="s">
        <v>60</v>
      </c>
      <c r="W73" t="s">
        <v>40</v>
      </c>
      <c r="X73" t="s">
        <v>43</v>
      </c>
      <c r="Y73" t="s">
        <v>39</v>
      </c>
      <c r="Z73" t="s">
        <v>134</v>
      </c>
      <c r="AA73" t="s">
        <v>134</v>
      </c>
      <c r="AB73" t="s">
        <v>589</v>
      </c>
      <c r="AC73" t="s">
        <v>590</v>
      </c>
      <c r="AD73" t="s">
        <v>478</v>
      </c>
    </row>
    <row r="74" spans="1:30" hidden="1" x14ac:dyDescent="0.3">
      <c r="A74" t="s">
        <v>591</v>
      </c>
      <c r="B74" t="s">
        <v>592</v>
      </c>
      <c r="C74" s="1" t="str">
        <f t="shared" si="13"/>
        <v>21:0500</v>
      </c>
      <c r="D74" s="1" t="str">
        <f t="shared" si="10"/>
        <v>21:0165</v>
      </c>
      <c r="E74" t="s">
        <v>593</v>
      </c>
      <c r="F74" t="s">
        <v>594</v>
      </c>
      <c r="H74">
        <v>52.628782800000003</v>
      </c>
      <c r="I74">
        <v>-61.5205573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191</v>
      </c>
      <c r="N74">
        <v>73</v>
      </c>
      <c r="O74" t="s">
        <v>35</v>
      </c>
      <c r="P74" t="s">
        <v>67</v>
      </c>
      <c r="Q74" t="s">
        <v>95</v>
      </c>
      <c r="R74" t="s">
        <v>119</v>
      </c>
      <c r="S74" t="s">
        <v>131</v>
      </c>
      <c r="T74" t="s">
        <v>40</v>
      </c>
      <c r="U74" t="s">
        <v>595</v>
      </c>
      <c r="V74" t="s">
        <v>596</v>
      </c>
      <c r="W74" t="s">
        <v>40</v>
      </c>
      <c r="X74" t="s">
        <v>43</v>
      </c>
      <c r="Y74" t="s">
        <v>38</v>
      </c>
      <c r="Z74" t="s">
        <v>204</v>
      </c>
      <c r="AA74" t="s">
        <v>134</v>
      </c>
      <c r="AB74" t="s">
        <v>597</v>
      </c>
      <c r="AC74" t="s">
        <v>598</v>
      </c>
      <c r="AD74" t="s">
        <v>324</v>
      </c>
    </row>
    <row r="75" spans="1:30" hidden="1" x14ac:dyDescent="0.3">
      <c r="A75" t="s">
        <v>599</v>
      </c>
      <c r="B75" t="s">
        <v>600</v>
      </c>
      <c r="C75" s="1" t="str">
        <f t="shared" si="13"/>
        <v>21:0500</v>
      </c>
      <c r="D75" s="1" t="str">
        <f t="shared" si="10"/>
        <v>21:0165</v>
      </c>
      <c r="E75" t="s">
        <v>601</v>
      </c>
      <c r="F75" t="s">
        <v>602</v>
      </c>
      <c r="H75">
        <v>52.582226200000001</v>
      </c>
      <c r="I75">
        <v>-61.5941841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201</v>
      </c>
      <c r="N75">
        <v>74</v>
      </c>
      <c r="O75" t="s">
        <v>344</v>
      </c>
      <c r="P75" t="s">
        <v>176</v>
      </c>
      <c r="Q75" t="s">
        <v>95</v>
      </c>
      <c r="R75" t="s">
        <v>202</v>
      </c>
      <c r="S75" t="s">
        <v>79</v>
      </c>
      <c r="T75" t="s">
        <v>40</v>
      </c>
      <c r="U75" t="s">
        <v>603</v>
      </c>
      <c r="V75" t="s">
        <v>213</v>
      </c>
      <c r="W75" t="s">
        <v>40</v>
      </c>
      <c r="X75" t="s">
        <v>43</v>
      </c>
      <c r="Y75" t="s">
        <v>37</v>
      </c>
      <c r="Z75" t="s">
        <v>214</v>
      </c>
      <c r="AA75" t="s">
        <v>135</v>
      </c>
      <c r="AB75" t="s">
        <v>604</v>
      </c>
      <c r="AC75" t="s">
        <v>565</v>
      </c>
      <c r="AD75" t="s">
        <v>605</v>
      </c>
    </row>
    <row r="76" spans="1:30" hidden="1" x14ac:dyDescent="0.3">
      <c r="A76" t="s">
        <v>606</v>
      </c>
      <c r="B76" t="s">
        <v>607</v>
      </c>
      <c r="C76" s="1" t="str">
        <f t="shared" si="13"/>
        <v>21:0500</v>
      </c>
      <c r="D76" s="1" t="str">
        <f t="shared" si="10"/>
        <v>21:0165</v>
      </c>
      <c r="E76" t="s">
        <v>608</v>
      </c>
      <c r="F76" t="s">
        <v>609</v>
      </c>
      <c r="H76">
        <v>52.612055699999999</v>
      </c>
      <c r="I76">
        <v>-61.690384199999997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210</v>
      </c>
      <c r="N76">
        <v>75</v>
      </c>
      <c r="O76" t="s">
        <v>610</v>
      </c>
      <c r="P76" t="s">
        <v>169</v>
      </c>
      <c r="Q76" t="s">
        <v>95</v>
      </c>
      <c r="R76" t="s">
        <v>193</v>
      </c>
      <c r="S76" t="s">
        <v>176</v>
      </c>
      <c r="T76" t="s">
        <v>40</v>
      </c>
      <c r="U76" t="s">
        <v>611</v>
      </c>
      <c r="V76" t="s">
        <v>612</v>
      </c>
      <c r="W76" t="s">
        <v>117</v>
      </c>
      <c r="X76" t="s">
        <v>179</v>
      </c>
      <c r="Y76" t="s">
        <v>68</v>
      </c>
      <c r="Z76" t="s">
        <v>613</v>
      </c>
      <c r="AA76" t="s">
        <v>135</v>
      </c>
      <c r="AB76" t="s">
        <v>614</v>
      </c>
      <c r="AC76" t="s">
        <v>590</v>
      </c>
      <c r="AD76" t="s">
        <v>478</v>
      </c>
    </row>
    <row r="77" spans="1:30" hidden="1" x14ac:dyDescent="0.3">
      <c r="A77" t="s">
        <v>615</v>
      </c>
      <c r="B77" t="s">
        <v>616</v>
      </c>
      <c r="C77" s="1" t="str">
        <f t="shared" si="13"/>
        <v>21:0500</v>
      </c>
      <c r="D77" s="1" t="str">
        <f t="shared" si="10"/>
        <v>21:0165</v>
      </c>
      <c r="E77" t="s">
        <v>617</v>
      </c>
      <c r="F77" t="s">
        <v>618</v>
      </c>
      <c r="H77">
        <v>52.581068100000003</v>
      </c>
      <c r="I77">
        <v>-61.482269700000003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221</v>
      </c>
      <c r="N77">
        <v>76</v>
      </c>
      <c r="O77" t="s">
        <v>337</v>
      </c>
      <c r="P77" t="s">
        <v>202</v>
      </c>
      <c r="Q77" t="s">
        <v>95</v>
      </c>
      <c r="R77" t="s">
        <v>202</v>
      </c>
      <c r="S77" t="s">
        <v>131</v>
      </c>
      <c r="T77" t="s">
        <v>40</v>
      </c>
      <c r="U77" t="s">
        <v>619</v>
      </c>
      <c r="V77" t="s">
        <v>620</v>
      </c>
      <c r="W77" t="s">
        <v>40</v>
      </c>
      <c r="X77" t="s">
        <v>43</v>
      </c>
      <c r="Y77" t="s">
        <v>79</v>
      </c>
      <c r="Z77" t="s">
        <v>314</v>
      </c>
      <c r="AA77" t="s">
        <v>135</v>
      </c>
      <c r="AB77" t="s">
        <v>621</v>
      </c>
      <c r="AC77" t="s">
        <v>505</v>
      </c>
      <c r="AD77" t="s">
        <v>122</v>
      </c>
    </row>
    <row r="78" spans="1:30" hidden="1" x14ac:dyDescent="0.3">
      <c r="A78" t="s">
        <v>622</v>
      </c>
      <c r="B78" t="s">
        <v>623</v>
      </c>
      <c r="C78" s="1" t="str">
        <f t="shared" si="13"/>
        <v>21:0500</v>
      </c>
      <c r="D78" s="1" t="str">
        <f>HYPERLINK("http://geochem.nrcan.gc.ca/cdogs/content/svy/svy_e.htm", "")</f>
        <v/>
      </c>
      <c r="G78" s="1" t="str">
        <f>HYPERLINK("http://geochem.nrcan.gc.ca/cdogs/content/cr_/cr_00060_e.htm", "60")</f>
        <v>60</v>
      </c>
      <c r="J78" t="s">
        <v>161</v>
      </c>
      <c r="K78" t="s">
        <v>162</v>
      </c>
      <c r="L78">
        <v>4</v>
      </c>
      <c r="M78" t="s">
        <v>163</v>
      </c>
      <c r="N78">
        <v>77</v>
      </c>
      <c r="O78" t="s">
        <v>359</v>
      </c>
      <c r="P78" t="s">
        <v>169</v>
      </c>
      <c r="Q78" t="s">
        <v>68</v>
      </c>
      <c r="R78" t="s">
        <v>165</v>
      </c>
      <c r="S78" t="s">
        <v>68</v>
      </c>
      <c r="T78" t="s">
        <v>40</v>
      </c>
      <c r="U78" t="s">
        <v>624</v>
      </c>
      <c r="V78" t="s">
        <v>322</v>
      </c>
      <c r="W78" t="s">
        <v>40</v>
      </c>
      <c r="X78" t="s">
        <v>70</v>
      </c>
      <c r="Y78" t="s">
        <v>55</v>
      </c>
      <c r="Z78" t="s">
        <v>35</v>
      </c>
      <c r="AA78" t="s">
        <v>214</v>
      </c>
      <c r="AB78" t="s">
        <v>338</v>
      </c>
      <c r="AC78" t="s">
        <v>625</v>
      </c>
      <c r="AD78" t="s">
        <v>170</v>
      </c>
    </row>
    <row r="79" spans="1:30" hidden="1" x14ac:dyDescent="0.3">
      <c r="A79" t="s">
        <v>626</v>
      </c>
      <c r="B79" t="s">
        <v>627</v>
      </c>
      <c r="C79" s="1" t="str">
        <f t="shared" si="13"/>
        <v>21:0500</v>
      </c>
      <c r="D79" s="1" t="str">
        <f t="shared" ref="D79:D92" si="14">HYPERLINK("http://geochem.nrcan.gc.ca/cdogs/content/svy/svy210165_e.htm", "21:0165")</f>
        <v>21:0165</v>
      </c>
      <c r="E79" t="s">
        <v>628</v>
      </c>
      <c r="F79" t="s">
        <v>629</v>
      </c>
      <c r="H79">
        <v>52.602706499999996</v>
      </c>
      <c r="I79">
        <v>-61.492581899999998</v>
      </c>
      <c r="J79" s="1" t="str">
        <f t="shared" ref="J79:J92" si="15">HYPERLINK("http://geochem.nrcan.gc.ca/cdogs/content/kwd/kwd020027_e.htm", "NGR lake sediment grab sample")</f>
        <v>NGR lake sediment grab sample</v>
      </c>
      <c r="K79" s="1" t="str">
        <f t="shared" ref="K79:K92" si="16">HYPERLINK("http://geochem.nrcan.gc.ca/cdogs/content/kwd/kwd080006_e.htm", "&lt;177 micron (NGR)")</f>
        <v>&lt;177 micron (NGR)</v>
      </c>
      <c r="L79">
        <v>4</v>
      </c>
      <c r="M79" t="s">
        <v>230</v>
      </c>
      <c r="N79">
        <v>78</v>
      </c>
      <c r="O79" t="s">
        <v>108</v>
      </c>
      <c r="P79" t="s">
        <v>131</v>
      </c>
      <c r="Q79" t="s">
        <v>95</v>
      </c>
      <c r="R79" t="s">
        <v>131</v>
      </c>
      <c r="S79" t="s">
        <v>68</v>
      </c>
      <c r="T79" t="s">
        <v>40</v>
      </c>
      <c r="U79" t="s">
        <v>630</v>
      </c>
      <c r="V79" t="s">
        <v>47</v>
      </c>
      <c r="W79" t="s">
        <v>40</v>
      </c>
      <c r="X79" t="s">
        <v>43</v>
      </c>
      <c r="Y79" t="s">
        <v>39</v>
      </c>
      <c r="Z79" t="s">
        <v>204</v>
      </c>
      <c r="AA79" t="s">
        <v>134</v>
      </c>
      <c r="AB79" t="s">
        <v>631</v>
      </c>
      <c r="AC79" t="s">
        <v>620</v>
      </c>
      <c r="AD79" t="s">
        <v>170</v>
      </c>
    </row>
    <row r="80" spans="1:30" hidden="1" x14ac:dyDescent="0.3">
      <c r="A80" t="s">
        <v>632</v>
      </c>
      <c r="B80" t="s">
        <v>633</v>
      </c>
      <c r="C80" s="1" t="str">
        <f t="shared" si="13"/>
        <v>21:0500</v>
      </c>
      <c r="D80" s="1" t="str">
        <f t="shared" si="14"/>
        <v>21:0165</v>
      </c>
      <c r="E80" t="s">
        <v>634</v>
      </c>
      <c r="F80" t="s">
        <v>635</v>
      </c>
      <c r="H80">
        <v>52.613733600000003</v>
      </c>
      <c r="I80">
        <v>-61.442219000000001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238</v>
      </c>
      <c r="N80">
        <v>79</v>
      </c>
      <c r="O80" t="s">
        <v>571</v>
      </c>
      <c r="P80" t="s">
        <v>131</v>
      </c>
      <c r="Q80" t="s">
        <v>37</v>
      </c>
      <c r="R80" t="s">
        <v>131</v>
      </c>
      <c r="S80" t="s">
        <v>39</v>
      </c>
      <c r="T80" t="s">
        <v>40</v>
      </c>
      <c r="U80" t="s">
        <v>129</v>
      </c>
      <c r="V80" t="s">
        <v>94</v>
      </c>
      <c r="W80" t="s">
        <v>194</v>
      </c>
      <c r="X80" t="s">
        <v>179</v>
      </c>
      <c r="Y80" t="s">
        <v>39</v>
      </c>
      <c r="Z80" t="s">
        <v>204</v>
      </c>
      <c r="AA80" t="s">
        <v>58</v>
      </c>
      <c r="AB80" t="s">
        <v>636</v>
      </c>
      <c r="AC80" t="s">
        <v>167</v>
      </c>
      <c r="AD80" t="s">
        <v>203</v>
      </c>
    </row>
    <row r="81" spans="1:30" hidden="1" x14ac:dyDescent="0.3">
      <c r="A81" t="s">
        <v>637</v>
      </c>
      <c r="B81" t="s">
        <v>638</v>
      </c>
      <c r="C81" s="1" t="str">
        <f t="shared" si="13"/>
        <v>21:0500</v>
      </c>
      <c r="D81" s="1" t="str">
        <f t="shared" si="14"/>
        <v>21:0165</v>
      </c>
      <c r="E81" t="s">
        <v>639</v>
      </c>
      <c r="F81" t="s">
        <v>640</v>
      </c>
      <c r="H81">
        <v>52.616383900000002</v>
      </c>
      <c r="I81">
        <v>-61.380452900000002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246</v>
      </c>
      <c r="N81">
        <v>80</v>
      </c>
      <c r="O81" t="s">
        <v>641</v>
      </c>
      <c r="P81" t="s">
        <v>104</v>
      </c>
      <c r="Q81" t="s">
        <v>39</v>
      </c>
      <c r="R81" t="s">
        <v>202</v>
      </c>
      <c r="S81" t="s">
        <v>131</v>
      </c>
      <c r="T81" t="s">
        <v>40</v>
      </c>
      <c r="U81" t="s">
        <v>642</v>
      </c>
      <c r="V81" t="s">
        <v>643</v>
      </c>
      <c r="W81" t="s">
        <v>40</v>
      </c>
      <c r="X81" t="s">
        <v>43</v>
      </c>
      <c r="Y81" t="s">
        <v>38</v>
      </c>
      <c r="Z81" t="s">
        <v>44</v>
      </c>
      <c r="AA81" t="s">
        <v>196</v>
      </c>
      <c r="AB81" t="s">
        <v>205</v>
      </c>
      <c r="AC81" t="s">
        <v>589</v>
      </c>
      <c r="AD81" t="s">
        <v>308</v>
      </c>
    </row>
    <row r="82" spans="1:30" hidden="1" x14ac:dyDescent="0.3">
      <c r="A82" t="s">
        <v>644</v>
      </c>
      <c r="B82" t="s">
        <v>645</v>
      </c>
      <c r="C82" s="1" t="str">
        <f t="shared" si="13"/>
        <v>21:0500</v>
      </c>
      <c r="D82" s="1" t="str">
        <f t="shared" si="14"/>
        <v>21:0165</v>
      </c>
      <c r="E82" t="s">
        <v>646</v>
      </c>
      <c r="F82" t="s">
        <v>647</v>
      </c>
      <c r="H82">
        <v>52.888462500000003</v>
      </c>
      <c r="I82">
        <v>-60.930613600000001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34</v>
      </c>
      <c r="N82">
        <v>81</v>
      </c>
      <c r="O82" t="s">
        <v>135</v>
      </c>
      <c r="P82" t="s">
        <v>108</v>
      </c>
      <c r="Q82" t="s">
        <v>37</v>
      </c>
      <c r="R82" t="s">
        <v>54</v>
      </c>
      <c r="S82" t="s">
        <v>55</v>
      </c>
      <c r="T82" t="s">
        <v>40</v>
      </c>
      <c r="U82" t="s">
        <v>648</v>
      </c>
      <c r="V82" t="s">
        <v>649</v>
      </c>
      <c r="W82" t="s">
        <v>40</v>
      </c>
      <c r="X82" t="s">
        <v>43</v>
      </c>
      <c r="Y82" t="s">
        <v>95</v>
      </c>
      <c r="Z82" t="s">
        <v>164</v>
      </c>
      <c r="AA82" t="s">
        <v>44</v>
      </c>
      <c r="AB82" t="s">
        <v>650</v>
      </c>
      <c r="AC82" t="s">
        <v>250</v>
      </c>
      <c r="AD82" t="s">
        <v>83</v>
      </c>
    </row>
    <row r="83" spans="1:30" hidden="1" x14ac:dyDescent="0.3">
      <c r="A83" t="s">
        <v>651</v>
      </c>
      <c r="B83" t="s">
        <v>652</v>
      </c>
      <c r="C83" s="1" t="str">
        <f t="shared" si="13"/>
        <v>21:0500</v>
      </c>
      <c r="D83" s="1" t="str">
        <f t="shared" si="14"/>
        <v>21:0165</v>
      </c>
      <c r="E83" t="s">
        <v>653</v>
      </c>
      <c r="F83" t="s">
        <v>654</v>
      </c>
      <c r="H83">
        <v>52.649917199999997</v>
      </c>
      <c r="I83">
        <v>-61.310043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76</v>
      </c>
      <c r="N83">
        <v>82</v>
      </c>
      <c r="O83" t="s">
        <v>337</v>
      </c>
      <c r="P83" t="s">
        <v>78</v>
      </c>
      <c r="Q83" t="s">
        <v>95</v>
      </c>
      <c r="R83" t="s">
        <v>92</v>
      </c>
      <c r="S83" t="s">
        <v>55</v>
      </c>
      <c r="T83" t="s">
        <v>40</v>
      </c>
      <c r="U83" t="s">
        <v>524</v>
      </c>
      <c r="V83" t="s">
        <v>133</v>
      </c>
      <c r="W83" t="s">
        <v>40</v>
      </c>
      <c r="X83" t="s">
        <v>43</v>
      </c>
      <c r="Y83" t="s">
        <v>95</v>
      </c>
      <c r="Z83" t="s">
        <v>204</v>
      </c>
      <c r="AA83" t="s">
        <v>44</v>
      </c>
      <c r="AB83" t="s">
        <v>655</v>
      </c>
      <c r="AC83" t="s">
        <v>239</v>
      </c>
      <c r="AD83" t="s">
        <v>48</v>
      </c>
    </row>
    <row r="84" spans="1:30" hidden="1" x14ac:dyDescent="0.3">
      <c r="A84" t="s">
        <v>656</v>
      </c>
      <c r="B84" t="s">
        <v>657</v>
      </c>
      <c r="C84" s="1" t="str">
        <f t="shared" si="13"/>
        <v>21:0500</v>
      </c>
      <c r="D84" s="1" t="str">
        <f t="shared" si="14"/>
        <v>21:0165</v>
      </c>
      <c r="E84" t="s">
        <v>658</v>
      </c>
      <c r="F84" t="s">
        <v>659</v>
      </c>
      <c r="H84">
        <v>52.6720288</v>
      </c>
      <c r="I84">
        <v>-61.358782499999997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91</v>
      </c>
      <c r="N84">
        <v>83</v>
      </c>
      <c r="O84" t="s">
        <v>270</v>
      </c>
      <c r="P84" t="s">
        <v>54</v>
      </c>
      <c r="Q84" t="s">
        <v>55</v>
      </c>
      <c r="R84" t="s">
        <v>153</v>
      </c>
      <c r="S84" t="s">
        <v>136</v>
      </c>
      <c r="T84" t="s">
        <v>40</v>
      </c>
      <c r="U84" t="s">
        <v>660</v>
      </c>
      <c r="V84" t="s">
        <v>60</v>
      </c>
      <c r="W84" t="s">
        <v>40</v>
      </c>
      <c r="X84" t="s">
        <v>43</v>
      </c>
      <c r="Y84" t="s">
        <v>95</v>
      </c>
      <c r="Z84" t="s">
        <v>337</v>
      </c>
      <c r="AA84" t="s">
        <v>135</v>
      </c>
      <c r="AB84" t="s">
        <v>566</v>
      </c>
      <c r="AC84" t="s">
        <v>179</v>
      </c>
      <c r="AD84" t="s">
        <v>216</v>
      </c>
    </row>
    <row r="85" spans="1:30" hidden="1" x14ac:dyDescent="0.3">
      <c r="A85" t="s">
        <v>661</v>
      </c>
      <c r="B85" t="s">
        <v>662</v>
      </c>
      <c r="C85" s="1" t="str">
        <f t="shared" si="13"/>
        <v>21:0500</v>
      </c>
      <c r="D85" s="1" t="str">
        <f t="shared" si="14"/>
        <v>21:0165</v>
      </c>
      <c r="E85" t="s">
        <v>663</v>
      </c>
      <c r="F85" t="s">
        <v>664</v>
      </c>
      <c r="H85">
        <v>52.680769499999997</v>
      </c>
      <c r="I85">
        <v>-61.329296399999997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102</v>
      </c>
      <c r="N85">
        <v>84</v>
      </c>
      <c r="O85" t="s">
        <v>329</v>
      </c>
      <c r="P85" t="s">
        <v>192</v>
      </c>
      <c r="Q85" t="s">
        <v>55</v>
      </c>
      <c r="R85" t="s">
        <v>153</v>
      </c>
      <c r="S85" t="s">
        <v>55</v>
      </c>
      <c r="T85" t="s">
        <v>40</v>
      </c>
      <c r="U85" t="s">
        <v>665</v>
      </c>
      <c r="V85" t="s">
        <v>133</v>
      </c>
      <c r="W85" t="s">
        <v>40</v>
      </c>
      <c r="X85" t="s">
        <v>43</v>
      </c>
      <c r="Y85" t="s">
        <v>95</v>
      </c>
      <c r="Z85" t="s">
        <v>337</v>
      </c>
      <c r="AA85" t="s">
        <v>258</v>
      </c>
      <c r="AB85" t="s">
        <v>259</v>
      </c>
      <c r="AC85" t="s">
        <v>57</v>
      </c>
      <c r="AD85" t="s">
        <v>203</v>
      </c>
    </row>
    <row r="86" spans="1:30" hidden="1" x14ac:dyDescent="0.3">
      <c r="A86" t="s">
        <v>666</v>
      </c>
      <c r="B86" t="s">
        <v>667</v>
      </c>
      <c r="C86" s="1" t="str">
        <f t="shared" si="13"/>
        <v>21:0500</v>
      </c>
      <c r="D86" s="1" t="str">
        <f t="shared" si="14"/>
        <v>21:0165</v>
      </c>
      <c r="E86" t="s">
        <v>668</v>
      </c>
      <c r="F86" t="s">
        <v>669</v>
      </c>
      <c r="H86">
        <v>52.705005700000001</v>
      </c>
      <c r="I86">
        <v>-61.290551100000002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113</v>
      </c>
      <c r="N86">
        <v>85</v>
      </c>
      <c r="O86" t="s">
        <v>258</v>
      </c>
      <c r="P86" t="s">
        <v>377</v>
      </c>
      <c r="Q86" t="s">
        <v>37</v>
      </c>
      <c r="R86" t="s">
        <v>153</v>
      </c>
      <c r="S86" t="s">
        <v>136</v>
      </c>
      <c r="T86" t="s">
        <v>40</v>
      </c>
      <c r="U86" t="s">
        <v>670</v>
      </c>
      <c r="V86" t="s">
        <v>106</v>
      </c>
      <c r="W86" t="s">
        <v>40</v>
      </c>
      <c r="X86" t="s">
        <v>43</v>
      </c>
      <c r="Y86" t="s">
        <v>39</v>
      </c>
      <c r="Z86" t="s">
        <v>258</v>
      </c>
      <c r="AA86" t="s">
        <v>258</v>
      </c>
      <c r="AB86" t="s">
        <v>671</v>
      </c>
      <c r="AC86" t="s">
        <v>47</v>
      </c>
      <c r="AD86" t="s">
        <v>48</v>
      </c>
    </row>
    <row r="87" spans="1:30" hidden="1" x14ac:dyDescent="0.3">
      <c r="A87" t="s">
        <v>672</v>
      </c>
      <c r="B87" t="s">
        <v>673</v>
      </c>
      <c r="C87" s="1" t="str">
        <f t="shared" si="13"/>
        <v>21:0500</v>
      </c>
      <c r="D87" s="1" t="str">
        <f t="shared" si="14"/>
        <v>21:0165</v>
      </c>
      <c r="E87" t="s">
        <v>674</v>
      </c>
      <c r="F87" t="s">
        <v>675</v>
      </c>
      <c r="H87">
        <v>52.738904099999999</v>
      </c>
      <c r="I87">
        <v>-61.256692999999999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127</v>
      </c>
      <c r="N87">
        <v>86</v>
      </c>
      <c r="O87" t="s">
        <v>676</v>
      </c>
      <c r="P87" t="s">
        <v>164</v>
      </c>
      <c r="Q87" t="s">
        <v>37</v>
      </c>
      <c r="R87" t="s">
        <v>119</v>
      </c>
      <c r="S87" t="s">
        <v>136</v>
      </c>
      <c r="T87" t="s">
        <v>40</v>
      </c>
      <c r="U87" t="s">
        <v>503</v>
      </c>
      <c r="V87" t="s">
        <v>677</v>
      </c>
      <c r="W87" t="s">
        <v>40</v>
      </c>
      <c r="X87" t="s">
        <v>43</v>
      </c>
      <c r="Y87" t="s">
        <v>95</v>
      </c>
      <c r="Z87" t="s">
        <v>135</v>
      </c>
      <c r="AA87" t="s">
        <v>58</v>
      </c>
      <c r="AB87" t="s">
        <v>678</v>
      </c>
      <c r="AC87" t="s">
        <v>239</v>
      </c>
      <c r="AD87" t="s">
        <v>71</v>
      </c>
    </row>
    <row r="88" spans="1:30" hidden="1" x14ac:dyDescent="0.3">
      <c r="A88" t="s">
        <v>679</v>
      </c>
      <c r="B88" t="s">
        <v>680</v>
      </c>
      <c r="C88" s="1" t="str">
        <f t="shared" si="13"/>
        <v>21:0500</v>
      </c>
      <c r="D88" s="1" t="str">
        <f t="shared" si="14"/>
        <v>21:0165</v>
      </c>
      <c r="E88" t="s">
        <v>681</v>
      </c>
      <c r="F88" t="s">
        <v>682</v>
      </c>
      <c r="H88">
        <v>52.7373306</v>
      </c>
      <c r="I88">
        <v>-61.224566899999999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142</v>
      </c>
      <c r="N88">
        <v>87</v>
      </c>
      <c r="O88" t="s">
        <v>276</v>
      </c>
      <c r="P88" t="s">
        <v>185</v>
      </c>
      <c r="Q88" t="s">
        <v>55</v>
      </c>
      <c r="R88" t="s">
        <v>38</v>
      </c>
      <c r="S88" t="s">
        <v>39</v>
      </c>
      <c r="T88" t="s">
        <v>40</v>
      </c>
      <c r="U88" t="s">
        <v>93</v>
      </c>
      <c r="V88" t="s">
        <v>313</v>
      </c>
      <c r="W88" t="s">
        <v>40</v>
      </c>
      <c r="X88" t="s">
        <v>43</v>
      </c>
      <c r="Y88" t="s">
        <v>95</v>
      </c>
      <c r="Z88" t="s">
        <v>134</v>
      </c>
      <c r="AA88" t="s">
        <v>214</v>
      </c>
      <c r="AB88" t="s">
        <v>683</v>
      </c>
      <c r="AC88" t="s">
        <v>94</v>
      </c>
      <c r="AD88" t="s">
        <v>83</v>
      </c>
    </row>
    <row r="89" spans="1:30" hidden="1" x14ac:dyDescent="0.3">
      <c r="A89" t="s">
        <v>684</v>
      </c>
      <c r="B89" t="s">
        <v>685</v>
      </c>
      <c r="C89" s="1" t="str">
        <f t="shared" si="13"/>
        <v>21:0500</v>
      </c>
      <c r="D89" s="1" t="str">
        <f t="shared" si="14"/>
        <v>21:0165</v>
      </c>
      <c r="E89" t="s">
        <v>686</v>
      </c>
      <c r="F89" t="s">
        <v>687</v>
      </c>
      <c r="H89">
        <v>52.7266136</v>
      </c>
      <c r="I89">
        <v>-61.171925100000003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150</v>
      </c>
      <c r="N89">
        <v>88</v>
      </c>
      <c r="O89" t="s">
        <v>152</v>
      </c>
      <c r="P89" t="s">
        <v>169</v>
      </c>
      <c r="Q89" t="s">
        <v>39</v>
      </c>
      <c r="R89" t="s">
        <v>92</v>
      </c>
      <c r="S89" t="s">
        <v>131</v>
      </c>
      <c r="T89" t="s">
        <v>40</v>
      </c>
      <c r="U89" t="s">
        <v>688</v>
      </c>
      <c r="V89" t="s">
        <v>689</v>
      </c>
      <c r="W89" t="s">
        <v>40</v>
      </c>
      <c r="X89" t="s">
        <v>179</v>
      </c>
      <c r="Y89" t="s">
        <v>95</v>
      </c>
      <c r="Z89" t="s">
        <v>211</v>
      </c>
      <c r="AA89" t="s">
        <v>58</v>
      </c>
      <c r="AB89" t="s">
        <v>168</v>
      </c>
      <c r="AC89" t="s">
        <v>239</v>
      </c>
      <c r="AD89" t="s">
        <v>71</v>
      </c>
    </row>
    <row r="90" spans="1:30" hidden="1" x14ac:dyDescent="0.3">
      <c r="A90" t="s">
        <v>690</v>
      </c>
      <c r="B90" t="s">
        <v>691</v>
      </c>
      <c r="C90" s="1" t="str">
        <f t="shared" si="13"/>
        <v>21:0500</v>
      </c>
      <c r="D90" s="1" t="str">
        <f t="shared" si="14"/>
        <v>21:0165</v>
      </c>
      <c r="E90" t="s">
        <v>692</v>
      </c>
      <c r="F90" t="s">
        <v>693</v>
      </c>
      <c r="H90">
        <v>52.761703699999998</v>
      </c>
      <c r="I90">
        <v>-61.154921700000003</v>
      </c>
      <c r="J90" s="1" t="str">
        <f t="shared" si="15"/>
        <v>NGR lake sediment grab sample</v>
      </c>
      <c r="K90" s="1" t="str">
        <f t="shared" si="16"/>
        <v>&lt;177 micron (NGR)</v>
      </c>
      <c r="L90">
        <v>5</v>
      </c>
      <c r="M90" t="s">
        <v>175</v>
      </c>
      <c r="N90">
        <v>89</v>
      </c>
      <c r="O90" t="s">
        <v>576</v>
      </c>
      <c r="P90" t="s">
        <v>185</v>
      </c>
      <c r="Q90" t="s">
        <v>55</v>
      </c>
      <c r="R90" t="s">
        <v>131</v>
      </c>
      <c r="S90" t="s">
        <v>136</v>
      </c>
      <c r="T90" t="s">
        <v>40</v>
      </c>
      <c r="U90" t="s">
        <v>694</v>
      </c>
      <c r="V90" t="s">
        <v>70</v>
      </c>
      <c r="W90" t="s">
        <v>40</v>
      </c>
      <c r="X90" t="s">
        <v>43</v>
      </c>
      <c r="Y90" t="s">
        <v>95</v>
      </c>
      <c r="Z90" t="s">
        <v>135</v>
      </c>
      <c r="AA90" t="s">
        <v>214</v>
      </c>
      <c r="AB90" t="s">
        <v>695</v>
      </c>
      <c r="AC90" t="s">
        <v>233</v>
      </c>
      <c r="AD90" t="s">
        <v>48</v>
      </c>
    </row>
    <row r="91" spans="1:30" hidden="1" x14ac:dyDescent="0.3">
      <c r="A91" t="s">
        <v>696</v>
      </c>
      <c r="B91" t="s">
        <v>697</v>
      </c>
      <c r="C91" s="1" t="str">
        <f t="shared" si="13"/>
        <v>21:0500</v>
      </c>
      <c r="D91" s="1" t="str">
        <f t="shared" si="14"/>
        <v>21:0165</v>
      </c>
      <c r="E91" t="s">
        <v>698</v>
      </c>
      <c r="F91" t="s">
        <v>699</v>
      </c>
      <c r="H91">
        <v>52.773939599999999</v>
      </c>
      <c r="I91">
        <v>-61.114240600000002</v>
      </c>
      <c r="J91" s="1" t="str">
        <f t="shared" si="15"/>
        <v>NGR lake sediment grab sample</v>
      </c>
      <c r="K91" s="1" t="str">
        <f t="shared" si="16"/>
        <v>&lt;177 micron (NGR)</v>
      </c>
      <c r="L91">
        <v>5</v>
      </c>
      <c r="M91" t="s">
        <v>184</v>
      </c>
      <c r="N91">
        <v>90</v>
      </c>
      <c r="O91" t="s">
        <v>576</v>
      </c>
      <c r="P91" t="s">
        <v>164</v>
      </c>
      <c r="Q91" t="s">
        <v>39</v>
      </c>
      <c r="R91" t="s">
        <v>79</v>
      </c>
      <c r="S91" t="s">
        <v>39</v>
      </c>
      <c r="T91" t="s">
        <v>40</v>
      </c>
      <c r="U91" t="s">
        <v>576</v>
      </c>
      <c r="V91" t="s">
        <v>94</v>
      </c>
      <c r="W91" t="s">
        <v>40</v>
      </c>
      <c r="X91" t="s">
        <v>43</v>
      </c>
      <c r="Y91" t="s">
        <v>95</v>
      </c>
      <c r="Z91" t="s">
        <v>164</v>
      </c>
      <c r="AA91" t="s">
        <v>258</v>
      </c>
      <c r="AB91" t="s">
        <v>255</v>
      </c>
      <c r="AC91" t="s">
        <v>250</v>
      </c>
      <c r="AD91" t="s">
        <v>314</v>
      </c>
    </row>
    <row r="92" spans="1:30" hidden="1" x14ac:dyDescent="0.3">
      <c r="A92" t="s">
        <v>700</v>
      </c>
      <c r="B92" t="s">
        <v>701</v>
      </c>
      <c r="C92" s="1" t="str">
        <f t="shared" si="13"/>
        <v>21:0500</v>
      </c>
      <c r="D92" s="1" t="str">
        <f t="shared" si="14"/>
        <v>21:0165</v>
      </c>
      <c r="E92" t="s">
        <v>702</v>
      </c>
      <c r="F92" t="s">
        <v>703</v>
      </c>
      <c r="H92">
        <v>52.775564699999997</v>
      </c>
      <c r="I92">
        <v>-61.052253200000003</v>
      </c>
      <c r="J92" s="1" t="str">
        <f t="shared" si="15"/>
        <v>NGR lake sediment grab sample</v>
      </c>
      <c r="K92" s="1" t="str">
        <f t="shared" si="16"/>
        <v>&lt;177 micron (NGR)</v>
      </c>
      <c r="L92">
        <v>5</v>
      </c>
      <c r="M92" t="s">
        <v>191</v>
      </c>
      <c r="N92">
        <v>91</v>
      </c>
      <c r="O92" t="s">
        <v>276</v>
      </c>
      <c r="P92" t="s">
        <v>36</v>
      </c>
      <c r="Q92" t="s">
        <v>39</v>
      </c>
      <c r="R92" t="s">
        <v>37</v>
      </c>
      <c r="S92" t="s">
        <v>131</v>
      </c>
      <c r="T92" t="s">
        <v>40</v>
      </c>
      <c r="U92" t="s">
        <v>704</v>
      </c>
      <c r="V92" t="s">
        <v>705</v>
      </c>
      <c r="W92" t="s">
        <v>40</v>
      </c>
      <c r="X92" t="s">
        <v>43</v>
      </c>
      <c r="Y92" t="s">
        <v>95</v>
      </c>
      <c r="Z92" t="s">
        <v>58</v>
      </c>
      <c r="AA92" t="s">
        <v>58</v>
      </c>
      <c r="AB92" t="s">
        <v>706</v>
      </c>
      <c r="AC92" t="s">
        <v>144</v>
      </c>
      <c r="AD92" t="s">
        <v>409</v>
      </c>
    </row>
    <row r="93" spans="1:30" hidden="1" x14ac:dyDescent="0.3">
      <c r="A93" t="s">
        <v>707</v>
      </c>
      <c r="B93" t="s">
        <v>708</v>
      </c>
      <c r="C93" s="1" t="str">
        <f t="shared" si="13"/>
        <v>21:0500</v>
      </c>
      <c r="D93" s="1" t="str">
        <f>HYPERLINK("http://geochem.nrcan.gc.ca/cdogs/content/svy/svy_e.htm", "")</f>
        <v/>
      </c>
      <c r="G93" s="1" t="str">
        <f>HYPERLINK("http://geochem.nrcan.gc.ca/cdogs/content/cr_/cr_00055_e.htm", "55")</f>
        <v>55</v>
      </c>
      <c r="J93" t="s">
        <v>161</v>
      </c>
      <c r="K93" t="s">
        <v>162</v>
      </c>
      <c r="L93">
        <v>5</v>
      </c>
      <c r="M93" t="s">
        <v>163</v>
      </c>
      <c r="N93">
        <v>92</v>
      </c>
      <c r="O93" t="s">
        <v>364</v>
      </c>
      <c r="P93" t="s">
        <v>193</v>
      </c>
      <c r="Q93" t="s">
        <v>68</v>
      </c>
      <c r="R93" t="s">
        <v>36</v>
      </c>
      <c r="S93" t="s">
        <v>37</v>
      </c>
      <c r="T93" t="s">
        <v>40</v>
      </c>
      <c r="U93" t="s">
        <v>86</v>
      </c>
      <c r="V93" t="s">
        <v>47</v>
      </c>
      <c r="W93" t="s">
        <v>117</v>
      </c>
      <c r="X93" t="s">
        <v>55</v>
      </c>
      <c r="Y93" t="s">
        <v>37</v>
      </c>
      <c r="Z93" t="s">
        <v>134</v>
      </c>
      <c r="AA93" t="s">
        <v>214</v>
      </c>
      <c r="AB93" t="s">
        <v>554</v>
      </c>
      <c r="AC93" t="s">
        <v>266</v>
      </c>
      <c r="AD93" t="s">
        <v>605</v>
      </c>
    </row>
    <row r="94" spans="1:30" hidden="1" x14ac:dyDescent="0.3">
      <c r="A94" t="s">
        <v>709</v>
      </c>
      <c r="B94" t="s">
        <v>710</v>
      </c>
      <c r="C94" s="1" t="str">
        <f t="shared" si="13"/>
        <v>21:0500</v>
      </c>
      <c r="D94" s="1" t="str">
        <f t="shared" ref="D94:D113" si="17">HYPERLINK("http://geochem.nrcan.gc.ca/cdogs/content/svy/svy210165_e.htm", "21:0165")</f>
        <v>21:0165</v>
      </c>
      <c r="E94" t="s">
        <v>711</v>
      </c>
      <c r="F94" t="s">
        <v>712</v>
      </c>
      <c r="H94">
        <v>52.816768000000003</v>
      </c>
      <c r="I94">
        <v>-61.058661999999998</v>
      </c>
      <c r="J94" s="1" t="str">
        <f t="shared" ref="J94:J113" si="18">HYPERLINK("http://geochem.nrcan.gc.ca/cdogs/content/kwd/kwd020027_e.htm", "NGR lake sediment grab sample")</f>
        <v>NGR lake sediment grab sample</v>
      </c>
      <c r="K94" s="1" t="str">
        <f t="shared" ref="K94:K113" si="19">HYPERLINK("http://geochem.nrcan.gc.ca/cdogs/content/kwd/kwd080006_e.htm", "&lt;177 micron (NGR)")</f>
        <v>&lt;177 micron (NGR)</v>
      </c>
      <c r="L94">
        <v>5</v>
      </c>
      <c r="M94" t="s">
        <v>201</v>
      </c>
      <c r="N94">
        <v>93</v>
      </c>
      <c r="O94" t="s">
        <v>359</v>
      </c>
      <c r="P94" t="s">
        <v>92</v>
      </c>
      <c r="Q94" t="s">
        <v>39</v>
      </c>
      <c r="R94" t="s">
        <v>38</v>
      </c>
      <c r="S94" t="s">
        <v>92</v>
      </c>
      <c r="T94" t="s">
        <v>40</v>
      </c>
      <c r="U94" t="s">
        <v>713</v>
      </c>
      <c r="V94" t="s">
        <v>714</v>
      </c>
      <c r="W94" t="s">
        <v>40</v>
      </c>
      <c r="X94" t="s">
        <v>179</v>
      </c>
      <c r="Y94" t="s">
        <v>95</v>
      </c>
      <c r="Z94" t="s">
        <v>135</v>
      </c>
      <c r="AA94" t="s">
        <v>134</v>
      </c>
      <c r="AB94" t="s">
        <v>715</v>
      </c>
      <c r="AC94" t="s">
        <v>239</v>
      </c>
      <c r="AD94" t="s">
        <v>71</v>
      </c>
    </row>
    <row r="95" spans="1:30" hidden="1" x14ac:dyDescent="0.3">
      <c r="A95" t="s">
        <v>716</v>
      </c>
      <c r="B95" t="s">
        <v>717</v>
      </c>
      <c r="C95" s="1" t="str">
        <f t="shared" si="13"/>
        <v>21:0500</v>
      </c>
      <c r="D95" s="1" t="str">
        <f t="shared" si="17"/>
        <v>21:0165</v>
      </c>
      <c r="E95" t="s">
        <v>718</v>
      </c>
      <c r="F95" t="s">
        <v>719</v>
      </c>
      <c r="H95">
        <v>52.831350800000003</v>
      </c>
      <c r="I95">
        <v>-61.050914800000001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210</v>
      </c>
      <c r="N95">
        <v>94</v>
      </c>
      <c r="O95" t="s">
        <v>676</v>
      </c>
      <c r="P95" t="s">
        <v>571</v>
      </c>
      <c r="Q95" t="s">
        <v>39</v>
      </c>
      <c r="R95" t="s">
        <v>119</v>
      </c>
      <c r="S95" t="s">
        <v>136</v>
      </c>
      <c r="T95" t="s">
        <v>40</v>
      </c>
      <c r="U95" t="s">
        <v>720</v>
      </c>
      <c r="V95" t="s">
        <v>714</v>
      </c>
      <c r="W95" t="s">
        <v>194</v>
      </c>
      <c r="X95" t="s">
        <v>43</v>
      </c>
      <c r="Y95" t="s">
        <v>39</v>
      </c>
      <c r="Z95" t="s">
        <v>613</v>
      </c>
      <c r="AA95" t="s">
        <v>258</v>
      </c>
      <c r="AB95" t="s">
        <v>721</v>
      </c>
      <c r="AC95" t="s">
        <v>250</v>
      </c>
      <c r="AD95" t="s">
        <v>314</v>
      </c>
    </row>
    <row r="96" spans="1:30" hidden="1" x14ac:dyDescent="0.3">
      <c r="A96" t="s">
        <v>722</v>
      </c>
      <c r="B96" t="s">
        <v>723</v>
      </c>
      <c r="C96" s="1" t="str">
        <f t="shared" si="13"/>
        <v>21:0500</v>
      </c>
      <c r="D96" s="1" t="str">
        <f t="shared" si="17"/>
        <v>21:0165</v>
      </c>
      <c r="E96" t="s">
        <v>724</v>
      </c>
      <c r="F96" t="s">
        <v>725</v>
      </c>
      <c r="H96">
        <v>52.833977500000003</v>
      </c>
      <c r="I96">
        <v>-61.000597800000001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221</v>
      </c>
      <c r="N96">
        <v>95</v>
      </c>
      <c r="O96" t="s">
        <v>726</v>
      </c>
      <c r="P96" t="s">
        <v>359</v>
      </c>
      <c r="Q96" t="s">
        <v>39</v>
      </c>
      <c r="R96" t="s">
        <v>153</v>
      </c>
      <c r="S96" t="s">
        <v>176</v>
      </c>
      <c r="T96" t="s">
        <v>40</v>
      </c>
      <c r="U96" t="s">
        <v>727</v>
      </c>
      <c r="V96" t="s">
        <v>728</v>
      </c>
      <c r="W96" t="s">
        <v>40</v>
      </c>
      <c r="X96" t="s">
        <v>43</v>
      </c>
      <c r="Y96" t="s">
        <v>39</v>
      </c>
      <c r="Z96" t="s">
        <v>115</v>
      </c>
      <c r="AA96" t="s">
        <v>392</v>
      </c>
      <c r="AB96" t="s">
        <v>225</v>
      </c>
      <c r="AC96" t="s">
        <v>94</v>
      </c>
      <c r="AD96" t="s">
        <v>241</v>
      </c>
    </row>
    <row r="97" spans="1:30" hidden="1" x14ac:dyDescent="0.3">
      <c r="A97" t="s">
        <v>729</v>
      </c>
      <c r="B97" t="s">
        <v>730</v>
      </c>
      <c r="C97" s="1" t="str">
        <f t="shared" si="13"/>
        <v>21:0500</v>
      </c>
      <c r="D97" s="1" t="str">
        <f t="shared" si="17"/>
        <v>21:0165</v>
      </c>
      <c r="E97" t="s">
        <v>731</v>
      </c>
      <c r="F97" t="s">
        <v>732</v>
      </c>
      <c r="H97">
        <v>52.846875900000001</v>
      </c>
      <c r="I97">
        <v>-60.936677199999998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230</v>
      </c>
      <c r="N97">
        <v>96</v>
      </c>
      <c r="O97" t="s">
        <v>733</v>
      </c>
      <c r="P97" t="s">
        <v>78</v>
      </c>
      <c r="Q97" t="s">
        <v>95</v>
      </c>
      <c r="R97" t="s">
        <v>153</v>
      </c>
      <c r="S97" t="s">
        <v>92</v>
      </c>
      <c r="T97" t="s">
        <v>40</v>
      </c>
      <c r="U97" t="s">
        <v>734</v>
      </c>
      <c r="V97" t="s">
        <v>677</v>
      </c>
      <c r="W97" t="s">
        <v>40</v>
      </c>
      <c r="X97" t="s">
        <v>339</v>
      </c>
      <c r="Y97" t="s">
        <v>39</v>
      </c>
      <c r="Z97" t="s">
        <v>58</v>
      </c>
      <c r="AA97" t="s">
        <v>45</v>
      </c>
      <c r="AB97" t="s">
        <v>276</v>
      </c>
      <c r="AC97" t="s">
        <v>248</v>
      </c>
      <c r="AD97" t="s">
        <v>83</v>
      </c>
    </row>
    <row r="98" spans="1:30" hidden="1" x14ac:dyDescent="0.3">
      <c r="A98" t="s">
        <v>735</v>
      </c>
      <c r="B98" t="s">
        <v>736</v>
      </c>
      <c r="C98" s="1" t="str">
        <f t="shared" si="13"/>
        <v>21:0500</v>
      </c>
      <c r="D98" s="1" t="str">
        <f t="shared" si="17"/>
        <v>21:0165</v>
      </c>
      <c r="E98" t="s">
        <v>737</v>
      </c>
      <c r="F98" t="s">
        <v>738</v>
      </c>
      <c r="H98">
        <v>52.872542899999999</v>
      </c>
      <c r="I98">
        <v>-60.925145200000003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238</v>
      </c>
      <c r="N98">
        <v>97</v>
      </c>
      <c r="O98" t="s">
        <v>222</v>
      </c>
      <c r="P98" t="s">
        <v>35</v>
      </c>
      <c r="Q98" t="s">
        <v>95</v>
      </c>
      <c r="R98" t="s">
        <v>79</v>
      </c>
      <c r="S98" t="s">
        <v>38</v>
      </c>
      <c r="T98" t="s">
        <v>40</v>
      </c>
      <c r="U98" t="s">
        <v>739</v>
      </c>
      <c r="V98" t="s">
        <v>740</v>
      </c>
      <c r="W98" t="s">
        <v>40</v>
      </c>
      <c r="X98" t="s">
        <v>43</v>
      </c>
      <c r="Y98" t="s">
        <v>95</v>
      </c>
      <c r="Z98" t="s">
        <v>258</v>
      </c>
      <c r="AA98" t="s">
        <v>258</v>
      </c>
      <c r="AB98" t="s">
        <v>134</v>
      </c>
      <c r="AC98" t="s">
        <v>248</v>
      </c>
      <c r="AD98" t="s">
        <v>115</v>
      </c>
    </row>
    <row r="99" spans="1:30" hidden="1" x14ac:dyDescent="0.3">
      <c r="A99" t="s">
        <v>741</v>
      </c>
      <c r="B99" t="s">
        <v>742</v>
      </c>
      <c r="C99" s="1" t="str">
        <f t="shared" si="13"/>
        <v>21:0500</v>
      </c>
      <c r="D99" s="1" t="str">
        <f t="shared" si="17"/>
        <v>21:0165</v>
      </c>
      <c r="E99" t="s">
        <v>646</v>
      </c>
      <c r="F99" t="s">
        <v>743</v>
      </c>
      <c r="H99">
        <v>52.888462500000003</v>
      </c>
      <c r="I99">
        <v>-60.930613600000001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52</v>
      </c>
      <c r="N99">
        <v>98</v>
      </c>
      <c r="O99" t="s">
        <v>77</v>
      </c>
      <c r="P99" t="s">
        <v>108</v>
      </c>
      <c r="Q99" t="s">
        <v>39</v>
      </c>
      <c r="R99" t="s">
        <v>54</v>
      </c>
      <c r="S99" t="s">
        <v>37</v>
      </c>
      <c r="T99" t="s">
        <v>40</v>
      </c>
      <c r="U99" t="s">
        <v>283</v>
      </c>
      <c r="V99" t="s">
        <v>649</v>
      </c>
      <c r="W99" t="s">
        <v>194</v>
      </c>
      <c r="X99" t="s">
        <v>43</v>
      </c>
      <c r="Y99" t="s">
        <v>95</v>
      </c>
      <c r="Z99" t="s">
        <v>134</v>
      </c>
      <c r="AA99" t="s">
        <v>58</v>
      </c>
      <c r="AB99" t="s">
        <v>744</v>
      </c>
      <c r="AC99" t="s">
        <v>250</v>
      </c>
      <c r="AD99" t="s">
        <v>44</v>
      </c>
    </row>
    <row r="100" spans="1:30" hidden="1" x14ac:dyDescent="0.3">
      <c r="A100" t="s">
        <v>745</v>
      </c>
      <c r="B100" t="s">
        <v>746</v>
      </c>
      <c r="C100" s="1" t="str">
        <f t="shared" si="13"/>
        <v>21:0500</v>
      </c>
      <c r="D100" s="1" t="str">
        <f t="shared" si="17"/>
        <v>21:0165</v>
      </c>
      <c r="E100" t="s">
        <v>646</v>
      </c>
      <c r="F100" t="s">
        <v>747</v>
      </c>
      <c r="H100">
        <v>52.888462500000003</v>
      </c>
      <c r="I100">
        <v>-60.930613600000001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65</v>
      </c>
      <c r="N100">
        <v>99</v>
      </c>
      <c r="O100" t="s">
        <v>414</v>
      </c>
      <c r="P100" t="s">
        <v>53</v>
      </c>
      <c r="Q100" t="s">
        <v>39</v>
      </c>
      <c r="R100" t="s">
        <v>54</v>
      </c>
      <c r="S100" t="s">
        <v>55</v>
      </c>
      <c r="T100" t="s">
        <v>40</v>
      </c>
      <c r="U100" t="s">
        <v>383</v>
      </c>
      <c r="V100" t="s">
        <v>748</v>
      </c>
      <c r="W100" t="s">
        <v>40</v>
      </c>
      <c r="X100" t="s">
        <v>43</v>
      </c>
      <c r="Y100" t="s">
        <v>95</v>
      </c>
      <c r="Z100" t="s">
        <v>134</v>
      </c>
      <c r="AA100" t="s">
        <v>58</v>
      </c>
      <c r="AB100" t="s">
        <v>650</v>
      </c>
      <c r="AC100" t="s">
        <v>250</v>
      </c>
      <c r="AD100" t="s">
        <v>44</v>
      </c>
    </row>
    <row r="101" spans="1:30" hidden="1" x14ac:dyDescent="0.3">
      <c r="A101" t="s">
        <v>749</v>
      </c>
      <c r="B101" t="s">
        <v>750</v>
      </c>
      <c r="C101" s="1" t="str">
        <f t="shared" si="13"/>
        <v>21:0500</v>
      </c>
      <c r="D101" s="1" t="str">
        <f t="shared" si="17"/>
        <v>21:0165</v>
      </c>
      <c r="E101" t="s">
        <v>751</v>
      </c>
      <c r="F101" t="s">
        <v>752</v>
      </c>
      <c r="H101">
        <v>52.891785800000001</v>
      </c>
      <c r="I101">
        <v>-60.890492299999998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246</v>
      </c>
      <c r="N101">
        <v>100</v>
      </c>
      <c r="O101" t="s">
        <v>214</v>
      </c>
      <c r="P101" t="s">
        <v>510</v>
      </c>
      <c r="Q101" t="s">
        <v>95</v>
      </c>
      <c r="R101" t="s">
        <v>202</v>
      </c>
      <c r="S101" t="s">
        <v>39</v>
      </c>
      <c r="T101" t="s">
        <v>40</v>
      </c>
      <c r="U101" t="s">
        <v>753</v>
      </c>
      <c r="V101" t="s">
        <v>167</v>
      </c>
      <c r="W101" t="s">
        <v>40</v>
      </c>
      <c r="X101" t="s">
        <v>43</v>
      </c>
      <c r="Y101" t="s">
        <v>95</v>
      </c>
      <c r="Z101" t="s">
        <v>257</v>
      </c>
      <c r="AA101" t="s">
        <v>392</v>
      </c>
      <c r="AB101" t="s">
        <v>754</v>
      </c>
      <c r="AC101" t="s">
        <v>250</v>
      </c>
      <c r="AD101" t="s">
        <v>45</v>
      </c>
    </row>
    <row r="102" spans="1:30" hidden="1" x14ac:dyDescent="0.3">
      <c r="A102" t="s">
        <v>755</v>
      </c>
      <c r="B102" t="s">
        <v>756</v>
      </c>
      <c r="C102" s="1" t="str">
        <f t="shared" si="13"/>
        <v>21:0500</v>
      </c>
      <c r="D102" s="1" t="str">
        <f t="shared" si="17"/>
        <v>21:0165</v>
      </c>
      <c r="E102" t="s">
        <v>757</v>
      </c>
      <c r="F102" t="s">
        <v>758</v>
      </c>
      <c r="H102">
        <v>52.876246999999999</v>
      </c>
      <c r="I102">
        <v>-60.883801200000001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34</v>
      </c>
      <c r="N102">
        <v>101</v>
      </c>
      <c r="O102" t="s">
        <v>384</v>
      </c>
      <c r="P102" t="s">
        <v>53</v>
      </c>
      <c r="Q102" t="s">
        <v>95</v>
      </c>
      <c r="R102" t="s">
        <v>153</v>
      </c>
      <c r="S102" t="s">
        <v>67</v>
      </c>
      <c r="T102" t="s">
        <v>40</v>
      </c>
      <c r="U102" t="s">
        <v>759</v>
      </c>
      <c r="V102" t="s">
        <v>92</v>
      </c>
      <c r="W102" t="s">
        <v>40</v>
      </c>
      <c r="X102" t="s">
        <v>39</v>
      </c>
      <c r="Y102" t="s">
        <v>95</v>
      </c>
      <c r="Z102" t="s">
        <v>760</v>
      </c>
      <c r="AA102" t="s">
        <v>44</v>
      </c>
      <c r="AB102" t="s">
        <v>247</v>
      </c>
      <c r="AC102" t="s">
        <v>144</v>
      </c>
      <c r="AD102" t="s">
        <v>196</v>
      </c>
    </row>
    <row r="103" spans="1:30" hidden="1" x14ac:dyDescent="0.3">
      <c r="A103" t="s">
        <v>761</v>
      </c>
      <c r="B103" t="s">
        <v>762</v>
      </c>
      <c r="C103" s="1" t="str">
        <f t="shared" si="13"/>
        <v>21:0500</v>
      </c>
      <c r="D103" s="1" t="str">
        <f t="shared" si="17"/>
        <v>21:0165</v>
      </c>
      <c r="E103" t="s">
        <v>757</v>
      </c>
      <c r="F103" t="s">
        <v>763</v>
      </c>
      <c r="H103">
        <v>52.876246999999999</v>
      </c>
      <c r="I103">
        <v>-60.883801200000001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52</v>
      </c>
      <c r="N103">
        <v>102</v>
      </c>
      <c r="O103" t="s">
        <v>115</v>
      </c>
      <c r="P103" t="s">
        <v>35</v>
      </c>
      <c r="Q103" t="s">
        <v>95</v>
      </c>
      <c r="R103" t="s">
        <v>79</v>
      </c>
      <c r="S103" t="s">
        <v>130</v>
      </c>
      <c r="T103" t="s">
        <v>40</v>
      </c>
      <c r="U103" t="s">
        <v>764</v>
      </c>
      <c r="V103" t="s">
        <v>765</v>
      </c>
      <c r="W103" t="s">
        <v>40</v>
      </c>
      <c r="X103" t="s">
        <v>43</v>
      </c>
      <c r="Y103" t="s">
        <v>95</v>
      </c>
      <c r="Z103" t="s">
        <v>107</v>
      </c>
      <c r="AA103" t="s">
        <v>45</v>
      </c>
      <c r="AB103" t="s">
        <v>766</v>
      </c>
      <c r="AC103" t="s">
        <v>250</v>
      </c>
      <c r="AD103" t="s">
        <v>83</v>
      </c>
    </row>
    <row r="104" spans="1:30" hidden="1" x14ac:dyDescent="0.3">
      <c r="A104" t="s">
        <v>767</v>
      </c>
      <c r="B104" t="s">
        <v>768</v>
      </c>
      <c r="C104" s="1" t="str">
        <f t="shared" si="13"/>
        <v>21:0500</v>
      </c>
      <c r="D104" s="1" t="str">
        <f t="shared" si="17"/>
        <v>21:0165</v>
      </c>
      <c r="E104" t="s">
        <v>757</v>
      </c>
      <c r="F104" t="s">
        <v>769</v>
      </c>
      <c r="H104">
        <v>52.876246999999999</v>
      </c>
      <c r="I104">
        <v>-60.883801200000001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65</v>
      </c>
      <c r="N104">
        <v>103</v>
      </c>
      <c r="O104" t="s">
        <v>115</v>
      </c>
      <c r="P104" t="s">
        <v>265</v>
      </c>
      <c r="Q104" t="s">
        <v>95</v>
      </c>
      <c r="R104" t="s">
        <v>79</v>
      </c>
      <c r="S104" t="s">
        <v>67</v>
      </c>
      <c r="T104" t="s">
        <v>40</v>
      </c>
      <c r="U104" t="s">
        <v>770</v>
      </c>
      <c r="V104" t="s">
        <v>771</v>
      </c>
      <c r="W104" t="s">
        <v>40</v>
      </c>
      <c r="X104" t="s">
        <v>43</v>
      </c>
      <c r="Y104" t="s">
        <v>95</v>
      </c>
      <c r="Z104" t="s">
        <v>107</v>
      </c>
      <c r="AA104" t="s">
        <v>45</v>
      </c>
      <c r="AB104" t="s">
        <v>59</v>
      </c>
      <c r="AC104" t="s">
        <v>144</v>
      </c>
      <c r="AD104" t="s">
        <v>196</v>
      </c>
    </row>
    <row r="105" spans="1:30" hidden="1" x14ac:dyDescent="0.3">
      <c r="A105" t="s">
        <v>772</v>
      </c>
      <c r="B105" t="s">
        <v>773</v>
      </c>
      <c r="C105" s="1" t="str">
        <f t="shared" si="13"/>
        <v>21:0500</v>
      </c>
      <c r="D105" s="1" t="str">
        <f t="shared" si="17"/>
        <v>21:0165</v>
      </c>
      <c r="E105" t="s">
        <v>774</v>
      </c>
      <c r="F105" t="s">
        <v>775</v>
      </c>
      <c r="H105">
        <v>52.848755599999997</v>
      </c>
      <c r="I105">
        <v>-60.870420699999997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76</v>
      </c>
      <c r="N105">
        <v>104</v>
      </c>
      <c r="O105" t="s">
        <v>492</v>
      </c>
      <c r="P105" t="s">
        <v>247</v>
      </c>
      <c r="Q105" t="s">
        <v>39</v>
      </c>
      <c r="R105" t="s">
        <v>202</v>
      </c>
      <c r="S105" t="s">
        <v>38</v>
      </c>
      <c r="T105" t="s">
        <v>40</v>
      </c>
      <c r="U105" t="s">
        <v>776</v>
      </c>
      <c r="V105" t="s">
        <v>620</v>
      </c>
      <c r="W105" t="s">
        <v>40</v>
      </c>
      <c r="X105" t="s">
        <v>43</v>
      </c>
      <c r="Y105" t="s">
        <v>95</v>
      </c>
      <c r="Z105" t="s">
        <v>58</v>
      </c>
      <c r="AA105" t="s">
        <v>58</v>
      </c>
      <c r="AB105" t="s">
        <v>777</v>
      </c>
      <c r="AC105" t="s">
        <v>94</v>
      </c>
      <c r="AD105" t="s">
        <v>61</v>
      </c>
    </row>
    <row r="106" spans="1:30" hidden="1" x14ac:dyDescent="0.3">
      <c r="A106" t="s">
        <v>778</v>
      </c>
      <c r="B106" t="s">
        <v>779</v>
      </c>
      <c r="C106" s="1" t="str">
        <f t="shared" si="13"/>
        <v>21:0500</v>
      </c>
      <c r="D106" s="1" t="str">
        <f t="shared" si="17"/>
        <v>21:0165</v>
      </c>
      <c r="E106" t="s">
        <v>780</v>
      </c>
      <c r="F106" t="s">
        <v>781</v>
      </c>
      <c r="H106">
        <v>52.845272100000003</v>
      </c>
      <c r="I106">
        <v>-60.8353641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91</v>
      </c>
      <c r="N106">
        <v>105</v>
      </c>
      <c r="O106" t="s">
        <v>782</v>
      </c>
      <c r="P106" t="s">
        <v>397</v>
      </c>
      <c r="Q106" t="s">
        <v>95</v>
      </c>
      <c r="R106" t="s">
        <v>79</v>
      </c>
      <c r="S106" t="s">
        <v>153</v>
      </c>
      <c r="T106" t="s">
        <v>40</v>
      </c>
      <c r="U106" t="s">
        <v>783</v>
      </c>
      <c r="V106" t="s">
        <v>352</v>
      </c>
      <c r="W106" t="s">
        <v>40</v>
      </c>
      <c r="X106" t="s">
        <v>43</v>
      </c>
      <c r="Y106" t="s">
        <v>95</v>
      </c>
      <c r="Z106" t="s">
        <v>546</v>
      </c>
      <c r="AA106" t="s">
        <v>58</v>
      </c>
      <c r="AB106" t="s">
        <v>784</v>
      </c>
      <c r="AC106" t="s">
        <v>144</v>
      </c>
      <c r="AD106" t="s">
        <v>155</v>
      </c>
    </row>
    <row r="107" spans="1:30" hidden="1" x14ac:dyDescent="0.3">
      <c r="A107" t="s">
        <v>785</v>
      </c>
      <c r="B107" t="s">
        <v>786</v>
      </c>
      <c r="C107" s="1" t="str">
        <f t="shared" si="13"/>
        <v>21:0500</v>
      </c>
      <c r="D107" s="1" t="str">
        <f t="shared" si="17"/>
        <v>21:0165</v>
      </c>
      <c r="E107" t="s">
        <v>787</v>
      </c>
      <c r="F107" t="s">
        <v>788</v>
      </c>
      <c r="H107">
        <v>52.865555399999998</v>
      </c>
      <c r="I107">
        <v>-60.827920599999999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102</v>
      </c>
      <c r="N107">
        <v>106</v>
      </c>
      <c r="O107" t="s">
        <v>789</v>
      </c>
      <c r="P107" t="s">
        <v>270</v>
      </c>
      <c r="Q107" t="s">
        <v>95</v>
      </c>
      <c r="R107" t="s">
        <v>176</v>
      </c>
      <c r="S107" t="s">
        <v>136</v>
      </c>
      <c r="T107" t="s">
        <v>40</v>
      </c>
      <c r="U107" t="s">
        <v>151</v>
      </c>
      <c r="V107" t="s">
        <v>415</v>
      </c>
      <c r="W107" t="s">
        <v>40</v>
      </c>
      <c r="X107" t="s">
        <v>43</v>
      </c>
      <c r="Y107" t="s">
        <v>95</v>
      </c>
      <c r="Z107" t="s">
        <v>58</v>
      </c>
      <c r="AA107" t="s">
        <v>58</v>
      </c>
      <c r="AB107" t="s">
        <v>225</v>
      </c>
      <c r="AC107" t="s">
        <v>250</v>
      </c>
      <c r="AD107" t="s">
        <v>409</v>
      </c>
    </row>
    <row r="108" spans="1:30" hidden="1" x14ac:dyDescent="0.3">
      <c r="A108" t="s">
        <v>790</v>
      </c>
      <c r="B108" t="s">
        <v>791</v>
      </c>
      <c r="C108" s="1" t="str">
        <f t="shared" si="13"/>
        <v>21:0500</v>
      </c>
      <c r="D108" s="1" t="str">
        <f t="shared" si="17"/>
        <v>21:0165</v>
      </c>
      <c r="E108" t="s">
        <v>792</v>
      </c>
      <c r="F108" t="s">
        <v>793</v>
      </c>
      <c r="H108">
        <v>52.892479999999999</v>
      </c>
      <c r="I108">
        <v>-60.817876900000002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113</v>
      </c>
      <c r="N108">
        <v>107</v>
      </c>
      <c r="O108" t="s">
        <v>58</v>
      </c>
      <c r="P108" t="s">
        <v>104</v>
      </c>
      <c r="Q108" t="s">
        <v>95</v>
      </c>
      <c r="R108" t="s">
        <v>119</v>
      </c>
      <c r="S108" t="s">
        <v>136</v>
      </c>
      <c r="T108" t="s">
        <v>40</v>
      </c>
      <c r="U108" t="s">
        <v>44</v>
      </c>
      <c r="V108" t="s">
        <v>415</v>
      </c>
      <c r="W108" t="s">
        <v>40</v>
      </c>
      <c r="X108" t="s">
        <v>43</v>
      </c>
      <c r="Y108" t="s">
        <v>95</v>
      </c>
      <c r="Z108" t="s">
        <v>214</v>
      </c>
      <c r="AA108" t="s">
        <v>214</v>
      </c>
      <c r="AB108" t="s">
        <v>477</v>
      </c>
      <c r="AC108" t="s">
        <v>144</v>
      </c>
      <c r="AD108" t="s">
        <v>115</v>
      </c>
    </row>
    <row r="109" spans="1:30" hidden="1" x14ac:dyDescent="0.3">
      <c r="A109" t="s">
        <v>794</v>
      </c>
      <c r="B109" t="s">
        <v>795</v>
      </c>
      <c r="C109" s="1" t="str">
        <f t="shared" si="13"/>
        <v>21:0500</v>
      </c>
      <c r="D109" s="1" t="str">
        <f t="shared" si="17"/>
        <v>21:0165</v>
      </c>
      <c r="E109" t="s">
        <v>796</v>
      </c>
      <c r="F109" t="s">
        <v>797</v>
      </c>
      <c r="H109">
        <v>52.894821499999999</v>
      </c>
      <c r="I109">
        <v>-60.780233000000003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127</v>
      </c>
      <c r="N109">
        <v>108</v>
      </c>
      <c r="O109" t="s">
        <v>103</v>
      </c>
      <c r="P109" t="s">
        <v>232</v>
      </c>
      <c r="Q109" t="s">
        <v>95</v>
      </c>
      <c r="R109" t="s">
        <v>37</v>
      </c>
      <c r="S109" t="s">
        <v>95</v>
      </c>
      <c r="T109" t="s">
        <v>40</v>
      </c>
      <c r="U109" t="s">
        <v>231</v>
      </c>
      <c r="V109" t="s">
        <v>748</v>
      </c>
      <c r="W109" t="s">
        <v>40</v>
      </c>
      <c r="X109" t="s">
        <v>179</v>
      </c>
      <c r="Y109" t="s">
        <v>95</v>
      </c>
      <c r="Z109" t="s">
        <v>134</v>
      </c>
      <c r="AA109" t="s">
        <v>45</v>
      </c>
      <c r="AB109" t="s">
        <v>695</v>
      </c>
      <c r="AC109" t="s">
        <v>250</v>
      </c>
      <c r="AD109" t="s">
        <v>314</v>
      </c>
    </row>
    <row r="110" spans="1:30" hidden="1" x14ac:dyDescent="0.3">
      <c r="A110" t="s">
        <v>798</v>
      </c>
      <c r="B110" t="s">
        <v>799</v>
      </c>
      <c r="C110" s="1" t="str">
        <f t="shared" si="13"/>
        <v>21:0500</v>
      </c>
      <c r="D110" s="1" t="str">
        <f t="shared" si="17"/>
        <v>21:0165</v>
      </c>
      <c r="E110" t="s">
        <v>800</v>
      </c>
      <c r="F110" t="s">
        <v>801</v>
      </c>
      <c r="H110">
        <v>52.905802100000002</v>
      </c>
      <c r="I110">
        <v>-60.745496500000002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142</v>
      </c>
      <c r="N110">
        <v>109</v>
      </c>
      <c r="O110" t="s">
        <v>802</v>
      </c>
      <c r="P110" t="s">
        <v>176</v>
      </c>
      <c r="Q110" t="s">
        <v>95</v>
      </c>
      <c r="R110" t="s">
        <v>176</v>
      </c>
      <c r="S110" t="s">
        <v>477</v>
      </c>
      <c r="T110" t="s">
        <v>40</v>
      </c>
      <c r="U110" t="s">
        <v>803</v>
      </c>
      <c r="V110" t="s">
        <v>804</v>
      </c>
      <c r="W110" t="s">
        <v>40</v>
      </c>
      <c r="X110" t="s">
        <v>179</v>
      </c>
      <c r="Y110" t="s">
        <v>39</v>
      </c>
      <c r="Z110" t="s">
        <v>546</v>
      </c>
      <c r="AA110" t="s">
        <v>214</v>
      </c>
      <c r="AB110" t="s">
        <v>805</v>
      </c>
      <c r="AC110" t="s">
        <v>250</v>
      </c>
      <c r="AD110" t="s">
        <v>241</v>
      </c>
    </row>
    <row r="111" spans="1:30" hidden="1" x14ac:dyDescent="0.3">
      <c r="A111" t="s">
        <v>806</v>
      </c>
      <c r="B111" t="s">
        <v>807</v>
      </c>
      <c r="C111" s="1" t="str">
        <f t="shared" si="13"/>
        <v>21:0500</v>
      </c>
      <c r="D111" s="1" t="str">
        <f t="shared" si="17"/>
        <v>21:0165</v>
      </c>
      <c r="E111" t="s">
        <v>808</v>
      </c>
      <c r="F111" t="s">
        <v>809</v>
      </c>
      <c r="H111">
        <v>52.870831299999999</v>
      </c>
      <c r="I111">
        <v>-60.764340500000003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150</v>
      </c>
      <c r="N111">
        <v>110</v>
      </c>
      <c r="O111" t="s">
        <v>810</v>
      </c>
      <c r="P111" t="s">
        <v>265</v>
      </c>
      <c r="Q111" t="s">
        <v>95</v>
      </c>
      <c r="R111" t="s">
        <v>119</v>
      </c>
      <c r="S111" t="s">
        <v>176</v>
      </c>
      <c r="T111" t="s">
        <v>40</v>
      </c>
      <c r="U111" t="s">
        <v>811</v>
      </c>
      <c r="V111" t="s">
        <v>812</v>
      </c>
      <c r="W111" t="s">
        <v>40</v>
      </c>
      <c r="X111" t="s">
        <v>43</v>
      </c>
      <c r="Y111" t="s">
        <v>95</v>
      </c>
      <c r="Z111" t="s">
        <v>45</v>
      </c>
      <c r="AA111" t="s">
        <v>44</v>
      </c>
      <c r="AB111" t="s">
        <v>597</v>
      </c>
      <c r="AC111" t="s">
        <v>250</v>
      </c>
      <c r="AD111" t="s">
        <v>392</v>
      </c>
    </row>
    <row r="112" spans="1:30" hidden="1" x14ac:dyDescent="0.3">
      <c r="A112" t="s">
        <v>813</v>
      </c>
      <c r="B112" t="s">
        <v>814</v>
      </c>
      <c r="C112" s="1" t="str">
        <f t="shared" si="13"/>
        <v>21:0500</v>
      </c>
      <c r="D112" s="1" t="str">
        <f t="shared" si="17"/>
        <v>21:0165</v>
      </c>
      <c r="E112" t="s">
        <v>815</v>
      </c>
      <c r="F112" t="s">
        <v>816</v>
      </c>
      <c r="H112">
        <v>52.843399300000002</v>
      </c>
      <c r="I112">
        <v>-60.784521300000002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175</v>
      </c>
      <c r="N112">
        <v>111</v>
      </c>
      <c r="O112" t="s">
        <v>492</v>
      </c>
      <c r="P112" t="s">
        <v>165</v>
      </c>
      <c r="Q112" t="s">
        <v>95</v>
      </c>
      <c r="R112" t="s">
        <v>153</v>
      </c>
      <c r="S112" t="s">
        <v>79</v>
      </c>
      <c r="T112" t="s">
        <v>40</v>
      </c>
      <c r="U112" t="s">
        <v>817</v>
      </c>
      <c r="V112" t="s">
        <v>818</v>
      </c>
      <c r="W112" t="s">
        <v>40</v>
      </c>
      <c r="X112" t="s">
        <v>179</v>
      </c>
      <c r="Y112" t="s">
        <v>95</v>
      </c>
      <c r="Z112" t="s">
        <v>423</v>
      </c>
      <c r="AA112" t="s">
        <v>58</v>
      </c>
      <c r="AB112" t="s">
        <v>36</v>
      </c>
      <c r="AC112" t="s">
        <v>250</v>
      </c>
      <c r="AD112" t="s">
        <v>392</v>
      </c>
    </row>
    <row r="113" spans="1:30" hidden="1" x14ac:dyDescent="0.3">
      <c r="A113" t="s">
        <v>819</v>
      </c>
      <c r="B113" t="s">
        <v>820</v>
      </c>
      <c r="C113" s="1" t="str">
        <f t="shared" si="13"/>
        <v>21:0500</v>
      </c>
      <c r="D113" s="1" t="str">
        <f t="shared" si="17"/>
        <v>21:0165</v>
      </c>
      <c r="E113" t="s">
        <v>821</v>
      </c>
      <c r="F113" t="s">
        <v>822</v>
      </c>
      <c r="H113">
        <v>52.8304793</v>
      </c>
      <c r="I113">
        <v>-60.736410599999999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184</v>
      </c>
      <c r="N113">
        <v>112</v>
      </c>
      <c r="O113" t="s">
        <v>823</v>
      </c>
      <c r="P113" t="s">
        <v>276</v>
      </c>
      <c r="Q113" t="s">
        <v>39</v>
      </c>
      <c r="R113" t="s">
        <v>176</v>
      </c>
      <c r="S113" t="s">
        <v>130</v>
      </c>
      <c r="T113" t="s">
        <v>40</v>
      </c>
      <c r="U113" t="s">
        <v>824</v>
      </c>
      <c r="V113" t="s">
        <v>590</v>
      </c>
      <c r="W113" t="s">
        <v>194</v>
      </c>
      <c r="X113" t="s">
        <v>43</v>
      </c>
      <c r="Y113" t="s">
        <v>95</v>
      </c>
      <c r="Z113" t="s">
        <v>257</v>
      </c>
      <c r="AA113" t="s">
        <v>45</v>
      </c>
      <c r="AB113" t="s">
        <v>825</v>
      </c>
      <c r="AC113" t="s">
        <v>250</v>
      </c>
      <c r="AD113" t="s">
        <v>409</v>
      </c>
    </row>
    <row r="114" spans="1:30" hidden="1" x14ac:dyDescent="0.3">
      <c r="A114" t="s">
        <v>826</v>
      </c>
      <c r="B114" t="s">
        <v>827</v>
      </c>
      <c r="C114" s="1" t="str">
        <f t="shared" si="13"/>
        <v>21:0500</v>
      </c>
      <c r="D114" s="1" t="str">
        <f>HYPERLINK("http://geochem.nrcan.gc.ca/cdogs/content/svy/svy_e.htm", "")</f>
        <v/>
      </c>
      <c r="G114" s="1" t="str">
        <f>HYPERLINK("http://geochem.nrcan.gc.ca/cdogs/content/cr_/cr_00056_e.htm", "56")</f>
        <v>56</v>
      </c>
      <c r="J114" t="s">
        <v>161</v>
      </c>
      <c r="K114" t="s">
        <v>162</v>
      </c>
      <c r="L114">
        <v>6</v>
      </c>
      <c r="M114" t="s">
        <v>163</v>
      </c>
      <c r="N114">
        <v>113</v>
      </c>
      <c r="O114" t="s">
        <v>409</v>
      </c>
      <c r="P114" t="s">
        <v>152</v>
      </c>
      <c r="Q114" t="s">
        <v>169</v>
      </c>
      <c r="R114" t="s">
        <v>135</v>
      </c>
      <c r="S114" t="s">
        <v>185</v>
      </c>
      <c r="T114" t="s">
        <v>194</v>
      </c>
      <c r="U114" t="s">
        <v>828</v>
      </c>
      <c r="V114" t="s">
        <v>484</v>
      </c>
      <c r="W114" t="s">
        <v>233</v>
      </c>
      <c r="X114" t="s">
        <v>829</v>
      </c>
      <c r="Y114" t="s">
        <v>68</v>
      </c>
      <c r="Z114" t="s">
        <v>58</v>
      </c>
      <c r="AA114" t="s">
        <v>196</v>
      </c>
      <c r="AB114" t="s">
        <v>830</v>
      </c>
      <c r="AC114" t="s">
        <v>831</v>
      </c>
      <c r="AD114" t="s">
        <v>832</v>
      </c>
    </row>
    <row r="115" spans="1:30" hidden="1" x14ac:dyDescent="0.3">
      <c r="A115" t="s">
        <v>833</v>
      </c>
      <c r="B115" t="s">
        <v>834</v>
      </c>
      <c r="C115" s="1" t="str">
        <f t="shared" si="13"/>
        <v>21:0500</v>
      </c>
      <c r="D115" s="1" t="str">
        <f t="shared" ref="D115:D122" si="20">HYPERLINK("http://geochem.nrcan.gc.ca/cdogs/content/svy/svy210165_e.htm", "21:0165")</f>
        <v>21:0165</v>
      </c>
      <c r="E115" t="s">
        <v>835</v>
      </c>
      <c r="F115" t="s">
        <v>836</v>
      </c>
      <c r="H115">
        <v>52.845973800000003</v>
      </c>
      <c r="I115">
        <v>-60.694005599999997</v>
      </c>
      <c r="J115" s="1" t="str">
        <f t="shared" ref="J115:J122" si="21">HYPERLINK("http://geochem.nrcan.gc.ca/cdogs/content/kwd/kwd020027_e.htm", "NGR lake sediment grab sample")</f>
        <v>NGR lake sediment grab sample</v>
      </c>
      <c r="K115" s="1" t="str">
        <f t="shared" ref="K115:K122" si="22">HYPERLINK("http://geochem.nrcan.gc.ca/cdogs/content/kwd/kwd080006_e.htm", "&lt;177 micron (NGR)")</f>
        <v>&lt;177 micron (NGR)</v>
      </c>
      <c r="L115">
        <v>6</v>
      </c>
      <c r="M115" t="s">
        <v>191</v>
      </c>
      <c r="N115">
        <v>114</v>
      </c>
      <c r="O115" t="s">
        <v>613</v>
      </c>
      <c r="P115" t="s">
        <v>134</v>
      </c>
      <c r="Q115" t="s">
        <v>39</v>
      </c>
      <c r="R115" t="s">
        <v>185</v>
      </c>
      <c r="S115" t="s">
        <v>68</v>
      </c>
      <c r="T115" t="s">
        <v>40</v>
      </c>
      <c r="U115" t="s">
        <v>517</v>
      </c>
      <c r="V115" t="s">
        <v>598</v>
      </c>
      <c r="W115" t="s">
        <v>194</v>
      </c>
      <c r="X115" t="s">
        <v>179</v>
      </c>
      <c r="Y115" t="s">
        <v>95</v>
      </c>
      <c r="Z115" t="s">
        <v>58</v>
      </c>
      <c r="AA115" t="s">
        <v>58</v>
      </c>
      <c r="AB115" t="s">
        <v>837</v>
      </c>
      <c r="AC115" t="s">
        <v>248</v>
      </c>
      <c r="AD115" t="s">
        <v>241</v>
      </c>
    </row>
    <row r="116" spans="1:30" hidden="1" x14ac:dyDescent="0.3">
      <c r="A116" t="s">
        <v>838</v>
      </c>
      <c r="B116" t="s">
        <v>839</v>
      </c>
      <c r="C116" s="1" t="str">
        <f t="shared" si="13"/>
        <v>21:0500</v>
      </c>
      <c r="D116" s="1" t="str">
        <f t="shared" si="20"/>
        <v>21:0165</v>
      </c>
      <c r="E116" t="s">
        <v>840</v>
      </c>
      <c r="F116" t="s">
        <v>841</v>
      </c>
      <c r="H116">
        <v>52.810564999999997</v>
      </c>
      <c r="I116">
        <v>-60.687541600000003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201</v>
      </c>
      <c r="N116">
        <v>115</v>
      </c>
      <c r="O116" t="s">
        <v>391</v>
      </c>
      <c r="P116" t="s">
        <v>145</v>
      </c>
      <c r="Q116" t="s">
        <v>39</v>
      </c>
      <c r="R116" t="s">
        <v>68</v>
      </c>
      <c r="S116" t="s">
        <v>37</v>
      </c>
      <c r="T116" t="s">
        <v>40</v>
      </c>
      <c r="U116" t="s">
        <v>842</v>
      </c>
      <c r="V116" t="s">
        <v>70</v>
      </c>
      <c r="W116" t="s">
        <v>40</v>
      </c>
      <c r="X116" t="s">
        <v>43</v>
      </c>
      <c r="Y116" t="s">
        <v>95</v>
      </c>
      <c r="Z116" t="s">
        <v>214</v>
      </c>
      <c r="AA116" t="s">
        <v>44</v>
      </c>
      <c r="AB116" t="s">
        <v>597</v>
      </c>
      <c r="AC116" t="s">
        <v>250</v>
      </c>
      <c r="AD116" t="s">
        <v>115</v>
      </c>
    </row>
    <row r="117" spans="1:30" hidden="1" x14ac:dyDescent="0.3">
      <c r="A117" t="s">
        <v>843</v>
      </c>
      <c r="B117" t="s">
        <v>844</v>
      </c>
      <c r="C117" s="1" t="str">
        <f t="shared" si="13"/>
        <v>21:0500</v>
      </c>
      <c r="D117" s="1" t="str">
        <f t="shared" si="20"/>
        <v>21:0165</v>
      </c>
      <c r="E117" t="s">
        <v>845</v>
      </c>
      <c r="F117" t="s">
        <v>846</v>
      </c>
      <c r="H117">
        <v>52.775539999999999</v>
      </c>
      <c r="I117">
        <v>-60.653976900000004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210</v>
      </c>
      <c r="N117">
        <v>116</v>
      </c>
      <c r="O117" t="s">
        <v>782</v>
      </c>
      <c r="P117" t="s">
        <v>145</v>
      </c>
      <c r="Q117" t="s">
        <v>55</v>
      </c>
      <c r="R117" t="s">
        <v>202</v>
      </c>
      <c r="S117" t="s">
        <v>164</v>
      </c>
      <c r="T117" t="s">
        <v>40</v>
      </c>
      <c r="U117" t="s">
        <v>847</v>
      </c>
      <c r="V117" t="s">
        <v>352</v>
      </c>
      <c r="W117" t="s">
        <v>40</v>
      </c>
      <c r="X117" t="s">
        <v>179</v>
      </c>
      <c r="Y117" t="s">
        <v>95</v>
      </c>
      <c r="Z117" t="s">
        <v>258</v>
      </c>
      <c r="AA117" t="s">
        <v>58</v>
      </c>
      <c r="AB117" t="s">
        <v>848</v>
      </c>
      <c r="AC117" t="s">
        <v>250</v>
      </c>
      <c r="AD117" t="s">
        <v>107</v>
      </c>
    </row>
    <row r="118" spans="1:30" hidden="1" x14ac:dyDescent="0.3">
      <c r="A118" t="s">
        <v>849</v>
      </c>
      <c r="B118" t="s">
        <v>850</v>
      </c>
      <c r="C118" s="1" t="str">
        <f t="shared" si="13"/>
        <v>21:0500</v>
      </c>
      <c r="D118" s="1" t="str">
        <f t="shared" si="20"/>
        <v>21:0165</v>
      </c>
      <c r="E118" t="s">
        <v>851</v>
      </c>
      <c r="F118" t="s">
        <v>852</v>
      </c>
      <c r="H118">
        <v>52.742669999999997</v>
      </c>
      <c r="I118">
        <v>-60.688088399999998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221</v>
      </c>
      <c r="N118">
        <v>117</v>
      </c>
      <c r="O118" t="s">
        <v>214</v>
      </c>
      <c r="P118" t="s">
        <v>165</v>
      </c>
      <c r="Q118" t="s">
        <v>276</v>
      </c>
      <c r="R118" t="s">
        <v>176</v>
      </c>
      <c r="S118" t="s">
        <v>153</v>
      </c>
      <c r="T118" t="s">
        <v>40</v>
      </c>
      <c r="U118" t="s">
        <v>853</v>
      </c>
      <c r="V118" t="s">
        <v>677</v>
      </c>
      <c r="W118" t="s">
        <v>40</v>
      </c>
      <c r="X118" t="s">
        <v>43</v>
      </c>
      <c r="Y118" t="s">
        <v>95</v>
      </c>
      <c r="Z118" t="s">
        <v>214</v>
      </c>
      <c r="AA118" t="s">
        <v>135</v>
      </c>
      <c r="AB118" t="s">
        <v>854</v>
      </c>
      <c r="AC118" t="s">
        <v>250</v>
      </c>
      <c r="AD118" t="s">
        <v>392</v>
      </c>
    </row>
    <row r="119" spans="1:30" hidden="1" x14ac:dyDescent="0.3">
      <c r="A119" t="s">
        <v>855</v>
      </c>
      <c r="B119" t="s">
        <v>856</v>
      </c>
      <c r="C119" s="1" t="str">
        <f t="shared" si="13"/>
        <v>21:0500</v>
      </c>
      <c r="D119" s="1" t="str">
        <f t="shared" si="20"/>
        <v>21:0165</v>
      </c>
      <c r="E119" t="s">
        <v>857</v>
      </c>
      <c r="F119" t="s">
        <v>858</v>
      </c>
      <c r="H119">
        <v>52.729161900000001</v>
      </c>
      <c r="I119">
        <v>-60.621158800000003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230</v>
      </c>
      <c r="N119">
        <v>118</v>
      </c>
      <c r="O119" t="s">
        <v>241</v>
      </c>
      <c r="P119" t="s">
        <v>66</v>
      </c>
      <c r="Q119" t="s">
        <v>95</v>
      </c>
      <c r="R119" t="s">
        <v>119</v>
      </c>
      <c r="S119" t="s">
        <v>54</v>
      </c>
      <c r="T119" t="s">
        <v>40</v>
      </c>
      <c r="U119" t="s">
        <v>859</v>
      </c>
      <c r="V119" t="s">
        <v>301</v>
      </c>
      <c r="W119" t="s">
        <v>194</v>
      </c>
      <c r="X119" t="s">
        <v>43</v>
      </c>
      <c r="Y119" t="s">
        <v>95</v>
      </c>
      <c r="Z119" t="s">
        <v>196</v>
      </c>
      <c r="AA119" t="s">
        <v>314</v>
      </c>
      <c r="AB119" t="s">
        <v>825</v>
      </c>
      <c r="AC119" t="s">
        <v>239</v>
      </c>
      <c r="AD119" t="s">
        <v>155</v>
      </c>
    </row>
    <row r="120" spans="1:30" hidden="1" x14ac:dyDescent="0.3">
      <c r="A120" t="s">
        <v>860</v>
      </c>
      <c r="B120" t="s">
        <v>861</v>
      </c>
      <c r="C120" s="1" t="str">
        <f t="shared" si="13"/>
        <v>21:0500</v>
      </c>
      <c r="D120" s="1" t="str">
        <f t="shared" si="20"/>
        <v>21:0165</v>
      </c>
      <c r="E120" t="s">
        <v>862</v>
      </c>
      <c r="F120" t="s">
        <v>863</v>
      </c>
      <c r="H120">
        <v>52.743019400000001</v>
      </c>
      <c r="I120">
        <v>-60.595333799999999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238</v>
      </c>
      <c r="N120">
        <v>119</v>
      </c>
      <c r="O120" t="s">
        <v>129</v>
      </c>
      <c r="P120" t="s">
        <v>247</v>
      </c>
      <c r="Q120" t="s">
        <v>39</v>
      </c>
      <c r="R120" t="s">
        <v>153</v>
      </c>
      <c r="S120" t="s">
        <v>55</v>
      </c>
      <c r="T120" t="s">
        <v>40</v>
      </c>
      <c r="U120" t="s">
        <v>864</v>
      </c>
      <c r="V120" t="s">
        <v>620</v>
      </c>
      <c r="W120" t="s">
        <v>40</v>
      </c>
      <c r="X120" t="s">
        <v>43</v>
      </c>
      <c r="Y120" t="s">
        <v>95</v>
      </c>
      <c r="Z120" t="s">
        <v>44</v>
      </c>
      <c r="AA120" t="s">
        <v>44</v>
      </c>
      <c r="AB120" t="s">
        <v>300</v>
      </c>
      <c r="AC120" t="s">
        <v>250</v>
      </c>
      <c r="AD120" t="s">
        <v>107</v>
      </c>
    </row>
    <row r="121" spans="1:30" hidden="1" x14ac:dyDescent="0.3">
      <c r="A121" t="s">
        <v>865</v>
      </c>
      <c r="B121" t="s">
        <v>866</v>
      </c>
      <c r="C121" s="1" t="str">
        <f t="shared" si="13"/>
        <v>21:0500</v>
      </c>
      <c r="D121" s="1" t="str">
        <f t="shared" si="20"/>
        <v>21:0165</v>
      </c>
      <c r="E121" t="s">
        <v>867</v>
      </c>
      <c r="F121" t="s">
        <v>868</v>
      </c>
      <c r="H121">
        <v>52.758557500000002</v>
      </c>
      <c r="I121">
        <v>-60.500551000000002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246</v>
      </c>
      <c r="N121">
        <v>120</v>
      </c>
      <c r="O121" t="s">
        <v>222</v>
      </c>
      <c r="P121" t="s">
        <v>54</v>
      </c>
      <c r="Q121" t="s">
        <v>95</v>
      </c>
      <c r="R121" t="s">
        <v>153</v>
      </c>
      <c r="S121" t="s">
        <v>38</v>
      </c>
      <c r="T121" t="s">
        <v>40</v>
      </c>
      <c r="U121" t="s">
        <v>86</v>
      </c>
      <c r="V121" t="s">
        <v>266</v>
      </c>
      <c r="W121" t="s">
        <v>40</v>
      </c>
      <c r="X121" t="s">
        <v>43</v>
      </c>
      <c r="Y121" t="s">
        <v>95</v>
      </c>
      <c r="Z121" t="s">
        <v>314</v>
      </c>
      <c r="AA121" t="s">
        <v>58</v>
      </c>
      <c r="AB121" t="s">
        <v>554</v>
      </c>
      <c r="AC121" t="s">
        <v>250</v>
      </c>
      <c r="AD121" t="s">
        <v>107</v>
      </c>
    </row>
    <row r="122" spans="1:30" hidden="1" x14ac:dyDescent="0.3">
      <c r="A122" t="s">
        <v>869</v>
      </c>
      <c r="B122" t="s">
        <v>870</v>
      </c>
      <c r="C122" s="1" t="str">
        <f t="shared" si="13"/>
        <v>21:0500</v>
      </c>
      <c r="D122" s="1" t="str">
        <f t="shared" si="20"/>
        <v>21:0165</v>
      </c>
      <c r="E122" t="s">
        <v>871</v>
      </c>
      <c r="F122" t="s">
        <v>872</v>
      </c>
      <c r="H122">
        <v>52.771716499999997</v>
      </c>
      <c r="I122">
        <v>-60.433757999999997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34</v>
      </c>
      <c r="N122">
        <v>121</v>
      </c>
      <c r="O122" t="s">
        <v>270</v>
      </c>
      <c r="P122" t="s">
        <v>256</v>
      </c>
      <c r="Q122" t="s">
        <v>39</v>
      </c>
      <c r="R122" t="s">
        <v>92</v>
      </c>
      <c r="S122" t="s">
        <v>37</v>
      </c>
      <c r="T122" t="s">
        <v>40</v>
      </c>
      <c r="U122" t="s">
        <v>873</v>
      </c>
      <c r="V122" t="s">
        <v>57</v>
      </c>
      <c r="W122" t="s">
        <v>40</v>
      </c>
      <c r="X122" t="s">
        <v>43</v>
      </c>
      <c r="Y122" t="s">
        <v>39</v>
      </c>
      <c r="Z122" t="s">
        <v>58</v>
      </c>
      <c r="AA122" t="s">
        <v>214</v>
      </c>
      <c r="AB122" t="s">
        <v>874</v>
      </c>
      <c r="AC122" t="s">
        <v>250</v>
      </c>
      <c r="AD122" t="s">
        <v>83</v>
      </c>
    </row>
    <row r="123" spans="1:30" hidden="1" x14ac:dyDescent="0.3">
      <c r="A123" t="s">
        <v>875</v>
      </c>
      <c r="B123" t="s">
        <v>876</v>
      </c>
      <c r="C123" s="1" t="str">
        <f t="shared" si="13"/>
        <v>21:0500</v>
      </c>
      <c r="D123" s="1" t="str">
        <f>HYPERLINK("http://geochem.nrcan.gc.ca/cdogs/content/svy/svy_e.htm", "")</f>
        <v/>
      </c>
      <c r="G123" s="1" t="str">
        <f>HYPERLINK("http://geochem.nrcan.gc.ca/cdogs/content/cr_/cr_00056_e.htm", "56")</f>
        <v>56</v>
      </c>
      <c r="J123" t="s">
        <v>161</v>
      </c>
      <c r="K123" t="s">
        <v>162</v>
      </c>
      <c r="L123">
        <v>7</v>
      </c>
      <c r="M123" t="s">
        <v>163</v>
      </c>
      <c r="N123">
        <v>122</v>
      </c>
      <c r="O123" t="s">
        <v>877</v>
      </c>
      <c r="P123" t="s">
        <v>152</v>
      </c>
      <c r="Q123" t="s">
        <v>169</v>
      </c>
      <c r="R123" t="s">
        <v>129</v>
      </c>
      <c r="S123" t="s">
        <v>193</v>
      </c>
      <c r="T123" t="s">
        <v>40</v>
      </c>
      <c r="U123" t="s">
        <v>878</v>
      </c>
      <c r="V123" t="s">
        <v>352</v>
      </c>
      <c r="W123" t="s">
        <v>239</v>
      </c>
      <c r="X123" t="s">
        <v>145</v>
      </c>
      <c r="Y123" t="s">
        <v>68</v>
      </c>
      <c r="Z123" t="s">
        <v>423</v>
      </c>
      <c r="AA123" t="s">
        <v>107</v>
      </c>
      <c r="AB123" t="s">
        <v>38</v>
      </c>
      <c r="AC123" t="s">
        <v>879</v>
      </c>
      <c r="AD123" t="s">
        <v>880</v>
      </c>
    </row>
    <row r="124" spans="1:30" hidden="1" x14ac:dyDescent="0.3">
      <c r="A124" t="s">
        <v>881</v>
      </c>
      <c r="B124" t="s">
        <v>882</v>
      </c>
      <c r="C124" s="1" t="str">
        <f t="shared" si="13"/>
        <v>21:0500</v>
      </c>
      <c r="D124" s="1" t="str">
        <f t="shared" ref="D124:D155" si="23">HYPERLINK("http://geochem.nrcan.gc.ca/cdogs/content/svy/svy210165_e.htm", "21:0165")</f>
        <v>21:0165</v>
      </c>
      <c r="E124" t="s">
        <v>871</v>
      </c>
      <c r="F124" t="s">
        <v>883</v>
      </c>
      <c r="H124">
        <v>52.771716499999997</v>
      </c>
      <c r="I124">
        <v>-60.433757999999997</v>
      </c>
      <c r="J124" s="1" t="str">
        <f t="shared" ref="J124:J155" si="24">HYPERLINK("http://geochem.nrcan.gc.ca/cdogs/content/kwd/kwd020027_e.htm", "NGR lake sediment grab sample")</f>
        <v>NGR lake sediment grab sample</v>
      </c>
      <c r="K124" s="1" t="str">
        <f t="shared" ref="K124:K155" si="25">HYPERLINK("http://geochem.nrcan.gc.ca/cdogs/content/kwd/kwd080006_e.htm", "&lt;177 micron (NGR)")</f>
        <v>&lt;177 micron (NGR)</v>
      </c>
      <c r="L124">
        <v>7</v>
      </c>
      <c r="M124" t="s">
        <v>52</v>
      </c>
      <c r="N124">
        <v>123</v>
      </c>
      <c r="O124" t="s">
        <v>576</v>
      </c>
      <c r="P124" t="s">
        <v>165</v>
      </c>
      <c r="Q124" t="s">
        <v>39</v>
      </c>
      <c r="R124" t="s">
        <v>38</v>
      </c>
      <c r="S124" t="s">
        <v>37</v>
      </c>
      <c r="T124" t="s">
        <v>40</v>
      </c>
      <c r="U124" t="s">
        <v>116</v>
      </c>
      <c r="V124" t="s">
        <v>884</v>
      </c>
      <c r="W124" t="s">
        <v>40</v>
      </c>
      <c r="X124" t="s">
        <v>179</v>
      </c>
      <c r="Y124" t="s">
        <v>95</v>
      </c>
      <c r="Z124" t="s">
        <v>613</v>
      </c>
      <c r="AA124" t="s">
        <v>214</v>
      </c>
      <c r="AB124" t="s">
        <v>259</v>
      </c>
      <c r="AC124" t="s">
        <v>250</v>
      </c>
      <c r="AD124" t="s">
        <v>107</v>
      </c>
    </row>
    <row r="125" spans="1:30" hidden="1" x14ac:dyDescent="0.3">
      <c r="A125" t="s">
        <v>885</v>
      </c>
      <c r="B125" t="s">
        <v>886</v>
      </c>
      <c r="C125" s="1" t="str">
        <f t="shared" si="13"/>
        <v>21:0500</v>
      </c>
      <c r="D125" s="1" t="str">
        <f t="shared" si="23"/>
        <v>21:0165</v>
      </c>
      <c r="E125" t="s">
        <v>871</v>
      </c>
      <c r="F125" t="s">
        <v>887</v>
      </c>
      <c r="H125">
        <v>52.771716499999997</v>
      </c>
      <c r="I125">
        <v>-60.433757999999997</v>
      </c>
      <c r="J125" s="1" t="str">
        <f t="shared" si="24"/>
        <v>NGR lake sediment grab sample</v>
      </c>
      <c r="K125" s="1" t="str">
        <f t="shared" si="25"/>
        <v>&lt;177 micron (NGR)</v>
      </c>
      <c r="L125">
        <v>7</v>
      </c>
      <c r="M125" t="s">
        <v>65</v>
      </c>
      <c r="N125">
        <v>124</v>
      </c>
      <c r="O125" t="s">
        <v>270</v>
      </c>
      <c r="P125" t="s">
        <v>169</v>
      </c>
      <c r="Q125" t="s">
        <v>39</v>
      </c>
      <c r="R125" t="s">
        <v>131</v>
      </c>
      <c r="S125" t="s">
        <v>37</v>
      </c>
      <c r="T125" t="s">
        <v>40</v>
      </c>
      <c r="U125" t="s">
        <v>873</v>
      </c>
      <c r="V125" t="s">
        <v>42</v>
      </c>
      <c r="W125" t="s">
        <v>40</v>
      </c>
      <c r="X125" t="s">
        <v>43</v>
      </c>
      <c r="Y125" t="s">
        <v>95</v>
      </c>
      <c r="Z125" t="s">
        <v>58</v>
      </c>
      <c r="AA125" t="s">
        <v>135</v>
      </c>
      <c r="AB125" t="s">
        <v>429</v>
      </c>
      <c r="AC125" t="s">
        <v>250</v>
      </c>
      <c r="AD125" t="s">
        <v>107</v>
      </c>
    </row>
    <row r="126" spans="1:30" hidden="1" x14ac:dyDescent="0.3">
      <c r="A126" t="s">
        <v>888</v>
      </c>
      <c r="B126" t="s">
        <v>889</v>
      </c>
      <c r="C126" s="1" t="str">
        <f t="shared" si="13"/>
        <v>21:0500</v>
      </c>
      <c r="D126" s="1" t="str">
        <f t="shared" si="23"/>
        <v>21:0165</v>
      </c>
      <c r="E126" t="s">
        <v>890</v>
      </c>
      <c r="F126" t="s">
        <v>891</v>
      </c>
      <c r="H126">
        <v>52.780500199999999</v>
      </c>
      <c r="I126">
        <v>-60.4039371</v>
      </c>
      <c r="J126" s="1" t="str">
        <f t="shared" si="24"/>
        <v>NGR lake sediment grab sample</v>
      </c>
      <c r="K126" s="1" t="str">
        <f t="shared" si="25"/>
        <v>&lt;177 micron (NGR)</v>
      </c>
      <c r="L126">
        <v>7</v>
      </c>
      <c r="M126" t="s">
        <v>76</v>
      </c>
      <c r="N126">
        <v>125</v>
      </c>
      <c r="O126" t="s">
        <v>77</v>
      </c>
      <c r="P126" t="s">
        <v>176</v>
      </c>
      <c r="Q126" t="s">
        <v>136</v>
      </c>
      <c r="R126" t="s">
        <v>68</v>
      </c>
      <c r="S126" t="s">
        <v>37</v>
      </c>
      <c r="T126" t="s">
        <v>40</v>
      </c>
      <c r="U126" t="s">
        <v>810</v>
      </c>
      <c r="V126" t="s">
        <v>596</v>
      </c>
      <c r="W126" t="s">
        <v>194</v>
      </c>
      <c r="X126" t="s">
        <v>70</v>
      </c>
      <c r="Y126" t="s">
        <v>95</v>
      </c>
      <c r="Z126" t="s">
        <v>204</v>
      </c>
      <c r="AA126" t="s">
        <v>214</v>
      </c>
      <c r="AB126" t="s">
        <v>259</v>
      </c>
      <c r="AC126" t="s">
        <v>250</v>
      </c>
      <c r="AD126" t="s">
        <v>107</v>
      </c>
    </row>
    <row r="127" spans="1:30" hidden="1" x14ac:dyDescent="0.3">
      <c r="A127" t="s">
        <v>892</v>
      </c>
      <c r="B127" t="s">
        <v>893</v>
      </c>
      <c r="C127" s="1" t="str">
        <f t="shared" si="13"/>
        <v>21:0500</v>
      </c>
      <c r="D127" s="1" t="str">
        <f t="shared" si="23"/>
        <v>21:0165</v>
      </c>
      <c r="E127" t="s">
        <v>894</v>
      </c>
      <c r="F127" t="s">
        <v>895</v>
      </c>
      <c r="H127">
        <v>52.7905163</v>
      </c>
      <c r="I127">
        <v>-60.435706500000002</v>
      </c>
      <c r="J127" s="1" t="str">
        <f t="shared" si="24"/>
        <v>NGR lake sediment grab sample</v>
      </c>
      <c r="K127" s="1" t="str">
        <f t="shared" si="25"/>
        <v>&lt;177 micron (NGR)</v>
      </c>
      <c r="L127">
        <v>7</v>
      </c>
      <c r="M127" t="s">
        <v>91</v>
      </c>
      <c r="N127">
        <v>126</v>
      </c>
      <c r="O127" t="s">
        <v>66</v>
      </c>
      <c r="P127" t="s">
        <v>193</v>
      </c>
      <c r="Q127" t="s">
        <v>95</v>
      </c>
      <c r="R127" t="s">
        <v>92</v>
      </c>
      <c r="S127" t="s">
        <v>68</v>
      </c>
      <c r="T127" t="s">
        <v>40</v>
      </c>
      <c r="U127" t="s">
        <v>154</v>
      </c>
      <c r="V127" t="s">
        <v>415</v>
      </c>
      <c r="W127" t="s">
        <v>40</v>
      </c>
      <c r="X127" t="s">
        <v>179</v>
      </c>
      <c r="Y127" t="s">
        <v>95</v>
      </c>
      <c r="Z127" t="s">
        <v>337</v>
      </c>
      <c r="AA127" t="s">
        <v>134</v>
      </c>
      <c r="AB127" t="s">
        <v>590</v>
      </c>
      <c r="AC127" t="s">
        <v>248</v>
      </c>
      <c r="AD127" t="s">
        <v>122</v>
      </c>
    </row>
    <row r="128" spans="1:30" hidden="1" x14ac:dyDescent="0.3">
      <c r="A128" t="s">
        <v>896</v>
      </c>
      <c r="B128" t="s">
        <v>897</v>
      </c>
      <c r="C128" s="1" t="str">
        <f t="shared" si="13"/>
        <v>21:0500</v>
      </c>
      <c r="D128" s="1" t="str">
        <f t="shared" si="23"/>
        <v>21:0165</v>
      </c>
      <c r="E128" t="s">
        <v>898</v>
      </c>
      <c r="F128" t="s">
        <v>899</v>
      </c>
      <c r="H128">
        <v>52.825646900000002</v>
      </c>
      <c r="I128">
        <v>-60.419459600000003</v>
      </c>
      <c r="J128" s="1" t="str">
        <f t="shared" si="24"/>
        <v>NGR lake sediment grab sample</v>
      </c>
      <c r="K128" s="1" t="str">
        <f t="shared" si="25"/>
        <v>&lt;177 micron (NGR)</v>
      </c>
      <c r="L128">
        <v>7</v>
      </c>
      <c r="M128" t="s">
        <v>102</v>
      </c>
      <c r="N128">
        <v>127</v>
      </c>
      <c r="O128" t="s">
        <v>270</v>
      </c>
      <c r="P128" t="s">
        <v>67</v>
      </c>
      <c r="Q128" t="s">
        <v>95</v>
      </c>
      <c r="R128" t="s">
        <v>153</v>
      </c>
      <c r="S128" t="s">
        <v>131</v>
      </c>
      <c r="T128" t="s">
        <v>40</v>
      </c>
      <c r="U128" t="s">
        <v>900</v>
      </c>
      <c r="V128" t="s">
        <v>901</v>
      </c>
      <c r="W128" t="s">
        <v>40</v>
      </c>
      <c r="X128" t="s">
        <v>43</v>
      </c>
      <c r="Y128" t="s">
        <v>95</v>
      </c>
      <c r="Z128" t="s">
        <v>135</v>
      </c>
      <c r="AA128" t="s">
        <v>134</v>
      </c>
      <c r="AB128" t="s">
        <v>614</v>
      </c>
      <c r="AC128" t="s">
        <v>94</v>
      </c>
      <c r="AD128" t="s">
        <v>80</v>
      </c>
    </row>
    <row r="129" spans="1:30" hidden="1" x14ac:dyDescent="0.3">
      <c r="A129" t="s">
        <v>902</v>
      </c>
      <c r="B129" t="s">
        <v>903</v>
      </c>
      <c r="C129" s="1" t="str">
        <f t="shared" si="13"/>
        <v>21:0500</v>
      </c>
      <c r="D129" s="1" t="str">
        <f t="shared" si="23"/>
        <v>21:0165</v>
      </c>
      <c r="E129" t="s">
        <v>904</v>
      </c>
      <c r="F129" t="s">
        <v>905</v>
      </c>
      <c r="H129">
        <v>52.841385199999998</v>
      </c>
      <c r="I129">
        <v>-60.441143099999998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113</v>
      </c>
      <c r="N129">
        <v>128</v>
      </c>
      <c r="O129" t="s">
        <v>377</v>
      </c>
      <c r="P129" t="s">
        <v>153</v>
      </c>
      <c r="Q129" t="s">
        <v>55</v>
      </c>
      <c r="R129" t="s">
        <v>38</v>
      </c>
      <c r="S129" t="s">
        <v>95</v>
      </c>
      <c r="T129" t="s">
        <v>40</v>
      </c>
      <c r="U129" t="s">
        <v>383</v>
      </c>
      <c r="V129" t="s">
        <v>94</v>
      </c>
      <c r="W129" t="s">
        <v>40</v>
      </c>
      <c r="X129" t="s">
        <v>179</v>
      </c>
      <c r="Y129" t="s">
        <v>95</v>
      </c>
      <c r="Z129" t="s">
        <v>185</v>
      </c>
      <c r="AA129" t="s">
        <v>135</v>
      </c>
      <c r="AB129" t="s">
        <v>906</v>
      </c>
      <c r="AC129" t="s">
        <v>250</v>
      </c>
      <c r="AD129" t="s">
        <v>241</v>
      </c>
    </row>
    <row r="130" spans="1:30" hidden="1" x14ac:dyDescent="0.3">
      <c r="A130" t="s">
        <v>907</v>
      </c>
      <c r="B130" t="s">
        <v>908</v>
      </c>
      <c r="C130" s="1" t="str">
        <f t="shared" ref="C130:C193" si="26">HYPERLINK("http://geochem.nrcan.gc.ca/cdogs/content/bdl/bdl210500_e.htm", "21:0500")</f>
        <v>21:0500</v>
      </c>
      <c r="D130" s="1" t="str">
        <f t="shared" si="23"/>
        <v>21:0165</v>
      </c>
      <c r="E130" t="s">
        <v>909</v>
      </c>
      <c r="F130" t="s">
        <v>910</v>
      </c>
      <c r="H130">
        <v>52.860242999999997</v>
      </c>
      <c r="I130">
        <v>-60.439126700000003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127</v>
      </c>
      <c r="N130">
        <v>129</v>
      </c>
      <c r="O130" t="s">
        <v>359</v>
      </c>
      <c r="P130" t="s">
        <v>54</v>
      </c>
      <c r="Q130" t="s">
        <v>55</v>
      </c>
      <c r="R130" t="s">
        <v>79</v>
      </c>
      <c r="S130" t="s">
        <v>38</v>
      </c>
      <c r="T130" t="s">
        <v>40</v>
      </c>
      <c r="U130" t="s">
        <v>911</v>
      </c>
      <c r="V130" t="s">
        <v>97</v>
      </c>
      <c r="W130" t="s">
        <v>40</v>
      </c>
      <c r="X130" t="s">
        <v>179</v>
      </c>
      <c r="Y130" t="s">
        <v>95</v>
      </c>
      <c r="Z130" t="s">
        <v>204</v>
      </c>
      <c r="AA130" t="s">
        <v>135</v>
      </c>
      <c r="AB130" t="s">
        <v>120</v>
      </c>
      <c r="AC130" t="s">
        <v>144</v>
      </c>
      <c r="AD130" t="s">
        <v>158</v>
      </c>
    </row>
    <row r="131" spans="1:30" hidden="1" x14ac:dyDescent="0.3">
      <c r="A131" t="s">
        <v>912</v>
      </c>
      <c r="B131" t="s">
        <v>913</v>
      </c>
      <c r="C131" s="1" t="str">
        <f t="shared" si="26"/>
        <v>21:0500</v>
      </c>
      <c r="D131" s="1" t="str">
        <f t="shared" si="23"/>
        <v>21:0165</v>
      </c>
      <c r="E131" t="s">
        <v>914</v>
      </c>
      <c r="F131" t="s">
        <v>915</v>
      </c>
      <c r="H131">
        <v>52.868590900000001</v>
      </c>
      <c r="I131">
        <v>-60.391796499999998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142</v>
      </c>
      <c r="N131">
        <v>130</v>
      </c>
      <c r="O131" t="s">
        <v>364</v>
      </c>
      <c r="P131" t="s">
        <v>164</v>
      </c>
      <c r="Q131" t="s">
        <v>39</v>
      </c>
      <c r="R131" t="s">
        <v>185</v>
      </c>
      <c r="S131" t="s">
        <v>38</v>
      </c>
      <c r="T131" t="s">
        <v>40</v>
      </c>
      <c r="U131" t="s">
        <v>619</v>
      </c>
      <c r="V131" t="s">
        <v>313</v>
      </c>
      <c r="W131" t="s">
        <v>194</v>
      </c>
      <c r="X131" t="s">
        <v>43</v>
      </c>
      <c r="Y131" t="s">
        <v>39</v>
      </c>
      <c r="Z131" t="s">
        <v>263</v>
      </c>
      <c r="AA131" t="s">
        <v>214</v>
      </c>
      <c r="AB131" t="s">
        <v>204</v>
      </c>
      <c r="AC131" t="s">
        <v>250</v>
      </c>
      <c r="AD131" t="s">
        <v>115</v>
      </c>
    </row>
    <row r="132" spans="1:30" hidden="1" x14ac:dyDescent="0.3">
      <c r="A132" t="s">
        <v>916</v>
      </c>
      <c r="B132" t="s">
        <v>917</v>
      </c>
      <c r="C132" s="1" t="str">
        <f t="shared" si="26"/>
        <v>21:0500</v>
      </c>
      <c r="D132" s="1" t="str">
        <f t="shared" si="23"/>
        <v>21:0165</v>
      </c>
      <c r="E132" t="s">
        <v>918</v>
      </c>
      <c r="F132" t="s">
        <v>919</v>
      </c>
      <c r="H132">
        <v>52.875929999999997</v>
      </c>
      <c r="I132">
        <v>-60.336394300000002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150</v>
      </c>
      <c r="N132">
        <v>131</v>
      </c>
      <c r="O132" t="s">
        <v>135</v>
      </c>
      <c r="P132" t="s">
        <v>193</v>
      </c>
      <c r="Q132" t="s">
        <v>37</v>
      </c>
      <c r="R132" t="s">
        <v>131</v>
      </c>
      <c r="S132" t="s">
        <v>55</v>
      </c>
      <c r="T132" t="s">
        <v>40</v>
      </c>
      <c r="U132" t="s">
        <v>392</v>
      </c>
      <c r="V132" t="s">
        <v>920</v>
      </c>
      <c r="W132" t="s">
        <v>40</v>
      </c>
      <c r="X132" t="s">
        <v>179</v>
      </c>
      <c r="Y132" t="s">
        <v>39</v>
      </c>
      <c r="Z132" t="s">
        <v>134</v>
      </c>
      <c r="AA132" t="s">
        <v>58</v>
      </c>
      <c r="AB132" t="s">
        <v>204</v>
      </c>
      <c r="AC132" t="s">
        <v>250</v>
      </c>
      <c r="AD132" t="s">
        <v>44</v>
      </c>
    </row>
    <row r="133" spans="1:30" hidden="1" x14ac:dyDescent="0.3">
      <c r="A133" t="s">
        <v>921</v>
      </c>
      <c r="B133" t="s">
        <v>922</v>
      </c>
      <c r="C133" s="1" t="str">
        <f t="shared" si="26"/>
        <v>21:0500</v>
      </c>
      <c r="D133" s="1" t="str">
        <f t="shared" si="23"/>
        <v>21:0165</v>
      </c>
      <c r="E133" t="s">
        <v>923</v>
      </c>
      <c r="F133" t="s">
        <v>924</v>
      </c>
      <c r="H133">
        <v>52.921175300000002</v>
      </c>
      <c r="I133">
        <v>-60.276394500000002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175</v>
      </c>
      <c r="N133">
        <v>132</v>
      </c>
      <c r="O133" t="s">
        <v>359</v>
      </c>
      <c r="P133" t="s">
        <v>130</v>
      </c>
      <c r="Q133" t="s">
        <v>95</v>
      </c>
      <c r="R133" t="s">
        <v>79</v>
      </c>
      <c r="S133" t="s">
        <v>136</v>
      </c>
      <c r="T133" t="s">
        <v>40</v>
      </c>
      <c r="U133" t="s">
        <v>324</v>
      </c>
      <c r="V133" t="s">
        <v>518</v>
      </c>
      <c r="W133" t="s">
        <v>40</v>
      </c>
      <c r="X133" t="s">
        <v>43</v>
      </c>
      <c r="Y133" t="s">
        <v>95</v>
      </c>
      <c r="Z133" t="s">
        <v>134</v>
      </c>
      <c r="AA133" t="s">
        <v>58</v>
      </c>
      <c r="AB133" t="s">
        <v>416</v>
      </c>
      <c r="AC133" t="s">
        <v>233</v>
      </c>
      <c r="AD133" t="s">
        <v>203</v>
      </c>
    </row>
    <row r="134" spans="1:30" hidden="1" x14ac:dyDescent="0.3">
      <c r="A134" t="s">
        <v>925</v>
      </c>
      <c r="B134" t="s">
        <v>926</v>
      </c>
      <c r="C134" s="1" t="str">
        <f t="shared" si="26"/>
        <v>21:0500</v>
      </c>
      <c r="D134" s="1" t="str">
        <f t="shared" si="23"/>
        <v>21:0165</v>
      </c>
      <c r="E134" t="s">
        <v>927</v>
      </c>
      <c r="F134" t="s">
        <v>928</v>
      </c>
      <c r="H134">
        <v>52.959346099999998</v>
      </c>
      <c r="I134">
        <v>-60.266161400000001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184</v>
      </c>
      <c r="N134">
        <v>133</v>
      </c>
      <c r="O134" t="s">
        <v>58</v>
      </c>
      <c r="P134" t="s">
        <v>202</v>
      </c>
      <c r="Q134" t="s">
        <v>95</v>
      </c>
      <c r="R134" t="s">
        <v>136</v>
      </c>
      <c r="S134" t="s">
        <v>68</v>
      </c>
      <c r="T134" t="s">
        <v>40</v>
      </c>
      <c r="U134" t="s">
        <v>929</v>
      </c>
      <c r="V134" t="s">
        <v>598</v>
      </c>
      <c r="W134" t="s">
        <v>40</v>
      </c>
      <c r="X134" t="s">
        <v>179</v>
      </c>
      <c r="Y134" t="s">
        <v>39</v>
      </c>
      <c r="Z134" t="s">
        <v>214</v>
      </c>
      <c r="AA134" t="s">
        <v>214</v>
      </c>
      <c r="AB134" t="s">
        <v>176</v>
      </c>
      <c r="AC134" t="s">
        <v>250</v>
      </c>
      <c r="AD134" t="s">
        <v>61</v>
      </c>
    </row>
    <row r="135" spans="1:30" hidden="1" x14ac:dyDescent="0.3">
      <c r="A135" t="s">
        <v>930</v>
      </c>
      <c r="B135" t="s">
        <v>931</v>
      </c>
      <c r="C135" s="1" t="str">
        <f t="shared" si="26"/>
        <v>21:0500</v>
      </c>
      <c r="D135" s="1" t="str">
        <f t="shared" si="23"/>
        <v>21:0165</v>
      </c>
      <c r="E135" t="s">
        <v>932</v>
      </c>
      <c r="F135" t="s">
        <v>933</v>
      </c>
      <c r="H135">
        <v>52.966261299999999</v>
      </c>
      <c r="I135">
        <v>-60.236249800000003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191</v>
      </c>
      <c r="N135">
        <v>134</v>
      </c>
      <c r="O135" t="s">
        <v>676</v>
      </c>
      <c r="P135" t="s">
        <v>54</v>
      </c>
      <c r="Q135" t="s">
        <v>95</v>
      </c>
      <c r="R135" t="s">
        <v>92</v>
      </c>
      <c r="S135" t="s">
        <v>131</v>
      </c>
      <c r="T135" t="s">
        <v>40</v>
      </c>
      <c r="U135" t="s">
        <v>934</v>
      </c>
      <c r="V135" t="s">
        <v>935</v>
      </c>
      <c r="W135" t="s">
        <v>40</v>
      </c>
      <c r="X135" t="s">
        <v>179</v>
      </c>
      <c r="Y135" t="s">
        <v>39</v>
      </c>
      <c r="Z135" t="s">
        <v>337</v>
      </c>
      <c r="AA135" t="s">
        <v>214</v>
      </c>
      <c r="AB135" t="s">
        <v>936</v>
      </c>
      <c r="AC135" t="s">
        <v>250</v>
      </c>
      <c r="AD135" t="s">
        <v>71</v>
      </c>
    </row>
    <row r="136" spans="1:30" hidden="1" x14ac:dyDescent="0.3">
      <c r="A136" t="s">
        <v>937</v>
      </c>
      <c r="B136" t="s">
        <v>938</v>
      </c>
      <c r="C136" s="1" t="str">
        <f t="shared" si="26"/>
        <v>21:0500</v>
      </c>
      <c r="D136" s="1" t="str">
        <f t="shared" si="23"/>
        <v>21:0165</v>
      </c>
      <c r="E136" t="s">
        <v>939</v>
      </c>
      <c r="F136" t="s">
        <v>940</v>
      </c>
      <c r="H136">
        <v>52.991065900000002</v>
      </c>
      <c r="I136">
        <v>-60.244932800000001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201</v>
      </c>
      <c r="N136">
        <v>135</v>
      </c>
      <c r="O136" t="s">
        <v>941</v>
      </c>
      <c r="P136" t="s">
        <v>130</v>
      </c>
      <c r="Q136" t="s">
        <v>39</v>
      </c>
      <c r="R136" t="s">
        <v>153</v>
      </c>
      <c r="S136" t="s">
        <v>176</v>
      </c>
      <c r="T136" t="s">
        <v>40</v>
      </c>
      <c r="U136" t="s">
        <v>942</v>
      </c>
      <c r="V136" t="s">
        <v>37</v>
      </c>
      <c r="W136" t="s">
        <v>40</v>
      </c>
      <c r="X136" t="s">
        <v>179</v>
      </c>
      <c r="Y136" t="s">
        <v>55</v>
      </c>
      <c r="Z136" t="s">
        <v>258</v>
      </c>
      <c r="AA136" t="s">
        <v>58</v>
      </c>
      <c r="AB136" t="s">
        <v>636</v>
      </c>
      <c r="AC136" t="s">
        <v>144</v>
      </c>
      <c r="AD136" t="s">
        <v>216</v>
      </c>
    </row>
    <row r="137" spans="1:30" hidden="1" x14ac:dyDescent="0.3">
      <c r="A137" t="s">
        <v>943</v>
      </c>
      <c r="B137" t="s">
        <v>944</v>
      </c>
      <c r="C137" s="1" t="str">
        <f t="shared" si="26"/>
        <v>21:0500</v>
      </c>
      <c r="D137" s="1" t="str">
        <f t="shared" si="23"/>
        <v>21:0165</v>
      </c>
      <c r="E137" t="s">
        <v>945</v>
      </c>
      <c r="F137" t="s">
        <v>946</v>
      </c>
      <c r="H137">
        <v>52.982440799999999</v>
      </c>
      <c r="I137">
        <v>-60.356466699999999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210</v>
      </c>
      <c r="N137">
        <v>136</v>
      </c>
      <c r="O137" t="s">
        <v>364</v>
      </c>
      <c r="P137" t="s">
        <v>134</v>
      </c>
      <c r="Q137" t="s">
        <v>39</v>
      </c>
      <c r="R137" t="s">
        <v>130</v>
      </c>
      <c r="S137" t="s">
        <v>153</v>
      </c>
      <c r="T137" t="s">
        <v>40</v>
      </c>
      <c r="U137" t="s">
        <v>212</v>
      </c>
      <c r="V137" t="s">
        <v>947</v>
      </c>
      <c r="W137" t="s">
        <v>40</v>
      </c>
      <c r="X137" t="s">
        <v>179</v>
      </c>
      <c r="Y137" t="s">
        <v>39</v>
      </c>
      <c r="Z137" t="s">
        <v>211</v>
      </c>
      <c r="AA137" t="s">
        <v>67</v>
      </c>
      <c r="AB137" t="s">
        <v>39</v>
      </c>
      <c r="AC137" t="s">
        <v>179</v>
      </c>
      <c r="AD137" t="s">
        <v>308</v>
      </c>
    </row>
    <row r="138" spans="1:30" hidden="1" x14ac:dyDescent="0.3">
      <c r="A138" t="s">
        <v>948</v>
      </c>
      <c r="B138" t="s">
        <v>949</v>
      </c>
      <c r="C138" s="1" t="str">
        <f t="shared" si="26"/>
        <v>21:0500</v>
      </c>
      <c r="D138" s="1" t="str">
        <f t="shared" si="23"/>
        <v>21:0165</v>
      </c>
      <c r="E138" t="s">
        <v>950</v>
      </c>
      <c r="F138" t="s">
        <v>951</v>
      </c>
      <c r="H138">
        <v>52.9886154</v>
      </c>
      <c r="I138">
        <v>-60.3970676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221</v>
      </c>
      <c r="N138">
        <v>137</v>
      </c>
      <c r="O138" t="s">
        <v>103</v>
      </c>
      <c r="P138" t="s">
        <v>67</v>
      </c>
      <c r="Q138" t="s">
        <v>39</v>
      </c>
      <c r="R138" t="s">
        <v>153</v>
      </c>
      <c r="S138" t="s">
        <v>136</v>
      </c>
      <c r="T138" t="s">
        <v>40</v>
      </c>
      <c r="U138" t="s">
        <v>665</v>
      </c>
      <c r="V138" t="s">
        <v>239</v>
      </c>
      <c r="W138" t="s">
        <v>194</v>
      </c>
      <c r="X138" t="s">
        <v>43</v>
      </c>
      <c r="Y138" t="s">
        <v>55</v>
      </c>
      <c r="Z138" t="s">
        <v>134</v>
      </c>
      <c r="AA138" t="s">
        <v>214</v>
      </c>
      <c r="AB138" t="s">
        <v>952</v>
      </c>
      <c r="AC138" t="s">
        <v>94</v>
      </c>
      <c r="AD138" t="s">
        <v>241</v>
      </c>
    </row>
    <row r="139" spans="1:30" hidden="1" x14ac:dyDescent="0.3">
      <c r="A139" t="s">
        <v>953</v>
      </c>
      <c r="B139" t="s">
        <v>954</v>
      </c>
      <c r="C139" s="1" t="str">
        <f t="shared" si="26"/>
        <v>21:0500</v>
      </c>
      <c r="D139" s="1" t="str">
        <f t="shared" si="23"/>
        <v>21:0165</v>
      </c>
      <c r="E139" t="s">
        <v>955</v>
      </c>
      <c r="F139" t="s">
        <v>956</v>
      </c>
      <c r="H139">
        <v>52.951071200000001</v>
      </c>
      <c r="I139">
        <v>-60.350178100000001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230</v>
      </c>
      <c r="N139">
        <v>138</v>
      </c>
      <c r="O139" t="s">
        <v>414</v>
      </c>
      <c r="P139" t="s">
        <v>193</v>
      </c>
      <c r="Q139" t="s">
        <v>95</v>
      </c>
      <c r="R139" t="s">
        <v>92</v>
      </c>
      <c r="S139" t="s">
        <v>38</v>
      </c>
      <c r="T139" t="s">
        <v>40</v>
      </c>
      <c r="U139" t="s">
        <v>957</v>
      </c>
      <c r="V139" t="s">
        <v>596</v>
      </c>
      <c r="W139" t="s">
        <v>40</v>
      </c>
      <c r="X139" t="s">
        <v>43</v>
      </c>
      <c r="Y139" t="s">
        <v>39</v>
      </c>
      <c r="Z139" t="s">
        <v>134</v>
      </c>
      <c r="AA139" t="s">
        <v>135</v>
      </c>
      <c r="AB139" t="s">
        <v>597</v>
      </c>
      <c r="AC139" t="s">
        <v>250</v>
      </c>
      <c r="AD139" t="s">
        <v>392</v>
      </c>
    </row>
    <row r="140" spans="1:30" hidden="1" x14ac:dyDescent="0.3">
      <c r="A140" t="s">
        <v>958</v>
      </c>
      <c r="B140" t="s">
        <v>959</v>
      </c>
      <c r="C140" s="1" t="str">
        <f t="shared" si="26"/>
        <v>21:0500</v>
      </c>
      <c r="D140" s="1" t="str">
        <f t="shared" si="23"/>
        <v>21:0165</v>
      </c>
      <c r="E140" t="s">
        <v>960</v>
      </c>
      <c r="F140" t="s">
        <v>961</v>
      </c>
      <c r="H140">
        <v>52.925997700000003</v>
      </c>
      <c r="I140">
        <v>-60.337961900000003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238</v>
      </c>
      <c r="N140">
        <v>139</v>
      </c>
      <c r="O140" t="s">
        <v>130</v>
      </c>
      <c r="P140" t="s">
        <v>54</v>
      </c>
      <c r="Q140" t="s">
        <v>55</v>
      </c>
      <c r="R140" t="s">
        <v>68</v>
      </c>
      <c r="S140" t="s">
        <v>39</v>
      </c>
      <c r="T140" t="s">
        <v>40</v>
      </c>
      <c r="U140" t="s">
        <v>204</v>
      </c>
      <c r="V140" t="s">
        <v>649</v>
      </c>
      <c r="W140" t="s">
        <v>40</v>
      </c>
      <c r="X140" t="s">
        <v>179</v>
      </c>
      <c r="Y140" t="s">
        <v>95</v>
      </c>
      <c r="Z140" t="s">
        <v>35</v>
      </c>
      <c r="AA140" t="s">
        <v>204</v>
      </c>
      <c r="AB140" t="s">
        <v>962</v>
      </c>
      <c r="AC140" t="s">
        <v>179</v>
      </c>
      <c r="AD140" t="s">
        <v>83</v>
      </c>
    </row>
    <row r="141" spans="1:30" hidden="1" x14ac:dyDescent="0.3">
      <c r="A141" t="s">
        <v>963</v>
      </c>
      <c r="B141" t="s">
        <v>964</v>
      </c>
      <c r="C141" s="1" t="str">
        <f t="shared" si="26"/>
        <v>21:0500</v>
      </c>
      <c r="D141" s="1" t="str">
        <f t="shared" si="23"/>
        <v>21:0165</v>
      </c>
      <c r="E141" t="s">
        <v>965</v>
      </c>
      <c r="F141" t="s">
        <v>966</v>
      </c>
      <c r="H141">
        <v>52.919012100000003</v>
      </c>
      <c r="I141">
        <v>-60.3727424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246</v>
      </c>
      <c r="N141">
        <v>140</v>
      </c>
      <c r="O141" t="s">
        <v>214</v>
      </c>
      <c r="P141" t="s">
        <v>232</v>
      </c>
      <c r="Q141" t="s">
        <v>95</v>
      </c>
      <c r="R141" t="s">
        <v>54</v>
      </c>
      <c r="S141" t="s">
        <v>153</v>
      </c>
      <c r="T141" t="s">
        <v>40</v>
      </c>
      <c r="U141" t="s">
        <v>967</v>
      </c>
      <c r="V141" t="s">
        <v>415</v>
      </c>
      <c r="W141" t="s">
        <v>40</v>
      </c>
      <c r="X141" t="s">
        <v>179</v>
      </c>
      <c r="Y141" t="s">
        <v>95</v>
      </c>
      <c r="Z141" t="s">
        <v>135</v>
      </c>
      <c r="AA141" t="s">
        <v>67</v>
      </c>
      <c r="AB141" t="s">
        <v>968</v>
      </c>
      <c r="AC141" t="s">
        <v>42</v>
      </c>
      <c r="AD141" t="s">
        <v>308</v>
      </c>
    </row>
    <row r="142" spans="1:30" hidden="1" x14ac:dyDescent="0.3">
      <c r="A142" t="s">
        <v>969</v>
      </c>
      <c r="B142" t="s">
        <v>970</v>
      </c>
      <c r="C142" s="1" t="str">
        <f t="shared" si="26"/>
        <v>21:0500</v>
      </c>
      <c r="D142" s="1" t="str">
        <f t="shared" si="23"/>
        <v>21:0165</v>
      </c>
      <c r="E142" t="s">
        <v>971</v>
      </c>
      <c r="F142" t="s">
        <v>972</v>
      </c>
      <c r="H142">
        <v>52.912807899999997</v>
      </c>
      <c r="I142">
        <v>-60.444027200000001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34</v>
      </c>
      <c r="N142">
        <v>141</v>
      </c>
      <c r="O142" t="s">
        <v>58</v>
      </c>
      <c r="P142" t="s">
        <v>202</v>
      </c>
      <c r="Q142" t="s">
        <v>39</v>
      </c>
      <c r="R142" t="s">
        <v>153</v>
      </c>
      <c r="S142" t="s">
        <v>68</v>
      </c>
      <c r="T142" t="s">
        <v>40</v>
      </c>
      <c r="U142" t="s">
        <v>973</v>
      </c>
      <c r="V142" t="s">
        <v>974</v>
      </c>
      <c r="W142" t="s">
        <v>40</v>
      </c>
      <c r="X142" t="s">
        <v>179</v>
      </c>
      <c r="Y142" t="s">
        <v>95</v>
      </c>
      <c r="Z142" t="s">
        <v>164</v>
      </c>
      <c r="AA142" t="s">
        <v>204</v>
      </c>
      <c r="AB142" t="s">
        <v>975</v>
      </c>
      <c r="AC142" t="s">
        <v>233</v>
      </c>
      <c r="AD142" t="s">
        <v>48</v>
      </c>
    </row>
    <row r="143" spans="1:30" hidden="1" x14ac:dyDescent="0.3">
      <c r="A143" t="s">
        <v>976</v>
      </c>
      <c r="B143" t="s">
        <v>977</v>
      </c>
      <c r="C143" s="1" t="str">
        <f t="shared" si="26"/>
        <v>21:0500</v>
      </c>
      <c r="D143" s="1" t="str">
        <f t="shared" si="23"/>
        <v>21:0165</v>
      </c>
      <c r="E143" t="s">
        <v>978</v>
      </c>
      <c r="F143" t="s">
        <v>979</v>
      </c>
      <c r="H143">
        <v>52.9445865</v>
      </c>
      <c r="I143">
        <v>-60.409627499999999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76</v>
      </c>
      <c r="N143">
        <v>142</v>
      </c>
      <c r="O143" t="s">
        <v>258</v>
      </c>
      <c r="P143" t="s">
        <v>176</v>
      </c>
      <c r="Q143" t="s">
        <v>95</v>
      </c>
      <c r="R143" t="s">
        <v>68</v>
      </c>
      <c r="S143" t="s">
        <v>68</v>
      </c>
      <c r="T143" t="s">
        <v>40</v>
      </c>
      <c r="U143" t="s">
        <v>980</v>
      </c>
      <c r="V143" t="s">
        <v>85</v>
      </c>
      <c r="W143" t="s">
        <v>40</v>
      </c>
      <c r="X143" t="s">
        <v>179</v>
      </c>
      <c r="Y143" t="s">
        <v>95</v>
      </c>
      <c r="Z143" t="s">
        <v>263</v>
      </c>
      <c r="AA143" t="s">
        <v>214</v>
      </c>
      <c r="AB143" t="s">
        <v>981</v>
      </c>
      <c r="AC143" t="s">
        <v>179</v>
      </c>
      <c r="AD143" t="s">
        <v>155</v>
      </c>
    </row>
    <row r="144" spans="1:30" hidden="1" x14ac:dyDescent="0.3">
      <c r="A144" t="s">
        <v>982</v>
      </c>
      <c r="B144" t="s">
        <v>983</v>
      </c>
      <c r="C144" s="1" t="str">
        <f t="shared" si="26"/>
        <v>21:0500</v>
      </c>
      <c r="D144" s="1" t="str">
        <f t="shared" si="23"/>
        <v>21:0165</v>
      </c>
      <c r="E144" t="s">
        <v>984</v>
      </c>
      <c r="F144" t="s">
        <v>985</v>
      </c>
      <c r="H144">
        <v>52.952044700000002</v>
      </c>
      <c r="I144">
        <v>-60.431335500000003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91</v>
      </c>
      <c r="N144">
        <v>143</v>
      </c>
      <c r="O144" t="s">
        <v>337</v>
      </c>
      <c r="P144" t="s">
        <v>276</v>
      </c>
      <c r="Q144" t="s">
        <v>39</v>
      </c>
      <c r="R144" t="s">
        <v>176</v>
      </c>
      <c r="S144" t="s">
        <v>92</v>
      </c>
      <c r="T144" t="s">
        <v>40</v>
      </c>
      <c r="U144" t="s">
        <v>986</v>
      </c>
      <c r="V144" t="s">
        <v>505</v>
      </c>
      <c r="W144" t="s">
        <v>40</v>
      </c>
      <c r="X144" t="s">
        <v>43</v>
      </c>
      <c r="Y144" t="s">
        <v>95</v>
      </c>
      <c r="Z144" t="s">
        <v>214</v>
      </c>
      <c r="AA144" t="s">
        <v>137</v>
      </c>
      <c r="AB144" t="s">
        <v>987</v>
      </c>
      <c r="AC144" t="s">
        <v>179</v>
      </c>
      <c r="AD144" t="s">
        <v>158</v>
      </c>
    </row>
    <row r="145" spans="1:30" hidden="1" x14ac:dyDescent="0.3">
      <c r="A145" t="s">
        <v>988</v>
      </c>
      <c r="B145" t="s">
        <v>989</v>
      </c>
      <c r="C145" s="1" t="str">
        <f t="shared" si="26"/>
        <v>21:0500</v>
      </c>
      <c r="D145" s="1" t="str">
        <f t="shared" si="23"/>
        <v>21:0165</v>
      </c>
      <c r="E145" t="s">
        <v>990</v>
      </c>
      <c r="F145" t="s">
        <v>991</v>
      </c>
      <c r="H145">
        <v>52.936498999999998</v>
      </c>
      <c r="I145">
        <v>-60.490270500000001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102</v>
      </c>
      <c r="N145">
        <v>144</v>
      </c>
      <c r="O145" t="s">
        <v>255</v>
      </c>
      <c r="P145" t="s">
        <v>176</v>
      </c>
      <c r="Q145" t="s">
        <v>39</v>
      </c>
      <c r="R145" t="s">
        <v>92</v>
      </c>
      <c r="S145" t="s">
        <v>136</v>
      </c>
      <c r="T145" t="s">
        <v>40</v>
      </c>
      <c r="U145" t="s">
        <v>61</v>
      </c>
      <c r="V145" t="s">
        <v>57</v>
      </c>
      <c r="W145" t="s">
        <v>40</v>
      </c>
      <c r="X145" t="s">
        <v>43</v>
      </c>
      <c r="Y145" t="s">
        <v>95</v>
      </c>
      <c r="Z145" t="s">
        <v>134</v>
      </c>
      <c r="AA145" t="s">
        <v>58</v>
      </c>
      <c r="AB145" t="s">
        <v>992</v>
      </c>
      <c r="AC145" t="s">
        <v>250</v>
      </c>
      <c r="AD145" t="s">
        <v>196</v>
      </c>
    </row>
    <row r="146" spans="1:30" hidden="1" x14ac:dyDescent="0.3">
      <c r="A146" t="s">
        <v>993</v>
      </c>
      <c r="B146" t="s">
        <v>994</v>
      </c>
      <c r="C146" s="1" t="str">
        <f t="shared" si="26"/>
        <v>21:0500</v>
      </c>
      <c r="D146" s="1" t="str">
        <f t="shared" si="23"/>
        <v>21:0165</v>
      </c>
      <c r="E146" t="s">
        <v>995</v>
      </c>
      <c r="F146" t="s">
        <v>996</v>
      </c>
      <c r="H146">
        <v>52.914105900000003</v>
      </c>
      <c r="I146">
        <v>-60.500342600000003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113</v>
      </c>
      <c r="N146">
        <v>145</v>
      </c>
      <c r="O146" t="s">
        <v>135</v>
      </c>
      <c r="P146" t="s">
        <v>169</v>
      </c>
      <c r="Q146" t="s">
        <v>37</v>
      </c>
      <c r="R146" t="s">
        <v>119</v>
      </c>
      <c r="S146" t="s">
        <v>68</v>
      </c>
      <c r="T146" t="s">
        <v>40</v>
      </c>
      <c r="U146" t="s">
        <v>48</v>
      </c>
      <c r="V146" t="s">
        <v>596</v>
      </c>
      <c r="W146" t="s">
        <v>40</v>
      </c>
      <c r="X146" t="s">
        <v>43</v>
      </c>
      <c r="Y146" t="s">
        <v>95</v>
      </c>
      <c r="Z146" t="s">
        <v>135</v>
      </c>
      <c r="AA146" t="s">
        <v>204</v>
      </c>
      <c r="AB146" t="s">
        <v>997</v>
      </c>
      <c r="AC146" t="s">
        <v>179</v>
      </c>
      <c r="AD146" t="s">
        <v>203</v>
      </c>
    </row>
    <row r="147" spans="1:30" hidden="1" x14ac:dyDescent="0.3">
      <c r="A147" t="s">
        <v>998</v>
      </c>
      <c r="B147" t="s">
        <v>999</v>
      </c>
      <c r="C147" s="1" t="str">
        <f t="shared" si="26"/>
        <v>21:0500</v>
      </c>
      <c r="D147" s="1" t="str">
        <f t="shared" si="23"/>
        <v>21:0165</v>
      </c>
      <c r="E147" t="s">
        <v>971</v>
      </c>
      <c r="F147" t="s">
        <v>1000</v>
      </c>
      <c r="H147">
        <v>52.912807899999997</v>
      </c>
      <c r="I147">
        <v>-60.444027200000001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65</v>
      </c>
      <c r="N147">
        <v>146</v>
      </c>
      <c r="O147" t="s">
        <v>391</v>
      </c>
      <c r="P147" t="s">
        <v>119</v>
      </c>
      <c r="Q147" t="s">
        <v>39</v>
      </c>
      <c r="R147" t="s">
        <v>79</v>
      </c>
      <c r="S147" t="s">
        <v>68</v>
      </c>
      <c r="T147" t="s">
        <v>40</v>
      </c>
      <c r="U147" t="s">
        <v>1001</v>
      </c>
      <c r="V147" t="s">
        <v>70</v>
      </c>
      <c r="W147" t="s">
        <v>40</v>
      </c>
      <c r="X147" t="s">
        <v>179</v>
      </c>
      <c r="Y147" t="s">
        <v>95</v>
      </c>
      <c r="Z147" t="s">
        <v>67</v>
      </c>
      <c r="AA147" t="s">
        <v>204</v>
      </c>
      <c r="AB147" t="s">
        <v>975</v>
      </c>
      <c r="AC147" t="s">
        <v>94</v>
      </c>
      <c r="AD147" t="s">
        <v>324</v>
      </c>
    </row>
    <row r="148" spans="1:30" hidden="1" x14ac:dyDescent="0.3">
      <c r="A148" t="s">
        <v>1002</v>
      </c>
      <c r="B148" t="s">
        <v>1003</v>
      </c>
      <c r="C148" s="1" t="str">
        <f t="shared" si="26"/>
        <v>21:0500</v>
      </c>
      <c r="D148" s="1" t="str">
        <f t="shared" si="23"/>
        <v>21:0165</v>
      </c>
      <c r="E148" t="s">
        <v>971</v>
      </c>
      <c r="F148" t="s">
        <v>1004</v>
      </c>
      <c r="H148">
        <v>52.912807899999997</v>
      </c>
      <c r="I148">
        <v>-60.444027200000001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52</v>
      </c>
      <c r="N148">
        <v>147</v>
      </c>
      <c r="O148" t="s">
        <v>408</v>
      </c>
      <c r="P148" t="s">
        <v>176</v>
      </c>
      <c r="Q148" t="s">
        <v>39</v>
      </c>
      <c r="R148" t="s">
        <v>79</v>
      </c>
      <c r="S148" t="s">
        <v>136</v>
      </c>
      <c r="T148" t="s">
        <v>40</v>
      </c>
      <c r="U148" t="s">
        <v>1005</v>
      </c>
      <c r="V148" t="s">
        <v>60</v>
      </c>
      <c r="W148" t="s">
        <v>40</v>
      </c>
      <c r="X148" t="s">
        <v>43</v>
      </c>
      <c r="Y148" t="s">
        <v>95</v>
      </c>
      <c r="Z148" t="s">
        <v>164</v>
      </c>
      <c r="AA148" t="s">
        <v>204</v>
      </c>
      <c r="AB148" t="s">
        <v>263</v>
      </c>
      <c r="AC148" t="s">
        <v>239</v>
      </c>
      <c r="AD148" t="s">
        <v>86</v>
      </c>
    </row>
    <row r="149" spans="1:30" hidden="1" x14ac:dyDescent="0.3">
      <c r="A149" t="s">
        <v>1006</v>
      </c>
      <c r="B149" t="s">
        <v>1007</v>
      </c>
      <c r="C149" s="1" t="str">
        <f t="shared" si="26"/>
        <v>21:0500</v>
      </c>
      <c r="D149" s="1" t="str">
        <f t="shared" si="23"/>
        <v>21:0165</v>
      </c>
      <c r="E149" t="s">
        <v>1008</v>
      </c>
      <c r="F149" t="s">
        <v>1009</v>
      </c>
      <c r="H149">
        <v>52.894790100000002</v>
      </c>
      <c r="I149">
        <v>-60.467614300000001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127</v>
      </c>
      <c r="N149">
        <v>148</v>
      </c>
      <c r="O149" t="s">
        <v>344</v>
      </c>
      <c r="P149" t="s">
        <v>193</v>
      </c>
      <c r="Q149" t="s">
        <v>95</v>
      </c>
      <c r="R149" t="s">
        <v>79</v>
      </c>
      <c r="S149" t="s">
        <v>68</v>
      </c>
      <c r="T149" t="s">
        <v>40</v>
      </c>
      <c r="U149" t="s">
        <v>336</v>
      </c>
      <c r="V149" t="s">
        <v>596</v>
      </c>
      <c r="W149" t="s">
        <v>40</v>
      </c>
      <c r="X149" t="s">
        <v>43</v>
      </c>
      <c r="Y149" t="s">
        <v>95</v>
      </c>
      <c r="Z149" t="s">
        <v>134</v>
      </c>
      <c r="AA149" t="s">
        <v>204</v>
      </c>
      <c r="AB149" t="s">
        <v>936</v>
      </c>
      <c r="AC149" t="s">
        <v>233</v>
      </c>
      <c r="AD149" t="s">
        <v>308</v>
      </c>
    </row>
    <row r="150" spans="1:30" hidden="1" x14ac:dyDescent="0.3">
      <c r="A150" t="s">
        <v>1010</v>
      </c>
      <c r="B150" t="s">
        <v>1011</v>
      </c>
      <c r="C150" s="1" t="str">
        <f t="shared" si="26"/>
        <v>21:0500</v>
      </c>
      <c r="D150" s="1" t="str">
        <f t="shared" si="23"/>
        <v>21:0165</v>
      </c>
      <c r="E150" t="s">
        <v>1012</v>
      </c>
      <c r="F150" t="s">
        <v>1013</v>
      </c>
      <c r="H150">
        <v>52.877701000000002</v>
      </c>
      <c r="I150">
        <v>-60.500491199999999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142</v>
      </c>
      <c r="N150">
        <v>149</v>
      </c>
      <c r="O150" t="s">
        <v>108</v>
      </c>
      <c r="P150" t="s">
        <v>92</v>
      </c>
      <c r="Q150" t="s">
        <v>95</v>
      </c>
      <c r="R150" t="s">
        <v>68</v>
      </c>
      <c r="S150" t="s">
        <v>55</v>
      </c>
      <c r="T150" t="s">
        <v>40</v>
      </c>
      <c r="U150" t="s">
        <v>384</v>
      </c>
      <c r="V150" t="s">
        <v>415</v>
      </c>
      <c r="W150" t="s">
        <v>40</v>
      </c>
      <c r="X150" t="s">
        <v>43</v>
      </c>
      <c r="Y150" t="s">
        <v>95</v>
      </c>
      <c r="Z150" t="s">
        <v>204</v>
      </c>
      <c r="AA150" t="s">
        <v>135</v>
      </c>
      <c r="AB150" t="s">
        <v>1014</v>
      </c>
      <c r="AC150" t="s">
        <v>250</v>
      </c>
      <c r="AD150" t="s">
        <v>48</v>
      </c>
    </row>
    <row r="151" spans="1:30" hidden="1" x14ac:dyDescent="0.3">
      <c r="A151" t="s">
        <v>1015</v>
      </c>
      <c r="B151" t="s">
        <v>1016</v>
      </c>
      <c r="C151" s="1" t="str">
        <f t="shared" si="26"/>
        <v>21:0500</v>
      </c>
      <c r="D151" s="1" t="str">
        <f t="shared" si="23"/>
        <v>21:0165</v>
      </c>
      <c r="E151" t="s">
        <v>1017</v>
      </c>
      <c r="F151" t="s">
        <v>1018</v>
      </c>
      <c r="H151">
        <v>52.860802300000003</v>
      </c>
      <c r="I151">
        <v>-60.484184599999999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150</v>
      </c>
      <c r="N151">
        <v>150</v>
      </c>
      <c r="O151" t="s">
        <v>1019</v>
      </c>
      <c r="P151" t="s">
        <v>165</v>
      </c>
      <c r="Q151" t="s">
        <v>39</v>
      </c>
      <c r="R151" t="s">
        <v>202</v>
      </c>
      <c r="S151" t="s">
        <v>38</v>
      </c>
      <c r="T151" t="s">
        <v>40</v>
      </c>
      <c r="U151" t="s">
        <v>1020</v>
      </c>
      <c r="V151" t="s">
        <v>505</v>
      </c>
      <c r="W151" t="s">
        <v>40</v>
      </c>
      <c r="X151" t="s">
        <v>179</v>
      </c>
      <c r="Y151" t="s">
        <v>95</v>
      </c>
      <c r="Z151" t="s">
        <v>135</v>
      </c>
      <c r="AA151" t="s">
        <v>135</v>
      </c>
      <c r="AB151" t="s">
        <v>1021</v>
      </c>
      <c r="AC151" t="s">
        <v>250</v>
      </c>
      <c r="AD151" t="s">
        <v>155</v>
      </c>
    </row>
    <row r="152" spans="1:30" hidden="1" x14ac:dyDescent="0.3">
      <c r="A152" t="s">
        <v>1022</v>
      </c>
      <c r="B152" t="s">
        <v>1023</v>
      </c>
      <c r="C152" s="1" t="str">
        <f t="shared" si="26"/>
        <v>21:0500</v>
      </c>
      <c r="D152" s="1" t="str">
        <f t="shared" si="23"/>
        <v>21:0165</v>
      </c>
      <c r="E152" t="s">
        <v>1024</v>
      </c>
      <c r="F152" t="s">
        <v>1025</v>
      </c>
      <c r="H152">
        <v>52.810267400000001</v>
      </c>
      <c r="I152">
        <v>-60.489717599999999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175</v>
      </c>
      <c r="N152">
        <v>151</v>
      </c>
      <c r="O152" t="s">
        <v>66</v>
      </c>
      <c r="P152" t="s">
        <v>79</v>
      </c>
      <c r="Q152" t="s">
        <v>95</v>
      </c>
      <c r="R152" t="s">
        <v>37</v>
      </c>
      <c r="S152" t="s">
        <v>55</v>
      </c>
      <c r="T152" t="s">
        <v>40</v>
      </c>
      <c r="U152" t="s">
        <v>1026</v>
      </c>
      <c r="V152" t="s">
        <v>1027</v>
      </c>
      <c r="W152" t="s">
        <v>40</v>
      </c>
      <c r="X152" t="s">
        <v>43</v>
      </c>
      <c r="Y152" t="s">
        <v>95</v>
      </c>
      <c r="Z152" t="s">
        <v>134</v>
      </c>
      <c r="AA152" t="s">
        <v>134</v>
      </c>
      <c r="AB152" t="s">
        <v>36</v>
      </c>
      <c r="AC152" t="s">
        <v>144</v>
      </c>
      <c r="AD152" t="s">
        <v>48</v>
      </c>
    </row>
    <row r="153" spans="1:30" hidden="1" x14ac:dyDescent="0.3">
      <c r="A153" t="s">
        <v>1028</v>
      </c>
      <c r="B153" t="s">
        <v>1029</v>
      </c>
      <c r="C153" s="1" t="str">
        <f t="shared" si="26"/>
        <v>21:0500</v>
      </c>
      <c r="D153" s="1" t="str">
        <f t="shared" si="23"/>
        <v>21:0165</v>
      </c>
      <c r="E153" t="s">
        <v>1030</v>
      </c>
      <c r="F153" t="s">
        <v>1031</v>
      </c>
      <c r="H153">
        <v>52.791392199999997</v>
      </c>
      <c r="I153">
        <v>-60.510162999999999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184</v>
      </c>
      <c r="N153">
        <v>152</v>
      </c>
      <c r="O153" t="s">
        <v>108</v>
      </c>
      <c r="P153" t="s">
        <v>202</v>
      </c>
      <c r="Q153" t="s">
        <v>39</v>
      </c>
      <c r="R153" t="s">
        <v>92</v>
      </c>
      <c r="S153" t="s">
        <v>136</v>
      </c>
      <c r="T153" t="s">
        <v>40</v>
      </c>
      <c r="U153" t="s">
        <v>528</v>
      </c>
      <c r="V153" t="s">
        <v>239</v>
      </c>
      <c r="W153" t="s">
        <v>194</v>
      </c>
      <c r="X153" t="s">
        <v>43</v>
      </c>
      <c r="Y153" t="s">
        <v>95</v>
      </c>
      <c r="Z153" t="s">
        <v>134</v>
      </c>
      <c r="AA153" t="s">
        <v>135</v>
      </c>
      <c r="AB153" t="s">
        <v>225</v>
      </c>
      <c r="AC153" t="s">
        <v>250</v>
      </c>
      <c r="AD153" t="s">
        <v>438</v>
      </c>
    </row>
    <row r="154" spans="1:30" hidden="1" x14ac:dyDescent="0.3">
      <c r="A154" t="s">
        <v>1032</v>
      </c>
      <c r="B154" t="s">
        <v>1033</v>
      </c>
      <c r="C154" s="1" t="str">
        <f t="shared" si="26"/>
        <v>21:0500</v>
      </c>
      <c r="D154" s="1" t="str">
        <f t="shared" si="23"/>
        <v>21:0165</v>
      </c>
      <c r="E154" t="s">
        <v>1034</v>
      </c>
      <c r="F154" t="s">
        <v>1035</v>
      </c>
      <c r="H154">
        <v>52.552446500000002</v>
      </c>
      <c r="I154">
        <v>-61.416926500000002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191</v>
      </c>
      <c r="N154">
        <v>153</v>
      </c>
      <c r="O154" t="s">
        <v>665</v>
      </c>
      <c r="P154" t="s">
        <v>571</v>
      </c>
      <c r="Q154" t="s">
        <v>39</v>
      </c>
      <c r="R154" t="s">
        <v>79</v>
      </c>
      <c r="S154" t="s">
        <v>176</v>
      </c>
      <c r="T154" t="s">
        <v>40</v>
      </c>
      <c r="U154" t="s">
        <v>1036</v>
      </c>
      <c r="V154" t="s">
        <v>316</v>
      </c>
      <c r="W154" t="s">
        <v>40</v>
      </c>
      <c r="X154" t="s">
        <v>179</v>
      </c>
      <c r="Y154" t="s">
        <v>153</v>
      </c>
      <c r="Z154" t="s">
        <v>45</v>
      </c>
      <c r="AA154" t="s">
        <v>45</v>
      </c>
      <c r="AB154" t="s">
        <v>249</v>
      </c>
      <c r="AC154" t="s">
        <v>1037</v>
      </c>
      <c r="AD154" t="s">
        <v>137</v>
      </c>
    </row>
    <row r="155" spans="1:30" hidden="1" x14ac:dyDescent="0.3">
      <c r="A155" t="s">
        <v>1038</v>
      </c>
      <c r="B155" t="s">
        <v>1039</v>
      </c>
      <c r="C155" s="1" t="str">
        <f t="shared" si="26"/>
        <v>21:0500</v>
      </c>
      <c r="D155" s="1" t="str">
        <f t="shared" si="23"/>
        <v>21:0165</v>
      </c>
      <c r="E155" t="s">
        <v>1040</v>
      </c>
      <c r="F155" t="s">
        <v>1041</v>
      </c>
      <c r="H155">
        <v>52.559389099999997</v>
      </c>
      <c r="I155">
        <v>-61.367432399999998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201</v>
      </c>
      <c r="N155">
        <v>154</v>
      </c>
      <c r="O155" t="s">
        <v>196</v>
      </c>
      <c r="P155" t="s">
        <v>35</v>
      </c>
      <c r="Q155" t="s">
        <v>95</v>
      </c>
      <c r="R155" t="s">
        <v>119</v>
      </c>
      <c r="S155" t="s">
        <v>119</v>
      </c>
      <c r="T155" t="s">
        <v>40</v>
      </c>
      <c r="U155" t="s">
        <v>1042</v>
      </c>
      <c r="V155" t="s">
        <v>1043</v>
      </c>
      <c r="W155" t="s">
        <v>40</v>
      </c>
      <c r="X155" t="s">
        <v>43</v>
      </c>
      <c r="Y155" t="s">
        <v>185</v>
      </c>
      <c r="Z155" t="s">
        <v>258</v>
      </c>
      <c r="AA155" t="s">
        <v>58</v>
      </c>
      <c r="AB155" t="s">
        <v>825</v>
      </c>
      <c r="AC155" t="s">
        <v>1044</v>
      </c>
      <c r="AD155" t="s">
        <v>480</v>
      </c>
    </row>
    <row r="156" spans="1:30" hidden="1" x14ac:dyDescent="0.3">
      <c r="A156" t="s">
        <v>1045</v>
      </c>
      <c r="B156" t="s">
        <v>1046</v>
      </c>
      <c r="C156" s="1" t="str">
        <f t="shared" si="26"/>
        <v>21:0500</v>
      </c>
      <c r="D156" s="1" t="str">
        <f>HYPERLINK("http://geochem.nrcan.gc.ca/cdogs/content/svy/svy_e.htm", "")</f>
        <v/>
      </c>
      <c r="G156" s="1" t="str">
        <f>HYPERLINK("http://geochem.nrcan.gc.ca/cdogs/content/cr_/cr_00060_e.htm", "60")</f>
        <v>60</v>
      </c>
      <c r="J156" t="s">
        <v>161</v>
      </c>
      <c r="K156" t="s">
        <v>162</v>
      </c>
      <c r="L156">
        <v>8</v>
      </c>
      <c r="M156" t="s">
        <v>163</v>
      </c>
      <c r="N156">
        <v>155</v>
      </c>
      <c r="O156" t="s">
        <v>1047</v>
      </c>
      <c r="P156" t="s">
        <v>232</v>
      </c>
      <c r="Q156" t="s">
        <v>55</v>
      </c>
      <c r="R156" t="s">
        <v>145</v>
      </c>
      <c r="S156" t="s">
        <v>68</v>
      </c>
      <c r="T156" t="s">
        <v>40</v>
      </c>
      <c r="U156" t="s">
        <v>1048</v>
      </c>
      <c r="V156" t="s">
        <v>974</v>
      </c>
      <c r="W156" t="s">
        <v>117</v>
      </c>
      <c r="X156" t="s">
        <v>179</v>
      </c>
      <c r="Y156" t="s">
        <v>37</v>
      </c>
      <c r="Z156" t="s">
        <v>134</v>
      </c>
      <c r="AA156" t="s">
        <v>135</v>
      </c>
      <c r="AB156" t="s">
        <v>169</v>
      </c>
      <c r="AC156" t="s">
        <v>1049</v>
      </c>
      <c r="AD156" t="s">
        <v>480</v>
      </c>
    </row>
    <row r="157" spans="1:30" hidden="1" x14ac:dyDescent="0.3">
      <c r="A157" t="s">
        <v>1050</v>
      </c>
      <c r="B157" t="s">
        <v>1051</v>
      </c>
      <c r="C157" s="1" t="str">
        <f t="shared" si="26"/>
        <v>21:0500</v>
      </c>
      <c r="D157" s="1" t="str">
        <f t="shared" ref="D157:D162" si="27">HYPERLINK("http://geochem.nrcan.gc.ca/cdogs/content/svy/svy210165_e.htm", "21:0165")</f>
        <v>21:0165</v>
      </c>
      <c r="E157" t="s">
        <v>1052</v>
      </c>
      <c r="F157" t="s">
        <v>1053</v>
      </c>
      <c r="H157">
        <v>52.557739300000001</v>
      </c>
      <c r="I157">
        <v>-61.315197300000001</v>
      </c>
      <c r="J157" s="1" t="str">
        <f t="shared" ref="J157:J162" si="28">HYPERLINK("http://geochem.nrcan.gc.ca/cdogs/content/kwd/kwd020027_e.htm", "NGR lake sediment grab sample")</f>
        <v>NGR lake sediment grab sample</v>
      </c>
      <c r="K157" s="1" t="str">
        <f t="shared" ref="K157:K162" si="29">HYPERLINK("http://geochem.nrcan.gc.ca/cdogs/content/kwd/kwd080006_e.htm", "&lt;177 micron (NGR)")</f>
        <v>&lt;177 micron (NGR)</v>
      </c>
      <c r="L157">
        <v>8</v>
      </c>
      <c r="M157" t="s">
        <v>210</v>
      </c>
      <c r="N157">
        <v>156</v>
      </c>
      <c r="O157" t="s">
        <v>359</v>
      </c>
      <c r="P157" t="s">
        <v>185</v>
      </c>
      <c r="Q157" t="s">
        <v>55</v>
      </c>
      <c r="R157" t="s">
        <v>38</v>
      </c>
      <c r="S157" t="s">
        <v>37</v>
      </c>
      <c r="T157" t="s">
        <v>40</v>
      </c>
      <c r="U157" t="s">
        <v>753</v>
      </c>
      <c r="V157" t="s">
        <v>1054</v>
      </c>
      <c r="W157" t="s">
        <v>40</v>
      </c>
      <c r="X157" t="s">
        <v>39</v>
      </c>
      <c r="Y157" t="s">
        <v>37</v>
      </c>
      <c r="Z157" t="s">
        <v>204</v>
      </c>
      <c r="AA157" t="s">
        <v>214</v>
      </c>
      <c r="AB157" t="s">
        <v>285</v>
      </c>
      <c r="AC157" t="s">
        <v>631</v>
      </c>
      <c r="AD157" t="s">
        <v>438</v>
      </c>
    </row>
    <row r="158" spans="1:30" hidden="1" x14ac:dyDescent="0.3">
      <c r="A158" t="s">
        <v>1055</v>
      </c>
      <c r="B158" t="s">
        <v>1056</v>
      </c>
      <c r="C158" s="1" t="str">
        <f t="shared" si="26"/>
        <v>21:0500</v>
      </c>
      <c r="D158" s="1" t="str">
        <f t="shared" si="27"/>
        <v>21:0165</v>
      </c>
      <c r="E158" t="s">
        <v>1057</v>
      </c>
      <c r="F158" t="s">
        <v>1058</v>
      </c>
      <c r="H158">
        <v>52.536936300000001</v>
      </c>
      <c r="I158">
        <v>-61.240085499999999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221</v>
      </c>
      <c r="N158">
        <v>157</v>
      </c>
      <c r="O158" t="s">
        <v>255</v>
      </c>
      <c r="P158" t="s">
        <v>67</v>
      </c>
      <c r="Q158" t="s">
        <v>136</v>
      </c>
      <c r="R158" t="s">
        <v>68</v>
      </c>
      <c r="S158" t="s">
        <v>37</v>
      </c>
      <c r="T158" t="s">
        <v>40</v>
      </c>
      <c r="U158" t="s">
        <v>1059</v>
      </c>
      <c r="V158" t="s">
        <v>444</v>
      </c>
      <c r="W158" t="s">
        <v>40</v>
      </c>
      <c r="X158" t="s">
        <v>43</v>
      </c>
      <c r="Y158" t="s">
        <v>55</v>
      </c>
      <c r="Z158" t="s">
        <v>337</v>
      </c>
      <c r="AA158" t="s">
        <v>58</v>
      </c>
      <c r="AB158" t="s">
        <v>306</v>
      </c>
      <c r="AC158" t="s">
        <v>293</v>
      </c>
      <c r="AD158" t="s">
        <v>1060</v>
      </c>
    </row>
    <row r="159" spans="1:30" hidden="1" x14ac:dyDescent="0.3">
      <c r="A159" t="s">
        <v>1061</v>
      </c>
      <c r="B159" t="s">
        <v>1062</v>
      </c>
      <c r="C159" s="1" t="str">
        <f t="shared" si="26"/>
        <v>21:0500</v>
      </c>
      <c r="D159" s="1" t="str">
        <f t="shared" si="27"/>
        <v>21:0165</v>
      </c>
      <c r="E159" t="s">
        <v>1063</v>
      </c>
      <c r="F159" t="s">
        <v>1064</v>
      </c>
      <c r="H159">
        <v>52.553271199999998</v>
      </c>
      <c r="I159">
        <v>-61.242337599999999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230</v>
      </c>
      <c r="N159">
        <v>158</v>
      </c>
      <c r="O159" t="s">
        <v>329</v>
      </c>
      <c r="P159" t="s">
        <v>35</v>
      </c>
      <c r="Q159" t="s">
        <v>39</v>
      </c>
      <c r="R159" t="s">
        <v>92</v>
      </c>
      <c r="S159" t="s">
        <v>39</v>
      </c>
      <c r="T159" t="s">
        <v>194</v>
      </c>
      <c r="U159" t="s">
        <v>1019</v>
      </c>
      <c r="V159" t="s">
        <v>179</v>
      </c>
      <c r="W159" t="s">
        <v>40</v>
      </c>
      <c r="X159" t="s">
        <v>43</v>
      </c>
      <c r="Y159" t="s">
        <v>39</v>
      </c>
      <c r="Z159" t="s">
        <v>204</v>
      </c>
      <c r="AA159" t="s">
        <v>45</v>
      </c>
      <c r="AB159" t="s">
        <v>59</v>
      </c>
      <c r="AC159" t="s">
        <v>505</v>
      </c>
      <c r="AD159" t="s">
        <v>48</v>
      </c>
    </row>
    <row r="160" spans="1:30" hidden="1" x14ac:dyDescent="0.3">
      <c r="A160" t="s">
        <v>1065</v>
      </c>
      <c r="B160" t="s">
        <v>1066</v>
      </c>
      <c r="C160" s="1" t="str">
        <f t="shared" si="26"/>
        <v>21:0500</v>
      </c>
      <c r="D160" s="1" t="str">
        <f t="shared" si="27"/>
        <v>21:0165</v>
      </c>
      <c r="E160" t="s">
        <v>1067</v>
      </c>
      <c r="F160" t="s">
        <v>1068</v>
      </c>
      <c r="H160">
        <v>52.565569500000002</v>
      </c>
      <c r="I160">
        <v>-61.259846799999998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238</v>
      </c>
      <c r="N160">
        <v>159</v>
      </c>
      <c r="O160" t="s">
        <v>676</v>
      </c>
      <c r="P160" t="s">
        <v>263</v>
      </c>
      <c r="Q160" t="s">
        <v>37</v>
      </c>
      <c r="R160" t="s">
        <v>92</v>
      </c>
      <c r="S160" t="s">
        <v>68</v>
      </c>
      <c r="T160" t="s">
        <v>40</v>
      </c>
      <c r="U160" t="s">
        <v>642</v>
      </c>
      <c r="V160" t="s">
        <v>714</v>
      </c>
      <c r="W160" t="s">
        <v>194</v>
      </c>
      <c r="X160" t="s">
        <v>43</v>
      </c>
      <c r="Y160" t="s">
        <v>92</v>
      </c>
      <c r="Z160" t="s">
        <v>44</v>
      </c>
      <c r="AA160" t="s">
        <v>115</v>
      </c>
      <c r="AB160" t="s">
        <v>345</v>
      </c>
      <c r="AC160" t="s">
        <v>1069</v>
      </c>
      <c r="AD160" t="s">
        <v>1070</v>
      </c>
    </row>
    <row r="161" spans="1:30" hidden="1" x14ac:dyDescent="0.3">
      <c r="A161" t="s">
        <v>1071</v>
      </c>
      <c r="B161" t="s">
        <v>1072</v>
      </c>
      <c r="C161" s="1" t="str">
        <f t="shared" si="26"/>
        <v>21:0500</v>
      </c>
      <c r="D161" s="1" t="str">
        <f t="shared" si="27"/>
        <v>21:0165</v>
      </c>
      <c r="E161" t="s">
        <v>1073</v>
      </c>
      <c r="F161" t="s">
        <v>1074</v>
      </c>
      <c r="H161">
        <v>52.617041999999998</v>
      </c>
      <c r="I161">
        <v>-61.2256754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246</v>
      </c>
      <c r="N161">
        <v>160</v>
      </c>
      <c r="O161" t="s">
        <v>576</v>
      </c>
      <c r="P161" t="s">
        <v>477</v>
      </c>
      <c r="Q161" t="s">
        <v>39</v>
      </c>
      <c r="R161" t="s">
        <v>92</v>
      </c>
      <c r="S161" t="s">
        <v>38</v>
      </c>
      <c r="T161" t="s">
        <v>40</v>
      </c>
      <c r="U161" t="s">
        <v>1075</v>
      </c>
      <c r="V161" t="s">
        <v>97</v>
      </c>
      <c r="W161" t="s">
        <v>40</v>
      </c>
      <c r="X161" t="s">
        <v>179</v>
      </c>
      <c r="Y161" t="s">
        <v>95</v>
      </c>
      <c r="Z161" t="s">
        <v>44</v>
      </c>
      <c r="AA161" t="s">
        <v>44</v>
      </c>
      <c r="AB161" t="s">
        <v>1076</v>
      </c>
      <c r="AC161" t="s">
        <v>167</v>
      </c>
      <c r="AD161" t="s">
        <v>216</v>
      </c>
    </row>
    <row r="162" spans="1:30" hidden="1" x14ac:dyDescent="0.3">
      <c r="A162" t="s">
        <v>1077</v>
      </c>
      <c r="B162" t="s">
        <v>1078</v>
      </c>
      <c r="C162" s="1" t="str">
        <f t="shared" si="26"/>
        <v>21:0500</v>
      </c>
      <c r="D162" s="1" t="str">
        <f t="shared" si="27"/>
        <v>21:0165</v>
      </c>
      <c r="E162" t="s">
        <v>1079</v>
      </c>
      <c r="F162" t="s">
        <v>1080</v>
      </c>
      <c r="H162">
        <v>52.655258500000002</v>
      </c>
      <c r="I162">
        <v>-61.209681799999998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34</v>
      </c>
      <c r="N162">
        <v>161</v>
      </c>
      <c r="O162" t="s">
        <v>53</v>
      </c>
      <c r="P162" t="s">
        <v>54</v>
      </c>
      <c r="Q162" t="s">
        <v>95</v>
      </c>
      <c r="R162" t="s">
        <v>68</v>
      </c>
      <c r="S162" t="s">
        <v>232</v>
      </c>
      <c r="T162" t="s">
        <v>40</v>
      </c>
      <c r="U162" t="s">
        <v>1081</v>
      </c>
      <c r="V162" t="s">
        <v>81</v>
      </c>
      <c r="W162" t="s">
        <v>40</v>
      </c>
      <c r="X162" t="s">
        <v>179</v>
      </c>
      <c r="Y162" t="s">
        <v>39</v>
      </c>
      <c r="Z162" t="s">
        <v>211</v>
      </c>
      <c r="AA162" t="s">
        <v>214</v>
      </c>
      <c r="AB162" t="s">
        <v>1082</v>
      </c>
      <c r="AC162" t="s">
        <v>179</v>
      </c>
      <c r="AD162" t="s">
        <v>392</v>
      </c>
    </row>
    <row r="163" spans="1:30" hidden="1" x14ac:dyDescent="0.3">
      <c r="A163" t="s">
        <v>1083</v>
      </c>
      <c r="B163" t="s">
        <v>1084</v>
      </c>
      <c r="C163" s="1" t="str">
        <f t="shared" si="26"/>
        <v>21:0500</v>
      </c>
      <c r="D163" s="1" t="str">
        <f>HYPERLINK("http://geochem.nrcan.gc.ca/cdogs/content/svy/svy_e.htm", "")</f>
        <v/>
      </c>
      <c r="G163" s="1" t="str">
        <f>HYPERLINK("http://geochem.nrcan.gc.ca/cdogs/content/cr_/cr_00056_e.htm", "56")</f>
        <v>56</v>
      </c>
      <c r="J163" t="s">
        <v>161</v>
      </c>
      <c r="K163" t="s">
        <v>162</v>
      </c>
      <c r="L163">
        <v>9</v>
      </c>
      <c r="M163" t="s">
        <v>163</v>
      </c>
      <c r="N163">
        <v>162</v>
      </c>
      <c r="O163" t="s">
        <v>1005</v>
      </c>
      <c r="P163" t="s">
        <v>733</v>
      </c>
      <c r="Q163" t="s">
        <v>169</v>
      </c>
      <c r="R163" t="s">
        <v>129</v>
      </c>
      <c r="S163" t="s">
        <v>176</v>
      </c>
      <c r="T163" t="s">
        <v>194</v>
      </c>
      <c r="U163" t="s">
        <v>308</v>
      </c>
      <c r="V163" t="s">
        <v>352</v>
      </c>
      <c r="W163" t="s">
        <v>239</v>
      </c>
      <c r="X163" t="s">
        <v>145</v>
      </c>
      <c r="Y163" t="s">
        <v>68</v>
      </c>
      <c r="Z163" t="s">
        <v>214</v>
      </c>
      <c r="AA163" t="s">
        <v>107</v>
      </c>
      <c r="AB163" t="s">
        <v>1043</v>
      </c>
      <c r="AC163" t="s">
        <v>1085</v>
      </c>
      <c r="AD163" t="s">
        <v>880</v>
      </c>
    </row>
    <row r="164" spans="1:30" hidden="1" x14ac:dyDescent="0.3">
      <c r="A164" t="s">
        <v>1086</v>
      </c>
      <c r="B164" t="s">
        <v>1087</v>
      </c>
      <c r="C164" s="1" t="str">
        <f t="shared" si="26"/>
        <v>21:0500</v>
      </c>
      <c r="D164" s="1" t="str">
        <f t="shared" ref="D164:D190" si="30">HYPERLINK("http://geochem.nrcan.gc.ca/cdogs/content/svy/svy210165_e.htm", "21:0165")</f>
        <v>21:0165</v>
      </c>
      <c r="E164" t="s">
        <v>1079</v>
      </c>
      <c r="F164" t="s">
        <v>1088</v>
      </c>
      <c r="H164">
        <v>52.655258500000002</v>
      </c>
      <c r="I164">
        <v>-61.209681799999998</v>
      </c>
      <c r="J164" s="1" t="str">
        <f t="shared" ref="J164:J190" si="31">HYPERLINK("http://geochem.nrcan.gc.ca/cdogs/content/kwd/kwd020027_e.htm", "NGR lake sediment grab sample")</f>
        <v>NGR lake sediment grab sample</v>
      </c>
      <c r="K164" s="1" t="str">
        <f t="shared" ref="K164:K190" si="32">HYPERLINK("http://geochem.nrcan.gc.ca/cdogs/content/kwd/kwd080006_e.htm", "&lt;177 micron (NGR)")</f>
        <v>&lt;177 micron (NGR)</v>
      </c>
      <c r="L164">
        <v>9</v>
      </c>
      <c r="M164" t="s">
        <v>52</v>
      </c>
      <c r="N164">
        <v>163</v>
      </c>
      <c r="O164" t="s">
        <v>397</v>
      </c>
      <c r="P164" t="s">
        <v>193</v>
      </c>
      <c r="Q164" t="s">
        <v>55</v>
      </c>
      <c r="R164" t="s">
        <v>38</v>
      </c>
      <c r="S164" t="s">
        <v>176</v>
      </c>
      <c r="T164" t="s">
        <v>40</v>
      </c>
      <c r="U164" t="s">
        <v>1089</v>
      </c>
      <c r="V164" t="s">
        <v>728</v>
      </c>
      <c r="W164" t="s">
        <v>40</v>
      </c>
      <c r="X164" t="s">
        <v>179</v>
      </c>
      <c r="Y164" t="s">
        <v>95</v>
      </c>
      <c r="Z164" t="s">
        <v>214</v>
      </c>
      <c r="AA164" t="s">
        <v>214</v>
      </c>
      <c r="AB164" t="s">
        <v>1090</v>
      </c>
      <c r="AC164" t="s">
        <v>239</v>
      </c>
      <c r="AD164" t="s">
        <v>392</v>
      </c>
    </row>
    <row r="165" spans="1:30" hidden="1" x14ac:dyDescent="0.3">
      <c r="A165" t="s">
        <v>1091</v>
      </c>
      <c r="B165" t="s">
        <v>1092</v>
      </c>
      <c r="C165" s="1" t="str">
        <f t="shared" si="26"/>
        <v>21:0500</v>
      </c>
      <c r="D165" s="1" t="str">
        <f t="shared" si="30"/>
        <v>21:0165</v>
      </c>
      <c r="E165" t="s">
        <v>1079</v>
      </c>
      <c r="F165" t="s">
        <v>1093</v>
      </c>
      <c r="H165">
        <v>52.655258500000002</v>
      </c>
      <c r="I165">
        <v>-61.209681799999998</v>
      </c>
      <c r="J165" s="1" t="str">
        <f t="shared" si="31"/>
        <v>NGR lake sediment grab sample</v>
      </c>
      <c r="K165" s="1" t="str">
        <f t="shared" si="32"/>
        <v>&lt;177 micron (NGR)</v>
      </c>
      <c r="L165">
        <v>9</v>
      </c>
      <c r="M165" t="s">
        <v>65</v>
      </c>
      <c r="N165">
        <v>164</v>
      </c>
      <c r="O165" t="s">
        <v>571</v>
      </c>
      <c r="P165" t="s">
        <v>193</v>
      </c>
      <c r="Q165" t="s">
        <v>95</v>
      </c>
      <c r="R165" t="s">
        <v>68</v>
      </c>
      <c r="S165" t="s">
        <v>256</v>
      </c>
      <c r="T165" t="s">
        <v>40</v>
      </c>
      <c r="U165" t="s">
        <v>1094</v>
      </c>
      <c r="V165" t="s">
        <v>1095</v>
      </c>
      <c r="W165" t="s">
        <v>40</v>
      </c>
      <c r="X165" t="s">
        <v>179</v>
      </c>
      <c r="Y165" t="s">
        <v>95</v>
      </c>
      <c r="Z165" t="s">
        <v>58</v>
      </c>
      <c r="AA165" t="s">
        <v>204</v>
      </c>
      <c r="AB165" t="s">
        <v>1096</v>
      </c>
      <c r="AC165" t="s">
        <v>250</v>
      </c>
      <c r="AD165" t="s">
        <v>392</v>
      </c>
    </row>
    <row r="166" spans="1:30" hidden="1" x14ac:dyDescent="0.3">
      <c r="A166" t="s">
        <v>1097</v>
      </c>
      <c r="B166" t="s">
        <v>1098</v>
      </c>
      <c r="C166" s="1" t="str">
        <f t="shared" si="26"/>
        <v>21:0500</v>
      </c>
      <c r="D166" s="1" t="str">
        <f t="shared" si="30"/>
        <v>21:0165</v>
      </c>
      <c r="E166" t="s">
        <v>1099</v>
      </c>
      <c r="F166" t="s">
        <v>1100</v>
      </c>
      <c r="H166">
        <v>52.6658312</v>
      </c>
      <c r="I166">
        <v>-61.2119705</v>
      </c>
      <c r="J166" s="1" t="str">
        <f t="shared" si="31"/>
        <v>NGR lake sediment grab sample</v>
      </c>
      <c r="K166" s="1" t="str">
        <f t="shared" si="32"/>
        <v>&lt;177 micron (NGR)</v>
      </c>
      <c r="L166">
        <v>9</v>
      </c>
      <c r="M166" t="s">
        <v>76</v>
      </c>
      <c r="N166">
        <v>165</v>
      </c>
      <c r="O166" t="s">
        <v>1101</v>
      </c>
      <c r="P166" t="s">
        <v>104</v>
      </c>
      <c r="Q166" t="s">
        <v>39</v>
      </c>
      <c r="R166" t="s">
        <v>79</v>
      </c>
      <c r="S166" t="s">
        <v>92</v>
      </c>
      <c r="T166" t="s">
        <v>40</v>
      </c>
      <c r="U166" t="s">
        <v>1102</v>
      </c>
      <c r="V166" t="s">
        <v>1103</v>
      </c>
      <c r="W166" t="s">
        <v>40</v>
      </c>
      <c r="X166" t="s">
        <v>179</v>
      </c>
      <c r="Y166" t="s">
        <v>95</v>
      </c>
      <c r="Z166" t="s">
        <v>613</v>
      </c>
      <c r="AA166" t="s">
        <v>44</v>
      </c>
      <c r="AB166" t="s">
        <v>559</v>
      </c>
      <c r="AC166" t="s">
        <v>70</v>
      </c>
      <c r="AD166" t="s">
        <v>48</v>
      </c>
    </row>
    <row r="167" spans="1:30" hidden="1" x14ac:dyDescent="0.3">
      <c r="A167" t="s">
        <v>1104</v>
      </c>
      <c r="B167" t="s">
        <v>1105</v>
      </c>
      <c r="C167" s="1" t="str">
        <f t="shared" si="26"/>
        <v>21:0500</v>
      </c>
      <c r="D167" s="1" t="str">
        <f t="shared" si="30"/>
        <v>21:0165</v>
      </c>
      <c r="E167" t="s">
        <v>1106</v>
      </c>
      <c r="F167" t="s">
        <v>1107</v>
      </c>
      <c r="H167">
        <v>52.676832400000002</v>
      </c>
      <c r="I167">
        <v>-61.159390700000003</v>
      </c>
      <c r="J167" s="1" t="str">
        <f t="shared" si="31"/>
        <v>NGR lake sediment grab sample</v>
      </c>
      <c r="K167" s="1" t="str">
        <f t="shared" si="32"/>
        <v>&lt;177 micron (NGR)</v>
      </c>
      <c r="L167">
        <v>9</v>
      </c>
      <c r="M167" t="s">
        <v>91</v>
      </c>
      <c r="N167">
        <v>166</v>
      </c>
      <c r="O167" t="s">
        <v>1108</v>
      </c>
      <c r="P167" t="s">
        <v>391</v>
      </c>
      <c r="Q167" t="s">
        <v>95</v>
      </c>
      <c r="R167" t="s">
        <v>256</v>
      </c>
      <c r="S167" t="s">
        <v>79</v>
      </c>
      <c r="T167" t="s">
        <v>40</v>
      </c>
      <c r="U167" t="s">
        <v>1109</v>
      </c>
      <c r="V167" t="s">
        <v>583</v>
      </c>
      <c r="W167" t="s">
        <v>649</v>
      </c>
      <c r="X167" t="s">
        <v>179</v>
      </c>
      <c r="Y167" t="s">
        <v>39</v>
      </c>
      <c r="Z167" t="s">
        <v>82</v>
      </c>
      <c r="AA167" t="s">
        <v>58</v>
      </c>
      <c r="AB167" t="s">
        <v>559</v>
      </c>
      <c r="AC167" t="s">
        <v>60</v>
      </c>
      <c r="AD167" t="s">
        <v>86</v>
      </c>
    </row>
    <row r="168" spans="1:30" hidden="1" x14ac:dyDescent="0.3">
      <c r="A168" t="s">
        <v>1110</v>
      </c>
      <c r="B168" t="s">
        <v>1111</v>
      </c>
      <c r="C168" s="1" t="str">
        <f t="shared" si="26"/>
        <v>21:0500</v>
      </c>
      <c r="D168" s="1" t="str">
        <f t="shared" si="30"/>
        <v>21:0165</v>
      </c>
      <c r="E168" t="s">
        <v>1112</v>
      </c>
      <c r="F168" t="s">
        <v>1113</v>
      </c>
      <c r="H168">
        <v>52.671512700000001</v>
      </c>
      <c r="I168">
        <v>-61.108156000000001</v>
      </c>
      <c r="J168" s="1" t="str">
        <f t="shared" si="31"/>
        <v>NGR lake sediment grab sample</v>
      </c>
      <c r="K168" s="1" t="str">
        <f t="shared" si="32"/>
        <v>&lt;177 micron (NGR)</v>
      </c>
      <c r="L168">
        <v>9</v>
      </c>
      <c r="M168" t="s">
        <v>102</v>
      </c>
      <c r="N168">
        <v>167</v>
      </c>
      <c r="O168" t="s">
        <v>114</v>
      </c>
      <c r="P168" t="s">
        <v>359</v>
      </c>
      <c r="Q168" t="s">
        <v>95</v>
      </c>
      <c r="R168" t="s">
        <v>36</v>
      </c>
      <c r="S168" t="s">
        <v>202</v>
      </c>
      <c r="T168" t="s">
        <v>40</v>
      </c>
      <c r="U168" t="s">
        <v>1114</v>
      </c>
      <c r="V168" t="s">
        <v>1115</v>
      </c>
      <c r="W168" t="s">
        <v>248</v>
      </c>
      <c r="X168" t="s">
        <v>179</v>
      </c>
      <c r="Y168" t="s">
        <v>39</v>
      </c>
      <c r="Z168" t="s">
        <v>82</v>
      </c>
      <c r="AA168" t="s">
        <v>258</v>
      </c>
      <c r="AB168" t="s">
        <v>1076</v>
      </c>
      <c r="AC168" t="s">
        <v>239</v>
      </c>
      <c r="AD168" t="s">
        <v>61</v>
      </c>
    </row>
    <row r="169" spans="1:30" hidden="1" x14ac:dyDescent="0.3">
      <c r="A169" t="s">
        <v>1116</v>
      </c>
      <c r="B169" t="s">
        <v>1117</v>
      </c>
      <c r="C169" s="1" t="str">
        <f t="shared" si="26"/>
        <v>21:0500</v>
      </c>
      <c r="D169" s="1" t="str">
        <f t="shared" si="30"/>
        <v>21:0165</v>
      </c>
      <c r="E169" t="s">
        <v>1118</v>
      </c>
      <c r="F169" t="s">
        <v>1119</v>
      </c>
      <c r="H169">
        <v>52.678885999999999</v>
      </c>
      <c r="I169">
        <v>-61.045495199999998</v>
      </c>
      <c r="J169" s="1" t="str">
        <f t="shared" si="31"/>
        <v>NGR lake sediment grab sample</v>
      </c>
      <c r="K169" s="1" t="str">
        <f t="shared" si="32"/>
        <v>&lt;177 micron (NGR)</v>
      </c>
      <c r="L169">
        <v>9</v>
      </c>
      <c r="M169" t="s">
        <v>113</v>
      </c>
      <c r="N169">
        <v>168</v>
      </c>
      <c r="O169" t="s">
        <v>383</v>
      </c>
      <c r="P169" t="s">
        <v>143</v>
      </c>
      <c r="Q169" t="s">
        <v>39</v>
      </c>
      <c r="R169" t="s">
        <v>67</v>
      </c>
      <c r="S169" t="s">
        <v>136</v>
      </c>
      <c r="T169" t="s">
        <v>117</v>
      </c>
      <c r="U169" t="s">
        <v>1120</v>
      </c>
      <c r="V169" t="s">
        <v>42</v>
      </c>
      <c r="W169" t="s">
        <v>194</v>
      </c>
      <c r="X169" t="s">
        <v>43</v>
      </c>
      <c r="Y169" t="s">
        <v>95</v>
      </c>
      <c r="Z169" t="s">
        <v>211</v>
      </c>
      <c r="AA169" t="s">
        <v>71</v>
      </c>
      <c r="AB169" t="s">
        <v>128</v>
      </c>
      <c r="AC169" t="s">
        <v>233</v>
      </c>
      <c r="AD169" t="s">
        <v>392</v>
      </c>
    </row>
    <row r="170" spans="1:30" hidden="1" x14ac:dyDescent="0.3">
      <c r="A170" t="s">
        <v>1121</v>
      </c>
      <c r="B170" t="s">
        <v>1122</v>
      </c>
      <c r="C170" s="1" t="str">
        <f t="shared" si="26"/>
        <v>21:0500</v>
      </c>
      <c r="D170" s="1" t="str">
        <f t="shared" si="30"/>
        <v>21:0165</v>
      </c>
      <c r="E170" t="s">
        <v>1123</v>
      </c>
      <c r="F170" t="s">
        <v>1124</v>
      </c>
      <c r="H170">
        <v>52.7057419</v>
      </c>
      <c r="I170">
        <v>-61.060740500000001</v>
      </c>
      <c r="J170" s="1" t="str">
        <f t="shared" si="31"/>
        <v>NGR lake sediment grab sample</v>
      </c>
      <c r="K170" s="1" t="str">
        <f t="shared" si="32"/>
        <v>&lt;177 micron (NGR)</v>
      </c>
      <c r="L170">
        <v>9</v>
      </c>
      <c r="M170" t="s">
        <v>127</v>
      </c>
      <c r="N170">
        <v>169</v>
      </c>
      <c r="O170" t="s">
        <v>510</v>
      </c>
      <c r="P170" t="s">
        <v>232</v>
      </c>
      <c r="Q170" t="s">
        <v>37</v>
      </c>
      <c r="R170" t="s">
        <v>92</v>
      </c>
      <c r="S170" t="s">
        <v>136</v>
      </c>
      <c r="T170" t="s">
        <v>40</v>
      </c>
      <c r="U170" t="s">
        <v>1125</v>
      </c>
      <c r="V170" t="s">
        <v>60</v>
      </c>
      <c r="W170" t="s">
        <v>40</v>
      </c>
      <c r="X170" t="s">
        <v>43</v>
      </c>
      <c r="Y170" t="s">
        <v>95</v>
      </c>
      <c r="Z170" t="s">
        <v>423</v>
      </c>
      <c r="AA170" t="s">
        <v>258</v>
      </c>
      <c r="AB170" t="s">
        <v>784</v>
      </c>
      <c r="AC170" t="s">
        <v>94</v>
      </c>
      <c r="AD170" t="s">
        <v>409</v>
      </c>
    </row>
    <row r="171" spans="1:30" hidden="1" x14ac:dyDescent="0.3">
      <c r="A171" t="s">
        <v>1126</v>
      </c>
      <c r="B171" t="s">
        <v>1127</v>
      </c>
      <c r="C171" s="1" t="str">
        <f t="shared" si="26"/>
        <v>21:0500</v>
      </c>
      <c r="D171" s="1" t="str">
        <f t="shared" si="30"/>
        <v>21:0165</v>
      </c>
      <c r="E171" t="s">
        <v>1128</v>
      </c>
      <c r="F171" t="s">
        <v>1129</v>
      </c>
      <c r="H171">
        <v>52.701683500000001</v>
      </c>
      <c r="I171">
        <v>-60.998263700000003</v>
      </c>
      <c r="J171" s="1" t="str">
        <f t="shared" si="31"/>
        <v>NGR lake sediment grab sample</v>
      </c>
      <c r="K171" s="1" t="str">
        <f t="shared" si="32"/>
        <v>&lt;177 micron (NGR)</v>
      </c>
      <c r="L171">
        <v>9</v>
      </c>
      <c r="M171" t="s">
        <v>142</v>
      </c>
      <c r="N171">
        <v>170</v>
      </c>
      <c r="O171" t="s">
        <v>135</v>
      </c>
      <c r="P171" t="s">
        <v>232</v>
      </c>
      <c r="Q171" t="s">
        <v>37</v>
      </c>
      <c r="R171" t="s">
        <v>54</v>
      </c>
      <c r="S171" t="s">
        <v>55</v>
      </c>
      <c r="T171" t="s">
        <v>40</v>
      </c>
      <c r="U171" t="s">
        <v>93</v>
      </c>
      <c r="V171" t="s">
        <v>233</v>
      </c>
      <c r="W171" t="s">
        <v>117</v>
      </c>
      <c r="X171" t="s">
        <v>43</v>
      </c>
      <c r="Y171" t="s">
        <v>95</v>
      </c>
      <c r="Z171" t="s">
        <v>337</v>
      </c>
      <c r="AA171" t="s">
        <v>58</v>
      </c>
      <c r="AB171" t="s">
        <v>597</v>
      </c>
      <c r="AC171" t="s">
        <v>250</v>
      </c>
      <c r="AD171" t="s">
        <v>392</v>
      </c>
    </row>
    <row r="172" spans="1:30" hidden="1" x14ac:dyDescent="0.3">
      <c r="A172" t="s">
        <v>1130</v>
      </c>
      <c r="B172" t="s">
        <v>1131</v>
      </c>
      <c r="C172" s="1" t="str">
        <f t="shared" si="26"/>
        <v>21:0500</v>
      </c>
      <c r="D172" s="1" t="str">
        <f t="shared" si="30"/>
        <v>21:0165</v>
      </c>
      <c r="E172" t="s">
        <v>1132</v>
      </c>
      <c r="F172" t="s">
        <v>1133</v>
      </c>
      <c r="H172">
        <v>52.674348999999999</v>
      </c>
      <c r="I172">
        <v>-60.970773399999999</v>
      </c>
      <c r="J172" s="1" t="str">
        <f t="shared" si="31"/>
        <v>NGR lake sediment grab sample</v>
      </c>
      <c r="K172" s="1" t="str">
        <f t="shared" si="32"/>
        <v>&lt;177 micron (NGR)</v>
      </c>
      <c r="L172">
        <v>9</v>
      </c>
      <c r="M172" t="s">
        <v>150</v>
      </c>
      <c r="N172">
        <v>171</v>
      </c>
      <c r="O172" t="s">
        <v>263</v>
      </c>
      <c r="P172" t="s">
        <v>134</v>
      </c>
      <c r="Q172" t="s">
        <v>55</v>
      </c>
      <c r="R172" t="s">
        <v>176</v>
      </c>
      <c r="S172" t="s">
        <v>37</v>
      </c>
      <c r="T172" t="s">
        <v>40</v>
      </c>
      <c r="U172" t="s">
        <v>1134</v>
      </c>
      <c r="V172" t="s">
        <v>179</v>
      </c>
      <c r="W172" t="s">
        <v>40</v>
      </c>
      <c r="X172" t="s">
        <v>43</v>
      </c>
      <c r="Y172" t="s">
        <v>95</v>
      </c>
      <c r="Z172" t="s">
        <v>135</v>
      </c>
      <c r="AA172" t="s">
        <v>45</v>
      </c>
      <c r="AB172" t="s">
        <v>66</v>
      </c>
      <c r="AC172" t="s">
        <v>250</v>
      </c>
      <c r="AD172" t="s">
        <v>83</v>
      </c>
    </row>
    <row r="173" spans="1:30" hidden="1" x14ac:dyDescent="0.3">
      <c r="A173" t="s">
        <v>1135</v>
      </c>
      <c r="B173" t="s">
        <v>1136</v>
      </c>
      <c r="C173" s="1" t="str">
        <f t="shared" si="26"/>
        <v>21:0500</v>
      </c>
      <c r="D173" s="1" t="str">
        <f t="shared" si="30"/>
        <v>21:0165</v>
      </c>
      <c r="E173" t="s">
        <v>1137</v>
      </c>
      <c r="F173" t="s">
        <v>1138</v>
      </c>
      <c r="H173">
        <v>52.654339700000001</v>
      </c>
      <c r="I173">
        <v>-60.978030199999999</v>
      </c>
      <c r="J173" s="1" t="str">
        <f t="shared" si="31"/>
        <v>NGR lake sediment grab sample</v>
      </c>
      <c r="K173" s="1" t="str">
        <f t="shared" si="32"/>
        <v>&lt;177 micron (NGR)</v>
      </c>
      <c r="L173">
        <v>9</v>
      </c>
      <c r="M173" t="s">
        <v>175</v>
      </c>
      <c r="N173">
        <v>172</v>
      </c>
      <c r="O173" t="s">
        <v>1139</v>
      </c>
      <c r="P173" t="s">
        <v>135</v>
      </c>
      <c r="Q173" t="s">
        <v>95</v>
      </c>
      <c r="R173" t="s">
        <v>36</v>
      </c>
      <c r="S173" t="s">
        <v>104</v>
      </c>
      <c r="T173" t="s">
        <v>40</v>
      </c>
      <c r="U173" t="s">
        <v>1140</v>
      </c>
      <c r="V173" t="s">
        <v>1141</v>
      </c>
      <c r="W173" t="s">
        <v>40</v>
      </c>
      <c r="X173" t="s">
        <v>43</v>
      </c>
      <c r="Y173" t="s">
        <v>95</v>
      </c>
      <c r="Z173" t="s">
        <v>1142</v>
      </c>
      <c r="AA173" t="s">
        <v>115</v>
      </c>
      <c r="AB173" t="s">
        <v>416</v>
      </c>
      <c r="AC173" t="s">
        <v>47</v>
      </c>
      <c r="AD173" t="s">
        <v>478</v>
      </c>
    </row>
    <row r="174" spans="1:30" hidden="1" x14ac:dyDescent="0.3">
      <c r="A174" t="s">
        <v>1143</v>
      </c>
      <c r="B174" t="s">
        <v>1144</v>
      </c>
      <c r="C174" s="1" t="str">
        <f t="shared" si="26"/>
        <v>21:0500</v>
      </c>
      <c r="D174" s="1" t="str">
        <f t="shared" si="30"/>
        <v>21:0165</v>
      </c>
      <c r="E174" t="s">
        <v>1145</v>
      </c>
      <c r="F174" t="s">
        <v>1146</v>
      </c>
      <c r="H174">
        <v>52.653680199999997</v>
      </c>
      <c r="I174">
        <v>-60.948563900000003</v>
      </c>
      <c r="J174" s="1" t="str">
        <f t="shared" si="31"/>
        <v>NGR lake sediment grab sample</v>
      </c>
      <c r="K174" s="1" t="str">
        <f t="shared" si="32"/>
        <v>&lt;177 micron (NGR)</v>
      </c>
      <c r="L174">
        <v>9</v>
      </c>
      <c r="M174" t="s">
        <v>184</v>
      </c>
      <c r="N174">
        <v>173</v>
      </c>
      <c r="O174" t="s">
        <v>414</v>
      </c>
      <c r="P174" t="s">
        <v>477</v>
      </c>
      <c r="Q174" t="s">
        <v>39</v>
      </c>
      <c r="R174" t="s">
        <v>153</v>
      </c>
      <c r="S174" t="s">
        <v>136</v>
      </c>
      <c r="T174" t="s">
        <v>40</v>
      </c>
      <c r="U174" t="s">
        <v>324</v>
      </c>
      <c r="V174" t="s">
        <v>97</v>
      </c>
      <c r="W174" t="s">
        <v>40</v>
      </c>
      <c r="X174" t="s">
        <v>43</v>
      </c>
      <c r="Y174" t="s">
        <v>95</v>
      </c>
      <c r="Z174" t="s">
        <v>314</v>
      </c>
      <c r="AA174" t="s">
        <v>58</v>
      </c>
      <c r="AB174" t="s">
        <v>232</v>
      </c>
      <c r="AC174" t="s">
        <v>239</v>
      </c>
      <c r="AD174" t="s">
        <v>438</v>
      </c>
    </row>
    <row r="175" spans="1:30" hidden="1" x14ac:dyDescent="0.3">
      <c r="A175" t="s">
        <v>1147</v>
      </c>
      <c r="B175" t="s">
        <v>1148</v>
      </c>
      <c r="C175" s="1" t="str">
        <f t="shared" si="26"/>
        <v>21:0500</v>
      </c>
      <c r="D175" s="1" t="str">
        <f t="shared" si="30"/>
        <v>21:0165</v>
      </c>
      <c r="E175" t="s">
        <v>1149</v>
      </c>
      <c r="F175" t="s">
        <v>1150</v>
      </c>
      <c r="H175">
        <v>52.682938800000002</v>
      </c>
      <c r="I175">
        <v>-60.942248599999999</v>
      </c>
      <c r="J175" s="1" t="str">
        <f t="shared" si="31"/>
        <v>NGR lake sediment grab sample</v>
      </c>
      <c r="K175" s="1" t="str">
        <f t="shared" si="32"/>
        <v>&lt;177 micron (NGR)</v>
      </c>
      <c r="L175">
        <v>9</v>
      </c>
      <c r="M175" t="s">
        <v>191</v>
      </c>
      <c r="N175">
        <v>174</v>
      </c>
      <c r="O175" t="s">
        <v>1151</v>
      </c>
      <c r="P175" t="s">
        <v>344</v>
      </c>
      <c r="Q175" t="s">
        <v>95</v>
      </c>
      <c r="R175" t="s">
        <v>145</v>
      </c>
      <c r="S175" t="s">
        <v>648</v>
      </c>
      <c r="T175" t="s">
        <v>40</v>
      </c>
      <c r="U175" t="s">
        <v>1152</v>
      </c>
      <c r="V175" t="s">
        <v>1153</v>
      </c>
      <c r="W175" t="s">
        <v>649</v>
      </c>
      <c r="X175" t="s">
        <v>43</v>
      </c>
      <c r="Y175" t="s">
        <v>39</v>
      </c>
      <c r="Z175" t="s">
        <v>196</v>
      </c>
      <c r="AA175" t="s">
        <v>45</v>
      </c>
      <c r="AB175" t="s">
        <v>992</v>
      </c>
      <c r="AC175" t="s">
        <v>179</v>
      </c>
      <c r="AD175" t="s">
        <v>392</v>
      </c>
    </row>
    <row r="176" spans="1:30" hidden="1" x14ac:dyDescent="0.3">
      <c r="A176" t="s">
        <v>1154</v>
      </c>
      <c r="B176" t="s">
        <v>1155</v>
      </c>
      <c r="C176" s="1" t="str">
        <f t="shared" si="26"/>
        <v>21:0500</v>
      </c>
      <c r="D176" s="1" t="str">
        <f t="shared" si="30"/>
        <v>21:0165</v>
      </c>
      <c r="E176" t="s">
        <v>1156</v>
      </c>
      <c r="F176" t="s">
        <v>1157</v>
      </c>
      <c r="H176">
        <v>52.697220600000001</v>
      </c>
      <c r="I176">
        <v>-60.949153699999997</v>
      </c>
      <c r="J176" s="1" t="str">
        <f t="shared" si="31"/>
        <v>NGR lake sediment grab sample</v>
      </c>
      <c r="K176" s="1" t="str">
        <f t="shared" si="32"/>
        <v>&lt;177 micron (NGR)</v>
      </c>
      <c r="L176">
        <v>9</v>
      </c>
      <c r="M176" t="s">
        <v>201</v>
      </c>
      <c r="N176">
        <v>175</v>
      </c>
      <c r="O176" t="s">
        <v>270</v>
      </c>
      <c r="P176" t="s">
        <v>192</v>
      </c>
      <c r="Q176" t="s">
        <v>39</v>
      </c>
      <c r="R176" t="s">
        <v>79</v>
      </c>
      <c r="S176" t="s">
        <v>37</v>
      </c>
      <c r="T176" t="s">
        <v>40</v>
      </c>
      <c r="U176" t="s">
        <v>335</v>
      </c>
      <c r="V176" t="s">
        <v>144</v>
      </c>
      <c r="W176" t="s">
        <v>40</v>
      </c>
      <c r="X176" t="s">
        <v>43</v>
      </c>
      <c r="Y176" t="s">
        <v>95</v>
      </c>
      <c r="Z176" t="s">
        <v>135</v>
      </c>
      <c r="AA176" t="s">
        <v>258</v>
      </c>
      <c r="AB176" t="s">
        <v>315</v>
      </c>
      <c r="AC176" t="s">
        <v>250</v>
      </c>
      <c r="AD176" t="s">
        <v>83</v>
      </c>
    </row>
    <row r="177" spans="1:30" hidden="1" x14ac:dyDescent="0.3">
      <c r="A177" t="s">
        <v>1158</v>
      </c>
      <c r="B177" t="s">
        <v>1159</v>
      </c>
      <c r="C177" s="1" t="str">
        <f t="shared" si="26"/>
        <v>21:0500</v>
      </c>
      <c r="D177" s="1" t="str">
        <f t="shared" si="30"/>
        <v>21:0165</v>
      </c>
      <c r="E177" t="s">
        <v>1160</v>
      </c>
      <c r="F177" t="s">
        <v>1161</v>
      </c>
      <c r="H177">
        <v>52.708288400000001</v>
      </c>
      <c r="I177">
        <v>-60.902296800000002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210</v>
      </c>
      <c r="N177">
        <v>176</v>
      </c>
      <c r="O177" t="s">
        <v>128</v>
      </c>
      <c r="P177" t="s">
        <v>571</v>
      </c>
      <c r="Q177" t="s">
        <v>39</v>
      </c>
      <c r="R177" t="s">
        <v>79</v>
      </c>
      <c r="S177" t="s">
        <v>136</v>
      </c>
      <c r="T177" t="s">
        <v>40</v>
      </c>
      <c r="U177" t="s">
        <v>1162</v>
      </c>
      <c r="V177" t="s">
        <v>179</v>
      </c>
      <c r="W177" t="s">
        <v>40</v>
      </c>
      <c r="X177" t="s">
        <v>43</v>
      </c>
      <c r="Y177" t="s">
        <v>95</v>
      </c>
      <c r="Z177" t="s">
        <v>135</v>
      </c>
      <c r="AA177" t="s">
        <v>45</v>
      </c>
      <c r="AB177" t="s">
        <v>53</v>
      </c>
      <c r="AC177" t="s">
        <v>179</v>
      </c>
      <c r="AD177" t="s">
        <v>61</v>
      </c>
    </row>
    <row r="178" spans="1:30" hidden="1" x14ac:dyDescent="0.3">
      <c r="A178" t="s">
        <v>1163</v>
      </c>
      <c r="B178" t="s">
        <v>1164</v>
      </c>
      <c r="C178" s="1" t="str">
        <f t="shared" si="26"/>
        <v>21:0500</v>
      </c>
      <c r="D178" s="1" t="str">
        <f t="shared" si="30"/>
        <v>21:0165</v>
      </c>
      <c r="E178" t="s">
        <v>1165</v>
      </c>
      <c r="F178" t="s">
        <v>1166</v>
      </c>
      <c r="H178">
        <v>52.666857</v>
      </c>
      <c r="I178">
        <v>-60.8918313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221</v>
      </c>
      <c r="N178">
        <v>177</v>
      </c>
      <c r="O178" t="s">
        <v>1167</v>
      </c>
      <c r="P178" t="s">
        <v>103</v>
      </c>
      <c r="Q178" t="s">
        <v>39</v>
      </c>
      <c r="R178" t="s">
        <v>67</v>
      </c>
      <c r="S178" t="s">
        <v>193</v>
      </c>
      <c r="T178" t="s">
        <v>40</v>
      </c>
      <c r="U178" t="s">
        <v>1168</v>
      </c>
      <c r="V178" t="s">
        <v>1169</v>
      </c>
      <c r="W178" t="s">
        <v>40</v>
      </c>
      <c r="X178" t="s">
        <v>43</v>
      </c>
      <c r="Y178" t="s">
        <v>39</v>
      </c>
      <c r="Z178" t="s">
        <v>258</v>
      </c>
      <c r="AA178" t="s">
        <v>258</v>
      </c>
      <c r="AB178" t="s">
        <v>429</v>
      </c>
      <c r="AC178" t="s">
        <v>144</v>
      </c>
      <c r="AD178" t="s">
        <v>392</v>
      </c>
    </row>
    <row r="179" spans="1:30" hidden="1" x14ac:dyDescent="0.3">
      <c r="A179" t="s">
        <v>1170</v>
      </c>
      <c r="B179" t="s">
        <v>1171</v>
      </c>
      <c r="C179" s="1" t="str">
        <f t="shared" si="26"/>
        <v>21:0500</v>
      </c>
      <c r="D179" s="1" t="str">
        <f t="shared" si="30"/>
        <v>21:0165</v>
      </c>
      <c r="E179" t="s">
        <v>1172</v>
      </c>
      <c r="F179" t="s">
        <v>1173</v>
      </c>
      <c r="H179">
        <v>52.651178299999998</v>
      </c>
      <c r="I179">
        <v>-60.867910899999998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230</v>
      </c>
      <c r="N179">
        <v>178</v>
      </c>
      <c r="O179" t="s">
        <v>86</v>
      </c>
      <c r="P179" t="s">
        <v>143</v>
      </c>
      <c r="Q179" t="s">
        <v>95</v>
      </c>
      <c r="R179" t="s">
        <v>265</v>
      </c>
      <c r="S179" t="s">
        <v>66</v>
      </c>
      <c r="T179" t="s">
        <v>40</v>
      </c>
      <c r="U179" t="s">
        <v>1174</v>
      </c>
      <c r="V179" t="s">
        <v>765</v>
      </c>
      <c r="W179" t="s">
        <v>194</v>
      </c>
      <c r="X179" t="s">
        <v>43</v>
      </c>
      <c r="Y179" t="s">
        <v>55</v>
      </c>
      <c r="Z179" t="s">
        <v>1175</v>
      </c>
      <c r="AA179" t="s">
        <v>45</v>
      </c>
      <c r="AB179" t="s">
        <v>493</v>
      </c>
      <c r="AC179" t="s">
        <v>70</v>
      </c>
      <c r="AD179" t="s">
        <v>449</v>
      </c>
    </row>
    <row r="180" spans="1:30" hidden="1" x14ac:dyDescent="0.3">
      <c r="A180" t="s">
        <v>1176</v>
      </c>
      <c r="B180" t="s">
        <v>1177</v>
      </c>
      <c r="C180" s="1" t="str">
        <f t="shared" si="26"/>
        <v>21:0500</v>
      </c>
      <c r="D180" s="1" t="str">
        <f t="shared" si="30"/>
        <v>21:0165</v>
      </c>
      <c r="E180" t="s">
        <v>1178</v>
      </c>
      <c r="F180" t="s">
        <v>1179</v>
      </c>
      <c r="H180">
        <v>52.629182700000001</v>
      </c>
      <c r="I180">
        <v>-60.850968799999997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238</v>
      </c>
      <c r="N180">
        <v>179</v>
      </c>
      <c r="O180" t="s">
        <v>546</v>
      </c>
      <c r="P180" t="s">
        <v>265</v>
      </c>
      <c r="Q180" t="s">
        <v>95</v>
      </c>
      <c r="R180" t="s">
        <v>119</v>
      </c>
      <c r="S180" t="s">
        <v>79</v>
      </c>
      <c r="T180" t="s">
        <v>40</v>
      </c>
      <c r="U180" t="s">
        <v>1180</v>
      </c>
      <c r="V180" t="s">
        <v>1181</v>
      </c>
      <c r="W180" t="s">
        <v>194</v>
      </c>
      <c r="X180" t="s">
        <v>43</v>
      </c>
      <c r="Y180" t="s">
        <v>39</v>
      </c>
      <c r="Z180" t="s">
        <v>546</v>
      </c>
      <c r="AA180" t="s">
        <v>45</v>
      </c>
      <c r="AB180" t="s">
        <v>1182</v>
      </c>
      <c r="AC180" t="s">
        <v>94</v>
      </c>
      <c r="AD180" t="s">
        <v>86</v>
      </c>
    </row>
    <row r="181" spans="1:30" hidden="1" x14ac:dyDescent="0.3">
      <c r="A181" t="s">
        <v>1183</v>
      </c>
      <c r="B181" t="s">
        <v>1184</v>
      </c>
      <c r="C181" s="1" t="str">
        <f t="shared" si="26"/>
        <v>21:0500</v>
      </c>
      <c r="D181" s="1" t="str">
        <f t="shared" si="30"/>
        <v>21:0165</v>
      </c>
      <c r="E181" t="s">
        <v>1185</v>
      </c>
      <c r="F181" t="s">
        <v>1186</v>
      </c>
      <c r="H181">
        <v>52.677918400000003</v>
      </c>
      <c r="I181">
        <v>-60.836928700000001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246</v>
      </c>
      <c r="N181">
        <v>180</v>
      </c>
      <c r="O181" t="s">
        <v>222</v>
      </c>
      <c r="P181" t="s">
        <v>256</v>
      </c>
      <c r="Q181" t="s">
        <v>95</v>
      </c>
      <c r="R181" t="s">
        <v>153</v>
      </c>
      <c r="S181" t="s">
        <v>92</v>
      </c>
      <c r="T181" t="s">
        <v>40</v>
      </c>
      <c r="U181" t="s">
        <v>1187</v>
      </c>
      <c r="V181" t="s">
        <v>705</v>
      </c>
      <c r="W181" t="s">
        <v>40</v>
      </c>
      <c r="X181" t="s">
        <v>179</v>
      </c>
      <c r="Y181" t="s">
        <v>39</v>
      </c>
      <c r="Z181" t="s">
        <v>214</v>
      </c>
      <c r="AA181" t="s">
        <v>214</v>
      </c>
      <c r="AB181" t="s">
        <v>306</v>
      </c>
      <c r="AC181" t="s">
        <v>144</v>
      </c>
      <c r="AD181" t="s">
        <v>71</v>
      </c>
    </row>
    <row r="182" spans="1:30" hidden="1" x14ac:dyDescent="0.3">
      <c r="A182" t="s">
        <v>1188</v>
      </c>
      <c r="B182" t="s">
        <v>1189</v>
      </c>
      <c r="C182" s="1" t="str">
        <f t="shared" si="26"/>
        <v>21:0500</v>
      </c>
      <c r="D182" s="1" t="str">
        <f t="shared" si="30"/>
        <v>21:0165</v>
      </c>
      <c r="E182" t="s">
        <v>1190</v>
      </c>
      <c r="F182" t="s">
        <v>1191</v>
      </c>
      <c r="H182">
        <v>52.712010300000003</v>
      </c>
      <c r="I182">
        <v>-60.786380899999997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34</v>
      </c>
      <c r="N182">
        <v>181</v>
      </c>
      <c r="O182" t="s">
        <v>344</v>
      </c>
      <c r="P182" t="s">
        <v>192</v>
      </c>
      <c r="Q182" t="s">
        <v>95</v>
      </c>
      <c r="R182" t="s">
        <v>193</v>
      </c>
      <c r="S182" t="s">
        <v>92</v>
      </c>
      <c r="T182" t="s">
        <v>40</v>
      </c>
      <c r="U182" t="s">
        <v>783</v>
      </c>
      <c r="V182" t="s">
        <v>461</v>
      </c>
      <c r="W182" t="s">
        <v>40</v>
      </c>
      <c r="X182" t="s">
        <v>43</v>
      </c>
      <c r="Y182" t="s">
        <v>95</v>
      </c>
      <c r="Z182" t="s">
        <v>258</v>
      </c>
      <c r="AA182" t="s">
        <v>258</v>
      </c>
      <c r="AB182" t="s">
        <v>1192</v>
      </c>
      <c r="AC182" t="s">
        <v>250</v>
      </c>
      <c r="AD182" t="s">
        <v>241</v>
      </c>
    </row>
    <row r="183" spans="1:30" hidden="1" x14ac:dyDescent="0.3">
      <c r="A183" t="s">
        <v>1193</v>
      </c>
      <c r="B183" t="s">
        <v>1194</v>
      </c>
      <c r="C183" s="1" t="str">
        <f t="shared" si="26"/>
        <v>21:0500</v>
      </c>
      <c r="D183" s="1" t="str">
        <f t="shared" si="30"/>
        <v>21:0165</v>
      </c>
      <c r="E183" t="s">
        <v>1195</v>
      </c>
      <c r="F183" t="s">
        <v>1196</v>
      </c>
      <c r="H183">
        <v>52.708987999999998</v>
      </c>
      <c r="I183">
        <v>-60.819844799999998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76</v>
      </c>
      <c r="N183">
        <v>182</v>
      </c>
      <c r="O183" t="s">
        <v>44</v>
      </c>
      <c r="P183" t="s">
        <v>256</v>
      </c>
      <c r="Q183" t="s">
        <v>95</v>
      </c>
      <c r="R183" t="s">
        <v>119</v>
      </c>
      <c r="S183" t="s">
        <v>79</v>
      </c>
      <c r="T183" t="s">
        <v>40</v>
      </c>
      <c r="U183" t="s">
        <v>1197</v>
      </c>
      <c r="V183" t="s">
        <v>1198</v>
      </c>
      <c r="W183" t="s">
        <v>40</v>
      </c>
      <c r="X183" t="s">
        <v>179</v>
      </c>
      <c r="Y183" t="s">
        <v>95</v>
      </c>
      <c r="Z183" t="s">
        <v>58</v>
      </c>
      <c r="AA183" t="s">
        <v>314</v>
      </c>
      <c r="AB183" t="s">
        <v>165</v>
      </c>
      <c r="AC183" t="s">
        <v>42</v>
      </c>
      <c r="AD183" t="s">
        <v>48</v>
      </c>
    </row>
    <row r="184" spans="1:30" hidden="1" x14ac:dyDescent="0.3">
      <c r="A184" t="s">
        <v>1199</v>
      </c>
      <c r="B184" t="s">
        <v>1200</v>
      </c>
      <c r="C184" s="1" t="str">
        <f t="shared" si="26"/>
        <v>21:0500</v>
      </c>
      <c r="D184" s="1" t="str">
        <f t="shared" si="30"/>
        <v>21:0165</v>
      </c>
      <c r="E184" t="s">
        <v>1190</v>
      </c>
      <c r="F184" t="s">
        <v>1201</v>
      </c>
      <c r="H184">
        <v>52.712010300000003</v>
      </c>
      <c r="I184">
        <v>-60.786380899999997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52</v>
      </c>
      <c r="N184">
        <v>183</v>
      </c>
      <c r="O184" t="s">
        <v>304</v>
      </c>
      <c r="P184" t="s">
        <v>192</v>
      </c>
      <c r="Q184" t="s">
        <v>95</v>
      </c>
      <c r="R184" t="s">
        <v>130</v>
      </c>
      <c r="S184" t="s">
        <v>92</v>
      </c>
      <c r="T184" t="s">
        <v>194</v>
      </c>
      <c r="U184" t="s">
        <v>1202</v>
      </c>
      <c r="V184" t="s">
        <v>818</v>
      </c>
      <c r="W184" t="s">
        <v>40</v>
      </c>
      <c r="X184" t="s">
        <v>179</v>
      </c>
      <c r="Y184" t="s">
        <v>95</v>
      </c>
      <c r="Z184" t="s">
        <v>257</v>
      </c>
      <c r="AA184" t="s">
        <v>45</v>
      </c>
      <c r="AB184" t="s">
        <v>134</v>
      </c>
      <c r="AC184" t="s">
        <v>248</v>
      </c>
      <c r="AD184" t="s">
        <v>241</v>
      </c>
    </row>
    <row r="185" spans="1:30" hidden="1" x14ac:dyDescent="0.3">
      <c r="A185" t="s">
        <v>1203</v>
      </c>
      <c r="B185" t="s">
        <v>1204</v>
      </c>
      <c r="C185" s="1" t="str">
        <f t="shared" si="26"/>
        <v>21:0500</v>
      </c>
      <c r="D185" s="1" t="str">
        <f t="shared" si="30"/>
        <v>21:0165</v>
      </c>
      <c r="E185" t="s">
        <v>1190</v>
      </c>
      <c r="F185" t="s">
        <v>1205</v>
      </c>
      <c r="H185">
        <v>52.712010300000003</v>
      </c>
      <c r="I185">
        <v>-60.786380899999997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65</v>
      </c>
      <c r="N185">
        <v>184</v>
      </c>
      <c r="O185" t="s">
        <v>58</v>
      </c>
      <c r="P185" t="s">
        <v>192</v>
      </c>
      <c r="Q185" t="s">
        <v>95</v>
      </c>
      <c r="R185" t="s">
        <v>185</v>
      </c>
      <c r="S185" t="s">
        <v>153</v>
      </c>
      <c r="T185" t="s">
        <v>40</v>
      </c>
      <c r="U185" t="s">
        <v>1206</v>
      </c>
      <c r="V185" t="s">
        <v>818</v>
      </c>
      <c r="W185" t="s">
        <v>40</v>
      </c>
      <c r="X185" t="s">
        <v>179</v>
      </c>
      <c r="Y185" t="s">
        <v>95</v>
      </c>
      <c r="Z185" t="s">
        <v>258</v>
      </c>
      <c r="AA185" t="s">
        <v>44</v>
      </c>
      <c r="AB185" t="s">
        <v>766</v>
      </c>
      <c r="AC185" t="s">
        <v>250</v>
      </c>
      <c r="AD185" t="s">
        <v>409</v>
      </c>
    </row>
    <row r="186" spans="1:30" hidden="1" x14ac:dyDescent="0.3">
      <c r="A186" t="s">
        <v>1207</v>
      </c>
      <c r="B186" t="s">
        <v>1208</v>
      </c>
      <c r="C186" s="1" t="str">
        <f t="shared" si="26"/>
        <v>21:0500</v>
      </c>
      <c r="D186" s="1" t="str">
        <f t="shared" si="30"/>
        <v>21:0165</v>
      </c>
      <c r="E186" t="s">
        <v>1209</v>
      </c>
      <c r="F186" t="s">
        <v>1210</v>
      </c>
      <c r="H186">
        <v>52.677430000000001</v>
      </c>
      <c r="I186">
        <v>-60.791387200000003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91</v>
      </c>
      <c r="N186">
        <v>185</v>
      </c>
      <c r="O186" t="s">
        <v>270</v>
      </c>
      <c r="P186" t="s">
        <v>232</v>
      </c>
      <c r="Q186" t="s">
        <v>95</v>
      </c>
      <c r="R186" t="s">
        <v>185</v>
      </c>
      <c r="S186" t="s">
        <v>55</v>
      </c>
      <c r="T186" t="s">
        <v>40</v>
      </c>
      <c r="U186" t="s">
        <v>1211</v>
      </c>
      <c r="V186" t="s">
        <v>271</v>
      </c>
      <c r="W186" t="s">
        <v>40</v>
      </c>
      <c r="X186" t="s">
        <v>43</v>
      </c>
      <c r="Y186" t="s">
        <v>95</v>
      </c>
      <c r="Z186" t="s">
        <v>67</v>
      </c>
      <c r="AA186" t="s">
        <v>258</v>
      </c>
      <c r="AB186" t="s">
        <v>671</v>
      </c>
      <c r="AC186" t="s">
        <v>250</v>
      </c>
      <c r="AD186" t="s">
        <v>107</v>
      </c>
    </row>
    <row r="187" spans="1:30" hidden="1" x14ac:dyDescent="0.3">
      <c r="A187" t="s">
        <v>1212</v>
      </c>
      <c r="B187" t="s">
        <v>1213</v>
      </c>
      <c r="C187" s="1" t="str">
        <f t="shared" si="26"/>
        <v>21:0500</v>
      </c>
      <c r="D187" s="1" t="str">
        <f t="shared" si="30"/>
        <v>21:0165</v>
      </c>
      <c r="E187" t="s">
        <v>1214</v>
      </c>
      <c r="F187" t="s">
        <v>1215</v>
      </c>
      <c r="H187">
        <v>52.639248500000001</v>
      </c>
      <c r="I187">
        <v>-60.809825600000003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102</v>
      </c>
      <c r="N187">
        <v>186</v>
      </c>
      <c r="O187" t="s">
        <v>546</v>
      </c>
      <c r="P187" t="s">
        <v>108</v>
      </c>
      <c r="Q187" t="s">
        <v>95</v>
      </c>
      <c r="R187" t="s">
        <v>176</v>
      </c>
      <c r="S187" t="s">
        <v>119</v>
      </c>
      <c r="T187" t="s">
        <v>40</v>
      </c>
      <c r="U187" t="s">
        <v>1216</v>
      </c>
      <c r="V187" t="s">
        <v>612</v>
      </c>
      <c r="W187" t="s">
        <v>40</v>
      </c>
      <c r="X187" t="s">
        <v>179</v>
      </c>
      <c r="Y187" t="s">
        <v>55</v>
      </c>
      <c r="Z187" t="s">
        <v>83</v>
      </c>
      <c r="AA187" t="s">
        <v>196</v>
      </c>
      <c r="AB187" t="s">
        <v>225</v>
      </c>
      <c r="AC187" t="s">
        <v>39</v>
      </c>
      <c r="AD187" t="s">
        <v>86</v>
      </c>
    </row>
    <row r="188" spans="1:30" hidden="1" x14ac:dyDescent="0.3">
      <c r="A188" t="s">
        <v>1217</v>
      </c>
      <c r="B188" t="s">
        <v>1218</v>
      </c>
      <c r="C188" s="1" t="str">
        <f t="shared" si="26"/>
        <v>21:0500</v>
      </c>
      <c r="D188" s="1" t="str">
        <f t="shared" si="30"/>
        <v>21:0165</v>
      </c>
      <c r="E188" t="s">
        <v>1219</v>
      </c>
      <c r="F188" t="s">
        <v>1220</v>
      </c>
      <c r="H188">
        <v>52.642832499999997</v>
      </c>
      <c r="I188">
        <v>-60.7571534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113</v>
      </c>
      <c r="N188">
        <v>187</v>
      </c>
      <c r="O188" t="s">
        <v>492</v>
      </c>
      <c r="P188" t="s">
        <v>232</v>
      </c>
      <c r="Q188" t="s">
        <v>95</v>
      </c>
      <c r="R188" t="s">
        <v>571</v>
      </c>
      <c r="S188" t="s">
        <v>153</v>
      </c>
      <c r="T188" t="s">
        <v>40</v>
      </c>
      <c r="U188" t="s">
        <v>1221</v>
      </c>
      <c r="V188" t="s">
        <v>1222</v>
      </c>
      <c r="W188" t="s">
        <v>194</v>
      </c>
      <c r="X188" t="s">
        <v>179</v>
      </c>
      <c r="Y188" t="s">
        <v>39</v>
      </c>
      <c r="Z188" t="s">
        <v>257</v>
      </c>
      <c r="AA188" t="s">
        <v>44</v>
      </c>
      <c r="AB188" t="s">
        <v>777</v>
      </c>
      <c r="AC188" t="s">
        <v>179</v>
      </c>
      <c r="AD188" t="s">
        <v>48</v>
      </c>
    </row>
    <row r="189" spans="1:30" hidden="1" x14ac:dyDescent="0.3">
      <c r="A189" t="s">
        <v>1223</v>
      </c>
      <c r="B189" t="s">
        <v>1224</v>
      </c>
      <c r="C189" s="1" t="str">
        <f t="shared" si="26"/>
        <v>21:0500</v>
      </c>
      <c r="D189" s="1" t="str">
        <f t="shared" si="30"/>
        <v>21:0165</v>
      </c>
      <c r="E189" t="s">
        <v>1225</v>
      </c>
      <c r="F189" t="s">
        <v>1226</v>
      </c>
      <c r="H189">
        <v>52.656493300000001</v>
      </c>
      <c r="I189">
        <v>-60.740630500000002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127</v>
      </c>
      <c r="N189">
        <v>188</v>
      </c>
      <c r="O189" t="s">
        <v>1227</v>
      </c>
      <c r="P189" t="s">
        <v>169</v>
      </c>
      <c r="Q189" t="s">
        <v>95</v>
      </c>
      <c r="R189" t="s">
        <v>119</v>
      </c>
      <c r="S189" t="s">
        <v>377</v>
      </c>
      <c r="T189" t="s">
        <v>40</v>
      </c>
      <c r="U189" t="s">
        <v>118</v>
      </c>
      <c r="V189" t="s">
        <v>715</v>
      </c>
      <c r="W189" t="s">
        <v>40</v>
      </c>
      <c r="X189" t="s">
        <v>179</v>
      </c>
      <c r="Y189" t="s">
        <v>55</v>
      </c>
      <c r="Z189" t="s">
        <v>314</v>
      </c>
      <c r="AA189" t="s">
        <v>258</v>
      </c>
      <c r="AB189" t="s">
        <v>36</v>
      </c>
      <c r="AC189" t="s">
        <v>144</v>
      </c>
      <c r="AD189" t="s">
        <v>61</v>
      </c>
    </row>
    <row r="190" spans="1:30" hidden="1" x14ac:dyDescent="0.3">
      <c r="A190" t="s">
        <v>1228</v>
      </c>
      <c r="B190" t="s">
        <v>1229</v>
      </c>
      <c r="C190" s="1" t="str">
        <f t="shared" si="26"/>
        <v>21:0500</v>
      </c>
      <c r="D190" s="1" t="str">
        <f t="shared" si="30"/>
        <v>21:0165</v>
      </c>
      <c r="E190" t="s">
        <v>1230</v>
      </c>
      <c r="F190" t="s">
        <v>1231</v>
      </c>
      <c r="H190">
        <v>52.675466999999998</v>
      </c>
      <c r="I190">
        <v>-60.694336200000002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142</v>
      </c>
      <c r="N190">
        <v>189</v>
      </c>
      <c r="O190" t="s">
        <v>314</v>
      </c>
      <c r="P190" t="s">
        <v>77</v>
      </c>
      <c r="Q190" t="s">
        <v>95</v>
      </c>
      <c r="R190" t="s">
        <v>119</v>
      </c>
      <c r="S190" t="s">
        <v>54</v>
      </c>
      <c r="T190" t="s">
        <v>40</v>
      </c>
      <c r="U190" t="s">
        <v>1232</v>
      </c>
      <c r="V190" t="s">
        <v>830</v>
      </c>
      <c r="W190" t="s">
        <v>40</v>
      </c>
      <c r="X190" t="s">
        <v>179</v>
      </c>
      <c r="Y190" t="s">
        <v>95</v>
      </c>
      <c r="Z190" t="s">
        <v>314</v>
      </c>
      <c r="AA190" t="s">
        <v>45</v>
      </c>
      <c r="AB190" t="s">
        <v>477</v>
      </c>
      <c r="AC190" t="s">
        <v>144</v>
      </c>
      <c r="AD190" t="s">
        <v>107</v>
      </c>
    </row>
    <row r="191" spans="1:30" hidden="1" x14ac:dyDescent="0.3">
      <c r="A191" t="s">
        <v>1233</v>
      </c>
      <c r="B191" t="s">
        <v>1234</v>
      </c>
      <c r="C191" s="1" t="str">
        <f t="shared" si="26"/>
        <v>21:0500</v>
      </c>
      <c r="D191" s="1" t="str">
        <f>HYPERLINK("http://geochem.nrcan.gc.ca/cdogs/content/svy/svy_e.htm", "")</f>
        <v/>
      </c>
      <c r="G191" s="1" t="str">
        <f>HYPERLINK("http://geochem.nrcan.gc.ca/cdogs/content/cr_/cr_00060_e.htm", "60")</f>
        <v>60</v>
      </c>
      <c r="J191" t="s">
        <v>161</v>
      </c>
      <c r="K191" t="s">
        <v>162</v>
      </c>
      <c r="L191">
        <v>10</v>
      </c>
      <c r="M191" t="s">
        <v>163</v>
      </c>
      <c r="N191">
        <v>190</v>
      </c>
      <c r="O191" t="s">
        <v>116</v>
      </c>
      <c r="P191" t="s">
        <v>164</v>
      </c>
      <c r="Q191" t="s">
        <v>37</v>
      </c>
      <c r="R191" t="s">
        <v>169</v>
      </c>
      <c r="S191" t="s">
        <v>68</v>
      </c>
      <c r="T191" t="s">
        <v>40</v>
      </c>
      <c r="U191" t="s">
        <v>1235</v>
      </c>
      <c r="V191" t="s">
        <v>47</v>
      </c>
      <c r="W191" t="s">
        <v>40</v>
      </c>
      <c r="X191" t="s">
        <v>740</v>
      </c>
      <c r="Y191" t="s">
        <v>37</v>
      </c>
      <c r="Z191" t="s">
        <v>134</v>
      </c>
      <c r="AA191" t="s">
        <v>214</v>
      </c>
      <c r="AB191" t="s">
        <v>285</v>
      </c>
      <c r="AC191" t="s">
        <v>277</v>
      </c>
      <c r="AD191" t="s">
        <v>1236</v>
      </c>
    </row>
    <row r="192" spans="1:30" hidden="1" x14ac:dyDescent="0.3">
      <c r="A192" t="s">
        <v>1237</v>
      </c>
      <c r="B192" t="s">
        <v>1238</v>
      </c>
      <c r="C192" s="1" t="str">
        <f t="shared" si="26"/>
        <v>21:0500</v>
      </c>
      <c r="D192" s="1" t="str">
        <f t="shared" ref="D192:D206" si="33">HYPERLINK("http://geochem.nrcan.gc.ca/cdogs/content/svy/svy210165_e.htm", "21:0165")</f>
        <v>21:0165</v>
      </c>
      <c r="E192" t="s">
        <v>1239</v>
      </c>
      <c r="F192" t="s">
        <v>1240</v>
      </c>
      <c r="H192">
        <v>52.686757800000002</v>
      </c>
      <c r="I192">
        <v>-60.684921099999997</v>
      </c>
      <c r="J192" s="1" t="str">
        <f t="shared" ref="J192:J206" si="34">HYPERLINK("http://geochem.nrcan.gc.ca/cdogs/content/kwd/kwd020027_e.htm", "NGR lake sediment grab sample")</f>
        <v>NGR lake sediment grab sample</v>
      </c>
      <c r="K192" s="1" t="str">
        <f t="shared" ref="K192:K206" si="35">HYPERLINK("http://geochem.nrcan.gc.ca/cdogs/content/kwd/kwd080006_e.htm", "&lt;177 micron (NGR)")</f>
        <v>&lt;177 micron (NGR)</v>
      </c>
      <c r="L192">
        <v>10</v>
      </c>
      <c r="M192" t="s">
        <v>150</v>
      </c>
      <c r="N192">
        <v>191</v>
      </c>
      <c r="O192" t="s">
        <v>128</v>
      </c>
      <c r="P192" t="s">
        <v>1241</v>
      </c>
      <c r="Q192" t="s">
        <v>39</v>
      </c>
      <c r="R192" t="s">
        <v>202</v>
      </c>
      <c r="S192" t="s">
        <v>68</v>
      </c>
      <c r="T192" t="s">
        <v>117</v>
      </c>
      <c r="U192" t="s">
        <v>1242</v>
      </c>
      <c r="V192" t="s">
        <v>947</v>
      </c>
      <c r="W192" t="s">
        <v>117</v>
      </c>
      <c r="X192" t="s">
        <v>43</v>
      </c>
      <c r="Y192" t="s">
        <v>39</v>
      </c>
      <c r="Z192" t="s">
        <v>760</v>
      </c>
      <c r="AA192" t="s">
        <v>409</v>
      </c>
      <c r="AB192" t="s">
        <v>1243</v>
      </c>
      <c r="AC192" t="s">
        <v>144</v>
      </c>
      <c r="AD192" t="s">
        <v>392</v>
      </c>
    </row>
    <row r="193" spans="1:30" hidden="1" x14ac:dyDescent="0.3">
      <c r="A193" t="s">
        <v>1244</v>
      </c>
      <c r="B193" t="s">
        <v>1245</v>
      </c>
      <c r="C193" s="1" t="str">
        <f t="shared" si="26"/>
        <v>21:0500</v>
      </c>
      <c r="D193" s="1" t="str">
        <f t="shared" si="33"/>
        <v>21:0165</v>
      </c>
      <c r="E193" t="s">
        <v>1246</v>
      </c>
      <c r="F193" t="s">
        <v>1247</v>
      </c>
      <c r="H193">
        <v>52.6507766</v>
      </c>
      <c r="I193">
        <v>-60.660477499999999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175</v>
      </c>
      <c r="N193">
        <v>192</v>
      </c>
      <c r="O193" t="s">
        <v>299</v>
      </c>
      <c r="P193" t="s">
        <v>192</v>
      </c>
      <c r="Q193" t="s">
        <v>95</v>
      </c>
      <c r="R193" t="s">
        <v>202</v>
      </c>
      <c r="S193" t="s">
        <v>185</v>
      </c>
      <c r="T193" t="s">
        <v>40</v>
      </c>
      <c r="U193" t="s">
        <v>1248</v>
      </c>
      <c r="V193" t="s">
        <v>1249</v>
      </c>
      <c r="W193" t="s">
        <v>40</v>
      </c>
      <c r="X193" t="s">
        <v>179</v>
      </c>
      <c r="Y193" t="s">
        <v>55</v>
      </c>
      <c r="Z193" t="s">
        <v>613</v>
      </c>
      <c r="AA193" t="s">
        <v>258</v>
      </c>
      <c r="AB193" t="s">
        <v>1250</v>
      </c>
      <c r="AC193" t="s">
        <v>248</v>
      </c>
      <c r="AD193" t="s">
        <v>48</v>
      </c>
    </row>
    <row r="194" spans="1:30" hidden="1" x14ac:dyDescent="0.3">
      <c r="A194" t="s">
        <v>1251</v>
      </c>
      <c r="B194" t="s">
        <v>1252</v>
      </c>
      <c r="C194" s="1" t="str">
        <f t="shared" ref="C194:C257" si="36">HYPERLINK("http://geochem.nrcan.gc.ca/cdogs/content/bdl/bdl210500_e.htm", "21:0500")</f>
        <v>21:0500</v>
      </c>
      <c r="D194" s="1" t="str">
        <f t="shared" si="33"/>
        <v>21:0165</v>
      </c>
      <c r="E194" t="s">
        <v>1253</v>
      </c>
      <c r="F194" t="s">
        <v>1254</v>
      </c>
      <c r="H194">
        <v>52.620703499999998</v>
      </c>
      <c r="I194">
        <v>-60.652184800000001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184</v>
      </c>
      <c r="N194">
        <v>193</v>
      </c>
      <c r="O194" t="s">
        <v>397</v>
      </c>
      <c r="P194" t="s">
        <v>377</v>
      </c>
      <c r="Q194" t="s">
        <v>95</v>
      </c>
      <c r="R194" t="s">
        <v>202</v>
      </c>
      <c r="S194" t="s">
        <v>136</v>
      </c>
      <c r="T194" t="s">
        <v>40</v>
      </c>
      <c r="U194" t="s">
        <v>941</v>
      </c>
      <c r="V194" t="s">
        <v>42</v>
      </c>
      <c r="W194" t="s">
        <v>40</v>
      </c>
      <c r="X194" t="s">
        <v>43</v>
      </c>
      <c r="Y194" t="s">
        <v>95</v>
      </c>
      <c r="Z194" t="s">
        <v>423</v>
      </c>
      <c r="AA194" t="s">
        <v>58</v>
      </c>
      <c r="AB194" t="s">
        <v>766</v>
      </c>
      <c r="AC194" t="s">
        <v>144</v>
      </c>
      <c r="AD194" t="s">
        <v>409</v>
      </c>
    </row>
    <row r="195" spans="1:30" hidden="1" x14ac:dyDescent="0.3">
      <c r="A195" t="s">
        <v>1255</v>
      </c>
      <c r="B195" t="s">
        <v>1256</v>
      </c>
      <c r="C195" s="1" t="str">
        <f t="shared" si="36"/>
        <v>21:0500</v>
      </c>
      <c r="D195" s="1" t="str">
        <f t="shared" si="33"/>
        <v>21:0165</v>
      </c>
      <c r="E195" t="s">
        <v>1257</v>
      </c>
      <c r="F195" t="s">
        <v>1258</v>
      </c>
      <c r="H195">
        <v>52.604024199999998</v>
      </c>
      <c r="I195">
        <v>-60.588284399999999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191</v>
      </c>
      <c r="N195">
        <v>194</v>
      </c>
      <c r="O195" t="s">
        <v>397</v>
      </c>
      <c r="P195" t="s">
        <v>232</v>
      </c>
      <c r="Q195" t="s">
        <v>39</v>
      </c>
      <c r="R195" t="s">
        <v>92</v>
      </c>
      <c r="S195" t="s">
        <v>55</v>
      </c>
      <c r="T195" t="s">
        <v>40</v>
      </c>
      <c r="U195" t="s">
        <v>1101</v>
      </c>
      <c r="V195" t="s">
        <v>144</v>
      </c>
      <c r="W195" t="s">
        <v>194</v>
      </c>
      <c r="X195" t="s">
        <v>43</v>
      </c>
      <c r="Y195" t="s">
        <v>95</v>
      </c>
      <c r="Z195" t="s">
        <v>135</v>
      </c>
      <c r="AA195" t="s">
        <v>214</v>
      </c>
      <c r="AB195" t="s">
        <v>1259</v>
      </c>
      <c r="AC195" t="s">
        <v>94</v>
      </c>
      <c r="AD195" t="s">
        <v>392</v>
      </c>
    </row>
    <row r="196" spans="1:30" hidden="1" x14ac:dyDescent="0.3">
      <c r="A196" t="s">
        <v>1260</v>
      </c>
      <c r="B196" t="s">
        <v>1261</v>
      </c>
      <c r="C196" s="1" t="str">
        <f t="shared" si="36"/>
        <v>21:0500</v>
      </c>
      <c r="D196" s="1" t="str">
        <f t="shared" si="33"/>
        <v>21:0165</v>
      </c>
      <c r="E196" t="s">
        <v>1262</v>
      </c>
      <c r="F196" t="s">
        <v>1263</v>
      </c>
      <c r="H196">
        <v>52.567155300000003</v>
      </c>
      <c r="I196">
        <v>-60.592393299999998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201</v>
      </c>
      <c r="N196">
        <v>195</v>
      </c>
      <c r="O196" t="s">
        <v>265</v>
      </c>
      <c r="P196" t="s">
        <v>169</v>
      </c>
      <c r="Q196" t="s">
        <v>39</v>
      </c>
      <c r="R196" t="s">
        <v>119</v>
      </c>
      <c r="S196" t="s">
        <v>136</v>
      </c>
      <c r="T196" t="s">
        <v>40</v>
      </c>
      <c r="U196" t="s">
        <v>676</v>
      </c>
      <c r="V196" t="s">
        <v>57</v>
      </c>
      <c r="W196" t="s">
        <v>40</v>
      </c>
      <c r="X196" t="s">
        <v>43</v>
      </c>
      <c r="Y196" t="s">
        <v>95</v>
      </c>
      <c r="Z196" t="s">
        <v>35</v>
      </c>
      <c r="AA196" t="s">
        <v>214</v>
      </c>
      <c r="AB196" t="s">
        <v>403</v>
      </c>
      <c r="AC196" t="s">
        <v>250</v>
      </c>
      <c r="AD196" t="s">
        <v>392</v>
      </c>
    </row>
    <row r="197" spans="1:30" hidden="1" x14ac:dyDescent="0.3">
      <c r="A197" t="s">
        <v>1264</v>
      </c>
      <c r="B197" t="s">
        <v>1265</v>
      </c>
      <c r="C197" s="1" t="str">
        <f t="shared" si="36"/>
        <v>21:0500</v>
      </c>
      <c r="D197" s="1" t="str">
        <f t="shared" si="33"/>
        <v>21:0165</v>
      </c>
      <c r="E197" t="s">
        <v>1266</v>
      </c>
      <c r="F197" t="s">
        <v>1267</v>
      </c>
      <c r="H197">
        <v>52.5484692</v>
      </c>
      <c r="I197">
        <v>-60.558267600000001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210</v>
      </c>
      <c r="N197">
        <v>196</v>
      </c>
      <c r="O197" t="s">
        <v>143</v>
      </c>
      <c r="P197" t="s">
        <v>176</v>
      </c>
      <c r="Q197" t="s">
        <v>55</v>
      </c>
      <c r="R197" t="s">
        <v>119</v>
      </c>
      <c r="S197" t="s">
        <v>131</v>
      </c>
      <c r="T197" t="s">
        <v>40</v>
      </c>
      <c r="U197" t="s">
        <v>929</v>
      </c>
      <c r="V197" t="s">
        <v>884</v>
      </c>
      <c r="W197" t="s">
        <v>40</v>
      </c>
      <c r="X197" t="s">
        <v>43</v>
      </c>
      <c r="Y197" t="s">
        <v>95</v>
      </c>
      <c r="Z197" t="s">
        <v>258</v>
      </c>
      <c r="AA197" t="s">
        <v>58</v>
      </c>
      <c r="AB197" t="s">
        <v>36</v>
      </c>
      <c r="AC197" t="s">
        <v>233</v>
      </c>
      <c r="AD197" t="s">
        <v>438</v>
      </c>
    </row>
    <row r="198" spans="1:30" hidden="1" x14ac:dyDescent="0.3">
      <c r="A198" t="s">
        <v>1268</v>
      </c>
      <c r="B198" t="s">
        <v>1269</v>
      </c>
      <c r="C198" s="1" t="str">
        <f t="shared" si="36"/>
        <v>21:0500</v>
      </c>
      <c r="D198" s="1" t="str">
        <f t="shared" si="33"/>
        <v>21:0165</v>
      </c>
      <c r="E198" t="s">
        <v>1270</v>
      </c>
      <c r="F198" t="s">
        <v>1271</v>
      </c>
      <c r="H198">
        <v>52.520749000000002</v>
      </c>
      <c r="I198">
        <v>-60.535190900000003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221</v>
      </c>
      <c r="N198">
        <v>197</v>
      </c>
      <c r="O198" t="s">
        <v>576</v>
      </c>
      <c r="P198" t="s">
        <v>176</v>
      </c>
      <c r="Q198" t="s">
        <v>39</v>
      </c>
      <c r="R198" t="s">
        <v>92</v>
      </c>
      <c r="S198" t="s">
        <v>136</v>
      </c>
      <c r="T198" t="s">
        <v>40</v>
      </c>
      <c r="U198" t="s">
        <v>231</v>
      </c>
      <c r="V198" t="s">
        <v>239</v>
      </c>
      <c r="W198" t="s">
        <v>40</v>
      </c>
      <c r="X198" t="s">
        <v>179</v>
      </c>
      <c r="Y198" t="s">
        <v>95</v>
      </c>
      <c r="Z198" t="s">
        <v>214</v>
      </c>
      <c r="AA198" t="s">
        <v>58</v>
      </c>
      <c r="AB198" t="s">
        <v>372</v>
      </c>
      <c r="AC198" t="s">
        <v>233</v>
      </c>
      <c r="AD198" t="s">
        <v>122</v>
      </c>
    </row>
    <row r="199" spans="1:30" hidden="1" x14ac:dyDescent="0.3">
      <c r="A199" t="s">
        <v>1272</v>
      </c>
      <c r="B199" t="s">
        <v>1273</v>
      </c>
      <c r="C199" s="1" t="str">
        <f t="shared" si="36"/>
        <v>21:0500</v>
      </c>
      <c r="D199" s="1" t="str">
        <f t="shared" si="33"/>
        <v>21:0165</v>
      </c>
      <c r="E199" t="s">
        <v>1274</v>
      </c>
      <c r="F199" t="s">
        <v>1275</v>
      </c>
      <c r="H199">
        <v>52.542053500000002</v>
      </c>
      <c r="I199">
        <v>-60.4585066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230</v>
      </c>
      <c r="N199">
        <v>198</v>
      </c>
      <c r="O199" t="s">
        <v>104</v>
      </c>
      <c r="P199" t="s">
        <v>193</v>
      </c>
      <c r="Q199" t="s">
        <v>39</v>
      </c>
      <c r="R199" t="s">
        <v>38</v>
      </c>
      <c r="S199" t="s">
        <v>55</v>
      </c>
      <c r="T199" t="s">
        <v>40</v>
      </c>
      <c r="U199" t="s">
        <v>214</v>
      </c>
      <c r="V199" t="s">
        <v>94</v>
      </c>
      <c r="W199" t="s">
        <v>40</v>
      </c>
      <c r="X199" t="s">
        <v>43</v>
      </c>
      <c r="Y199" t="s">
        <v>95</v>
      </c>
      <c r="Z199" t="s">
        <v>135</v>
      </c>
      <c r="AA199" t="s">
        <v>58</v>
      </c>
      <c r="AB199" t="s">
        <v>1276</v>
      </c>
      <c r="AC199" t="s">
        <v>250</v>
      </c>
      <c r="AD199" t="s">
        <v>392</v>
      </c>
    </row>
    <row r="200" spans="1:30" hidden="1" x14ac:dyDescent="0.3">
      <c r="A200" t="s">
        <v>1277</v>
      </c>
      <c r="B200" t="s">
        <v>1278</v>
      </c>
      <c r="C200" s="1" t="str">
        <f t="shared" si="36"/>
        <v>21:0500</v>
      </c>
      <c r="D200" s="1" t="str">
        <f t="shared" si="33"/>
        <v>21:0165</v>
      </c>
      <c r="E200" t="s">
        <v>1279</v>
      </c>
      <c r="F200" t="s">
        <v>1280</v>
      </c>
      <c r="H200">
        <v>52.544993699999999</v>
      </c>
      <c r="I200">
        <v>-60.407830400000002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238</v>
      </c>
      <c r="N200">
        <v>199</v>
      </c>
      <c r="O200" t="s">
        <v>571</v>
      </c>
      <c r="P200" t="s">
        <v>192</v>
      </c>
      <c r="Q200" t="s">
        <v>95</v>
      </c>
      <c r="R200" t="s">
        <v>38</v>
      </c>
      <c r="S200" t="s">
        <v>55</v>
      </c>
      <c r="T200" t="s">
        <v>40</v>
      </c>
      <c r="U200" t="s">
        <v>364</v>
      </c>
      <c r="V200" t="s">
        <v>42</v>
      </c>
      <c r="W200" t="s">
        <v>40</v>
      </c>
      <c r="X200" t="s">
        <v>179</v>
      </c>
      <c r="Y200" t="s">
        <v>95</v>
      </c>
      <c r="Z200" t="s">
        <v>44</v>
      </c>
      <c r="AA200" t="s">
        <v>44</v>
      </c>
      <c r="AB200" t="s">
        <v>678</v>
      </c>
      <c r="AC200" t="s">
        <v>248</v>
      </c>
      <c r="AD200" t="s">
        <v>409</v>
      </c>
    </row>
    <row r="201" spans="1:30" hidden="1" x14ac:dyDescent="0.3">
      <c r="A201" t="s">
        <v>1281</v>
      </c>
      <c r="B201" t="s">
        <v>1282</v>
      </c>
      <c r="C201" s="1" t="str">
        <f t="shared" si="36"/>
        <v>21:0500</v>
      </c>
      <c r="D201" s="1" t="str">
        <f t="shared" si="33"/>
        <v>21:0165</v>
      </c>
      <c r="E201" t="s">
        <v>1283</v>
      </c>
      <c r="F201" t="s">
        <v>1284</v>
      </c>
      <c r="H201">
        <v>52.534911600000001</v>
      </c>
      <c r="I201">
        <v>-60.372294599999996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246</v>
      </c>
      <c r="N201">
        <v>200</v>
      </c>
      <c r="O201" t="s">
        <v>45</v>
      </c>
      <c r="P201" t="s">
        <v>789</v>
      </c>
      <c r="Q201" t="s">
        <v>95</v>
      </c>
      <c r="R201" t="s">
        <v>38</v>
      </c>
      <c r="S201" t="s">
        <v>38</v>
      </c>
      <c r="T201" t="s">
        <v>40</v>
      </c>
      <c r="U201" t="s">
        <v>455</v>
      </c>
      <c r="V201" t="s">
        <v>378</v>
      </c>
      <c r="W201" t="s">
        <v>40</v>
      </c>
      <c r="X201" t="s">
        <v>43</v>
      </c>
      <c r="Y201" t="s">
        <v>37</v>
      </c>
      <c r="Z201" t="s">
        <v>196</v>
      </c>
      <c r="AA201" t="s">
        <v>258</v>
      </c>
      <c r="AB201" t="s">
        <v>1285</v>
      </c>
      <c r="AC201" t="s">
        <v>239</v>
      </c>
      <c r="AD201" t="s">
        <v>107</v>
      </c>
    </row>
    <row r="202" spans="1:30" hidden="1" x14ac:dyDescent="0.3">
      <c r="A202" t="s">
        <v>1286</v>
      </c>
      <c r="B202" t="s">
        <v>1287</v>
      </c>
      <c r="C202" s="1" t="str">
        <f t="shared" si="36"/>
        <v>21:0500</v>
      </c>
      <c r="D202" s="1" t="str">
        <f t="shared" si="33"/>
        <v>21:0165</v>
      </c>
      <c r="E202" t="s">
        <v>1288</v>
      </c>
      <c r="F202" t="s">
        <v>1289</v>
      </c>
      <c r="H202">
        <v>52.4859753</v>
      </c>
      <c r="I202">
        <v>-60.323969200000001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34</v>
      </c>
      <c r="N202">
        <v>201</v>
      </c>
      <c r="O202" t="s">
        <v>377</v>
      </c>
      <c r="P202" t="s">
        <v>265</v>
      </c>
      <c r="Q202" t="s">
        <v>55</v>
      </c>
      <c r="R202" t="s">
        <v>92</v>
      </c>
      <c r="S202" t="s">
        <v>55</v>
      </c>
      <c r="T202" t="s">
        <v>40</v>
      </c>
      <c r="U202" t="s">
        <v>344</v>
      </c>
      <c r="V202" t="s">
        <v>649</v>
      </c>
      <c r="W202" t="s">
        <v>40</v>
      </c>
      <c r="X202" t="s">
        <v>43</v>
      </c>
      <c r="Y202" t="s">
        <v>39</v>
      </c>
      <c r="Z202" t="s">
        <v>135</v>
      </c>
      <c r="AA202" t="s">
        <v>44</v>
      </c>
      <c r="AB202" t="s">
        <v>1290</v>
      </c>
      <c r="AC202" t="s">
        <v>248</v>
      </c>
      <c r="AD202" t="s">
        <v>196</v>
      </c>
    </row>
    <row r="203" spans="1:30" hidden="1" x14ac:dyDescent="0.3">
      <c r="A203" t="s">
        <v>1291</v>
      </c>
      <c r="B203" t="s">
        <v>1292</v>
      </c>
      <c r="C203" s="1" t="str">
        <f t="shared" si="36"/>
        <v>21:0500</v>
      </c>
      <c r="D203" s="1" t="str">
        <f t="shared" si="33"/>
        <v>21:0165</v>
      </c>
      <c r="E203" t="s">
        <v>1293</v>
      </c>
      <c r="F203" t="s">
        <v>1294</v>
      </c>
      <c r="H203">
        <v>52.505345300000002</v>
      </c>
      <c r="I203">
        <v>-60.364762300000002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76</v>
      </c>
      <c r="N203">
        <v>202</v>
      </c>
      <c r="O203" t="s">
        <v>255</v>
      </c>
      <c r="P203" t="s">
        <v>193</v>
      </c>
      <c r="Q203" t="s">
        <v>39</v>
      </c>
      <c r="R203" t="s">
        <v>92</v>
      </c>
      <c r="S203" t="s">
        <v>37</v>
      </c>
      <c r="T203" t="s">
        <v>40</v>
      </c>
      <c r="U203" t="s">
        <v>1295</v>
      </c>
      <c r="V203" t="s">
        <v>974</v>
      </c>
      <c r="W203" t="s">
        <v>40</v>
      </c>
      <c r="X203" t="s">
        <v>43</v>
      </c>
      <c r="Y203" t="s">
        <v>39</v>
      </c>
      <c r="Z203" t="s">
        <v>58</v>
      </c>
      <c r="AA203" t="s">
        <v>258</v>
      </c>
      <c r="AB203" t="s">
        <v>315</v>
      </c>
      <c r="AC203" t="s">
        <v>144</v>
      </c>
      <c r="AD203" t="s">
        <v>409</v>
      </c>
    </row>
    <row r="204" spans="1:30" hidden="1" x14ac:dyDescent="0.3">
      <c r="A204" t="s">
        <v>1296</v>
      </c>
      <c r="B204" t="s">
        <v>1297</v>
      </c>
      <c r="C204" s="1" t="str">
        <f t="shared" si="36"/>
        <v>21:0500</v>
      </c>
      <c r="D204" s="1" t="str">
        <f t="shared" si="33"/>
        <v>21:0165</v>
      </c>
      <c r="E204" t="s">
        <v>1288</v>
      </c>
      <c r="F204" t="s">
        <v>1298</v>
      </c>
      <c r="H204">
        <v>52.4859753</v>
      </c>
      <c r="I204">
        <v>-60.323969200000001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65</v>
      </c>
      <c r="N204">
        <v>203</v>
      </c>
      <c r="O204" t="s">
        <v>232</v>
      </c>
      <c r="P204" t="s">
        <v>78</v>
      </c>
      <c r="Q204" t="s">
        <v>39</v>
      </c>
      <c r="R204" t="s">
        <v>92</v>
      </c>
      <c r="S204" t="s">
        <v>39</v>
      </c>
      <c r="T204" t="s">
        <v>40</v>
      </c>
      <c r="U204" t="s">
        <v>359</v>
      </c>
      <c r="V204" t="s">
        <v>649</v>
      </c>
      <c r="W204" t="s">
        <v>40</v>
      </c>
      <c r="X204" t="s">
        <v>43</v>
      </c>
      <c r="Y204" t="s">
        <v>95</v>
      </c>
      <c r="Z204" t="s">
        <v>135</v>
      </c>
      <c r="AA204" t="s">
        <v>44</v>
      </c>
      <c r="AB204" t="s">
        <v>1299</v>
      </c>
      <c r="AC204" t="s">
        <v>250</v>
      </c>
      <c r="AD204" t="s">
        <v>241</v>
      </c>
    </row>
    <row r="205" spans="1:30" hidden="1" x14ac:dyDescent="0.3">
      <c r="A205" t="s">
        <v>1300</v>
      </c>
      <c r="B205" t="s">
        <v>1301</v>
      </c>
      <c r="C205" s="1" t="str">
        <f t="shared" si="36"/>
        <v>21:0500</v>
      </c>
      <c r="D205" s="1" t="str">
        <f t="shared" si="33"/>
        <v>21:0165</v>
      </c>
      <c r="E205" t="s">
        <v>1288</v>
      </c>
      <c r="F205" t="s">
        <v>1302</v>
      </c>
      <c r="H205">
        <v>52.4859753</v>
      </c>
      <c r="I205">
        <v>-60.323969200000001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52</v>
      </c>
      <c r="N205">
        <v>204</v>
      </c>
      <c r="O205" t="s">
        <v>104</v>
      </c>
      <c r="P205" t="s">
        <v>571</v>
      </c>
      <c r="Q205" t="s">
        <v>55</v>
      </c>
      <c r="R205" t="s">
        <v>92</v>
      </c>
      <c r="S205" t="s">
        <v>39</v>
      </c>
      <c r="T205" t="s">
        <v>40</v>
      </c>
      <c r="U205" t="s">
        <v>873</v>
      </c>
      <c r="V205" t="s">
        <v>117</v>
      </c>
      <c r="W205" t="s">
        <v>40</v>
      </c>
      <c r="X205" t="s">
        <v>43</v>
      </c>
      <c r="Y205" t="s">
        <v>95</v>
      </c>
      <c r="Z205" t="s">
        <v>135</v>
      </c>
      <c r="AA205" t="s">
        <v>45</v>
      </c>
      <c r="AB205" t="s">
        <v>1290</v>
      </c>
      <c r="AC205" t="s">
        <v>250</v>
      </c>
      <c r="AD205" t="s">
        <v>241</v>
      </c>
    </row>
    <row r="206" spans="1:30" hidden="1" x14ac:dyDescent="0.3">
      <c r="A206" t="s">
        <v>1303</v>
      </c>
      <c r="B206" t="s">
        <v>1304</v>
      </c>
      <c r="C206" s="1" t="str">
        <f t="shared" si="36"/>
        <v>21:0500</v>
      </c>
      <c r="D206" s="1" t="str">
        <f t="shared" si="33"/>
        <v>21:0165</v>
      </c>
      <c r="E206" t="s">
        <v>1305</v>
      </c>
      <c r="F206" t="s">
        <v>1306</v>
      </c>
      <c r="H206">
        <v>52.484884600000001</v>
      </c>
      <c r="I206">
        <v>-60.278472800000003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91</v>
      </c>
      <c r="N206">
        <v>205</v>
      </c>
      <c r="O206" t="s">
        <v>169</v>
      </c>
      <c r="P206" t="s">
        <v>36</v>
      </c>
      <c r="Q206" t="s">
        <v>39</v>
      </c>
      <c r="R206" t="s">
        <v>92</v>
      </c>
      <c r="S206" t="s">
        <v>39</v>
      </c>
      <c r="T206" t="s">
        <v>40</v>
      </c>
      <c r="U206" t="s">
        <v>135</v>
      </c>
      <c r="V206" t="s">
        <v>117</v>
      </c>
      <c r="W206" t="s">
        <v>40</v>
      </c>
      <c r="X206" t="s">
        <v>43</v>
      </c>
      <c r="Y206" t="s">
        <v>95</v>
      </c>
      <c r="Z206" t="s">
        <v>164</v>
      </c>
      <c r="AA206" t="s">
        <v>58</v>
      </c>
      <c r="AB206" t="s">
        <v>364</v>
      </c>
      <c r="AC206" t="s">
        <v>250</v>
      </c>
      <c r="AD206" t="s">
        <v>86</v>
      </c>
    </row>
    <row r="207" spans="1:30" hidden="1" x14ac:dyDescent="0.3">
      <c r="A207" t="s">
        <v>1307</v>
      </c>
      <c r="B207" t="s">
        <v>1308</v>
      </c>
      <c r="C207" s="1" t="str">
        <f t="shared" si="36"/>
        <v>21:0500</v>
      </c>
      <c r="D207" s="1" t="str">
        <f>HYPERLINK("http://geochem.nrcan.gc.ca/cdogs/content/svy/svy_e.htm", "")</f>
        <v/>
      </c>
      <c r="G207" s="1" t="str">
        <f>HYPERLINK("http://geochem.nrcan.gc.ca/cdogs/content/cr_/cr_00056_e.htm", "56")</f>
        <v>56</v>
      </c>
      <c r="J207" t="s">
        <v>161</v>
      </c>
      <c r="K207" t="s">
        <v>162</v>
      </c>
      <c r="L207">
        <v>11</v>
      </c>
      <c r="M207" t="s">
        <v>163</v>
      </c>
      <c r="N207">
        <v>206</v>
      </c>
      <c r="O207" t="s">
        <v>1309</v>
      </c>
      <c r="P207" t="s">
        <v>152</v>
      </c>
      <c r="Q207" t="s">
        <v>165</v>
      </c>
      <c r="R207" t="s">
        <v>403</v>
      </c>
      <c r="S207" t="s">
        <v>176</v>
      </c>
      <c r="T207" t="s">
        <v>194</v>
      </c>
      <c r="U207" t="s">
        <v>1310</v>
      </c>
      <c r="V207" t="s">
        <v>1311</v>
      </c>
      <c r="W207" t="s">
        <v>239</v>
      </c>
      <c r="X207" t="s">
        <v>1312</v>
      </c>
      <c r="Y207" t="s">
        <v>68</v>
      </c>
      <c r="Z207" t="s">
        <v>58</v>
      </c>
      <c r="AA207" t="s">
        <v>107</v>
      </c>
      <c r="AB207" t="s">
        <v>715</v>
      </c>
      <c r="AC207" t="s">
        <v>134</v>
      </c>
      <c r="AD207" t="s">
        <v>1313</v>
      </c>
    </row>
    <row r="208" spans="1:30" hidden="1" x14ac:dyDescent="0.3">
      <c r="A208" t="s">
        <v>1314</v>
      </c>
      <c r="B208" t="s">
        <v>1315</v>
      </c>
      <c r="C208" s="1" t="str">
        <f t="shared" si="36"/>
        <v>21:0500</v>
      </c>
      <c r="D208" s="1" t="str">
        <f t="shared" ref="D208:D235" si="37">HYPERLINK("http://geochem.nrcan.gc.ca/cdogs/content/svy/svy210165_e.htm", "21:0165")</f>
        <v>21:0165</v>
      </c>
      <c r="E208" t="s">
        <v>1316</v>
      </c>
      <c r="F208" t="s">
        <v>1317</v>
      </c>
      <c r="H208">
        <v>52.5128281</v>
      </c>
      <c r="I208">
        <v>-60.2773179</v>
      </c>
      <c r="J208" s="1" t="str">
        <f t="shared" ref="J208:J235" si="38">HYPERLINK("http://geochem.nrcan.gc.ca/cdogs/content/kwd/kwd020027_e.htm", "NGR lake sediment grab sample")</f>
        <v>NGR lake sediment grab sample</v>
      </c>
      <c r="K208" s="1" t="str">
        <f t="shared" ref="K208:K235" si="39">HYPERLINK("http://geochem.nrcan.gc.ca/cdogs/content/kwd/kwd080006_e.htm", "&lt;177 micron (NGR)")</f>
        <v>&lt;177 micron (NGR)</v>
      </c>
      <c r="L208">
        <v>11</v>
      </c>
      <c r="M208" t="s">
        <v>102</v>
      </c>
      <c r="N208">
        <v>207</v>
      </c>
      <c r="O208" t="s">
        <v>135</v>
      </c>
      <c r="P208" t="s">
        <v>276</v>
      </c>
      <c r="Q208" t="s">
        <v>39</v>
      </c>
      <c r="R208" t="s">
        <v>92</v>
      </c>
      <c r="S208" t="s">
        <v>68</v>
      </c>
      <c r="T208" t="s">
        <v>40</v>
      </c>
      <c r="U208" t="s">
        <v>1318</v>
      </c>
      <c r="V208" t="s">
        <v>47</v>
      </c>
      <c r="W208" t="s">
        <v>40</v>
      </c>
      <c r="X208" t="s">
        <v>43</v>
      </c>
      <c r="Y208" t="s">
        <v>95</v>
      </c>
      <c r="Z208" t="s">
        <v>314</v>
      </c>
      <c r="AA208" t="s">
        <v>45</v>
      </c>
      <c r="AB208" t="s">
        <v>547</v>
      </c>
      <c r="AC208" t="s">
        <v>250</v>
      </c>
      <c r="AD208" t="s">
        <v>86</v>
      </c>
    </row>
    <row r="209" spans="1:30" hidden="1" x14ac:dyDescent="0.3">
      <c r="A209" t="s">
        <v>1319</v>
      </c>
      <c r="B209" t="s">
        <v>1320</v>
      </c>
      <c r="C209" s="1" t="str">
        <f t="shared" si="36"/>
        <v>21:0500</v>
      </c>
      <c r="D209" s="1" t="str">
        <f t="shared" si="37"/>
        <v>21:0165</v>
      </c>
      <c r="E209" t="s">
        <v>1321</v>
      </c>
      <c r="F209" t="s">
        <v>1322</v>
      </c>
      <c r="H209">
        <v>52.506121299999997</v>
      </c>
      <c r="I209">
        <v>-60.204087100000002</v>
      </c>
      <c r="J209" s="1" t="str">
        <f t="shared" si="38"/>
        <v>NGR lake sediment grab sample</v>
      </c>
      <c r="K209" s="1" t="str">
        <f t="shared" si="39"/>
        <v>&lt;177 micron (NGR)</v>
      </c>
      <c r="L209">
        <v>11</v>
      </c>
      <c r="M209" t="s">
        <v>113</v>
      </c>
      <c r="N209">
        <v>208</v>
      </c>
      <c r="O209" t="s">
        <v>329</v>
      </c>
      <c r="P209" t="s">
        <v>477</v>
      </c>
      <c r="Q209" t="s">
        <v>95</v>
      </c>
      <c r="R209" t="s">
        <v>79</v>
      </c>
      <c r="S209" t="s">
        <v>55</v>
      </c>
      <c r="T209" t="s">
        <v>40</v>
      </c>
      <c r="U209" t="s">
        <v>82</v>
      </c>
      <c r="V209" t="s">
        <v>239</v>
      </c>
      <c r="W209" t="s">
        <v>194</v>
      </c>
      <c r="X209" t="s">
        <v>43</v>
      </c>
      <c r="Y209" t="s">
        <v>95</v>
      </c>
      <c r="Z209" t="s">
        <v>337</v>
      </c>
      <c r="AA209" t="s">
        <v>45</v>
      </c>
      <c r="AB209" t="s">
        <v>1323</v>
      </c>
      <c r="AC209" t="s">
        <v>250</v>
      </c>
      <c r="AD209" t="s">
        <v>409</v>
      </c>
    </row>
    <row r="210" spans="1:30" hidden="1" x14ac:dyDescent="0.3">
      <c r="A210" t="s">
        <v>1324</v>
      </c>
      <c r="B210" t="s">
        <v>1325</v>
      </c>
      <c r="C210" s="1" t="str">
        <f t="shared" si="36"/>
        <v>21:0500</v>
      </c>
      <c r="D210" s="1" t="str">
        <f t="shared" si="37"/>
        <v>21:0165</v>
      </c>
      <c r="E210" t="s">
        <v>1326</v>
      </c>
      <c r="F210" t="s">
        <v>1327</v>
      </c>
      <c r="H210">
        <v>52.535158500000001</v>
      </c>
      <c r="I210">
        <v>-60.193377099999999</v>
      </c>
      <c r="J210" s="1" t="str">
        <f t="shared" si="38"/>
        <v>NGR lake sediment grab sample</v>
      </c>
      <c r="K210" s="1" t="str">
        <f t="shared" si="39"/>
        <v>&lt;177 micron (NGR)</v>
      </c>
      <c r="L210">
        <v>11</v>
      </c>
      <c r="M210" t="s">
        <v>127</v>
      </c>
      <c r="N210">
        <v>209</v>
      </c>
      <c r="O210" t="s">
        <v>66</v>
      </c>
      <c r="P210" t="s">
        <v>130</v>
      </c>
      <c r="Q210" t="s">
        <v>39</v>
      </c>
      <c r="R210" t="s">
        <v>92</v>
      </c>
      <c r="S210" t="s">
        <v>39</v>
      </c>
      <c r="T210" t="s">
        <v>40</v>
      </c>
      <c r="U210" t="s">
        <v>77</v>
      </c>
      <c r="V210" t="s">
        <v>748</v>
      </c>
      <c r="W210" t="s">
        <v>194</v>
      </c>
      <c r="X210" t="s">
        <v>43</v>
      </c>
      <c r="Y210" t="s">
        <v>95</v>
      </c>
      <c r="Z210" t="s">
        <v>134</v>
      </c>
      <c r="AA210" t="s">
        <v>258</v>
      </c>
      <c r="AB210" t="s">
        <v>225</v>
      </c>
      <c r="AC210" t="s">
        <v>250</v>
      </c>
      <c r="AD210" t="s">
        <v>241</v>
      </c>
    </row>
    <row r="211" spans="1:30" hidden="1" x14ac:dyDescent="0.3">
      <c r="A211" t="s">
        <v>1328</v>
      </c>
      <c r="B211" t="s">
        <v>1329</v>
      </c>
      <c r="C211" s="1" t="str">
        <f t="shared" si="36"/>
        <v>21:0500</v>
      </c>
      <c r="D211" s="1" t="str">
        <f t="shared" si="37"/>
        <v>21:0165</v>
      </c>
      <c r="E211" t="s">
        <v>1330</v>
      </c>
      <c r="F211" t="s">
        <v>1331</v>
      </c>
      <c r="H211">
        <v>52.534461700000001</v>
      </c>
      <c r="I211">
        <v>-60.137232900000001</v>
      </c>
      <c r="J211" s="1" t="str">
        <f t="shared" si="38"/>
        <v>NGR lake sediment grab sample</v>
      </c>
      <c r="K211" s="1" t="str">
        <f t="shared" si="39"/>
        <v>&lt;177 micron (NGR)</v>
      </c>
      <c r="L211">
        <v>11</v>
      </c>
      <c r="M211" t="s">
        <v>142</v>
      </c>
      <c r="N211">
        <v>210</v>
      </c>
      <c r="O211" t="s">
        <v>377</v>
      </c>
      <c r="P211" t="s">
        <v>169</v>
      </c>
      <c r="Q211" t="s">
        <v>55</v>
      </c>
      <c r="R211" t="s">
        <v>92</v>
      </c>
      <c r="S211" t="s">
        <v>39</v>
      </c>
      <c r="T211" t="s">
        <v>40</v>
      </c>
      <c r="U211" t="s">
        <v>477</v>
      </c>
      <c r="V211" t="s">
        <v>194</v>
      </c>
      <c r="W211" t="s">
        <v>40</v>
      </c>
      <c r="X211" t="s">
        <v>43</v>
      </c>
      <c r="Y211" t="s">
        <v>95</v>
      </c>
      <c r="Z211" t="s">
        <v>134</v>
      </c>
      <c r="AA211" t="s">
        <v>44</v>
      </c>
      <c r="AB211" t="s">
        <v>1332</v>
      </c>
      <c r="AC211" t="s">
        <v>250</v>
      </c>
      <c r="AD211" t="s">
        <v>196</v>
      </c>
    </row>
    <row r="212" spans="1:30" hidden="1" x14ac:dyDescent="0.3">
      <c r="A212" t="s">
        <v>1333</v>
      </c>
      <c r="B212" t="s">
        <v>1334</v>
      </c>
      <c r="C212" s="1" t="str">
        <f t="shared" si="36"/>
        <v>21:0500</v>
      </c>
      <c r="D212" s="1" t="str">
        <f t="shared" si="37"/>
        <v>21:0165</v>
      </c>
      <c r="E212" t="s">
        <v>1335</v>
      </c>
      <c r="F212" t="s">
        <v>1336</v>
      </c>
      <c r="H212">
        <v>52.4842364</v>
      </c>
      <c r="I212">
        <v>-60.146656800000002</v>
      </c>
      <c r="J212" s="1" t="str">
        <f t="shared" si="38"/>
        <v>NGR lake sediment grab sample</v>
      </c>
      <c r="K212" s="1" t="str">
        <f t="shared" si="39"/>
        <v>&lt;177 micron (NGR)</v>
      </c>
      <c r="L212">
        <v>11</v>
      </c>
      <c r="M212" t="s">
        <v>150</v>
      </c>
      <c r="N212">
        <v>211</v>
      </c>
      <c r="O212" t="s">
        <v>733</v>
      </c>
      <c r="P212" t="s">
        <v>165</v>
      </c>
      <c r="Q212" t="s">
        <v>95</v>
      </c>
      <c r="R212" t="s">
        <v>202</v>
      </c>
      <c r="S212" t="s">
        <v>37</v>
      </c>
      <c r="T212" t="s">
        <v>40</v>
      </c>
      <c r="U212" t="s">
        <v>409</v>
      </c>
      <c r="V212" t="s">
        <v>1337</v>
      </c>
      <c r="W212" t="s">
        <v>40</v>
      </c>
      <c r="X212" t="s">
        <v>43</v>
      </c>
      <c r="Y212" t="s">
        <v>95</v>
      </c>
      <c r="Z212" t="s">
        <v>258</v>
      </c>
      <c r="AA212" t="s">
        <v>258</v>
      </c>
      <c r="AB212" t="s">
        <v>1338</v>
      </c>
      <c r="AC212" t="s">
        <v>250</v>
      </c>
      <c r="AD212" t="s">
        <v>107</v>
      </c>
    </row>
    <row r="213" spans="1:30" hidden="1" x14ac:dyDescent="0.3">
      <c r="A213" t="s">
        <v>1339</v>
      </c>
      <c r="B213" t="s">
        <v>1340</v>
      </c>
      <c r="C213" s="1" t="str">
        <f t="shared" si="36"/>
        <v>21:0500</v>
      </c>
      <c r="D213" s="1" t="str">
        <f t="shared" si="37"/>
        <v>21:0165</v>
      </c>
      <c r="E213" t="s">
        <v>1341</v>
      </c>
      <c r="F213" t="s">
        <v>1342</v>
      </c>
      <c r="H213">
        <v>52.434488999999999</v>
      </c>
      <c r="I213">
        <v>-60.102879000000001</v>
      </c>
      <c r="J213" s="1" t="str">
        <f t="shared" si="38"/>
        <v>NGR lake sediment grab sample</v>
      </c>
      <c r="K213" s="1" t="str">
        <f t="shared" si="39"/>
        <v>&lt;177 micron (NGR)</v>
      </c>
      <c r="L213">
        <v>11</v>
      </c>
      <c r="M213" t="s">
        <v>175</v>
      </c>
      <c r="N213">
        <v>212</v>
      </c>
      <c r="O213" t="s">
        <v>58</v>
      </c>
      <c r="P213" t="s">
        <v>153</v>
      </c>
      <c r="Q213" t="s">
        <v>95</v>
      </c>
      <c r="R213" t="s">
        <v>131</v>
      </c>
      <c r="S213" t="s">
        <v>130</v>
      </c>
      <c r="T213" t="s">
        <v>40</v>
      </c>
      <c r="U213" t="s">
        <v>911</v>
      </c>
      <c r="V213" t="s">
        <v>1343</v>
      </c>
      <c r="W213" t="s">
        <v>40</v>
      </c>
      <c r="X213" t="s">
        <v>179</v>
      </c>
      <c r="Y213" t="s">
        <v>95</v>
      </c>
      <c r="Z213" t="s">
        <v>258</v>
      </c>
      <c r="AA213" t="s">
        <v>58</v>
      </c>
      <c r="AB213" t="s">
        <v>1344</v>
      </c>
      <c r="AC213" t="s">
        <v>94</v>
      </c>
      <c r="AD213" t="s">
        <v>409</v>
      </c>
    </row>
    <row r="214" spans="1:30" hidden="1" x14ac:dyDescent="0.3">
      <c r="A214" t="s">
        <v>1345</v>
      </c>
      <c r="B214" t="s">
        <v>1346</v>
      </c>
      <c r="C214" s="1" t="str">
        <f t="shared" si="36"/>
        <v>21:0500</v>
      </c>
      <c r="D214" s="1" t="str">
        <f t="shared" si="37"/>
        <v>21:0165</v>
      </c>
      <c r="E214" t="s">
        <v>1347</v>
      </c>
      <c r="F214" t="s">
        <v>1348</v>
      </c>
      <c r="H214">
        <v>52.460964799999999</v>
      </c>
      <c r="I214">
        <v>-60.131585899999997</v>
      </c>
      <c r="J214" s="1" t="str">
        <f t="shared" si="38"/>
        <v>NGR lake sediment grab sample</v>
      </c>
      <c r="K214" s="1" t="str">
        <f t="shared" si="39"/>
        <v>&lt;177 micron (NGR)</v>
      </c>
      <c r="L214">
        <v>11</v>
      </c>
      <c r="M214" t="s">
        <v>184</v>
      </c>
      <c r="N214">
        <v>213</v>
      </c>
      <c r="O214" t="s">
        <v>69</v>
      </c>
      <c r="P214" t="s">
        <v>134</v>
      </c>
      <c r="Q214" t="s">
        <v>95</v>
      </c>
      <c r="R214" t="s">
        <v>79</v>
      </c>
      <c r="S214" t="s">
        <v>202</v>
      </c>
      <c r="T214" t="s">
        <v>40</v>
      </c>
      <c r="U214" t="s">
        <v>1349</v>
      </c>
      <c r="V214" t="s">
        <v>157</v>
      </c>
      <c r="W214" t="s">
        <v>40</v>
      </c>
      <c r="X214" t="s">
        <v>43</v>
      </c>
      <c r="Y214" t="s">
        <v>95</v>
      </c>
      <c r="Z214" t="s">
        <v>546</v>
      </c>
      <c r="AA214" t="s">
        <v>44</v>
      </c>
      <c r="AB214" t="s">
        <v>377</v>
      </c>
      <c r="AC214" t="s">
        <v>248</v>
      </c>
      <c r="AD214" t="s">
        <v>61</v>
      </c>
    </row>
    <row r="215" spans="1:30" hidden="1" x14ac:dyDescent="0.3">
      <c r="A215" t="s">
        <v>1350</v>
      </c>
      <c r="B215" t="s">
        <v>1351</v>
      </c>
      <c r="C215" s="1" t="str">
        <f t="shared" si="36"/>
        <v>21:0500</v>
      </c>
      <c r="D215" s="1" t="str">
        <f t="shared" si="37"/>
        <v>21:0165</v>
      </c>
      <c r="E215" t="s">
        <v>1352</v>
      </c>
      <c r="F215" t="s">
        <v>1353</v>
      </c>
      <c r="H215">
        <v>52.390311199999999</v>
      </c>
      <c r="I215">
        <v>-60.0460341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191</v>
      </c>
      <c r="N215">
        <v>214</v>
      </c>
      <c r="O215" t="s">
        <v>726</v>
      </c>
      <c r="P215" t="s">
        <v>193</v>
      </c>
      <c r="Q215" t="s">
        <v>39</v>
      </c>
      <c r="R215" t="s">
        <v>92</v>
      </c>
      <c r="S215" t="s">
        <v>36</v>
      </c>
      <c r="T215" t="s">
        <v>40</v>
      </c>
      <c r="U215" t="s">
        <v>1354</v>
      </c>
      <c r="V215" t="s">
        <v>92</v>
      </c>
      <c r="W215" t="s">
        <v>40</v>
      </c>
      <c r="X215" t="s">
        <v>43</v>
      </c>
      <c r="Y215" t="s">
        <v>39</v>
      </c>
      <c r="Z215" t="s">
        <v>45</v>
      </c>
      <c r="AA215" t="s">
        <v>314</v>
      </c>
      <c r="AB215" t="s">
        <v>285</v>
      </c>
      <c r="AC215" t="s">
        <v>106</v>
      </c>
      <c r="AD215" t="s">
        <v>478</v>
      </c>
    </row>
    <row r="216" spans="1:30" hidden="1" x14ac:dyDescent="0.3">
      <c r="A216" t="s">
        <v>1355</v>
      </c>
      <c r="B216" t="s">
        <v>1356</v>
      </c>
      <c r="C216" s="1" t="str">
        <f t="shared" si="36"/>
        <v>21:0500</v>
      </c>
      <c r="D216" s="1" t="str">
        <f t="shared" si="37"/>
        <v>21:0165</v>
      </c>
      <c r="E216" t="s">
        <v>1357</v>
      </c>
      <c r="F216" t="s">
        <v>1358</v>
      </c>
      <c r="H216">
        <v>52.384267899999998</v>
      </c>
      <c r="I216">
        <v>-60.083756999999999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201</v>
      </c>
      <c r="N216">
        <v>215</v>
      </c>
      <c r="O216" t="s">
        <v>337</v>
      </c>
      <c r="P216" t="s">
        <v>256</v>
      </c>
      <c r="Q216" t="s">
        <v>95</v>
      </c>
      <c r="R216" t="s">
        <v>92</v>
      </c>
      <c r="S216" t="s">
        <v>55</v>
      </c>
      <c r="T216" t="s">
        <v>40</v>
      </c>
      <c r="U216" t="s">
        <v>1151</v>
      </c>
      <c r="V216" t="s">
        <v>415</v>
      </c>
      <c r="W216" t="s">
        <v>40</v>
      </c>
      <c r="X216" t="s">
        <v>43</v>
      </c>
      <c r="Y216" t="s">
        <v>95</v>
      </c>
      <c r="Z216" t="s">
        <v>135</v>
      </c>
      <c r="AA216" t="s">
        <v>45</v>
      </c>
      <c r="AB216" t="s">
        <v>294</v>
      </c>
      <c r="AC216" t="s">
        <v>179</v>
      </c>
      <c r="AD216" t="s">
        <v>409</v>
      </c>
    </row>
    <row r="217" spans="1:30" hidden="1" x14ac:dyDescent="0.3">
      <c r="A217" t="s">
        <v>1359</v>
      </c>
      <c r="B217" t="s">
        <v>1360</v>
      </c>
      <c r="C217" s="1" t="str">
        <f t="shared" si="36"/>
        <v>21:0500</v>
      </c>
      <c r="D217" s="1" t="str">
        <f t="shared" si="37"/>
        <v>21:0165</v>
      </c>
      <c r="E217" t="s">
        <v>1361</v>
      </c>
      <c r="F217" t="s">
        <v>1362</v>
      </c>
      <c r="H217">
        <v>52.369152399999997</v>
      </c>
      <c r="I217">
        <v>-60.096992399999998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210</v>
      </c>
      <c r="N217">
        <v>216</v>
      </c>
      <c r="O217" t="s">
        <v>247</v>
      </c>
      <c r="P217" t="s">
        <v>477</v>
      </c>
      <c r="Q217" t="s">
        <v>95</v>
      </c>
      <c r="R217" t="s">
        <v>131</v>
      </c>
      <c r="S217" t="s">
        <v>55</v>
      </c>
      <c r="T217" t="s">
        <v>40</v>
      </c>
      <c r="U217" t="s">
        <v>1241</v>
      </c>
      <c r="V217" t="s">
        <v>248</v>
      </c>
      <c r="W217" t="s">
        <v>40</v>
      </c>
      <c r="X217" t="s">
        <v>43</v>
      </c>
      <c r="Y217" t="s">
        <v>95</v>
      </c>
      <c r="Z217" t="s">
        <v>35</v>
      </c>
      <c r="AA217" t="s">
        <v>45</v>
      </c>
      <c r="AB217" t="s">
        <v>195</v>
      </c>
      <c r="AC217" t="s">
        <v>57</v>
      </c>
      <c r="AD217" t="s">
        <v>392</v>
      </c>
    </row>
    <row r="218" spans="1:30" hidden="1" x14ac:dyDescent="0.3">
      <c r="A218" t="s">
        <v>1363</v>
      </c>
      <c r="B218" t="s">
        <v>1364</v>
      </c>
      <c r="C218" s="1" t="str">
        <f t="shared" si="36"/>
        <v>21:0500</v>
      </c>
      <c r="D218" s="1" t="str">
        <f t="shared" si="37"/>
        <v>21:0165</v>
      </c>
      <c r="E218" t="s">
        <v>1365</v>
      </c>
      <c r="F218" t="s">
        <v>1366</v>
      </c>
      <c r="H218">
        <v>52.3510931</v>
      </c>
      <c r="I218">
        <v>-60.079406499999997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221</v>
      </c>
      <c r="N218">
        <v>217</v>
      </c>
      <c r="O218" t="s">
        <v>108</v>
      </c>
      <c r="P218" t="s">
        <v>134</v>
      </c>
      <c r="Q218" t="s">
        <v>95</v>
      </c>
      <c r="R218" t="s">
        <v>79</v>
      </c>
      <c r="S218" t="s">
        <v>136</v>
      </c>
      <c r="T218" t="s">
        <v>40</v>
      </c>
      <c r="U218" t="s">
        <v>107</v>
      </c>
      <c r="V218" t="s">
        <v>313</v>
      </c>
      <c r="W218" t="s">
        <v>40</v>
      </c>
      <c r="X218" t="s">
        <v>43</v>
      </c>
      <c r="Y218" t="s">
        <v>39</v>
      </c>
      <c r="Z218" t="s">
        <v>263</v>
      </c>
      <c r="AA218" t="s">
        <v>44</v>
      </c>
      <c r="AB218" t="s">
        <v>559</v>
      </c>
      <c r="AC218" t="s">
        <v>60</v>
      </c>
      <c r="AD218" t="s">
        <v>61</v>
      </c>
    </row>
    <row r="219" spans="1:30" hidden="1" x14ac:dyDescent="0.3">
      <c r="A219" t="s">
        <v>1367</v>
      </c>
      <c r="B219" t="s">
        <v>1368</v>
      </c>
      <c r="C219" s="1" t="str">
        <f t="shared" si="36"/>
        <v>21:0500</v>
      </c>
      <c r="D219" s="1" t="str">
        <f t="shared" si="37"/>
        <v>21:0165</v>
      </c>
      <c r="E219" t="s">
        <v>1369</v>
      </c>
      <c r="F219" t="s">
        <v>1370</v>
      </c>
      <c r="H219">
        <v>52.343828999999999</v>
      </c>
      <c r="I219">
        <v>-60.132793999999997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230</v>
      </c>
      <c r="N219">
        <v>218</v>
      </c>
      <c r="O219" t="s">
        <v>613</v>
      </c>
      <c r="P219" t="s">
        <v>256</v>
      </c>
      <c r="Q219" t="s">
        <v>55</v>
      </c>
      <c r="R219" t="s">
        <v>202</v>
      </c>
      <c r="S219" t="s">
        <v>134</v>
      </c>
      <c r="T219" t="s">
        <v>40</v>
      </c>
      <c r="U219" t="s">
        <v>1371</v>
      </c>
      <c r="V219" t="s">
        <v>1372</v>
      </c>
      <c r="W219" t="s">
        <v>40</v>
      </c>
      <c r="X219" t="s">
        <v>179</v>
      </c>
      <c r="Y219" t="s">
        <v>68</v>
      </c>
      <c r="Z219" t="s">
        <v>314</v>
      </c>
      <c r="AA219" t="s">
        <v>45</v>
      </c>
      <c r="AB219" t="s">
        <v>1373</v>
      </c>
      <c r="AC219" t="s">
        <v>39</v>
      </c>
      <c r="AD219" t="s">
        <v>137</v>
      </c>
    </row>
    <row r="220" spans="1:30" hidden="1" x14ac:dyDescent="0.3">
      <c r="A220" t="s">
        <v>1374</v>
      </c>
      <c r="B220" t="s">
        <v>1375</v>
      </c>
      <c r="C220" s="1" t="str">
        <f t="shared" si="36"/>
        <v>21:0500</v>
      </c>
      <c r="D220" s="1" t="str">
        <f t="shared" si="37"/>
        <v>21:0165</v>
      </c>
      <c r="E220" t="s">
        <v>1376</v>
      </c>
      <c r="F220" t="s">
        <v>1377</v>
      </c>
      <c r="H220">
        <v>52.345549900000002</v>
      </c>
      <c r="I220">
        <v>-60.188749700000002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238</v>
      </c>
      <c r="N220">
        <v>219</v>
      </c>
      <c r="O220" t="s">
        <v>265</v>
      </c>
      <c r="P220" t="s">
        <v>36</v>
      </c>
      <c r="Q220" t="s">
        <v>95</v>
      </c>
      <c r="R220" t="s">
        <v>38</v>
      </c>
      <c r="S220" t="s">
        <v>68</v>
      </c>
      <c r="T220" t="s">
        <v>40</v>
      </c>
      <c r="U220" t="s">
        <v>391</v>
      </c>
      <c r="V220" t="s">
        <v>313</v>
      </c>
      <c r="W220" t="s">
        <v>40</v>
      </c>
      <c r="X220" t="s">
        <v>43</v>
      </c>
      <c r="Y220" t="s">
        <v>95</v>
      </c>
      <c r="Z220" t="s">
        <v>134</v>
      </c>
      <c r="AA220" t="s">
        <v>258</v>
      </c>
      <c r="AB220" t="s">
        <v>1378</v>
      </c>
      <c r="AC220" t="s">
        <v>94</v>
      </c>
      <c r="AD220" t="s">
        <v>86</v>
      </c>
    </row>
    <row r="221" spans="1:30" hidden="1" x14ac:dyDescent="0.3">
      <c r="A221" t="s">
        <v>1379</v>
      </c>
      <c r="B221" t="s">
        <v>1380</v>
      </c>
      <c r="C221" s="1" t="str">
        <f t="shared" si="36"/>
        <v>21:0500</v>
      </c>
      <c r="D221" s="1" t="str">
        <f t="shared" si="37"/>
        <v>21:0165</v>
      </c>
      <c r="E221" t="s">
        <v>1381</v>
      </c>
      <c r="F221" t="s">
        <v>1382</v>
      </c>
      <c r="H221">
        <v>52.325448100000003</v>
      </c>
      <c r="I221">
        <v>-60.231329000000002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246</v>
      </c>
      <c r="N221">
        <v>220</v>
      </c>
      <c r="O221" t="s">
        <v>364</v>
      </c>
      <c r="P221" t="s">
        <v>169</v>
      </c>
      <c r="Q221" t="s">
        <v>39</v>
      </c>
      <c r="R221" t="s">
        <v>131</v>
      </c>
      <c r="S221" t="s">
        <v>119</v>
      </c>
      <c r="T221" t="s">
        <v>40</v>
      </c>
      <c r="U221" t="s">
        <v>1202</v>
      </c>
      <c r="V221" t="s">
        <v>1383</v>
      </c>
      <c r="W221" t="s">
        <v>40</v>
      </c>
      <c r="X221" t="s">
        <v>179</v>
      </c>
      <c r="Y221" t="s">
        <v>38</v>
      </c>
      <c r="Z221" t="s">
        <v>546</v>
      </c>
      <c r="AA221" t="s">
        <v>115</v>
      </c>
      <c r="AB221" t="s">
        <v>277</v>
      </c>
      <c r="AC221" t="s">
        <v>153</v>
      </c>
      <c r="AD221" t="s">
        <v>1384</v>
      </c>
    </row>
    <row r="222" spans="1:30" hidden="1" x14ac:dyDescent="0.3">
      <c r="A222" t="s">
        <v>1385</v>
      </c>
      <c r="B222" t="s">
        <v>1386</v>
      </c>
      <c r="C222" s="1" t="str">
        <f t="shared" si="36"/>
        <v>21:0500</v>
      </c>
      <c r="D222" s="1" t="str">
        <f t="shared" si="37"/>
        <v>21:0165</v>
      </c>
      <c r="E222" t="s">
        <v>1387</v>
      </c>
      <c r="F222" t="s">
        <v>1388</v>
      </c>
      <c r="H222">
        <v>52.3413203</v>
      </c>
      <c r="I222">
        <v>-60.385905600000001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34</v>
      </c>
      <c r="N222">
        <v>221</v>
      </c>
      <c r="O222" t="s">
        <v>304</v>
      </c>
      <c r="P222" t="s">
        <v>265</v>
      </c>
      <c r="Q222" t="s">
        <v>95</v>
      </c>
      <c r="R222" t="s">
        <v>92</v>
      </c>
      <c r="S222" t="s">
        <v>119</v>
      </c>
      <c r="T222" t="s">
        <v>40</v>
      </c>
      <c r="U222" t="s">
        <v>1059</v>
      </c>
      <c r="V222" t="s">
        <v>1389</v>
      </c>
      <c r="W222" t="s">
        <v>40</v>
      </c>
      <c r="X222" t="s">
        <v>43</v>
      </c>
      <c r="Y222" t="s">
        <v>95</v>
      </c>
      <c r="Z222" t="s">
        <v>83</v>
      </c>
      <c r="AA222" t="s">
        <v>115</v>
      </c>
      <c r="AB222" t="s">
        <v>1390</v>
      </c>
      <c r="AC222" t="s">
        <v>42</v>
      </c>
      <c r="AD222" t="s">
        <v>86</v>
      </c>
    </row>
    <row r="223" spans="1:30" hidden="1" x14ac:dyDescent="0.3">
      <c r="A223" t="s">
        <v>1391</v>
      </c>
      <c r="B223" t="s">
        <v>1392</v>
      </c>
      <c r="C223" s="1" t="str">
        <f t="shared" si="36"/>
        <v>21:0500</v>
      </c>
      <c r="D223" s="1" t="str">
        <f t="shared" si="37"/>
        <v>21:0165</v>
      </c>
      <c r="E223" t="s">
        <v>1393</v>
      </c>
      <c r="F223" t="s">
        <v>1394</v>
      </c>
      <c r="H223">
        <v>52.330554499999998</v>
      </c>
      <c r="I223">
        <v>-60.263334700000001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76</v>
      </c>
      <c r="N223">
        <v>222</v>
      </c>
      <c r="O223" t="s">
        <v>255</v>
      </c>
      <c r="P223" t="s">
        <v>67</v>
      </c>
      <c r="Q223" t="s">
        <v>55</v>
      </c>
      <c r="R223" t="s">
        <v>92</v>
      </c>
      <c r="S223" t="s">
        <v>92</v>
      </c>
      <c r="T223" t="s">
        <v>40</v>
      </c>
      <c r="U223" t="s">
        <v>299</v>
      </c>
      <c r="V223" t="s">
        <v>714</v>
      </c>
      <c r="W223" t="s">
        <v>40</v>
      </c>
      <c r="X223" t="s">
        <v>179</v>
      </c>
      <c r="Y223" t="s">
        <v>55</v>
      </c>
      <c r="Z223" t="s">
        <v>258</v>
      </c>
      <c r="AA223" t="s">
        <v>58</v>
      </c>
      <c r="AB223" t="s">
        <v>450</v>
      </c>
      <c r="AC223" t="s">
        <v>620</v>
      </c>
      <c r="AD223" t="s">
        <v>216</v>
      </c>
    </row>
    <row r="224" spans="1:30" hidden="1" x14ac:dyDescent="0.3">
      <c r="A224" t="s">
        <v>1395</v>
      </c>
      <c r="B224" t="s">
        <v>1396</v>
      </c>
      <c r="C224" s="1" t="str">
        <f t="shared" si="36"/>
        <v>21:0500</v>
      </c>
      <c r="D224" s="1" t="str">
        <f t="shared" si="37"/>
        <v>21:0165</v>
      </c>
      <c r="E224" t="s">
        <v>1397</v>
      </c>
      <c r="F224" t="s">
        <v>1398</v>
      </c>
      <c r="H224">
        <v>52.330969699999997</v>
      </c>
      <c r="I224">
        <v>-60.3235253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91</v>
      </c>
      <c r="N224">
        <v>223</v>
      </c>
      <c r="O224" t="s">
        <v>104</v>
      </c>
      <c r="P224" t="s">
        <v>202</v>
      </c>
      <c r="Q224" t="s">
        <v>39</v>
      </c>
      <c r="R224" t="s">
        <v>68</v>
      </c>
      <c r="S224" t="s">
        <v>136</v>
      </c>
      <c r="T224" t="s">
        <v>40</v>
      </c>
      <c r="U224" t="s">
        <v>726</v>
      </c>
      <c r="V224" t="s">
        <v>60</v>
      </c>
      <c r="W224" t="s">
        <v>40</v>
      </c>
      <c r="X224" t="s">
        <v>179</v>
      </c>
      <c r="Y224" t="s">
        <v>95</v>
      </c>
      <c r="Z224" t="s">
        <v>204</v>
      </c>
      <c r="AA224" t="s">
        <v>204</v>
      </c>
      <c r="AB224" t="s">
        <v>37</v>
      </c>
      <c r="AC224" t="s">
        <v>106</v>
      </c>
      <c r="AD224" t="s">
        <v>1236</v>
      </c>
    </row>
    <row r="225" spans="1:30" hidden="1" x14ac:dyDescent="0.3">
      <c r="A225" t="s">
        <v>1399</v>
      </c>
      <c r="B225" t="s">
        <v>1400</v>
      </c>
      <c r="C225" s="1" t="str">
        <f t="shared" si="36"/>
        <v>21:0500</v>
      </c>
      <c r="D225" s="1" t="str">
        <f t="shared" si="37"/>
        <v>21:0165</v>
      </c>
      <c r="E225" t="s">
        <v>1387</v>
      </c>
      <c r="F225" t="s">
        <v>1401</v>
      </c>
      <c r="H225">
        <v>52.3413203</v>
      </c>
      <c r="I225">
        <v>-60.385905600000001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52</v>
      </c>
      <c r="N225">
        <v>224</v>
      </c>
      <c r="O225" t="s">
        <v>408</v>
      </c>
      <c r="P225" t="s">
        <v>265</v>
      </c>
      <c r="Q225" t="s">
        <v>39</v>
      </c>
      <c r="R225" t="s">
        <v>131</v>
      </c>
      <c r="S225" t="s">
        <v>153</v>
      </c>
      <c r="T225" t="s">
        <v>40</v>
      </c>
      <c r="U225" t="s">
        <v>802</v>
      </c>
      <c r="V225" t="s">
        <v>1402</v>
      </c>
      <c r="W225" t="s">
        <v>40</v>
      </c>
      <c r="X225" t="s">
        <v>179</v>
      </c>
      <c r="Y225" t="s">
        <v>95</v>
      </c>
      <c r="Z225" t="s">
        <v>45</v>
      </c>
      <c r="AA225" t="s">
        <v>115</v>
      </c>
      <c r="AB225" t="s">
        <v>1243</v>
      </c>
      <c r="AC225" t="s">
        <v>60</v>
      </c>
      <c r="AD225" t="s">
        <v>71</v>
      </c>
    </row>
    <row r="226" spans="1:30" hidden="1" x14ac:dyDescent="0.3">
      <c r="A226" t="s">
        <v>1403</v>
      </c>
      <c r="B226" t="s">
        <v>1404</v>
      </c>
      <c r="C226" s="1" t="str">
        <f t="shared" si="36"/>
        <v>21:0500</v>
      </c>
      <c r="D226" s="1" t="str">
        <f t="shared" si="37"/>
        <v>21:0165</v>
      </c>
      <c r="E226" t="s">
        <v>1387</v>
      </c>
      <c r="F226" t="s">
        <v>1405</v>
      </c>
      <c r="H226">
        <v>52.3413203</v>
      </c>
      <c r="I226">
        <v>-60.385905600000001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65</v>
      </c>
      <c r="N226">
        <v>225</v>
      </c>
      <c r="O226" t="s">
        <v>58</v>
      </c>
      <c r="P226" t="s">
        <v>265</v>
      </c>
      <c r="Q226" t="s">
        <v>95</v>
      </c>
      <c r="R226" t="s">
        <v>131</v>
      </c>
      <c r="S226" t="s">
        <v>119</v>
      </c>
      <c r="T226" t="s">
        <v>40</v>
      </c>
      <c r="U226" t="s">
        <v>1162</v>
      </c>
      <c r="V226" t="s">
        <v>1389</v>
      </c>
      <c r="W226" t="s">
        <v>40</v>
      </c>
      <c r="X226" t="s">
        <v>179</v>
      </c>
      <c r="Y226" t="s">
        <v>95</v>
      </c>
      <c r="Z226" t="s">
        <v>115</v>
      </c>
      <c r="AA226" t="s">
        <v>314</v>
      </c>
      <c r="AB226" t="s">
        <v>1406</v>
      </c>
      <c r="AC226" t="s">
        <v>57</v>
      </c>
      <c r="AD226" t="s">
        <v>71</v>
      </c>
    </row>
    <row r="227" spans="1:30" hidden="1" x14ac:dyDescent="0.3">
      <c r="A227" t="s">
        <v>1407</v>
      </c>
      <c r="B227" t="s">
        <v>1408</v>
      </c>
      <c r="C227" s="1" t="str">
        <f t="shared" si="36"/>
        <v>21:0500</v>
      </c>
      <c r="D227" s="1" t="str">
        <f t="shared" si="37"/>
        <v>21:0165</v>
      </c>
      <c r="E227" t="s">
        <v>1409</v>
      </c>
      <c r="F227" t="s">
        <v>1410</v>
      </c>
      <c r="H227">
        <v>52.343271899999998</v>
      </c>
      <c r="I227">
        <v>-60.419929799999998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102</v>
      </c>
      <c r="N227">
        <v>226</v>
      </c>
      <c r="O227" t="s">
        <v>108</v>
      </c>
      <c r="P227" t="s">
        <v>119</v>
      </c>
      <c r="Q227" t="s">
        <v>39</v>
      </c>
      <c r="R227" t="s">
        <v>131</v>
      </c>
      <c r="S227" t="s">
        <v>193</v>
      </c>
      <c r="T227" t="s">
        <v>40</v>
      </c>
      <c r="U227" t="s">
        <v>1120</v>
      </c>
      <c r="V227" t="s">
        <v>224</v>
      </c>
      <c r="W227" t="s">
        <v>40</v>
      </c>
      <c r="X227" t="s">
        <v>179</v>
      </c>
      <c r="Y227" t="s">
        <v>95</v>
      </c>
      <c r="Z227" t="s">
        <v>423</v>
      </c>
      <c r="AA227" t="s">
        <v>214</v>
      </c>
      <c r="AB227" t="s">
        <v>1411</v>
      </c>
      <c r="AC227" t="s">
        <v>42</v>
      </c>
      <c r="AD227" t="s">
        <v>1412</v>
      </c>
    </row>
    <row r="228" spans="1:30" hidden="1" x14ac:dyDescent="0.3">
      <c r="A228" t="s">
        <v>1413</v>
      </c>
      <c r="B228" t="s">
        <v>1414</v>
      </c>
      <c r="C228" s="1" t="str">
        <f t="shared" si="36"/>
        <v>21:0500</v>
      </c>
      <c r="D228" s="1" t="str">
        <f t="shared" si="37"/>
        <v>21:0165</v>
      </c>
      <c r="E228" t="s">
        <v>1415</v>
      </c>
      <c r="F228" t="s">
        <v>1416</v>
      </c>
      <c r="H228">
        <v>52.349501400000001</v>
      </c>
      <c r="I228">
        <v>-60.4621827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113</v>
      </c>
      <c r="N228">
        <v>227</v>
      </c>
      <c r="O228" t="s">
        <v>423</v>
      </c>
      <c r="P228" t="s">
        <v>134</v>
      </c>
      <c r="Q228" t="s">
        <v>39</v>
      </c>
      <c r="R228" t="s">
        <v>36</v>
      </c>
      <c r="S228" t="s">
        <v>136</v>
      </c>
      <c r="T228" t="s">
        <v>40</v>
      </c>
      <c r="U228" t="s">
        <v>408</v>
      </c>
      <c r="V228" t="s">
        <v>390</v>
      </c>
      <c r="W228" t="s">
        <v>40</v>
      </c>
      <c r="X228" t="s">
        <v>43</v>
      </c>
      <c r="Y228" t="s">
        <v>95</v>
      </c>
      <c r="Z228" t="s">
        <v>204</v>
      </c>
      <c r="AA228" t="s">
        <v>314</v>
      </c>
      <c r="AB228" t="s">
        <v>1417</v>
      </c>
      <c r="AC228" t="s">
        <v>233</v>
      </c>
      <c r="AD228" t="s">
        <v>832</v>
      </c>
    </row>
    <row r="229" spans="1:30" hidden="1" x14ac:dyDescent="0.3">
      <c r="A229" t="s">
        <v>1418</v>
      </c>
      <c r="B229" t="s">
        <v>1419</v>
      </c>
      <c r="C229" s="1" t="str">
        <f t="shared" si="36"/>
        <v>21:0500</v>
      </c>
      <c r="D229" s="1" t="str">
        <f t="shared" si="37"/>
        <v>21:0165</v>
      </c>
      <c r="E229" t="s">
        <v>1420</v>
      </c>
      <c r="F229" t="s">
        <v>1421</v>
      </c>
      <c r="H229">
        <v>52.348580499999997</v>
      </c>
      <c r="I229">
        <v>-60.523469900000002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127</v>
      </c>
      <c r="N229">
        <v>228</v>
      </c>
      <c r="O229" t="s">
        <v>108</v>
      </c>
      <c r="P229" t="s">
        <v>67</v>
      </c>
      <c r="Q229" t="s">
        <v>39</v>
      </c>
      <c r="R229" t="s">
        <v>153</v>
      </c>
      <c r="S229" t="s">
        <v>136</v>
      </c>
      <c r="T229" t="s">
        <v>40</v>
      </c>
      <c r="U229" t="s">
        <v>45</v>
      </c>
      <c r="V229" t="s">
        <v>233</v>
      </c>
      <c r="W229" t="s">
        <v>40</v>
      </c>
      <c r="X229" t="s">
        <v>179</v>
      </c>
      <c r="Y229" t="s">
        <v>95</v>
      </c>
      <c r="Z229" t="s">
        <v>263</v>
      </c>
      <c r="AA229" t="s">
        <v>44</v>
      </c>
      <c r="AB229" t="s">
        <v>35</v>
      </c>
      <c r="AC229" t="s">
        <v>248</v>
      </c>
      <c r="AD229" t="s">
        <v>392</v>
      </c>
    </row>
    <row r="230" spans="1:30" hidden="1" x14ac:dyDescent="0.3">
      <c r="A230" t="s">
        <v>1422</v>
      </c>
      <c r="B230" t="s">
        <v>1423</v>
      </c>
      <c r="C230" s="1" t="str">
        <f t="shared" si="36"/>
        <v>21:0500</v>
      </c>
      <c r="D230" s="1" t="str">
        <f t="shared" si="37"/>
        <v>21:0165</v>
      </c>
      <c r="E230" t="s">
        <v>1424</v>
      </c>
      <c r="F230" t="s">
        <v>1425</v>
      </c>
      <c r="H230">
        <v>52.350730200000001</v>
      </c>
      <c r="I230">
        <v>-60.561986099999999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142</v>
      </c>
      <c r="N230">
        <v>229</v>
      </c>
      <c r="O230" t="s">
        <v>66</v>
      </c>
      <c r="P230" t="s">
        <v>67</v>
      </c>
      <c r="Q230" t="s">
        <v>39</v>
      </c>
      <c r="R230" t="s">
        <v>119</v>
      </c>
      <c r="S230" t="s">
        <v>55</v>
      </c>
      <c r="T230" t="s">
        <v>40</v>
      </c>
      <c r="U230" t="s">
        <v>510</v>
      </c>
      <c r="V230" t="s">
        <v>248</v>
      </c>
      <c r="W230" t="s">
        <v>40</v>
      </c>
      <c r="X230" t="s">
        <v>43</v>
      </c>
      <c r="Y230" t="s">
        <v>95</v>
      </c>
      <c r="Z230" t="s">
        <v>164</v>
      </c>
      <c r="AA230" t="s">
        <v>44</v>
      </c>
      <c r="AB230" t="s">
        <v>195</v>
      </c>
      <c r="AC230" t="s">
        <v>233</v>
      </c>
      <c r="AD230" t="s">
        <v>155</v>
      </c>
    </row>
    <row r="231" spans="1:30" hidden="1" x14ac:dyDescent="0.3">
      <c r="A231" t="s">
        <v>1426</v>
      </c>
      <c r="B231" t="s">
        <v>1427</v>
      </c>
      <c r="C231" s="1" t="str">
        <f t="shared" si="36"/>
        <v>21:0500</v>
      </c>
      <c r="D231" s="1" t="str">
        <f t="shared" si="37"/>
        <v>21:0165</v>
      </c>
      <c r="E231" t="s">
        <v>1428</v>
      </c>
      <c r="F231" t="s">
        <v>1429</v>
      </c>
      <c r="H231">
        <v>52.340386100000003</v>
      </c>
      <c r="I231">
        <v>-60.652419999999999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150</v>
      </c>
      <c r="N231">
        <v>230</v>
      </c>
      <c r="O231" t="s">
        <v>576</v>
      </c>
      <c r="P231" t="s">
        <v>134</v>
      </c>
      <c r="Q231" t="s">
        <v>95</v>
      </c>
      <c r="R231" t="s">
        <v>153</v>
      </c>
      <c r="S231" t="s">
        <v>136</v>
      </c>
      <c r="T231" t="s">
        <v>40</v>
      </c>
      <c r="U231" t="s">
        <v>733</v>
      </c>
      <c r="V231" t="s">
        <v>271</v>
      </c>
      <c r="W231" t="s">
        <v>40</v>
      </c>
      <c r="X231" t="s">
        <v>179</v>
      </c>
      <c r="Y231" t="s">
        <v>95</v>
      </c>
      <c r="Z231" t="s">
        <v>35</v>
      </c>
      <c r="AA231" t="s">
        <v>83</v>
      </c>
      <c r="AB231" t="s">
        <v>294</v>
      </c>
      <c r="AC231" t="s">
        <v>144</v>
      </c>
      <c r="AD231" t="s">
        <v>61</v>
      </c>
    </row>
    <row r="232" spans="1:30" hidden="1" x14ac:dyDescent="0.3">
      <c r="A232" t="s">
        <v>1430</v>
      </c>
      <c r="B232" t="s">
        <v>1431</v>
      </c>
      <c r="C232" s="1" t="str">
        <f t="shared" si="36"/>
        <v>21:0500</v>
      </c>
      <c r="D232" s="1" t="str">
        <f t="shared" si="37"/>
        <v>21:0165</v>
      </c>
      <c r="E232" t="s">
        <v>1432</v>
      </c>
      <c r="F232" t="s">
        <v>1433</v>
      </c>
      <c r="H232">
        <v>52.355290500000002</v>
      </c>
      <c r="I232">
        <v>-60.674907300000001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175</v>
      </c>
      <c r="N232">
        <v>231</v>
      </c>
      <c r="O232" t="s">
        <v>329</v>
      </c>
      <c r="P232" t="s">
        <v>169</v>
      </c>
      <c r="Q232" t="s">
        <v>95</v>
      </c>
      <c r="R232" t="s">
        <v>192</v>
      </c>
      <c r="S232" t="s">
        <v>39</v>
      </c>
      <c r="T232" t="s">
        <v>40</v>
      </c>
      <c r="U232" t="s">
        <v>214</v>
      </c>
      <c r="V232" t="s">
        <v>248</v>
      </c>
      <c r="W232" t="s">
        <v>40</v>
      </c>
      <c r="X232" t="s">
        <v>43</v>
      </c>
      <c r="Y232" t="s">
        <v>95</v>
      </c>
      <c r="Z232" t="s">
        <v>134</v>
      </c>
      <c r="AA232" t="s">
        <v>115</v>
      </c>
      <c r="AB232" t="s">
        <v>1434</v>
      </c>
      <c r="AC232" t="s">
        <v>144</v>
      </c>
      <c r="AD232" t="s">
        <v>48</v>
      </c>
    </row>
    <row r="233" spans="1:30" hidden="1" x14ac:dyDescent="0.3">
      <c r="A233" t="s">
        <v>1435</v>
      </c>
      <c r="B233" t="s">
        <v>1436</v>
      </c>
      <c r="C233" s="1" t="str">
        <f t="shared" si="36"/>
        <v>21:0500</v>
      </c>
      <c r="D233" s="1" t="str">
        <f t="shared" si="37"/>
        <v>21:0165</v>
      </c>
      <c r="E233" t="s">
        <v>1437</v>
      </c>
      <c r="F233" t="s">
        <v>1438</v>
      </c>
      <c r="H233">
        <v>52.526384</v>
      </c>
      <c r="I233">
        <v>-61.535721100000004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184</v>
      </c>
      <c r="N233">
        <v>232</v>
      </c>
      <c r="O233" t="s">
        <v>134</v>
      </c>
      <c r="P233" t="s">
        <v>38</v>
      </c>
      <c r="Q233" t="s">
        <v>39</v>
      </c>
      <c r="R233" t="s">
        <v>92</v>
      </c>
      <c r="S233" t="s">
        <v>55</v>
      </c>
      <c r="T233" t="s">
        <v>40</v>
      </c>
      <c r="U233" t="s">
        <v>231</v>
      </c>
      <c r="V233" t="s">
        <v>239</v>
      </c>
      <c r="W233" t="s">
        <v>40</v>
      </c>
      <c r="X233" t="s">
        <v>179</v>
      </c>
      <c r="Y233" t="s">
        <v>95</v>
      </c>
      <c r="Z233" t="s">
        <v>134</v>
      </c>
      <c r="AA233" t="s">
        <v>214</v>
      </c>
      <c r="AB233" t="s">
        <v>706</v>
      </c>
      <c r="AC233" t="s">
        <v>239</v>
      </c>
      <c r="AD233" t="s">
        <v>449</v>
      </c>
    </row>
    <row r="234" spans="1:30" hidden="1" x14ac:dyDescent="0.3">
      <c r="A234" t="s">
        <v>1439</v>
      </c>
      <c r="B234" t="s">
        <v>1440</v>
      </c>
      <c r="C234" s="1" t="str">
        <f t="shared" si="36"/>
        <v>21:0500</v>
      </c>
      <c r="D234" s="1" t="str">
        <f t="shared" si="37"/>
        <v>21:0165</v>
      </c>
      <c r="E234" t="s">
        <v>1441</v>
      </c>
      <c r="F234" t="s">
        <v>1442</v>
      </c>
      <c r="H234">
        <v>52.492358099999997</v>
      </c>
      <c r="I234">
        <v>-61.523167899999997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191</v>
      </c>
      <c r="N234">
        <v>233</v>
      </c>
      <c r="O234" t="s">
        <v>576</v>
      </c>
      <c r="P234" t="s">
        <v>232</v>
      </c>
      <c r="Q234" t="s">
        <v>37</v>
      </c>
      <c r="R234" t="s">
        <v>202</v>
      </c>
      <c r="S234" t="s">
        <v>55</v>
      </c>
      <c r="T234" t="s">
        <v>40</v>
      </c>
      <c r="U234" t="s">
        <v>116</v>
      </c>
      <c r="V234" t="s">
        <v>144</v>
      </c>
      <c r="W234" t="s">
        <v>40</v>
      </c>
      <c r="X234" t="s">
        <v>179</v>
      </c>
      <c r="Y234" t="s">
        <v>95</v>
      </c>
      <c r="Z234" t="s">
        <v>204</v>
      </c>
      <c r="AA234" t="s">
        <v>258</v>
      </c>
      <c r="AB234" t="s">
        <v>477</v>
      </c>
      <c r="AC234" t="s">
        <v>239</v>
      </c>
      <c r="AD234" t="s">
        <v>71</v>
      </c>
    </row>
    <row r="235" spans="1:30" hidden="1" x14ac:dyDescent="0.3">
      <c r="A235" t="s">
        <v>1443</v>
      </c>
      <c r="B235" t="s">
        <v>1444</v>
      </c>
      <c r="C235" s="1" t="str">
        <f t="shared" si="36"/>
        <v>21:0500</v>
      </c>
      <c r="D235" s="1" t="str">
        <f t="shared" si="37"/>
        <v>21:0165</v>
      </c>
      <c r="E235" t="s">
        <v>1445</v>
      </c>
      <c r="F235" t="s">
        <v>1446</v>
      </c>
      <c r="H235">
        <v>52.4919668</v>
      </c>
      <c r="I235">
        <v>-61.470522099999997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201</v>
      </c>
      <c r="N235">
        <v>234</v>
      </c>
      <c r="O235" t="s">
        <v>576</v>
      </c>
      <c r="P235" t="s">
        <v>232</v>
      </c>
      <c r="Q235" t="s">
        <v>39</v>
      </c>
      <c r="R235" t="s">
        <v>131</v>
      </c>
      <c r="S235" t="s">
        <v>55</v>
      </c>
      <c r="T235" t="s">
        <v>40</v>
      </c>
      <c r="U235" t="s">
        <v>1447</v>
      </c>
      <c r="V235" t="s">
        <v>313</v>
      </c>
      <c r="W235" t="s">
        <v>40</v>
      </c>
      <c r="X235" t="s">
        <v>43</v>
      </c>
      <c r="Y235" t="s">
        <v>95</v>
      </c>
      <c r="Z235" t="s">
        <v>423</v>
      </c>
      <c r="AA235" t="s">
        <v>314</v>
      </c>
      <c r="AB235" t="s">
        <v>1192</v>
      </c>
      <c r="AC235" t="s">
        <v>239</v>
      </c>
      <c r="AD235" t="s">
        <v>1448</v>
      </c>
    </row>
    <row r="236" spans="1:30" hidden="1" x14ac:dyDescent="0.3">
      <c r="A236" t="s">
        <v>1449</v>
      </c>
      <c r="B236" t="s">
        <v>1450</v>
      </c>
      <c r="C236" s="1" t="str">
        <f t="shared" si="36"/>
        <v>21:0500</v>
      </c>
      <c r="D236" s="1" t="str">
        <f>HYPERLINK("http://geochem.nrcan.gc.ca/cdogs/content/svy/svy_e.htm", "")</f>
        <v/>
      </c>
      <c r="G236" s="1" t="str">
        <f>HYPERLINK("http://geochem.nrcan.gc.ca/cdogs/content/cr_/cr_00060_e.htm", "60")</f>
        <v>60</v>
      </c>
      <c r="J236" t="s">
        <v>161</v>
      </c>
      <c r="K236" t="s">
        <v>162</v>
      </c>
      <c r="L236">
        <v>12</v>
      </c>
      <c r="M236" t="s">
        <v>163</v>
      </c>
      <c r="N236">
        <v>235</v>
      </c>
      <c r="O236" t="s">
        <v>423</v>
      </c>
      <c r="P236" t="s">
        <v>145</v>
      </c>
      <c r="Q236" t="s">
        <v>37</v>
      </c>
      <c r="R236" t="s">
        <v>165</v>
      </c>
      <c r="S236" t="s">
        <v>136</v>
      </c>
      <c r="T236" t="s">
        <v>40</v>
      </c>
      <c r="U236" t="s">
        <v>1451</v>
      </c>
      <c r="V236" t="s">
        <v>415</v>
      </c>
      <c r="W236" t="s">
        <v>40</v>
      </c>
      <c r="X236" t="s">
        <v>39</v>
      </c>
      <c r="Y236" t="s">
        <v>136</v>
      </c>
      <c r="Z236" t="s">
        <v>164</v>
      </c>
      <c r="AA236" t="s">
        <v>214</v>
      </c>
      <c r="AB236" t="s">
        <v>285</v>
      </c>
      <c r="AC236" t="s">
        <v>169</v>
      </c>
      <c r="AD236" t="s">
        <v>1452</v>
      </c>
    </row>
    <row r="237" spans="1:30" hidden="1" x14ac:dyDescent="0.3">
      <c r="A237" t="s">
        <v>1453</v>
      </c>
      <c r="B237" t="s">
        <v>1454</v>
      </c>
      <c r="C237" s="1" t="str">
        <f t="shared" si="36"/>
        <v>21:0500</v>
      </c>
      <c r="D237" s="1" t="str">
        <f t="shared" ref="D237:D250" si="40">HYPERLINK("http://geochem.nrcan.gc.ca/cdogs/content/svy/svy210165_e.htm", "21:0165")</f>
        <v>21:0165</v>
      </c>
      <c r="E237" t="s">
        <v>1455</v>
      </c>
      <c r="F237" t="s">
        <v>1456</v>
      </c>
      <c r="H237">
        <v>52.487913200000001</v>
      </c>
      <c r="I237">
        <v>-61.443105699999997</v>
      </c>
      <c r="J237" s="1" t="str">
        <f t="shared" ref="J237:J250" si="41">HYPERLINK("http://geochem.nrcan.gc.ca/cdogs/content/kwd/kwd020027_e.htm", "NGR lake sediment grab sample")</f>
        <v>NGR lake sediment grab sample</v>
      </c>
      <c r="K237" s="1" t="str">
        <f t="shared" ref="K237:K250" si="42">HYPERLINK("http://geochem.nrcan.gc.ca/cdogs/content/kwd/kwd080006_e.htm", "&lt;177 micron (NGR)")</f>
        <v>&lt;177 micron (NGR)</v>
      </c>
      <c r="L237">
        <v>12</v>
      </c>
      <c r="M237" t="s">
        <v>210</v>
      </c>
      <c r="N237">
        <v>236</v>
      </c>
      <c r="O237" t="s">
        <v>48</v>
      </c>
      <c r="P237" t="s">
        <v>58</v>
      </c>
      <c r="Q237" t="s">
        <v>95</v>
      </c>
      <c r="R237" t="s">
        <v>165</v>
      </c>
      <c r="S237" t="s">
        <v>129</v>
      </c>
      <c r="T237" t="s">
        <v>40</v>
      </c>
      <c r="U237" t="s">
        <v>1457</v>
      </c>
      <c r="V237" t="s">
        <v>1458</v>
      </c>
      <c r="W237" t="s">
        <v>40</v>
      </c>
      <c r="X237" t="s">
        <v>179</v>
      </c>
      <c r="Y237" t="s">
        <v>55</v>
      </c>
      <c r="Z237" t="s">
        <v>760</v>
      </c>
      <c r="AA237" t="s">
        <v>314</v>
      </c>
      <c r="AB237" t="s">
        <v>204</v>
      </c>
      <c r="AC237" t="s">
        <v>47</v>
      </c>
      <c r="AD237" t="s">
        <v>122</v>
      </c>
    </row>
    <row r="238" spans="1:30" hidden="1" x14ac:dyDescent="0.3">
      <c r="A238" t="s">
        <v>1459</v>
      </c>
      <c r="B238" t="s">
        <v>1460</v>
      </c>
      <c r="C238" s="1" t="str">
        <f t="shared" si="36"/>
        <v>21:0500</v>
      </c>
      <c r="D238" s="1" t="str">
        <f t="shared" si="40"/>
        <v>21:0165</v>
      </c>
      <c r="E238" t="s">
        <v>1461</v>
      </c>
      <c r="F238" t="s">
        <v>1462</v>
      </c>
      <c r="H238">
        <v>52.474503300000002</v>
      </c>
      <c r="I238">
        <v>-61.378645900000002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221</v>
      </c>
      <c r="N238">
        <v>237</v>
      </c>
      <c r="O238" t="s">
        <v>1463</v>
      </c>
      <c r="P238" t="s">
        <v>364</v>
      </c>
      <c r="Q238" t="s">
        <v>95</v>
      </c>
      <c r="R238" t="s">
        <v>193</v>
      </c>
      <c r="S238" t="s">
        <v>104</v>
      </c>
      <c r="T238" t="s">
        <v>40</v>
      </c>
      <c r="U238" t="s">
        <v>942</v>
      </c>
      <c r="V238" t="s">
        <v>131</v>
      </c>
      <c r="W238" t="s">
        <v>40</v>
      </c>
      <c r="X238" t="s">
        <v>179</v>
      </c>
      <c r="Y238" t="s">
        <v>136</v>
      </c>
      <c r="Z238" t="s">
        <v>1464</v>
      </c>
      <c r="AA238" t="s">
        <v>196</v>
      </c>
      <c r="AB238" t="s">
        <v>416</v>
      </c>
      <c r="AC238" t="s">
        <v>596</v>
      </c>
      <c r="AD238" t="s">
        <v>324</v>
      </c>
    </row>
    <row r="239" spans="1:30" hidden="1" x14ac:dyDescent="0.3">
      <c r="A239" t="s">
        <v>1465</v>
      </c>
      <c r="B239" t="s">
        <v>1466</v>
      </c>
      <c r="C239" s="1" t="str">
        <f t="shared" si="36"/>
        <v>21:0500</v>
      </c>
      <c r="D239" s="1" t="str">
        <f t="shared" si="40"/>
        <v>21:0165</v>
      </c>
      <c r="E239" t="s">
        <v>1467</v>
      </c>
      <c r="F239" t="s">
        <v>1468</v>
      </c>
      <c r="H239">
        <v>52.475408000000002</v>
      </c>
      <c r="I239">
        <v>-61.338900700000003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230</v>
      </c>
      <c r="N239">
        <v>238</v>
      </c>
      <c r="O239" t="s">
        <v>265</v>
      </c>
      <c r="P239" t="s">
        <v>185</v>
      </c>
      <c r="Q239" t="s">
        <v>55</v>
      </c>
      <c r="R239" t="s">
        <v>38</v>
      </c>
      <c r="S239" t="s">
        <v>136</v>
      </c>
      <c r="T239" t="s">
        <v>40</v>
      </c>
      <c r="U239" t="s">
        <v>802</v>
      </c>
      <c r="V239" t="s">
        <v>133</v>
      </c>
      <c r="W239" t="s">
        <v>40</v>
      </c>
      <c r="X239" t="s">
        <v>179</v>
      </c>
      <c r="Y239" t="s">
        <v>39</v>
      </c>
      <c r="Z239" t="s">
        <v>214</v>
      </c>
      <c r="AA239" t="s">
        <v>58</v>
      </c>
      <c r="AB239" t="s">
        <v>169</v>
      </c>
      <c r="AC239" t="s">
        <v>60</v>
      </c>
      <c r="AD239" t="s">
        <v>478</v>
      </c>
    </row>
    <row r="240" spans="1:30" hidden="1" x14ac:dyDescent="0.3">
      <c r="A240" t="s">
        <v>1469</v>
      </c>
      <c r="B240" t="s">
        <v>1470</v>
      </c>
      <c r="C240" s="1" t="str">
        <f t="shared" si="36"/>
        <v>21:0500</v>
      </c>
      <c r="D240" s="1" t="str">
        <f t="shared" si="40"/>
        <v>21:0165</v>
      </c>
      <c r="E240" t="s">
        <v>1471</v>
      </c>
      <c r="F240" t="s">
        <v>1472</v>
      </c>
      <c r="H240">
        <v>52.478314699999999</v>
      </c>
      <c r="I240">
        <v>-61.280595599999998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238</v>
      </c>
      <c r="N240">
        <v>239</v>
      </c>
      <c r="O240" t="s">
        <v>397</v>
      </c>
      <c r="P240" t="s">
        <v>571</v>
      </c>
      <c r="Q240" t="s">
        <v>39</v>
      </c>
      <c r="R240" t="s">
        <v>131</v>
      </c>
      <c r="S240" t="s">
        <v>136</v>
      </c>
      <c r="T240" t="s">
        <v>40</v>
      </c>
      <c r="U240" t="s">
        <v>660</v>
      </c>
      <c r="V240" t="s">
        <v>596</v>
      </c>
      <c r="W240" t="s">
        <v>40</v>
      </c>
      <c r="X240" t="s">
        <v>179</v>
      </c>
      <c r="Y240" t="s">
        <v>39</v>
      </c>
      <c r="Z240" t="s">
        <v>257</v>
      </c>
      <c r="AA240" t="s">
        <v>45</v>
      </c>
      <c r="AB240" t="s">
        <v>636</v>
      </c>
      <c r="AC240" t="s">
        <v>70</v>
      </c>
      <c r="AD240" t="s">
        <v>478</v>
      </c>
    </row>
    <row r="241" spans="1:30" hidden="1" x14ac:dyDescent="0.3">
      <c r="A241" t="s">
        <v>1473</v>
      </c>
      <c r="B241" t="s">
        <v>1474</v>
      </c>
      <c r="C241" s="1" t="str">
        <f t="shared" si="36"/>
        <v>21:0500</v>
      </c>
      <c r="D241" s="1" t="str">
        <f t="shared" si="40"/>
        <v>21:0165</v>
      </c>
      <c r="E241" t="s">
        <v>1475</v>
      </c>
      <c r="F241" t="s">
        <v>1476</v>
      </c>
      <c r="H241">
        <v>52.476237500000003</v>
      </c>
      <c r="I241">
        <v>-61.215665600000001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246</v>
      </c>
      <c r="N241">
        <v>240</v>
      </c>
      <c r="O241" t="s">
        <v>571</v>
      </c>
      <c r="P241" t="s">
        <v>265</v>
      </c>
      <c r="Q241" t="s">
        <v>55</v>
      </c>
      <c r="R241" t="s">
        <v>131</v>
      </c>
      <c r="S241" t="s">
        <v>37</v>
      </c>
      <c r="T241" t="s">
        <v>40</v>
      </c>
      <c r="U241" t="s">
        <v>1447</v>
      </c>
      <c r="V241" t="s">
        <v>313</v>
      </c>
      <c r="W241" t="s">
        <v>40</v>
      </c>
      <c r="X241" t="s">
        <v>179</v>
      </c>
      <c r="Y241" t="s">
        <v>95</v>
      </c>
      <c r="Z241" t="s">
        <v>135</v>
      </c>
      <c r="AA241" t="s">
        <v>314</v>
      </c>
      <c r="AB241" t="s">
        <v>195</v>
      </c>
      <c r="AC241" t="s">
        <v>106</v>
      </c>
      <c r="AD241" t="s">
        <v>1477</v>
      </c>
    </row>
    <row r="242" spans="1:30" hidden="1" x14ac:dyDescent="0.3">
      <c r="A242" t="s">
        <v>1478</v>
      </c>
      <c r="B242" t="s">
        <v>1479</v>
      </c>
      <c r="C242" s="1" t="str">
        <f t="shared" si="36"/>
        <v>21:0500</v>
      </c>
      <c r="D242" s="1" t="str">
        <f t="shared" si="40"/>
        <v>21:0165</v>
      </c>
      <c r="E242" t="s">
        <v>1480</v>
      </c>
      <c r="F242" t="s">
        <v>1481</v>
      </c>
      <c r="H242">
        <v>52.465798900000003</v>
      </c>
      <c r="I242">
        <v>-61.1773995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34</v>
      </c>
      <c r="N242">
        <v>241</v>
      </c>
      <c r="O242" t="s">
        <v>58</v>
      </c>
      <c r="P242" t="s">
        <v>408</v>
      </c>
      <c r="Q242" t="s">
        <v>37</v>
      </c>
      <c r="R242" t="s">
        <v>92</v>
      </c>
      <c r="S242" t="s">
        <v>68</v>
      </c>
      <c r="T242" t="s">
        <v>40</v>
      </c>
      <c r="U242" t="s">
        <v>1482</v>
      </c>
      <c r="V242" t="s">
        <v>444</v>
      </c>
      <c r="W242" t="s">
        <v>40</v>
      </c>
      <c r="X242" t="s">
        <v>179</v>
      </c>
      <c r="Y242" t="s">
        <v>95</v>
      </c>
      <c r="Z242" t="s">
        <v>258</v>
      </c>
      <c r="AA242" t="s">
        <v>115</v>
      </c>
      <c r="AB242" t="s">
        <v>547</v>
      </c>
      <c r="AC242" t="s">
        <v>60</v>
      </c>
      <c r="AD242" t="s">
        <v>203</v>
      </c>
    </row>
    <row r="243" spans="1:30" hidden="1" x14ac:dyDescent="0.3">
      <c r="A243" t="s">
        <v>1483</v>
      </c>
      <c r="B243" t="s">
        <v>1484</v>
      </c>
      <c r="C243" s="1" t="str">
        <f t="shared" si="36"/>
        <v>21:0500</v>
      </c>
      <c r="D243" s="1" t="str">
        <f t="shared" si="40"/>
        <v>21:0165</v>
      </c>
      <c r="E243" t="s">
        <v>1480</v>
      </c>
      <c r="F243" t="s">
        <v>1485</v>
      </c>
      <c r="H243">
        <v>52.465798900000003</v>
      </c>
      <c r="I243">
        <v>-61.1773995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65</v>
      </c>
      <c r="N243">
        <v>242</v>
      </c>
      <c r="O243" t="s">
        <v>214</v>
      </c>
      <c r="P243" t="s">
        <v>364</v>
      </c>
      <c r="Q243" t="s">
        <v>39</v>
      </c>
      <c r="R243" t="s">
        <v>153</v>
      </c>
      <c r="S243" t="s">
        <v>136</v>
      </c>
      <c r="T243" t="s">
        <v>40</v>
      </c>
      <c r="U243" t="s">
        <v>864</v>
      </c>
      <c r="V243" t="s">
        <v>596</v>
      </c>
      <c r="W243" t="s">
        <v>194</v>
      </c>
      <c r="X243" t="s">
        <v>179</v>
      </c>
      <c r="Y243" t="s">
        <v>95</v>
      </c>
      <c r="Z243" t="s">
        <v>258</v>
      </c>
      <c r="AA243" t="s">
        <v>115</v>
      </c>
      <c r="AB243" t="s">
        <v>547</v>
      </c>
      <c r="AC243" t="s">
        <v>70</v>
      </c>
      <c r="AD243" t="s">
        <v>203</v>
      </c>
    </row>
    <row r="244" spans="1:30" hidden="1" x14ac:dyDescent="0.3">
      <c r="A244" t="s">
        <v>1486</v>
      </c>
      <c r="B244" t="s">
        <v>1487</v>
      </c>
      <c r="C244" s="1" t="str">
        <f t="shared" si="36"/>
        <v>21:0500</v>
      </c>
      <c r="D244" s="1" t="str">
        <f t="shared" si="40"/>
        <v>21:0165</v>
      </c>
      <c r="E244" t="s">
        <v>1480</v>
      </c>
      <c r="F244" t="s">
        <v>1488</v>
      </c>
      <c r="H244">
        <v>52.465798900000003</v>
      </c>
      <c r="I244">
        <v>-61.1773995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52</v>
      </c>
      <c r="N244">
        <v>243</v>
      </c>
      <c r="O244" t="s">
        <v>214</v>
      </c>
      <c r="P244" t="s">
        <v>510</v>
      </c>
      <c r="Q244" t="s">
        <v>95</v>
      </c>
      <c r="R244" t="s">
        <v>92</v>
      </c>
      <c r="S244" t="s">
        <v>68</v>
      </c>
      <c r="T244" t="s">
        <v>40</v>
      </c>
      <c r="U244" t="s">
        <v>544</v>
      </c>
      <c r="V244" t="s">
        <v>444</v>
      </c>
      <c r="W244" t="s">
        <v>40</v>
      </c>
      <c r="X244" t="s">
        <v>179</v>
      </c>
      <c r="Y244" t="s">
        <v>39</v>
      </c>
      <c r="Z244" t="s">
        <v>44</v>
      </c>
      <c r="AA244" t="s">
        <v>83</v>
      </c>
      <c r="AB244" t="s">
        <v>1489</v>
      </c>
      <c r="AC244" t="s">
        <v>106</v>
      </c>
      <c r="AD244" t="s">
        <v>155</v>
      </c>
    </row>
    <row r="245" spans="1:30" hidden="1" x14ac:dyDescent="0.3">
      <c r="A245" t="s">
        <v>1490</v>
      </c>
      <c r="B245" t="s">
        <v>1491</v>
      </c>
      <c r="C245" s="1" t="str">
        <f t="shared" si="36"/>
        <v>21:0500</v>
      </c>
      <c r="D245" s="1" t="str">
        <f t="shared" si="40"/>
        <v>21:0165</v>
      </c>
      <c r="E245" t="s">
        <v>1492</v>
      </c>
      <c r="F245" t="s">
        <v>1493</v>
      </c>
      <c r="H245">
        <v>52.474559900000003</v>
      </c>
      <c r="I245">
        <v>-61.118477400000003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76</v>
      </c>
      <c r="N245">
        <v>244</v>
      </c>
      <c r="O245" t="s">
        <v>145</v>
      </c>
      <c r="P245" t="s">
        <v>169</v>
      </c>
      <c r="Q245" t="s">
        <v>37</v>
      </c>
      <c r="R245" t="s">
        <v>136</v>
      </c>
      <c r="S245" t="s">
        <v>39</v>
      </c>
      <c r="T245" t="s">
        <v>40</v>
      </c>
      <c r="U245" t="s">
        <v>108</v>
      </c>
      <c r="V245" t="s">
        <v>390</v>
      </c>
      <c r="W245" t="s">
        <v>40</v>
      </c>
      <c r="X245" t="s">
        <v>179</v>
      </c>
      <c r="Y245" t="s">
        <v>95</v>
      </c>
      <c r="Z245" t="s">
        <v>67</v>
      </c>
      <c r="AA245" t="s">
        <v>44</v>
      </c>
      <c r="AB245" t="s">
        <v>784</v>
      </c>
      <c r="AC245" t="s">
        <v>233</v>
      </c>
      <c r="AD245" t="s">
        <v>409</v>
      </c>
    </row>
    <row r="246" spans="1:30" hidden="1" x14ac:dyDescent="0.3">
      <c r="A246" t="s">
        <v>1494</v>
      </c>
      <c r="B246" t="s">
        <v>1495</v>
      </c>
      <c r="C246" s="1" t="str">
        <f t="shared" si="36"/>
        <v>21:0500</v>
      </c>
      <c r="D246" s="1" t="str">
        <f t="shared" si="40"/>
        <v>21:0165</v>
      </c>
      <c r="E246" t="s">
        <v>1496</v>
      </c>
      <c r="F246" t="s">
        <v>1497</v>
      </c>
      <c r="H246">
        <v>52.518516200000001</v>
      </c>
      <c r="I246">
        <v>-61.1086545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91</v>
      </c>
      <c r="N246">
        <v>245</v>
      </c>
      <c r="O246" t="s">
        <v>576</v>
      </c>
      <c r="P246" t="s">
        <v>247</v>
      </c>
      <c r="Q246" t="s">
        <v>39</v>
      </c>
      <c r="R246" t="s">
        <v>131</v>
      </c>
      <c r="S246" t="s">
        <v>39</v>
      </c>
      <c r="T246" t="s">
        <v>40</v>
      </c>
      <c r="U246" t="s">
        <v>1241</v>
      </c>
      <c r="V246" t="s">
        <v>239</v>
      </c>
      <c r="W246" t="s">
        <v>40</v>
      </c>
      <c r="X246" t="s">
        <v>179</v>
      </c>
      <c r="Y246" t="s">
        <v>39</v>
      </c>
      <c r="Z246" t="s">
        <v>135</v>
      </c>
      <c r="AA246" t="s">
        <v>107</v>
      </c>
      <c r="AB246" t="s">
        <v>1285</v>
      </c>
      <c r="AC246" t="s">
        <v>68</v>
      </c>
      <c r="AD246" t="s">
        <v>203</v>
      </c>
    </row>
    <row r="247" spans="1:30" hidden="1" x14ac:dyDescent="0.3">
      <c r="A247" t="s">
        <v>1498</v>
      </c>
      <c r="B247" t="s">
        <v>1499</v>
      </c>
      <c r="C247" s="1" t="str">
        <f t="shared" si="36"/>
        <v>21:0500</v>
      </c>
      <c r="D247" s="1" t="str">
        <f t="shared" si="40"/>
        <v>21:0165</v>
      </c>
      <c r="E247" t="s">
        <v>1500</v>
      </c>
      <c r="F247" t="s">
        <v>1501</v>
      </c>
      <c r="H247">
        <v>52.535253099999998</v>
      </c>
      <c r="I247">
        <v>-61.0982032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102</v>
      </c>
      <c r="N247">
        <v>246</v>
      </c>
      <c r="O247" t="s">
        <v>408</v>
      </c>
      <c r="P247" t="s">
        <v>256</v>
      </c>
      <c r="Q247" t="s">
        <v>37</v>
      </c>
      <c r="R247" t="s">
        <v>131</v>
      </c>
      <c r="S247" t="s">
        <v>131</v>
      </c>
      <c r="T247" t="s">
        <v>40</v>
      </c>
      <c r="U247" t="s">
        <v>1502</v>
      </c>
      <c r="V247" t="s">
        <v>505</v>
      </c>
      <c r="W247" t="s">
        <v>40</v>
      </c>
      <c r="X247" t="s">
        <v>179</v>
      </c>
      <c r="Y247" t="s">
        <v>39</v>
      </c>
      <c r="Z247" t="s">
        <v>58</v>
      </c>
      <c r="AA247" t="s">
        <v>44</v>
      </c>
      <c r="AB247" t="s">
        <v>372</v>
      </c>
      <c r="AC247" t="s">
        <v>1503</v>
      </c>
      <c r="AD247" t="s">
        <v>1448</v>
      </c>
    </row>
    <row r="248" spans="1:30" hidden="1" x14ac:dyDescent="0.3">
      <c r="A248" t="s">
        <v>1504</v>
      </c>
      <c r="B248" t="s">
        <v>1505</v>
      </c>
      <c r="C248" s="1" t="str">
        <f t="shared" si="36"/>
        <v>21:0500</v>
      </c>
      <c r="D248" s="1" t="str">
        <f t="shared" si="40"/>
        <v>21:0165</v>
      </c>
      <c r="E248" t="s">
        <v>1506</v>
      </c>
      <c r="F248" t="s">
        <v>1507</v>
      </c>
      <c r="H248">
        <v>52.5602266</v>
      </c>
      <c r="I248">
        <v>-61.061301100000001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113</v>
      </c>
      <c r="N248">
        <v>247</v>
      </c>
      <c r="O248" t="s">
        <v>204</v>
      </c>
      <c r="P248" t="s">
        <v>153</v>
      </c>
      <c r="Q248" t="s">
        <v>136</v>
      </c>
      <c r="R248" t="s">
        <v>68</v>
      </c>
      <c r="S248" t="s">
        <v>39</v>
      </c>
      <c r="T248" t="s">
        <v>40</v>
      </c>
      <c r="U248" t="s">
        <v>471</v>
      </c>
      <c r="V248" t="s">
        <v>239</v>
      </c>
      <c r="W248" t="s">
        <v>40</v>
      </c>
      <c r="X248" t="s">
        <v>179</v>
      </c>
      <c r="Y248" t="s">
        <v>95</v>
      </c>
      <c r="Z248" t="s">
        <v>134</v>
      </c>
      <c r="AA248" t="s">
        <v>214</v>
      </c>
      <c r="AB248" t="s">
        <v>1344</v>
      </c>
      <c r="AC248" t="s">
        <v>620</v>
      </c>
      <c r="AD248" t="s">
        <v>86</v>
      </c>
    </row>
    <row r="249" spans="1:30" hidden="1" x14ac:dyDescent="0.3">
      <c r="A249" t="s">
        <v>1508</v>
      </c>
      <c r="B249" t="s">
        <v>1509</v>
      </c>
      <c r="C249" s="1" t="str">
        <f t="shared" si="36"/>
        <v>21:0500</v>
      </c>
      <c r="D249" s="1" t="str">
        <f t="shared" si="40"/>
        <v>21:0165</v>
      </c>
      <c r="E249" t="s">
        <v>1510</v>
      </c>
      <c r="F249" t="s">
        <v>1511</v>
      </c>
      <c r="H249">
        <v>52.569788500000001</v>
      </c>
      <c r="I249">
        <v>-61.093078400000003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127</v>
      </c>
      <c r="N249">
        <v>248</v>
      </c>
      <c r="O249" t="s">
        <v>477</v>
      </c>
      <c r="P249" t="s">
        <v>153</v>
      </c>
      <c r="Q249" t="s">
        <v>68</v>
      </c>
      <c r="R249" t="s">
        <v>38</v>
      </c>
      <c r="S249" t="s">
        <v>95</v>
      </c>
      <c r="T249" t="s">
        <v>40</v>
      </c>
      <c r="U249" t="s">
        <v>359</v>
      </c>
      <c r="V249" t="s">
        <v>649</v>
      </c>
      <c r="W249" t="s">
        <v>40</v>
      </c>
      <c r="X249" t="s">
        <v>43</v>
      </c>
      <c r="Y249" t="s">
        <v>95</v>
      </c>
      <c r="Z249" t="s">
        <v>185</v>
      </c>
      <c r="AA249" t="s">
        <v>214</v>
      </c>
      <c r="AB249" t="s">
        <v>1512</v>
      </c>
      <c r="AC249" t="s">
        <v>818</v>
      </c>
      <c r="AD249" t="s">
        <v>155</v>
      </c>
    </row>
    <row r="250" spans="1:30" hidden="1" x14ac:dyDescent="0.3">
      <c r="A250" t="s">
        <v>1513</v>
      </c>
      <c r="B250" t="s">
        <v>1514</v>
      </c>
      <c r="C250" s="1" t="str">
        <f t="shared" si="36"/>
        <v>21:0500</v>
      </c>
      <c r="D250" s="1" t="str">
        <f t="shared" si="40"/>
        <v>21:0165</v>
      </c>
      <c r="E250" t="s">
        <v>1515</v>
      </c>
      <c r="F250" t="s">
        <v>1516</v>
      </c>
      <c r="H250">
        <v>52.589091799999998</v>
      </c>
      <c r="I250">
        <v>-61.077387999999999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142</v>
      </c>
      <c r="N250">
        <v>249</v>
      </c>
      <c r="O250" t="s">
        <v>265</v>
      </c>
      <c r="P250" t="s">
        <v>193</v>
      </c>
      <c r="Q250" t="s">
        <v>39</v>
      </c>
      <c r="R250" t="s">
        <v>92</v>
      </c>
      <c r="S250" t="s">
        <v>39</v>
      </c>
      <c r="T250" t="s">
        <v>40</v>
      </c>
      <c r="U250" t="s">
        <v>1019</v>
      </c>
      <c r="V250" t="s">
        <v>649</v>
      </c>
      <c r="W250" t="s">
        <v>194</v>
      </c>
      <c r="X250" t="s">
        <v>43</v>
      </c>
      <c r="Y250" t="s">
        <v>95</v>
      </c>
      <c r="Z250" t="s">
        <v>67</v>
      </c>
      <c r="AA250" t="s">
        <v>258</v>
      </c>
      <c r="AB250" t="s">
        <v>1517</v>
      </c>
      <c r="AC250" t="s">
        <v>239</v>
      </c>
      <c r="AD250" t="s">
        <v>409</v>
      </c>
    </row>
    <row r="251" spans="1:30" hidden="1" x14ac:dyDescent="0.3">
      <c r="A251" t="s">
        <v>1518</v>
      </c>
      <c r="B251" t="s">
        <v>1519</v>
      </c>
      <c r="C251" s="1" t="str">
        <f t="shared" si="36"/>
        <v>21:0500</v>
      </c>
      <c r="D251" s="1" t="str">
        <f>HYPERLINK("http://geochem.nrcan.gc.ca/cdogs/content/svy/svy_e.htm", "")</f>
        <v/>
      </c>
      <c r="G251" s="1" t="str">
        <f>HYPERLINK("http://geochem.nrcan.gc.ca/cdogs/content/cr_/cr_00060_e.htm", "60")</f>
        <v>60</v>
      </c>
      <c r="J251" t="s">
        <v>161</v>
      </c>
      <c r="K251" t="s">
        <v>162</v>
      </c>
      <c r="L251">
        <v>13</v>
      </c>
      <c r="M251" t="s">
        <v>163</v>
      </c>
      <c r="N251">
        <v>250</v>
      </c>
      <c r="O251" t="s">
        <v>1520</v>
      </c>
      <c r="P251" t="s">
        <v>256</v>
      </c>
      <c r="Q251" t="s">
        <v>68</v>
      </c>
      <c r="R251" t="s">
        <v>145</v>
      </c>
      <c r="S251" t="s">
        <v>136</v>
      </c>
      <c r="T251" t="s">
        <v>40</v>
      </c>
      <c r="U251" t="s">
        <v>1521</v>
      </c>
      <c r="V251" t="s">
        <v>322</v>
      </c>
      <c r="W251" t="s">
        <v>40</v>
      </c>
      <c r="X251" t="s">
        <v>39</v>
      </c>
      <c r="Y251" t="s">
        <v>37</v>
      </c>
      <c r="Z251" t="s">
        <v>134</v>
      </c>
      <c r="AA251" t="s">
        <v>135</v>
      </c>
      <c r="AB251" t="s">
        <v>1522</v>
      </c>
      <c r="AC251" t="s">
        <v>1523</v>
      </c>
      <c r="AD251" t="s">
        <v>170</v>
      </c>
    </row>
    <row r="252" spans="1:30" hidden="1" x14ac:dyDescent="0.3">
      <c r="A252" t="s">
        <v>1524</v>
      </c>
      <c r="B252" t="s">
        <v>1525</v>
      </c>
      <c r="C252" s="1" t="str">
        <f t="shared" si="36"/>
        <v>21:0500</v>
      </c>
      <c r="D252" s="1" t="str">
        <f t="shared" ref="D252:D267" si="43">HYPERLINK("http://geochem.nrcan.gc.ca/cdogs/content/svy/svy210165_e.htm", "21:0165")</f>
        <v>21:0165</v>
      </c>
      <c r="E252" t="s">
        <v>1526</v>
      </c>
      <c r="F252" t="s">
        <v>1527</v>
      </c>
      <c r="H252">
        <v>52.5507122</v>
      </c>
      <c r="I252">
        <v>-61.011923500000002</v>
      </c>
      <c r="J252" s="1" t="str">
        <f t="shared" ref="J252:J267" si="44">HYPERLINK("http://geochem.nrcan.gc.ca/cdogs/content/kwd/kwd020027_e.htm", "NGR lake sediment grab sample")</f>
        <v>NGR lake sediment grab sample</v>
      </c>
      <c r="K252" s="1" t="str">
        <f t="shared" ref="K252:K267" si="45">HYPERLINK("http://geochem.nrcan.gc.ca/cdogs/content/kwd/kwd080006_e.htm", "&lt;177 micron (NGR)")</f>
        <v>&lt;177 micron (NGR)</v>
      </c>
      <c r="L252">
        <v>13</v>
      </c>
      <c r="M252" t="s">
        <v>150</v>
      </c>
      <c r="N252">
        <v>251</v>
      </c>
      <c r="O252" t="s">
        <v>873</v>
      </c>
      <c r="P252" t="s">
        <v>232</v>
      </c>
      <c r="Q252" t="s">
        <v>37</v>
      </c>
      <c r="R252" t="s">
        <v>193</v>
      </c>
      <c r="S252" t="s">
        <v>38</v>
      </c>
      <c r="T252" t="s">
        <v>40</v>
      </c>
      <c r="U252" t="s">
        <v>1528</v>
      </c>
      <c r="V252" t="s">
        <v>935</v>
      </c>
      <c r="W252" t="s">
        <v>40</v>
      </c>
      <c r="X252" t="s">
        <v>43</v>
      </c>
      <c r="Y252" t="s">
        <v>37</v>
      </c>
      <c r="Z252" t="s">
        <v>258</v>
      </c>
      <c r="AA252" t="s">
        <v>214</v>
      </c>
      <c r="AB252" t="s">
        <v>715</v>
      </c>
      <c r="AC252" t="s">
        <v>505</v>
      </c>
      <c r="AD252" t="s">
        <v>1529</v>
      </c>
    </row>
    <row r="253" spans="1:30" hidden="1" x14ac:dyDescent="0.3">
      <c r="A253" t="s">
        <v>1530</v>
      </c>
      <c r="B253" t="s">
        <v>1531</v>
      </c>
      <c r="C253" s="1" t="str">
        <f t="shared" si="36"/>
        <v>21:0500</v>
      </c>
      <c r="D253" s="1" t="str">
        <f t="shared" si="43"/>
        <v>21:0165</v>
      </c>
      <c r="E253" t="s">
        <v>1532</v>
      </c>
      <c r="F253" t="s">
        <v>1533</v>
      </c>
      <c r="H253">
        <v>52.565264200000001</v>
      </c>
      <c r="I253">
        <v>-60.9955949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175</v>
      </c>
      <c r="N253">
        <v>252</v>
      </c>
      <c r="O253" t="s">
        <v>128</v>
      </c>
      <c r="P253" t="s">
        <v>119</v>
      </c>
      <c r="Q253" t="s">
        <v>136</v>
      </c>
      <c r="R253" t="s">
        <v>119</v>
      </c>
      <c r="S253" t="s">
        <v>92</v>
      </c>
      <c r="T253" t="s">
        <v>40</v>
      </c>
      <c r="U253" t="s">
        <v>1534</v>
      </c>
      <c r="V253" t="s">
        <v>947</v>
      </c>
      <c r="W253" t="s">
        <v>40</v>
      </c>
      <c r="X253" t="s">
        <v>179</v>
      </c>
      <c r="Y253" t="s">
        <v>55</v>
      </c>
      <c r="Z253" t="s">
        <v>204</v>
      </c>
      <c r="AA253" t="s">
        <v>204</v>
      </c>
      <c r="AB253" t="s">
        <v>38</v>
      </c>
      <c r="AC253" t="s">
        <v>596</v>
      </c>
      <c r="AD253" t="s">
        <v>170</v>
      </c>
    </row>
    <row r="254" spans="1:30" hidden="1" x14ac:dyDescent="0.3">
      <c r="A254" t="s">
        <v>1535</v>
      </c>
      <c r="B254" t="s">
        <v>1536</v>
      </c>
      <c r="C254" s="1" t="str">
        <f t="shared" si="36"/>
        <v>21:0500</v>
      </c>
      <c r="D254" s="1" t="str">
        <f t="shared" si="43"/>
        <v>21:0165</v>
      </c>
      <c r="E254" t="s">
        <v>1537</v>
      </c>
      <c r="F254" t="s">
        <v>1538</v>
      </c>
      <c r="H254">
        <v>52.5714969</v>
      </c>
      <c r="I254">
        <v>-60.937608599999997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184</v>
      </c>
      <c r="N254">
        <v>253</v>
      </c>
      <c r="O254" t="s">
        <v>314</v>
      </c>
      <c r="P254" t="s">
        <v>192</v>
      </c>
      <c r="Q254" t="s">
        <v>39</v>
      </c>
      <c r="R254" t="s">
        <v>193</v>
      </c>
      <c r="S254" t="s">
        <v>68</v>
      </c>
      <c r="T254" t="s">
        <v>40</v>
      </c>
      <c r="U254" t="s">
        <v>1539</v>
      </c>
      <c r="V254" t="s">
        <v>677</v>
      </c>
      <c r="W254" t="s">
        <v>40</v>
      </c>
      <c r="X254" t="s">
        <v>43</v>
      </c>
      <c r="Y254" t="s">
        <v>95</v>
      </c>
      <c r="Z254" t="s">
        <v>135</v>
      </c>
      <c r="AA254" t="s">
        <v>83</v>
      </c>
      <c r="AB254" t="s">
        <v>1182</v>
      </c>
      <c r="AC254" t="s">
        <v>179</v>
      </c>
      <c r="AD254" t="s">
        <v>170</v>
      </c>
    </row>
    <row r="255" spans="1:30" hidden="1" x14ac:dyDescent="0.3">
      <c r="A255" t="s">
        <v>1540</v>
      </c>
      <c r="B255" t="s">
        <v>1541</v>
      </c>
      <c r="C255" s="1" t="str">
        <f t="shared" si="36"/>
        <v>21:0500</v>
      </c>
      <c r="D255" s="1" t="str">
        <f t="shared" si="43"/>
        <v>21:0165</v>
      </c>
      <c r="E255" t="s">
        <v>1542</v>
      </c>
      <c r="F255" t="s">
        <v>1543</v>
      </c>
      <c r="H255">
        <v>52.516319199999998</v>
      </c>
      <c r="I255">
        <v>-60.8824319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191</v>
      </c>
      <c r="N255">
        <v>254</v>
      </c>
      <c r="O255" t="s">
        <v>291</v>
      </c>
      <c r="P255" t="s">
        <v>571</v>
      </c>
      <c r="Q255" t="s">
        <v>39</v>
      </c>
      <c r="R255" t="s">
        <v>79</v>
      </c>
      <c r="S255" t="s">
        <v>165</v>
      </c>
      <c r="T255" t="s">
        <v>40</v>
      </c>
      <c r="U255" t="s">
        <v>1544</v>
      </c>
      <c r="V255" t="s">
        <v>1545</v>
      </c>
      <c r="W255" t="s">
        <v>40</v>
      </c>
      <c r="X255" t="s">
        <v>179</v>
      </c>
      <c r="Y255" t="s">
        <v>68</v>
      </c>
      <c r="Z255" t="s">
        <v>115</v>
      </c>
      <c r="AA255" t="s">
        <v>115</v>
      </c>
      <c r="AB255" t="s">
        <v>1546</v>
      </c>
      <c r="AC255" t="s">
        <v>1547</v>
      </c>
      <c r="AD255" t="s">
        <v>86</v>
      </c>
    </row>
    <row r="256" spans="1:30" hidden="1" x14ac:dyDescent="0.3">
      <c r="A256" t="s">
        <v>1548</v>
      </c>
      <c r="B256" t="s">
        <v>1549</v>
      </c>
      <c r="C256" s="1" t="str">
        <f t="shared" si="36"/>
        <v>21:0500</v>
      </c>
      <c r="D256" s="1" t="str">
        <f t="shared" si="43"/>
        <v>21:0165</v>
      </c>
      <c r="E256" t="s">
        <v>1550</v>
      </c>
      <c r="F256" t="s">
        <v>1551</v>
      </c>
      <c r="H256">
        <v>52.558780599999999</v>
      </c>
      <c r="I256">
        <v>-60.872418400000001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201</v>
      </c>
      <c r="N256">
        <v>255</v>
      </c>
      <c r="O256" t="s">
        <v>397</v>
      </c>
      <c r="P256" t="s">
        <v>256</v>
      </c>
      <c r="Q256" t="s">
        <v>55</v>
      </c>
      <c r="R256" t="s">
        <v>153</v>
      </c>
      <c r="S256" t="s">
        <v>37</v>
      </c>
      <c r="T256" t="s">
        <v>40</v>
      </c>
      <c r="U256" t="s">
        <v>546</v>
      </c>
      <c r="V256" t="s">
        <v>239</v>
      </c>
      <c r="W256" t="s">
        <v>40</v>
      </c>
      <c r="X256" t="s">
        <v>179</v>
      </c>
      <c r="Y256" t="s">
        <v>95</v>
      </c>
      <c r="Z256" t="s">
        <v>263</v>
      </c>
      <c r="AA256" t="s">
        <v>58</v>
      </c>
      <c r="AB256" t="s">
        <v>108</v>
      </c>
      <c r="AC256" t="s">
        <v>239</v>
      </c>
      <c r="AD256" t="s">
        <v>196</v>
      </c>
    </row>
    <row r="257" spans="1:30" hidden="1" x14ac:dyDescent="0.3">
      <c r="A257" t="s">
        <v>1552</v>
      </c>
      <c r="B257" t="s">
        <v>1553</v>
      </c>
      <c r="C257" s="1" t="str">
        <f t="shared" si="36"/>
        <v>21:0500</v>
      </c>
      <c r="D257" s="1" t="str">
        <f t="shared" si="43"/>
        <v>21:0165</v>
      </c>
      <c r="E257" t="s">
        <v>1554</v>
      </c>
      <c r="F257" t="s">
        <v>1555</v>
      </c>
      <c r="H257">
        <v>52.569758899999997</v>
      </c>
      <c r="I257">
        <v>-60.869348000000002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210</v>
      </c>
      <c r="N257">
        <v>256</v>
      </c>
      <c r="O257" t="s">
        <v>403</v>
      </c>
      <c r="P257" t="s">
        <v>164</v>
      </c>
      <c r="Q257" t="s">
        <v>39</v>
      </c>
      <c r="R257" t="s">
        <v>119</v>
      </c>
      <c r="S257" t="s">
        <v>136</v>
      </c>
      <c r="T257" t="s">
        <v>40</v>
      </c>
      <c r="U257" t="s">
        <v>1556</v>
      </c>
      <c r="V257" t="s">
        <v>239</v>
      </c>
      <c r="W257" t="s">
        <v>40</v>
      </c>
      <c r="X257" t="s">
        <v>179</v>
      </c>
      <c r="Y257" t="s">
        <v>95</v>
      </c>
      <c r="Z257" t="s">
        <v>135</v>
      </c>
      <c r="AA257" t="s">
        <v>44</v>
      </c>
      <c r="AB257" t="s">
        <v>1557</v>
      </c>
      <c r="AC257" t="s">
        <v>179</v>
      </c>
      <c r="AD257" t="s">
        <v>107</v>
      </c>
    </row>
    <row r="258" spans="1:30" hidden="1" x14ac:dyDescent="0.3">
      <c r="A258" t="s">
        <v>1558</v>
      </c>
      <c r="B258" t="s">
        <v>1559</v>
      </c>
      <c r="C258" s="1" t="str">
        <f t="shared" ref="C258:C321" si="46">HYPERLINK("http://geochem.nrcan.gc.ca/cdogs/content/bdl/bdl210500_e.htm", "21:0500")</f>
        <v>21:0500</v>
      </c>
      <c r="D258" s="1" t="str">
        <f t="shared" si="43"/>
        <v>21:0165</v>
      </c>
      <c r="E258" t="s">
        <v>1560</v>
      </c>
      <c r="F258" t="s">
        <v>1561</v>
      </c>
      <c r="H258">
        <v>52.578512500000002</v>
      </c>
      <c r="I258">
        <v>-60.841718800000002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221</v>
      </c>
      <c r="N258">
        <v>257</v>
      </c>
      <c r="O258" t="s">
        <v>576</v>
      </c>
      <c r="P258" t="s">
        <v>54</v>
      </c>
      <c r="Q258" t="s">
        <v>55</v>
      </c>
      <c r="R258" t="s">
        <v>38</v>
      </c>
      <c r="S258" t="s">
        <v>37</v>
      </c>
      <c r="T258" t="s">
        <v>40</v>
      </c>
      <c r="U258" t="s">
        <v>1142</v>
      </c>
      <c r="V258" t="s">
        <v>144</v>
      </c>
      <c r="W258" t="s">
        <v>40</v>
      </c>
      <c r="X258" t="s">
        <v>43</v>
      </c>
      <c r="Y258" t="s">
        <v>95</v>
      </c>
      <c r="Z258" t="s">
        <v>204</v>
      </c>
      <c r="AA258" t="s">
        <v>214</v>
      </c>
      <c r="AB258" t="s">
        <v>1562</v>
      </c>
      <c r="AC258" t="s">
        <v>250</v>
      </c>
      <c r="AD258" t="s">
        <v>115</v>
      </c>
    </row>
    <row r="259" spans="1:30" hidden="1" x14ac:dyDescent="0.3">
      <c r="A259" t="s">
        <v>1563</v>
      </c>
      <c r="B259" t="s">
        <v>1564</v>
      </c>
      <c r="C259" s="1" t="str">
        <f t="shared" si="46"/>
        <v>21:0500</v>
      </c>
      <c r="D259" s="1" t="str">
        <f t="shared" si="43"/>
        <v>21:0165</v>
      </c>
      <c r="E259" t="s">
        <v>1565</v>
      </c>
      <c r="F259" t="s">
        <v>1566</v>
      </c>
      <c r="H259">
        <v>52.557512199999998</v>
      </c>
      <c r="I259">
        <v>-60.837602199999999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230</v>
      </c>
      <c r="N259">
        <v>258</v>
      </c>
      <c r="O259" t="s">
        <v>128</v>
      </c>
      <c r="P259" t="s">
        <v>169</v>
      </c>
      <c r="Q259" t="s">
        <v>95</v>
      </c>
      <c r="R259" t="s">
        <v>79</v>
      </c>
      <c r="S259" t="s">
        <v>37</v>
      </c>
      <c r="T259" t="s">
        <v>40</v>
      </c>
      <c r="U259" t="s">
        <v>619</v>
      </c>
      <c r="V259" t="s">
        <v>179</v>
      </c>
      <c r="W259" t="s">
        <v>40</v>
      </c>
      <c r="X259" t="s">
        <v>43</v>
      </c>
      <c r="Y259" t="s">
        <v>95</v>
      </c>
      <c r="Z259" t="s">
        <v>263</v>
      </c>
      <c r="AA259" t="s">
        <v>58</v>
      </c>
      <c r="AB259" t="s">
        <v>1021</v>
      </c>
      <c r="AC259" t="s">
        <v>94</v>
      </c>
      <c r="AD259" t="s">
        <v>45</v>
      </c>
    </row>
    <row r="260" spans="1:30" hidden="1" x14ac:dyDescent="0.3">
      <c r="A260" t="s">
        <v>1567</v>
      </c>
      <c r="B260" t="s">
        <v>1568</v>
      </c>
      <c r="C260" s="1" t="str">
        <f t="shared" si="46"/>
        <v>21:0500</v>
      </c>
      <c r="D260" s="1" t="str">
        <f t="shared" si="43"/>
        <v>21:0165</v>
      </c>
      <c r="E260" t="s">
        <v>1569</v>
      </c>
      <c r="F260" t="s">
        <v>1570</v>
      </c>
      <c r="H260">
        <v>52.570339300000001</v>
      </c>
      <c r="I260">
        <v>-60.798215200000001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238</v>
      </c>
      <c r="N260">
        <v>259</v>
      </c>
      <c r="O260" t="s">
        <v>257</v>
      </c>
      <c r="P260" t="s">
        <v>270</v>
      </c>
      <c r="Q260" t="s">
        <v>95</v>
      </c>
      <c r="R260" t="s">
        <v>92</v>
      </c>
      <c r="S260" t="s">
        <v>92</v>
      </c>
      <c r="T260" t="s">
        <v>40</v>
      </c>
      <c r="U260" t="s">
        <v>1571</v>
      </c>
      <c r="V260" t="s">
        <v>1572</v>
      </c>
      <c r="W260" t="s">
        <v>40</v>
      </c>
      <c r="X260" t="s">
        <v>43</v>
      </c>
      <c r="Y260" t="s">
        <v>39</v>
      </c>
      <c r="Z260" t="s">
        <v>546</v>
      </c>
      <c r="AA260" t="s">
        <v>314</v>
      </c>
      <c r="AB260" t="s">
        <v>874</v>
      </c>
      <c r="AC260" t="s">
        <v>239</v>
      </c>
      <c r="AD260" t="s">
        <v>115</v>
      </c>
    </row>
    <row r="261" spans="1:30" hidden="1" x14ac:dyDescent="0.3">
      <c r="A261" t="s">
        <v>1573</v>
      </c>
      <c r="B261" t="s">
        <v>1574</v>
      </c>
      <c r="C261" s="1" t="str">
        <f t="shared" si="46"/>
        <v>21:0500</v>
      </c>
      <c r="D261" s="1" t="str">
        <f t="shared" si="43"/>
        <v>21:0165</v>
      </c>
      <c r="E261" t="s">
        <v>1575</v>
      </c>
      <c r="F261" t="s">
        <v>1576</v>
      </c>
      <c r="H261">
        <v>52.542714199999999</v>
      </c>
      <c r="I261">
        <v>-60.802122799999999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246</v>
      </c>
      <c r="N261">
        <v>260</v>
      </c>
      <c r="O261" t="s">
        <v>196</v>
      </c>
      <c r="P261" t="s">
        <v>204</v>
      </c>
      <c r="Q261" t="s">
        <v>95</v>
      </c>
      <c r="R261" t="s">
        <v>202</v>
      </c>
      <c r="S261" t="s">
        <v>176</v>
      </c>
      <c r="T261" t="s">
        <v>40</v>
      </c>
      <c r="U261" t="s">
        <v>1577</v>
      </c>
      <c r="V261" t="s">
        <v>1578</v>
      </c>
      <c r="W261" t="s">
        <v>40</v>
      </c>
      <c r="X261" t="s">
        <v>179</v>
      </c>
      <c r="Y261" t="s">
        <v>39</v>
      </c>
      <c r="Z261" t="s">
        <v>1139</v>
      </c>
      <c r="AA261" t="s">
        <v>258</v>
      </c>
      <c r="AB261" t="s">
        <v>1579</v>
      </c>
      <c r="AC261" t="s">
        <v>179</v>
      </c>
      <c r="AD261" t="s">
        <v>241</v>
      </c>
    </row>
    <row r="262" spans="1:30" hidden="1" x14ac:dyDescent="0.3">
      <c r="A262" t="s">
        <v>1580</v>
      </c>
      <c r="B262" t="s">
        <v>1581</v>
      </c>
      <c r="C262" s="1" t="str">
        <f t="shared" si="46"/>
        <v>21:0500</v>
      </c>
      <c r="D262" s="1" t="str">
        <f t="shared" si="43"/>
        <v>21:0165</v>
      </c>
      <c r="E262" t="s">
        <v>1582</v>
      </c>
      <c r="F262" t="s">
        <v>1583</v>
      </c>
      <c r="H262">
        <v>52.527962799999997</v>
      </c>
      <c r="I262">
        <v>-60.726694899999998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34</v>
      </c>
      <c r="N262">
        <v>261</v>
      </c>
      <c r="O262" t="s">
        <v>44</v>
      </c>
      <c r="P262" t="s">
        <v>270</v>
      </c>
      <c r="Q262" t="s">
        <v>39</v>
      </c>
      <c r="R262" t="s">
        <v>153</v>
      </c>
      <c r="S262" t="s">
        <v>37</v>
      </c>
      <c r="T262" t="s">
        <v>40</v>
      </c>
      <c r="U262" t="s">
        <v>1584</v>
      </c>
      <c r="V262" t="s">
        <v>322</v>
      </c>
      <c r="W262" t="s">
        <v>194</v>
      </c>
      <c r="X262" t="s">
        <v>43</v>
      </c>
      <c r="Y262" t="s">
        <v>95</v>
      </c>
      <c r="Z262" t="s">
        <v>211</v>
      </c>
      <c r="AA262" t="s">
        <v>45</v>
      </c>
      <c r="AB262" t="s">
        <v>1585</v>
      </c>
      <c r="AC262" t="s">
        <v>248</v>
      </c>
      <c r="AD262" t="s">
        <v>314</v>
      </c>
    </row>
    <row r="263" spans="1:30" hidden="1" x14ac:dyDescent="0.3">
      <c r="A263" t="s">
        <v>1586</v>
      </c>
      <c r="B263" t="s">
        <v>1587</v>
      </c>
      <c r="C263" s="1" t="str">
        <f t="shared" si="46"/>
        <v>21:0500</v>
      </c>
      <c r="D263" s="1" t="str">
        <f t="shared" si="43"/>
        <v>21:0165</v>
      </c>
      <c r="E263" t="s">
        <v>1588</v>
      </c>
      <c r="F263" t="s">
        <v>1589</v>
      </c>
      <c r="H263">
        <v>52.506361599999998</v>
      </c>
      <c r="I263">
        <v>-60.807241400000002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76</v>
      </c>
      <c r="N263">
        <v>262</v>
      </c>
      <c r="O263" t="s">
        <v>377</v>
      </c>
      <c r="P263" t="s">
        <v>193</v>
      </c>
      <c r="Q263" t="s">
        <v>37</v>
      </c>
      <c r="R263" t="s">
        <v>68</v>
      </c>
      <c r="S263" t="s">
        <v>39</v>
      </c>
      <c r="T263" t="s">
        <v>40</v>
      </c>
      <c r="U263" t="s">
        <v>304</v>
      </c>
      <c r="V263" t="s">
        <v>313</v>
      </c>
      <c r="W263" t="s">
        <v>40</v>
      </c>
      <c r="X263" t="s">
        <v>179</v>
      </c>
      <c r="Y263" t="s">
        <v>95</v>
      </c>
      <c r="Z263" t="s">
        <v>204</v>
      </c>
      <c r="AA263" t="s">
        <v>44</v>
      </c>
      <c r="AB263" t="s">
        <v>249</v>
      </c>
      <c r="AC263" t="s">
        <v>94</v>
      </c>
      <c r="AD263" t="s">
        <v>314</v>
      </c>
    </row>
    <row r="264" spans="1:30" hidden="1" x14ac:dyDescent="0.3">
      <c r="A264" t="s">
        <v>1590</v>
      </c>
      <c r="B264" t="s">
        <v>1591</v>
      </c>
      <c r="C264" s="1" t="str">
        <f t="shared" si="46"/>
        <v>21:0500</v>
      </c>
      <c r="D264" s="1" t="str">
        <f t="shared" si="43"/>
        <v>21:0165</v>
      </c>
      <c r="E264" t="s">
        <v>1592</v>
      </c>
      <c r="F264" t="s">
        <v>1593</v>
      </c>
      <c r="H264">
        <v>52.4877392</v>
      </c>
      <c r="I264">
        <v>-60.7870019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91</v>
      </c>
      <c r="N264">
        <v>263</v>
      </c>
      <c r="O264" t="s">
        <v>185</v>
      </c>
      <c r="P264" t="s">
        <v>193</v>
      </c>
      <c r="Q264" t="s">
        <v>95</v>
      </c>
      <c r="R264" t="s">
        <v>55</v>
      </c>
      <c r="S264" t="s">
        <v>95</v>
      </c>
      <c r="T264" t="s">
        <v>40</v>
      </c>
      <c r="U264" t="s">
        <v>169</v>
      </c>
      <c r="V264" t="s">
        <v>117</v>
      </c>
      <c r="W264" t="s">
        <v>40</v>
      </c>
      <c r="X264" t="s">
        <v>179</v>
      </c>
      <c r="Y264" t="s">
        <v>95</v>
      </c>
      <c r="Z264" t="s">
        <v>185</v>
      </c>
      <c r="AA264" t="s">
        <v>58</v>
      </c>
      <c r="AB264" t="s">
        <v>225</v>
      </c>
      <c r="AC264" t="s">
        <v>250</v>
      </c>
      <c r="AD264" t="s">
        <v>115</v>
      </c>
    </row>
    <row r="265" spans="1:30" hidden="1" x14ac:dyDescent="0.3">
      <c r="A265" t="s">
        <v>1594</v>
      </c>
      <c r="B265" t="s">
        <v>1595</v>
      </c>
      <c r="C265" s="1" t="str">
        <f t="shared" si="46"/>
        <v>21:0500</v>
      </c>
      <c r="D265" s="1" t="str">
        <f t="shared" si="43"/>
        <v>21:0165</v>
      </c>
      <c r="E265" t="s">
        <v>1582</v>
      </c>
      <c r="F265" t="s">
        <v>1596</v>
      </c>
      <c r="H265">
        <v>52.527962799999997</v>
      </c>
      <c r="I265">
        <v>-60.726694899999998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52</v>
      </c>
      <c r="N265">
        <v>264</v>
      </c>
      <c r="O265" t="s">
        <v>789</v>
      </c>
      <c r="P265" t="s">
        <v>204</v>
      </c>
      <c r="Q265" t="s">
        <v>55</v>
      </c>
      <c r="R265" t="s">
        <v>92</v>
      </c>
      <c r="S265" t="s">
        <v>136</v>
      </c>
      <c r="T265" t="s">
        <v>40</v>
      </c>
      <c r="U265" t="s">
        <v>1597</v>
      </c>
      <c r="V265" t="s">
        <v>1598</v>
      </c>
      <c r="W265" t="s">
        <v>194</v>
      </c>
      <c r="X265" t="s">
        <v>43</v>
      </c>
      <c r="Y265" t="s">
        <v>95</v>
      </c>
      <c r="Z265" t="s">
        <v>58</v>
      </c>
      <c r="AA265" t="s">
        <v>83</v>
      </c>
      <c r="AB265" t="s">
        <v>397</v>
      </c>
      <c r="AC265" t="s">
        <v>248</v>
      </c>
      <c r="AD265" t="s">
        <v>196</v>
      </c>
    </row>
    <row r="266" spans="1:30" hidden="1" x14ac:dyDescent="0.3">
      <c r="A266" t="s">
        <v>1599</v>
      </c>
      <c r="B266" t="s">
        <v>1600</v>
      </c>
      <c r="C266" s="1" t="str">
        <f t="shared" si="46"/>
        <v>21:0500</v>
      </c>
      <c r="D266" s="1" t="str">
        <f t="shared" si="43"/>
        <v>21:0165</v>
      </c>
      <c r="E266" t="s">
        <v>1582</v>
      </c>
      <c r="F266" t="s">
        <v>1601</v>
      </c>
      <c r="H266">
        <v>52.527962799999997</v>
      </c>
      <c r="I266">
        <v>-60.726694899999998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65</v>
      </c>
      <c r="N266">
        <v>265</v>
      </c>
      <c r="O266" t="s">
        <v>93</v>
      </c>
      <c r="P266" t="s">
        <v>255</v>
      </c>
      <c r="Q266" t="s">
        <v>39</v>
      </c>
      <c r="R266" t="s">
        <v>153</v>
      </c>
      <c r="S266" t="s">
        <v>55</v>
      </c>
      <c r="T266" t="s">
        <v>40</v>
      </c>
      <c r="U266" t="s">
        <v>1602</v>
      </c>
      <c r="V266" t="s">
        <v>70</v>
      </c>
      <c r="W266" t="s">
        <v>194</v>
      </c>
      <c r="X266" t="s">
        <v>43</v>
      </c>
      <c r="Y266" t="s">
        <v>95</v>
      </c>
      <c r="Z266" t="s">
        <v>58</v>
      </c>
      <c r="AA266" t="s">
        <v>83</v>
      </c>
      <c r="AB266" t="s">
        <v>1585</v>
      </c>
      <c r="AC266" t="s">
        <v>144</v>
      </c>
      <c r="AD266" t="s">
        <v>115</v>
      </c>
    </row>
    <row r="267" spans="1:30" hidden="1" x14ac:dyDescent="0.3">
      <c r="A267" t="s">
        <v>1603</v>
      </c>
      <c r="B267" t="s">
        <v>1604</v>
      </c>
      <c r="C267" s="1" t="str">
        <f t="shared" si="46"/>
        <v>21:0500</v>
      </c>
      <c r="D267" s="1" t="str">
        <f t="shared" si="43"/>
        <v>21:0165</v>
      </c>
      <c r="E267" t="s">
        <v>1605</v>
      </c>
      <c r="F267" t="s">
        <v>1606</v>
      </c>
      <c r="H267">
        <v>52.509455699999997</v>
      </c>
      <c r="I267">
        <v>-60.734255300000001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102</v>
      </c>
      <c r="N267">
        <v>266</v>
      </c>
      <c r="O267" t="s">
        <v>1520</v>
      </c>
      <c r="P267" t="s">
        <v>192</v>
      </c>
      <c r="Q267" t="s">
        <v>39</v>
      </c>
      <c r="R267" t="s">
        <v>202</v>
      </c>
      <c r="S267" t="s">
        <v>37</v>
      </c>
      <c r="T267" t="s">
        <v>40</v>
      </c>
      <c r="U267" t="s">
        <v>1463</v>
      </c>
      <c r="V267" t="s">
        <v>179</v>
      </c>
      <c r="W267" t="s">
        <v>40</v>
      </c>
      <c r="X267" t="s">
        <v>179</v>
      </c>
      <c r="Y267" t="s">
        <v>95</v>
      </c>
      <c r="Z267" t="s">
        <v>263</v>
      </c>
      <c r="AA267" t="s">
        <v>44</v>
      </c>
      <c r="AB267" t="s">
        <v>1021</v>
      </c>
      <c r="AC267" t="s">
        <v>250</v>
      </c>
      <c r="AD267" t="s">
        <v>45</v>
      </c>
    </row>
    <row r="268" spans="1:30" hidden="1" x14ac:dyDescent="0.3">
      <c r="A268" t="s">
        <v>1607</v>
      </c>
      <c r="B268" t="s">
        <v>1608</v>
      </c>
      <c r="C268" s="1" t="str">
        <f t="shared" si="46"/>
        <v>21:0500</v>
      </c>
      <c r="D268" s="1" t="str">
        <f>HYPERLINK("http://geochem.nrcan.gc.ca/cdogs/content/svy/svy_e.htm", "")</f>
        <v/>
      </c>
      <c r="G268" s="1" t="str">
        <f>HYPERLINK("http://geochem.nrcan.gc.ca/cdogs/content/cr_/cr_00056_e.htm", "56")</f>
        <v>56</v>
      </c>
      <c r="J268" t="s">
        <v>161</v>
      </c>
      <c r="K268" t="s">
        <v>162</v>
      </c>
      <c r="L268">
        <v>14</v>
      </c>
      <c r="M268" t="s">
        <v>163</v>
      </c>
      <c r="N268">
        <v>267</v>
      </c>
      <c r="O268" t="s">
        <v>1464</v>
      </c>
      <c r="P268" t="s">
        <v>789</v>
      </c>
      <c r="Q268" t="s">
        <v>165</v>
      </c>
      <c r="R268" t="s">
        <v>129</v>
      </c>
      <c r="S268" t="s">
        <v>176</v>
      </c>
      <c r="T268" t="s">
        <v>194</v>
      </c>
      <c r="U268" t="s">
        <v>1609</v>
      </c>
      <c r="V268" t="s">
        <v>1610</v>
      </c>
      <c r="W268" t="s">
        <v>239</v>
      </c>
      <c r="X268" t="s">
        <v>164</v>
      </c>
      <c r="Y268" t="s">
        <v>68</v>
      </c>
      <c r="Z268" t="s">
        <v>423</v>
      </c>
      <c r="AA268" t="s">
        <v>107</v>
      </c>
      <c r="AB268" t="s">
        <v>987</v>
      </c>
      <c r="AC268" t="s">
        <v>1611</v>
      </c>
      <c r="AD268" t="s">
        <v>1612</v>
      </c>
    </row>
    <row r="269" spans="1:30" hidden="1" x14ac:dyDescent="0.3">
      <c r="A269" t="s">
        <v>1613</v>
      </c>
      <c r="B269" t="s">
        <v>1614</v>
      </c>
      <c r="C269" s="1" t="str">
        <f t="shared" si="46"/>
        <v>21:0500</v>
      </c>
      <c r="D269" s="1" t="str">
        <f t="shared" ref="D269:D295" si="47">HYPERLINK("http://geochem.nrcan.gc.ca/cdogs/content/svy/svy210165_e.htm", "21:0165")</f>
        <v>21:0165</v>
      </c>
      <c r="E269" t="s">
        <v>1615</v>
      </c>
      <c r="F269" t="s">
        <v>1616</v>
      </c>
      <c r="H269">
        <v>52.484989800000001</v>
      </c>
      <c r="I269">
        <v>-60.740051299999998</v>
      </c>
      <c r="J269" s="1" t="str">
        <f t="shared" ref="J269:J295" si="48">HYPERLINK("http://geochem.nrcan.gc.ca/cdogs/content/kwd/kwd020027_e.htm", "NGR lake sediment grab sample")</f>
        <v>NGR lake sediment grab sample</v>
      </c>
      <c r="K269" s="1" t="str">
        <f t="shared" ref="K269:K295" si="49">HYPERLINK("http://geochem.nrcan.gc.ca/cdogs/content/kwd/kwd080006_e.htm", "&lt;177 micron (NGR)")</f>
        <v>&lt;177 micron (NGR)</v>
      </c>
      <c r="L269">
        <v>14</v>
      </c>
      <c r="M269" t="s">
        <v>113</v>
      </c>
      <c r="N269">
        <v>268</v>
      </c>
      <c r="O269" t="s">
        <v>44</v>
      </c>
      <c r="P269" t="s">
        <v>108</v>
      </c>
      <c r="Q269" t="s">
        <v>39</v>
      </c>
      <c r="R269" t="s">
        <v>92</v>
      </c>
      <c r="S269" t="s">
        <v>256</v>
      </c>
      <c r="T269" t="s">
        <v>40</v>
      </c>
      <c r="U269" t="s">
        <v>1617</v>
      </c>
      <c r="V269" t="s">
        <v>598</v>
      </c>
      <c r="W269" t="s">
        <v>40</v>
      </c>
      <c r="X269" t="s">
        <v>43</v>
      </c>
      <c r="Y269" t="s">
        <v>39</v>
      </c>
      <c r="Z269" t="s">
        <v>71</v>
      </c>
      <c r="AA269" t="s">
        <v>107</v>
      </c>
      <c r="AB269" t="s">
        <v>120</v>
      </c>
      <c r="AC269" t="s">
        <v>57</v>
      </c>
      <c r="AD269" t="s">
        <v>449</v>
      </c>
    </row>
    <row r="270" spans="1:30" hidden="1" x14ac:dyDescent="0.3">
      <c r="A270" t="s">
        <v>1618</v>
      </c>
      <c r="B270" t="s">
        <v>1619</v>
      </c>
      <c r="C270" s="1" t="str">
        <f t="shared" si="46"/>
        <v>21:0500</v>
      </c>
      <c r="D270" s="1" t="str">
        <f t="shared" si="47"/>
        <v>21:0165</v>
      </c>
      <c r="E270" t="s">
        <v>1620</v>
      </c>
      <c r="F270" t="s">
        <v>1621</v>
      </c>
      <c r="H270">
        <v>52.454273000000001</v>
      </c>
      <c r="I270">
        <v>-60.739137800000002</v>
      </c>
      <c r="J270" s="1" t="str">
        <f t="shared" si="48"/>
        <v>NGR lake sediment grab sample</v>
      </c>
      <c r="K270" s="1" t="str">
        <f t="shared" si="49"/>
        <v>&lt;177 micron (NGR)</v>
      </c>
      <c r="L270">
        <v>14</v>
      </c>
      <c r="M270" t="s">
        <v>127</v>
      </c>
      <c r="N270">
        <v>269</v>
      </c>
      <c r="O270" t="s">
        <v>1241</v>
      </c>
      <c r="P270" t="s">
        <v>54</v>
      </c>
      <c r="Q270" t="s">
        <v>136</v>
      </c>
      <c r="R270" t="s">
        <v>131</v>
      </c>
      <c r="S270" t="s">
        <v>153</v>
      </c>
      <c r="T270" t="s">
        <v>40</v>
      </c>
      <c r="U270" t="s">
        <v>1622</v>
      </c>
      <c r="V270" t="s">
        <v>714</v>
      </c>
      <c r="W270" t="s">
        <v>40</v>
      </c>
      <c r="X270" t="s">
        <v>43</v>
      </c>
      <c r="Y270" t="s">
        <v>95</v>
      </c>
      <c r="Z270" t="s">
        <v>214</v>
      </c>
      <c r="AA270" t="s">
        <v>58</v>
      </c>
      <c r="AB270" t="s">
        <v>805</v>
      </c>
      <c r="AC270" t="s">
        <v>233</v>
      </c>
      <c r="AD270" t="s">
        <v>449</v>
      </c>
    </row>
    <row r="271" spans="1:30" hidden="1" x14ac:dyDescent="0.3">
      <c r="A271" t="s">
        <v>1623</v>
      </c>
      <c r="B271" t="s">
        <v>1624</v>
      </c>
      <c r="C271" s="1" t="str">
        <f t="shared" si="46"/>
        <v>21:0500</v>
      </c>
      <c r="D271" s="1" t="str">
        <f t="shared" si="47"/>
        <v>21:0165</v>
      </c>
      <c r="E271" t="s">
        <v>1625</v>
      </c>
      <c r="F271" t="s">
        <v>1626</v>
      </c>
      <c r="H271">
        <v>52.357525699999997</v>
      </c>
      <c r="I271">
        <v>-60.737208299999999</v>
      </c>
      <c r="J271" s="1" t="str">
        <f t="shared" si="48"/>
        <v>NGR lake sediment grab sample</v>
      </c>
      <c r="K271" s="1" t="str">
        <f t="shared" si="49"/>
        <v>&lt;177 micron (NGR)</v>
      </c>
      <c r="L271">
        <v>14</v>
      </c>
      <c r="M271" t="s">
        <v>142</v>
      </c>
      <c r="N271">
        <v>270</v>
      </c>
      <c r="O271" t="s">
        <v>77</v>
      </c>
      <c r="P271" t="s">
        <v>364</v>
      </c>
      <c r="Q271" t="s">
        <v>95</v>
      </c>
      <c r="R271" t="s">
        <v>92</v>
      </c>
      <c r="S271" t="s">
        <v>176</v>
      </c>
      <c r="T271" t="s">
        <v>40</v>
      </c>
      <c r="U271" t="s">
        <v>1627</v>
      </c>
      <c r="V271" t="s">
        <v>884</v>
      </c>
      <c r="W271" t="s">
        <v>40</v>
      </c>
      <c r="X271" t="s">
        <v>43</v>
      </c>
      <c r="Y271" t="s">
        <v>95</v>
      </c>
      <c r="Z271" t="s">
        <v>613</v>
      </c>
      <c r="AA271" t="s">
        <v>196</v>
      </c>
      <c r="AB271" t="s">
        <v>1557</v>
      </c>
      <c r="AC271" t="s">
        <v>42</v>
      </c>
      <c r="AD271" t="s">
        <v>122</v>
      </c>
    </row>
    <row r="272" spans="1:30" hidden="1" x14ac:dyDescent="0.3">
      <c r="A272" t="s">
        <v>1628</v>
      </c>
      <c r="B272" t="s">
        <v>1629</v>
      </c>
      <c r="C272" s="1" t="str">
        <f t="shared" si="46"/>
        <v>21:0500</v>
      </c>
      <c r="D272" s="1" t="str">
        <f t="shared" si="47"/>
        <v>21:0165</v>
      </c>
      <c r="E272" t="s">
        <v>1630</v>
      </c>
      <c r="F272" t="s">
        <v>1631</v>
      </c>
      <c r="H272">
        <v>52.322440999999998</v>
      </c>
      <c r="I272">
        <v>-60.724706099999999</v>
      </c>
      <c r="J272" s="1" t="str">
        <f t="shared" si="48"/>
        <v>NGR lake sediment grab sample</v>
      </c>
      <c r="K272" s="1" t="str">
        <f t="shared" si="49"/>
        <v>&lt;177 micron (NGR)</v>
      </c>
      <c r="L272">
        <v>14</v>
      </c>
      <c r="M272" t="s">
        <v>150</v>
      </c>
      <c r="N272">
        <v>271</v>
      </c>
      <c r="O272" t="s">
        <v>335</v>
      </c>
      <c r="P272" t="s">
        <v>134</v>
      </c>
      <c r="Q272" t="s">
        <v>95</v>
      </c>
      <c r="R272" t="s">
        <v>131</v>
      </c>
      <c r="S272" t="s">
        <v>119</v>
      </c>
      <c r="T272" t="s">
        <v>194</v>
      </c>
      <c r="U272" t="s">
        <v>1632</v>
      </c>
      <c r="V272" t="s">
        <v>1054</v>
      </c>
      <c r="W272" t="s">
        <v>40</v>
      </c>
      <c r="X272" t="s">
        <v>43</v>
      </c>
      <c r="Y272" t="s">
        <v>55</v>
      </c>
      <c r="Z272" t="s">
        <v>45</v>
      </c>
      <c r="AA272" t="s">
        <v>83</v>
      </c>
      <c r="AB272" t="s">
        <v>1633</v>
      </c>
      <c r="AC272" t="s">
        <v>94</v>
      </c>
      <c r="AD272" t="s">
        <v>83</v>
      </c>
    </row>
    <row r="273" spans="1:30" hidden="1" x14ac:dyDescent="0.3">
      <c r="A273" t="s">
        <v>1634</v>
      </c>
      <c r="B273" t="s">
        <v>1635</v>
      </c>
      <c r="C273" s="1" t="str">
        <f t="shared" si="46"/>
        <v>21:0500</v>
      </c>
      <c r="D273" s="1" t="str">
        <f t="shared" si="47"/>
        <v>21:0165</v>
      </c>
      <c r="E273" t="s">
        <v>1636</v>
      </c>
      <c r="F273" t="s">
        <v>1637</v>
      </c>
      <c r="H273">
        <v>52.324146399999997</v>
      </c>
      <c r="I273">
        <v>-60.714771300000002</v>
      </c>
      <c r="J273" s="1" t="str">
        <f t="shared" si="48"/>
        <v>NGR lake sediment grab sample</v>
      </c>
      <c r="K273" s="1" t="str">
        <f t="shared" si="49"/>
        <v>&lt;177 micron (NGR)</v>
      </c>
      <c r="L273">
        <v>14</v>
      </c>
      <c r="M273" t="s">
        <v>175</v>
      </c>
      <c r="N273">
        <v>272</v>
      </c>
      <c r="O273" t="s">
        <v>576</v>
      </c>
      <c r="P273" t="s">
        <v>263</v>
      </c>
      <c r="Q273" t="s">
        <v>95</v>
      </c>
      <c r="R273" t="s">
        <v>92</v>
      </c>
      <c r="S273" t="s">
        <v>136</v>
      </c>
      <c r="T273" t="s">
        <v>40</v>
      </c>
      <c r="U273" t="s">
        <v>528</v>
      </c>
      <c r="V273" t="s">
        <v>60</v>
      </c>
      <c r="W273" t="s">
        <v>40</v>
      </c>
      <c r="X273" t="s">
        <v>179</v>
      </c>
      <c r="Y273" t="s">
        <v>39</v>
      </c>
      <c r="Z273" t="s">
        <v>135</v>
      </c>
      <c r="AA273" t="s">
        <v>45</v>
      </c>
      <c r="AB273" t="s">
        <v>247</v>
      </c>
      <c r="AC273" t="s">
        <v>239</v>
      </c>
      <c r="AD273" t="s">
        <v>107</v>
      </c>
    </row>
    <row r="274" spans="1:30" hidden="1" x14ac:dyDescent="0.3">
      <c r="A274" t="s">
        <v>1638</v>
      </c>
      <c r="B274" t="s">
        <v>1639</v>
      </c>
      <c r="C274" s="1" t="str">
        <f t="shared" si="46"/>
        <v>21:0500</v>
      </c>
      <c r="D274" s="1" t="str">
        <f t="shared" si="47"/>
        <v>21:0165</v>
      </c>
      <c r="E274" t="s">
        <v>1640</v>
      </c>
      <c r="F274" t="s">
        <v>1641</v>
      </c>
      <c r="H274">
        <v>52.310022199999999</v>
      </c>
      <c r="I274">
        <v>-60.6521057</v>
      </c>
      <c r="J274" s="1" t="str">
        <f t="shared" si="48"/>
        <v>NGR lake sediment grab sample</v>
      </c>
      <c r="K274" s="1" t="str">
        <f t="shared" si="49"/>
        <v>&lt;177 micron (NGR)</v>
      </c>
      <c r="L274">
        <v>14</v>
      </c>
      <c r="M274" t="s">
        <v>184</v>
      </c>
      <c r="N274">
        <v>273</v>
      </c>
      <c r="O274" t="s">
        <v>383</v>
      </c>
      <c r="P274" t="s">
        <v>270</v>
      </c>
      <c r="Q274" t="s">
        <v>95</v>
      </c>
      <c r="R274" t="s">
        <v>202</v>
      </c>
      <c r="S274" t="s">
        <v>38</v>
      </c>
      <c r="T274" t="s">
        <v>40</v>
      </c>
      <c r="U274" t="s">
        <v>438</v>
      </c>
      <c r="V274" t="s">
        <v>1642</v>
      </c>
      <c r="W274" t="s">
        <v>194</v>
      </c>
      <c r="X274" t="s">
        <v>43</v>
      </c>
      <c r="Y274" t="s">
        <v>39</v>
      </c>
      <c r="Z274" t="s">
        <v>263</v>
      </c>
      <c r="AA274" t="s">
        <v>83</v>
      </c>
      <c r="AB274" t="s">
        <v>204</v>
      </c>
      <c r="AC274" t="s">
        <v>250</v>
      </c>
      <c r="AD274" t="s">
        <v>107</v>
      </c>
    </row>
    <row r="275" spans="1:30" hidden="1" x14ac:dyDescent="0.3">
      <c r="A275" t="s">
        <v>1643</v>
      </c>
      <c r="B275" t="s">
        <v>1644</v>
      </c>
      <c r="C275" s="1" t="str">
        <f t="shared" si="46"/>
        <v>21:0500</v>
      </c>
      <c r="D275" s="1" t="str">
        <f t="shared" si="47"/>
        <v>21:0165</v>
      </c>
      <c r="E275" t="s">
        <v>1645</v>
      </c>
      <c r="F275" t="s">
        <v>1646</v>
      </c>
      <c r="H275">
        <v>52.307565500000003</v>
      </c>
      <c r="I275">
        <v>-60.585133399999997</v>
      </c>
      <c r="J275" s="1" t="str">
        <f t="shared" si="48"/>
        <v>NGR lake sediment grab sample</v>
      </c>
      <c r="K275" s="1" t="str">
        <f t="shared" si="49"/>
        <v>&lt;177 micron (NGR)</v>
      </c>
      <c r="L275">
        <v>14</v>
      </c>
      <c r="M275" t="s">
        <v>191</v>
      </c>
      <c r="N275">
        <v>274</v>
      </c>
      <c r="O275" t="s">
        <v>214</v>
      </c>
      <c r="P275" t="s">
        <v>364</v>
      </c>
      <c r="Q275" t="s">
        <v>95</v>
      </c>
      <c r="R275" t="s">
        <v>131</v>
      </c>
      <c r="S275" t="s">
        <v>67</v>
      </c>
      <c r="T275" t="s">
        <v>40</v>
      </c>
      <c r="U275" t="s">
        <v>1236</v>
      </c>
      <c r="V275" t="s">
        <v>371</v>
      </c>
      <c r="W275" t="s">
        <v>40</v>
      </c>
      <c r="X275" t="s">
        <v>43</v>
      </c>
      <c r="Y275" t="s">
        <v>95</v>
      </c>
      <c r="Z275" t="s">
        <v>83</v>
      </c>
      <c r="AA275" t="s">
        <v>83</v>
      </c>
      <c r="AB275" t="s">
        <v>1647</v>
      </c>
      <c r="AC275" t="s">
        <v>94</v>
      </c>
      <c r="AD275" t="s">
        <v>241</v>
      </c>
    </row>
    <row r="276" spans="1:30" hidden="1" x14ac:dyDescent="0.3">
      <c r="A276" t="s">
        <v>1648</v>
      </c>
      <c r="B276" t="s">
        <v>1649</v>
      </c>
      <c r="C276" s="1" t="str">
        <f t="shared" si="46"/>
        <v>21:0500</v>
      </c>
      <c r="D276" s="1" t="str">
        <f t="shared" si="47"/>
        <v>21:0165</v>
      </c>
      <c r="E276" t="s">
        <v>1650</v>
      </c>
      <c r="F276" t="s">
        <v>1651</v>
      </c>
      <c r="H276">
        <v>52.303898099999998</v>
      </c>
      <c r="I276">
        <v>-60.5355445</v>
      </c>
      <c r="J276" s="1" t="str">
        <f t="shared" si="48"/>
        <v>NGR lake sediment grab sample</v>
      </c>
      <c r="K276" s="1" t="str">
        <f t="shared" si="49"/>
        <v>&lt;177 micron (NGR)</v>
      </c>
      <c r="L276">
        <v>14</v>
      </c>
      <c r="M276" t="s">
        <v>201</v>
      </c>
      <c r="N276">
        <v>275</v>
      </c>
      <c r="O276" t="s">
        <v>214</v>
      </c>
      <c r="P276" t="s">
        <v>165</v>
      </c>
      <c r="Q276" t="s">
        <v>95</v>
      </c>
      <c r="R276" t="s">
        <v>38</v>
      </c>
      <c r="S276" t="s">
        <v>68</v>
      </c>
      <c r="T276" t="s">
        <v>40</v>
      </c>
      <c r="U276" t="s">
        <v>222</v>
      </c>
      <c r="V276" t="s">
        <v>313</v>
      </c>
      <c r="W276" t="s">
        <v>40</v>
      </c>
      <c r="X276" t="s">
        <v>43</v>
      </c>
      <c r="Y276" t="s">
        <v>39</v>
      </c>
      <c r="Z276" t="s">
        <v>258</v>
      </c>
      <c r="AA276" t="s">
        <v>135</v>
      </c>
      <c r="AB276" t="s">
        <v>315</v>
      </c>
      <c r="AC276" t="s">
        <v>70</v>
      </c>
      <c r="AD276" t="s">
        <v>314</v>
      </c>
    </row>
    <row r="277" spans="1:30" hidden="1" x14ac:dyDescent="0.3">
      <c r="A277" t="s">
        <v>1652</v>
      </c>
      <c r="B277" t="s">
        <v>1653</v>
      </c>
      <c r="C277" s="1" t="str">
        <f t="shared" si="46"/>
        <v>21:0500</v>
      </c>
      <c r="D277" s="1" t="str">
        <f t="shared" si="47"/>
        <v>21:0165</v>
      </c>
      <c r="E277" t="s">
        <v>1654</v>
      </c>
      <c r="F277" t="s">
        <v>1655</v>
      </c>
      <c r="H277">
        <v>52.296176600000003</v>
      </c>
      <c r="I277">
        <v>-60.495051799999999</v>
      </c>
      <c r="J277" s="1" t="str">
        <f t="shared" si="48"/>
        <v>NGR lake sediment grab sample</v>
      </c>
      <c r="K277" s="1" t="str">
        <f t="shared" si="49"/>
        <v>&lt;177 micron (NGR)</v>
      </c>
      <c r="L277">
        <v>14</v>
      </c>
      <c r="M277" t="s">
        <v>210</v>
      </c>
      <c r="N277">
        <v>276</v>
      </c>
      <c r="O277" t="s">
        <v>423</v>
      </c>
      <c r="P277" t="s">
        <v>67</v>
      </c>
      <c r="Q277" t="s">
        <v>39</v>
      </c>
      <c r="R277" t="s">
        <v>38</v>
      </c>
      <c r="S277" t="s">
        <v>176</v>
      </c>
      <c r="T277" t="s">
        <v>40</v>
      </c>
      <c r="U277" t="s">
        <v>1656</v>
      </c>
      <c r="V277" t="s">
        <v>598</v>
      </c>
      <c r="W277" t="s">
        <v>40</v>
      </c>
      <c r="X277" t="s">
        <v>43</v>
      </c>
      <c r="Y277" t="s">
        <v>39</v>
      </c>
      <c r="Z277" t="s">
        <v>83</v>
      </c>
      <c r="AA277" t="s">
        <v>258</v>
      </c>
      <c r="AB277" t="s">
        <v>192</v>
      </c>
      <c r="AC277" t="s">
        <v>233</v>
      </c>
      <c r="AD277" t="s">
        <v>71</v>
      </c>
    </row>
    <row r="278" spans="1:30" hidden="1" x14ac:dyDescent="0.3">
      <c r="A278" t="s">
        <v>1657</v>
      </c>
      <c r="B278" t="s">
        <v>1658</v>
      </c>
      <c r="C278" s="1" t="str">
        <f t="shared" si="46"/>
        <v>21:0500</v>
      </c>
      <c r="D278" s="1" t="str">
        <f t="shared" si="47"/>
        <v>21:0165</v>
      </c>
      <c r="E278" t="s">
        <v>1659</v>
      </c>
      <c r="F278" t="s">
        <v>1660</v>
      </c>
      <c r="H278">
        <v>52.289071300000003</v>
      </c>
      <c r="I278">
        <v>-60.4321135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221</v>
      </c>
      <c r="N278">
        <v>277</v>
      </c>
      <c r="O278" t="s">
        <v>258</v>
      </c>
      <c r="P278" t="s">
        <v>383</v>
      </c>
      <c r="Q278" t="s">
        <v>39</v>
      </c>
      <c r="R278" t="s">
        <v>38</v>
      </c>
      <c r="S278" t="s">
        <v>136</v>
      </c>
      <c r="T278" t="s">
        <v>194</v>
      </c>
      <c r="U278" t="s">
        <v>1125</v>
      </c>
      <c r="V278" t="s">
        <v>42</v>
      </c>
      <c r="W278" t="s">
        <v>194</v>
      </c>
      <c r="X278" t="s">
        <v>43</v>
      </c>
      <c r="Y278" t="s">
        <v>55</v>
      </c>
      <c r="Z278" t="s">
        <v>204</v>
      </c>
      <c r="AA278" t="s">
        <v>134</v>
      </c>
      <c r="AB278" t="s">
        <v>1579</v>
      </c>
      <c r="AC278" t="s">
        <v>57</v>
      </c>
      <c r="AD278" t="s">
        <v>314</v>
      </c>
    </row>
    <row r="279" spans="1:30" hidden="1" x14ac:dyDescent="0.3">
      <c r="A279" t="s">
        <v>1661</v>
      </c>
      <c r="B279" t="s">
        <v>1662</v>
      </c>
      <c r="C279" s="1" t="str">
        <f t="shared" si="46"/>
        <v>21:0500</v>
      </c>
      <c r="D279" s="1" t="str">
        <f t="shared" si="47"/>
        <v>21:0165</v>
      </c>
      <c r="E279" t="s">
        <v>1663</v>
      </c>
      <c r="F279" t="s">
        <v>1664</v>
      </c>
      <c r="H279">
        <v>52.298152000000002</v>
      </c>
      <c r="I279">
        <v>-60.373075399999998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230</v>
      </c>
      <c r="N279">
        <v>278</v>
      </c>
      <c r="O279" t="s">
        <v>1665</v>
      </c>
      <c r="P279" t="s">
        <v>103</v>
      </c>
      <c r="Q279" t="s">
        <v>95</v>
      </c>
      <c r="R279" t="s">
        <v>131</v>
      </c>
      <c r="S279" t="s">
        <v>164</v>
      </c>
      <c r="T279" t="s">
        <v>40</v>
      </c>
      <c r="U279" t="s">
        <v>1666</v>
      </c>
      <c r="V279" t="s">
        <v>1667</v>
      </c>
      <c r="W279" t="s">
        <v>40</v>
      </c>
      <c r="X279" t="s">
        <v>43</v>
      </c>
      <c r="Y279" t="s">
        <v>37</v>
      </c>
      <c r="Z279" t="s">
        <v>257</v>
      </c>
      <c r="AA279" t="s">
        <v>214</v>
      </c>
      <c r="AB279" t="s">
        <v>300</v>
      </c>
      <c r="AC279" t="s">
        <v>94</v>
      </c>
      <c r="AD279" t="s">
        <v>83</v>
      </c>
    </row>
    <row r="280" spans="1:30" hidden="1" x14ac:dyDescent="0.3">
      <c r="A280" t="s">
        <v>1668</v>
      </c>
      <c r="B280" t="s">
        <v>1669</v>
      </c>
      <c r="C280" s="1" t="str">
        <f t="shared" si="46"/>
        <v>21:0500</v>
      </c>
      <c r="D280" s="1" t="str">
        <f t="shared" si="47"/>
        <v>21:0165</v>
      </c>
      <c r="E280" t="s">
        <v>1670</v>
      </c>
      <c r="F280" t="s">
        <v>1671</v>
      </c>
      <c r="H280">
        <v>52.296765100000002</v>
      </c>
      <c r="I280">
        <v>-60.335988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238</v>
      </c>
      <c r="N280">
        <v>279</v>
      </c>
      <c r="O280" t="s">
        <v>145</v>
      </c>
      <c r="P280" t="s">
        <v>185</v>
      </c>
      <c r="Q280" t="s">
        <v>55</v>
      </c>
      <c r="R280" t="s">
        <v>37</v>
      </c>
      <c r="S280" t="s">
        <v>39</v>
      </c>
      <c r="T280" t="s">
        <v>40</v>
      </c>
      <c r="U280" t="s">
        <v>134</v>
      </c>
      <c r="V280" t="s">
        <v>390</v>
      </c>
      <c r="W280" t="s">
        <v>194</v>
      </c>
      <c r="X280" t="s">
        <v>179</v>
      </c>
      <c r="Y280" t="s">
        <v>95</v>
      </c>
      <c r="Z280" t="s">
        <v>164</v>
      </c>
      <c r="AA280" t="s">
        <v>204</v>
      </c>
      <c r="AB280" t="s">
        <v>952</v>
      </c>
      <c r="AC280" t="s">
        <v>250</v>
      </c>
      <c r="AD280" t="s">
        <v>314</v>
      </c>
    </row>
    <row r="281" spans="1:30" hidden="1" x14ac:dyDescent="0.3">
      <c r="A281" t="s">
        <v>1672</v>
      </c>
      <c r="B281" t="s">
        <v>1673</v>
      </c>
      <c r="C281" s="1" t="str">
        <f t="shared" si="46"/>
        <v>21:0500</v>
      </c>
      <c r="D281" s="1" t="str">
        <f t="shared" si="47"/>
        <v>21:0165</v>
      </c>
      <c r="E281" t="s">
        <v>1674</v>
      </c>
      <c r="F281" t="s">
        <v>1675</v>
      </c>
      <c r="H281">
        <v>52.3015355</v>
      </c>
      <c r="I281">
        <v>-60.258303300000001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246</v>
      </c>
      <c r="N281">
        <v>280</v>
      </c>
      <c r="O281" t="s">
        <v>78</v>
      </c>
      <c r="P281" t="s">
        <v>38</v>
      </c>
      <c r="Q281" t="s">
        <v>95</v>
      </c>
      <c r="R281" t="s">
        <v>37</v>
      </c>
      <c r="S281" t="s">
        <v>68</v>
      </c>
      <c r="T281" t="s">
        <v>40</v>
      </c>
      <c r="U281" t="s">
        <v>314</v>
      </c>
      <c r="V281" t="s">
        <v>55</v>
      </c>
      <c r="W281" t="s">
        <v>40</v>
      </c>
      <c r="X281" t="s">
        <v>43</v>
      </c>
      <c r="Y281" t="s">
        <v>39</v>
      </c>
      <c r="Z281" t="s">
        <v>67</v>
      </c>
      <c r="AA281" t="s">
        <v>204</v>
      </c>
      <c r="AB281" t="s">
        <v>372</v>
      </c>
      <c r="AC281" t="s">
        <v>378</v>
      </c>
      <c r="AD281" t="s">
        <v>71</v>
      </c>
    </row>
    <row r="282" spans="1:30" hidden="1" x14ac:dyDescent="0.3">
      <c r="A282" t="s">
        <v>1676</v>
      </c>
      <c r="B282" t="s">
        <v>1677</v>
      </c>
      <c r="C282" s="1" t="str">
        <f t="shared" si="46"/>
        <v>21:0500</v>
      </c>
      <c r="D282" s="1" t="str">
        <f t="shared" si="47"/>
        <v>21:0165</v>
      </c>
      <c r="E282" t="s">
        <v>1678</v>
      </c>
      <c r="F282" t="s">
        <v>1679</v>
      </c>
      <c r="H282">
        <v>52.301254</v>
      </c>
      <c r="I282">
        <v>-60.197968199999998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34</v>
      </c>
      <c r="N282">
        <v>281</v>
      </c>
      <c r="O282" t="s">
        <v>134</v>
      </c>
      <c r="P282" t="s">
        <v>134</v>
      </c>
      <c r="Q282" t="s">
        <v>136</v>
      </c>
      <c r="R282" t="s">
        <v>68</v>
      </c>
      <c r="S282" t="s">
        <v>95</v>
      </c>
      <c r="T282" t="s">
        <v>40</v>
      </c>
      <c r="U282" t="s">
        <v>247</v>
      </c>
      <c r="V282" t="s">
        <v>390</v>
      </c>
      <c r="W282" t="s">
        <v>117</v>
      </c>
      <c r="X282" t="s">
        <v>43</v>
      </c>
      <c r="Y282" t="s">
        <v>95</v>
      </c>
      <c r="Z282" t="s">
        <v>134</v>
      </c>
      <c r="AA282" t="s">
        <v>258</v>
      </c>
      <c r="AB282" t="s">
        <v>721</v>
      </c>
      <c r="AC282" t="s">
        <v>1411</v>
      </c>
      <c r="AD282" t="s">
        <v>83</v>
      </c>
    </row>
    <row r="283" spans="1:30" hidden="1" x14ac:dyDescent="0.3">
      <c r="A283" t="s">
        <v>1680</v>
      </c>
      <c r="B283" t="s">
        <v>1681</v>
      </c>
      <c r="C283" s="1" t="str">
        <f t="shared" si="46"/>
        <v>21:0500</v>
      </c>
      <c r="D283" s="1" t="str">
        <f t="shared" si="47"/>
        <v>21:0165</v>
      </c>
      <c r="E283" t="s">
        <v>1678</v>
      </c>
      <c r="F283" t="s">
        <v>1682</v>
      </c>
      <c r="H283">
        <v>52.301254</v>
      </c>
      <c r="I283">
        <v>-60.197968199999998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52</v>
      </c>
      <c r="N283">
        <v>282</v>
      </c>
      <c r="O283" t="s">
        <v>164</v>
      </c>
      <c r="P283" t="s">
        <v>232</v>
      </c>
      <c r="Q283" t="s">
        <v>68</v>
      </c>
      <c r="R283" t="s">
        <v>38</v>
      </c>
      <c r="S283" t="s">
        <v>95</v>
      </c>
      <c r="T283" t="s">
        <v>40</v>
      </c>
      <c r="U283" t="s">
        <v>232</v>
      </c>
      <c r="V283" t="s">
        <v>390</v>
      </c>
      <c r="W283" t="s">
        <v>194</v>
      </c>
      <c r="X283" t="s">
        <v>43</v>
      </c>
      <c r="Y283" t="s">
        <v>95</v>
      </c>
      <c r="Z283" t="s">
        <v>134</v>
      </c>
      <c r="AA283" t="s">
        <v>58</v>
      </c>
      <c r="AB283" t="s">
        <v>103</v>
      </c>
      <c r="AC283" t="s">
        <v>968</v>
      </c>
      <c r="AD283" t="s">
        <v>409</v>
      </c>
    </row>
    <row r="284" spans="1:30" hidden="1" x14ac:dyDescent="0.3">
      <c r="A284" t="s">
        <v>1683</v>
      </c>
      <c r="B284" t="s">
        <v>1684</v>
      </c>
      <c r="C284" s="1" t="str">
        <f t="shared" si="46"/>
        <v>21:0500</v>
      </c>
      <c r="D284" s="1" t="str">
        <f t="shared" si="47"/>
        <v>21:0165</v>
      </c>
      <c r="E284" t="s">
        <v>1678</v>
      </c>
      <c r="F284" t="s">
        <v>1685</v>
      </c>
      <c r="H284">
        <v>52.301254</v>
      </c>
      <c r="I284">
        <v>-60.197968199999998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65</v>
      </c>
      <c r="N284">
        <v>283</v>
      </c>
      <c r="O284" t="s">
        <v>67</v>
      </c>
      <c r="P284" t="s">
        <v>256</v>
      </c>
      <c r="Q284" t="s">
        <v>37</v>
      </c>
      <c r="R284" t="s">
        <v>38</v>
      </c>
      <c r="S284" t="s">
        <v>39</v>
      </c>
      <c r="T284" t="s">
        <v>40</v>
      </c>
      <c r="U284" t="s">
        <v>377</v>
      </c>
      <c r="V284" t="s">
        <v>390</v>
      </c>
      <c r="W284" t="s">
        <v>40</v>
      </c>
      <c r="X284" t="s">
        <v>43</v>
      </c>
      <c r="Y284" t="s">
        <v>95</v>
      </c>
      <c r="Z284" t="s">
        <v>134</v>
      </c>
      <c r="AA284" t="s">
        <v>44</v>
      </c>
      <c r="AB284" t="s">
        <v>1562</v>
      </c>
      <c r="AC284" t="s">
        <v>1411</v>
      </c>
      <c r="AD284" t="s">
        <v>241</v>
      </c>
    </row>
    <row r="285" spans="1:30" hidden="1" x14ac:dyDescent="0.3">
      <c r="A285" t="s">
        <v>1686</v>
      </c>
      <c r="B285" t="s">
        <v>1687</v>
      </c>
      <c r="C285" s="1" t="str">
        <f t="shared" si="46"/>
        <v>21:0500</v>
      </c>
      <c r="D285" s="1" t="str">
        <f t="shared" si="47"/>
        <v>21:0165</v>
      </c>
      <c r="E285" t="s">
        <v>1688</v>
      </c>
      <c r="F285" t="s">
        <v>1689</v>
      </c>
      <c r="H285">
        <v>52.297225500000003</v>
      </c>
      <c r="I285">
        <v>-60.1464705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76</v>
      </c>
      <c r="N285">
        <v>284</v>
      </c>
      <c r="O285" t="s">
        <v>78</v>
      </c>
      <c r="P285" t="s">
        <v>36</v>
      </c>
      <c r="Q285" t="s">
        <v>39</v>
      </c>
      <c r="R285" t="s">
        <v>68</v>
      </c>
      <c r="S285" t="s">
        <v>55</v>
      </c>
      <c r="T285" t="s">
        <v>40</v>
      </c>
      <c r="U285" t="s">
        <v>104</v>
      </c>
      <c r="V285" t="s">
        <v>264</v>
      </c>
      <c r="W285" t="s">
        <v>40</v>
      </c>
      <c r="X285" t="s">
        <v>43</v>
      </c>
      <c r="Y285" t="s">
        <v>95</v>
      </c>
      <c r="Z285" t="s">
        <v>204</v>
      </c>
      <c r="AA285" t="s">
        <v>258</v>
      </c>
      <c r="AB285" t="s">
        <v>571</v>
      </c>
      <c r="AC285" t="s">
        <v>213</v>
      </c>
      <c r="AD285" t="s">
        <v>83</v>
      </c>
    </row>
    <row r="286" spans="1:30" hidden="1" x14ac:dyDescent="0.3">
      <c r="A286" t="s">
        <v>1690</v>
      </c>
      <c r="B286" t="s">
        <v>1691</v>
      </c>
      <c r="C286" s="1" t="str">
        <f t="shared" si="46"/>
        <v>21:0500</v>
      </c>
      <c r="D286" s="1" t="str">
        <f t="shared" si="47"/>
        <v>21:0165</v>
      </c>
      <c r="E286" t="s">
        <v>1692</v>
      </c>
      <c r="F286" t="s">
        <v>1693</v>
      </c>
      <c r="H286">
        <v>52.305030899999998</v>
      </c>
      <c r="I286">
        <v>-60.120116899999999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91</v>
      </c>
      <c r="N286">
        <v>285</v>
      </c>
      <c r="O286" t="s">
        <v>192</v>
      </c>
      <c r="P286" t="s">
        <v>169</v>
      </c>
      <c r="Q286" t="s">
        <v>39</v>
      </c>
      <c r="R286" t="s">
        <v>136</v>
      </c>
      <c r="S286" t="s">
        <v>39</v>
      </c>
      <c r="T286" t="s">
        <v>40</v>
      </c>
      <c r="U286" t="s">
        <v>270</v>
      </c>
      <c r="V286" t="s">
        <v>920</v>
      </c>
      <c r="W286" t="s">
        <v>40</v>
      </c>
      <c r="X286" t="s">
        <v>43</v>
      </c>
      <c r="Y286" t="s">
        <v>95</v>
      </c>
      <c r="Z286" t="s">
        <v>153</v>
      </c>
      <c r="AA286" t="s">
        <v>44</v>
      </c>
      <c r="AB286" t="s">
        <v>559</v>
      </c>
      <c r="AC286" t="s">
        <v>631</v>
      </c>
      <c r="AD286" t="s">
        <v>241</v>
      </c>
    </row>
    <row r="287" spans="1:30" hidden="1" x14ac:dyDescent="0.3">
      <c r="A287" t="s">
        <v>1694</v>
      </c>
      <c r="B287" t="s">
        <v>1695</v>
      </c>
      <c r="C287" s="1" t="str">
        <f t="shared" si="46"/>
        <v>21:0500</v>
      </c>
      <c r="D287" s="1" t="str">
        <f t="shared" si="47"/>
        <v>21:0165</v>
      </c>
      <c r="E287" t="s">
        <v>1696</v>
      </c>
      <c r="F287" t="s">
        <v>1697</v>
      </c>
      <c r="H287">
        <v>52.292845100000001</v>
      </c>
      <c r="I287">
        <v>-60.046116099999999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102</v>
      </c>
      <c r="N287">
        <v>286</v>
      </c>
      <c r="O287" t="s">
        <v>477</v>
      </c>
      <c r="P287" t="s">
        <v>176</v>
      </c>
      <c r="Q287" t="s">
        <v>55</v>
      </c>
      <c r="R287" t="s">
        <v>136</v>
      </c>
      <c r="S287" t="s">
        <v>39</v>
      </c>
      <c r="T287" t="s">
        <v>40</v>
      </c>
      <c r="U287" t="s">
        <v>134</v>
      </c>
      <c r="V287" t="s">
        <v>94</v>
      </c>
      <c r="W287" t="s">
        <v>194</v>
      </c>
      <c r="X287" t="s">
        <v>43</v>
      </c>
      <c r="Y287" t="s">
        <v>95</v>
      </c>
      <c r="Z287" t="s">
        <v>134</v>
      </c>
      <c r="AA287" t="s">
        <v>314</v>
      </c>
      <c r="AB287" t="s">
        <v>529</v>
      </c>
      <c r="AC287" t="s">
        <v>884</v>
      </c>
      <c r="AD287" t="s">
        <v>115</v>
      </c>
    </row>
    <row r="288" spans="1:30" hidden="1" x14ac:dyDescent="0.3">
      <c r="A288" t="s">
        <v>1698</v>
      </c>
      <c r="B288" t="s">
        <v>1699</v>
      </c>
      <c r="C288" s="1" t="str">
        <f t="shared" si="46"/>
        <v>21:0500</v>
      </c>
      <c r="D288" s="1" t="str">
        <f t="shared" si="47"/>
        <v>21:0165</v>
      </c>
      <c r="E288" t="s">
        <v>1700</v>
      </c>
      <c r="F288" t="s">
        <v>1701</v>
      </c>
      <c r="H288">
        <v>52.298332100000003</v>
      </c>
      <c r="I288">
        <v>-60.018934299999998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113</v>
      </c>
      <c r="N288">
        <v>287</v>
      </c>
      <c r="O288" t="s">
        <v>204</v>
      </c>
      <c r="P288" t="s">
        <v>164</v>
      </c>
      <c r="Q288" t="s">
        <v>68</v>
      </c>
      <c r="R288" t="s">
        <v>153</v>
      </c>
      <c r="S288" t="s">
        <v>39</v>
      </c>
      <c r="T288" t="s">
        <v>40</v>
      </c>
      <c r="U288" t="s">
        <v>576</v>
      </c>
      <c r="V288" t="s">
        <v>117</v>
      </c>
      <c r="W288" t="s">
        <v>649</v>
      </c>
      <c r="X288" t="s">
        <v>43</v>
      </c>
      <c r="Y288" t="s">
        <v>95</v>
      </c>
      <c r="Z288" t="s">
        <v>164</v>
      </c>
      <c r="AA288" t="s">
        <v>214</v>
      </c>
      <c r="AB288" t="s">
        <v>1702</v>
      </c>
      <c r="AC288" t="s">
        <v>39</v>
      </c>
      <c r="AD288" t="s">
        <v>196</v>
      </c>
    </row>
    <row r="289" spans="1:30" hidden="1" x14ac:dyDescent="0.3">
      <c r="A289" t="s">
        <v>1703</v>
      </c>
      <c r="B289" t="s">
        <v>1704</v>
      </c>
      <c r="C289" s="1" t="str">
        <f t="shared" si="46"/>
        <v>21:0500</v>
      </c>
      <c r="D289" s="1" t="str">
        <f t="shared" si="47"/>
        <v>21:0165</v>
      </c>
      <c r="E289" t="s">
        <v>1705</v>
      </c>
      <c r="F289" t="s">
        <v>1706</v>
      </c>
      <c r="H289">
        <v>52.253625200000002</v>
      </c>
      <c r="I289">
        <v>-60.057999899999999</v>
      </c>
      <c r="J289" s="1" t="str">
        <f t="shared" si="48"/>
        <v>NGR lake sediment grab sample</v>
      </c>
      <c r="K289" s="1" t="str">
        <f t="shared" si="49"/>
        <v>&lt;177 micron (NGR)</v>
      </c>
      <c r="L289">
        <v>15</v>
      </c>
      <c r="M289" t="s">
        <v>127</v>
      </c>
      <c r="N289">
        <v>288</v>
      </c>
      <c r="O289" t="s">
        <v>263</v>
      </c>
      <c r="P289" t="s">
        <v>119</v>
      </c>
      <c r="Q289" t="s">
        <v>39</v>
      </c>
      <c r="R289" t="s">
        <v>131</v>
      </c>
      <c r="S289" t="s">
        <v>136</v>
      </c>
      <c r="T289" t="s">
        <v>40</v>
      </c>
      <c r="U289" t="s">
        <v>257</v>
      </c>
      <c r="V289" t="s">
        <v>239</v>
      </c>
      <c r="W289" t="s">
        <v>194</v>
      </c>
      <c r="X289" t="s">
        <v>43</v>
      </c>
      <c r="Y289" t="s">
        <v>95</v>
      </c>
      <c r="Z289" t="s">
        <v>35</v>
      </c>
      <c r="AA289" t="s">
        <v>314</v>
      </c>
      <c r="AB289" t="s">
        <v>721</v>
      </c>
      <c r="AC289" t="s">
        <v>167</v>
      </c>
      <c r="AD289" t="s">
        <v>115</v>
      </c>
    </row>
    <row r="290" spans="1:30" hidden="1" x14ac:dyDescent="0.3">
      <c r="A290" t="s">
        <v>1707</v>
      </c>
      <c r="B290" t="s">
        <v>1708</v>
      </c>
      <c r="C290" s="1" t="str">
        <f t="shared" si="46"/>
        <v>21:0500</v>
      </c>
      <c r="D290" s="1" t="str">
        <f t="shared" si="47"/>
        <v>21:0165</v>
      </c>
      <c r="E290" t="s">
        <v>1709</v>
      </c>
      <c r="F290" t="s">
        <v>1710</v>
      </c>
      <c r="H290">
        <v>52.224697200000001</v>
      </c>
      <c r="I290">
        <v>-60.036554099999996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142</v>
      </c>
      <c r="N290">
        <v>289</v>
      </c>
      <c r="O290" t="s">
        <v>134</v>
      </c>
      <c r="P290" t="s">
        <v>153</v>
      </c>
      <c r="Q290" t="s">
        <v>55</v>
      </c>
      <c r="R290" t="s">
        <v>38</v>
      </c>
      <c r="S290" t="s">
        <v>39</v>
      </c>
      <c r="T290" t="s">
        <v>40</v>
      </c>
      <c r="U290" t="s">
        <v>377</v>
      </c>
      <c r="V290" t="s">
        <v>60</v>
      </c>
      <c r="W290" t="s">
        <v>40</v>
      </c>
      <c r="X290" t="s">
        <v>70</v>
      </c>
      <c r="Y290" t="s">
        <v>95</v>
      </c>
      <c r="Z290" t="s">
        <v>134</v>
      </c>
      <c r="AA290" t="s">
        <v>44</v>
      </c>
      <c r="AB290" t="s">
        <v>66</v>
      </c>
      <c r="AC290" t="s">
        <v>106</v>
      </c>
      <c r="AD290" t="s">
        <v>83</v>
      </c>
    </row>
    <row r="291" spans="1:30" hidden="1" x14ac:dyDescent="0.3">
      <c r="A291" t="s">
        <v>1711</v>
      </c>
      <c r="B291" t="s">
        <v>1712</v>
      </c>
      <c r="C291" s="1" t="str">
        <f t="shared" si="46"/>
        <v>21:0500</v>
      </c>
      <c r="D291" s="1" t="str">
        <f t="shared" si="47"/>
        <v>21:0165</v>
      </c>
      <c r="E291" t="s">
        <v>1713</v>
      </c>
      <c r="F291" t="s">
        <v>1714</v>
      </c>
      <c r="H291">
        <v>52.198638899999999</v>
      </c>
      <c r="I291">
        <v>-60.0099661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150</v>
      </c>
      <c r="N291">
        <v>290</v>
      </c>
      <c r="O291" t="s">
        <v>104</v>
      </c>
      <c r="P291" t="s">
        <v>153</v>
      </c>
      <c r="Q291" t="s">
        <v>95</v>
      </c>
      <c r="R291" t="s">
        <v>68</v>
      </c>
      <c r="S291" t="s">
        <v>136</v>
      </c>
      <c r="T291" t="s">
        <v>40</v>
      </c>
      <c r="U291" t="s">
        <v>789</v>
      </c>
      <c r="V291" t="s">
        <v>1598</v>
      </c>
      <c r="W291" t="s">
        <v>40</v>
      </c>
      <c r="X291" t="s">
        <v>43</v>
      </c>
      <c r="Y291" t="s">
        <v>95</v>
      </c>
      <c r="Z291" t="s">
        <v>214</v>
      </c>
      <c r="AA291" t="s">
        <v>214</v>
      </c>
      <c r="AB291" t="s">
        <v>1715</v>
      </c>
      <c r="AC291" t="s">
        <v>70</v>
      </c>
      <c r="AD291" t="s">
        <v>409</v>
      </c>
    </row>
    <row r="292" spans="1:30" hidden="1" x14ac:dyDescent="0.3">
      <c r="A292" t="s">
        <v>1716</v>
      </c>
      <c r="B292" t="s">
        <v>1717</v>
      </c>
      <c r="C292" s="1" t="str">
        <f t="shared" si="46"/>
        <v>21:0500</v>
      </c>
      <c r="D292" s="1" t="str">
        <f t="shared" si="47"/>
        <v>21:0165</v>
      </c>
      <c r="E292" t="s">
        <v>1718</v>
      </c>
      <c r="F292" t="s">
        <v>1719</v>
      </c>
      <c r="H292">
        <v>52.177723399999998</v>
      </c>
      <c r="I292">
        <v>-60.0699921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175</v>
      </c>
      <c r="N292">
        <v>291</v>
      </c>
      <c r="O292" t="s">
        <v>265</v>
      </c>
      <c r="P292" t="s">
        <v>185</v>
      </c>
      <c r="Q292" t="s">
        <v>95</v>
      </c>
      <c r="R292" t="s">
        <v>136</v>
      </c>
      <c r="S292" t="s">
        <v>68</v>
      </c>
      <c r="T292" t="s">
        <v>40</v>
      </c>
      <c r="U292" t="s">
        <v>258</v>
      </c>
      <c r="V292" t="s">
        <v>920</v>
      </c>
      <c r="W292" t="s">
        <v>40</v>
      </c>
      <c r="X292" t="s">
        <v>43</v>
      </c>
      <c r="Y292" t="s">
        <v>95</v>
      </c>
      <c r="Z292" t="s">
        <v>204</v>
      </c>
      <c r="AA292" t="s">
        <v>58</v>
      </c>
      <c r="AB292" t="s">
        <v>1720</v>
      </c>
      <c r="AC292" t="s">
        <v>57</v>
      </c>
      <c r="AD292" t="s">
        <v>196</v>
      </c>
    </row>
    <row r="293" spans="1:30" hidden="1" x14ac:dyDescent="0.3">
      <c r="A293" t="s">
        <v>1721</v>
      </c>
      <c r="B293" t="s">
        <v>1722</v>
      </c>
      <c r="C293" s="1" t="str">
        <f t="shared" si="46"/>
        <v>21:0500</v>
      </c>
      <c r="D293" s="1" t="str">
        <f t="shared" si="47"/>
        <v>21:0165</v>
      </c>
      <c r="E293" t="s">
        <v>1723</v>
      </c>
      <c r="F293" t="s">
        <v>1724</v>
      </c>
      <c r="H293">
        <v>52.142810099999998</v>
      </c>
      <c r="I293">
        <v>-60.039671200000001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184</v>
      </c>
      <c r="N293">
        <v>292</v>
      </c>
      <c r="O293" t="s">
        <v>571</v>
      </c>
      <c r="P293" t="s">
        <v>119</v>
      </c>
      <c r="Q293" t="s">
        <v>39</v>
      </c>
      <c r="R293" t="s">
        <v>38</v>
      </c>
      <c r="S293" t="s">
        <v>55</v>
      </c>
      <c r="T293" t="s">
        <v>40</v>
      </c>
      <c r="U293" t="s">
        <v>258</v>
      </c>
      <c r="V293" t="s">
        <v>920</v>
      </c>
      <c r="W293" t="s">
        <v>40</v>
      </c>
      <c r="X293" t="s">
        <v>43</v>
      </c>
      <c r="Y293" t="s">
        <v>39</v>
      </c>
      <c r="Z293" t="s">
        <v>67</v>
      </c>
      <c r="AA293" t="s">
        <v>58</v>
      </c>
      <c r="AB293" t="s">
        <v>1182</v>
      </c>
      <c r="AC293" t="s">
        <v>179</v>
      </c>
      <c r="AD293" t="s">
        <v>71</v>
      </c>
    </row>
    <row r="294" spans="1:30" hidden="1" x14ac:dyDescent="0.3">
      <c r="A294" t="s">
        <v>1725</v>
      </c>
      <c r="B294" t="s">
        <v>1726</v>
      </c>
      <c r="C294" s="1" t="str">
        <f t="shared" si="46"/>
        <v>21:0500</v>
      </c>
      <c r="D294" s="1" t="str">
        <f t="shared" si="47"/>
        <v>21:0165</v>
      </c>
      <c r="E294" t="s">
        <v>1727</v>
      </c>
      <c r="F294" t="s">
        <v>1728</v>
      </c>
      <c r="H294">
        <v>52.0838173</v>
      </c>
      <c r="I294">
        <v>-60.099565499999997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191</v>
      </c>
      <c r="N294">
        <v>293</v>
      </c>
      <c r="O294" t="s">
        <v>204</v>
      </c>
      <c r="P294" t="s">
        <v>202</v>
      </c>
      <c r="Q294" t="s">
        <v>95</v>
      </c>
      <c r="R294" t="s">
        <v>68</v>
      </c>
      <c r="S294" t="s">
        <v>37</v>
      </c>
      <c r="T294" t="s">
        <v>40</v>
      </c>
      <c r="U294" t="s">
        <v>423</v>
      </c>
      <c r="V294" t="s">
        <v>144</v>
      </c>
      <c r="W294" t="s">
        <v>40</v>
      </c>
      <c r="X294" t="s">
        <v>43</v>
      </c>
      <c r="Y294" t="s">
        <v>95</v>
      </c>
      <c r="Z294" t="s">
        <v>67</v>
      </c>
      <c r="AA294" t="s">
        <v>214</v>
      </c>
      <c r="AB294" t="s">
        <v>1517</v>
      </c>
      <c r="AC294" t="s">
        <v>250</v>
      </c>
      <c r="AD294" t="s">
        <v>409</v>
      </c>
    </row>
    <row r="295" spans="1:30" hidden="1" x14ac:dyDescent="0.3">
      <c r="A295" t="s">
        <v>1729</v>
      </c>
      <c r="B295" t="s">
        <v>1730</v>
      </c>
      <c r="C295" s="1" t="str">
        <f t="shared" si="46"/>
        <v>21:0500</v>
      </c>
      <c r="D295" s="1" t="str">
        <f t="shared" si="47"/>
        <v>21:0165</v>
      </c>
      <c r="E295" t="s">
        <v>1731</v>
      </c>
      <c r="F295" t="s">
        <v>1732</v>
      </c>
      <c r="H295">
        <v>52.097705699999999</v>
      </c>
      <c r="I295">
        <v>-60.110303500000001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201</v>
      </c>
      <c r="N295">
        <v>294</v>
      </c>
      <c r="O295" t="s">
        <v>78</v>
      </c>
      <c r="P295" t="s">
        <v>193</v>
      </c>
      <c r="Q295" t="s">
        <v>95</v>
      </c>
      <c r="R295" t="s">
        <v>136</v>
      </c>
      <c r="S295" t="s">
        <v>37</v>
      </c>
      <c r="T295" t="s">
        <v>40</v>
      </c>
      <c r="U295" t="s">
        <v>510</v>
      </c>
      <c r="V295" t="s">
        <v>94</v>
      </c>
      <c r="W295" t="s">
        <v>40</v>
      </c>
      <c r="X295" t="s">
        <v>43</v>
      </c>
      <c r="Y295" t="s">
        <v>95</v>
      </c>
      <c r="Z295" t="s">
        <v>134</v>
      </c>
      <c r="AA295" t="s">
        <v>214</v>
      </c>
      <c r="AB295" t="s">
        <v>1733</v>
      </c>
      <c r="AC295" t="s">
        <v>233</v>
      </c>
      <c r="AD295" t="s">
        <v>392</v>
      </c>
    </row>
    <row r="296" spans="1:30" hidden="1" x14ac:dyDescent="0.3">
      <c r="A296" t="s">
        <v>1734</v>
      </c>
      <c r="B296" t="s">
        <v>1735</v>
      </c>
      <c r="C296" s="1" t="str">
        <f t="shared" si="46"/>
        <v>21:0500</v>
      </c>
      <c r="D296" s="1" t="str">
        <f>HYPERLINK("http://geochem.nrcan.gc.ca/cdogs/content/svy/svy_e.htm", "")</f>
        <v/>
      </c>
      <c r="G296" s="1" t="str">
        <f>HYPERLINK("http://geochem.nrcan.gc.ca/cdogs/content/cr_/cr_00056_e.htm", "56")</f>
        <v>56</v>
      </c>
      <c r="J296" t="s">
        <v>161</v>
      </c>
      <c r="K296" t="s">
        <v>162</v>
      </c>
      <c r="L296">
        <v>15</v>
      </c>
      <c r="M296" t="s">
        <v>163</v>
      </c>
      <c r="N296">
        <v>295</v>
      </c>
      <c r="O296" t="s">
        <v>1447</v>
      </c>
      <c r="P296" t="s">
        <v>1520</v>
      </c>
      <c r="Q296" t="s">
        <v>54</v>
      </c>
      <c r="R296" t="s">
        <v>103</v>
      </c>
      <c r="S296" t="s">
        <v>130</v>
      </c>
      <c r="T296" t="s">
        <v>117</v>
      </c>
      <c r="U296" t="s">
        <v>158</v>
      </c>
      <c r="V296" t="s">
        <v>293</v>
      </c>
      <c r="W296" t="s">
        <v>94</v>
      </c>
      <c r="X296" t="s">
        <v>67</v>
      </c>
      <c r="Y296" t="s">
        <v>37</v>
      </c>
      <c r="Z296" t="s">
        <v>337</v>
      </c>
      <c r="AA296" t="s">
        <v>196</v>
      </c>
      <c r="AB296" t="s">
        <v>1736</v>
      </c>
      <c r="AC296" t="s">
        <v>276</v>
      </c>
      <c r="AD296" t="s">
        <v>1070</v>
      </c>
    </row>
    <row r="297" spans="1:30" hidden="1" x14ac:dyDescent="0.3">
      <c r="A297" t="s">
        <v>1737</v>
      </c>
      <c r="B297" t="s">
        <v>1738</v>
      </c>
      <c r="C297" s="1" t="str">
        <f t="shared" si="46"/>
        <v>21:0500</v>
      </c>
      <c r="D297" s="1" t="str">
        <f t="shared" ref="D297:D319" si="50">HYPERLINK("http://geochem.nrcan.gc.ca/cdogs/content/svy/svy210165_e.htm", "21:0165")</f>
        <v>21:0165</v>
      </c>
      <c r="E297" t="s">
        <v>1739</v>
      </c>
      <c r="F297" t="s">
        <v>1740</v>
      </c>
      <c r="H297">
        <v>52.111122999999999</v>
      </c>
      <c r="I297">
        <v>-60.0824985</v>
      </c>
      <c r="J297" s="1" t="str">
        <f t="shared" ref="J297:J319" si="51">HYPERLINK("http://geochem.nrcan.gc.ca/cdogs/content/kwd/kwd020027_e.htm", "NGR lake sediment grab sample")</f>
        <v>NGR lake sediment grab sample</v>
      </c>
      <c r="K297" s="1" t="str">
        <f t="shared" ref="K297:K319" si="52">HYPERLINK("http://geochem.nrcan.gc.ca/cdogs/content/kwd/kwd080006_e.htm", "&lt;177 micron (NGR)")</f>
        <v>&lt;177 micron (NGR)</v>
      </c>
      <c r="L297">
        <v>15</v>
      </c>
      <c r="M297" t="s">
        <v>210</v>
      </c>
      <c r="N297">
        <v>296</v>
      </c>
      <c r="O297" t="s">
        <v>66</v>
      </c>
      <c r="P297" t="s">
        <v>176</v>
      </c>
      <c r="Q297" t="s">
        <v>95</v>
      </c>
      <c r="R297" t="s">
        <v>38</v>
      </c>
      <c r="S297" t="s">
        <v>55</v>
      </c>
      <c r="T297" t="s">
        <v>40</v>
      </c>
      <c r="U297" t="s">
        <v>214</v>
      </c>
      <c r="V297" t="s">
        <v>42</v>
      </c>
      <c r="W297" t="s">
        <v>40</v>
      </c>
      <c r="X297" t="s">
        <v>43</v>
      </c>
      <c r="Y297" t="s">
        <v>95</v>
      </c>
      <c r="Z297" t="s">
        <v>134</v>
      </c>
      <c r="AA297" t="s">
        <v>214</v>
      </c>
      <c r="AB297" t="s">
        <v>178</v>
      </c>
      <c r="AC297" t="s">
        <v>248</v>
      </c>
      <c r="AD297" t="s">
        <v>241</v>
      </c>
    </row>
    <row r="298" spans="1:30" hidden="1" x14ac:dyDescent="0.3">
      <c r="A298" t="s">
        <v>1741</v>
      </c>
      <c r="B298" t="s">
        <v>1742</v>
      </c>
      <c r="C298" s="1" t="str">
        <f t="shared" si="46"/>
        <v>21:0500</v>
      </c>
      <c r="D298" s="1" t="str">
        <f t="shared" si="50"/>
        <v>21:0165</v>
      </c>
      <c r="E298" t="s">
        <v>1743</v>
      </c>
      <c r="F298" t="s">
        <v>1744</v>
      </c>
      <c r="H298">
        <v>52.128894699999996</v>
      </c>
      <c r="I298">
        <v>-60.096389700000003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221</v>
      </c>
      <c r="N298">
        <v>297</v>
      </c>
      <c r="O298" t="s">
        <v>329</v>
      </c>
      <c r="P298" t="s">
        <v>256</v>
      </c>
      <c r="Q298" t="s">
        <v>95</v>
      </c>
      <c r="R298" t="s">
        <v>38</v>
      </c>
      <c r="S298" t="s">
        <v>55</v>
      </c>
      <c r="T298" t="s">
        <v>40</v>
      </c>
      <c r="U298" t="s">
        <v>129</v>
      </c>
      <c r="V298" t="s">
        <v>239</v>
      </c>
      <c r="W298" t="s">
        <v>40</v>
      </c>
      <c r="X298" t="s">
        <v>43</v>
      </c>
      <c r="Y298" t="s">
        <v>95</v>
      </c>
      <c r="Z298" t="s">
        <v>164</v>
      </c>
      <c r="AA298" t="s">
        <v>45</v>
      </c>
      <c r="AB298" t="s">
        <v>437</v>
      </c>
      <c r="AC298" t="s">
        <v>144</v>
      </c>
      <c r="AD298" t="s">
        <v>107</v>
      </c>
    </row>
    <row r="299" spans="1:30" hidden="1" x14ac:dyDescent="0.3">
      <c r="A299" t="s">
        <v>1745</v>
      </c>
      <c r="B299" t="s">
        <v>1746</v>
      </c>
      <c r="C299" s="1" t="str">
        <f t="shared" si="46"/>
        <v>21:0500</v>
      </c>
      <c r="D299" s="1" t="str">
        <f t="shared" si="50"/>
        <v>21:0165</v>
      </c>
      <c r="E299" t="s">
        <v>1747</v>
      </c>
      <c r="F299" t="s">
        <v>1748</v>
      </c>
      <c r="H299">
        <v>52.183824000000001</v>
      </c>
      <c r="I299">
        <v>-60.1685157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230</v>
      </c>
      <c r="N299">
        <v>298</v>
      </c>
      <c r="O299" t="s">
        <v>299</v>
      </c>
      <c r="P299" t="s">
        <v>192</v>
      </c>
      <c r="Q299" t="s">
        <v>95</v>
      </c>
      <c r="R299" t="s">
        <v>92</v>
      </c>
      <c r="S299" t="s">
        <v>35</v>
      </c>
      <c r="T299" t="s">
        <v>40</v>
      </c>
      <c r="U299" t="s">
        <v>421</v>
      </c>
      <c r="V299" t="s">
        <v>266</v>
      </c>
      <c r="W299" t="s">
        <v>40</v>
      </c>
      <c r="X299" t="s">
        <v>43</v>
      </c>
      <c r="Y299" t="s">
        <v>136</v>
      </c>
      <c r="Z299" t="s">
        <v>83</v>
      </c>
      <c r="AA299" t="s">
        <v>314</v>
      </c>
      <c r="AB299" t="s">
        <v>215</v>
      </c>
      <c r="AC299" t="s">
        <v>70</v>
      </c>
      <c r="AD299" t="s">
        <v>122</v>
      </c>
    </row>
    <row r="300" spans="1:30" hidden="1" x14ac:dyDescent="0.3">
      <c r="A300" t="s">
        <v>1749</v>
      </c>
      <c r="B300" t="s">
        <v>1750</v>
      </c>
      <c r="C300" s="1" t="str">
        <f t="shared" si="46"/>
        <v>21:0500</v>
      </c>
      <c r="D300" s="1" t="str">
        <f t="shared" si="50"/>
        <v>21:0165</v>
      </c>
      <c r="E300" t="s">
        <v>1751</v>
      </c>
      <c r="F300" t="s">
        <v>1752</v>
      </c>
      <c r="H300">
        <v>52.213360600000001</v>
      </c>
      <c r="I300">
        <v>-60.1739289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238</v>
      </c>
      <c r="N300">
        <v>299</v>
      </c>
      <c r="O300" t="s">
        <v>204</v>
      </c>
      <c r="P300" t="s">
        <v>79</v>
      </c>
      <c r="Q300" t="s">
        <v>95</v>
      </c>
      <c r="R300" t="s">
        <v>68</v>
      </c>
      <c r="S300" t="s">
        <v>136</v>
      </c>
      <c r="T300" t="s">
        <v>40</v>
      </c>
      <c r="U300" t="s">
        <v>423</v>
      </c>
      <c r="V300" t="s">
        <v>239</v>
      </c>
      <c r="W300" t="s">
        <v>40</v>
      </c>
      <c r="X300" t="s">
        <v>43</v>
      </c>
      <c r="Y300" t="s">
        <v>95</v>
      </c>
      <c r="Z300" t="s">
        <v>134</v>
      </c>
      <c r="AA300" t="s">
        <v>135</v>
      </c>
      <c r="AB300" t="s">
        <v>830</v>
      </c>
      <c r="AC300" t="s">
        <v>239</v>
      </c>
      <c r="AD300" t="s">
        <v>155</v>
      </c>
    </row>
    <row r="301" spans="1:30" hidden="1" x14ac:dyDescent="0.3">
      <c r="A301" t="s">
        <v>1753</v>
      </c>
      <c r="B301" t="s">
        <v>1754</v>
      </c>
      <c r="C301" s="1" t="str">
        <f t="shared" si="46"/>
        <v>21:0500</v>
      </c>
      <c r="D301" s="1" t="str">
        <f t="shared" si="50"/>
        <v>21:0165</v>
      </c>
      <c r="E301" t="s">
        <v>1755</v>
      </c>
      <c r="F301" t="s">
        <v>1756</v>
      </c>
      <c r="H301">
        <v>52.221670699999997</v>
      </c>
      <c r="I301">
        <v>-60.169447400000003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246</v>
      </c>
      <c r="N301">
        <v>300</v>
      </c>
      <c r="O301" t="s">
        <v>204</v>
      </c>
      <c r="P301" t="s">
        <v>193</v>
      </c>
      <c r="Q301" t="s">
        <v>95</v>
      </c>
      <c r="R301" t="s">
        <v>68</v>
      </c>
      <c r="S301" t="s">
        <v>39</v>
      </c>
      <c r="T301" t="s">
        <v>40</v>
      </c>
      <c r="U301" t="s">
        <v>304</v>
      </c>
      <c r="V301" t="s">
        <v>271</v>
      </c>
      <c r="W301" t="s">
        <v>40</v>
      </c>
      <c r="X301" t="s">
        <v>43</v>
      </c>
      <c r="Y301" t="s">
        <v>95</v>
      </c>
      <c r="Z301" t="s">
        <v>164</v>
      </c>
      <c r="AA301" t="s">
        <v>44</v>
      </c>
      <c r="AB301" t="s">
        <v>377</v>
      </c>
      <c r="AC301" t="s">
        <v>239</v>
      </c>
      <c r="AD301" t="s">
        <v>409</v>
      </c>
    </row>
    <row r="302" spans="1:30" hidden="1" x14ac:dyDescent="0.3">
      <c r="A302" t="s">
        <v>1757</v>
      </c>
      <c r="B302" t="s">
        <v>1758</v>
      </c>
      <c r="C302" s="1" t="str">
        <f t="shared" si="46"/>
        <v>21:0500</v>
      </c>
      <c r="D302" s="1" t="str">
        <f t="shared" si="50"/>
        <v>21:0165</v>
      </c>
      <c r="E302" t="s">
        <v>1759</v>
      </c>
      <c r="F302" t="s">
        <v>1760</v>
      </c>
      <c r="H302">
        <v>52.273989999999998</v>
      </c>
      <c r="I302">
        <v>-60.175395100000003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34</v>
      </c>
      <c r="N302">
        <v>301</v>
      </c>
      <c r="O302" t="s">
        <v>247</v>
      </c>
      <c r="P302" t="s">
        <v>193</v>
      </c>
      <c r="Q302" t="s">
        <v>39</v>
      </c>
      <c r="R302" t="s">
        <v>37</v>
      </c>
      <c r="S302" t="s">
        <v>55</v>
      </c>
      <c r="T302" t="s">
        <v>40</v>
      </c>
      <c r="U302" t="s">
        <v>477</v>
      </c>
      <c r="V302" t="s">
        <v>94</v>
      </c>
      <c r="W302" t="s">
        <v>40</v>
      </c>
      <c r="X302" t="s">
        <v>43</v>
      </c>
      <c r="Y302" t="s">
        <v>95</v>
      </c>
      <c r="Z302" t="s">
        <v>67</v>
      </c>
      <c r="AA302" t="s">
        <v>115</v>
      </c>
      <c r="AB302" t="s">
        <v>437</v>
      </c>
      <c r="AC302" t="s">
        <v>596</v>
      </c>
      <c r="AD302" t="s">
        <v>115</v>
      </c>
    </row>
    <row r="303" spans="1:30" hidden="1" x14ac:dyDescent="0.3">
      <c r="A303" t="s">
        <v>1761</v>
      </c>
      <c r="B303" t="s">
        <v>1762</v>
      </c>
      <c r="C303" s="1" t="str">
        <f t="shared" si="46"/>
        <v>21:0500</v>
      </c>
      <c r="D303" s="1" t="str">
        <f t="shared" si="50"/>
        <v>21:0165</v>
      </c>
      <c r="E303" t="s">
        <v>1763</v>
      </c>
      <c r="F303" t="s">
        <v>1764</v>
      </c>
      <c r="H303">
        <v>52.238368600000001</v>
      </c>
      <c r="I303">
        <v>-60.122824000000001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76</v>
      </c>
      <c r="N303">
        <v>302</v>
      </c>
      <c r="O303" t="s">
        <v>414</v>
      </c>
      <c r="P303" t="s">
        <v>165</v>
      </c>
      <c r="Q303" t="s">
        <v>37</v>
      </c>
      <c r="R303" t="s">
        <v>38</v>
      </c>
      <c r="S303" t="s">
        <v>185</v>
      </c>
      <c r="T303" t="s">
        <v>40</v>
      </c>
      <c r="U303" t="s">
        <v>258</v>
      </c>
      <c r="V303" t="s">
        <v>94</v>
      </c>
      <c r="W303" t="s">
        <v>40</v>
      </c>
      <c r="X303" t="s">
        <v>43</v>
      </c>
      <c r="Y303" t="s">
        <v>39</v>
      </c>
      <c r="Z303" t="s">
        <v>67</v>
      </c>
      <c r="AA303" t="s">
        <v>258</v>
      </c>
      <c r="AB303" t="s">
        <v>277</v>
      </c>
      <c r="AC303" t="s">
        <v>57</v>
      </c>
      <c r="AD303" t="s">
        <v>155</v>
      </c>
    </row>
    <row r="304" spans="1:30" hidden="1" x14ac:dyDescent="0.3">
      <c r="A304" t="s">
        <v>1765</v>
      </c>
      <c r="B304" t="s">
        <v>1766</v>
      </c>
      <c r="C304" s="1" t="str">
        <f t="shared" si="46"/>
        <v>21:0500</v>
      </c>
      <c r="D304" s="1" t="str">
        <f t="shared" si="50"/>
        <v>21:0165</v>
      </c>
      <c r="E304" t="s">
        <v>1759</v>
      </c>
      <c r="F304" t="s">
        <v>1767</v>
      </c>
      <c r="H304">
        <v>52.273989999999998</v>
      </c>
      <c r="I304">
        <v>-60.175395100000003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65</v>
      </c>
      <c r="N304">
        <v>303</v>
      </c>
      <c r="O304" t="s">
        <v>256</v>
      </c>
      <c r="P304" t="s">
        <v>176</v>
      </c>
      <c r="Q304" t="s">
        <v>39</v>
      </c>
      <c r="R304" t="s">
        <v>37</v>
      </c>
      <c r="S304" t="s">
        <v>95</v>
      </c>
      <c r="T304" t="s">
        <v>40</v>
      </c>
      <c r="U304" t="s">
        <v>477</v>
      </c>
      <c r="V304" t="s">
        <v>94</v>
      </c>
      <c r="W304" t="s">
        <v>40</v>
      </c>
      <c r="X304" t="s">
        <v>43</v>
      </c>
      <c r="Y304" t="s">
        <v>95</v>
      </c>
      <c r="Z304" t="s">
        <v>185</v>
      </c>
      <c r="AA304" t="s">
        <v>45</v>
      </c>
      <c r="AB304" t="s">
        <v>429</v>
      </c>
      <c r="AC304" t="s">
        <v>106</v>
      </c>
      <c r="AD304" t="s">
        <v>241</v>
      </c>
    </row>
    <row r="305" spans="1:30" hidden="1" x14ac:dyDescent="0.3">
      <c r="A305" t="s">
        <v>1768</v>
      </c>
      <c r="B305" t="s">
        <v>1769</v>
      </c>
      <c r="C305" s="1" t="str">
        <f t="shared" si="46"/>
        <v>21:0500</v>
      </c>
      <c r="D305" s="1" t="str">
        <f t="shared" si="50"/>
        <v>21:0165</v>
      </c>
      <c r="E305" t="s">
        <v>1759</v>
      </c>
      <c r="F305" t="s">
        <v>1770</v>
      </c>
      <c r="H305">
        <v>52.273989999999998</v>
      </c>
      <c r="I305">
        <v>-60.175395100000003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52</v>
      </c>
      <c r="N305">
        <v>304</v>
      </c>
      <c r="O305" t="s">
        <v>232</v>
      </c>
      <c r="P305" t="s">
        <v>176</v>
      </c>
      <c r="Q305" t="s">
        <v>95</v>
      </c>
      <c r="R305" t="s">
        <v>37</v>
      </c>
      <c r="S305" t="s">
        <v>39</v>
      </c>
      <c r="T305" t="s">
        <v>40</v>
      </c>
      <c r="U305" t="s">
        <v>265</v>
      </c>
      <c r="V305" t="s">
        <v>239</v>
      </c>
      <c r="W305" t="s">
        <v>40</v>
      </c>
      <c r="X305" t="s">
        <v>43</v>
      </c>
      <c r="Y305" t="s">
        <v>95</v>
      </c>
      <c r="Z305" t="s">
        <v>185</v>
      </c>
      <c r="AA305" t="s">
        <v>45</v>
      </c>
      <c r="AB305" t="s">
        <v>472</v>
      </c>
      <c r="AC305" t="s">
        <v>596</v>
      </c>
      <c r="AD305" t="s">
        <v>107</v>
      </c>
    </row>
    <row r="306" spans="1:30" hidden="1" x14ac:dyDescent="0.3">
      <c r="A306" t="s">
        <v>1771</v>
      </c>
      <c r="B306" t="s">
        <v>1772</v>
      </c>
      <c r="C306" s="1" t="str">
        <f t="shared" si="46"/>
        <v>21:0500</v>
      </c>
      <c r="D306" s="1" t="str">
        <f t="shared" si="50"/>
        <v>21:0165</v>
      </c>
      <c r="E306" t="s">
        <v>1773</v>
      </c>
      <c r="F306" t="s">
        <v>1774</v>
      </c>
      <c r="H306">
        <v>52.264918399999999</v>
      </c>
      <c r="I306">
        <v>-60.225223100000001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91</v>
      </c>
      <c r="N306">
        <v>305</v>
      </c>
      <c r="O306" t="s">
        <v>104</v>
      </c>
      <c r="P306" t="s">
        <v>130</v>
      </c>
      <c r="Q306" t="s">
        <v>39</v>
      </c>
      <c r="R306" t="s">
        <v>136</v>
      </c>
      <c r="S306" t="s">
        <v>39</v>
      </c>
      <c r="T306" t="s">
        <v>40</v>
      </c>
      <c r="U306" t="s">
        <v>270</v>
      </c>
      <c r="V306" t="s">
        <v>94</v>
      </c>
      <c r="W306" t="s">
        <v>40</v>
      </c>
      <c r="X306" t="s">
        <v>43</v>
      </c>
      <c r="Y306" t="s">
        <v>39</v>
      </c>
      <c r="Z306" t="s">
        <v>164</v>
      </c>
      <c r="AA306" t="s">
        <v>45</v>
      </c>
      <c r="AB306" t="s">
        <v>981</v>
      </c>
      <c r="AC306" t="s">
        <v>884</v>
      </c>
      <c r="AD306" t="s">
        <v>196</v>
      </c>
    </row>
    <row r="307" spans="1:30" hidden="1" x14ac:dyDescent="0.3">
      <c r="A307" t="s">
        <v>1775</v>
      </c>
      <c r="B307" t="s">
        <v>1776</v>
      </c>
      <c r="C307" s="1" t="str">
        <f t="shared" si="46"/>
        <v>21:0500</v>
      </c>
      <c r="D307" s="1" t="str">
        <f t="shared" si="50"/>
        <v>21:0165</v>
      </c>
      <c r="E307" t="s">
        <v>1777</v>
      </c>
      <c r="F307" t="s">
        <v>1778</v>
      </c>
      <c r="H307">
        <v>52.267644199999999</v>
      </c>
      <c r="I307">
        <v>-60.371199699999998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102</v>
      </c>
      <c r="N307">
        <v>306</v>
      </c>
      <c r="O307" t="s">
        <v>265</v>
      </c>
      <c r="P307" t="s">
        <v>329</v>
      </c>
      <c r="Q307" t="s">
        <v>95</v>
      </c>
      <c r="R307" t="s">
        <v>131</v>
      </c>
      <c r="S307" t="s">
        <v>37</v>
      </c>
      <c r="T307" t="s">
        <v>40</v>
      </c>
      <c r="U307" t="s">
        <v>344</v>
      </c>
      <c r="V307" t="s">
        <v>239</v>
      </c>
      <c r="W307" t="s">
        <v>40</v>
      </c>
      <c r="X307" t="s">
        <v>43</v>
      </c>
      <c r="Y307" t="s">
        <v>95</v>
      </c>
      <c r="Z307" t="s">
        <v>204</v>
      </c>
      <c r="AA307" t="s">
        <v>392</v>
      </c>
      <c r="AB307" t="s">
        <v>1779</v>
      </c>
      <c r="AC307" t="s">
        <v>233</v>
      </c>
      <c r="AD307" t="s">
        <v>241</v>
      </c>
    </row>
    <row r="308" spans="1:30" hidden="1" x14ac:dyDescent="0.3">
      <c r="A308" t="s">
        <v>1780</v>
      </c>
      <c r="B308" t="s">
        <v>1781</v>
      </c>
      <c r="C308" s="1" t="str">
        <f t="shared" si="46"/>
        <v>21:0500</v>
      </c>
      <c r="D308" s="1" t="str">
        <f t="shared" si="50"/>
        <v>21:0165</v>
      </c>
      <c r="E308" t="s">
        <v>1782</v>
      </c>
      <c r="F308" t="s">
        <v>1783</v>
      </c>
      <c r="H308">
        <v>52.265944099999999</v>
      </c>
      <c r="I308">
        <v>-60.423467799999997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113</v>
      </c>
      <c r="N308">
        <v>307</v>
      </c>
      <c r="O308" t="s">
        <v>255</v>
      </c>
      <c r="P308" t="s">
        <v>169</v>
      </c>
      <c r="Q308" t="s">
        <v>95</v>
      </c>
      <c r="R308" t="s">
        <v>38</v>
      </c>
      <c r="S308" t="s">
        <v>38</v>
      </c>
      <c r="T308" t="s">
        <v>40</v>
      </c>
      <c r="U308" t="s">
        <v>77</v>
      </c>
      <c r="V308" t="s">
        <v>649</v>
      </c>
      <c r="W308" t="s">
        <v>40</v>
      </c>
      <c r="X308" t="s">
        <v>43</v>
      </c>
      <c r="Y308" t="s">
        <v>95</v>
      </c>
      <c r="Z308" t="s">
        <v>164</v>
      </c>
      <c r="AA308" t="s">
        <v>44</v>
      </c>
      <c r="AB308" t="s">
        <v>364</v>
      </c>
      <c r="AC308" t="s">
        <v>250</v>
      </c>
      <c r="AD308" t="s">
        <v>196</v>
      </c>
    </row>
    <row r="309" spans="1:30" hidden="1" x14ac:dyDescent="0.3">
      <c r="A309" t="s">
        <v>1784</v>
      </c>
      <c r="B309" t="s">
        <v>1785</v>
      </c>
      <c r="C309" s="1" t="str">
        <f t="shared" si="46"/>
        <v>21:0500</v>
      </c>
      <c r="D309" s="1" t="str">
        <f t="shared" si="50"/>
        <v>21:0165</v>
      </c>
      <c r="E309" t="s">
        <v>1786</v>
      </c>
      <c r="F309" t="s">
        <v>1787</v>
      </c>
      <c r="H309">
        <v>52.278660799999997</v>
      </c>
      <c r="I309">
        <v>-60.479457400000001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127</v>
      </c>
      <c r="N309">
        <v>308</v>
      </c>
      <c r="O309" t="s">
        <v>329</v>
      </c>
      <c r="P309" t="s">
        <v>67</v>
      </c>
      <c r="Q309" t="s">
        <v>95</v>
      </c>
      <c r="R309" t="s">
        <v>38</v>
      </c>
      <c r="S309" t="s">
        <v>37</v>
      </c>
      <c r="T309" t="s">
        <v>40</v>
      </c>
      <c r="U309" t="s">
        <v>337</v>
      </c>
      <c r="V309" t="s">
        <v>60</v>
      </c>
      <c r="W309" t="s">
        <v>40</v>
      </c>
      <c r="X309" t="s">
        <v>43</v>
      </c>
      <c r="Y309" t="s">
        <v>95</v>
      </c>
      <c r="Z309" t="s">
        <v>204</v>
      </c>
      <c r="AA309" t="s">
        <v>45</v>
      </c>
      <c r="AB309" t="s">
        <v>1788</v>
      </c>
      <c r="AC309" t="s">
        <v>250</v>
      </c>
      <c r="AD309" t="s">
        <v>258</v>
      </c>
    </row>
    <row r="310" spans="1:30" hidden="1" x14ac:dyDescent="0.3">
      <c r="A310" t="s">
        <v>1789</v>
      </c>
      <c r="B310" t="s">
        <v>1790</v>
      </c>
      <c r="C310" s="1" t="str">
        <f t="shared" si="46"/>
        <v>21:0500</v>
      </c>
      <c r="D310" s="1" t="str">
        <f t="shared" si="50"/>
        <v>21:0165</v>
      </c>
      <c r="E310" t="s">
        <v>1791</v>
      </c>
      <c r="F310" t="s">
        <v>1792</v>
      </c>
      <c r="H310">
        <v>52.288503300000002</v>
      </c>
      <c r="I310">
        <v>-60.536414000000001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142</v>
      </c>
      <c r="N310">
        <v>309</v>
      </c>
      <c r="O310" t="s">
        <v>78</v>
      </c>
      <c r="P310" t="s">
        <v>67</v>
      </c>
      <c r="Q310" t="s">
        <v>55</v>
      </c>
      <c r="R310" t="s">
        <v>38</v>
      </c>
      <c r="S310" t="s">
        <v>37</v>
      </c>
      <c r="T310" t="s">
        <v>40</v>
      </c>
      <c r="U310" t="s">
        <v>211</v>
      </c>
      <c r="V310" t="s">
        <v>94</v>
      </c>
      <c r="W310" t="s">
        <v>40</v>
      </c>
      <c r="X310" t="s">
        <v>43</v>
      </c>
      <c r="Y310" t="s">
        <v>95</v>
      </c>
      <c r="Z310" t="s">
        <v>134</v>
      </c>
      <c r="AA310" t="s">
        <v>314</v>
      </c>
      <c r="AB310" t="s">
        <v>59</v>
      </c>
      <c r="AC310" t="s">
        <v>250</v>
      </c>
      <c r="AD310" t="s">
        <v>44</v>
      </c>
    </row>
    <row r="311" spans="1:30" hidden="1" x14ac:dyDescent="0.3">
      <c r="A311" t="s">
        <v>1793</v>
      </c>
      <c r="B311" t="s">
        <v>1794</v>
      </c>
      <c r="C311" s="1" t="str">
        <f t="shared" si="46"/>
        <v>21:0500</v>
      </c>
      <c r="D311" s="1" t="str">
        <f t="shared" si="50"/>
        <v>21:0165</v>
      </c>
      <c r="E311" t="s">
        <v>1795</v>
      </c>
      <c r="F311" t="s">
        <v>1796</v>
      </c>
      <c r="H311">
        <v>52.2903175</v>
      </c>
      <c r="I311">
        <v>-60.579824799999997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150</v>
      </c>
      <c r="N311">
        <v>310</v>
      </c>
      <c r="O311" t="s">
        <v>103</v>
      </c>
      <c r="P311" t="s">
        <v>571</v>
      </c>
      <c r="Q311" t="s">
        <v>67</v>
      </c>
      <c r="R311" t="s">
        <v>92</v>
      </c>
      <c r="S311" t="s">
        <v>68</v>
      </c>
      <c r="T311" t="s">
        <v>40</v>
      </c>
      <c r="U311" t="s">
        <v>258</v>
      </c>
      <c r="V311" t="s">
        <v>233</v>
      </c>
      <c r="W311" t="s">
        <v>117</v>
      </c>
      <c r="X311" t="s">
        <v>43</v>
      </c>
      <c r="Y311" t="s">
        <v>95</v>
      </c>
      <c r="Z311" t="s">
        <v>337</v>
      </c>
      <c r="AA311" t="s">
        <v>115</v>
      </c>
      <c r="AB311" t="s">
        <v>108</v>
      </c>
      <c r="AC311" t="s">
        <v>248</v>
      </c>
      <c r="AD311" t="s">
        <v>44</v>
      </c>
    </row>
    <row r="312" spans="1:30" hidden="1" x14ac:dyDescent="0.3">
      <c r="A312" t="s">
        <v>1797</v>
      </c>
      <c r="B312" t="s">
        <v>1798</v>
      </c>
      <c r="C312" s="1" t="str">
        <f t="shared" si="46"/>
        <v>21:0500</v>
      </c>
      <c r="D312" s="1" t="str">
        <f t="shared" si="50"/>
        <v>21:0165</v>
      </c>
      <c r="E312" t="s">
        <v>1799</v>
      </c>
      <c r="F312" t="s">
        <v>1800</v>
      </c>
      <c r="H312">
        <v>52.286820800000001</v>
      </c>
      <c r="I312">
        <v>-60.649769900000003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175</v>
      </c>
      <c r="N312">
        <v>311</v>
      </c>
      <c r="O312" t="s">
        <v>1134</v>
      </c>
      <c r="P312" t="s">
        <v>129</v>
      </c>
      <c r="Q312" t="s">
        <v>95</v>
      </c>
      <c r="R312" t="s">
        <v>119</v>
      </c>
      <c r="S312" t="s">
        <v>192</v>
      </c>
      <c r="T312" t="s">
        <v>40</v>
      </c>
      <c r="U312" t="s">
        <v>1801</v>
      </c>
      <c r="V312" t="s">
        <v>1802</v>
      </c>
      <c r="W312" t="s">
        <v>40</v>
      </c>
      <c r="X312" t="s">
        <v>43</v>
      </c>
      <c r="Y312" t="s">
        <v>95</v>
      </c>
      <c r="Z312" t="s">
        <v>115</v>
      </c>
      <c r="AA312" t="s">
        <v>155</v>
      </c>
      <c r="AB312" t="s">
        <v>323</v>
      </c>
      <c r="AC312" t="s">
        <v>248</v>
      </c>
      <c r="AD312" t="s">
        <v>196</v>
      </c>
    </row>
    <row r="313" spans="1:30" hidden="1" x14ac:dyDescent="0.3">
      <c r="A313" t="s">
        <v>1803</v>
      </c>
      <c r="B313" t="s">
        <v>1804</v>
      </c>
      <c r="C313" s="1" t="str">
        <f t="shared" si="46"/>
        <v>21:0500</v>
      </c>
      <c r="D313" s="1" t="str">
        <f t="shared" si="50"/>
        <v>21:0165</v>
      </c>
      <c r="E313" t="s">
        <v>1805</v>
      </c>
      <c r="F313" t="s">
        <v>1806</v>
      </c>
      <c r="H313">
        <v>52.487259700000003</v>
      </c>
      <c r="I313">
        <v>-61.655669500000002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184</v>
      </c>
      <c r="N313">
        <v>312</v>
      </c>
      <c r="O313" t="s">
        <v>255</v>
      </c>
      <c r="P313" t="s">
        <v>119</v>
      </c>
      <c r="Q313" t="s">
        <v>95</v>
      </c>
      <c r="R313" t="s">
        <v>153</v>
      </c>
      <c r="S313" t="s">
        <v>38</v>
      </c>
      <c r="T313" t="s">
        <v>40</v>
      </c>
      <c r="U313" t="s">
        <v>241</v>
      </c>
      <c r="V313" t="s">
        <v>1598</v>
      </c>
      <c r="W313" t="s">
        <v>40</v>
      </c>
      <c r="X313" t="s">
        <v>43</v>
      </c>
      <c r="Y313" t="s">
        <v>95</v>
      </c>
      <c r="Z313" t="s">
        <v>263</v>
      </c>
      <c r="AA313" t="s">
        <v>258</v>
      </c>
      <c r="AB313" t="s">
        <v>1807</v>
      </c>
      <c r="AC313" t="s">
        <v>57</v>
      </c>
      <c r="AD313" t="s">
        <v>155</v>
      </c>
    </row>
    <row r="314" spans="1:30" hidden="1" x14ac:dyDescent="0.3">
      <c r="A314" t="s">
        <v>1808</v>
      </c>
      <c r="B314" t="s">
        <v>1809</v>
      </c>
      <c r="C314" s="1" t="str">
        <f t="shared" si="46"/>
        <v>21:0500</v>
      </c>
      <c r="D314" s="1" t="str">
        <f t="shared" si="50"/>
        <v>21:0165</v>
      </c>
      <c r="E314" t="s">
        <v>1810</v>
      </c>
      <c r="F314" t="s">
        <v>1811</v>
      </c>
      <c r="H314">
        <v>52.454523700000003</v>
      </c>
      <c r="I314">
        <v>-61.647042300000003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191</v>
      </c>
      <c r="N314">
        <v>313</v>
      </c>
      <c r="O314" t="s">
        <v>263</v>
      </c>
      <c r="P314" t="s">
        <v>169</v>
      </c>
      <c r="Q314" t="s">
        <v>39</v>
      </c>
      <c r="R314" t="s">
        <v>92</v>
      </c>
      <c r="S314" t="s">
        <v>39</v>
      </c>
      <c r="T314" t="s">
        <v>40</v>
      </c>
      <c r="U314" t="s">
        <v>403</v>
      </c>
      <c r="V314" t="s">
        <v>179</v>
      </c>
      <c r="W314" t="s">
        <v>40</v>
      </c>
      <c r="X314" t="s">
        <v>43</v>
      </c>
      <c r="Y314" t="s">
        <v>95</v>
      </c>
      <c r="Z314" t="s">
        <v>35</v>
      </c>
      <c r="AA314" t="s">
        <v>44</v>
      </c>
      <c r="AB314" t="s">
        <v>981</v>
      </c>
      <c r="AC314" t="s">
        <v>233</v>
      </c>
      <c r="AD314" t="s">
        <v>392</v>
      </c>
    </row>
    <row r="315" spans="1:30" hidden="1" x14ac:dyDescent="0.3">
      <c r="A315" t="s">
        <v>1812</v>
      </c>
      <c r="B315" t="s">
        <v>1813</v>
      </c>
      <c r="C315" s="1" t="str">
        <f t="shared" si="46"/>
        <v>21:0500</v>
      </c>
      <c r="D315" s="1" t="str">
        <f t="shared" si="50"/>
        <v>21:0165</v>
      </c>
      <c r="E315" t="s">
        <v>1814</v>
      </c>
      <c r="F315" t="s">
        <v>1815</v>
      </c>
      <c r="H315">
        <v>52.432135600000002</v>
      </c>
      <c r="I315">
        <v>-61.643889100000003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201</v>
      </c>
      <c r="N315">
        <v>314</v>
      </c>
      <c r="O315" t="s">
        <v>383</v>
      </c>
      <c r="P315" t="s">
        <v>192</v>
      </c>
      <c r="Q315" t="s">
        <v>95</v>
      </c>
      <c r="R315" t="s">
        <v>153</v>
      </c>
      <c r="S315" t="s">
        <v>37</v>
      </c>
      <c r="T315" t="s">
        <v>40</v>
      </c>
      <c r="U315" t="s">
        <v>56</v>
      </c>
      <c r="V315" t="s">
        <v>167</v>
      </c>
      <c r="W315" t="s">
        <v>194</v>
      </c>
      <c r="X315" t="s">
        <v>43</v>
      </c>
      <c r="Y315" t="s">
        <v>39</v>
      </c>
      <c r="Z315" t="s">
        <v>214</v>
      </c>
      <c r="AA315" t="s">
        <v>314</v>
      </c>
      <c r="AB315" t="s">
        <v>205</v>
      </c>
      <c r="AC315" t="s">
        <v>57</v>
      </c>
      <c r="AD315" t="s">
        <v>241</v>
      </c>
    </row>
    <row r="316" spans="1:30" hidden="1" x14ac:dyDescent="0.3">
      <c r="A316" t="s">
        <v>1816</v>
      </c>
      <c r="B316" t="s">
        <v>1817</v>
      </c>
      <c r="C316" s="1" t="str">
        <f t="shared" si="46"/>
        <v>21:0500</v>
      </c>
      <c r="D316" s="1" t="str">
        <f t="shared" si="50"/>
        <v>21:0165</v>
      </c>
      <c r="E316" t="s">
        <v>1818</v>
      </c>
      <c r="F316" t="s">
        <v>1819</v>
      </c>
      <c r="H316">
        <v>52.424843899999999</v>
      </c>
      <c r="I316">
        <v>-61.591696900000002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210</v>
      </c>
      <c r="N316">
        <v>315</v>
      </c>
      <c r="O316" t="s">
        <v>255</v>
      </c>
      <c r="P316" t="s">
        <v>176</v>
      </c>
      <c r="Q316" t="s">
        <v>39</v>
      </c>
      <c r="R316" t="s">
        <v>131</v>
      </c>
      <c r="S316" t="s">
        <v>55</v>
      </c>
      <c r="T316" t="s">
        <v>40</v>
      </c>
      <c r="U316" t="s">
        <v>397</v>
      </c>
      <c r="V316" t="s">
        <v>144</v>
      </c>
      <c r="W316" t="s">
        <v>40</v>
      </c>
      <c r="X316" t="s">
        <v>43</v>
      </c>
      <c r="Y316" t="s">
        <v>55</v>
      </c>
      <c r="Z316" t="s">
        <v>134</v>
      </c>
      <c r="AA316" t="s">
        <v>44</v>
      </c>
      <c r="AB316" t="s">
        <v>1378</v>
      </c>
      <c r="AC316" t="s">
        <v>818</v>
      </c>
      <c r="AD316" t="s">
        <v>71</v>
      </c>
    </row>
    <row r="317" spans="1:30" hidden="1" x14ac:dyDescent="0.3">
      <c r="A317" t="s">
        <v>1820</v>
      </c>
      <c r="B317" t="s">
        <v>1821</v>
      </c>
      <c r="C317" s="1" t="str">
        <f t="shared" si="46"/>
        <v>21:0500</v>
      </c>
      <c r="D317" s="1" t="str">
        <f t="shared" si="50"/>
        <v>21:0165</v>
      </c>
      <c r="E317" t="s">
        <v>1822</v>
      </c>
      <c r="F317" t="s">
        <v>1823</v>
      </c>
      <c r="H317">
        <v>52.436472199999997</v>
      </c>
      <c r="I317">
        <v>-61.520624300000001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221</v>
      </c>
      <c r="N317">
        <v>316</v>
      </c>
      <c r="O317" t="s">
        <v>78</v>
      </c>
      <c r="P317" t="s">
        <v>92</v>
      </c>
      <c r="Q317" t="s">
        <v>95</v>
      </c>
      <c r="R317" t="s">
        <v>38</v>
      </c>
      <c r="S317" t="s">
        <v>39</v>
      </c>
      <c r="T317" t="s">
        <v>40</v>
      </c>
      <c r="U317" t="s">
        <v>78</v>
      </c>
      <c r="V317" t="s">
        <v>117</v>
      </c>
      <c r="W317" t="s">
        <v>40</v>
      </c>
      <c r="X317" t="s">
        <v>43</v>
      </c>
      <c r="Y317" t="s">
        <v>39</v>
      </c>
      <c r="Z317" t="s">
        <v>164</v>
      </c>
      <c r="AA317" t="s">
        <v>214</v>
      </c>
      <c r="AB317" t="s">
        <v>164</v>
      </c>
      <c r="AC317" t="s">
        <v>57</v>
      </c>
      <c r="AD317" t="s">
        <v>392</v>
      </c>
    </row>
    <row r="318" spans="1:30" hidden="1" x14ac:dyDescent="0.3">
      <c r="A318" t="s">
        <v>1824</v>
      </c>
      <c r="B318" t="s">
        <v>1825</v>
      </c>
      <c r="C318" s="1" t="str">
        <f t="shared" si="46"/>
        <v>21:0500</v>
      </c>
      <c r="D318" s="1" t="str">
        <f t="shared" si="50"/>
        <v>21:0165</v>
      </c>
      <c r="E318" t="s">
        <v>1826</v>
      </c>
      <c r="F318" t="s">
        <v>1827</v>
      </c>
      <c r="H318">
        <v>52.413543500000003</v>
      </c>
      <c r="I318">
        <v>-61.503453499999999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230</v>
      </c>
      <c r="N318">
        <v>317</v>
      </c>
      <c r="O318" t="s">
        <v>571</v>
      </c>
      <c r="P318" t="s">
        <v>169</v>
      </c>
      <c r="Q318" t="s">
        <v>55</v>
      </c>
      <c r="R318" t="s">
        <v>68</v>
      </c>
      <c r="S318" t="s">
        <v>95</v>
      </c>
      <c r="T318" t="s">
        <v>40</v>
      </c>
      <c r="U318" t="s">
        <v>256</v>
      </c>
      <c r="V318" t="s">
        <v>117</v>
      </c>
      <c r="W318" t="s">
        <v>194</v>
      </c>
      <c r="X318" t="s">
        <v>43</v>
      </c>
      <c r="Y318" t="s">
        <v>95</v>
      </c>
      <c r="Z318" t="s">
        <v>164</v>
      </c>
      <c r="AA318" t="s">
        <v>115</v>
      </c>
      <c r="AB318" t="s">
        <v>59</v>
      </c>
      <c r="AC318" t="s">
        <v>179</v>
      </c>
      <c r="AD318" t="s">
        <v>115</v>
      </c>
    </row>
    <row r="319" spans="1:30" hidden="1" x14ac:dyDescent="0.3">
      <c r="A319" t="s">
        <v>1828</v>
      </c>
      <c r="B319" t="s">
        <v>1829</v>
      </c>
      <c r="C319" s="1" t="str">
        <f t="shared" si="46"/>
        <v>21:0500</v>
      </c>
      <c r="D319" s="1" t="str">
        <f t="shared" si="50"/>
        <v>21:0165</v>
      </c>
      <c r="E319" t="s">
        <v>1830</v>
      </c>
      <c r="F319" t="s">
        <v>1831</v>
      </c>
      <c r="H319">
        <v>52.389706400000001</v>
      </c>
      <c r="I319">
        <v>-61.497691199999998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238</v>
      </c>
      <c r="N319">
        <v>318</v>
      </c>
      <c r="O319" t="s">
        <v>135</v>
      </c>
      <c r="P319" t="s">
        <v>414</v>
      </c>
      <c r="Q319" t="s">
        <v>55</v>
      </c>
      <c r="R319" t="s">
        <v>92</v>
      </c>
      <c r="S319" t="s">
        <v>68</v>
      </c>
      <c r="T319" t="s">
        <v>194</v>
      </c>
      <c r="U319" t="s">
        <v>1463</v>
      </c>
      <c r="V319" t="s">
        <v>167</v>
      </c>
      <c r="W319" t="s">
        <v>194</v>
      </c>
      <c r="X319" t="s">
        <v>43</v>
      </c>
      <c r="Y319" t="s">
        <v>95</v>
      </c>
      <c r="Z319" t="s">
        <v>211</v>
      </c>
      <c r="AA319" t="s">
        <v>392</v>
      </c>
      <c r="AB319" t="s">
        <v>512</v>
      </c>
      <c r="AC319" t="s">
        <v>47</v>
      </c>
      <c r="AD319" t="s">
        <v>203</v>
      </c>
    </row>
    <row r="320" spans="1:30" hidden="1" x14ac:dyDescent="0.3">
      <c r="A320" t="s">
        <v>1832</v>
      </c>
      <c r="B320" t="s">
        <v>1833</v>
      </c>
      <c r="C320" s="1" t="str">
        <f t="shared" si="46"/>
        <v>21:0500</v>
      </c>
      <c r="D320" s="1" t="str">
        <f>HYPERLINK("http://geochem.nrcan.gc.ca/cdogs/content/svy/svy_e.htm", "")</f>
        <v/>
      </c>
      <c r="G320" s="1" t="str">
        <f>HYPERLINK("http://geochem.nrcan.gc.ca/cdogs/content/cr_/cr_00060_e.htm", "60")</f>
        <v>60</v>
      </c>
      <c r="J320" t="s">
        <v>161</v>
      </c>
      <c r="K320" t="s">
        <v>162</v>
      </c>
      <c r="L320">
        <v>16</v>
      </c>
      <c r="M320" t="s">
        <v>163</v>
      </c>
      <c r="N320">
        <v>319</v>
      </c>
      <c r="O320" t="s">
        <v>143</v>
      </c>
      <c r="P320" t="s">
        <v>145</v>
      </c>
      <c r="Q320" t="s">
        <v>55</v>
      </c>
      <c r="R320" t="s">
        <v>165</v>
      </c>
      <c r="S320" t="s">
        <v>38</v>
      </c>
      <c r="T320" t="s">
        <v>40</v>
      </c>
      <c r="U320" t="s">
        <v>1477</v>
      </c>
      <c r="V320" t="s">
        <v>167</v>
      </c>
      <c r="W320" t="s">
        <v>40</v>
      </c>
      <c r="X320" t="s">
        <v>70</v>
      </c>
      <c r="Y320" t="s">
        <v>37</v>
      </c>
      <c r="Z320" t="s">
        <v>35</v>
      </c>
      <c r="AA320" t="s">
        <v>214</v>
      </c>
      <c r="AB320" t="s">
        <v>1090</v>
      </c>
      <c r="AC320" t="s">
        <v>1049</v>
      </c>
      <c r="AD320" t="s">
        <v>1477</v>
      </c>
    </row>
    <row r="321" spans="1:30" hidden="1" x14ac:dyDescent="0.3">
      <c r="A321" t="s">
        <v>1834</v>
      </c>
      <c r="B321" t="s">
        <v>1835</v>
      </c>
      <c r="C321" s="1" t="str">
        <f t="shared" si="46"/>
        <v>21:0500</v>
      </c>
      <c r="D321" s="1" t="str">
        <f t="shared" ref="D321:D339" si="53">HYPERLINK("http://geochem.nrcan.gc.ca/cdogs/content/svy/svy210165_e.htm", "21:0165")</f>
        <v>21:0165</v>
      </c>
      <c r="E321" t="s">
        <v>1836</v>
      </c>
      <c r="F321" t="s">
        <v>1837</v>
      </c>
      <c r="H321">
        <v>52.396733699999999</v>
      </c>
      <c r="I321">
        <v>-61.436440699999999</v>
      </c>
      <c r="J321" s="1" t="str">
        <f t="shared" ref="J321:J339" si="54">HYPERLINK("http://geochem.nrcan.gc.ca/cdogs/content/kwd/kwd020027_e.htm", "NGR lake sediment grab sample")</f>
        <v>NGR lake sediment grab sample</v>
      </c>
      <c r="K321" s="1" t="str">
        <f t="shared" ref="K321:K339" si="55">HYPERLINK("http://geochem.nrcan.gc.ca/cdogs/content/kwd/kwd080006_e.htm", "&lt;177 micron (NGR)")</f>
        <v>&lt;177 micron (NGR)</v>
      </c>
      <c r="L321">
        <v>16</v>
      </c>
      <c r="M321" t="s">
        <v>246</v>
      </c>
      <c r="N321">
        <v>320</v>
      </c>
      <c r="O321" t="s">
        <v>329</v>
      </c>
      <c r="P321" t="s">
        <v>232</v>
      </c>
      <c r="Q321" t="s">
        <v>39</v>
      </c>
      <c r="R321" t="s">
        <v>92</v>
      </c>
      <c r="S321" t="s">
        <v>55</v>
      </c>
      <c r="T321" t="s">
        <v>40</v>
      </c>
      <c r="U321" t="s">
        <v>41</v>
      </c>
      <c r="V321" t="s">
        <v>179</v>
      </c>
      <c r="W321" t="s">
        <v>40</v>
      </c>
      <c r="X321" t="s">
        <v>43</v>
      </c>
      <c r="Y321" t="s">
        <v>95</v>
      </c>
      <c r="Z321" t="s">
        <v>337</v>
      </c>
      <c r="AA321" t="s">
        <v>45</v>
      </c>
      <c r="AB321" t="s">
        <v>936</v>
      </c>
      <c r="AC321" t="s">
        <v>47</v>
      </c>
      <c r="AD321" t="s">
        <v>392</v>
      </c>
    </row>
    <row r="322" spans="1:30" hidden="1" x14ac:dyDescent="0.3">
      <c r="A322" t="s">
        <v>1838</v>
      </c>
      <c r="B322" t="s">
        <v>1839</v>
      </c>
      <c r="C322" s="1" t="str">
        <f t="shared" ref="C322:C385" si="56">HYPERLINK("http://geochem.nrcan.gc.ca/cdogs/content/bdl/bdl210500_e.htm", "21:0500")</f>
        <v>21:0500</v>
      </c>
      <c r="D322" s="1" t="str">
        <f t="shared" si="53"/>
        <v>21:0165</v>
      </c>
      <c r="E322" t="s">
        <v>1840</v>
      </c>
      <c r="F322" t="s">
        <v>1841</v>
      </c>
      <c r="H322">
        <v>52.406959800000003</v>
      </c>
      <c r="I322">
        <v>-61.430565999999999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34</v>
      </c>
      <c r="N322">
        <v>321</v>
      </c>
      <c r="O322" t="s">
        <v>414</v>
      </c>
      <c r="P322" t="s">
        <v>103</v>
      </c>
      <c r="Q322" t="s">
        <v>131</v>
      </c>
      <c r="R322" t="s">
        <v>153</v>
      </c>
      <c r="S322" t="s">
        <v>37</v>
      </c>
      <c r="T322" t="s">
        <v>40</v>
      </c>
      <c r="U322" t="s">
        <v>789</v>
      </c>
      <c r="V322" t="s">
        <v>264</v>
      </c>
      <c r="W322" t="s">
        <v>194</v>
      </c>
      <c r="X322" t="s">
        <v>43</v>
      </c>
      <c r="Y322" t="s">
        <v>95</v>
      </c>
      <c r="Z322" t="s">
        <v>58</v>
      </c>
      <c r="AA322" t="s">
        <v>196</v>
      </c>
      <c r="AB322" t="s">
        <v>1842</v>
      </c>
      <c r="AC322" t="s">
        <v>179</v>
      </c>
      <c r="AD322" t="s">
        <v>155</v>
      </c>
    </row>
    <row r="323" spans="1:30" hidden="1" x14ac:dyDescent="0.3">
      <c r="A323" t="s">
        <v>1843</v>
      </c>
      <c r="B323" t="s">
        <v>1844</v>
      </c>
      <c r="C323" s="1" t="str">
        <f t="shared" si="56"/>
        <v>21:0500</v>
      </c>
      <c r="D323" s="1" t="str">
        <f t="shared" si="53"/>
        <v>21:0165</v>
      </c>
      <c r="E323" t="s">
        <v>1840</v>
      </c>
      <c r="F323" t="s">
        <v>1845</v>
      </c>
      <c r="H323">
        <v>52.406959800000003</v>
      </c>
      <c r="I323">
        <v>-61.430565999999999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52</v>
      </c>
      <c r="N323">
        <v>322</v>
      </c>
      <c r="O323" t="s">
        <v>397</v>
      </c>
      <c r="P323" t="s">
        <v>571</v>
      </c>
      <c r="Q323" t="s">
        <v>95</v>
      </c>
      <c r="R323" t="s">
        <v>131</v>
      </c>
      <c r="S323" t="s">
        <v>55</v>
      </c>
      <c r="T323" t="s">
        <v>40</v>
      </c>
      <c r="U323" t="s">
        <v>69</v>
      </c>
      <c r="V323" t="s">
        <v>264</v>
      </c>
      <c r="W323" t="s">
        <v>40</v>
      </c>
      <c r="X323" t="s">
        <v>43</v>
      </c>
      <c r="Y323" t="s">
        <v>95</v>
      </c>
      <c r="Z323" t="s">
        <v>211</v>
      </c>
      <c r="AA323" t="s">
        <v>115</v>
      </c>
      <c r="AB323" t="s">
        <v>1779</v>
      </c>
      <c r="AC323" t="s">
        <v>239</v>
      </c>
      <c r="AD323" t="s">
        <v>155</v>
      </c>
    </row>
    <row r="324" spans="1:30" hidden="1" x14ac:dyDescent="0.3">
      <c r="A324" t="s">
        <v>1846</v>
      </c>
      <c r="B324" t="s">
        <v>1847</v>
      </c>
      <c r="C324" s="1" t="str">
        <f t="shared" si="56"/>
        <v>21:0500</v>
      </c>
      <c r="D324" s="1" t="str">
        <f t="shared" si="53"/>
        <v>21:0165</v>
      </c>
      <c r="E324" t="s">
        <v>1840</v>
      </c>
      <c r="F324" t="s">
        <v>1848</v>
      </c>
      <c r="H324">
        <v>52.406959800000003</v>
      </c>
      <c r="I324">
        <v>-61.430565999999999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65</v>
      </c>
      <c r="N324">
        <v>323</v>
      </c>
      <c r="O324" t="s">
        <v>414</v>
      </c>
      <c r="P324" t="s">
        <v>204</v>
      </c>
      <c r="Q324" t="s">
        <v>131</v>
      </c>
      <c r="R324" t="s">
        <v>92</v>
      </c>
      <c r="S324" t="s">
        <v>37</v>
      </c>
      <c r="T324" t="s">
        <v>40</v>
      </c>
      <c r="U324" t="s">
        <v>257</v>
      </c>
      <c r="V324" t="s">
        <v>144</v>
      </c>
      <c r="W324" t="s">
        <v>194</v>
      </c>
      <c r="X324" t="s">
        <v>43</v>
      </c>
      <c r="Y324" t="s">
        <v>95</v>
      </c>
      <c r="Z324" t="s">
        <v>58</v>
      </c>
      <c r="AA324" t="s">
        <v>107</v>
      </c>
      <c r="AB324" t="s">
        <v>120</v>
      </c>
      <c r="AC324" t="s">
        <v>233</v>
      </c>
      <c r="AD324" t="s">
        <v>392</v>
      </c>
    </row>
    <row r="325" spans="1:30" hidden="1" x14ac:dyDescent="0.3">
      <c r="A325" t="s">
        <v>1849</v>
      </c>
      <c r="B325" t="s">
        <v>1850</v>
      </c>
      <c r="C325" s="1" t="str">
        <f t="shared" si="56"/>
        <v>21:0500</v>
      </c>
      <c r="D325" s="1" t="str">
        <f t="shared" si="53"/>
        <v>21:0165</v>
      </c>
      <c r="E325" t="s">
        <v>1851</v>
      </c>
      <c r="F325" t="s">
        <v>1852</v>
      </c>
      <c r="H325">
        <v>52.398350299999997</v>
      </c>
      <c r="I325">
        <v>-61.390126700000003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76</v>
      </c>
      <c r="N325">
        <v>324</v>
      </c>
      <c r="O325" t="s">
        <v>211</v>
      </c>
      <c r="P325" t="s">
        <v>108</v>
      </c>
      <c r="Q325" t="s">
        <v>39</v>
      </c>
      <c r="R325" t="s">
        <v>153</v>
      </c>
      <c r="S325" t="s">
        <v>136</v>
      </c>
      <c r="T325" t="s">
        <v>40</v>
      </c>
      <c r="U325" t="s">
        <v>154</v>
      </c>
      <c r="V325" t="s">
        <v>179</v>
      </c>
      <c r="W325" t="s">
        <v>194</v>
      </c>
      <c r="X325" t="s">
        <v>43</v>
      </c>
      <c r="Y325" t="s">
        <v>39</v>
      </c>
      <c r="Z325" t="s">
        <v>258</v>
      </c>
      <c r="AA325" t="s">
        <v>107</v>
      </c>
      <c r="AB325" t="s">
        <v>1290</v>
      </c>
      <c r="AC325" t="s">
        <v>106</v>
      </c>
      <c r="AD325" t="s">
        <v>203</v>
      </c>
    </row>
    <row r="326" spans="1:30" hidden="1" x14ac:dyDescent="0.3">
      <c r="A326" t="s">
        <v>1853</v>
      </c>
      <c r="B326" t="s">
        <v>1854</v>
      </c>
      <c r="C326" s="1" t="str">
        <f t="shared" si="56"/>
        <v>21:0500</v>
      </c>
      <c r="D326" s="1" t="str">
        <f t="shared" si="53"/>
        <v>21:0165</v>
      </c>
      <c r="E326" t="s">
        <v>1855</v>
      </c>
      <c r="F326" t="s">
        <v>1856</v>
      </c>
      <c r="H326">
        <v>52.407084599999997</v>
      </c>
      <c r="I326">
        <v>-61.367462099999997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91</v>
      </c>
      <c r="N326">
        <v>325</v>
      </c>
      <c r="O326" t="s">
        <v>383</v>
      </c>
      <c r="P326" t="s">
        <v>54</v>
      </c>
      <c r="Q326" t="s">
        <v>39</v>
      </c>
      <c r="R326" t="s">
        <v>131</v>
      </c>
      <c r="S326" t="s">
        <v>55</v>
      </c>
      <c r="T326" t="s">
        <v>40</v>
      </c>
      <c r="U326" t="s">
        <v>129</v>
      </c>
      <c r="V326" t="s">
        <v>248</v>
      </c>
      <c r="W326" t="s">
        <v>40</v>
      </c>
      <c r="X326" t="s">
        <v>43</v>
      </c>
      <c r="Y326" t="s">
        <v>95</v>
      </c>
      <c r="Z326" t="s">
        <v>67</v>
      </c>
      <c r="AA326" t="s">
        <v>45</v>
      </c>
      <c r="AB326" t="s">
        <v>164</v>
      </c>
      <c r="AC326" t="s">
        <v>144</v>
      </c>
      <c r="AD326" t="s">
        <v>122</v>
      </c>
    </row>
    <row r="327" spans="1:30" hidden="1" x14ac:dyDescent="0.3">
      <c r="A327" t="s">
        <v>1857</v>
      </c>
      <c r="B327" t="s">
        <v>1858</v>
      </c>
      <c r="C327" s="1" t="str">
        <f t="shared" si="56"/>
        <v>21:0500</v>
      </c>
      <c r="D327" s="1" t="str">
        <f t="shared" si="53"/>
        <v>21:0165</v>
      </c>
      <c r="E327" t="s">
        <v>1859</v>
      </c>
      <c r="F327" t="s">
        <v>1860</v>
      </c>
      <c r="H327">
        <v>52.406023099999999</v>
      </c>
      <c r="I327">
        <v>-61.332659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102</v>
      </c>
      <c r="N327">
        <v>326</v>
      </c>
      <c r="O327" t="s">
        <v>103</v>
      </c>
      <c r="P327" t="s">
        <v>104</v>
      </c>
      <c r="Q327" t="s">
        <v>95</v>
      </c>
      <c r="R327" t="s">
        <v>38</v>
      </c>
      <c r="S327" t="s">
        <v>136</v>
      </c>
      <c r="T327" t="s">
        <v>40</v>
      </c>
      <c r="U327" t="s">
        <v>314</v>
      </c>
      <c r="V327" t="s">
        <v>444</v>
      </c>
      <c r="W327" t="s">
        <v>40</v>
      </c>
      <c r="X327" t="s">
        <v>43</v>
      </c>
      <c r="Y327" t="s">
        <v>95</v>
      </c>
      <c r="Z327" t="s">
        <v>44</v>
      </c>
      <c r="AA327" t="s">
        <v>314</v>
      </c>
      <c r="AB327" t="s">
        <v>53</v>
      </c>
      <c r="AC327" t="s">
        <v>239</v>
      </c>
      <c r="AD327" t="s">
        <v>122</v>
      </c>
    </row>
    <row r="328" spans="1:30" hidden="1" x14ac:dyDescent="0.3">
      <c r="A328" t="s">
        <v>1861</v>
      </c>
      <c r="B328" t="s">
        <v>1862</v>
      </c>
      <c r="C328" s="1" t="str">
        <f t="shared" si="56"/>
        <v>21:0500</v>
      </c>
      <c r="D328" s="1" t="str">
        <f t="shared" si="53"/>
        <v>21:0165</v>
      </c>
      <c r="E328" t="s">
        <v>1863</v>
      </c>
      <c r="F328" t="s">
        <v>1864</v>
      </c>
      <c r="H328">
        <v>52.3868048</v>
      </c>
      <c r="I328">
        <v>-61.304610500000003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113</v>
      </c>
      <c r="N328">
        <v>327</v>
      </c>
      <c r="O328" t="s">
        <v>1865</v>
      </c>
      <c r="P328" t="s">
        <v>255</v>
      </c>
      <c r="Q328" t="s">
        <v>95</v>
      </c>
      <c r="R328" t="s">
        <v>153</v>
      </c>
      <c r="S328" t="s">
        <v>202</v>
      </c>
      <c r="T328" t="s">
        <v>40</v>
      </c>
      <c r="U328" t="s">
        <v>86</v>
      </c>
      <c r="V328" t="s">
        <v>1866</v>
      </c>
      <c r="W328" t="s">
        <v>40</v>
      </c>
      <c r="X328" t="s">
        <v>43</v>
      </c>
      <c r="Y328" t="s">
        <v>55</v>
      </c>
      <c r="Z328" t="s">
        <v>61</v>
      </c>
      <c r="AA328" t="s">
        <v>115</v>
      </c>
      <c r="AB328" t="s">
        <v>53</v>
      </c>
      <c r="AC328" t="s">
        <v>106</v>
      </c>
      <c r="AD328" t="s">
        <v>86</v>
      </c>
    </row>
    <row r="329" spans="1:30" hidden="1" x14ac:dyDescent="0.3">
      <c r="A329" t="s">
        <v>1867</v>
      </c>
      <c r="B329" t="s">
        <v>1868</v>
      </c>
      <c r="C329" s="1" t="str">
        <f t="shared" si="56"/>
        <v>21:0500</v>
      </c>
      <c r="D329" s="1" t="str">
        <f t="shared" si="53"/>
        <v>21:0165</v>
      </c>
      <c r="E329" t="s">
        <v>1869</v>
      </c>
      <c r="F329" t="s">
        <v>1870</v>
      </c>
      <c r="H329">
        <v>52.405943299999997</v>
      </c>
      <c r="I329">
        <v>-61.271430299999999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127</v>
      </c>
      <c r="N329">
        <v>328</v>
      </c>
      <c r="O329" t="s">
        <v>129</v>
      </c>
      <c r="P329" t="s">
        <v>104</v>
      </c>
      <c r="Q329" t="s">
        <v>95</v>
      </c>
      <c r="R329" t="s">
        <v>131</v>
      </c>
      <c r="S329" t="s">
        <v>136</v>
      </c>
      <c r="T329" t="s">
        <v>40</v>
      </c>
      <c r="U329" t="s">
        <v>1871</v>
      </c>
      <c r="V329" t="s">
        <v>1598</v>
      </c>
      <c r="W329" t="s">
        <v>40</v>
      </c>
      <c r="X329" t="s">
        <v>43</v>
      </c>
      <c r="Y329" t="s">
        <v>95</v>
      </c>
      <c r="Z329" t="s">
        <v>258</v>
      </c>
      <c r="AA329" t="s">
        <v>83</v>
      </c>
      <c r="AB329" t="s">
        <v>1872</v>
      </c>
      <c r="AC329" t="s">
        <v>42</v>
      </c>
      <c r="AD329" t="s">
        <v>155</v>
      </c>
    </row>
    <row r="330" spans="1:30" hidden="1" x14ac:dyDescent="0.3">
      <c r="A330" t="s">
        <v>1873</v>
      </c>
      <c r="B330" t="s">
        <v>1874</v>
      </c>
      <c r="C330" s="1" t="str">
        <f t="shared" si="56"/>
        <v>21:0500</v>
      </c>
      <c r="D330" s="1" t="str">
        <f t="shared" si="53"/>
        <v>21:0165</v>
      </c>
      <c r="E330" t="s">
        <v>1875</v>
      </c>
      <c r="F330" t="s">
        <v>1876</v>
      </c>
      <c r="H330">
        <v>52.386154400000002</v>
      </c>
      <c r="I330">
        <v>-61.259272099999997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142</v>
      </c>
      <c r="N330">
        <v>329</v>
      </c>
      <c r="O330" t="s">
        <v>135</v>
      </c>
      <c r="P330" t="s">
        <v>192</v>
      </c>
      <c r="Q330" t="s">
        <v>39</v>
      </c>
      <c r="R330" t="s">
        <v>92</v>
      </c>
      <c r="S330" t="s">
        <v>119</v>
      </c>
      <c r="T330" t="s">
        <v>40</v>
      </c>
      <c r="U330" t="s">
        <v>86</v>
      </c>
      <c r="V330" t="s">
        <v>974</v>
      </c>
      <c r="W330" t="s">
        <v>40</v>
      </c>
      <c r="X330" t="s">
        <v>43</v>
      </c>
      <c r="Y330" t="s">
        <v>95</v>
      </c>
      <c r="Z330" t="s">
        <v>82</v>
      </c>
      <c r="AA330" t="s">
        <v>45</v>
      </c>
      <c r="AB330" t="s">
        <v>78</v>
      </c>
      <c r="AC330" t="s">
        <v>60</v>
      </c>
      <c r="AD330" t="s">
        <v>122</v>
      </c>
    </row>
    <row r="331" spans="1:30" hidden="1" x14ac:dyDescent="0.3">
      <c r="A331" t="s">
        <v>1877</v>
      </c>
      <c r="B331" t="s">
        <v>1878</v>
      </c>
      <c r="C331" s="1" t="str">
        <f t="shared" si="56"/>
        <v>21:0500</v>
      </c>
      <c r="D331" s="1" t="str">
        <f t="shared" si="53"/>
        <v>21:0165</v>
      </c>
      <c r="E331" t="s">
        <v>1879</v>
      </c>
      <c r="F331" t="s">
        <v>1880</v>
      </c>
      <c r="H331">
        <v>52.406736299999999</v>
      </c>
      <c r="I331">
        <v>-61.243509899999999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150</v>
      </c>
      <c r="N331">
        <v>330</v>
      </c>
      <c r="O331" t="s">
        <v>104</v>
      </c>
      <c r="P331" t="s">
        <v>256</v>
      </c>
      <c r="Q331" t="s">
        <v>39</v>
      </c>
      <c r="R331" t="s">
        <v>38</v>
      </c>
      <c r="S331" t="s">
        <v>37</v>
      </c>
      <c r="T331" t="s">
        <v>40</v>
      </c>
      <c r="U331" t="s">
        <v>359</v>
      </c>
      <c r="V331" t="s">
        <v>94</v>
      </c>
      <c r="W331" t="s">
        <v>40</v>
      </c>
      <c r="X331" t="s">
        <v>43</v>
      </c>
      <c r="Y331" t="s">
        <v>95</v>
      </c>
      <c r="Z331" t="s">
        <v>214</v>
      </c>
      <c r="AA331" t="s">
        <v>44</v>
      </c>
      <c r="AB331" t="s">
        <v>554</v>
      </c>
      <c r="AC331" t="s">
        <v>233</v>
      </c>
      <c r="AD331" t="s">
        <v>392</v>
      </c>
    </row>
    <row r="332" spans="1:30" hidden="1" x14ac:dyDescent="0.3">
      <c r="A332" t="s">
        <v>1881</v>
      </c>
      <c r="B332" t="s">
        <v>1882</v>
      </c>
      <c r="C332" s="1" t="str">
        <f t="shared" si="56"/>
        <v>21:0500</v>
      </c>
      <c r="D332" s="1" t="str">
        <f t="shared" si="53"/>
        <v>21:0165</v>
      </c>
      <c r="E332" t="s">
        <v>1883</v>
      </c>
      <c r="F332" t="s">
        <v>1884</v>
      </c>
      <c r="H332">
        <v>52.389627099999998</v>
      </c>
      <c r="I332">
        <v>-61.230360300000001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175</v>
      </c>
      <c r="N332">
        <v>331</v>
      </c>
      <c r="O332" t="s">
        <v>177</v>
      </c>
      <c r="P332" t="s">
        <v>151</v>
      </c>
      <c r="Q332" t="s">
        <v>95</v>
      </c>
      <c r="R332" t="s">
        <v>131</v>
      </c>
      <c r="S332" t="s">
        <v>79</v>
      </c>
      <c r="T332" t="s">
        <v>40</v>
      </c>
      <c r="U332" t="s">
        <v>1885</v>
      </c>
      <c r="V332" t="s">
        <v>461</v>
      </c>
      <c r="W332" t="s">
        <v>40</v>
      </c>
      <c r="X332" t="s">
        <v>43</v>
      </c>
      <c r="Y332" t="s">
        <v>39</v>
      </c>
      <c r="Z332" t="s">
        <v>760</v>
      </c>
      <c r="AA332" t="s">
        <v>48</v>
      </c>
      <c r="AB332" t="s">
        <v>1886</v>
      </c>
      <c r="AC332" t="s">
        <v>94</v>
      </c>
      <c r="AD332" t="s">
        <v>86</v>
      </c>
    </row>
    <row r="333" spans="1:30" hidden="1" x14ac:dyDescent="0.3">
      <c r="A333" t="s">
        <v>1887</v>
      </c>
      <c r="B333" t="s">
        <v>1888</v>
      </c>
      <c r="C333" s="1" t="str">
        <f t="shared" si="56"/>
        <v>21:0500</v>
      </c>
      <c r="D333" s="1" t="str">
        <f t="shared" si="53"/>
        <v>21:0165</v>
      </c>
      <c r="E333" t="s">
        <v>1889</v>
      </c>
      <c r="F333" t="s">
        <v>1890</v>
      </c>
      <c r="H333">
        <v>52.4161018</v>
      </c>
      <c r="I333">
        <v>-61.184376399999998</v>
      </c>
      <c r="J333" s="1" t="str">
        <f t="shared" si="54"/>
        <v>NGR lake sediment grab sample</v>
      </c>
      <c r="K333" s="1" t="str">
        <f t="shared" si="55"/>
        <v>&lt;177 micron (NGR)</v>
      </c>
      <c r="L333">
        <v>17</v>
      </c>
      <c r="M333" t="s">
        <v>184</v>
      </c>
      <c r="N333">
        <v>332</v>
      </c>
      <c r="O333" t="s">
        <v>1520</v>
      </c>
      <c r="P333" t="s">
        <v>255</v>
      </c>
      <c r="Q333" t="s">
        <v>95</v>
      </c>
      <c r="R333" t="s">
        <v>153</v>
      </c>
      <c r="S333" t="s">
        <v>79</v>
      </c>
      <c r="T333" t="s">
        <v>40</v>
      </c>
      <c r="U333" t="s">
        <v>1891</v>
      </c>
      <c r="V333" t="s">
        <v>818</v>
      </c>
      <c r="W333" t="s">
        <v>40</v>
      </c>
      <c r="X333" t="s">
        <v>43</v>
      </c>
      <c r="Y333" t="s">
        <v>39</v>
      </c>
      <c r="Z333" t="s">
        <v>196</v>
      </c>
      <c r="AA333" t="s">
        <v>314</v>
      </c>
      <c r="AB333" t="s">
        <v>1517</v>
      </c>
      <c r="AC333" t="s">
        <v>106</v>
      </c>
      <c r="AD333" t="s">
        <v>1477</v>
      </c>
    </row>
    <row r="334" spans="1:30" hidden="1" x14ac:dyDescent="0.3">
      <c r="A334" t="s">
        <v>1892</v>
      </c>
      <c r="B334" t="s">
        <v>1893</v>
      </c>
      <c r="C334" s="1" t="str">
        <f t="shared" si="56"/>
        <v>21:0500</v>
      </c>
      <c r="D334" s="1" t="str">
        <f t="shared" si="53"/>
        <v>21:0165</v>
      </c>
      <c r="E334" t="s">
        <v>1894</v>
      </c>
      <c r="F334" t="s">
        <v>1895</v>
      </c>
      <c r="H334">
        <v>52.396152700000002</v>
      </c>
      <c r="I334">
        <v>-61.167689699999997</v>
      </c>
      <c r="J334" s="1" t="str">
        <f t="shared" si="54"/>
        <v>NGR lake sediment grab sample</v>
      </c>
      <c r="K334" s="1" t="str">
        <f t="shared" si="55"/>
        <v>&lt;177 micron (NGR)</v>
      </c>
      <c r="L334">
        <v>17</v>
      </c>
      <c r="M334" t="s">
        <v>191</v>
      </c>
      <c r="N334">
        <v>333</v>
      </c>
      <c r="O334" t="s">
        <v>576</v>
      </c>
      <c r="P334" t="s">
        <v>232</v>
      </c>
      <c r="Q334" t="s">
        <v>95</v>
      </c>
      <c r="R334" t="s">
        <v>36</v>
      </c>
      <c r="S334" t="s">
        <v>136</v>
      </c>
      <c r="T334" t="s">
        <v>40</v>
      </c>
      <c r="U334" t="s">
        <v>291</v>
      </c>
      <c r="V334" t="s">
        <v>1249</v>
      </c>
      <c r="W334" t="s">
        <v>40</v>
      </c>
      <c r="X334" t="s">
        <v>43</v>
      </c>
      <c r="Y334" t="s">
        <v>95</v>
      </c>
      <c r="Z334" t="s">
        <v>258</v>
      </c>
      <c r="AA334" t="s">
        <v>83</v>
      </c>
      <c r="AB334" t="s">
        <v>377</v>
      </c>
      <c r="AC334" t="s">
        <v>144</v>
      </c>
      <c r="AD334" t="s">
        <v>449</v>
      </c>
    </row>
    <row r="335" spans="1:30" hidden="1" x14ac:dyDescent="0.3">
      <c r="A335" t="s">
        <v>1896</v>
      </c>
      <c r="B335" t="s">
        <v>1897</v>
      </c>
      <c r="C335" s="1" t="str">
        <f t="shared" si="56"/>
        <v>21:0500</v>
      </c>
      <c r="D335" s="1" t="str">
        <f t="shared" si="53"/>
        <v>21:0165</v>
      </c>
      <c r="E335" t="s">
        <v>1898</v>
      </c>
      <c r="F335" t="s">
        <v>1899</v>
      </c>
      <c r="H335">
        <v>52.381000899999997</v>
      </c>
      <c r="I335">
        <v>-61.127484199999998</v>
      </c>
      <c r="J335" s="1" t="str">
        <f t="shared" si="54"/>
        <v>NGR lake sediment grab sample</v>
      </c>
      <c r="K335" s="1" t="str">
        <f t="shared" si="55"/>
        <v>&lt;177 micron (NGR)</v>
      </c>
      <c r="L335">
        <v>17</v>
      </c>
      <c r="M335" t="s">
        <v>201</v>
      </c>
      <c r="N335">
        <v>334</v>
      </c>
      <c r="O335" t="s">
        <v>1900</v>
      </c>
      <c r="P335" t="s">
        <v>571</v>
      </c>
      <c r="Q335" t="s">
        <v>95</v>
      </c>
      <c r="R335" t="s">
        <v>130</v>
      </c>
      <c r="S335" t="s">
        <v>130</v>
      </c>
      <c r="T335" t="s">
        <v>40</v>
      </c>
      <c r="U335" t="s">
        <v>1901</v>
      </c>
      <c r="V335" t="s">
        <v>1249</v>
      </c>
      <c r="W335" t="s">
        <v>40</v>
      </c>
      <c r="X335" t="s">
        <v>43</v>
      </c>
      <c r="Y335" t="s">
        <v>39</v>
      </c>
      <c r="Z335" t="s">
        <v>1142</v>
      </c>
      <c r="AA335" t="s">
        <v>107</v>
      </c>
      <c r="AB335" t="s">
        <v>294</v>
      </c>
      <c r="AC335" t="s">
        <v>239</v>
      </c>
      <c r="AD335" t="s">
        <v>449</v>
      </c>
    </row>
    <row r="336" spans="1:30" hidden="1" x14ac:dyDescent="0.3">
      <c r="A336" t="s">
        <v>1902</v>
      </c>
      <c r="B336" t="s">
        <v>1903</v>
      </c>
      <c r="C336" s="1" t="str">
        <f t="shared" si="56"/>
        <v>21:0500</v>
      </c>
      <c r="D336" s="1" t="str">
        <f t="shared" si="53"/>
        <v>21:0165</v>
      </c>
      <c r="E336" t="s">
        <v>1904</v>
      </c>
      <c r="F336" t="s">
        <v>1905</v>
      </c>
      <c r="H336">
        <v>52.419817600000002</v>
      </c>
      <c r="I336">
        <v>-61.111089</v>
      </c>
      <c r="J336" s="1" t="str">
        <f t="shared" si="54"/>
        <v>NGR lake sediment grab sample</v>
      </c>
      <c r="K336" s="1" t="str">
        <f t="shared" si="55"/>
        <v>&lt;177 micron (NGR)</v>
      </c>
      <c r="L336">
        <v>17</v>
      </c>
      <c r="M336" t="s">
        <v>210</v>
      </c>
      <c r="N336">
        <v>335</v>
      </c>
      <c r="O336" t="s">
        <v>78</v>
      </c>
      <c r="P336" t="s">
        <v>176</v>
      </c>
      <c r="Q336" t="s">
        <v>95</v>
      </c>
      <c r="R336" t="s">
        <v>131</v>
      </c>
      <c r="S336" t="s">
        <v>153</v>
      </c>
      <c r="T336" t="s">
        <v>40</v>
      </c>
      <c r="U336" t="s">
        <v>222</v>
      </c>
      <c r="V336" t="s">
        <v>415</v>
      </c>
      <c r="W336" t="s">
        <v>40</v>
      </c>
      <c r="X336" t="s">
        <v>43</v>
      </c>
      <c r="Y336" t="s">
        <v>95</v>
      </c>
      <c r="Z336" t="s">
        <v>35</v>
      </c>
      <c r="AA336" t="s">
        <v>135</v>
      </c>
      <c r="AB336" t="s">
        <v>92</v>
      </c>
      <c r="AC336" t="s">
        <v>106</v>
      </c>
      <c r="AD336" t="s">
        <v>80</v>
      </c>
    </row>
    <row r="337" spans="1:30" hidden="1" x14ac:dyDescent="0.3">
      <c r="A337" t="s">
        <v>1906</v>
      </c>
      <c r="B337" t="s">
        <v>1907</v>
      </c>
      <c r="C337" s="1" t="str">
        <f t="shared" si="56"/>
        <v>21:0500</v>
      </c>
      <c r="D337" s="1" t="str">
        <f t="shared" si="53"/>
        <v>21:0165</v>
      </c>
      <c r="E337" t="s">
        <v>1908</v>
      </c>
      <c r="F337" t="s">
        <v>1909</v>
      </c>
      <c r="H337">
        <v>52.405289600000003</v>
      </c>
      <c r="I337">
        <v>-61.072265299999998</v>
      </c>
      <c r="J337" s="1" t="str">
        <f t="shared" si="54"/>
        <v>NGR lake sediment grab sample</v>
      </c>
      <c r="K337" s="1" t="str">
        <f t="shared" si="55"/>
        <v>&lt;177 micron (NGR)</v>
      </c>
      <c r="L337">
        <v>17</v>
      </c>
      <c r="M337" t="s">
        <v>221</v>
      </c>
      <c r="N337">
        <v>336</v>
      </c>
      <c r="O337" t="s">
        <v>576</v>
      </c>
      <c r="P337" t="s">
        <v>364</v>
      </c>
      <c r="Q337" t="s">
        <v>95</v>
      </c>
      <c r="R337" t="s">
        <v>92</v>
      </c>
      <c r="S337" t="s">
        <v>37</v>
      </c>
      <c r="T337" t="s">
        <v>40</v>
      </c>
      <c r="U337" t="s">
        <v>676</v>
      </c>
      <c r="V337" t="s">
        <v>596</v>
      </c>
      <c r="W337" t="s">
        <v>194</v>
      </c>
      <c r="X337" t="s">
        <v>43</v>
      </c>
      <c r="Y337" t="s">
        <v>95</v>
      </c>
      <c r="Z337" t="s">
        <v>44</v>
      </c>
      <c r="AA337" t="s">
        <v>392</v>
      </c>
      <c r="AB337" t="s">
        <v>403</v>
      </c>
      <c r="AC337" t="s">
        <v>57</v>
      </c>
      <c r="AD337" t="s">
        <v>122</v>
      </c>
    </row>
    <row r="338" spans="1:30" hidden="1" x14ac:dyDescent="0.3">
      <c r="A338" t="s">
        <v>1910</v>
      </c>
      <c r="B338" t="s">
        <v>1911</v>
      </c>
      <c r="C338" s="1" t="str">
        <f t="shared" si="56"/>
        <v>21:0500</v>
      </c>
      <c r="D338" s="1" t="str">
        <f t="shared" si="53"/>
        <v>21:0165</v>
      </c>
      <c r="E338" t="s">
        <v>1912</v>
      </c>
      <c r="F338" t="s">
        <v>1913</v>
      </c>
      <c r="H338">
        <v>52.391376000000001</v>
      </c>
      <c r="I338">
        <v>-61.050135300000001</v>
      </c>
      <c r="J338" s="1" t="str">
        <f t="shared" si="54"/>
        <v>NGR lake sediment grab sample</v>
      </c>
      <c r="K338" s="1" t="str">
        <f t="shared" si="55"/>
        <v>&lt;177 micron (NGR)</v>
      </c>
      <c r="L338">
        <v>17</v>
      </c>
      <c r="M338" t="s">
        <v>230</v>
      </c>
      <c r="N338">
        <v>337</v>
      </c>
      <c r="O338" t="s">
        <v>571</v>
      </c>
      <c r="P338" t="s">
        <v>169</v>
      </c>
      <c r="Q338" t="s">
        <v>39</v>
      </c>
      <c r="R338" t="s">
        <v>68</v>
      </c>
      <c r="S338" t="s">
        <v>39</v>
      </c>
      <c r="T338" t="s">
        <v>40</v>
      </c>
      <c r="U338" t="s">
        <v>265</v>
      </c>
      <c r="V338" t="s">
        <v>239</v>
      </c>
      <c r="W338" t="s">
        <v>40</v>
      </c>
      <c r="X338" t="s">
        <v>43</v>
      </c>
      <c r="Y338" t="s">
        <v>95</v>
      </c>
      <c r="Z338" t="s">
        <v>67</v>
      </c>
      <c r="AA338" t="s">
        <v>314</v>
      </c>
      <c r="AB338" t="s">
        <v>416</v>
      </c>
      <c r="AC338" t="s">
        <v>250</v>
      </c>
      <c r="AD338" t="s">
        <v>71</v>
      </c>
    </row>
    <row r="339" spans="1:30" hidden="1" x14ac:dyDescent="0.3">
      <c r="A339" t="s">
        <v>1914</v>
      </c>
      <c r="B339" t="s">
        <v>1915</v>
      </c>
      <c r="C339" s="1" t="str">
        <f t="shared" si="56"/>
        <v>21:0500</v>
      </c>
      <c r="D339" s="1" t="str">
        <f t="shared" si="53"/>
        <v>21:0165</v>
      </c>
      <c r="E339" t="s">
        <v>1916</v>
      </c>
      <c r="F339" t="s">
        <v>1917</v>
      </c>
      <c r="H339">
        <v>52.3422743</v>
      </c>
      <c r="I339">
        <v>-61.082128400000002</v>
      </c>
      <c r="J339" s="1" t="str">
        <f t="shared" si="54"/>
        <v>NGR lake sediment grab sample</v>
      </c>
      <c r="K339" s="1" t="str">
        <f t="shared" si="55"/>
        <v>&lt;177 micron (NGR)</v>
      </c>
      <c r="L339">
        <v>17</v>
      </c>
      <c r="M339" t="s">
        <v>238</v>
      </c>
      <c r="N339">
        <v>338</v>
      </c>
      <c r="O339" t="s">
        <v>270</v>
      </c>
      <c r="P339" t="s">
        <v>104</v>
      </c>
      <c r="Q339" t="s">
        <v>39</v>
      </c>
      <c r="R339" t="s">
        <v>131</v>
      </c>
      <c r="S339" t="s">
        <v>37</v>
      </c>
      <c r="T339" t="s">
        <v>40</v>
      </c>
      <c r="U339" t="s">
        <v>211</v>
      </c>
      <c r="V339" t="s">
        <v>179</v>
      </c>
      <c r="W339" t="s">
        <v>40</v>
      </c>
      <c r="X339" t="s">
        <v>43</v>
      </c>
      <c r="Y339" t="s">
        <v>55</v>
      </c>
      <c r="Z339" t="s">
        <v>44</v>
      </c>
      <c r="AA339" t="s">
        <v>58</v>
      </c>
      <c r="AB339" t="s">
        <v>429</v>
      </c>
      <c r="AC339" t="s">
        <v>461</v>
      </c>
      <c r="AD339" t="s">
        <v>107</v>
      </c>
    </row>
    <row r="340" spans="1:30" hidden="1" x14ac:dyDescent="0.3">
      <c r="A340" t="s">
        <v>1918</v>
      </c>
      <c r="B340" t="s">
        <v>1919</v>
      </c>
      <c r="C340" s="1" t="str">
        <f t="shared" si="56"/>
        <v>21:0500</v>
      </c>
      <c r="D340" s="1" t="str">
        <f>HYPERLINK("http://geochem.nrcan.gc.ca/cdogs/content/svy/svy_e.htm", "")</f>
        <v/>
      </c>
      <c r="G340" s="1" t="str">
        <f>HYPERLINK("http://geochem.nrcan.gc.ca/cdogs/content/cr_/cr_00060_e.htm", "60")</f>
        <v>60</v>
      </c>
      <c r="J340" t="s">
        <v>161</v>
      </c>
      <c r="K340" t="s">
        <v>162</v>
      </c>
      <c r="L340">
        <v>17</v>
      </c>
      <c r="M340" t="s">
        <v>163</v>
      </c>
      <c r="N340">
        <v>339</v>
      </c>
      <c r="O340" t="s">
        <v>423</v>
      </c>
      <c r="P340" t="s">
        <v>256</v>
      </c>
      <c r="Q340" t="s">
        <v>37</v>
      </c>
      <c r="R340" t="s">
        <v>169</v>
      </c>
      <c r="S340" t="s">
        <v>68</v>
      </c>
      <c r="T340" t="s">
        <v>40</v>
      </c>
      <c r="U340" t="s">
        <v>1920</v>
      </c>
      <c r="V340" t="s">
        <v>167</v>
      </c>
      <c r="W340" t="s">
        <v>194</v>
      </c>
      <c r="X340" t="s">
        <v>70</v>
      </c>
      <c r="Y340" t="s">
        <v>37</v>
      </c>
      <c r="Z340" t="s">
        <v>134</v>
      </c>
      <c r="AA340" t="s">
        <v>214</v>
      </c>
      <c r="AB340" t="s">
        <v>1921</v>
      </c>
      <c r="AC340" t="s">
        <v>1922</v>
      </c>
      <c r="AD340" t="s">
        <v>158</v>
      </c>
    </row>
    <row r="341" spans="1:30" hidden="1" x14ac:dyDescent="0.3">
      <c r="A341" t="s">
        <v>1923</v>
      </c>
      <c r="B341" t="s">
        <v>1924</v>
      </c>
      <c r="C341" s="1" t="str">
        <f t="shared" si="56"/>
        <v>21:0500</v>
      </c>
      <c r="D341" s="1" t="str">
        <f t="shared" ref="D341:D353" si="57">HYPERLINK("http://geochem.nrcan.gc.ca/cdogs/content/svy/svy210165_e.htm", "21:0165")</f>
        <v>21:0165</v>
      </c>
      <c r="E341" t="s">
        <v>1925</v>
      </c>
      <c r="F341" t="s">
        <v>1926</v>
      </c>
      <c r="H341">
        <v>52.295509299999999</v>
      </c>
      <c r="I341">
        <v>-61.055787199999997</v>
      </c>
      <c r="J341" s="1" t="str">
        <f t="shared" ref="J341:J353" si="58">HYPERLINK("http://geochem.nrcan.gc.ca/cdogs/content/kwd/kwd020027_e.htm", "NGR lake sediment grab sample")</f>
        <v>NGR lake sediment grab sample</v>
      </c>
      <c r="K341" s="1" t="str">
        <f t="shared" ref="K341:K353" si="59">HYPERLINK("http://geochem.nrcan.gc.ca/cdogs/content/kwd/kwd080006_e.htm", "&lt;177 micron (NGR)")</f>
        <v>&lt;177 micron (NGR)</v>
      </c>
      <c r="L341">
        <v>17</v>
      </c>
      <c r="M341" t="s">
        <v>246</v>
      </c>
      <c r="N341">
        <v>340</v>
      </c>
      <c r="O341" t="s">
        <v>263</v>
      </c>
      <c r="P341" t="s">
        <v>104</v>
      </c>
      <c r="Q341" t="s">
        <v>55</v>
      </c>
      <c r="R341" t="s">
        <v>92</v>
      </c>
      <c r="S341" t="s">
        <v>79</v>
      </c>
      <c r="T341" t="s">
        <v>40</v>
      </c>
      <c r="U341" t="s">
        <v>86</v>
      </c>
      <c r="V341" t="s">
        <v>677</v>
      </c>
      <c r="W341" t="s">
        <v>40</v>
      </c>
      <c r="X341" t="s">
        <v>43</v>
      </c>
      <c r="Y341" t="s">
        <v>39</v>
      </c>
      <c r="Z341" t="s">
        <v>613</v>
      </c>
      <c r="AA341" t="s">
        <v>58</v>
      </c>
      <c r="AB341" t="s">
        <v>1927</v>
      </c>
      <c r="AC341" t="s">
        <v>47</v>
      </c>
      <c r="AD341" t="s">
        <v>1060</v>
      </c>
    </row>
    <row r="342" spans="1:30" hidden="1" x14ac:dyDescent="0.3">
      <c r="A342" t="s">
        <v>1928</v>
      </c>
      <c r="B342" t="s">
        <v>1929</v>
      </c>
      <c r="C342" s="1" t="str">
        <f t="shared" si="56"/>
        <v>21:0500</v>
      </c>
      <c r="D342" s="1" t="str">
        <f t="shared" si="57"/>
        <v>21:0165</v>
      </c>
      <c r="E342" t="s">
        <v>1930</v>
      </c>
      <c r="F342" t="s">
        <v>1931</v>
      </c>
      <c r="H342">
        <v>52.320203300000003</v>
      </c>
      <c r="I342">
        <v>-61.014880599999998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34</v>
      </c>
      <c r="N342">
        <v>341</v>
      </c>
      <c r="O342" t="s">
        <v>255</v>
      </c>
      <c r="P342" t="s">
        <v>571</v>
      </c>
      <c r="Q342" t="s">
        <v>39</v>
      </c>
      <c r="R342" t="s">
        <v>38</v>
      </c>
      <c r="S342" t="s">
        <v>136</v>
      </c>
      <c r="T342" t="s">
        <v>40</v>
      </c>
      <c r="U342" t="s">
        <v>720</v>
      </c>
      <c r="V342" t="s">
        <v>133</v>
      </c>
      <c r="W342" t="s">
        <v>40</v>
      </c>
      <c r="X342" t="s">
        <v>43</v>
      </c>
      <c r="Y342" t="s">
        <v>39</v>
      </c>
      <c r="Z342" t="s">
        <v>257</v>
      </c>
      <c r="AA342" t="s">
        <v>83</v>
      </c>
      <c r="AB342" t="s">
        <v>1932</v>
      </c>
      <c r="AC342" t="s">
        <v>47</v>
      </c>
      <c r="AD342" t="s">
        <v>170</v>
      </c>
    </row>
    <row r="343" spans="1:30" hidden="1" x14ac:dyDescent="0.3">
      <c r="A343" t="s">
        <v>1933</v>
      </c>
      <c r="B343" t="s">
        <v>1934</v>
      </c>
      <c r="C343" s="1" t="str">
        <f t="shared" si="56"/>
        <v>21:0500</v>
      </c>
      <c r="D343" s="1" t="str">
        <f t="shared" si="57"/>
        <v>21:0165</v>
      </c>
      <c r="E343" t="s">
        <v>1935</v>
      </c>
      <c r="F343" t="s">
        <v>1936</v>
      </c>
      <c r="H343">
        <v>52.299001199999999</v>
      </c>
      <c r="I343">
        <v>-61.028325100000004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76</v>
      </c>
      <c r="N343">
        <v>342</v>
      </c>
      <c r="O343" t="s">
        <v>108</v>
      </c>
      <c r="P343" t="s">
        <v>192</v>
      </c>
      <c r="Q343" t="s">
        <v>55</v>
      </c>
      <c r="R343" t="s">
        <v>153</v>
      </c>
      <c r="S343" t="s">
        <v>55</v>
      </c>
      <c r="T343" t="s">
        <v>40</v>
      </c>
      <c r="U343" t="s">
        <v>58</v>
      </c>
      <c r="V343" t="s">
        <v>106</v>
      </c>
      <c r="W343" t="s">
        <v>40</v>
      </c>
      <c r="X343" t="s">
        <v>43</v>
      </c>
      <c r="Y343" t="s">
        <v>39</v>
      </c>
      <c r="Z343" t="s">
        <v>613</v>
      </c>
      <c r="AA343" t="s">
        <v>204</v>
      </c>
      <c r="AB343" t="s">
        <v>256</v>
      </c>
      <c r="AC343" t="s">
        <v>70</v>
      </c>
      <c r="AD343" t="s">
        <v>1448</v>
      </c>
    </row>
    <row r="344" spans="1:30" hidden="1" x14ac:dyDescent="0.3">
      <c r="A344" t="s">
        <v>1937</v>
      </c>
      <c r="B344" t="s">
        <v>1938</v>
      </c>
      <c r="C344" s="1" t="str">
        <f t="shared" si="56"/>
        <v>21:0500</v>
      </c>
      <c r="D344" s="1" t="str">
        <f t="shared" si="57"/>
        <v>21:0165</v>
      </c>
      <c r="E344" t="s">
        <v>1930</v>
      </c>
      <c r="F344" t="s">
        <v>1939</v>
      </c>
      <c r="H344">
        <v>52.320203300000003</v>
      </c>
      <c r="I344">
        <v>-61.014880599999998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52</v>
      </c>
      <c r="N344">
        <v>343</v>
      </c>
      <c r="O344" t="s">
        <v>129</v>
      </c>
      <c r="P344" t="s">
        <v>53</v>
      </c>
      <c r="Q344" t="s">
        <v>39</v>
      </c>
      <c r="R344" t="s">
        <v>38</v>
      </c>
      <c r="S344" t="s">
        <v>68</v>
      </c>
      <c r="T344" t="s">
        <v>40</v>
      </c>
      <c r="U344" t="s">
        <v>1464</v>
      </c>
      <c r="V344" t="s">
        <v>444</v>
      </c>
      <c r="W344" t="s">
        <v>40</v>
      </c>
      <c r="X344" t="s">
        <v>43</v>
      </c>
      <c r="Y344" t="s">
        <v>39</v>
      </c>
      <c r="Z344" t="s">
        <v>115</v>
      </c>
      <c r="AA344" t="s">
        <v>314</v>
      </c>
      <c r="AB344" t="s">
        <v>1940</v>
      </c>
      <c r="AC344" t="s">
        <v>505</v>
      </c>
      <c r="AD344" t="s">
        <v>478</v>
      </c>
    </row>
    <row r="345" spans="1:30" hidden="1" x14ac:dyDescent="0.3">
      <c r="A345" t="s">
        <v>1941</v>
      </c>
      <c r="B345" t="s">
        <v>1942</v>
      </c>
      <c r="C345" s="1" t="str">
        <f t="shared" si="56"/>
        <v>21:0500</v>
      </c>
      <c r="D345" s="1" t="str">
        <f t="shared" si="57"/>
        <v>21:0165</v>
      </c>
      <c r="E345" t="s">
        <v>1930</v>
      </c>
      <c r="F345" t="s">
        <v>1943</v>
      </c>
      <c r="H345">
        <v>52.320203300000003</v>
      </c>
      <c r="I345">
        <v>-61.014880599999998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65</v>
      </c>
      <c r="N345">
        <v>344</v>
      </c>
      <c r="O345" t="s">
        <v>263</v>
      </c>
      <c r="P345" t="s">
        <v>66</v>
      </c>
      <c r="Q345" t="s">
        <v>95</v>
      </c>
      <c r="R345" t="s">
        <v>68</v>
      </c>
      <c r="S345" t="s">
        <v>37</v>
      </c>
      <c r="T345" t="s">
        <v>40</v>
      </c>
      <c r="U345" t="s">
        <v>941</v>
      </c>
      <c r="V345" t="s">
        <v>179</v>
      </c>
      <c r="W345" t="s">
        <v>40</v>
      </c>
      <c r="X345" t="s">
        <v>43</v>
      </c>
      <c r="Y345" t="s">
        <v>95</v>
      </c>
      <c r="Z345" t="s">
        <v>44</v>
      </c>
      <c r="AA345" t="s">
        <v>44</v>
      </c>
      <c r="AB345" t="s">
        <v>992</v>
      </c>
      <c r="AC345" t="s">
        <v>505</v>
      </c>
      <c r="AD345" t="s">
        <v>438</v>
      </c>
    </row>
    <row r="346" spans="1:30" hidden="1" x14ac:dyDescent="0.3">
      <c r="A346" t="s">
        <v>1944</v>
      </c>
      <c r="B346" t="s">
        <v>1945</v>
      </c>
      <c r="C346" s="1" t="str">
        <f t="shared" si="56"/>
        <v>21:0500</v>
      </c>
      <c r="D346" s="1" t="str">
        <f t="shared" si="57"/>
        <v>21:0165</v>
      </c>
      <c r="E346" t="s">
        <v>1946</v>
      </c>
      <c r="F346" t="s">
        <v>1947</v>
      </c>
      <c r="H346">
        <v>52.310968600000002</v>
      </c>
      <c r="I346">
        <v>-60.9720157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91</v>
      </c>
      <c r="N346">
        <v>345</v>
      </c>
      <c r="O346" t="s">
        <v>108</v>
      </c>
      <c r="P346" t="s">
        <v>256</v>
      </c>
      <c r="Q346" t="s">
        <v>136</v>
      </c>
      <c r="R346" t="s">
        <v>38</v>
      </c>
      <c r="S346" t="s">
        <v>38</v>
      </c>
      <c r="T346" t="s">
        <v>40</v>
      </c>
      <c r="U346" t="s">
        <v>1948</v>
      </c>
      <c r="V346" t="s">
        <v>106</v>
      </c>
      <c r="W346" t="s">
        <v>40</v>
      </c>
      <c r="X346" t="s">
        <v>43</v>
      </c>
      <c r="Y346" t="s">
        <v>95</v>
      </c>
      <c r="Z346" t="s">
        <v>58</v>
      </c>
      <c r="AA346" t="s">
        <v>44</v>
      </c>
      <c r="AB346" t="s">
        <v>539</v>
      </c>
      <c r="AC346" t="s">
        <v>42</v>
      </c>
      <c r="AD346" t="s">
        <v>438</v>
      </c>
    </row>
    <row r="347" spans="1:30" hidden="1" x14ac:dyDescent="0.3">
      <c r="A347" t="s">
        <v>1949</v>
      </c>
      <c r="B347" t="s">
        <v>1950</v>
      </c>
      <c r="C347" s="1" t="str">
        <f t="shared" si="56"/>
        <v>21:0500</v>
      </c>
      <c r="D347" s="1" t="str">
        <f t="shared" si="57"/>
        <v>21:0165</v>
      </c>
      <c r="E347" t="s">
        <v>1951</v>
      </c>
      <c r="F347" t="s">
        <v>1952</v>
      </c>
      <c r="H347">
        <v>52.318534200000002</v>
      </c>
      <c r="I347">
        <v>-60.928193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102</v>
      </c>
      <c r="N347">
        <v>346</v>
      </c>
      <c r="O347" t="s">
        <v>104</v>
      </c>
      <c r="P347" t="s">
        <v>232</v>
      </c>
      <c r="Q347" t="s">
        <v>39</v>
      </c>
      <c r="R347" t="s">
        <v>68</v>
      </c>
      <c r="S347" t="s">
        <v>39</v>
      </c>
      <c r="T347" t="s">
        <v>40</v>
      </c>
      <c r="U347" t="s">
        <v>192</v>
      </c>
      <c r="V347" t="s">
        <v>390</v>
      </c>
      <c r="W347" t="s">
        <v>194</v>
      </c>
      <c r="X347" t="s">
        <v>43</v>
      </c>
      <c r="Y347" t="s">
        <v>95</v>
      </c>
      <c r="Z347" t="s">
        <v>134</v>
      </c>
      <c r="AA347" t="s">
        <v>44</v>
      </c>
      <c r="AB347" t="s">
        <v>66</v>
      </c>
      <c r="AC347" t="s">
        <v>250</v>
      </c>
      <c r="AD347" t="s">
        <v>48</v>
      </c>
    </row>
    <row r="348" spans="1:30" hidden="1" x14ac:dyDescent="0.3">
      <c r="A348" t="s">
        <v>1953</v>
      </c>
      <c r="B348" t="s">
        <v>1954</v>
      </c>
      <c r="C348" s="1" t="str">
        <f t="shared" si="56"/>
        <v>21:0500</v>
      </c>
      <c r="D348" s="1" t="str">
        <f t="shared" si="57"/>
        <v>21:0165</v>
      </c>
      <c r="E348" t="s">
        <v>1955</v>
      </c>
      <c r="F348" t="s">
        <v>1956</v>
      </c>
      <c r="H348">
        <v>52.299497299999999</v>
      </c>
      <c r="I348">
        <v>-60.909765700000001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113</v>
      </c>
      <c r="N348">
        <v>347</v>
      </c>
      <c r="O348" t="s">
        <v>477</v>
      </c>
      <c r="P348" t="s">
        <v>36</v>
      </c>
      <c r="Q348" t="s">
        <v>95</v>
      </c>
      <c r="R348" t="s">
        <v>68</v>
      </c>
      <c r="S348" t="s">
        <v>55</v>
      </c>
      <c r="T348" t="s">
        <v>40</v>
      </c>
      <c r="U348" t="s">
        <v>335</v>
      </c>
      <c r="V348" t="s">
        <v>94</v>
      </c>
      <c r="W348" t="s">
        <v>40</v>
      </c>
      <c r="X348" t="s">
        <v>43</v>
      </c>
      <c r="Y348" t="s">
        <v>95</v>
      </c>
      <c r="Z348" t="s">
        <v>134</v>
      </c>
      <c r="AA348" t="s">
        <v>44</v>
      </c>
      <c r="AB348" t="s">
        <v>338</v>
      </c>
      <c r="AC348" t="s">
        <v>179</v>
      </c>
      <c r="AD348" t="s">
        <v>203</v>
      </c>
    </row>
    <row r="349" spans="1:30" hidden="1" x14ac:dyDescent="0.3">
      <c r="A349" t="s">
        <v>1957</v>
      </c>
      <c r="B349" t="s">
        <v>1958</v>
      </c>
      <c r="C349" s="1" t="str">
        <f t="shared" si="56"/>
        <v>21:0500</v>
      </c>
      <c r="D349" s="1" t="str">
        <f t="shared" si="57"/>
        <v>21:0165</v>
      </c>
      <c r="E349" t="s">
        <v>1959</v>
      </c>
      <c r="F349" t="s">
        <v>1960</v>
      </c>
      <c r="H349">
        <v>52.295896900000002</v>
      </c>
      <c r="I349">
        <v>-60.874312000000003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127</v>
      </c>
      <c r="N349">
        <v>348</v>
      </c>
      <c r="O349" t="s">
        <v>676</v>
      </c>
      <c r="P349" t="s">
        <v>165</v>
      </c>
      <c r="Q349" t="s">
        <v>95</v>
      </c>
      <c r="R349" t="s">
        <v>38</v>
      </c>
      <c r="S349" t="s">
        <v>571</v>
      </c>
      <c r="T349" t="s">
        <v>40</v>
      </c>
      <c r="U349" t="s">
        <v>859</v>
      </c>
      <c r="V349" t="s">
        <v>79</v>
      </c>
      <c r="W349" t="s">
        <v>40</v>
      </c>
      <c r="X349" t="s">
        <v>43</v>
      </c>
      <c r="Y349" t="s">
        <v>55</v>
      </c>
      <c r="Z349" t="s">
        <v>115</v>
      </c>
      <c r="AA349" t="s">
        <v>214</v>
      </c>
      <c r="AB349" t="s">
        <v>1961</v>
      </c>
      <c r="AC349" t="s">
        <v>106</v>
      </c>
      <c r="AD349" t="s">
        <v>122</v>
      </c>
    </row>
    <row r="350" spans="1:30" hidden="1" x14ac:dyDescent="0.3">
      <c r="A350" t="s">
        <v>1962</v>
      </c>
      <c r="B350" t="s">
        <v>1963</v>
      </c>
      <c r="C350" s="1" t="str">
        <f t="shared" si="56"/>
        <v>21:0500</v>
      </c>
      <c r="D350" s="1" t="str">
        <f t="shared" si="57"/>
        <v>21:0165</v>
      </c>
      <c r="E350" t="s">
        <v>1964</v>
      </c>
      <c r="F350" t="s">
        <v>1965</v>
      </c>
      <c r="H350">
        <v>52.301144100000002</v>
      </c>
      <c r="I350">
        <v>-60.839415600000002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142</v>
      </c>
      <c r="N350">
        <v>349</v>
      </c>
      <c r="O350" t="s">
        <v>576</v>
      </c>
      <c r="P350" t="s">
        <v>256</v>
      </c>
      <c r="Q350" t="s">
        <v>95</v>
      </c>
      <c r="R350" t="s">
        <v>131</v>
      </c>
      <c r="S350" t="s">
        <v>68</v>
      </c>
      <c r="T350" t="s">
        <v>40</v>
      </c>
      <c r="U350" t="s">
        <v>48</v>
      </c>
      <c r="V350" t="s">
        <v>97</v>
      </c>
      <c r="W350" t="s">
        <v>40</v>
      </c>
      <c r="X350" t="s">
        <v>43</v>
      </c>
      <c r="Y350" t="s">
        <v>95</v>
      </c>
      <c r="Z350" t="s">
        <v>135</v>
      </c>
      <c r="AA350" t="s">
        <v>314</v>
      </c>
      <c r="AB350" t="s">
        <v>385</v>
      </c>
      <c r="AC350" t="s">
        <v>94</v>
      </c>
      <c r="AD350" t="s">
        <v>86</v>
      </c>
    </row>
    <row r="351" spans="1:30" hidden="1" x14ac:dyDescent="0.3">
      <c r="A351" t="s">
        <v>1966</v>
      </c>
      <c r="B351" t="s">
        <v>1967</v>
      </c>
      <c r="C351" s="1" t="str">
        <f t="shared" si="56"/>
        <v>21:0500</v>
      </c>
      <c r="D351" s="1" t="str">
        <f t="shared" si="57"/>
        <v>21:0165</v>
      </c>
      <c r="E351" t="s">
        <v>1968</v>
      </c>
      <c r="F351" t="s">
        <v>1969</v>
      </c>
      <c r="H351">
        <v>52.318950700000002</v>
      </c>
      <c r="I351">
        <v>-60.825341700000003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150</v>
      </c>
      <c r="N351">
        <v>350</v>
      </c>
      <c r="O351" t="s">
        <v>35</v>
      </c>
      <c r="P351" t="s">
        <v>134</v>
      </c>
      <c r="Q351" t="s">
        <v>39</v>
      </c>
      <c r="R351" t="s">
        <v>153</v>
      </c>
      <c r="S351" t="s">
        <v>37</v>
      </c>
      <c r="T351" t="s">
        <v>40</v>
      </c>
      <c r="U351" t="s">
        <v>873</v>
      </c>
      <c r="V351" t="s">
        <v>248</v>
      </c>
      <c r="W351" t="s">
        <v>40</v>
      </c>
      <c r="X351" t="s">
        <v>43</v>
      </c>
      <c r="Y351" t="s">
        <v>95</v>
      </c>
      <c r="Z351" t="s">
        <v>164</v>
      </c>
      <c r="AA351" t="s">
        <v>314</v>
      </c>
      <c r="AB351" t="s">
        <v>1557</v>
      </c>
      <c r="AC351" t="s">
        <v>144</v>
      </c>
      <c r="AD351" t="s">
        <v>409</v>
      </c>
    </row>
    <row r="352" spans="1:30" hidden="1" x14ac:dyDescent="0.3">
      <c r="A352" t="s">
        <v>1970</v>
      </c>
      <c r="B352" t="s">
        <v>1971</v>
      </c>
      <c r="C352" s="1" t="str">
        <f t="shared" si="56"/>
        <v>21:0500</v>
      </c>
      <c r="D352" s="1" t="str">
        <f t="shared" si="57"/>
        <v>21:0165</v>
      </c>
      <c r="E352" t="s">
        <v>1972</v>
      </c>
      <c r="F352" t="s">
        <v>1973</v>
      </c>
      <c r="H352">
        <v>52.232159600000003</v>
      </c>
      <c r="I352">
        <v>-60.759950600000003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175</v>
      </c>
      <c r="N352">
        <v>351</v>
      </c>
      <c r="O352" t="s">
        <v>103</v>
      </c>
      <c r="P352" t="s">
        <v>145</v>
      </c>
      <c r="Q352" t="s">
        <v>95</v>
      </c>
      <c r="R352" t="s">
        <v>136</v>
      </c>
      <c r="S352" t="s">
        <v>37</v>
      </c>
      <c r="T352" t="s">
        <v>40</v>
      </c>
      <c r="U352" t="s">
        <v>733</v>
      </c>
      <c r="V352" t="s">
        <v>233</v>
      </c>
      <c r="W352" t="s">
        <v>40</v>
      </c>
      <c r="X352" t="s">
        <v>43</v>
      </c>
      <c r="Y352" t="s">
        <v>95</v>
      </c>
      <c r="Z352" t="s">
        <v>204</v>
      </c>
      <c r="AA352" t="s">
        <v>83</v>
      </c>
      <c r="AB352" t="s">
        <v>1276</v>
      </c>
      <c r="AC352" t="s">
        <v>144</v>
      </c>
      <c r="AD352" t="s">
        <v>86</v>
      </c>
    </row>
    <row r="353" spans="1:30" hidden="1" x14ac:dyDescent="0.3">
      <c r="A353" t="s">
        <v>1974</v>
      </c>
      <c r="B353" t="s">
        <v>1975</v>
      </c>
      <c r="C353" s="1" t="str">
        <f t="shared" si="56"/>
        <v>21:0500</v>
      </c>
      <c r="D353" s="1" t="str">
        <f t="shared" si="57"/>
        <v>21:0165</v>
      </c>
      <c r="E353" t="s">
        <v>1976</v>
      </c>
      <c r="F353" t="s">
        <v>1977</v>
      </c>
      <c r="H353">
        <v>52.225244000000004</v>
      </c>
      <c r="I353">
        <v>-60.768454900000002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184</v>
      </c>
      <c r="N353">
        <v>352</v>
      </c>
      <c r="O353" t="s">
        <v>35</v>
      </c>
      <c r="P353" t="s">
        <v>131</v>
      </c>
      <c r="Q353" t="s">
        <v>95</v>
      </c>
      <c r="R353" t="s">
        <v>136</v>
      </c>
      <c r="S353" t="s">
        <v>92</v>
      </c>
      <c r="T353" t="s">
        <v>40</v>
      </c>
      <c r="U353" t="s">
        <v>83</v>
      </c>
      <c r="V353" t="s">
        <v>42</v>
      </c>
      <c r="W353" t="s">
        <v>40</v>
      </c>
      <c r="X353" t="s">
        <v>43</v>
      </c>
      <c r="Y353" t="s">
        <v>95</v>
      </c>
      <c r="Z353" t="s">
        <v>35</v>
      </c>
      <c r="AA353" t="s">
        <v>204</v>
      </c>
      <c r="AB353" t="s">
        <v>1978</v>
      </c>
      <c r="AC353" t="s">
        <v>60</v>
      </c>
      <c r="AD353" t="s">
        <v>480</v>
      </c>
    </row>
    <row r="354" spans="1:30" hidden="1" x14ac:dyDescent="0.3">
      <c r="A354" t="s">
        <v>1979</v>
      </c>
      <c r="B354" t="s">
        <v>1980</v>
      </c>
      <c r="C354" s="1" t="str">
        <f t="shared" si="56"/>
        <v>21:0500</v>
      </c>
      <c r="D354" s="1" t="str">
        <f>HYPERLINK("http://geochem.nrcan.gc.ca/cdogs/content/svy/svy_e.htm", "")</f>
        <v/>
      </c>
      <c r="G354" s="1" t="str">
        <f>HYPERLINK("http://geochem.nrcan.gc.ca/cdogs/content/cr_/cr_00060_e.htm", "60")</f>
        <v>60</v>
      </c>
      <c r="J354" t="s">
        <v>161</v>
      </c>
      <c r="K354" t="s">
        <v>162</v>
      </c>
      <c r="L354">
        <v>18</v>
      </c>
      <c r="M354" t="s">
        <v>163</v>
      </c>
      <c r="N354">
        <v>353</v>
      </c>
      <c r="O354" t="s">
        <v>344</v>
      </c>
      <c r="P354" t="s">
        <v>169</v>
      </c>
      <c r="Q354" t="s">
        <v>39</v>
      </c>
      <c r="R354" t="s">
        <v>67</v>
      </c>
      <c r="S354" t="s">
        <v>38</v>
      </c>
      <c r="T354" t="s">
        <v>40</v>
      </c>
      <c r="U354" t="s">
        <v>1477</v>
      </c>
      <c r="V354" t="s">
        <v>322</v>
      </c>
      <c r="W354" t="s">
        <v>40</v>
      </c>
      <c r="X354" t="s">
        <v>70</v>
      </c>
      <c r="Y354" t="s">
        <v>55</v>
      </c>
      <c r="Z354" t="s">
        <v>164</v>
      </c>
      <c r="AA354" t="s">
        <v>135</v>
      </c>
      <c r="AB354" t="s">
        <v>1720</v>
      </c>
      <c r="AC354" t="s">
        <v>1981</v>
      </c>
      <c r="AD354" t="s">
        <v>480</v>
      </c>
    </row>
    <row r="355" spans="1:30" hidden="1" x14ac:dyDescent="0.3">
      <c r="A355" t="s">
        <v>1982</v>
      </c>
      <c r="B355" t="s">
        <v>1983</v>
      </c>
      <c r="C355" s="1" t="str">
        <f t="shared" si="56"/>
        <v>21:0500</v>
      </c>
      <c r="D355" s="1" t="str">
        <f t="shared" ref="D355:D365" si="60">HYPERLINK("http://geochem.nrcan.gc.ca/cdogs/content/svy/svy210165_e.htm", "21:0165")</f>
        <v>21:0165</v>
      </c>
      <c r="E355" t="s">
        <v>1984</v>
      </c>
      <c r="F355" t="s">
        <v>1985</v>
      </c>
      <c r="H355">
        <v>52.188019199999999</v>
      </c>
      <c r="I355">
        <v>-60.758161999999999</v>
      </c>
      <c r="J355" s="1" t="str">
        <f t="shared" ref="J355:J365" si="61">HYPERLINK("http://geochem.nrcan.gc.ca/cdogs/content/kwd/kwd020027_e.htm", "NGR lake sediment grab sample")</f>
        <v>NGR lake sediment grab sample</v>
      </c>
      <c r="K355" s="1" t="str">
        <f t="shared" ref="K355:K365" si="62">HYPERLINK("http://geochem.nrcan.gc.ca/cdogs/content/kwd/kwd080006_e.htm", "&lt;177 micron (NGR)")</f>
        <v>&lt;177 micron (NGR)</v>
      </c>
      <c r="L355">
        <v>18</v>
      </c>
      <c r="M355" t="s">
        <v>191</v>
      </c>
      <c r="N355">
        <v>354</v>
      </c>
      <c r="O355" t="s">
        <v>471</v>
      </c>
      <c r="P355" t="s">
        <v>477</v>
      </c>
      <c r="Q355" t="s">
        <v>95</v>
      </c>
      <c r="R355" t="s">
        <v>176</v>
      </c>
      <c r="S355" t="s">
        <v>67</v>
      </c>
      <c r="T355" t="s">
        <v>40</v>
      </c>
      <c r="U355" t="s">
        <v>1174</v>
      </c>
      <c r="V355" t="s">
        <v>1986</v>
      </c>
      <c r="W355" t="s">
        <v>40</v>
      </c>
      <c r="X355" t="s">
        <v>43</v>
      </c>
      <c r="Y355" t="s">
        <v>95</v>
      </c>
      <c r="Z355" t="s">
        <v>314</v>
      </c>
      <c r="AA355" t="s">
        <v>258</v>
      </c>
      <c r="AB355" t="s">
        <v>1921</v>
      </c>
      <c r="AC355" t="s">
        <v>70</v>
      </c>
      <c r="AD355" t="s">
        <v>158</v>
      </c>
    </row>
    <row r="356" spans="1:30" hidden="1" x14ac:dyDescent="0.3">
      <c r="A356" t="s">
        <v>1987</v>
      </c>
      <c r="B356" t="s">
        <v>1988</v>
      </c>
      <c r="C356" s="1" t="str">
        <f t="shared" si="56"/>
        <v>21:0500</v>
      </c>
      <c r="D356" s="1" t="str">
        <f t="shared" si="60"/>
        <v>21:0165</v>
      </c>
      <c r="E356" t="s">
        <v>1989</v>
      </c>
      <c r="F356" t="s">
        <v>1990</v>
      </c>
      <c r="H356">
        <v>52.1873127</v>
      </c>
      <c r="I356">
        <v>-60.684811199999999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18</v>
      </c>
      <c r="M356" t="s">
        <v>201</v>
      </c>
      <c r="N356">
        <v>355</v>
      </c>
      <c r="O356" t="s">
        <v>265</v>
      </c>
      <c r="P356" t="s">
        <v>67</v>
      </c>
      <c r="Q356" t="s">
        <v>95</v>
      </c>
      <c r="R356" t="s">
        <v>37</v>
      </c>
      <c r="S356" t="s">
        <v>55</v>
      </c>
      <c r="T356" t="s">
        <v>40</v>
      </c>
      <c r="U356" t="s">
        <v>214</v>
      </c>
      <c r="V356" t="s">
        <v>248</v>
      </c>
      <c r="W356" t="s">
        <v>40</v>
      </c>
      <c r="X356" t="s">
        <v>43</v>
      </c>
      <c r="Y356" t="s">
        <v>95</v>
      </c>
      <c r="Z356" t="s">
        <v>35</v>
      </c>
      <c r="AA356" t="s">
        <v>58</v>
      </c>
      <c r="AB356" t="s">
        <v>1921</v>
      </c>
      <c r="AC356" t="s">
        <v>250</v>
      </c>
      <c r="AD356" t="s">
        <v>71</v>
      </c>
    </row>
    <row r="357" spans="1:30" hidden="1" x14ac:dyDescent="0.3">
      <c r="A357" t="s">
        <v>1991</v>
      </c>
      <c r="B357" t="s">
        <v>1992</v>
      </c>
      <c r="C357" s="1" t="str">
        <f t="shared" si="56"/>
        <v>21:0500</v>
      </c>
      <c r="D357" s="1" t="str">
        <f t="shared" si="60"/>
        <v>21:0165</v>
      </c>
      <c r="E357" t="s">
        <v>1993</v>
      </c>
      <c r="F357" t="s">
        <v>1994</v>
      </c>
      <c r="H357">
        <v>52.187854000000002</v>
      </c>
      <c r="I357">
        <v>-60.669376800000002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18</v>
      </c>
      <c r="M357" t="s">
        <v>210</v>
      </c>
      <c r="N357">
        <v>356</v>
      </c>
      <c r="O357" t="s">
        <v>169</v>
      </c>
      <c r="P357" t="s">
        <v>185</v>
      </c>
      <c r="Q357" t="s">
        <v>39</v>
      </c>
      <c r="R357" t="s">
        <v>38</v>
      </c>
      <c r="S357" t="s">
        <v>55</v>
      </c>
      <c r="T357" t="s">
        <v>40</v>
      </c>
      <c r="U357" t="s">
        <v>414</v>
      </c>
      <c r="V357" t="s">
        <v>920</v>
      </c>
      <c r="W357" t="s">
        <v>40</v>
      </c>
      <c r="X357" t="s">
        <v>43</v>
      </c>
      <c r="Y357" t="s">
        <v>95</v>
      </c>
      <c r="Z357" t="s">
        <v>164</v>
      </c>
      <c r="AA357" t="s">
        <v>214</v>
      </c>
      <c r="AB357" t="s">
        <v>1517</v>
      </c>
      <c r="AC357" t="s">
        <v>250</v>
      </c>
      <c r="AD357" t="s">
        <v>61</v>
      </c>
    </row>
    <row r="358" spans="1:30" hidden="1" x14ac:dyDescent="0.3">
      <c r="A358" t="s">
        <v>1995</v>
      </c>
      <c r="B358" t="s">
        <v>1996</v>
      </c>
      <c r="C358" s="1" t="str">
        <f t="shared" si="56"/>
        <v>21:0500</v>
      </c>
      <c r="D358" s="1" t="str">
        <f t="shared" si="60"/>
        <v>21:0165</v>
      </c>
      <c r="E358" t="s">
        <v>1997</v>
      </c>
      <c r="F358" t="s">
        <v>1998</v>
      </c>
      <c r="H358">
        <v>52.186558599999998</v>
      </c>
      <c r="I358">
        <v>-60.598925100000002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18</v>
      </c>
      <c r="M358" t="s">
        <v>221</v>
      </c>
      <c r="N358">
        <v>357</v>
      </c>
      <c r="O358" t="s">
        <v>104</v>
      </c>
      <c r="P358" t="s">
        <v>256</v>
      </c>
      <c r="Q358" t="s">
        <v>95</v>
      </c>
      <c r="R358" t="s">
        <v>68</v>
      </c>
      <c r="S358" t="s">
        <v>55</v>
      </c>
      <c r="T358" t="s">
        <v>40</v>
      </c>
      <c r="U358" t="s">
        <v>337</v>
      </c>
      <c r="V358" t="s">
        <v>94</v>
      </c>
      <c r="W358" t="s">
        <v>194</v>
      </c>
      <c r="X358" t="s">
        <v>43</v>
      </c>
      <c r="Y358" t="s">
        <v>95</v>
      </c>
      <c r="Z358" t="s">
        <v>204</v>
      </c>
      <c r="AA358" t="s">
        <v>314</v>
      </c>
      <c r="AB358" t="s">
        <v>1323</v>
      </c>
      <c r="AC358" t="s">
        <v>250</v>
      </c>
      <c r="AD358" t="s">
        <v>71</v>
      </c>
    </row>
    <row r="359" spans="1:30" hidden="1" x14ac:dyDescent="0.3">
      <c r="A359" t="s">
        <v>1999</v>
      </c>
      <c r="B359" t="s">
        <v>2000</v>
      </c>
      <c r="C359" s="1" t="str">
        <f t="shared" si="56"/>
        <v>21:0500</v>
      </c>
      <c r="D359" s="1" t="str">
        <f t="shared" si="60"/>
        <v>21:0165</v>
      </c>
      <c r="E359" t="s">
        <v>2001</v>
      </c>
      <c r="F359" t="s">
        <v>2002</v>
      </c>
      <c r="H359">
        <v>52.183279800000001</v>
      </c>
      <c r="I359">
        <v>-60.560493800000003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18</v>
      </c>
      <c r="M359" t="s">
        <v>230</v>
      </c>
      <c r="N359">
        <v>358</v>
      </c>
      <c r="O359" t="s">
        <v>1019</v>
      </c>
      <c r="P359" t="s">
        <v>397</v>
      </c>
      <c r="Q359" t="s">
        <v>95</v>
      </c>
      <c r="R359" t="s">
        <v>131</v>
      </c>
      <c r="S359" t="s">
        <v>119</v>
      </c>
      <c r="T359" t="s">
        <v>40</v>
      </c>
      <c r="U359" t="s">
        <v>86</v>
      </c>
      <c r="V359" t="s">
        <v>85</v>
      </c>
      <c r="W359" t="s">
        <v>40</v>
      </c>
      <c r="X359" t="s">
        <v>43</v>
      </c>
      <c r="Y359" t="s">
        <v>95</v>
      </c>
      <c r="Z359" t="s">
        <v>83</v>
      </c>
      <c r="AA359" t="s">
        <v>115</v>
      </c>
      <c r="AB359" t="s">
        <v>2003</v>
      </c>
      <c r="AC359" t="s">
        <v>94</v>
      </c>
      <c r="AD359" t="s">
        <v>61</v>
      </c>
    </row>
    <row r="360" spans="1:30" hidden="1" x14ac:dyDescent="0.3">
      <c r="A360" t="s">
        <v>2004</v>
      </c>
      <c r="B360" t="s">
        <v>2005</v>
      </c>
      <c r="C360" s="1" t="str">
        <f t="shared" si="56"/>
        <v>21:0500</v>
      </c>
      <c r="D360" s="1" t="str">
        <f t="shared" si="60"/>
        <v>21:0165</v>
      </c>
      <c r="E360" t="s">
        <v>2006</v>
      </c>
      <c r="F360" t="s">
        <v>2007</v>
      </c>
      <c r="H360">
        <v>52.185977800000003</v>
      </c>
      <c r="I360">
        <v>-60.490556499999997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18</v>
      </c>
      <c r="M360" t="s">
        <v>238</v>
      </c>
      <c r="N360">
        <v>359</v>
      </c>
      <c r="O360" t="s">
        <v>103</v>
      </c>
      <c r="P360" t="s">
        <v>134</v>
      </c>
      <c r="Q360" t="s">
        <v>95</v>
      </c>
      <c r="R360" t="s">
        <v>38</v>
      </c>
      <c r="S360" t="s">
        <v>38</v>
      </c>
      <c r="T360" t="s">
        <v>40</v>
      </c>
      <c r="U360" t="s">
        <v>314</v>
      </c>
      <c r="V360" t="s">
        <v>322</v>
      </c>
      <c r="W360" t="s">
        <v>40</v>
      </c>
      <c r="X360" t="s">
        <v>43</v>
      </c>
      <c r="Y360" t="s">
        <v>95</v>
      </c>
      <c r="Z360" t="s">
        <v>258</v>
      </c>
      <c r="AA360" t="s">
        <v>45</v>
      </c>
      <c r="AB360" t="s">
        <v>1517</v>
      </c>
      <c r="AC360" t="s">
        <v>248</v>
      </c>
      <c r="AD360" t="s">
        <v>241</v>
      </c>
    </row>
    <row r="361" spans="1:30" hidden="1" x14ac:dyDescent="0.3">
      <c r="A361" t="s">
        <v>2008</v>
      </c>
      <c r="B361" t="s">
        <v>2009</v>
      </c>
      <c r="C361" s="1" t="str">
        <f t="shared" si="56"/>
        <v>21:0500</v>
      </c>
      <c r="D361" s="1" t="str">
        <f t="shared" si="60"/>
        <v>21:0165</v>
      </c>
      <c r="E361" t="s">
        <v>2010</v>
      </c>
      <c r="F361" t="s">
        <v>2011</v>
      </c>
      <c r="H361">
        <v>52.178494499999999</v>
      </c>
      <c r="I361">
        <v>-60.455545800000003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18</v>
      </c>
      <c r="M361" t="s">
        <v>246</v>
      </c>
      <c r="N361">
        <v>360</v>
      </c>
      <c r="O361" t="s">
        <v>265</v>
      </c>
      <c r="P361" t="s">
        <v>134</v>
      </c>
      <c r="Q361" t="s">
        <v>95</v>
      </c>
      <c r="R361" t="s">
        <v>68</v>
      </c>
      <c r="S361" t="s">
        <v>39</v>
      </c>
      <c r="T361" t="s">
        <v>40</v>
      </c>
      <c r="U361" t="s">
        <v>134</v>
      </c>
      <c r="V361" t="s">
        <v>390</v>
      </c>
      <c r="W361" t="s">
        <v>194</v>
      </c>
      <c r="X361" t="s">
        <v>43</v>
      </c>
      <c r="Y361" t="s">
        <v>95</v>
      </c>
      <c r="Z361" t="s">
        <v>204</v>
      </c>
      <c r="AA361" t="s">
        <v>314</v>
      </c>
      <c r="AB361" t="s">
        <v>78</v>
      </c>
      <c r="AC361" t="s">
        <v>144</v>
      </c>
      <c r="AD361" t="s">
        <v>196</v>
      </c>
    </row>
    <row r="362" spans="1:30" hidden="1" x14ac:dyDescent="0.3">
      <c r="A362" t="s">
        <v>2012</v>
      </c>
      <c r="B362" t="s">
        <v>2013</v>
      </c>
      <c r="C362" s="1" t="str">
        <f t="shared" si="56"/>
        <v>21:0500</v>
      </c>
      <c r="D362" s="1" t="str">
        <f t="shared" si="60"/>
        <v>21:0165</v>
      </c>
      <c r="E362" t="s">
        <v>2014</v>
      </c>
      <c r="F362" t="s">
        <v>2015</v>
      </c>
      <c r="H362">
        <v>52.170618599999997</v>
      </c>
      <c r="I362">
        <v>-60.334038499999998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34</v>
      </c>
      <c r="N362">
        <v>361</v>
      </c>
      <c r="O362" t="s">
        <v>164</v>
      </c>
      <c r="P362" t="s">
        <v>54</v>
      </c>
      <c r="Q362" t="s">
        <v>39</v>
      </c>
      <c r="R362" t="s">
        <v>79</v>
      </c>
      <c r="S362" t="s">
        <v>55</v>
      </c>
      <c r="T362" t="s">
        <v>40</v>
      </c>
      <c r="U362" t="s">
        <v>134</v>
      </c>
      <c r="V362" t="s">
        <v>390</v>
      </c>
      <c r="W362" t="s">
        <v>40</v>
      </c>
      <c r="X362" t="s">
        <v>43</v>
      </c>
      <c r="Y362" t="s">
        <v>95</v>
      </c>
      <c r="Z362" t="s">
        <v>134</v>
      </c>
      <c r="AA362" t="s">
        <v>135</v>
      </c>
      <c r="AB362" t="s">
        <v>2016</v>
      </c>
      <c r="AC362" t="s">
        <v>250</v>
      </c>
      <c r="AD362" t="s">
        <v>71</v>
      </c>
    </row>
    <row r="363" spans="1:30" hidden="1" x14ac:dyDescent="0.3">
      <c r="A363" t="s">
        <v>2017</v>
      </c>
      <c r="B363" t="s">
        <v>2018</v>
      </c>
      <c r="C363" s="1" t="str">
        <f t="shared" si="56"/>
        <v>21:0500</v>
      </c>
      <c r="D363" s="1" t="str">
        <f t="shared" si="60"/>
        <v>21:0165</v>
      </c>
      <c r="E363" t="s">
        <v>2019</v>
      </c>
      <c r="F363" t="s">
        <v>2020</v>
      </c>
      <c r="H363">
        <v>52.184441499999998</v>
      </c>
      <c r="I363">
        <v>-60.396608200000003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76</v>
      </c>
      <c r="N363">
        <v>362</v>
      </c>
      <c r="O363" t="s">
        <v>408</v>
      </c>
      <c r="P363" t="s">
        <v>103</v>
      </c>
      <c r="Q363" t="s">
        <v>95</v>
      </c>
      <c r="R363" t="s">
        <v>131</v>
      </c>
      <c r="S363" t="s">
        <v>202</v>
      </c>
      <c r="T363" t="s">
        <v>40</v>
      </c>
      <c r="U363" t="s">
        <v>1891</v>
      </c>
      <c r="V363" t="s">
        <v>55</v>
      </c>
      <c r="W363" t="s">
        <v>40</v>
      </c>
      <c r="X363" t="s">
        <v>43</v>
      </c>
      <c r="Y363" t="s">
        <v>95</v>
      </c>
      <c r="Z363" t="s">
        <v>45</v>
      </c>
      <c r="AA363" t="s">
        <v>83</v>
      </c>
      <c r="AB363" t="s">
        <v>1338</v>
      </c>
      <c r="AC363" t="s">
        <v>248</v>
      </c>
      <c r="AD363" t="s">
        <v>71</v>
      </c>
    </row>
    <row r="364" spans="1:30" hidden="1" x14ac:dyDescent="0.3">
      <c r="A364" t="s">
        <v>2021</v>
      </c>
      <c r="B364" t="s">
        <v>2022</v>
      </c>
      <c r="C364" s="1" t="str">
        <f t="shared" si="56"/>
        <v>21:0500</v>
      </c>
      <c r="D364" s="1" t="str">
        <f t="shared" si="60"/>
        <v>21:0165</v>
      </c>
      <c r="E364" t="s">
        <v>2014</v>
      </c>
      <c r="F364" t="s">
        <v>2023</v>
      </c>
      <c r="H364">
        <v>52.170618599999997</v>
      </c>
      <c r="I364">
        <v>-60.334038499999998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52</v>
      </c>
      <c r="N364">
        <v>363</v>
      </c>
      <c r="O364" t="s">
        <v>256</v>
      </c>
      <c r="P364" t="s">
        <v>176</v>
      </c>
      <c r="Q364" t="s">
        <v>95</v>
      </c>
      <c r="R364" t="s">
        <v>92</v>
      </c>
      <c r="S364" t="s">
        <v>39</v>
      </c>
      <c r="T364" t="s">
        <v>40</v>
      </c>
      <c r="U364" t="s">
        <v>256</v>
      </c>
      <c r="V364" t="s">
        <v>649</v>
      </c>
      <c r="W364" t="s">
        <v>194</v>
      </c>
      <c r="X364" t="s">
        <v>43</v>
      </c>
      <c r="Y364" t="s">
        <v>95</v>
      </c>
      <c r="Z364" t="s">
        <v>67</v>
      </c>
      <c r="AA364" t="s">
        <v>135</v>
      </c>
      <c r="AB364" t="s">
        <v>2024</v>
      </c>
      <c r="AC364" t="s">
        <v>250</v>
      </c>
      <c r="AD364" t="s">
        <v>61</v>
      </c>
    </row>
    <row r="365" spans="1:30" hidden="1" x14ac:dyDescent="0.3">
      <c r="A365" t="s">
        <v>2025</v>
      </c>
      <c r="B365" t="s">
        <v>2026</v>
      </c>
      <c r="C365" s="1" t="str">
        <f t="shared" si="56"/>
        <v>21:0500</v>
      </c>
      <c r="D365" s="1" t="str">
        <f t="shared" si="60"/>
        <v>21:0165</v>
      </c>
      <c r="E365" t="s">
        <v>2014</v>
      </c>
      <c r="F365" t="s">
        <v>2027</v>
      </c>
      <c r="H365">
        <v>52.170618599999997</v>
      </c>
      <c r="I365">
        <v>-60.334038499999998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65</v>
      </c>
      <c r="N365">
        <v>364</v>
      </c>
      <c r="O365" t="s">
        <v>256</v>
      </c>
      <c r="P365" t="s">
        <v>193</v>
      </c>
      <c r="Q365" t="s">
        <v>95</v>
      </c>
      <c r="R365" t="s">
        <v>153</v>
      </c>
      <c r="S365" t="s">
        <v>55</v>
      </c>
      <c r="T365" t="s">
        <v>40</v>
      </c>
      <c r="U365" t="s">
        <v>134</v>
      </c>
      <c r="V365" t="s">
        <v>390</v>
      </c>
      <c r="W365" t="s">
        <v>40</v>
      </c>
      <c r="X365" t="s">
        <v>43</v>
      </c>
      <c r="Y365" t="s">
        <v>95</v>
      </c>
      <c r="Z365" t="s">
        <v>164</v>
      </c>
      <c r="AA365" t="s">
        <v>204</v>
      </c>
      <c r="AB365" t="s">
        <v>2028</v>
      </c>
      <c r="AC365" t="s">
        <v>250</v>
      </c>
      <c r="AD365" t="s">
        <v>409</v>
      </c>
    </row>
    <row r="366" spans="1:30" hidden="1" x14ac:dyDescent="0.3">
      <c r="A366" t="s">
        <v>2029</v>
      </c>
      <c r="B366" t="s">
        <v>2030</v>
      </c>
      <c r="C366" s="1" t="str">
        <f t="shared" si="56"/>
        <v>21:0500</v>
      </c>
      <c r="D366" s="1" t="str">
        <f>HYPERLINK("http://geochem.nrcan.gc.ca/cdogs/content/svy/svy_e.htm", "")</f>
        <v/>
      </c>
      <c r="G366" s="1" t="str">
        <f>HYPERLINK("http://geochem.nrcan.gc.ca/cdogs/content/cr_/cr_00060_e.htm", "60")</f>
        <v>60</v>
      </c>
      <c r="J366" t="s">
        <v>161</v>
      </c>
      <c r="K366" t="s">
        <v>162</v>
      </c>
      <c r="L366">
        <v>19</v>
      </c>
      <c r="M366" t="s">
        <v>163</v>
      </c>
      <c r="N366">
        <v>365</v>
      </c>
      <c r="O366" t="s">
        <v>383</v>
      </c>
      <c r="P366" t="s">
        <v>145</v>
      </c>
      <c r="Q366" t="s">
        <v>37</v>
      </c>
      <c r="R366" t="s">
        <v>36</v>
      </c>
      <c r="S366" t="s">
        <v>38</v>
      </c>
      <c r="T366" t="s">
        <v>40</v>
      </c>
      <c r="U366" t="s">
        <v>1448</v>
      </c>
      <c r="V366" t="s">
        <v>47</v>
      </c>
      <c r="W366" t="s">
        <v>40</v>
      </c>
      <c r="X366" t="s">
        <v>179</v>
      </c>
      <c r="Y366" t="s">
        <v>55</v>
      </c>
      <c r="Z366" t="s">
        <v>164</v>
      </c>
      <c r="AA366" t="s">
        <v>214</v>
      </c>
      <c r="AB366" t="s">
        <v>1522</v>
      </c>
      <c r="AC366" t="s">
        <v>2031</v>
      </c>
      <c r="AD366" t="s">
        <v>480</v>
      </c>
    </row>
    <row r="367" spans="1:30" hidden="1" x14ac:dyDescent="0.3">
      <c r="A367" t="s">
        <v>2032</v>
      </c>
      <c r="B367" t="s">
        <v>2033</v>
      </c>
      <c r="C367" s="1" t="str">
        <f t="shared" si="56"/>
        <v>21:0500</v>
      </c>
      <c r="D367" s="1" t="str">
        <f t="shared" ref="D367:D396" si="63">HYPERLINK("http://geochem.nrcan.gc.ca/cdogs/content/svy/svy210165_e.htm", "21:0165")</f>
        <v>21:0165</v>
      </c>
      <c r="E367" t="s">
        <v>2034</v>
      </c>
      <c r="F367" t="s">
        <v>2035</v>
      </c>
      <c r="H367">
        <v>52.154497399999997</v>
      </c>
      <c r="I367">
        <v>-60.318305000000002</v>
      </c>
      <c r="J367" s="1" t="str">
        <f t="shared" ref="J367:J396" si="64">HYPERLINK("http://geochem.nrcan.gc.ca/cdogs/content/kwd/kwd020027_e.htm", "NGR lake sediment grab sample")</f>
        <v>NGR lake sediment grab sample</v>
      </c>
      <c r="K367" s="1" t="str">
        <f t="shared" ref="K367:K396" si="65">HYPERLINK("http://geochem.nrcan.gc.ca/cdogs/content/kwd/kwd080006_e.htm", "&lt;177 micron (NGR)")</f>
        <v>&lt;177 micron (NGR)</v>
      </c>
      <c r="L367">
        <v>19</v>
      </c>
      <c r="M367" t="s">
        <v>91</v>
      </c>
      <c r="N367">
        <v>366</v>
      </c>
      <c r="O367" t="s">
        <v>383</v>
      </c>
      <c r="P367" t="s">
        <v>204</v>
      </c>
      <c r="Q367" t="s">
        <v>95</v>
      </c>
      <c r="R367" t="s">
        <v>119</v>
      </c>
      <c r="S367" t="s">
        <v>68</v>
      </c>
      <c r="T367" t="s">
        <v>40</v>
      </c>
      <c r="U367" t="s">
        <v>408</v>
      </c>
      <c r="V367" t="s">
        <v>415</v>
      </c>
      <c r="W367" t="s">
        <v>40</v>
      </c>
      <c r="X367" t="s">
        <v>43</v>
      </c>
      <c r="Y367" t="s">
        <v>95</v>
      </c>
      <c r="Z367" t="s">
        <v>58</v>
      </c>
      <c r="AA367" t="s">
        <v>44</v>
      </c>
      <c r="AB367" t="s">
        <v>2036</v>
      </c>
      <c r="AC367" t="s">
        <v>250</v>
      </c>
      <c r="AD367" t="s">
        <v>241</v>
      </c>
    </row>
    <row r="368" spans="1:30" hidden="1" x14ac:dyDescent="0.3">
      <c r="A368" t="s">
        <v>2037</v>
      </c>
      <c r="B368" t="s">
        <v>2038</v>
      </c>
      <c r="C368" s="1" t="str">
        <f t="shared" si="56"/>
        <v>21:0500</v>
      </c>
      <c r="D368" s="1" t="str">
        <f t="shared" si="63"/>
        <v>21:0165</v>
      </c>
      <c r="E368" t="s">
        <v>2039</v>
      </c>
      <c r="F368" t="s">
        <v>2040</v>
      </c>
      <c r="H368">
        <v>52.115482</v>
      </c>
      <c r="I368">
        <v>-60.319333999999998</v>
      </c>
      <c r="J368" s="1" t="str">
        <f t="shared" si="64"/>
        <v>NGR lake sediment grab sample</v>
      </c>
      <c r="K368" s="1" t="str">
        <f t="shared" si="65"/>
        <v>&lt;177 micron (NGR)</v>
      </c>
      <c r="L368">
        <v>19</v>
      </c>
      <c r="M368" t="s">
        <v>102</v>
      </c>
      <c r="N368">
        <v>367</v>
      </c>
      <c r="O368" t="s">
        <v>571</v>
      </c>
      <c r="P368" t="s">
        <v>67</v>
      </c>
      <c r="Q368" t="s">
        <v>95</v>
      </c>
      <c r="R368" t="s">
        <v>68</v>
      </c>
      <c r="S368" t="s">
        <v>185</v>
      </c>
      <c r="T368" t="s">
        <v>40</v>
      </c>
      <c r="U368" t="s">
        <v>58</v>
      </c>
      <c r="V368" t="s">
        <v>1043</v>
      </c>
      <c r="W368" t="s">
        <v>40</v>
      </c>
      <c r="X368" t="s">
        <v>43</v>
      </c>
      <c r="Y368" t="s">
        <v>95</v>
      </c>
      <c r="Z368" t="s">
        <v>82</v>
      </c>
      <c r="AA368" t="s">
        <v>214</v>
      </c>
      <c r="AB368" t="s">
        <v>559</v>
      </c>
      <c r="AC368" t="s">
        <v>250</v>
      </c>
      <c r="AD368" t="s">
        <v>61</v>
      </c>
    </row>
    <row r="369" spans="1:30" hidden="1" x14ac:dyDescent="0.3">
      <c r="A369" t="s">
        <v>2041</v>
      </c>
      <c r="B369" t="s">
        <v>2042</v>
      </c>
      <c r="C369" s="1" t="str">
        <f t="shared" si="56"/>
        <v>21:0500</v>
      </c>
      <c r="D369" s="1" t="str">
        <f t="shared" si="63"/>
        <v>21:0165</v>
      </c>
      <c r="E369" t="s">
        <v>2043</v>
      </c>
      <c r="F369" t="s">
        <v>2044</v>
      </c>
      <c r="H369">
        <v>52.1104609</v>
      </c>
      <c r="I369">
        <v>-60.267064499999996</v>
      </c>
      <c r="J369" s="1" t="str">
        <f t="shared" si="64"/>
        <v>NGR lake sediment grab sample</v>
      </c>
      <c r="K369" s="1" t="str">
        <f t="shared" si="65"/>
        <v>&lt;177 micron (NGR)</v>
      </c>
      <c r="L369">
        <v>19</v>
      </c>
      <c r="M369" t="s">
        <v>113</v>
      </c>
      <c r="N369">
        <v>368</v>
      </c>
      <c r="O369" t="s">
        <v>104</v>
      </c>
      <c r="P369" t="s">
        <v>193</v>
      </c>
      <c r="Q369" t="s">
        <v>39</v>
      </c>
      <c r="R369" t="s">
        <v>68</v>
      </c>
      <c r="S369" t="s">
        <v>55</v>
      </c>
      <c r="T369" t="s">
        <v>40</v>
      </c>
      <c r="U369" t="s">
        <v>103</v>
      </c>
      <c r="V369" t="s">
        <v>94</v>
      </c>
      <c r="W369" t="s">
        <v>40</v>
      </c>
      <c r="X369" t="s">
        <v>43</v>
      </c>
      <c r="Y369" t="s">
        <v>95</v>
      </c>
      <c r="Z369" t="s">
        <v>134</v>
      </c>
      <c r="AA369" t="s">
        <v>58</v>
      </c>
      <c r="AB369" t="s">
        <v>952</v>
      </c>
      <c r="AC369" t="s">
        <v>596</v>
      </c>
      <c r="AD369" t="s">
        <v>61</v>
      </c>
    </row>
    <row r="370" spans="1:30" hidden="1" x14ac:dyDescent="0.3">
      <c r="A370" t="s">
        <v>2045</v>
      </c>
      <c r="B370" t="s">
        <v>2046</v>
      </c>
      <c r="C370" s="1" t="str">
        <f t="shared" si="56"/>
        <v>21:0500</v>
      </c>
      <c r="D370" s="1" t="str">
        <f t="shared" si="63"/>
        <v>21:0165</v>
      </c>
      <c r="E370" t="s">
        <v>2047</v>
      </c>
      <c r="F370" t="s">
        <v>2048</v>
      </c>
      <c r="H370">
        <v>52.090004399999998</v>
      </c>
      <c r="I370">
        <v>-60.276126499999997</v>
      </c>
      <c r="J370" s="1" t="str">
        <f t="shared" si="64"/>
        <v>NGR lake sediment grab sample</v>
      </c>
      <c r="K370" s="1" t="str">
        <f t="shared" si="65"/>
        <v>&lt;177 micron (NGR)</v>
      </c>
      <c r="L370">
        <v>19</v>
      </c>
      <c r="M370" t="s">
        <v>127</v>
      </c>
      <c r="N370">
        <v>369</v>
      </c>
      <c r="O370" t="s">
        <v>329</v>
      </c>
      <c r="P370" t="s">
        <v>169</v>
      </c>
      <c r="Q370" t="s">
        <v>39</v>
      </c>
      <c r="R370" t="s">
        <v>92</v>
      </c>
      <c r="S370" t="s">
        <v>55</v>
      </c>
      <c r="T370" t="s">
        <v>40</v>
      </c>
      <c r="U370" t="s">
        <v>45</v>
      </c>
      <c r="V370" t="s">
        <v>179</v>
      </c>
      <c r="W370" t="s">
        <v>194</v>
      </c>
      <c r="X370" t="s">
        <v>43</v>
      </c>
      <c r="Y370" t="s">
        <v>95</v>
      </c>
      <c r="Z370" t="s">
        <v>134</v>
      </c>
      <c r="AA370" t="s">
        <v>45</v>
      </c>
      <c r="AB370" t="s">
        <v>655</v>
      </c>
      <c r="AC370" t="s">
        <v>57</v>
      </c>
      <c r="AD370" t="s">
        <v>241</v>
      </c>
    </row>
    <row r="371" spans="1:30" hidden="1" x14ac:dyDescent="0.3">
      <c r="A371" t="s">
        <v>2049</v>
      </c>
      <c r="B371" t="s">
        <v>2050</v>
      </c>
      <c r="C371" s="1" t="str">
        <f t="shared" si="56"/>
        <v>21:0500</v>
      </c>
      <c r="D371" s="1" t="str">
        <f t="shared" si="63"/>
        <v>21:0165</v>
      </c>
      <c r="E371" t="s">
        <v>2051</v>
      </c>
      <c r="F371" t="s">
        <v>2052</v>
      </c>
      <c r="H371">
        <v>52.085853899999996</v>
      </c>
      <c r="I371">
        <v>-60.343768500000003</v>
      </c>
      <c r="J371" s="1" t="str">
        <f t="shared" si="64"/>
        <v>NGR lake sediment grab sample</v>
      </c>
      <c r="K371" s="1" t="str">
        <f t="shared" si="65"/>
        <v>&lt;177 micron (NGR)</v>
      </c>
      <c r="L371">
        <v>19</v>
      </c>
      <c r="M371" t="s">
        <v>142</v>
      </c>
      <c r="N371">
        <v>370</v>
      </c>
      <c r="O371" t="s">
        <v>78</v>
      </c>
      <c r="P371" t="s">
        <v>67</v>
      </c>
      <c r="Q371" t="s">
        <v>39</v>
      </c>
      <c r="R371" t="s">
        <v>68</v>
      </c>
      <c r="S371" t="s">
        <v>39</v>
      </c>
      <c r="T371" t="s">
        <v>40</v>
      </c>
      <c r="U371" t="s">
        <v>571</v>
      </c>
      <c r="V371" t="s">
        <v>248</v>
      </c>
      <c r="W371" t="s">
        <v>40</v>
      </c>
      <c r="X371" t="s">
        <v>43</v>
      </c>
      <c r="Y371" t="s">
        <v>95</v>
      </c>
      <c r="Z371" t="s">
        <v>35</v>
      </c>
      <c r="AA371" t="s">
        <v>44</v>
      </c>
      <c r="AB371" t="s">
        <v>1579</v>
      </c>
      <c r="AC371" t="s">
        <v>94</v>
      </c>
      <c r="AD371" t="s">
        <v>203</v>
      </c>
    </row>
    <row r="372" spans="1:30" hidden="1" x14ac:dyDescent="0.3">
      <c r="A372" t="s">
        <v>2053</v>
      </c>
      <c r="B372" t="s">
        <v>2054</v>
      </c>
      <c r="C372" s="1" t="str">
        <f t="shared" si="56"/>
        <v>21:0500</v>
      </c>
      <c r="D372" s="1" t="str">
        <f t="shared" si="63"/>
        <v>21:0165</v>
      </c>
      <c r="E372" t="s">
        <v>2055</v>
      </c>
      <c r="F372" t="s">
        <v>2056</v>
      </c>
      <c r="H372">
        <v>52.035595399999998</v>
      </c>
      <c r="I372">
        <v>-60.298772900000003</v>
      </c>
      <c r="J372" s="1" t="str">
        <f t="shared" si="64"/>
        <v>NGR lake sediment grab sample</v>
      </c>
      <c r="K372" s="1" t="str">
        <f t="shared" si="65"/>
        <v>&lt;177 micron (NGR)</v>
      </c>
      <c r="L372">
        <v>19</v>
      </c>
      <c r="M372" t="s">
        <v>150</v>
      </c>
      <c r="N372">
        <v>371</v>
      </c>
      <c r="O372" t="s">
        <v>116</v>
      </c>
      <c r="P372" t="s">
        <v>145</v>
      </c>
      <c r="Q372" t="s">
        <v>55</v>
      </c>
      <c r="R372" t="s">
        <v>54</v>
      </c>
      <c r="S372" t="s">
        <v>92</v>
      </c>
      <c r="T372" t="s">
        <v>40</v>
      </c>
      <c r="U372" t="s">
        <v>438</v>
      </c>
      <c r="V372" t="s">
        <v>97</v>
      </c>
      <c r="W372" t="s">
        <v>40</v>
      </c>
      <c r="X372" t="s">
        <v>43</v>
      </c>
      <c r="Y372" t="s">
        <v>95</v>
      </c>
      <c r="Z372" t="s">
        <v>58</v>
      </c>
      <c r="AA372" t="s">
        <v>214</v>
      </c>
      <c r="AB372" t="s">
        <v>987</v>
      </c>
      <c r="AC372" t="s">
        <v>596</v>
      </c>
      <c r="AD372" t="s">
        <v>832</v>
      </c>
    </row>
    <row r="373" spans="1:30" hidden="1" x14ac:dyDescent="0.3">
      <c r="A373" t="s">
        <v>2057</v>
      </c>
      <c r="B373" t="s">
        <v>2058</v>
      </c>
      <c r="C373" s="1" t="str">
        <f t="shared" si="56"/>
        <v>21:0500</v>
      </c>
      <c r="D373" s="1" t="str">
        <f t="shared" si="63"/>
        <v>21:0165</v>
      </c>
      <c r="E373" t="s">
        <v>2059</v>
      </c>
      <c r="F373" t="s">
        <v>2060</v>
      </c>
      <c r="H373">
        <v>52.0110417</v>
      </c>
      <c r="I373">
        <v>-60.398192100000003</v>
      </c>
      <c r="J373" s="1" t="str">
        <f t="shared" si="64"/>
        <v>NGR lake sediment grab sample</v>
      </c>
      <c r="K373" s="1" t="str">
        <f t="shared" si="65"/>
        <v>&lt;177 micron (NGR)</v>
      </c>
      <c r="L373">
        <v>19</v>
      </c>
      <c r="M373" t="s">
        <v>175</v>
      </c>
      <c r="N373">
        <v>372</v>
      </c>
      <c r="O373" t="s">
        <v>164</v>
      </c>
      <c r="P373" t="s">
        <v>202</v>
      </c>
      <c r="Q373" t="s">
        <v>39</v>
      </c>
      <c r="R373" t="s">
        <v>55</v>
      </c>
      <c r="S373" t="s">
        <v>95</v>
      </c>
      <c r="T373" t="s">
        <v>40</v>
      </c>
      <c r="U373" t="s">
        <v>134</v>
      </c>
      <c r="V373" t="s">
        <v>390</v>
      </c>
      <c r="W373" t="s">
        <v>40</v>
      </c>
      <c r="X373" t="s">
        <v>43</v>
      </c>
      <c r="Y373" t="s">
        <v>95</v>
      </c>
      <c r="Z373" t="s">
        <v>164</v>
      </c>
      <c r="AA373" t="s">
        <v>45</v>
      </c>
      <c r="AB373" t="s">
        <v>1192</v>
      </c>
      <c r="AC373" t="s">
        <v>250</v>
      </c>
      <c r="AD373" t="s">
        <v>48</v>
      </c>
    </row>
    <row r="374" spans="1:30" hidden="1" x14ac:dyDescent="0.3">
      <c r="A374" t="s">
        <v>2061</v>
      </c>
      <c r="B374" t="s">
        <v>2062</v>
      </c>
      <c r="C374" s="1" t="str">
        <f t="shared" si="56"/>
        <v>21:0500</v>
      </c>
      <c r="D374" s="1" t="str">
        <f t="shared" si="63"/>
        <v>21:0165</v>
      </c>
      <c r="E374" t="s">
        <v>2063</v>
      </c>
      <c r="F374" t="s">
        <v>2064</v>
      </c>
      <c r="H374">
        <v>52.011095699999998</v>
      </c>
      <c r="I374">
        <v>-60.446297700000002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184</v>
      </c>
      <c r="N374">
        <v>373</v>
      </c>
      <c r="O374" t="s">
        <v>377</v>
      </c>
      <c r="P374" t="s">
        <v>153</v>
      </c>
      <c r="Q374" t="s">
        <v>55</v>
      </c>
      <c r="R374" t="s">
        <v>37</v>
      </c>
      <c r="S374" t="s">
        <v>39</v>
      </c>
      <c r="T374" t="s">
        <v>40</v>
      </c>
      <c r="U374" t="s">
        <v>873</v>
      </c>
      <c r="V374" t="s">
        <v>264</v>
      </c>
      <c r="W374" t="s">
        <v>40</v>
      </c>
      <c r="X374" t="s">
        <v>43</v>
      </c>
      <c r="Y374" t="s">
        <v>95</v>
      </c>
      <c r="Z374" t="s">
        <v>67</v>
      </c>
      <c r="AA374" t="s">
        <v>58</v>
      </c>
      <c r="AB374" t="s">
        <v>2065</v>
      </c>
      <c r="AC374" t="s">
        <v>85</v>
      </c>
      <c r="AD374" t="s">
        <v>203</v>
      </c>
    </row>
    <row r="375" spans="1:30" hidden="1" x14ac:dyDescent="0.3">
      <c r="A375" t="s">
        <v>2066</v>
      </c>
      <c r="B375" t="s">
        <v>2067</v>
      </c>
      <c r="C375" s="1" t="str">
        <f t="shared" si="56"/>
        <v>21:0500</v>
      </c>
      <c r="D375" s="1" t="str">
        <f t="shared" si="63"/>
        <v>21:0165</v>
      </c>
      <c r="E375" t="s">
        <v>2068</v>
      </c>
      <c r="F375" t="s">
        <v>2069</v>
      </c>
      <c r="H375">
        <v>52.018022500000001</v>
      </c>
      <c r="I375">
        <v>-60.485725199999997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191</v>
      </c>
      <c r="N375">
        <v>374</v>
      </c>
      <c r="O375" t="s">
        <v>169</v>
      </c>
      <c r="P375" t="s">
        <v>202</v>
      </c>
      <c r="Q375" t="s">
        <v>39</v>
      </c>
      <c r="R375" t="s">
        <v>55</v>
      </c>
      <c r="S375" t="s">
        <v>95</v>
      </c>
      <c r="T375" t="s">
        <v>40</v>
      </c>
      <c r="U375" t="s">
        <v>164</v>
      </c>
      <c r="V375" t="s">
        <v>248</v>
      </c>
      <c r="W375" t="s">
        <v>40</v>
      </c>
      <c r="X375" t="s">
        <v>43</v>
      </c>
      <c r="Y375" t="s">
        <v>95</v>
      </c>
      <c r="Z375" t="s">
        <v>67</v>
      </c>
      <c r="AA375" t="s">
        <v>258</v>
      </c>
      <c r="AB375" t="s">
        <v>1192</v>
      </c>
      <c r="AC375" t="s">
        <v>250</v>
      </c>
      <c r="AD375" t="s">
        <v>409</v>
      </c>
    </row>
    <row r="376" spans="1:30" hidden="1" x14ac:dyDescent="0.3">
      <c r="A376" t="s">
        <v>2070</v>
      </c>
      <c r="B376" t="s">
        <v>2071</v>
      </c>
      <c r="C376" s="1" t="str">
        <f t="shared" si="56"/>
        <v>21:0500</v>
      </c>
      <c r="D376" s="1" t="str">
        <f t="shared" si="63"/>
        <v>21:0165</v>
      </c>
      <c r="E376" t="s">
        <v>2072</v>
      </c>
      <c r="F376" t="s">
        <v>2073</v>
      </c>
      <c r="H376">
        <v>52.020774199999998</v>
      </c>
      <c r="I376">
        <v>-60.565482799999998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201</v>
      </c>
      <c r="N376">
        <v>375</v>
      </c>
      <c r="O376" t="s">
        <v>204</v>
      </c>
      <c r="P376" t="s">
        <v>36</v>
      </c>
      <c r="Q376" t="s">
        <v>39</v>
      </c>
      <c r="R376" t="s">
        <v>68</v>
      </c>
      <c r="S376" t="s">
        <v>55</v>
      </c>
      <c r="T376" t="s">
        <v>40</v>
      </c>
      <c r="U376" t="s">
        <v>304</v>
      </c>
      <c r="V376" t="s">
        <v>133</v>
      </c>
      <c r="W376" t="s">
        <v>40</v>
      </c>
      <c r="X376" t="s">
        <v>43</v>
      </c>
      <c r="Y376" t="s">
        <v>95</v>
      </c>
      <c r="Z376" t="s">
        <v>337</v>
      </c>
      <c r="AA376" t="s">
        <v>45</v>
      </c>
      <c r="AB376" t="s">
        <v>477</v>
      </c>
      <c r="AC376" t="s">
        <v>106</v>
      </c>
      <c r="AD376" t="s">
        <v>61</v>
      </c>
    </row>
    <row r="377" spans="1:30" hidden="1" x14ac:dyDescent="0.3">
      <c r="A377" t="s">
        <v>2074</v>
      </c>
      <c r="B377" t="s">
        <v>2075</v>
      </c>
      <c r="C377" s="1" t="str">
        <f t="shared" si="56"/>
        <v>21:0500</v>
      </c>
      <c r="D377" s="1" t="str">
        <f t="shared" si="63"/>
        <v>21:0165</v>
      </c>
      <c r="E377" t="s">
        <v>2076</v>
      </c>
      <c r="F377" t="s">
        <v>2077</v>
      </c>
      <c r="H377">
        <v>52.017412499999999</v>
      </c>
      <c r="I377">
        <v>-60.611317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210</v>
      </c>
      <c r="N377">
        <v>376</v>
      </c>
      <c r="O377" t="s">
        <v>1101</v>
      </c>
      <c r="P377" t="s">
        <v>232</v>
      </c>
      <c r="Q377" t="s">
        <v>39</v>
      </c>
      <c r="R377" t="s">
        <v>79</v>
      </c>
      <c r="S377" t="s">
        <v>55</v>
      </c>
      <c r="T377" t="s">
        <v>194</v>
      </c>
      <c r="U377" t="s">
        <v>108</v>
      </c>
      <c r="V377" t="s">
        <v>1598</v>
      </c>
      <c r="W377" t="s">
        <v>40</v>
      </c>
      <c r="X377" t="s">
        <v>43</v>
      </c>
      <c r="Y377" t="s">
        <v>95</v>
      </c>
      <c r="Z377" t="s">
        <v>214</v>
      </c>
      <c r="AA377" t="s">
        <v>44</v>
      </c>
      <c r="AB377" t="s">
        <v>270</v>
      </c>
      <c r="AC377" t="s">
        <v>947</v>
      </c>
      <c r="AD377" t="s">
        <v>241</v>
      </c>
    </row>
    <row r="378" spans="1:30" hidden="1" x14ac:dyDescent="0.3">
      <c r="A378" t="s">
        <v>2078</v>
      </c>
      <c r="B378" t="s">
        <v>2079</v>
      </c>
      <c r="C378" s="1" t="str">
        <f t="shared" si="56"/>
        <v>21:0500</v>
      </c>
      <c r="D378" s="1" t="str">
        <f t="shared" si="63"/>
        <v>21:0165</v>
      </c>
      <c r="E378" t="s">
        <v>2080</v>
      </c>
      <c r="F378" t="s">
        <v>2081</v>
      </c>
      <c r="H378">
        <v>52.028404100000003</v>
      </c>
      <c r="I378">
        <v>-60.673115799999998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221</v>
      </c>
      <c r="N378">
        <v>377</v>
      </c>
      <c r="O378" t="s">
        <v>789</v>
      </c>
      <c r="P378" t="s">
        <v>232</v>
      </c>
      <c r="Q378" t="s">
        <v>55</v>
      </c>
      <c r="R378" t="s">
        <v>79</v>
      </c>
      <c r="S378" t="s">
        <v>37</v>
      </c>
      <c r="T378" t="s">
        <v>40</v>
      </c>
      <c r="U378" t="s">
        <v>391</v>
      </c>
      <c r="V378" t="s">
        <v>133</v>
      </c>
      <c r="W378" t="s">
        <v>40</v>
      </c>
      <c r="X378" t="s">
        <v>43</v>
      </c>
      <c r="Y378" t="s">
        <v>95</v>
      </c>
      <c r="Z378" t="s">
        <v>214</v>
      </c>
      <c r="AA378" t="s">
        <v>44</v>
      </c>
      <c r="AB378" t="s">
        <v>1546</v>
      </c>
      <c r="AC378" t="s">
        <v>740</v>
      </c>
      <c r="AD378" t="s">
        <v>449</v>
      </c>
    </row>
    <row r="379" spans="1:30" hidden="1" x14ac:dyDescent="0.3">
      <c r="A379" t="s">
        <v>2082</v>
      </c>
      <c r="B379" t="s">
        <v>2083</v>
      </c>
      <c r="C379" s="1" t="str">
        <f t="shared" si="56"/>
        <v>21:0500</v>
      </c>
      <c r="D379" s="1" t="str">
        <f t="shared" si="63"/>
        <v>21:0165</v>
      </c>
      <c r="E379" t="s">
        <v>2084</v>
      </c>
      <c r="F379" t="s">
        <v>2085</v>
      </c>
      <c r="H379">
        <v>52.033736500000003</v>
      </c>
      <c r="I379">
        <v>-60.719117199999999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230</v>
      </c>
      <c r="N379">
        <v>378</v>
      </c>
      <c r="O379" t="s">
        <v>571</v>
      </c>
      <c r="P379" t="s">
        <v>153</v>
      </c>
      <c r="Q379" t="s">
        <v>95</v>
      </c>
      <c r="R379" t="s">
        <v>136</v>
      </c>
      <c r="S379" t="s">
        <v>55</v>
      </c>
      <c r="T379" t="s">
        <v>40</v>
      </c>
      <c r="U379" t="s">
        <v>214</v>
      </c>
      <c r="V379" t="s">
        <v>271</v>
      </c>
      <c r="W379" t="s">
        <v>194</v>
      </c>
      <c r="X379" t="s">
        <v>179</v>
      </c>
      <c r="Y379" t="s">
        <v>95</v>
      </c>
      <c r="Z379" t="s">
        <v>164</v>
      </c>
      <c r="AA379" t="s">
        <v>214</v>
      </c>
      <c r="AB379" t="s">
        <v>2086</v>
      </c>
      <c r="AC379" t="s">
        <v>39</v>
      </c>
      <c r="AD379" t="s">
        <v>478</v>
      </c>
    </row>
    <row r="380" spans="1:30" hidden="1" x14ac:dyDescent="0.3">
      <c r="A380" t="s">
        <v>2087</v>
      </c>
      <c r="B380" t="s">
        <v>2088</v>
      </c>
      <c r="C380" s="1" t="str">
        <f t="shared" si="56"/>
        <v>21:0500</v>
      </c>
      <c r="D380" s="1" t="str">
        <f t="shared" si="63"/>
        <v>21:0165</v>
      </c>
      <c r="E380" t="s">
        <v>2089</v>
      </c>
      <c r="F380" t="s">
        <v>2090</v>
      </c>
      <c r="H380">
        <v>52.0306067</v>
      </c>
      <c r="I380">
        <v>-60.783643499999997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238</v>
      </c>
      <c r="N380">
        <v>379</v>
      </c>
      <c r="O380" t="s">
        <v>263</v>
      </c>
      <c r="P380" t="s">
        <v>193</v>
      </c>
      <c r="Q380" t="s">
        <v>55</v>
      </c>
      <c r="R380" t="s">
        <v>79</v>
      </c>
      <c r="S380" t="s">
        <v>39</v>
      </c>
      <c r="T380" t="s">
        <v>40</v>
      </c>
      <c r="U380" t="s">
        <v>423</v>
      </c>
      <c r="V380" t="s">
        <v>57</v>
      </c>
      <c r="W380" t="s">
        <v>40</v>
      </c>
      <c r="X380" t="s">
        <v>43</v>
      </c>
      <c r="Y380" t="s">
        <v>39</v>
      </c>
      <c r="Z380" t="s">
        <v>134</v>
      </c>
      <c r="AA380" t="s">
        <v>258</v>
      </c>
      <c r="AB380" t="s">
        <v>1517</v>
      </c>
      <c r="AC380" t="s">
        <v>85</v>
      </c>
      <c r="AD380" t="s">
        <v>241</v>
      </c>
    </row>
    <row r="381" spans="1:30" hidden="1" x14ac:dyDescent="0.3">
      <c r="A381" t="s">
        <v>2091</v>
      </c>
      <c r="B381" t="s">
        <v>2092</v>
      </c>
      <c r="C381" s="1" t="str">
        <f t="shared" si="56"/>
        <v>21:0500</v>
      </c>
      <c r="D381" s="1" t="str">
        <f t="shared" si="63"/>
        <v>21:0165</v>
      </c>
      <c r="E381" t="s">
        <v>2093</v>
      </c>
      <c r="F381" t="s">
        <v>2094</v>
      </c>
      <c r="H381">
        <v>52.034907699999998</v>
      </c>
      <c r="I381">
        <v>-60.794803399999999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246</v>
      </c>
      <c r="N381">
        <v>380</v>
      </c>
      <c r="O381" t="s">
        <v>66</v>
      </c>
      <c r="P381" t="s">
        <v>92</v>
      </c>
      <c r="Q381" t="s">
        <v>39</v>
      </c>
      <c r="R381" t="s">
        <v>136</v>
      </c>
      <c r="S381" t="s">
        <v>55</v>
      </c>
      <c r="T381" t="s">
        <v>40</v>
      </c>
      <c r="U381" t="s">
        <v>58</v>
      </c>
      <c r="V381" t="s">
        <v>1027</v>
      </c>
      <c r="W381" t="s">
        <v>40</v>
      </c>
      <c r="X381" t="s">
        <v>179</v>
      </c>
      <c r="Y381" t="s">
        <v>95</v>
      </c>
      <c r="Z381" t="s">
        <v>134</v>
      </c>
      <c r="AA381" t="s">
        <v>135</v>
      </c>
      <c r="AB381" t="s">
        <v>2095</v>
      </c>
      <c r="AC381" t="s">
        <v>740</v>
      </c>
      <c r="AD381" t="s">
        <v>438</v>
      </c>
    </row>
    <row r="382" spans="1:30" hidden="1" x14ac:dyDescent="0.3">
      <c r="A382" t="s">
        <v>2096</v>
      </c>
      <c r="B382" t="s">
        <v>2097</v>
      </c>
      <c r="C382" s="1" t="str">
        <f t="shared" si="56"/>
        <v>21:0500</v>
      </c>
      <c r="D382" s="1" t="str">
        <f t="shared" si="63"/>
        <v>21:0165</v>
      </c>
      <c r="E382" t="s">
        <v>2098</v>
      </c>
      <c r="F382" t="s">
        <v>2099</v>
      </c>
      <c r="H382">
        <v>52.0941677</v>
      </c>
      <c r="I382">
        <v>-60.8016048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34</v>
      </c>
      <c r="N382">
        <v>381</v>
      </c>
      <c r="O382" t="s">
        <v>270</v>
      </c>
      <c r="P382" t="s">
        <v>130</v>
      </c>
      <c r="Q382" t="s">
        <v>39</v>
      </c>
      <c r="R382" t="s">
        <v>68</v>
      </c>
      <c r="S382" t="s">
        <v>55</v>
      </c>
      <c r="T382" t="s">
        <v>40</v>
      </c>
      <c r="U382" t="s">
        <v>45</v>
      </c>
      <c r="V382" t="s">
        <v>133</v>
      </c>
      <c r="W382" t="s">
        <v>40</v>
      </c>
      <c r="X382" t="s">
        <v>43</v>
      </c>
      <c r="Y382" t="s">
        <v>39</v>
      </c>
      <c r="Z382" t="s">
        <v>134</v>
      </c>
      <c r="AA382" t="s">
        <v>314</v>
      </c>
      <c r="AB382" t="s">
        <v>519</v>
      </c>
      <c r="AC382" t="s">
        <v>583</v>
      </c>
      <c r="AD382" t="s">
        <v>48</v>
      </c>
    </row>
    <row r="383" spans="1:30" hidden="1" x14ac:dyDescent="0.3">
      <c r="A383" t="s">
        <v>2100</v>
      </c>
      <c r="B383" t="s">
        <v>2101</v>
      </c>
      <c r="C383" s="1" t="str">
        <f t="shared" si="56"/>
        <v>21:0500</v>
      </c>
      <c r="D383" s="1" t="str">
        <f t="shared" si="63"/>
        <v>21:0165</v>
      </c>
      <c r="E383" t="s">
        <v>2102</v>
      </c>
      <c r="F383" t="s">
        <v>2103</v>
      </c>
      <c r="H383">
        <v>52.0579313</v>
      </c>
      <c r="I383">
        <v>-60.792108499999998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76</v>
      </c>
      <c r="N383">
        <v>382</v>
      </c>
      <c r="O383" t="s">
        <v>270</v>
      </c>
      <c r="P383" t="s">
        <v>185</v>
      </c>
      <c r="Q383" t="s">
        <v>55</v>
      </c>
      <c r="R383" t="s">
        <v>136</v>
      </c>
      <c r="S383" t="s">
        <v>68</v>
      </c>
      <c r="T383" t="s">
        <v>40</v>
      </c>
      <c r="U383" t="s">
        <v>122</v>
      </c>
      <c r="V383" t="s">
        <v>505</v>
      </c>
      <c r="W383" t="s">
        <v>40</v>
      </c>
      <c r="X383" t="s">
        <v>43</v>
      </c>
      <c r="Y383" t="s">
        <v>39</v>
      </c>
      <c r="Z383" t="s">
        <v>211</v>
      </c>
      <c r="AA383" t="s">
        <v>314</v>
      </c>
      <c r="AB383" t="s">
        <v>145</v>
      </c>
      <c r="AC383" t="s">
        <v>461</v>
      </c>
      <c r="AD383" t="s">
        <v>61</v>
      </c>
    </row>
    <row r="384" spans="1:30" hidden="1" x14ac:dyDescent="0.3">
      <c r="A384" t="s">
        <v>2104</v>
      </c>
      <c r="B384" t="s">
        <v>2105</v>
      </c>
      <c r="C384" s="1" t="str">
        <f t="shared" si="56"/>
        <v>21:0500</v>
      </c>
      <c r="D384" s="1" t="str">
        <f t="shared" si="63"/>
        <v>21:0165</v>
      </c>
      <c r="E384" t="s">
        <v>2106</v>
      </c>
      <c r="F384" t="s">
        <v>2107</v>
      </c>
      <c r="H384">
        <v>52.074359899999997</v>
      </c>
      <c r="I384">
        <v>-60.795938399999997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91</v>
      </c>
      <c r="N384">
        <v>383</v>
      </c>
      <c r="O384" t="s">
        <v>344</v>
      </c>
      <c r="P384" t="s">
        <v>66</v>
      </c>
      <c r="Q384" t="s">
        <v>39</v>
      </c>
      <c r="R384" t="s">
        <v>136</v>
      </c>
      <c r="S384" t="s">
        <v>55</v>
      </c>
      <c r="T384" t="s">
        <v>649</v>
      </c>
      <c r="U384" t="s">
        <v>83</v>
      </c>
      <c r="V384" t="s">
        <v>2108</v>
      </c>
      <c r="W384" t="s">
        <v>40</v>
      </c>
      <c r="X384" t="s">
        <v>43</v>
      </c>
      <c r="Y384" t="s">
        <v>39</v>
      </c>
      <c r="Z384" t="s">
        <v>258</v>
      </c>
      <c r="AA384" t="s">
        <v>71</v>
      </c>
      <c r="AB384" t="s">
        <v>2109</v>
      </c>
      <c r="AC384" t="s">
        <v>121</v>
      </c>
      <c r="AD384" t="s">
        <v>392</v>
      </c>
    </row>
    <row r="385" spans="1:30" hidden="1" x14ac:dyDescent="0.3">
      <c r="A385" t="s">
        <v>2110</v>
      </c>
      <c r="B385" t="s">
        <v>2111</v>
      </c>
      <c r="C385" s="1" t="str">
        <f t="shared" si="56"/>
        <v>21:0500</v>
      </c>
      <c r="D385" s="1" t="str">
        <f t="shared" si="63"/>
        <v>21:0165</v>
      </c>
      <c r="E385" t="s">
        <v>2098</v>
      </c>
      <c r="F385" t="s">
        <v>2112</v>
      </c>
      <c r="H385">
        <v>52.0941677</v>
      </c>
      <c r="I385">
        <v>-60.8016048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52</v>
      </c>
      <c r="N385">
        <v>384</v>
      </c>
      <c r="O385" t="s">
        <v>53</v>
      </c>
      <c r="P385" t="s">
        <v>130</v>
      </c>
      <c r="Q385" t="s">
        <v>37</v>
      </c>
      <c r="R385" t="s">
        <v>37</v>
      </c>
      <c r="S385" t="s">
        <v>55</v>
      </c>
      <c r="T385" t="s">
        <v>40</v>
      </c>
      <c r="U385" t="s">
        <v>44</v>
      </c>
      <c r="V385" t="s">
        <v>42</v>
      </c>
      <c r="W385" t="s">
        <v>40</v>
      </c>
      <c r="X385" t="s">
        <v>179</v>
      </c>
      <c r="Y385" t="s">
        <v>55</v>
      </c>
      <c r="Z385" t="s">
        <v>204</v>
      </c>
      <c r="AA385" t="s">
        <v>45</v>
      </c>
      <c r="AB385" t="s">
        <v>981</v>
      </c>
      <c r="AC385" t="s">
        <v>631</v>
      </c>
      <c r="AD385" t="s">
        <v>71</v>
      </c>
    </row>
    <row r="386" spans="1:30" hidden="1" x14ac:dyDescent="0.3">
      <c r="A386" t="s">
        <v>2113</v>
      </c>
      <c r="B386" t="s">
        <v>2114</v>
      </c>
      <c r="C386" s="1" t="str">
        <f t="shared" ref="C386:C449" si="66">HYPERLINK("http://geochem.nrcan.gc.ca/cdogs/content/bdl/bdl210500_e.htm", "21:0500")</f>
        <v>21:0500</v>
      </c>
      <c r="D386" s="1" t="str">
        <f t="shared" si="63"/>
        <v>21:0165</v>
      </c>
      <c r="E386" t="s">
        <v>2098</v>
      </c>
      <c r="F386" t="s">
        <v>2115</v>
      </c>
      <c r="H386">
        <v>52.0941677</v>
      </c>
      <c r="I386">
        <v>-60.8016048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65</v>
      </c>
      <c r="N386">
        <v>385</v>
      </c>
      <c r="O386" t="s">
        <v>329</v>
      </c>
      <c r="P386" t="s">
        <v>193</v>
      </c>
      <c r="Q386" t="s">
        <v>39</v>
      </c>
      <c r="R386" t="s">
        <v>136</v>
      </c>
      <c r="S386" t="s">
        <v>55</v>
      </c>
      <c r="T386" t="s">
        <v>194</v>
      </c>
      <c r="U386" t="s">
        <v>44</v>
      </c>
      <c r="V386" t="s">
        <v>179</v>
      </c>
      <c r="W386" t="s">
        <v>40</v>
      </c>
      <c r="X386" t="s">
        <v>43</v>
      </c>
      <c r="Y386" t="s">
        <v>95</v>
      </c>
      <c r="Z386" t="s">
        <v>204</v>
      </c>
      <c r="AA386" t="s">
        <v>115</v>
      </c>
      <c r="AB386" t="s">
        <v>519</v>
      </c>
      <c r="AC386" t="s">
        <v>631</v>
      </c>
      <c r="AD386" t="s">
        <v>48</v>
      </c>
    </row>
    <row r="387" spans="1:30" hidden="1" x14ac:dyDescent="0.3">
      <c r="A387" t="s">
        <v>2116</v>
      </c>
      <c r="B387" t="s">
        <v>2117</v>
      </c>
      <c r="C387" s="1" t="str">
        <f t="shared" si="66"/>
        <v>21:0500</v>
      </c>
      <c r="D387" s="1" t="str">
        <f t="shared" si="63"/>
        <v>21:0165</v>
      </c>
      <c r="E387" t="s">
        <v>2118</v>
      </c>
      <c r="F387" t="s">
        <v>2119</v>
      </c>
      <c r="H387">
        <v>52.122061000000002</v>
      </c>
      <c r="I387">
        <v>-60.795323500000002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102</v>
      </c>
      <c r="N387">
        <v>386</v>
      </c>
      <c r="O387" t="s">
        <v>576</v>
      </c>
      <c r="P387" t="s">
        <v>54</v>
      </c>
      <c r="Q387" t="s">
        <v>39</v>
      </c>
      <c r="R387" t="s">
        <v>131</v>
      </c>
      <c r="S387" t="s">
        <v>55</v>
      </c>
      <c r="T387" t="s">
        <v>40</v>
      </c>
      <c r="U387" t="s">
        <v>1139</v>
      </c>
      <c r="V387" t="s">
        <v>1598</v>
      </c>
      <c r="W387" t="s">
        <v>40</v>
      </c>
      <c r="X387" t="s">
        <v>179</v>
      </c>
      <c r="Y387" t="s">
        <v>95</v>
      </c>
      <c r="Z387" t="s">
        <v>204</v>
      </c>
      <c r="AA387" t="s">
        <v>45</v>
      </c>
      <c r="AB387" t="s">
        <v>1182</v>
      </c>
      <c r="AC387" t="s">
        <v>714</v>
      </c>
      <c r="AD387" t="s">
        <v>203</v>
      </c>
    </row>
    <row r="388" spans="1:30" hidden="1" x14ac:dyDescent="0.3">
      <c r="A388" t="s">
        <v>2120</v>
      </c>
      <c r="B388" t="s">
        <v>2121</v>
      </c>
      <c r="C388" s="1" t="str">
        <f t="shared" si="66"/>
        <v>21:0500</v>
      </c>
      <c r="D388" s="1" t="str">
        <f t="shared" si="63"/>
        <v>21:0165</v>
      </c>
      <c r="E388" t="s">
        <v>2122</v>
      </c>
      <c r="F388" t="s">
        <v>2123</v>
      </c>
      <c r="H388">
        <v>52.175350700000003</v>
      </c>
      <c r="I388">
        <v>-60.7901582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113</v>
      </c>
      <c r="N388">
        <v>387</v>
      </c>
      <c r="O388" t="s">
        <v>255</v>
      </c>
      <c r="P388" t="s">
        <v>169</v>
      </c>
      <c r="Q388" t="s">
        <v>37</v>
      </c>
      <c r="R388" t="s">
        <v>185</v>
      </c>
      <c r="S388" t="s">
        <v>131</v>
      </c>
      <c r="T388" t="s">
        <v>40</v>
      </c>
      <c r="U388" t="s">
        <v>2124</v>
      </c>
      <c r="V388" t="s">
        <v>106</v>
      </c>
      <c r="W388" t="s">
        <v>40</v>
      </c>
      <c r="X388" t="s">
        <v>43</v>
      </c>
      <c r="Y388" t="s">
        <v>95</v>
      </c>
      <c r="Z388" t="s">
        <v>337</v>
      </c>
      <c r="AA388" t="s">
        <v>58</v>
      </c>
      <c r="AB388" t="s">
        <v>2125</v>
      </c>
      <c r="AC388" t="s">
        <v>97</v>
      </c>
      <c r="AD388" t="s">
        <v>1612</v>
      </c>
    </row>
    <row r="389" spans="1:30" hidden="1" x14ac:dyDescent="0.3">
      <c r="A389" t="s">
        <v>2126</v>
      </c>
      <c r="B389" t="s">
        <v>2127</v>
      </c>
      <c r="C389" s="1" t="str">
        <f t="shared" si="66"/>
        <v>21:0500</v>
      </c>
      <c r="D389" s="1" t="str">
        <f t="shared" si="63"/>
        <v>21:0165</v>
      </c>
      <c r="E389" t="s">
        <v>2128</v>
      </c>
      <c r="F389" t="s">
        <v>2129</v>
      </c>
      <c r="H389">
        <v>52.218225400000001</v>
      </c>
      <c r="I389">
        <v>-60.824542999999998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127</v>
      </c>
      <c r="N389">
        <v>388</v>
      </c>
      <c r="O389" t="s">
        <v>377</v>
      </c>
      <c r="P389" t="s">
        <v>130</v>
      </c>
      <c r="Q389" t="s">
        <v>95</v>
      </c>
      <c r="R389" t="s">
        <v>136</v>
      </c>
      <c r="S389" t="s">
        <v>68</v>
      </c>
      <c r="T389" t="s">
        <v>40</v>
      </c>
      <c r="U389" t="s">
        <v>222</v>
      </c>
      <c r="V389" t="s">
        <v>233</v>
      </c>
      <c r="W389" t="s">
        <v>40</v>
      </c>
      <c r="X389" t="s">
        <v>179</v>
      </c>
      <c r="Y389" t="s">
        <v>95</v>
      </c>
      <c r="Z389" t="s">
        <v>135</v>
      </c>
      <c r="AA389" t="s">
        <v>258</v>
      </c>
      <c r="AB389" t="s">
        <v>462</v>
      </c>
      <c r="AC389" t="s">
        <v>57</v>
      </c>
      <c r="AD389" t="s">
        <v>241</v>
      </c>
    </row>
    <row r="390" spans="1:30" hidden="1" x14ac:dyDescent="0.3">
      <c r="A390" t="s">
        <v>2130</v>
      </c>
      <c r="B390" t="s">
        <v>2131</v>
      </c>
      <c r="C390" s="1" t="str">
        <f t="shared" si="66"/>
        <v>21:0500</v>
      </c>
      <c r="D390" s="1" t="str">
        <f t="shared" si="63"/>
        <v>21:0165</v>
      </c>
      <c r="E390" t="s">
        <v>2132</v>
      </c>
      <c r="F390" t="s">
        <v>2133</v>
      </c>
      <c r="H390">
        <v>52.242931300000002</v>
      </c>
      <c r="I390">
        <v>-60.791400600000003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20</v>
      </c>
      <c r="M390" t="s">
        <v>142</v>
      </c>
      <c r="N390">
        <v>389</v>
      </c>
      <c r="O390" t="s">
        <v>108</v>
      </c>
      <c r="P390" t="s">
        <v>165</v>
      </c>
      <c r="Q390" t="s">
        <v>39</v>
      </c>
      <c r="R390" t="s">
        <v>37</v>
      </c>
      <c r="S390" t="s">
        <v>136</v>
      </c>
      <c r="T390" t="s">
        <v>40</v>
      </c>
      <c r="U390" t="s">
        <v>258</v>
      </c>
      <c r="V390" t="s">
        <v>518</v>
      </c>
      <c r="W390" t="s">
        <v>40</v>
      </c>
      <c r="X390" t="s">
        <v>179</v>
      </c>
      <c r="Y390" t="s">
        <v>95</v>
      </c>
      <c r="Z390" t="s">
        <v>135</v>
      </c>
      <c r="AA390" t="s">
        <v>196</v>
      </c>
      <c r="AB390" t="s">
        <v>315</v>
      </c>
      <c r="AC390" t="s">
        <v>818</v>
      </c>
      <c r="AD390" t="s">
        <v>45</v>
      </c>
    </row>
    <row r="391" spans="1:30" hidden="1" x14ac:dyDescent="0.3">
      <c r="A391" t="s">
        <v>2134</v>
      </c>
      <c r="B391" t="s">
        <v>2135</v>
      </c>
      <c r="C391" s="1" t="str">
        <f t="shared" si="66"/>
        <v>21:0500</v>
      </c>
      <c r="D391" s="1" t="str">
        <f t="shared" si="63"/>
        <v>21:0165</v>
      </c>
      <c r="E391" t="s">
        <v>2136</v>
      </c>
      <c r="F391" t="s">
        <v>2137</v>
      </c>
      <c r="H391">
        <v>52.292382099999998</v>
      </c>
      <c r="I391">
        <v>-60.725265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20</v>
      </c>
      <c r="M391" t="s">
        <v>150</v>
      </c>
      <c r="N391">
        <v>390</v>
      </c>
      <c r="O391" t="s">
        <v>255</v>
      </c>
      <c r="P391" t="s">
        <v>131</v>
      </c>
      <c r="Q391" t="s">
        <v>95</v>
      </c>
      <c r="R391" t="s">
        <v>95</v>
      </c>
      <c r="S391" t="s">
        <v>136</v>
      </c>
      <c r="T391" t="s">
        <v>40</v>
      </c>
      <c r="U391" t="s">
        <v>391</v>
      </c>
      <c r="V391" t="s">
        <v>192</v>
      </c>
      <c r="W391" t="s">
        <v>40</v>
      </c>
      <c r="X391" t="s">
        <v>43</v>
      </c>
      <c r="Y391" t="s">
        <v>95</v>
      </c>
      <c r="Z391" t="s">
        <v>67</v>
      </c>
      <c r="AA391" t="s">
        <v>58</v>
      </c>
      <c r="AB391" t="s">
        <v>1285</v>
      </c>
      <c r="AC391" t="s">
        <v>250</v>
      </c>
      <c r="AD391" t="s">
        <v>214</v>
      </c>
    </row>
    <row r="392" spans="1:30" hidden="1" x14ac:dyDescent="0.3">
      <c r="A392" t="s">
        <v>2138</v>
      </c>
      <c r="B392" t="s">
        <v>2139</v>
      </c>
      <c r="C392" s="1" t="str">
        <f t="shared" si="66"/>
        <v>21:0500</v>
      </c>
      <c r="D392" s="1" t="str">
        <f t="shared" si="63"/>
        <v>21:0165</v>
      </c>
      <c r="E392" t="s">
        <v>2140</v>
      </c>
      <c r="F392" t="s">
        <v>2141</v>
      </c>
      <c r="H392">
        <v>52.658996000000002</v>
      </c>
      <c r="I392">
        <v>-61.763958299999999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20</v>
      </c>
      <c r="M392" t="s">
        <v>175</v>
      </c>
      <c r="N392">
        <v>391</v>
      </c>
      <c r="O392" t="s">
        <v>270</v>
      </c>
      <c r="P392" t="s">
        <v>67</v>
      </c>
      <c r="Q392" t="s">
        <v>39</v>
      </c>
      <c r="R392" t="s">
        <v>92</v>
      </c>
      <c r="S392" t="s">
        <v>55</v>
      </c>
      <c r="T392" t="s">
        <v>40</v>
      </c>
      <c r="U392" t="s">
        <v>1134</v>
      </c>
      <c r="V392" t="s">
        <v>60</v>
      </c>
      <c r="W392" t="s">
        <v>40</v>
      </c>
      <c r="X392" t="s">
        <v>43</v>
      </c>
      <c r="Y392" t="s">
        <v>95</v>
      </c>
      <c r="Z392" t="s">
        <v>35</v>
      </c>
      <c r="AA392" t="s">
        <v>45</v>
      </c>
      <c r="AB392" t="s">
        <v>472</v>
      </c>
      <c r="AC392" t="s">
        <v>55</v>
      </c>
      <c r="AD392" t="s">
        <v>241</v>
      </c>
    </row>
    <row r="393" spans="1:30" hidden="1" x14ac:dyDescent="0.3">
      <c r="A393" t="s">
        <v>2142</v>
      </c>
      <c r="B393" t="s">
        <v>2143</v>
      </c>
      <c r="C393" s="1" t="str">
        <f t="shared" si="66"/>
        <v>21:0500</v>
      </c>
      <c r="D393" s="1" t="str">
        <f t="shared" si="63"/>
        <v>21:0165</v>
      </c>
      <c r="E393" t="s">
        <v>2144</v>
      </c>
      <c r="F393" t="s">
        <v>2145</v>
      </c>
      <c r="H393">
        <v>52.619616299999997</v>
      </c>
      <c r="I393">
        <v>-61.763916399999999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20</v>
      </c>
      <c r="M393" t="s">
        <v>184</v>
      </c>
      <c r="N393">
        <v>392</v>
      </c>
      <c r="O393" t="s">
        <v>471</v>
      </c>
      <c r="P393" t="s">
        <v>164</v>
      </c>
      <c r="Q393" t="s">
        <v>95</v>
      </c>
      <c r="R393" t="s">
        <v>153</v>
      </c>
      <c r="S393" t="s">
        <v>119</v>
      </c>
      <c r="T393" t="s">
        <v>40</v>
      </c>
      <c r="U393" t="s">
        <v>137</v>
      </c>
      <c r="V393" t="s">
        <v>2146</v>
      </c>
      <c r="W393" t="s">
        <v>40</v>
      </c>
      <c r="X393" t="s">
        <v>43</v>
      </c>
      <c r="Y393" t="s">
        <v>136</v>
      </c>
      <c r="Z393" t="s">
        <v>82</v>
      </c>
      <c r="AA393" t="s">
        <v>314</v>
      </c>
      <c r="AB393" t="s">
        <v>377</v>
      </c>
      <c r="AC393" t="s">
        <v>818</v>
      </c>
      <c r="AD393" t="s">
        <v>48</v>
      </c>
    </row>
    <row r="394" spans="1:30" hidden="1" x14ac:dyDescent="0.3">
      <c r="A394" t="s">
        <v>2147</v>
      </c>
      <c r="B394" t="s">
        <v>2148</v>
      </c>
      <c r="C394" s="1" t="str">
        <f t="shared" si="66"/>
        <v>21:0500</v>
      </c>
      <c r="D394" s="1" t="str">
        <f t="shared" si="63"/>
        <v>21:0165</v>
      </c>
      <c r="E394" t="s">
        <v>2149</v>
      </c>
      <c r="F394" t="s">
        <v>2150</v>
      </c>
      <c r="H394">
        <v>52.604315800000002</v>
      </c>
      <c r="I394">
        <v>-61.775334200000003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20</v>
      </c>
      <c r="M394" t="s">
        <v>191</v>
      </c>
      <c r="N394">
        <v>393</v>
      </c>
      <c r="O394" t="s">
        <v>314</v>
      </c>
      <c r="P394" t="s">
        <v>104</v>
      </c>
      <c r="Q394" t="s">
        <v>95</v>
      </c>
      <c r="R394" t="s">
        <v>165</v>
      </c>
      <c r="S394" t="s">
        <v>176</v>
      </c>
      <c r="T394" t="s">
        <v>40</v>
      </c>
      <c r="U394" t="s">
        <v>2151</v>
      </c>
      <c r="V394" t="s">
        <v>1383</v>
      </c>
      <c r="W394" t="s">
        <v>40</v>
      </c>
      <c r="X394" t="s">
        <v>179</v>
      </c>
      <c r="Y394" t="s">
        <v>136</v>
      </c>
      <c r="Z394" t="s">
        <v>257</v>
      </c>
      <c r="AA394" t="s">
        <v>258</v>
      </c>
      <c r="AB394" t="s">
        <v>2152</v>
      </c>
      <c r="AC394" t="s">
        <v>884</v>
      </c>
      <c r="AD394" t="s">
        <v>438</v>
      </c>
    </row>
    <row r="395" spans="1:30" hidden="1" x14ac:dyDescent="0.3">
      <c r="A395" t="s">
        <v>2153</v>
      </c>
      <c r="B395" t="s">
        <v>2154</v>
      </c>
      <c r="C395" s="1" t="str">
        <f t="shared" si="66"/>
        <v>21:0500</v>
      </c>
      <c r="D395" s="1" t="str">
        <f t="shared" si="63"/>
        <v>21:0165</v>
      </c>
      <c r="E395" t="s">
        <v>2155</v>
      </c>
      <c r="F395" t="s">
        <v>2156</v>
      </c>
      <c r="H395">
        <v>52.542333599999999</v>
      </c>
      <c r="I395">
        <v>-61.731803999999997</v>
      </c>
      <c r="J395" s="1" t="str">
        <f t="shared" si="64"/>
        <v>NGR lake sediment grab sample</v>
      </c>
      <c r="K395" s="1" t="str">
        <f t="shared" si="65"/>
        <v>&lt;177 micron (NGR)</v>
      </c>
      <c r="L395">
        <v>20</v>
      </c>
      <c r="M395" t="s">
        <v>201</v>
      </c>
      <c r="N395">
        <v>394</v>
      </c>
      <c r="O395" t="s">
        <v>263</v>
      </c>
      <c r="P395" t="s">
        <v>176</v>
      </c>
      <c r="Q395" t="s">
        <v>95</v>
      </c>
      <c r="R395" t="s">
        <v>92</v>
      </c>
      <c r="S395" t="s">
        <v>37</v>
      </c>
      <c r="T395" t="s">
        <v>40</v>
      </c>
      <c r="U395" t="s">
        <v>648</v>
      </c>
      <c r="V395" t="s">
        <v>179</v>
      </c>
      <c r="W395" t="s">
        <v>40</v>
      </c>
      <c r="X395" t="s">
        <v>43</v>
      </c>
      <c r="Y395" t="s">
        <v>39</v>
      </c>
      <c r="Z395" t="s">
        <v>135</v>
      </c>
      <c r="AA395" t="s">
        <v>214</v>
      </c>
      <c r="AB395" t="s">
        <v>1489</v>
      </c>
      <c r="AC395" t="s">
        <v>233</v>
      </c>
      <c r="AD395" t="s">
        <v>107</v>
      </c>
    </row>
    <row r="396" spans="1:30" hidden="1" x14ac:dyDescent="0.3">
      <c r="A396" t="s">
        <v>2157</v>
      </c>
      <c r="B396" t="s">
        <v>2158</v>
      </c>
      <c r="C396" s="1" t="str">
        <f t="shared" si="66"/>
        <v>21:0500</v>
      </c>
      <c r="D396" s="1" t="str">
        <f t="shared" si="63"/>
        <v>21:0165</v>
      </c>
      <c r="E396" t="s">
        <v>2159</v>
      </c>
      <c r="F396" t="s">
        <v>2160</v>
      </c>
      <c r="H396">
        <v>52.5336444</v>
      </c>
      <c r="I396">
        <v>-61.728073600000002</v>
      </c>
      <c r="J396" s="1" t="str">
        <f t="shared" si="64"/>
        <v>NGR lake sediment grab sample</v>
      </c>
      <c r="K396" s="1" t="str">
        <f t="shared" si="65"/>
        <v>&lt;177 micron (NGR)</v>
      </c>
      <c r="L396">
        <v>20</v>
      </c>
      <c r="M396" t="s">
        <v>210</v>
      </c>
      <c r="N396">
        <v>395</v>
      </c>
      <c r="O396" t="s">
        <v>265</v>
      </c>
      <c r="P396" t="s">
        <v>202</v>
      </c>
      <c r="Q396" t="s">
        <v>39</v>
      </c>
      <c r="R396" t="s">
        <v>92</v>
      </c>
      <c r="S396" t="s">
        <v>38</v>
      </c>
      <c r="T396" t="s">
        <v>40</v>
      </c>
      <c r="U396" t="s">
        <v>105</v>
      </c>
      <c r="V396" t="s">
        <v>974</v>
      </c>
      <c r="W396" t="s">
        <v>40</v>
      </c>
      <c r="X396" t="s">
        <v>179</v>
      </c>
      <c r="Y396" t="s">
        <v>37</v>
      </c>
      <c r="Z396" t="s">
        <v>135</v>
      </c>
      <c r="AA396" t="s">
        <v>204</v>
      </c>
      <c r="AB396" t="s">
        <v>38</v>
      </c>
      <c r="AC396" t="s">
        <v>39</v>
      </c>
      <c r="AD396" t="s">
        <v>48</v>
      </c>
    </row>
    <row r="397" spans="1:30" hidden="1" x14ac:dyDescent="0.3">
      <c r="A397" t="s">
        <v>2161</v>
      </c>
      <c r="B397" t="s">
        <v>2162</v>
      </c>
      <c r="C397" s="1" t="str">
        <f t="shared" si="66"/>
        <v>21:0500</v>
      </c>
      <c r="D397" s="1" t="str">
        <f>HYPERLINK("http://geochem.nrcan.gc.ca/cdogs/content/svy/svy_e.htm", "")</f>
        <v/>
      </c>
      <c r="G397" s="1" t="str">
        <f>HYPERLINK("http://geochem.nrcan.gc.ca/cdogs/content/cr_/cr_00056_e.htm", "56")</f>
        <v>56</v>
      </c>
      <c r="J397" t="s">
        <v>161</v>
      </c>
      <c r="K397" t="s">
        <v>162</v>
      </c>
      <c r="L397">
        <v>20</v>
      </c>
      <c r="M397" t="s">
        <v>163</v>
      </c>
      <c r="N397">
        <v>396</v>
      </c>
      <c r="O397" t="s">
        <v>1005</v>
      </c>
      <c r="P397" t="s">
        <v>789</v>
      </c>
      <c r="Q397" t="s">
        <v>169</v>
      </c>
      <c r="R397" t="s">
        <v>270</v>
      </c>
      <c r="S397" t="s">
        <v>130</v>
      </c>
      <c r="T397" t="s">
        <v>649</v>
      </c>
      <c r="U397" t="s">
        <v>2163</v>
      </c>
      <c r="V397" t="s">
        <v>484</v>
      </c>
      <c r="W397" t="s">
        <v>233</v>
      </c>
      <c r="X397" t="s">
        <v>2164</v>
      </c>
      <c r="Y397" t="s">
        <v>68</v>
      </c>
      <c r="Z397" t="s">
        <v>58</v>
      </c>
      <c r="AA397" t="s">
        <v>196</v>
      </c>
      <c r="AB397" t="s">
        <v>266</v>
      </c>
      <c r="AC397" t="s">
        <v>2165</v>
      </c>
      <c r="AD397" t="s">
        <v>2166</v>
      </c>
    </row>
    <row r="398" spans="1:30" hidden="1" x14ac:dyDescent="0.3">
      <c r="A398" t="s">
        <v>2167</v>
      </c>
      <c r="B398" t="s">
        <v>2168</v>
      </c>
      <c r="C398" s="1" t="str">
        <f t="shared" si="66"/>
        <v>21:0500</v>
      </c>
      <c r="D398" s="1" t="str">
        <f t="shared" ref="D398:D404" si="67">HYPERLINK("http://geochem.nrcan.gc.ca/cdogs/content/svy/svy210165_e.htm", "21:0165")</f>
        <v>21:0165</v>
      </c>
      <c r="E398" t="s">
        <v>2169</v>
      </c>
      <c r="F398" t="s">
        <v>2170</v>
      </c>
      <c r="H398">
        <v>52.498702600000001</v>
      </c>
      <c r="I398">
        <v>-61.736153399999999</v>
      </c>
      <c r="J398" s="1" t="str">
        <f t="shared" ref="J398:J404" si="68">HYPERLINK("http://geochem.nrcan.gc.ca/cdogs/content/kwd/kwd020027_e.htm", "NGR lake sediment grab sample")</f>
        <v>NGR lake sediment grab sample</v>
      </c>
      <c r="K398" s="1" t="str">
        <f t="shared" ref="K398:K404" si="69">HYPERLINK("http://geochem.nrcan.gc.ca/cdogs/content/kwd/kwd080006_e.htm", "&lt;177 micron (NGR)")</f>
        <v>&lt;177 micron (NGR)</v>
      </c>
      <c r="L398">
        <v>20</v>
      </c>
      <c r="M398" t="s">
        <v>221</v>
      </c>
      <c r="N398">
        <v>397</v>
      </c>
      <c r="O398" t="s">
        <v>270</v>
      </c>
      <c r="P398" t="s">
        <v>176</v>
      </c>
      <c r="Q398" t="s">
        <v>95</v>
      </c>
      <c r="R398" t="s">
        <v>131</v>
      </c>
      <c r="S398" t="s">
        <v>136</v>
      </c>
      <c r="T398" t="s">
        <v>40</v>
      </c>
      <c r="U398" t="s">
        <v>552</v>
      </c>
      <c r="V398" t="s">
        <v>106</v>
      </c>
      <c r="W398" t="s">
        <v>40</v>
      </c>
      <c r="X398" t="s">
        <v>179</v>
      </c>
      <c r="Y398" t="s">
        <v>39</v>
      </c>
      <c r="Z398" t="s">
        <v>263</v>
      </c>
      <c r="AA398" t="s">
        <v>135</v>
      </c>
      <c r="AB398" t="s">
        <v>176</v>
      </c>
      <c r="AC398" t="s">
        <v>714</v>
      </c>
      <c r="AD398" t="s">
        <v>392</v>
      </c>
    </row>
    <row r="399" spans="1:30" hidden="1" x14ac:dyDescent="0.3">
      <c r="A399" t="s">
        <v>2171</v>
      </c>
      <c r="B399" t="s">
        <v>2172</v>
      </c>
      <c r="C399" s="1" t="str">
        <f t="shared" si="66"/>
        <v>21:0500</v>
      </c>
      <c r="D399" s="1" t="str">
        <f t="shared" si="67"/>
        <v>21:0165</v>
      </c>
      <c r="E399" t="s">
        <v>2173</v>
      </c>
      <c r="F399" t="s">
        <v>2174</v>
      </c>
      <c r="H399">
        <v>52.469031299999997</v>
      </c>
      <c r="I399">
        <v>-61.751254600000003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230</v>
      </c>
      <c r="N399">
        <v>398</v>
      </c>
      <c r="O399" t="s">
        <v>1241</v>
      </c>
      <c r="P399" t="s">
        <v>66</v>
      </c>
      <c r="Q399" t="s">
        <v>95</v>
      </c>
      <c r="R399" t="s">
        <v>131</v>
      </c>
      <c r="S399" t="s">
        <v>131</v>
      </c>
      <c r="T399" t="s">
        <v>40</v>
      </c>
      <c r="U399" t="s">
        <v>2175</v>
      </c>
      <c r="V399" t="s">
        <v>121</v>
      </c>
      <c r="W399" t="s">
        <v>194</v>
      </c>
      <c r="X399" t="s">
        <v>43</v>
      </c>
      <c r="Y399" t="s">
        <v>68</v>
      </c>
      <c r="Z399" t="s">
        <v>196</v>
      </c>
      <c r="AA399" t="s">
        <v>115</v>
      </c>
      <c r="AB399" t="s">
        <v>1021</v>
      </c>
      <c r="AC399" t="s">
        <v>213</v>
      </c>
      <c r="AD399" t="s">
        <v>48</v>
      </c>
    </row>
    <row r="400" spans="1:30" hidden="1" x14ac:dyDescent="0.3">
      <c r="A400" t="s">
        <v>2176</v>
      </c>
      <c r="B400" t="s">
        <v>2177</v>
      </c>
      <c r="C400" s="1" t="str">
        <f t="shared" si="66"/>
        <v>21:0500</v>
      </c>
      <c r="D400" s="1" t="str">
        <f t="shared" si="67"/>
        <v>21:0165</v>
      </c>
      <c r="E400" t="s">
        <v>2178</v>
      </c>
      <c r="F400" t="s">
        <v>2179</v>
      </c>
      <c r="H400">
        <v>52.428330500000001</v>
      </c>
      <c r="I400">
        <v>-61.761613099999998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238</v>
      </c>
      <c r="N400">
        <v>399</v>
      </c>
      <c r="O400" t="s">
        <v>1447</v>
      </c>
      <c r="P400" t="s">
        <v>129</v>
      </c>
      <c r="Q400" t="s">
        <v>37</v>
      </c>
      <c r="R400" t="s">
        <v>131</v>
      </c>
      <c r="S400" t="s">
        <v>37</v>
      </c>
      <c r="T400" t="s">
        <v>117</v>
      </c>
      <c r="U400" t="s">
        <v>58</v>
      </c>
      <c r="V400" t="s">
        <v>94</v>
      </c>
      <c r="W400" t="s">
        <v>117</v>
      </c>
      <c r="X400" t="s">
        <v>179</v>
      </c>
      <c r="Y400" t="s">
        <v>55</v>
      </c>
      <c r="Z400" t="s">
        <v>204</v>
      </c>
      <c r="AA400" t="s">
        <v>107</v>
      </c>
      <c r="AB400" t="s">
        <v>249</v>
      </c>
      <c r="AC400" t="s">
        <v>565</v>
      </c>
      <c r="AD400" t="s">
        <v>409</v>
      </c>
    </row>
    <row r="401" spans="1:30" hidden="1" x14ac:dyDescent="0.3">
      <c r="A401" t="s">
        <v>2180</v>
      </c>
      <c r="B401" t="s">
        <v>2181</v>
      </c>
      <c r="C401" s="1" t="str">
        <f t="shared" si="66"/>
        <v>21:0500</v>
      </c>
      <c r="D401" s="1" t="str">
        <f t="shared" si="67"/>
        <v>21:0165</v>
      </c>
      <c r="E401" t="s">
        <v>2182</v>
      </c>
      <c r="F401" t="s">
        <v>2183</v>
      </c>
      <c r="H401">
        <v>52.3949322</v>
      </c>
      <c r="I401">
        <v>-61.744897199999997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246</v>
      </c>
      <c r="N401">
        <v>400</v>
      </c>
      <c r="O401" t="s">
        <v>204</v>
      </c>
      <c r="P401" t="s">
        <v>176</v>
      </c>
      <c r="Q401" t="s">
        <v>37</v>
      </c>
      <c r="R401" t="s">
        <v>136</v>
      </c>
      <c r="S401" t="s">
        <v>39</v>
      </c>
      <c r="T401" t="s">
        <v>40</v>
      </c>
      <c r="U401" t="s">
        <v>391</v>
      </c>
      <c r="V401" t="s">
        <v>264</v>
      </c>
      <c r="W401" t="s">
        <v>40</v>
      </c>
      <c r="X401" t="s">
        <v>179</v>
      </c>
      <c r="Y401" t="s">
        <v>95</v>
      </c>
      <c r="Z401" t="s">
        <v>67</v>
      </c>
      <c r="AA401" t="s">
        <v>258</v>
      </c>
      <c r="AB401" t="s">
        <v>1720</v>
      </c>
      <c r="AC401" t="s">
        <v>42</v>
      </c>
      <c r="AD401" t="s">
        <v>392</v>
      </c>
    </row>
    <row r="402" spans="1:30" hidden="1" x14ac:dyDescent="0.3">
      <c r="A402" t="s">
        <v>2184</v>
      </c>
      <c r="B402" t="s">
        <v>2185</v>
      </c>
      <c r="C402" s="1" t="str">
        <f t="shared" si="66"/>
        <v>21:0500</v>
      </c>
      <c r="D402" s="1" t="str">
        <f t="shared" si="67"/>
        <v>21:0165</v>
      </c>
      <c r="E402" t="s">
        <v>2186</v>
      </c>
      <c r="F402" t="s">
        <v>2187</v>
      </c>
      <c r="H402">
        <v>52.369057300000001</v>
      </c>
      <c r="I402">
        <v>-61.738286500000001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34</v>
      </c>
      <c r="N402">
        <v>401</v>
      </c>
      <c r="O402" t="s">
        <v>108</v>
      </c>
      <c r="P402" t="s">
        <v>67</v>
      </c>
      <c r="Q402" t="s">
        <v>55</v>
      </c>
      <c r="R402" t="s">
        <v>131</v>
      </c>
      <c r="S402" t="s">
        <v>202</v>
      </c>
      <c r="T402" t="s">
        <v>40</v>
      </c>
      <c r="U402" t="s">
        <v>1464</v>
      </c>
      <c r="V402" t="s">
        <v>590</v>
      </c>
      <c r="W402" t="s">
        <v>40</v>
      </c>
      <c r="X402" t="s">
        <v>179</v>
      </c>
      <c r="Y402" t="s">
        <v>95</v>
      </c>
      <c r="Z402" t="s">
        <v>263</v>
      </c>
      <c r="AA402" t="s">
        <v>44</v>
      </c>
      <c r="AB402" t="s">
        <v>1720</v>
      </c>
      <c r="AC402" t="s">
        <v>97</v>
      </c>
      <c r="AD402" t="s">
        <v>122</v>
      </c>
    </row>
    <row r="403" spans="1:30" hidden="1" x14ac:dyDescent="0.3">
      <c r="A403" t="s">
        <v>2188</v>
      </c>
      <c r="B403" t="s">
        <v>2189</v>
      </c>
      <c r="C403" s="1" t="str">
        <f t="shared" si="66"/>
        <v>21:0500</v>
      </c>
      <c r="D403" s="1" t="str">
        <f t="shared" si="67"/>
        <v>21:0165</v>
      </c>
      <c r="E403" t="s">
        <v>2186</v>
      </c>
      <c r="F403" t="s">
        <v>2190</v>
      </c>
      <c r="H403">
        <v>52.369057300000001</v>
      </c>
      <c r="I403">
        <v>-61.738286500000001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52</v>
      </c>
      <c r="N403">
        <v>402</v>
      </c>
      <c r="O403" t="s">
        <v>397</v>
      </c>
      <c r="P403" t="s">
        <v>36</v>
      </c>
      <c r="Q403" t="s">
        <v>55</v>
      </c>
      <c r="R403" t="s">
        <v>38</v>
      </c>
      <c r="S403" t="s">
        <v>202</v>
      </c>
      <c r="T403" t="s">
        <v>40</v>
      </c>
      <c r="U403" t="s">
        <v>257</v>
      </c>
      <c r="V403" t="s">
        <v>884</v>
      </c>
      <c r="W403" t="s">
        <v>40</v>
      </c>
      <c r="X403" t="s">
        <v>43</v>
      </c>
      <c r="Y403" t="s">
        <v>95</v>
      </c>
      <c r="Z403" t="s">
        <v>135</v>
      </c>
      <c r="AA403" t="s">
        <v>83</v>
      </c>
      <c r="AB403" t="s">
        <v>2065</v>
      </c>
      <c r="AC403" t="s">
        <v>947</v>
      </c>
      <c r="AD403" t="s">
        <v>122</v>
      </c>
    </row>
    <row r="404" spans="1:30" hidden="1" x14ac:dyDescent="0.3">
      <c r="A404" t="s">
        <v>2191</v>
      </c>
      <c r="B404" t="s">
        <v>2192</v>
      </c>
      <c r="C404" s="1" t="str">
        <f t="shared" si="66"/>
        <v>21:0500</v>
      </c>
      <c r="D404" s="1" t="str">
        <f t="shared" si="67"/>
        <v>21:0165</v>
      </c>
      <c r="E404" t="s">
        <v>2186</v>
      </c>
      <c r="F404" t="s">
        <v>2193</v>
      </c>
      <c r="H404">
        <v>52.369057300000001</v>
      </c>
      <c r="I404">
        <v>-61.738286500000001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65</v>
      </c>
      <c r="N404">
        <v>403</v>
      </c>
      <c r="O404" t="s">
        <v>571</v>
      </c>
      <c r="P404" t="s">
        <v>54</v>
      </c>
      <c r="Q404" t="s">
        <v>39</v>
      </c>
      <c r="R404" t="s">
        <v>68</v>
      </c>
      <c r="S404" t="s">
        <v>131</v>
      </c>
      <c r="T404" t="s">
        <v>40</v>
      </c>
      <c r="U404" t="s">
        <v>2194</v>
      </c>
      <c r="V404" t="s">
        <v>2195</v>
      </c>
      <c r="W404" t="s">
        <v>40</v>
      </c>
      <c r="X404" t="s">
        <v>179</v>
      </c>
      <c r="Y404" t="s">
        <v>95</v>
      </c>
      <c r="Z404" t="s">
        <v>263</v>
      </c>
      <c r="AA404" t="s">
        <v>258</v>
      </c>
      <c r="AB404" t="s">
        <v>306</v>
      </c>
      <c r="AC404" t="s">
        <v>39</v>
      </c>
      <c r="AD404" t="s">
        <v>122</v>
      </c>
    </row>
    <row r="405" spans="1:30" hidden="1" x14ac:dyDescent="0.3">
      <c r="A405" t="s">
        <v>2196</v>
      </c>
      <c r="B405" t="s">
        <v>2197</v>
      </c>
      <c r="C405" s="1" t="str">
        <f t="shared" si="66"/>
        <v>21:0500</v>
      </c>
      <c r="D405" s="1" t="str">
        <f>HYPERLINK("http://geochem.nrcan.gc.ca/cdogs/content/svy/svy_e.htm", "")</f>
        <v/>
      </c>
      <c r="G405" s="1" t="str">
        <f>HYPERLINK("http://geochem.nrcan.gc.ca/cdogs/content/cr_/cr_00055_e.htm", "55")</f>
        <v>55</v>
      </c>
      <c r="J405" t="s">
        <v>161</v>
      </c>
      <c r="K405" t="s">
        <v>162</v>
      </c>
      <c r="L405">
        <v>21</v>
      </c>
      <c r="M405" t="s">
        <v>163</v>
      </c>
      <c r="N405">
        <v>404</v>
      </c>
      <c r="O405" t="s">
        <v>135</v>
      </c>
      <c r="P405" t="s">
        <v>130</v>
      </c>
      <c r="Q405" t="s">
        <v>37</v>
      </c>
      <c r="R405" t="s">
        <v>130</v>
      </c>
      <c r="S405" t="s">
        <v>136</v>
      </c>
      <c r="T405" t="s">
        <v>40</v>
      </c>
      <c r="U405" t="s">
        <v>802</v>
      </c>
      <c r="V405" t="s">
        <v>47</v>
      </c>
      <c r="W405" t="s">
        <v>194</v>
      </c>
      <c r="X405" t="s">
        <v>740</v>
      </c>
      <c r="Y405" t="s">
        <v>37</v>
      </c>
      <c r="Z405" t="s">
        <v>164</v>
      </c>
      <c r="AA405" t="s">
        <v>58</v>
      </c>
      <c r="AB405" t="s">
        <v>53</v>
      </c>
      <c r="AC405" t="s">
        <v>266</v>
      </c>
      <c r="AD405" t="s">
        <v>449</v>
      </c>
    </row>
    <row r="406" spans="1:30" hidden="1" x14ac:dyDescent="0.3">
      <c r="A406" t="s">
        <v>2198</v>
      </c>
      <c r="B406" t="s">
        <v>2199</v>
      </c>
      <c r="C406" s="1" t="str">
        <f t="shared" si="66"/>
        <v>21:0500</v>
      </c>
      <c r="D406" s="1" t="str">
        <f t="shared" ref="D406:D436" si="70">HYPERLINK("http://geochem.nrcan.gc.ca/cdogs/content/svy/svy210165_e.htm", "21:0165")</f>
        <v>21:0165</v>
      </c>
      <c r="E406" t="s">
        <v>2200</v>
      </c>
      <c r="F406" t="s">
        <v>2201</v>
      </c>
      <c r="H406">
        <v>52.316318699999997</v>
      </c>
      <c r="I406">
        <v>-61.7236051</v>
      </c>
      <c r="J406" s="1" t="str">
        <f t="shared" ref="J406:J436" si="71">HYPERLINK("http://geochem.nrcan.gc.ca/cdogs/content/kwd/kwd020027_e.htm", "NGR lake sediment grab sample")</f>
        <v>NGR lake sediment grab sample</v>
      </c>
      <c r="K406" s="1" t="str">
        <f t="shared" ref="K406:K436" si="72">HYPERLINK("http://geochem.nrcan.gc.ca/cdogs/content/kwd/kwd080006_e.htm", "&lt;177 micron (NGR)")</f>
        <v>&lt;177 micron (NGR)</v>
      </c>
      <c r="L406">
        <v>21</v>
      </c>
      <c r="M406" t="s">
        <v>76</v>
      </c>
      <c r="N406">
        <v>405</v>
      </c>
      <c r="O406" t="s">
        <v>428</v>
      </c>
      <c r="P406" t="s">
        <v>391</v>
      </c>
      <c r="Q406" t="s">
        <v>39</v>
      </c>
      <c r="R406" t="s">
        <v>92</v>
      </c>
      <c r="S406" t="s">
        <v>130</v>
      </c>
      <c r="T406" t="s">
        <v>40</v>
      </c>
      <c r="U406" t="s">
        <v>1070</v>
      </c>
      <c r="V406" t="s">
        <v>97</v>
      </c>
      <c r="W406" t="s">
        <v>194</v>
      </c>
      <c r="X406" t="s">
        <v>2202</v>
      </c>
      <c r="Y406" t="s">
        <v>55</v>
      </c>
      <c r="Z406" t="s">
        <v>44</v>
      </c>
      <c r="AA406" t="s">
        <v>196</v>
      </c>
      <c r="AB406" t="s">
        <v>2203</v>
      </c>
      <c r="AC406" t="s">
        <v>565</v>
      </c>
      <c r="AD406" t="s">
        <v>71</v>
      </c>
    </row>
    <row r="407" spans="1:30" hidden="1" x14ac:dyDescent="0.3">
      <c r="A407" t="s">
        <v>2204</v>
      </c>
      <c r="B407" t="s">
        <v>2205</v>
      </c>
      <c r="C407" s="1" t="str">
        <f t="shared" si="66"/>
        <v>21:0500</v>
      </c>
      <c r="D407" s="1" t="str">
        <f t="shared" si="70"/>
        <v>21:0165</v>
      </c>
      <c r="E407" t="s">
        <v>2206</v>
      </c>
      <c r="F407" t="s">
        <v>2207</v>
      </c>
      <c r="H407">
        <v>52.325135799999998</v>
      </c>
      <c r="I407">
        <v>-61.679152999999999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21</v>
      </c>
      <c r="M407" t="s">
        <v>91</v>
      </c>
      <c r="N407">
        <v>406</v>
      </c>
      <c r="O407" t="s">
        <v>571</v>
      </c>
      <c r="P407" t="s">
        <v>232</v>
      </c>
      <c r="Q407" t="s">
        <v>39</v>
      </c>
      <c r="R407" t="s">
        <v>38</v>
      </c>
      <c r="S407" t="s">
        <v>55</v>
      </c>
      <c r="T407" t="s">
        <v>40</v>
      </c>
      <c r="U407" t="s">
        <v>648</v>
      </c>
      <c r="V407" t="s">
        <v>144</v>
      </c>
      <c r="W407" t="s">
        <v>40</v>
      </c>
      <c r="X407" t="s">
        <v>179</v>
      </c>
      <c r="Y407" t="s">
        <v>39</v>
      </c>
      <c r="Z407" t="s">
        <v>35</v>
      </c>
      <c r="AA407" t="s">
        <v>258</v>
      </c>
      <c r="AB407" t="s">
        <v>1250</v>
      </c>
      <c r="AC407" t="s">
        <v>70</v>
      </c>
      <c r="AD407" t="s">
        <v>83</v>
      </c>
    </row>
    <row r="408" spans="1:30" hidden="1" x14ac:dyDescent="0.3">
      <c r="A408" t="s">
        <v>2208</v>
      </c>
      <c r="B408" t="s">
        <v>2209</v>
      </c>
      <c r="C408" s="1" t="str">
        <f t="shared" si="66"/>
        <v>21:0500</v>
      </c>
      <c r="D408" s="1" t="str">
        <f t="shared" si="70"/>
        <v>21:0165</v>
      </c>
      <c r="E408" t="s">
        <v>2210</v>
      </c>
      <c r="F408" t="s">
        <v>2211</v>
      </c>
      <c r="H408">
        <v>52.329809900000001</v>
      </c>
      <c r="I408">
        <v>-61.666231099999997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21</v>
      </c>
      <c r="M408" t="s">
        <v>102</v>
      </c>
      <c r="N408">
        <v>407</v>
      </c>
      <c r="O408" t="s">
        <v>873</v>
      </c>
      <c r="P408" t="s">
        <v>873</v>
      </c>
      <c r="Q408" t="s">
        <v>37</v>
      </c>
      <c r="R408" t="s">
        <v>131</v>
      </c>
      <c r="S408" t="s">
        <v>136</v>
      </c>
      <c r="T408" t="s">
        <v>194</v>
      </c>
      <c r="U408" t="s">
        <v>1026</v>
      </c>
      <c r="V408" t="s">
        <v>596</v>
      </c>
      <c r="W408" t="s">
        <v>144</v>
      </c>
      <c r="X408" t="s">
        <v>79</v>
      </c>
      <c r="Y408" t="s">
        <v>39</v>
      </c>
      <c r="Z408" t="s">
        <v>214</v>
      </c>
      <c r="AA408" t="s">
        <v>107</v>
      </c>
      <c r="AB408" t="s">
        <v>1076</v>
      </c>
      <c r="AC408" t="s">
        <v>620</v>
      </c>
      <c r="AD408" t="s">
        <v>86</v>
      </c>
    </row>
    <row r="409" spans="1:30" hidden="1" x14ac:dyDescent="0.3">
      <c r="A409" t="s">
        <v>2212</v>
      </c>
      <c r="B409" t="s">
        <v>2213</v>
      </c>
      <c r="C409" s="1" t="str">
        <f t="shared" si="66"/>
        <v>21:0500</v>
      </c>
      <c r="D409" s="1" t="str">
        <f t="shared" si="70"/>
        <v>21:0165</v>
      </c>
      <c r="E409" t="s">
        <v>2214</v>
      </c>
      <c r="F409" t="s">
        <v>2215</v>
      </c>
      <c r="H409">
        <v>52.327339299999998</v>
      </c>
      <c r="I409">
        <v>-61.575703799999999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21</v>
      </c>
      <c r="M409" t="s">
        <v>113</v>
      </c>
      <c r="N409">
        <v>408</v>
      </c>
      <c r="O409" t="s">
        <v>1241</v>
      </c>
      <c r="P409" t="s">
        <v>130</v>
      </c>
      <c r="Q409" t="s">
        <v>95</v>
      </c>
      <c r="R409" t="s">
        <v>136</v>
      </c>
      <c r="S409" t="s">
        <v>131</v>
      </c>
      <c r="T409" t="s">
        <v>40</v>
      </c>
      <c r="U409" t="s">
        <v>1609</v>
      </c>
      <c r="V409" t="s">
        <v>590</v>
      </c>
      <c r="W409" t="s">
        <v>194</v>
      </c>
      <c r="X409" t="s">
        <v>179</v>
      </c>
      <c r="Y409" t="s">
        <v>95</v>
      </c>
      <c r="Z409" t="s">
        <v>135</v>
      </c>
      <c r="AA409" t="s">
        <v>44</v>
      </c>
      <c r="AB409" t="s">
        <v>2216</v>
      </c>
      <c r="AC409" t="s">
        <v>60</v>
      </c>
      <c r="AD409" t="s">
        <v>203</v>
      </c>
    </row>
    <row r="410" spans="1:30" hidden="1" x14ac:dyDescent="0.3">
      <c r="A410" t="s">
        <v>2217</v>
      </c>
      <c r="B410" t="s">
        <v>2218</v>
      </c>
      <c r="C410" s="1" t="str">
        <f t="shared" si="66"/>
        <v>21:0500</v>
      </c>
      <c r="D410" s="1" t="str">
        <f t="shared" si="70"/>
        <v>21:0165</v>
      </c>
      <c r="E410" t="s">
        <v>2219</v>
      </c>
      <c r="F410" t="s">
        <v>2220</v>
      </c>
      <c r="H410">
        <v>52.312925100000001</v>
      </c>
      <c r="I410">
        <v>-61.559340300000002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127</v>
      </c>
      <c r="N410">
        <v>409</v>
      </c>
      <c r="O410" t="s">
        <v>414</v>
      </c>
      <c r="P410" t="s">
        <v>130</v>
      </c>
      <c r="Q410" t="s">
        <v>37</v>
      </c>
      <c r="R410" t="s">
        <v>131</v>
      </c>
      <c r="S410" t="s">
        <v>131</v>
      </c>
      <c r="T410" t="s">
        <v>40</v>
      </c>
      <c r="U410" t="s">
        <v>524</v>
      </c>
      <c r="V410" t="s">
        <v>97</v>
      </c>
      <c r="W410" t="s">
        <v>40</v>
      </c>
      <c r="X410" t="s">
        <v>179</v>
      </c>
      <c r="Y410" t="s">
        <v>95</v>
      </c>
      <c r="Z410" t="s">
        <v>214</v>
      </c>
      <c r="AA410" t="s">
        <v>258</v>
      </c>
      <c r="AB410" t="s">
        <v>614</v>
      </c>
      <c r="AC410" t="s">
        <v>47</v>
      </c>
      <c r="AD410" t="s">
        <v>438</v>
      </c>
    </row>
    <row r="411" spans="1:30" hidden="1" x14ac:dyDescent="0.3">
      <c r="A411" t="s">
        <v>2221</v>
      </c>
      <c r="B411" t="s">
        <v>2222</v>
      </c>
      <c r="C411" s="1" t="str">
        <f t="shared" si="66"/>
        <v>21:0500</v>
      </c>
      <c r="D411" s="1" t="str">
        <f t="shared" si="70"/>
        <v>21:0165</v>
      </c>
      <c r="E411" t="s">
        <v>2223</v>
      </c>
      <c r="F411" t="s">
        <v>2224</v>
      </c>
      <c r="H411">
        <v>52.320029900000002</v>
      </c>
      <c r="I411">
        <v>-61.488329399999998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142</v>
      </c>
      <c r="N411">
        <v>410</v>
      </c>
      <c r="O411" t="s">
        <v>1019</v>
      </c>
      <c r="P411" t="s">
        <v>359</v>
      </c>
      <c r="Q411" t="s">
        <v>95</v>
      </c>
      <c r="R411" t="s">
        <v>153</v>
      </c>
      <c r="S411" t="s">
        <v>92</v>
      </c>
      <c r="T411" t="s">
        <v>40</v>
      </c>
      <c r="U411" t="s">
        <v>2225</v>
      </c>
      <c r="V411" t="s">
        <v>55</v>
      </c>
      <c r="W411" t="s">
        <v>40</v>
      </c>
      <c r="X411" t="s">
        <v>39</v>
      </c>
      <c r="Y411" t="s">
        <v>95</v>
      </c>
      <c r="Z411" t="s">
        <v>44</v>
      </c>
      <c r="AA411" t="s">
        <v>83</v>
      </c>
      <c r="AB411" t="s">
        <v>1932</v>
      </c>
      <c r="AC411" t="s">
        <v>47</v>
      </c>
      <c r="AD411" t="s">
        <v>86</v>
      </c>
    </row>
    <row r="412" spans="1:30" hidden="1" x14ac:dyDescent="0.3">
      <c r="A412" t="s">
        <v>2226</v>
      </c>
      <c r="B412" t="s">
        <v>2227</v>
      </c>
      <c r="C412" s="1" t="str">
        <f t="shared" si="66"/>
        <v>21:0500</v>
      </c>
      <c r="D412" s="1" t="str">
        <f t="shared" si="70"/>
        <v>21:0165</v>
      </c>
      <c r="E412" t="s">
        <v>2228</v>
      </c>
      <c r="F412" t="s">
        <v>2229</v>
      </c>
      <c r="H412">
        <v>52.328989900000003</v>
      </c>
      <c r="I412">
        <v>-61.418666899999998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150</v>
      </c>
      <c r="N412">
        <v>411</v>
      </c>
      <c r="O412" t="s">
        <v>510</v>
      </c>
      <c r="P412" t="s">
        <v>477</v>
      </c>
      <c r="Q412" t="s">
        <v>95</v>
      </c>
      <c r="R412" t="s">
        <v>38</v>
      </c>
      <c r="S412" t="s">
        <v>38</v>
      </c>
      <c r="T412" t="s">
        <v>40</v>
      </c>
      <c r="U412" t="s">
        <v>324</v>
      </c>
      <c r="V412" t="s">
        <v>705</v>
      </c>
      <c r="W412" t="s">
        <v>40</v>
      </c>
      <c r="X412" t="s">
        <v>43</v>
      </c>
      <c r="Y412" t="s">
        <v>39</v>
      </c>
      <c r="Z412" t="s">
        <v>58</v>
      </c>
      <c r="AA412" t="s">
        <v>44</v>
      </c>
      <c r="AB412" t="s">
        <v>566</v>
      </c>
      <c r="AC412" t="s">
        <v>179</v>
      </c>
      <c r="AD412" t="s">
        <v>48</v>
      </c>
    </row>
    <row r="413" spans="1:30" hidden="1" x14ac:dyDescent="0.3">
      <c r="A413" t="s">
        <v>2230</v>
      </c>
      <c r="B413" t="s">
        <v>2231</v>
      </c>
      <c r="C413" s="1" t="str">
        <f t="shared" si="66"/>
        <v>21:0500</v>
      </c>
      <c r="D413" s="1" t="str">
        <f t="shared" si="70"/>
        <v>21:0165</v>
      </c>
      <c r="E413" t="s">
        <v>2232</v>
      </c>
      <c r="F413" t="s">
        <v>2233</v>
      </c>
      <c r="H413">
        <v>52.318239800000001</v>
      </c>
      <c r="I413">
        <v>-61.399580299999997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175</v>
      </c>
      <c r="N413">
        <v>412</v>
      </c>
      <c r="O413" t="s">
        <v>263</v>
      </c>
      <c r="P413" t="s">
        <v>130</v>
      </c>
      <c r="Q413" t="s">
        <v>95</v>
      </c>
      <c r="R413" t="s">
        <v>131</v>
      </c>
      <c r="S413" t="s">
        <v>68</v>
      </c>
      <c r="T413" t="s">
        <v>40</v>
      </c>
      <c r="U413" t="s">
        <v>83</v>
      </c>
      <c r="V413" t="s">
        <v>60</v>
      </c>
      <c r="W413" t="s">
        <v>40</v>
      </c>
      <c r="X413" t="s">
        <v>179</v>
      </c>
      <c r="Y413" t="s">
        <v>95</v>
      </c>
      <c r="Z413" t="s">
        <v>204</v>
      </c>
      <c r="AA413" t="s">
        <v>258</v>
      </c>
      <c r="AB413" t="s">
        <v>130</v>
      </c>
      <c r="AC413" t="s">
        <v>106</v>
      </c>
      <c r="AD413" t="s">
        <v>324</v>
      </c>
    </row>
    <row r="414" spans="1:30" hidden="1" x14ac:dyDescent="0.3">
      <c r="A414" t="s">
        <v>2234</v>
      </c>
      <c r="B414" t="s">
        <v>2235</v>
      </c>
      <c r="C414" s="1" t="str">
        <f t="shared" si="66"/>
        <v>21:0500</v>
      </c>
      <c r="D414" s="1" t="str">
        <f t="shared" si="70"/>
        <v>21:0165</v>
      </c>
      <c r="E414" t="s">
        <v>2236</v>
      </c>
      <c r="F414" t="s">
        <v>2237</v>
      </c>
      <c r="H414">
        <v>52.3169526</v>
      </c>
      <c r="I414">
        <v>-61.348554100000001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184</v>
      </c>
      <c r="N414">
        <v>413</v>
      </c>
      <c r="O414" t="s">
        <v>263</v>
      </c>
      <c r="P414" t="s">
        <v>204</v>
      </c>
      <c r="Q414" t="s">
        <v>95</v>
      </c>
      <c r="R414" t="s">
        <v>131</v>
      </c>
      <c r="S414" t="s">
        <v>136</v>
      </c>
      <c r="T414" t="s">
        <v>194</v>
      </c>
      <c r="U414" t="s">
        <v>1482</v>
      </c>
      <c r="V414" t="s">
        <v>60</v>
      </c>
      <c r="W414" t="s">
        <v>40</v>
      </c>
      <c r="X414" t="s">
        <v>43</v>
      </c>
      <c r="Y414" t="s">
        <v>95</v>
      </c>
      <c r="Z414" t="s">
        <v>204</v>
      </c>
      <c r="AA414" t="s">
        <v>196</v>
      </c>
      <c r="AB414" t="s">
        <v>247</v>
      </c>
      <c r="AC414" t="s">
        <v>57</v>
      </c>
      <c r="AD414" t="s">
        <v>107</v>
      </c>
    </row>
    <row r="415" spans="1:30" hidden="1" x14ac:dyDescent="0.3">
      <c r="A415" t="s">
        <v>2238</v>
      </c>
      <c r="B415" t="s">
        <v>2239</v>
      </c>
      <c r="C415" s="1" t="str">
        <f t="shared" si="66"/>
        <v>21:0500</v>
      </c>
      <c r="D415" s="1" t="str">
        <f t="shared" si="70"/>
        <v>21:0165</v>
      </c>
      <c r="E415" t="s">
        <v>2240</v>
      </c>
      <c r="F415" t="s">
        <v>2241</v>
      </c>
      <c r="H415">
        <v>52.321079300000001</v>
      </c>
      <c r="I415">
        <v>-61.2780421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191</v>
      </c>
      <c r="N415">
        <v>414</v>
      </c>
      <c r="O415" t="s">
        <v>134</v>
      </c>
      <c r="P415" t="s">
        <v>185</v>
      </c>
      <c r="Q415" t="s">
        <v>95</v>
      </c>
      <c r="R415" t="s">
        <v>136</v>
      </c>
      <c r="S415" t="s">
        <v>55</v>
      </c>
      <c r="T415" t="s">
        <v>40</v>
      </c>
      <c r="U415" t="s">
        <v>58</v>
      </c>
      <c r="V415" t="s">
        <v>233</v>
      </c>
      <c r="W415" t="s">
        <v>40</v>
      </c>
      <c r="X415" t="s">
        <v>179</v>
      </c>
      <c r="Y415" t="s">
        <v>95</v>
      </c>
      <c r="Z415" t="s">
        <v>67</v>
      </c>
      <c r="AA415" t="s">
        <v>258</v>
      </c>
      <c r="AB415" t="s">
        <v>416</v>
      </c>
      <c r="AC415" t="s">
        <v>57</v>
      </c>
      <c r="AD415" t="s">
        <v>241</v>
      </c>
    </row>
    <row r="416" spans="1:30" hidden="1" x14ac:dyDescent="0.3">
      <c r="A416" t="s">
        <v>2242</v>
      </c>
      <c r="B416" t="s">
        <v>2243</v>
      </c>
      <c r="C416" s="1" t="str">
        <f t="shared" si="66"/>
        <v>21:0500</v>
      </c>
      <c r="D416" s="1" t="str">
        <f t="shared" si="70"/>
        <v>21:0165</v>
      </c>
      <c r="E416" t="s">
        <v>2244</v>
      </c>
      <c r="F416" t="s">
        <v>2245</v>
      </c>
      <c r="H416">
        <v>52.3217547</v>
      </c>
      <c r="I416">
        <v>-61.248771400000003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201</v>
      </c>
      <c r="N416">
        <v>415</v>
      </c>
      <c r="O416" t="s">
        <v>169</v>
      </c>
      <c r="P416" t="s">
        <v>54</v>
      </c>
      <c r="Q416" t="s">
        <v>39</v>
      </c>
      <c r="R416" t="s">
        <v>136</v>
      </c>
      <c r="S416" t="s">
        <v>39</v>
      </c>
      <c r="T416" t="s">
        <v>40</v>
      </c>
      <c r="U416" t="s">
        <v>265</v>
      </c>
      <c r="V416" t="s">
        <v>144</v>
      </c>
      <c r="W416" t="s">
        <v>40</v>
      </c>
      <c r="X416" t="s">
        <v>2202</v>
      </c>
      <c r="Y416" t="s">
        <v>39</v>
      </c>
      <c r="Z416" t="s">
        <v>35</v>
      </c>
      <c r="AA416" t="s">
        <v>258</v>
      </c>
      <c r="AB416" t="s">
        <v>981</v>
      </c>
      <c r="AC416" t="s">
        <v>94</v>
      </c>
      <c r="AD416" t="s">
        <v>83</v>
      </c>
    </row>
    <row r="417" spans="1:30" hidden="1" x14ac:dyDescent="0.3">
      <c r="A417" t="s">
        <v>2246</v>
      </c>
      <c r="B417" t="s">
        <v>2247</v>
      </c>
      <c r="C417" s="1" t="str">
        <f t="shared" si="66"/>
        <v>21:0500</v>
      </c>
      <c r="D417" s="1" t="str">
        <f t="shared" si="70"/>
        <v>21:0165</v>
      </c>
      <c r="E417" t="s">
        <v>2248</v>
      </c>
      <c r="F417" t="s">
        <v>2249</v>
      </c>
      <c r="H417">
        <v>52.2835526</v>
      </c>
      <c r="I417">
        <v>-61.239297100000002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210</v>
      </c>
      <c r="N417">
        <v>416</v>
      </c>
      <c r="O417" t="s">
        <v>255</v>
      </c>
      <c r="P417" t="s">
        <v>232</v>
      </c>
      <c r="Q417" t="s">
        <v>95</v>
      </c>
      <c r="R417" t="s">
        <v>38</v>
      </c>
      <c r="S417" t="s">
        <v>136</v>
      </c>
      <c r="T417" t="s">
        <v>40</v>
      </c>
      <c r="U417" t="s">
        <v>1167</v>
      </c>
      <c r="V417" t="s">
        <v>596</v>
      </c>
      <c r="W417" t="s">
        <v>40</v>
      </c>
      <c r="X417" t="s">
        <v>179</v>
      </c>
      <c r="Y417" t="s">
        <v>39</v>
      </c>
      <c r="Z417" t="s">
        <v>45</v>
      </c>
      <c r="AA417" t="s">
        <v>314</v>
      </c>
      <c r="AB417" t="s">
        <v>2003</v>
      </c>
      <c r="AC417" t="s">
        <v>179</v>
      </c>
      <c r="AD417" t="s">
        <v>314</v>
      </c>
    </row>
    <row r="418" spans="1:30" hidden="1" x14ac:dyDescent="0.3">
      <c r="A418" t="s">
        <v>2250</v>
      </c>
      <c r="B418" t="s">
        <v>2251</v>
      </c>
      <c r="C418" s="1" t="str">
        <f t="shared" si="66"/>
        <v>21:0500</v>
      </c>
      <c r="D418" s="1" t="str">
        <f t="shared" si="70"/>
        <v>21:0165</v>
      </c>
      <c r="E418" t="s">
        <v>2252</v>
      </c>
      <c r="F418" t="s">
        <v>2253</v>
      </c>
      <c r="H418">
        <v>52.278368800000003</v>
      </c>
      <c r="I418">
        <v>-61.2002302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221</v>
      </c>
      <c r="N418">
        <v>417</v>
      </c>
      <c r="O418" t="s">
        <v>276</v>
      </c>
      <c r="P418" t="s">
        <v>477</v>
      </c>
      <c r="Q418" t="s">
        <v>39</v>
      </c>
      <c r="R418" t="s">
        <v>176</v>
      </c>
      <c r="S418" t="s">
        <v>55</v>
      </c>
      <c r="T418" t="s">
        <v>40</v>
      </c>
      <c r="U418" t="s">
        <v>276</v>
      </c>
      <c r="V418" t="s">
        <v>42</v>
      </c>
      <c r="W418" t="s">
        <v>40</v>
      </c>
      <c r="X418" t="s">
        <v>43</v>
      </c>
      <c r="Y418" t="s">
        <v>39</v>
      </c>
      <c r="Z418" t="s">
        <v>67</v>
      </c>
      <c r="AA418" t="s">
        <v>45</v>
      </c>
      <c r="AB418" t="s">
        <v>1788</v>
      </c>
      <c r="AC418" t="s">
        <v>42</v>
      </c>
      <c r="AD418" t="s">
        <v>107</v>
      </c>
    </row>
    <row r="419" spans="1:30" hidden="1" x14ac:dyDescent="0.3">
      <c r="A419" t="s">
        <v>2254</v>
      </c>
      <c r="B419" t="s">
        <v>2255</v>
      </c>
      <c r="C419" s="1" t="str">
        <f t="shared" si="66"/>
        <v>21:0500</v>
      </c>
      <c r="D419" s="1" t="str">
        <f t="shared" si="70"/>
        <v>21:0165</v>
      </c>
      <c r="E419" t="s">
        <v>2256</v>
      </c>
      <c r="F419" t="s">
        <v>2257</v>
      </c>
      <c r="H419">
        <v>52.270850600000003</v>
      </c>
      <c r="I419">
        <v>-61.188398900000003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230</v>
      </c>
      <c r="N419">
        <v>418</v>
      </c>
      <c r="O419" t="s">
        <v>255</v>
      </c>
      <c r="P419" t="s">
        <v>247</v>
      </c>
      <c r="Q419" t="s">
        <v>39</v>
      </c>
      <c r="R419" t="s">
        <v>153</v>
      </c>
      <c r="S419" t="s">
        <v>37</v>
      </c>
      <c r="T419" t="s">
        <v>40</v>
      </c>
      <c r="U419" t="s">
        <v>211</v>
      </c>
      <c r="V419" t="s">
        <v>518</v>
      </c>
      <c r="W419" t="s">
        <v>40</v>
      </c>
      <c r="X419" t="s">
        <v>43</v>
      </c>
      <c r="Y419" t="s">
        <v>136</v>
      </c>
      <c r="Z419" t="s">
        <v>58</v>
      </c>
      <c r="AA419" t="s">
        <v>83</v>
      </c>
      <c r="AB419" t="s">
        <v>2258</v>
      </c>
      <c r="AC419" t="s">
        <v>85</v>
      </c>
      <c r="AD419" t="s">
        <v>122</v>
      </c>
    </row>
    <row r="420" spans="1:30" hidden="1" x14ac:dyDescent="0.3">
      <c r="A420" t="s">
        <v>2259</v>
      </c>
      <c r="B420" t="s">
        <v>2260</v>
      </c>
      <c r="C420" s="1" t="str">
        <f t="shared" si="66"/>
        <v>21:0500</v>
      </c>
      <c r="D420" s="1" t="str">
        <f t="shared" si="70"/>
        <v>21:0165</v>
      </c>
      <c r="E420" t="s">
        <v>2261</v>
      </c>
      <c r="F420" t="s">
        <v>2262</v>
      </c>
      <c r="H420">
        <v>52.227710500000001</v>
      </c>
      <c r="I420">
        <v>-61.163491200000003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238</v>
      </c>
      <c r="N420">
        <v>419</v>
      </c>
      <c r="O420" t="s">
        <v>265</v>
      </c>
      <c r="P420" t="s">
        <v>67</v>
      </c>
      <c r="Q420" t="s">
        <v>95</v>
      </c>
      <c r="R420" t="s">
        <v>131</v>
      </c>
      <c r="S420" t="s">
        <v>55</v>
      </c>
      <c r="T420" t="s">
        <v>40</v>
      </c>
      <c r="U420" t="s">
        <v>1047</v>
      </c>
      <c r="V420" t="s">
        <v>97</v>
      </c>
      <c r="W420" t="s">
        <v>40</v>
      </c>
      <c r="X420" t="s">
        <v>43</v>
      </c>
      <c r="Y420" t="s">
        <v>95</v>
      </c>
      <c r="Z420" t="s">
        <v>204</v>
      </c>
      <c r="AA420" t="s">
        <v>45</v>
      </c>
      <c r="AB420" t="s">
        <v>874</v>
      </c>
      <c r="AC420" t="s">
        <v>70</v>
      </c>
      <c r="AD420" t="s">
        <v>83</v>
      </c>
    </row>
    <row r="421" spans="1:30" hidden="1" x14ac:dyDescent="0.3">
      <c r="A421" t="s">
        <v>2263</v>
      </c>
      <c r="B421" t="s">
        <v>2264</v>
      </c>
      <c r="C421" s="1" t="str">
        <f t="shared" si="66"/>
        <v>21:0500</v>
      </c>
      <c r="D421" s="1" t="str">
        <f t="shared" si="70"/>
        <v>21:0165</v>
      </c>
      <c r="E421" t="s">
        <v>2265</v>
      </c>
      <c r="F421" t="s">
        <v>2266</v>
      </c>
      <c r="H421">
        <v>52.231046599999999</v>
      </c>
      <c r="I421">
        <v>-61.092652899999997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246</v>
      </c>
      <c r="N421">
        <v>420</v>
      </c>
      <c r="O421" t="s">
        <v>108</v>
      </c>
      <c r="P421" t="s">
        <v>232</v>
      </c>
      <c r="Q421" t="s">
        <v>95</v>
      </c>
      <c r="R421" t="s">
        <v>68</v>
      </c>
      <c r="S421" t="s">
        <v>153</v>
      </c>
      <c r="T421" t="s">
        <v>40</v>
      </c>
      <c r="U421" t="s">
        <v>443</v>
      </c>
      <c r="V421" t="s">
        <v>248</v>
      </c>
      <c r="W421" t="s">
        <v>40</v>
      </c>
      <c r="X421" t="s">
        <v>43</v>
      </c>
      <c r="Y421" t="s">
        <v>95</v>
      </c>
      <c r="Z421" t="s">
        <v>45</v>
      </c>
      <c r="AA421" t="s">
        <v>196</v>
      </c>
      <c r="AB421" t="s">
        <v>1378</v>
      </c>
      <c r="AC421" t="s">
        <v>70</v>
      </c>
      <c r="AD421" t="s">
        <v>83</v>
      </c>
    </row>
    <row r="422" spans="1:30" hidden="1" x14ac:dyDescent="0.3">
      <c r="A422" t="s">
        <v>2267</v>
      </c>
      <c r="B422" t="s">
        <v>2268</v>
      </c>
      <c r="C422" s="1" t="str">
        <f t="shared" si="66"/>
        <v>21:0500</v>
      </c>
      <c r="D422" s="1" t="str">
        <f t="shared" si="70"/>
        <v>21:0165</v>
      </c>
      <c r="E422" t="s">
        <v>2269</v>
      </c>
      <c r="F422" t="s">
        <v>2270</v>
      </c>
      <c r="H422">
        <v>52.213125699999999</v>
      </c>
      <c r="I422">
        <v>-61.063368799999999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34</v>
      </c>
      <c r="N422">
        <v>421</v>
      </c>
      <c r="O422" t="s">
        <v>130</v>
      </c>
      <c r="P422" t="s">
        <v>256</v>
      </c>
      <c r="Q422" t="s">
        <v>136</v>
      </c>
      <c r="R422" t="s">
        <v>38</v>
      </c>
      <c r="S422" t="s">
        <v>95</v>
      </c>
      <c r="T422" t="s">
        <v>40</v>
      </c>
      <c r="U422" t="s">
        <v>164</v>
      </c>
      <c r="V422" t="s">
        <v>390</v>
      </c>
      <c r="W422" t="s">
        <v>40</v>
      </c>
      <c r="X422" t="s">
        <v>43</v>
      </c>
      <c r="Y422" t="s">
        <v>95</v>
      </c>
      <c r="Z422" t="s">
        <v>164</v>
      </c>
      <c r="AA422" t="s">
        <v>314</v>
      </c>
      <c r="AB422" t="s">
        <v>134</v>
      </c>
      <c r="AC422" t="s">
        <v>2271</v>
      </c>
      <c r="AD422" t="s">
        <v>314</v>
      </c>
    </row>
    <row r="423" spans="1:30" hidden="1" x14ac:dyDescent="0.3">
      <c r="A423" t="s">
        <v>2272</v>
      </c>
      <c r="B423" t="s">
        <v>2273</v>
      </c>
      <c r="C423" s="1" t="str">
        <f t="shared" si="66"/>
        <v>21:0500</v>
      </c>
      <c r="D423" s="1" t="str">
        <f t="shared" si="70"/>
        <v>21:0165</v>
      </c>
      <c r="E423" t="s">
        <v>2269</v>
      </c>
      <c r="F423" t="s">
        <v>2274</v>
      </c>
      <c r="H423">
        <v>52.213125699999999</v>
      </c>
      <c r="I423">
        <v>-61.063368799999999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65</v>
      </c>
      <c r="N423">
        <v>422</v>
      </c>
      <c r="O423" t="s">
        <v>130</v>
      </c>
      <c r="P423" t="s">
        <v>145</v>
      </c>
      <c r="Q423" t="s">
        <v>55</v>
      </c>
      <c r="R423" t="s">
        <v>136</v>
      </c>
      <c r="S423" t="s">
        <v>95</v>
      </c>
      <c r="T423" t="s">
        <v>40</v>
      </c>
      <c r="U423" t="s">
        <v>165</v>
      </c>
      <c r="V423" t="s">
        <v>748</v>
      </c>
      <c r="W423" t="s">
        <v>40</v>
      </c>
      <c r="X423" t="s">
        <v>43</v>
      </c>
      <c r="Y423" t="s">
        <v>95</v>
      </c>
      <c r="Z423" t="s">
        <v>67</v>
      </c>
      <c r="AA423" t="s">
        <v>314</v>
      </c>
      <c r="AB423" t="s">
        <v>134</v>
      </c>
      <c r="AC423" t="s">
        <v>590</v>
      </c>
      <c r="AD423" t="s">
        <v>83</v>
      </c>
    </row>
    <row r="424" spans="1:30" hidden="1" x14ac:dyDescent="0.3">
      <c r="A424" t="s">
        <v>2275</v>
      </c>
      <c r="B424" t="s">
        <v>2276</v>
      </c>
      <c r="C424" s="1" t="str">
        <f t="shared" si="66"/>
        <v>21:0500</v>
      </c>
      <c r="D424" s="1" t="str">
        <f t="shared" si="70"/>
        <v>21:0165</v>
      </c>
      <c r="E424" t="s">
        <v>2269</v>
      </c>
      <c r="F424" t="s">
        <v>2277</v>
      </c>
      <c r="H424">
        <v>52.213125699999999</v>
      </c>
      <c r="I424">
        <v>-61.063368799999999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52</v>
      </c>
      <c r="N424">
        <v>423</v>
      </c>
      <c r="O424" t="s">
        <v>193</v>
      </c>
      <c r="P424" t="s">
        <v>232</v>
      </c>
      <c r="Q424" t="s">
        <v>39</v>
      </c>
      <c r="R424" t="s">
        <v>131</v>
      </c>
      <c r="S424" t="s">
        <v>39</v>
      </c>
      <c r="T424" t="s">
        <v>40</v>
      </c>
      <c r="U424" t="s">
        <v>247</v>
      </c>
      <c r="V424" t="s">
        <v>649</v>
      </c>
      <c r="W424" t="s">
        <v>40</v>
      </c>
      <c r="X424" t="s">
        <v>43</v>
      </c>
      <c r="Y424" t="s">
        <v>95</v>
      </c>
      <c r="Z424" t="s">
        <v>164</v>
      </c>
      <c r="AA424" t="s">
        <v>314</v>
      </c>
      <c r="AB424" t="s">
        <v>1323</v>
      </c>
      <c r="AC424" t="s">
        <v>2278</v>
      </c>
      <c r="AD424" t="s">
        <v>115</v>
      </c>
    </row>
    <row r="425" spans="1:30" hidden="1" x14ac:dyDescent="0.3">
      <c r="A425" t="s">
        <v>2279</v>
      </c>
      <c r="B425" t="s">
        <v>2280</v>
      </c>
      <c r="C425" s="1" t="str">
        <f t="shared" si="66"/>
        <v>21:0500</v>
      </c>
      <c r="D425" s="1" t="str">
        <f t="shared" si="70"/>
        <v>21:0165</v>
      </c>
      <c r="E425" t="s">
        <v>2281</v>
      </c>
      <c r="F425" t="s">
        <v>2282</v>
      </c>
      <c r="H425">
        <v>52.191432599999999</v>
      </c>
      <c r="I425">
        <v>-61.1214455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76</v>
      </c>
      <c r="N425">
        <v>424</v>
      </c>
      <c r="O425" t="s">
        <v>576</v>
      </c>
      <c r="P425" t="s">
        <v>104</v>
      </c>
      <c r="Q425" t="s">
        <v>39</v>
      </c>
      <c r="R425" t="s">
        <v>68</v>
      </c>
      <c r="S425" t="s">
        <v>68</v>
      </c>
      <c r="T425" t="s">
        <v>40</v>
      </c>
      <c r="U425" t="s">
        <v>726</v>
      </c>
      <c r="V425" t="s">
        <v>596</v>
      </c>
      <c r="W425" t="s">
        <v>40</v>
      </c>
      <c r="X425" t="s">
        <v>43</v>
      </c>
      <c r="Y425" t="s">
        <v>95</v>
      </c>
      <c r="Z425" t="s">
        <v>1139</v>
      </c>
      <c r="AA425" t="s">
        <v>83</v>
      </c>
      <c r="AB425" t="s">
        <v>547</v>
      </c>
      <c r="AC425" t="s">
        <v>596</v>
      </c>
      <c r="AD425" t="s">
        <v>605</v>
      </c>
    </row>
    <row r="426" spans="1:30" hidden="1" x14ac:dyDescent="0.3">
      <c r="A426" t="s">
        <v>2283</v>
      </c>
      <c r="B426" t="s">
        <v>2284</v>
      </c>
      <c r="C426" s="1" t="str">
        <f t="shared" si="66"/>
        <v>21:0500</v>
      </c>
      <c r="D426" s="1" t="str">
        <f t="shared" si="70"/>
        <v>21:0165</v>
      </c>
      <c r="E426" t="s">
        <v>2285</v>
      </c>
      <c r="F426" t="s">
        <v>2286</v>
      </c>
      <c r="H426">
        <v>52.171816700000001</v>
      </c>
      <c r="I426">
        <v>-61.159914999999998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91</v>
      </c>
      <c r="N426">
        <v>425</v>
      </c>
      <c r="O426" t="s">
        <v>477</v>
      </c>
      <c r="P426" t="s">
        <v>169</v>
      </c>
      <c r="Q426" t="s">
        <v>37</v>
      </c>
      <c r="R426" t="s">
        <v>136</v>
      </c>
      <c r="S426" t="s">
        <v>39</v>
      </c>
      <c r="T426" t="s">
        <v>40</v>
      </c>
      <c r="U426" t="s">
        <v>108</v>
      </c>
      <c r="V426" t="s">
        <v>264</v>
      </c>
      <c r="W426" t="s">
        <v>194</v>
      </c>
      <c r="X426" t="s">
        <v>43</v>
      </c>
      <c r="Y426" t="s">
        <v>55</v>
      </c>
      <c r="Z426" t="s">
        <v>134</v>
      </c>
      <c r="AA426" t="s">
        <v>314</v>
      </c>
      <c r="AB426" t="s">
        <v>66</v>
      </c>
      <c r="AC426" t="s">
        <v>85</v>
      </c>
      <c r="AD426" t="s">
        <v>86</v>
      </c>
    </row>
    <row r="427" spans="1:30" hidden="1" x14ac:dyDescent="0.3">
      <c r="A427" t="s">
        <v>2287</v>
      </c>
      <c r="B427" t="s">
        <v>2288</v>
      </c>
      <c r="C427" s="1" t="str">
        <f t="shared" si="66"/>
        <v>21:0500</v>
      </c>
      <c r="D427" s="1" t="str">
        <f t="shared" si="70"/>
        <v>21:0165</v>
      </c>
      <c r="E427" t="s">
        <v>2289</v>
      </c>
      <c r="F427" t="s">
        <v>2290</v>
      </c>
      <c r="H427">
        <v>52.157665399999999</v>
      </c>
      <c r="I427">
        <v>-61.2251312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102</v>
      </c>
      <c r="N427">
        <v>426</v>
      </c>
      <c r="O427" t="s">
        <v>129</v>
      </c>
      <c r="P427" t="s">
        <v>232</v>
      </c>
      <c r="Q427" t="s">
        <v>55</v>
      </c>
      <c r="R427" t="s">
        <v>136</v>
      </c>
      <c r="S427" t="s">
        <v>55</v>
      </c>
      <c r="T427" t="s">
        <v>40</v>
      </c>
      <c r="U427" t="s">
        <v>1134</v>
      </c>
      <c r="V427" t="s">
        <v>1598</v>
      </c>
      <c r="W427" t="s">
        <v>40</v>
      </c>
      <c r="X427" t="s">
        <v>43</v>
      </c>
      <c r="Y427" t="s">
        <v>38</v>
      </c>
      <c r="Z427" t="s">
        <v>214</v>
      </c>
      <c r="AA427" t="s">
        <v>214</v>
      </c>
      <c r="AB427" t="s">
        <v>2291</v>
      </c>
      <c r="AC427" t="s">
        <v>213</v>
      </c>
      <c r="AD427" t="s">
        <v>392</v>
      </c>
    </row>
    <row r="428" spans="1:30" hidden="1" x14ac:dyDescent="0.3">
      <c r="A428" t="s">
        <v>2292</v>
      </c>
      <c r="B428" t="s">
        <v>2293</v>
      </c>
      <c r="C428" s="1" t="str">
        <f t="shared" si="66"/>
        <v>21:0500</v>
      </c>
      <c r="D428" s="1" t="str">
        <f t="shared" si="70"/>
        <v>21:0165</v>
      </c>
      <c r="E428" t="s">
        <v>2294</v>
      </c>
      <c r="F428" t="s">
        <v>2295</v>
      </c>
      <c r="H428">
        <v>52.152075500000002</v>
      </c>
      <c r="I428">
        <v>-61.323642300000003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113</v>
      </c>
      <c r="N428">
        <v>427</v>
      </c>
      <c r="O428" t="s">
        <v>193</v>
      </c>
      <c r="P428" t="s">
        <v>232</v>
      </c>
      <c r="Q428" t="s">
        <v>55</v>
      </c>
      <c r="R428" t="s">
        <v>38</v>
      </c>
      <c r="S428" t="s">
        <v>95</v>
      </c>
      <c r="T428" t="s">
        <v>40</v>
      </c>
      <c r="U428" t="s">
        <v>54</v>
      </c>
      <c r="V428" t="s">
        <v>2296</v>
      </c>
      <c r="W428" t="s">
        <v>40</v>
      </c>
      <c r="X428" t="s">
        <v>43</v>
      </c>
      <c r="Y428" t="s">
        <v>95</v>
      </c>
      <c r="Z428" t="s">
        <v>67</v>
      </c>
      <c r="AA428" t="s">
        <v>44</v>
      </c>
      <c r="AB428" t="s">
        <v>255</v>
      </c>
      <c r="AC428" t="s">
        <v>947</v>
      </c>
      <c r="AD428" t="s">
        <v>392</v>
      </c>
    </row>
    <row r="429" spans="1:30" hidden="1" x14ac:dyDescent="0.3">
      <c r="A429" t="s">
        <v>2297</v>
      </c>
      <c r="B429" t="s">
        <v>2298</v>
      </c>
      <c r="C429" s="1" t="str">
        <f t="shared" si="66"/>
        <v>21:0500</v>
      </c>
      <c r="D429" s="1" t="str">
        <f t="shared" si="70"/>
        <v>21:0165</v>
      </c>
      <c r="E429" t="s">
        <v>2299</v>
      </c>
      <c r="F429" t="s">
        <v>2300</v>
      </c>
      <c r="H429">
        <v>52.158011000000002</v>
      </c>
      <c r="I429">
        <v>-61.3699248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127</v>
      </c>
      <c r="N429">
        <v>428</v>
      </c>
      <c r="O429" t="s">
        <v>477</v>
      </c>
      <c r="P429" t="s">
        <v>36</v>
      </c>
      <c r="Q429" t="s">
        <v>37</v>
      </c>
      <c r="R429" t="s">
        <v>68</v>
      </c>
      <c r="S429" t="s">
        <v>95</v>
      </c>
      <c r="T429" t="s">
        <v>40</v>
      </c>
      <c r="U429" t="s">
        <v>247</v>
      </c>
      <c r="V429" t="s">
        <v>144</v>
      </c>
      <c r="W429" t="s">
        <v>40</v>
      </c>
      <c r="X429" t="s">
        <v>43</v>
      </c>
      <c r="Y429" t="s">
        <v>95</v>
      </c>
      <c r="Z429" t="s">
        <v>67</v>
      </c>
      <c r="AA429" t="s">
        <v>83</v>
      </c>
      <c r="AB429" t="s">
        <v>2301</v>
      </c>
      <c r="AC429" t="s">
        <v>85</v>
      </c>
      <c r="AD429" t="s">
        <v>392</v>
      </c>
    </row>
    <row r="430" spans="1:30" hidden="1" x14ac:dyDescent="0.3">
      <c r="A430" t="s">
        <v>2302</v>
      </c>
      <c r="B430" t="s">
        <v>2303</v>
      </c>
      <c r="C430" s="1" t="str">
        <f t="shared" si="66"/>
        <v>21:0500</v>
      </c>
      <c r="D430" s="1" t="str">
        <f t="shared" si="70"/>
        <v>21:0165</v>
      </c>
      <c r="E430" t="s">
        <v>2304</v>
      </c>
      <c r="F430" t="s">
        <v>2305</v>
      </c>
      <c r="H430">
        <v>52.161746899999997</v>
      </c>
      <c r="I430">
        <v>-61.429924100000001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142</v>
      </c>
      <c r="N430">
        <v>429</v>
      </c>
      <c r="O430" t="s">
        <v>329</v>
      </c>
      <c r="P430" t="s">
        <v>192</v>
      </c>
      <c r="Q430" t="s">
        <v>39</v>
      </c>
      <c r="R430" t="s">
        <v>136</v>
      </c>
      <c r="S430" t="s">
        <v>39</v>
      </c>
      <c r="T430" t="s">
        <v>40</v>
      </c>
      <c r="U430" t="s">
        <v>129</v>
      </c>
      <c r="V430" t="s">
        <v>271</v>
      </c>
      <c r="W430" t="s">
        <v>40</v>
      </c>
      <c r="X430" t="s">
        <v>43</v>
      </c>
      <c r="Y430" t="s">
        <v>55</v>
      </c>
      <c r="Z430" t="s">
        <v>35</v>
      </c>
      <c r="AA430" t="s">
        <v>392</v>
      </c>
      <c r="AB430" t="s">
        <v>186</v>
      </c>
      <c r="AC430" t="s">
        <v>136</v>
      </c>
      <c r="AD430" t="s">
        <v>83</v>
      </c>
    </row>
    <row r="431" spans="1:30" hidden="1" x14ac:dyDescent="0.3">
      <c r="A431" t="s">
        <v>2306</v>
      </c>
      <c r="B431" t="s">
        <v>2307</v>
      </c>
      <c r="C431" s="1" t="str">
        <f t="shared" si="66"/>
        <v>21:0500</v>
      </c>
      <c r="D431" s="1" t="str">
        <f t="shared" si="70"/>
        <v>21:0165</v>
      </c>
      <c r="E431" t="s">
        <v>2308</v>
      </c>
      <c r="F431" t="s">
        <v>2309</v>
      </c>
      <c r="H431">
        <v>52.095917800000002</v>
      </c>
      <c r="I431">
        <v>-61.451417200000002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150</v>
      </c>
      <c r="N431">
        <v>430</v>
      </c>
      <c r="O431" t="s">
        <v>214</v>
      </c>
      <c r="P431" t="s">
        <v>36</v>
      </c>
      <c r="Q431" t="s">
        <v>37</v>
      </c>
      <c r="R431" t="s">
        <v>68</v>
      </c>
      <c r="S431" t="s">
        <v>37</v>
      </c>
      <c r="T431" t="s">
        <v>40</v>
      </c>
      <c r="U431" t="s">
        <v>665</v>
      </c>
      <c r="V431" t="s">
        <v>1103</v>
      </c>
      <c r="W431" t="s">
        <v>40</v>
      </c>
      <c r="X431" t="s">
        <v>43</v>
      </c>
      <c r="Y431" t="s">
        <v>95</v>
      </c>
      <c r="Z431" t="s">
        <v>423</v>
      </c>
      <c r="AA431" t="s">
        <v>196</v>
      </c>
      <c r="AB431" t="s">
        <v>265</v>
      </c>
      <c r="AC431" t="s">
        <v>620</v>
      </c>
      <c r="AD431" t="s">
        <v>71</v>
      </c>
    </row>
    <row r="432" spans="1:30" hidden="1" x14ac:dyDescent="0.3">
      <c r="A432" t="s">
        <v>2310</v>
      </c>
      <c r="B432" t="s">
        <v>2311</v>
      </c>
      <c r="C432" s="1" t="str">
        <f t="shared" si="66"/>
        <v>21:0500</v>
      </c>
      <c r="D432" s="1" t="str">
        <f t="shared" si="70"/>
        <v>21:0165</v>
      </c>
      <c r="E432" t="s">
        <v>2312</v>
      </c>
      <c r="F432" t="s">
        <v>2313</v>
      </c>
      <c r="H432">
        <v>52.061209699999999</v>
      </c>
      <c r="I432">
        <v>-61.448591100000002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175</v>
      </c>
      <c r="N432">
        <v>431</v>
      </c>
      <c r="O432" t="s">
        <v>128</v>
      </c>
      <c r="P432" t="s">
        <v>202</v>
      </c>
      <c r="Q432" t="s">
        <v>55</v>
      </c>
      <c r="R432" t="s">
        <v>37</v>
      </c>
      <c r="S432" t="s">
        <v>55</v>
      </c>
      <c r="T432" t="s">
        <v>40</v>
      </c>
      <c r="U432" t="s">
        <v>665</v>
      </c>
      <c r="V432" t="s">
        <v>1169</v>
      </c>
      <c r="W432" t="s">
        <v>40</v>
      </c>
      <c r="X432" t="s">
        <v>43</v>
      </c>
      <c r="Y432" t="s">
        <v>95</v>
      </c>
      <c r="Z432" t="s">
        <v>35</v>
      </c>
      <c r="AA432" t="s">
        <v>44</v>
      </c>
      <c r="AB432" t="s">
        <v>1378</v>
      </c>
      <c r="AC432" t="s">
        <v>39</v>
      </c>
      <c r="AD432" t="s">
        <v>155</v>
      </c>
    </row>
    <row r="433" spans="1:30" hidden="1" x14ac:dyDescent="0.3">
      <c r="A433" t="s">
        <v>2314</v>
      </c>
      <c r="B433" t="s">
        <v>2315</v>
      </c>
      <c r="C433" s="1" t="str">
        <f t="shared" si="66"/>
        <v>21:0500</v>
      </c>
      <c r="D433" s="1" t="str">
        <f t="shared" si="70"/>
        <v>21:0165</v>
      </c>
      <c r="E433" t="s">
        <v>2316</v>
      </c>
      <c r="F433" t="s">
        <v>2317</v>
      </c>
      <c r="H433">
        <v>52.064323299999998</v>
      </c>
      <c r="I433">
        <v>-61.3877776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184</v>
      </c>
      <c r="N433">
        <v>432</v>
      </c>
      <c r="O433" t="s">
        <v>403</v>
      </c>
      <c r="P433" t="s">
        <v>256</v>
      </c>
      <c r="Q433" t="s">
        <v>55</v>
      </c>
      <c r="R433" t="s">
        <v>68</v>
      </c>
      <c r="S433" t="s">
        <v>55</v>
      </c>
      <c r="T433" t="s">
        <v>40</v>
      </c>
      <c r="U433" t="s">
        <v>552</v>
      </c>
      <c r="V433" t="s">
        <v>1642</v>
      </c>
      <c r="W433" t="s">
        <v>40</v>
      </c>
      <c r="X433" t="s">
        <v>43</v>
      </c>
      <c r="Y433" t="s">
        <v>37</v>
      </c>
      <c r="Z433" t="s">
        <v>58</v>
      </c>
      <c r="AA433" t="s">
        <v>83</v>
      </c>
      <c r="AB433" t="s">
        <v>498</v>
      </c>
      <c r="AC433" t="s">
        <v>505</v>
      </c>
      <c r="AD433" t="s">
        <v>438</v>
      </c>
    </row>
    <row r="434" spans="1:30" hidden="1" x14ac:dyDescent="0.3">
      <c r="A434" t="s">
        <v>2318</v>
      </c>
      <c r="B434" t="s">
        <v>2319</v>
      </c>
      <c r="C434" s="1" t="str">
        <f t="shared" si="66"/>
        <v>21:0500</v>
      </c>
      <c r="D434" s="1" t="str">
        <f t="shared" si="70"/>
        <v>21:0165</v>
      </c>
      <c r="E434" t="s">
        <v>2320</v>
      </c>
      <c r="F434" t="s">
        <v>2321</v>
      </c>
      <c r="H434">
        <v>52.065669900000003</v>
      </c>
      <c r="I434">
        <v>-61.322528200000001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191</v>
      </c>
      <c r="N434">
        <v>433</v>
      </c>
      <c r="O434" t="s">
        <v>265</v>
      </c>
      <c r="P434" t="s">
        <v>153</v>
      </c>
      <c r="Q434" t="s">
        <v>37</v>
      </c>
      <c r="R434" t="s">
        <v>37</v>
      </c>
      <c r="S434" t="s">
        <v>95</v>
      </c>
      <c r="T434" t="s">
        <v>40</v>
      </c>
      <c r="U434" t="s">
        <v>204</v>
      </c>
      <c r="V434" t="s">
        <v>390</v>
      </c>
      <c r="W434" t="s">
        <v>40</v>
      </c>
      <c r="X434" t="s">
        <v>43</v>
      </c>
      <c r="Y434" t="s">
        <v>39</v>
      </c>
      <c r="Z434" t="s">
        <v>67</v>
      </c>
      <c r="AA434" t="s">
        <v>258</v>
      </c>
      <c r="AB434" t="s">
        <v>695</v>
      </c>
      <c r="AC434" t="s">
        <v>85</v>
      </c>
      <c r="AD434" t="s">
        <v>392</v>
      </c>
    </row>
    <row r="435" spans="1:30" hidden="1" x14ac:dyDescent="0.3">
      <c r="A435" t="s">
        <v>2322</v>
      </c>
      <c r="B435" t="s">
        <v>2323</v>
      </c>
      <c r="C435" s="1" t="str">
        <f t="shared" si="66"/>
        <v>21:0500</v>
      </c>
      <c r="D435" s="1" t="str">
        <f t="shared" si="70"/>
        <v>21:0165</v>
      </c>
      <c r="E435" t="s">
        <v>2324</v>
      </c>
      <c r="F435" t="s">
        <v>2325</v>
      </c>
      <c r="H435">
        <v>52.061775699999998</v>
      </c>
      <c r="I435">
        <v>-61.306131100000002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201</v>
      </c>
      <c r="N435">
        <v>434</v>
      </c>
      <c r="O435" t="s">
        <v>364</v>
      </c>
      <c r="P435" t="s">
        <v>176</v>
      </c>
      <c r="Q435" t="s">
        <v>39</v>
      </c>
      <c r="R435" t="s">
        <v>136</v>
      </c>
      <c r="S435" t="s">
        <v>55</v>
      </c>
      <c r="T435" t="s">
        <v>40</v>
      </c>
      <c r="U435" t="s">
        <v>211</v>
      </c>
      <c r="V435" t="s">
        <v>271</v>
      </c>
      <c r="W435" t="s">
        <v>40</v>
      </c>
      <c r="X435" t="s">
        <v>43</v>
      </c>
      <c r="Y435" t="s">
        <v>39</v>
      </c>
      <c r="Z435" t="s">
        <v>135</v>
      </c>
      <c r="AA435" t="s">
        <v>45</v>
      </c>
      <c r="AB435" t="s">
        <v>192</v>
      </c>
      <c r="AC435" t="s">
        <v>1402</v>
      </c>
      <c r="AD435" t="s">
        <v>86</v>
      </c>
    </row>
    <row r="436" spans="1:30" hidden="1" x14ac:dyDescent="0.3">
      <c r="A436" t="s">
        <v>2326</v>
      </c>
      <c r="B436" t="s">
        <v>2327</v>
      </c>
      <c r="C436" s="1" t="str">
        <f t="shared" si="66"/>
        <v>21:0500</v>
      </c>
      <c r="D436" s="1" t="str">
        <f t="shared" si="70"/>
        <v>21:0165</v>
      </c>
      <c r="E436" t="s">
        <v>2328</v>
      </c>
      <c r="F436" t="s">
        <v>2329</v>
      </c>
      <c r="H436">
        <v>52.0530805</v>
      </c>
      <c r="I436">
        <v>-61.254361000000003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210</v>
      </c>
      <c r="N436">
        <v>435</v>
      </c>
      <c r="O436" t="s">
        <v>258</v>
      </c>
      <c r="P436" t="s">
        <v>232</v>
      </c>
      <c r="Q436" t="s">
        <v>39</v>
      </c>
      <c r="R436" t="s">
        <v>68</v>
      </c>
      <c r="S436" t="s">
        <v>38</v>
      </c>
      <c r="T436" t="s">
        <v>40</v>
      </c>
      <c r="U436" t="s">
        <v>1520</v>
      </c>
      <c r="V436" t="s">
        <v>55</v>
      </c>
      <c r="W436" t="s">
        <v>40</v>
      </c>
      <c r="X436" t="s">
        <v>43</v>
      </c>
      <c r="Y436" t="s">
        <v>79</v>
      </c>
      <c r="Z436" t="s">
        <v>44</v>
      </c>
      <c r="AA436" t="s">
        <v>196</v>
      </c>
      <c r="AB436" t="s">
        <v>1940</v>
      </c>
      <c r="AC436" t="s">
        <v>2330</v>
      </c>
      <c r="AD436" t="s">
        <v>2331</v>
      </c>
    </row>
    <row r="437" spans="1:30" hidden="1" x14ac:dyDescent="0.3">
      <c r="A437" t="s">
        <v>2332</v>
      </c>
      <c r="B437" t="s">
        <v>2333</v>
      </c>
      <c r="C437" s="1" t="str">
        <f t="shared" si="66"/>
        <v>21:0500</v>
      </c>
      <c r="D437" s="1" t="str">
        <f>HYPERLINK("http://geochem.nrcan.gc.ca/cdogs/content/svy/svy_e.htm", "")</f>
        <v/>
      </c>
      <c r="G437" s="1" t="str">
        <f>HYPERLINK("http://geochem.nrcan.gc.ca/cdogs/content/cr_/cr_00055_e.htm", "55")</f>
        <v>55</v>
      </c>
      <c r="J437" t="s">
        <v>161</v>
      </c>
      <c r="K437" t="s">
        <v>162</v>
      </c>
      <c r="L437">
        <v>22</v>
      </c>
      <c r="M437" t="s">
        <v>163</v>
      </c>
      <c r="N437">
        <v>436</v>
      </c>
      <c r="O437" t="s">
        <v>135</v>
      </c>
      <c r="P437" t="s">
        <v>185</v>
      </c>
      <c r="Q437" t="s">
        <v>55</v>
      </c>
      <c r="R437" t="s">
        <v>130</v>
      </c>
      <c r="S437" t="s">
        <v>136</v>
      </c>
      <c r="T437" t="s">
        <v>40</v>
      </c>
      <c r="U437" t="s">
        <v>1464</v>
      </c>
      <c r="V437" t="s">
        <v>47</v>
      </c>
      <c r="W437" t="s">
        <v>194</v>
      </c>
      <c r="X437" t="s">
        <v>70</v>
      </c>
      <c r="Y437" t="s">
        <v>55</v>
      </c>
      <c r="Z437" t="s">
        <v>134</v>
      </c>
      <c r="AA437" t="s">
        <v>44</v>
      </c>
      <c r="AB437" t="s">
        <v>1323</v>
      </c>
      <c r="AC437" t="s">
        <v>266</v>
      </c>
      <c r="AD437" t="s">
        <v>438</v>
      </c>
    </row>
    <row r="438" spans="1:30" hidden="1" x14ac:dyDescent="0.3">
      <c r="A438" t="s">
        <v>2334</v>
      </c>
      <c r="B438" t="s">
        <v>2335</v>
      </c>
      <c r="C438" s="1" t="str">
        <f t="shared" si="66"/>
        <v>21:0500</v>
      </c>
      <c r="D438" s="1" t="str">
        <f t="shared" ref="D438:D453" si="73">HYPERLINK("http://geochem.nrcan.gc.ca/cdogs/content/svy/svy210165_e.htm", "21:0165")</f>
        <v>21:0165</v>
      </c>
      <c r="E438" t="s">
        <v>2336</v>
      </c>
      <c r="F438" t="s">
        <v>2337</v>
      </c>
      <c r="H438">
        <v>52.061344300000002</v>
      </c>
      <c r="I438">
        <v>-61.199437500000002</v>
      </c>
      <c r="J438" s="1" t="str">
        <f t="shared" ref="J438:J453" si="74">HYPERLINK("http://geochem.nrcan.gc.ca/cdogs/content/kwd/kwd020027_e.htm", "NGR lake sediment grab sample")</f>
        <v>NGR lake sediment grab sample</v>
      </c>
      <c r="K438" s="1" t="str">
        <f t="shared" ref="K438:K453" si="75">HYPERLINK("http://geochem.nrcan.gc.ca/cdogs/content/kwd/kwd080006_e.htm", "&lt;177 micron (NGR)")</f>
        <v>&lt;177 micron (NGR)</v>
      </c>
      <c r="L438">
        <v>22</v>
      </c>
      <c r="M438" t="s">
        <v>221</v>
      </c>
      <c r="N438">
        <v>437</v>
      </c>
      <c r="O438" t="s">
        <v>255</v>
      </c>
      <c r="P438" t="s">
        <v>104</v>
      </c>
      <c r="Q438" t="s">
        <v>37</v>
      </c>
      <c r="R438" t="s">
        <v>68</v>
      </c>
      <c r="S438" t="s">
        <v>39</v>
      </c>
      <c r="T438" t="s">
        <v>40</v>
      </c>
      <c r="U438" t="s">
        <v>129</v>
      </c>
      <c r="V438" t="s">
        <v>179</v>
      </c>
      <c r="W438" t="s">
        <v>194</v>
      </c>
      <c r="X438" t="s">
        <v>43</v>
      </c>
      <c r="Y438" t="s">
        <v>39</v>
      </c>
      <c r="Z438" t="s">
        <v>314</v>
      </c>
      <c r="AA438" t="s">
        <v>71</v>
      </c>
      <c r="AB438" t="s">
        <v>2338</v>
      </c>
      <c r="AC438" t="s">
        <v>2095</v>
      </c>
      <c r="AD438" t="s">
        <v>71</v>
      </c>
    </row>
    <row r="439" spans="1:30" hidden="1" x14ac:dyDescent="0.3">
      <c r="A439" t="s">
        <v>2339</v>
      </c>
      <c r="B439" t="s">
        <v>2340</v>
      </c>
      <c r="C439" s="1" t="str">
        <f t="shared" si="66"/>
        <v>21:0500</v>
      </c>
      <c r="D439" s="1" t="str">
        <f t="shared" si="73"/>
        <v>21:0165</v>
      </c>
      <c r="E439" t="s">
        <v>2341</v>
      </c>
      <c r="F439" t="s">
        <v>2342</v>
      </c>
      <c r="H439">
        <v>52.049194200000002</v>
      </c>
      <c r="I439">
        <v>-61.136851200000002</v>
      </c>
      <c r="J439" s="1" t="str">
        <f t="shared" si="74"/>
        <v>NGR lake sediment grab sample</v>
      </c>
      <c r="K439" s="1" t="str">
        <f t="shared" si="75"/>
        <v>&lt;177 micron (NGR)</v>
      </c>
      <c r="L439">
        <v>22</v>
      </c>
      <c r="M439" t="s">
        <v>230</v>
      </c>
      <c r="N439">
        <v>438</v>
      </c>
      <c r="O439" t="s">
        <v>35</v>
      </c>
      <c r="P439" t="s">
        <v>131</v>
      </c>
      <c r="Q439" t="s">
        <v>95</v>
      </c>
      <c r="R439" t="s">
        <v>131</v>
      </c>
      <c r="S439" t="s">
        <v>39</v>
      </c>
      <c r="T439" t="s">
        <v>40</v>
      </c>
      <c r="U439" t="s">
        <v>192</v>
      </c>
      <c r="V439" t="s">
        <v>60</v>
      </c>
      <c r="W439" t="s">
        <v>40</v>
      </c>
      <c r="X439" t="s">
        <v>43</v>
      </c>
      <c r="Y439" t="s">
        <v>95</v>
      </c>
      <c r="Z439" t="s">
        <v>67</v>
      </c>
      <c r="AA439" t="s">
        <v>58</v>
      </c>
      <c r="AB439" t="s">
        <v>1299</v>
      </c>
      <c r="AC439" t="s">
        <v>57</v>
      </c>
      <c r="AD439" t="s">
        <v>115</v>
      </c>
    </row>
    <row r="440" spans="1:30" hidden="1" x14ac:dyDescent="0.3">
      <c r="A440" t="s">
        <v>2343</v>
      </c>
      <c r="B440" t="s">
        <v>2344</v>
      </c>
      <c r="C440" s="1" t="str">
        <f t="shared" si="66"/>
        <v>21:0500</v>
      </c>
      <c r="D440" s="1" t="str">
        <f t="shared" si="73"/>
        <v>21:0165</v>
      </c>
      <c r="E440" t="s">
        <v>2345</v>
      </c>
      <c r="F440" t="s">
        <v>2346</v>
      </c>
      <c r="H440">
        <v>52.052092600000002</v>
      </c>
      <c r="I440">
        <v>-61.069464699999997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238</v>
      </c>
      <c r="N440">
        <v>439</v>
      </c>
      <c r="O440" t="s">
        <v>329</v>
      </c>
      <c r="P440" t="s">
        <v>92</v>
      </c>
      <c r="Q440" t="s">
        <v>95</v>
      </c>
      <c r="R440" t="s">
        <v>68</v>
      </c>
      <c r="S440" t="s">
        <v>37</v>
      </c>
      <c r="T440" t="s">
        <v>40</v>
      </c>
      <c r="U440" t="s">
        <v>1019</v>
      </c>
      <c r="V440" t="s">
        <v>947</v>
      </c>
      <c r="W440" t="s">
        <v>40</v>
      </c>
      <c r="X440" t="s">
        <v>43</v>
      </c>
      <c r="Y440" t="s">
        <v>55</v>
      </c>
      <c r="Z440" t="s">
        <v>134</v>
      </c>
      <c r="AA440" t="s">
        <v>258</v>
      </c>
      <c r="AB440" t="s">
        <v>825</v>
      </c>
      <c r="AC440" t="s">
        <v>97</v>
      </c>
      <c r="AD440" t="s">
        <v>1477</v>
      </c>
    </row>
    <row r="441" spans="1:30" hidden="1" x14ac:dyDescent="0.3">
      <c r="A441" t="s">
        <v>2347</v>
      </c>
      <c r="B441" t="s">
        <v>2348</v>
      </c>
      <c r="C441" s="1" t="str">
        <f t="shared" si="66"/>
        <v>21:0500</v>
      </c>
      <c r="D441" s="1" t="str">
        <f t="shared" si="73"/>
        <v>21:0165</v>
      </c>
      <c r="E441" t="s">
        <v>2349</v>
      </c>
      <c r="F441" t="s">
        <v>2350</v>
      </c>
      <c r="H441">
        <v>52.047580099999998</v>
      </c>
      <c r="I441">
        <v>-61.018645200000002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22</v>
      </c>
      <c r="M441" t="s">
        <v>246</v>
      </c>
      <c r="N441">
        <v>440</v>
      </c>
      <c r="O441" t="s">
        <v>67</v>
      </c>
      <c r="P441" t="s">
        <v>92</v>
      </c>
      <c r="Q441" t="s">
        <v>55</v>
      </c>
      <c r="R441" t="s">
        <v>136</v>
      </c>
      <c r="S441" t="s">
        <v>95</v>
      </c>
      <c r="T441" t="s">
        <v>40</v>
      </c>
      <c r="U441" t="s">
        <v>145</v>
      </c>
      <c r="V441" t="s">
        <v>248</v>
      </c>
      <c r="W441" t="s">
        <v>40</v>
      </c>
      <c r="X441" t="s">
        <v>43</v>
      </c>
      <c r="Y441" t="s">
        <v>95</v>
      </c>
      <c r="Z441" t="s">
        <v>185</v>
      </c>
      <c r="AA441" t="s">
        <v>258</v>
      </c>
      <c r="AB441" t="s">
        <v>108</v>
      </c>
      <c r="AC441" t="s">
        <v>620</v>
      </c>
      <c r="AD441" t="s">
        <v>83</v>
      </c>
    </row>
    <row r="442" spans="1:30" hidden="1" x14ac:dyDescent="0.3">
      <c r="A442" t="s">
        <v>2351</v>
      </c>
      <c r="B442" t="s">
        <v>2352</v>
      </c>
      <c r="C442" s="1" t="str">
        <f t="shared" si="66"/>
        <v>21:0500</v>
      </c>
      <c r="D442" s="1" t="str">
        <f t="shared" si="73"/>
        <v>21:0165</v>
      </c>
      <c r="E442" t="s">
        <v>2353</v>
      </c>
      <c r="F442" t="s">
        <v>2354</v>
      </c>
      <c r="H442">
        <v>52.0212243</v>
      </c>
      <c r="I442">
        <v>-60.872699300000001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34</v>
      </c>
      <c r="N442">
        <v>441</v>
      </c>
      <c r="O442" t="s">
        <v>145</v>
      </c>
      <c r="P442" t="s">
        <v>176</v>
      </c>
      <c r="Q442" t="s">
        <v>68</v>
      </c>
      <c r="R442" t="s">
        <v>136</v>
      </c>
      <c r="S442" t="s">
        <v>95</v>
      </c>
      <c r="T442" t="s">
        <v>40</v>
      </c>
      <c r="U442" t="s">
        <v>193</v>
      </c>
      <c r="V442" t="s">
        <v>194</v>
      </c>
      <c r="W442" t="s">
        <v>194</v>
      </c>
      <c r="X442" t="s">
        <v>43</v>
      </c>
      <c r="Y442" t="s">
        <v>95</v>
      </c>
      <c r="Z442" t="s">
        <v>153</v>
      </c>
      <c r="AA442" t="s">
        <v>45</v>
      </c>
      <c r="AB442" t="s">
        <v>120</v>
      </c>
      <c r="AC442" t="s">
        <v>818</v>
      </c>
      <c r="AD442" t="s">
        <v>438</v>
      </c>
    </row>
    <row r="443" spans="1:30" hidden="1" x14ac:dyDescent="0.3">
      <c r="A443" t="s">
        <v>2355</v>
      </c>
      <c r="B443" t="s">
        <v>2356</v>
      </c>
      <c r="C443" s="1" t="str">
        <f t="shared" si="66"/>
        <v>21:0500</v>
      </c>
      <c r="D443" s="1" t="str">
        <f t="shared" si="73"/>
        <v>21:0165</v>
      </c>
      <c r="E443" t="s">
        <v>2357</v>
      </c>
      <c r="F443" t="s">
        <v>2358</v>
      </c>
      <c r="H443">
        <v>52.041063000000001</v>
      </c>
      <c r="I443">
        <v>-60.989580199999999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76</v>
      </c>
      <c r="N443">
        <v>442</v>
      </c>
      <c r="O443" t="s">
        <v>276</v>
      </c>
      <c r="P443" t="s">
        <v>36</v>
      </c>
      <c r="Q443" t="s">
        <v>37</v>
      </c>
      <c r="R443" t="s">
        <v>131</v>
      </c>
      <c r="S443" t="s">
        <v>39</v>
      </c>
      <c r="T443" t="s">
        <v>40</v>
      </c>
      <c r="U443" t="s">
        <v>377</v>
      </c>
      <c r="V443" t="s">
        <v>390</v>
      </c>
      <c r="W443" t="s">
        <v>40</v>
      </c>
      <c r="X443" t="s">
        <v>43</v>
      </c>
      <c r="Y443" t="s">
        <v>95</v>
      </c>
      <c r="Z443" t="s">
        <v>67</v>
      </c>
      <c r="AA443" t="s">
        <v>214</v>
      </c>
      <c r="AB443" t="s">
        <v>529</v>
      </c>
      <c r="AC443" t="s">
        <v>461</v>
      </c>
      <c r="AD443" t="s">
        <v>71</v>
      </c>
    </row>
    <row r="444" spans="1:30" hidden="1" x14ac:dyDescent="0.3">
      <c r="A444" t="s">
        <v>2359</v>
      </c>
      <c r="B444" t="s">
        <v>2360</v>
      </c>
      <c r="C444" s="1" t="str">
        <f t="shared" si="66"/>
        <v>21:0500</v>
      </c>
      <c r="D444" s="1" t="str">
        <f t="shared" si="73"/>
        <v>21:0165</v>
      </c>
      <c r="E444" t="s">
        <v>2361</v>
      </c>
      <c r="F444" t="s">
        <v>2362</v>
      </c>
      <c r="H444">
        <v>52.049942700000003</v>
      </c>
      <c r="I444">
        <v>-60.868578800000002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91</v>
      </c>
      <c r="N444">
        <v>443</v>
      </c>
      <c r="O444" t="s">
        <v>164</v>
      </c>
      <c r="P444" t="s">
        <v>185</v>
      </c>
      <c r="Q444" t="s">
        <v>39</v>
      </c>
      <c r="R444" t="s">
        <v>136</v>
      </c>
      <c r="S444" t="s">
        <v>95</v>
      </c>
      <c r="T444" t="s">
        <v>40</v>
      </c>
      <c r="U444" t="s">
        <v>329</v>
      </c>
      <c r="V444" t="s">
        <v>42</v>
      </c>
      <c r="W444" t="s">
        <v>40</v>
      </c>
      <c r="X444" t="s">
        <v>43</v>
      </c>
      <c r="Y444" t="s">
        <v>95</v>
      </c>
      <c r="Z444" t="s">
        <v>67</v>
      </c>
      <c r="AA444" t="s">
        <v>44</v>
      </c>
      <c r="AB444" t="s">
        <v>265</v>
      </c>
      <c r="AC444" t="s">
        <v>706</v>
      </c>
      <c r="AD444" t="s">
        <v>86</v>
      </c>
    </row>
    <row r="445" spans="1:30" hidden="1" x14ac:dyDescent="0.3">
      <c r="A445" t="s">
        <v>2363</v>
      </c>
      <c r="B445" t="s">
        <v>2364</v>
      </c>
      <c r="C445" s="1" t="str">
        <f t="shared" si="66"/>
        <v>21:0500</v>
      </c>
      <c r="D445" s="1" t="str">
        <f t="shared" si="73"/>
        <v>21:0165</v>
      </c>
      <c r="E445" t="s">
        <v>2353</v>
      </c>
      <c r="F445" t="s">
        <v>2365</v>
      </c>
      <c r="H445">
        <v>52.0212243</v>
      </c>
      <c r="I445">
        <v>-60.872699300000001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65</v>
      </c>
      <c r="N445">
        <v>444</v>
      </c>
      <c r="O445" t="s">
        <v>165</v>
      </c>
      <c r="P445" t="s">
        <v>202</v>
      </c>
      <c r="Q445" t="s">
        <v>136</v>
      </c>
      <c r="R445" t="s">
        <v>136</v>
      </c>
      <c r="S445" t="s">
        <v>95</v>
      </c>
      <c r="T445" t="s">
        <v>40</v>
      </c>
      <c r="U445" t="s">
        <v>193</v>
      </c>
      <c r="V445" t="s">
        <v>194</v>
      </c>
      <c r="W445" t="s">
        <v>40</v>
      </c>
      <c r="X445" t="s">
        <v>43</v>
      </c>
      <c r="Y445" t="s">
        <v>95</v>
      </c>
      <c r="Z445" t="s">
        <v>153</v>
      </c>
      <c r="AA445" t="s">
        <v>44</v>
      </c>
      <c r="AB445" t="s">
        <v>1585</v>
      </c>
      <c r="AC445" t="s">
        <v>37</v>
      </c>
      <c r="AD445" t="s">
        <v>122</v>
      </c>
    </row>
    <row r="446" spans="1:30" hidden="1" x14ac:dyDescent="0.3">
      <c r="A446" t="s">
        <v>2366</v>
      </c>
      <c r="B446" t="s">
        <v>2367</v>
      </c>
      <c r="C446" s="1" t="str">
        <f t="shared" si="66"/>
        <v>21:0500</v>
      </c>
      <c r="D446" s="1" t="str">
        <f t="shared" si="73"/>
        <v>21:0165</v>
      </c>
      <c r="E446" t="s">
        <v>2353</v>
      </c>
      <c r="F446" t="s">
        <v>2368</v>
      </c>
      <c r="H446">
        <v>52.0212243</v>
      </c>
      <c r="I446">
        <v>-60.872699300000001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52</v>
      </c>
      <c r="N446">
        <v>445</v>
      </c>
      <c r="O446" t="s">
        <v>176</v>
      </c>
      <c r="P446" t="s">
        <v>202</v>
      </c>
      <c r="Q446" t="s">
        <v>55</v>
      </c>
      <c r="R446" t="s">
        <v>136</v>
      </c>
      <c r="S446" t="s">
        <v>95</v>
      </c>
      <c r="T446" t="s">
        <v>40</v>
      </c>
      <c r="U446" t="s">
        <v>185</v>
      </c>
      <c r="V446" t="s">
        <v>194</v>
      </c>
      <c r="W446" t="s">
        <v>194</v>
      </c>
      <c r="X446" t="s">
        <v>43</v>
      </c>
      <c r="Y446" t="s">
        <v>95</v>
      </c>
      <c r="Z446" t="s">
        <v>2369</v>
      </c>
      <c r="AA446" t="s">
        <v>258</v>
      </c>
      <c r="AB446" t="s">
        <v>650</v>
      </c>
      <c r="AC446" t="s">
        <v>339</v>
      </c>
      <c r="AD446" t="s">
        <v>409</v>
      </c>
    </row>
    <row r="447" spans="1:30" hidden="1" x14ac:dyDescent="0.3">
      <c r="A447" t="s">
        <v>2370</v>
      </c>
      <c r="B447" t="s">
        <v>2371</v>
      </c>
      <c r="C447" s="1" t="str">
        <f t="shared" si="66"/>
        <v>21:0500</v>
      </c>
      <c r="D447" s="1" t="str">
        <f t="shared" si="73"/>
        <v>21:0165</v>
      </c>
      <c r="E447" t="s">
        <v>2372</v>
      </c>
      <c r="F447" t="s">
        <v>2373</v>
      </c>
      <c r="H447">
        <v>52.007973999999997</v>
      </c>
      <c r="I447">
        <v>-60.896962600000002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102</v>
      </c>
      <c r="N447">
        <v>446</v>
      </c>
      <c r="O447" t="s">
        <v>130</v>
      </c>
      <c r="P447" t="s">
        <v>153</v>
      </c>
      <c r="Q447" t="s">
        <v>39</v>
      </c>
      <c r="R447" t="s">
        <v>37</v>
      </c>
      <c r="S447" t="s">
        <v>95</v>
      </c>
      <c r="T447" t="s">
        <v>40</v>
      </c>
      <c r="U447" t="s">
        <v>176</v>
      </c>
      <c r="V447" t="s">
        <v>748</v>
      </c>
      <c r="W447" t="s">
        <v>40</v>
      </c>
      <c r="X447" t="s">
        <v>43</v>
      </c>
      <c r="Y447" t="s">
        <v>95</v>
      </c>
      <c r="Z447" t="s">
        <v>2369</v>
      </c>
      <c r="AA447" t="s">
        <v>258</v>
      </c>
      <c r="AB447" t="s">
        <v>1182</v>
      </c>
      <c r="AC447" t="s">
        <v>596</v>
      </c>
      <c r="AD447" t="s">
        <v>71</v>
      </c>
    </row>
    <row r="448" spans="1:30" hidden="1" x14ac:dyDescent="0.3">
      <c r="A448" t="s">
        <v>2374</v>
      </c>
      <c r="B448" t="s">
        <v>2375</v>
      </c>
      <c r="C448" s="1" t="str">
        <f t="shared" si="66"/>
        <v>21:0500</v>
      </c>
      <c r="D448" s="1" t="str">
        <f t="shared" si="73"/>
        <v>21:0165</v>
      </c>
      <c r="E448" t="s">
        <v>2376</v>
      </c>
      <c r="F448" t="s">
        <v>2377</v>
      </c>
      <c r="H448">
        <v>52.024552</v>
      </c>
      <c r="I448">
        <v>-60.987901000000001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113</v>
      </c>
      <c r="N448">
        <v>447</v>
      </c>
      <c r="O448" t="s">
        <v>222</v>
      </c>
      <c r="P448" t="s">
        <v>169</v>
      </c>
      <c r="Q448" t="s">
        <v>95</v>
      </c>
      <c r="R448" t="s">
        <v>37</v>
      </c>
      <c r="S448" t="s">
        <v>68</v>
      </c>
      <c r="T448" t="s">
        <v>40</v>
      </c>
      <c r="U448" t="s">
        <v>155</v>
      </c>
      <c r="V448" t="s">
        <v>1389</v>
      </c>
      <c r="W448" t="s">
        <v>40</v>
      </c>
      <c r="X448" t="s">
        <v>43</v>
      </c>
      <c r="Y448" t="s">
        <v>55</v>
      </c>
      <c r="Z448" t="s">
        <v>44</v>
      </c>
      <c r="AA448" t="s">
        <v>605</v>
      </c>
      <c r="AB448" t="s">
        <v>225</v>
      </c>
      <c r="AC448" t="s">
        <v>1378</v>
      </c>
      <c r="AD448" t="s">
        <v>122</v>
      </c>
    </row>
    <row r="449" spans="1:30" hidden="1" x14ac:dyDescent="0.3">
      <c r="A449" t="s">
        <v>2378</v>
      </c>
      <c r="B449" t="s">
        <v>2379</v>
      </c>
      <c r="C449" s="1" t="str">
        <f t="shared" si="66"/>
        <v>21:0500</v>
      </c>
      <c r="D449" s="1" t="str">
        <f t="shared" si="73"/>
        <v>21:0165</v>
      </c>
      <c r="E449" t="s">
        <v>2380</v>
      </c>
      <c r="F449" t="s">
        <v>2381</v>
      </c>
      <c r="H449">
        <v>52.011302800000003</v>
      </c>
      <c r="I449">
        <v>-61.009362600000003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127</v>
      </c>
      <c r="N449">
        <v>448</v>
      </c>
      <c r="O449" t="s">
        <v>214</v>
      </c>
      <c r="P449" t="s">
        <v>202</v>
      </c>
      <c r="Q449" t="s">
        <v>95</v>
      </c>
      <c r="R449" t="s">
        <v>37</v>
      </c>
      <c r="S449" t="s">
        <v>95</v>
      </c>
      <c r="T449" t="s">
        <v>40</v>
      </c>
      <c r="U449" t="s">
        <v>571</v>
      </c>
      <c r="V449" t="s">
        <v>233</v>
      </c>
      <c r="W449" t="s">
        <v>40</v>
      </c>
      <c r="X449" t="s">
        <v>43</v>
      </c>
      <c r="Y449" t="s">
        <v>95</v>
      </c>
      <c r="Z449" t="s">
        <v>185</v>
      </c>
      <c r="AA449" t="s">
        <v>478</v>
      </c>
      <c r="AB449" t="s">
        <v>2382</v>
      </c>
      <c r="AC449" t="s">
        <v>1402</v>
      </c>
      <c r="AD449" t="s">
        <v>122</v>
      </c>
    </row>
    <row r="450" spans="1:30" hidden="1" x14ac:dyDescent="0.3">
      <c r="A450" t="s">
        <v>2383</v>
      </c>
      <c r="B450" t="s">
        <v>2384</v>
      </c>
      <c r="C450" s="1" t="str">
        <f t="shared" ref="C450:C513" si="76">HYPERLINK("http://geochem.nrcan.gc.ca/cdogs/content/bdl/bdl210500_e.htm", "21:0500")</f>
        <v>21:0500</v>
      </c>
      <c r="D450" s="1" t="str">
        <f t="shared" si="73"/>
        <v>21:0165</v>
      </c>
      <c r="E450" t="s">
        <v>2385</v>
      </c>
      <c r="F450" t="s">
        <v>2386</v>
      </c>
      <c r="H450">
        <v>52.0027841</v>
      </c>
      <c r="I450">
        <v>-61.0241203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142</v>
      </c>
      <c r="N450">
        <v>449</v>
      </c>
      <c r="O450" t="s">
        <v>78</v>
      </c>
      <c r="P450" t="s">
        <v>119</v>
      </c>
      <c r="Q450" t="s">
        <v>39</v>
      </c>
      <c r="R450" t="s">
        <v>136</v>
      </c>
      <c r="S450" t="s">
        <v>95</v>
      </c>
      <c r="T450" t="s">
        <v>40</v>
      </c>
      <c r="U450" t="s">
        <v>510</v>
      </c>
      <c r="V450" t="s">
        <v>239</v>
      </c>
      <c r="W450" t="s">
        <v>40</v>
      </c>
      <c r="X450" t="s">
        <v>43</v>
      </c>
      <c r="Y450" t="s">
        <v>39</v>
      </c>
      <c r="Z450" t="s">
        <v>263</v>
      </c>
      <c r="AA450" t="s">
        <v>438</v>
      </c>
      <c r="AB450" t="s">
        <v>655</v>
      </c>
      <c r="AC450" t="s">
        <v>293</v>
      </c>
      <c r="AD450" t="s">
        <v>71</v>
      </c>
    </row>
    <row r="451" spans="1:30" hidden="1" x14ac:dyDescent="0.3">
      <c r="A451" t="s">
        <v>2387</v>
      </c>
      <c r="B451" t="s">
        <v>2388</v>
      </c>
      <c r="C451" s="1" t="str">
        <f t="shared" si="76"/>
        <v>21:0500</v>
      </c>
      <c r="D451" s="1" t="str">
        <f t="shared" si="73"/>
        <v>21:0165</v>
      </c>
      <c r="E451" t="s">
        <v>2389</v>
      </c>
      <c r="F451" t="s">
        <v>2390</v>
      </c>
      <c r="H451">
        <v>52.004283800000003</v>
      </c>
      <c r="I451">
        <v>-61.065708899999997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23</v>
      </c>
      <c r="M451" t="s">
        <v>150</v>
      </c>
      <c r="N451">
        <v>450</v>
      </c>
      <c r="O451" t="s">
        <v>414</v>
      </c>
      <c r="P451" t="s">
        <v>256</v>
      </c>
      <c r="Q451" t="s">
        <v>39</v>
      </c>
      <c r="R451" t="s">
        <v>38</v>
      </c>
      <c r="S451" t="s">
        <v>55</v>
      </c>
      <c r="T451" t="s">
        <v>40</v>
      </c>
      <c r="U451" t="s">
        <v>155</v>
      </c>
      <c r="V451" t="s">
        <v>444</v>
      </c>
      <c r="W451" t="s">
        <v>194</v>
      </c>
      <c r="X451" t="s">
        <v>43</v>
      </c>
      <c r="Y451" t="s">
        <v>37</v>
      </c>
      <c r="Z451" t="s">
        <v>314</v>
      </c>
      <c r="AA451" t="s">
        <v>115</v>
      </c>
      <c r="AB451" t="s">
        <v>576</v>
      </c>
      <c r="AC451" t="s">
        <v>1181</v>
      </c>
      <c r="AD451" t="s">
        <v>2391</v>
      </c>
    </row>
    <row r="452" spans="1:30" hidden="1" x14ac:dyDescent="0.3">
      <c r="A452" t="s">
        <v>2392</v>
      </c>
      <c r="B452" t="s">
        <v>2393</v>
      </c>
      <c r="C452" s="1" t="str">
        <f t="shared" si="76"/>
        <v>21:0500</v>
      </c>
      <c r="D452" s="1" t="str">
        <f t="shared" si="73"/>
        <v>21:0165</v>
      </c>
      <c r="E452" t="s">
        <v>2394</v>
      </c>
      <c r="F452" t="s">
        <v>2395</v>
      </c>
      <c r="H452">
        <v>52.027295000000002</v>
      </c>
      <c r="I452">
        <v>-61.066305200000002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23</v>
      </c>
      <c r="M452" t="s">
        <v>175</v>
      </c>
      <c r="N452">
        <v>451</v>
      </c>
      <c r="O452" t="s">
        <v>204</v>
      </c>
      <c r="P452" t="s">
        <v>202</v>
      </c>
      <c r="Q452" t="s">
        <v>95</v>
      </c>
      <c r="R452" t="s">
        <v>136</v>
      </c>
      <c r="S452" t="s">
        <v>55</v>
      </c>
      <c r="T452" t="s">
        <v>40</v>
      </c>
      <c r="U452" t="s">
        <v>676</v>
      </c>
      <c r="V452" t="s">
        <v>167</v>
      </c>
      <c r="W452" t="s">
        <v>40</v>
      </c>
      <c r="X452" t="s">
        <v>43</v>
      </c>
      <c r="Y452" t="s">
        <v>95</v>
      </c>
      <c r="Z452" t="s">
        <v>134</v>
      </c>
      <c r="AA452" t="s">
        <v>44</v>
      </c>
      <c r="AB452" t="s">
        <v>936</v>
      </c>
      <c r="AC452" t="s">
        <v>714</v>
      </c>
      <c r="AD452" t="s">
        <v>170</v>
      </c>
    </row>
    <row r="453" spans="1:30" hidden="1" x14ac:dyDescent="0.3">
      <c r="A453" t="s">
        <v>2396</v>
      </c>
      <c r="B453" t="s">
        <v>2397</v>
      </c>
      <c r="C453" s="1" t="str">
        <f t="shared" si="76"/>
        <v>21:0500</v>
      </c>
      <c r="D453" s="1" t="str">
        <f t="shared" si="73"/>
        <v>21:0165</v>
      </c>
      <c r="E453" t="s">
        <v>2398</v>
      </c>
      <c r="F453" t="s">
        <v>2399</v>
      </c>
      <c r="H453">
        <v>52.0229499</v>
      </c>
      <c r="I453">
        <v>-61.107143899999997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23</v>
      </c>
      <c r="M453" t="s">
        <v>184</v>
      </c>
      <c r="N453">
        <v>452</v>
      </c>
      <c r="O453" t="s">
        <v>78</v>
      </c>
      <c r="P453" t="s">
        <v>193</v>
      </c>
      <c r="Q453" t="s">
        <v>136</v>
      </c>
      <c r="R453" t="s">
        <v>68</v>
      </c>
      <c r="S453" t="s">
        <v>95</v>
      </c>
      <c r="T453" t="s">
        <v>40</v>
      </c>
      <c r="U453" t="s">
        <v>510</v>
      </c>
      <c r="V453" t="s">
        <v>94</v>
      </c>
      <c r="W453" t="s">
        <v>40</v>
      </c>
      <c r="X453" t="s">
        <v>43</v>
      </c>
      <c r="Y453" t="s">
        <v>95</v>
      </c>
      <c r="Z453" t="s">
        <v>164</v>
      </c>
      <c r="AA453" t="s">
        <v>107</v>
      </c>
      <c r="AB453" t="s">
        <v>249</v>
      </c>
      <c r="AC453" t="s">
        <v>505</v>
      </c>
      <c r="AD453" t="s">
        <v>478</v>
      </c>
    </row>
    <row r="454" spans="1:30" hidden="1" x14ac:dyDescent="0.3">
      <c r="A454" t="s">
        <v>2400</v>
      </c>
      <c r="B454" t="s">
        <v>2401</v>
      </c>
      <c r="C454" s="1" t="str">
        <f t="shared" si="76"/>
        <v>21:0500</v>
      </c>
      <c r="D454" s="1" t="str">
        <f>HYPERLINK("http://geochem.nrcan.gc.ca/cdogs/content/svy/svy_e.htm", "")</f>
        <v/>
      </c>
      <c r="G454" s="1" t="str">
        <f>HYPERLINK("http://geochem.nrcan.gc.ca/cdogs/content/cr_/cr_00060_e.htm", "60")</f>
        <v>60</v>
      </c>
      <c r="J454" t="s">
        <v>161</v>
      </c>
      <c r="K454" t="s">
        <v>162</v>
      </c>
      <c r="L454">
        <v>23</v>
      </c>
      <c r="M454" t="s">
        <v>163</v>
      </c>
      <c r="N454">
        <v>453</v>
      </c>
      <c r="O454" t="s">
        <v>383</v>
      </c>
      <c r="P454" t="s">
        <v>256</v>
      </c>
      <c r="Q454" t="s">
        <v>39</v>
      </c>
      <c r="R454" t="s">
        <v>165</v>
      </c>
      <c r="S454" t="s">
        <v>38</v>
      </c>
      <c r="T454" t="s">
        <v>40</v>
      </c>
      <c r="U454" t="s">
        <v>1448</v>
      </c>
      <c r="V454" t="s">
        <v>322</v>
      </c>
      <c r="W454" t="s">
        <v>40</v>
      </c>
      <c r="X454" t="s">
        <v>70</v>
      </c>
      <c r="Y454" t="s">
        <v>55</v>
      </c>
      <c r="Z454" t="s">
        <v>67</v>
      </c>
      <c r="AA454" t="s">
        <v>214</v>
      </c>
      <c r="AB454" t="s">
        <v>169</v>
      </c>
      <c r="AC454" t="s">
        <v>306</v>
      </c>
      <c r="AD454" t="s">
        <v>158</v>
      </c>
    </row>
    <row r="455" spans="1:30" hidden="1" x14ac:dyDescent="0.3">
      <c r="A455" t="s">
        <v>2402</v>
      </c>
      <c r="B455" t="s">
        <v>2403</v>
      </c>
      <c r="C455" s="1" t="str">
        <f t="shared" si="76"/>
        <v>21:0500</v>
      </c>
      <c r="D455" s="1" t="str">
        <f t="shared" ref="D455:D464" si="77">HYPERLINK("http://geochem.nrcan.gc.ca/cdogs/content/svy/svy210165_e.htm", "21:0165")</f>
        <v>21:0165</v>
      </c>
      <c r="E455" t="s">
        <v>2404</v>
      </c>
      <c r="F455" t="s">
        <v>2405</v>
      </c>
      <c r="H455">
        <v>52.008272099999999</v>
      </c>
      <c r="I455">
        <v>-61.105839799999998</v>
      </c>
      <c r="J455" s="1" t="str">
        <f t="shared" ref="J455:J464" si="78">HYPERLINK("http://geochem.nrcan.gc.ca/cdogs/content/kwd/kwd020027_e.htm", "NGR lake sediment grab sample")</f>
        <v>NGR lake sediment grab sample</v>
      </c>
      <c r="K455" s="1" t="str">
        <f t="shared" ref="K455:K464" si="79">HYPERLINK("http://geochem.nrcan.gc.ca/cdogs/content/kwd/kwd080006_e.htm", "&lt;177 micron (NGR)")</f>
        <v>&lt;177 micron (NGR)</v>
      </c>
      <c r="L455">
        <v>23</v>
      </c>
      <c r="M455" t="s">
        <v>191</v>
      </c>
      <c r="N455">
        <v>454</v>
      </c>
      <c r="O455" t="s">
        <v>35</v>
      </c>
      <c r="P455" t="s">
        <v>153</v>
      </c>
      <c r="Q455" t="s">
        <v>95</v>
      </c>
      <c r="R455" t="s">
        <v>68</v>
      </c>
      <c r="S455" t="s">
        <v>39</v>
      </c>
      <c r="T455" t="s">
        <v>40</v>
      </c>
      <c r="U455" t="s">
        <v>135</v>
      </c>
      <c r="V455" t="s">
        <v>271</v>
      </c>
      <c r="W455" t="s">
        <v>40</v>
      </c>
      <c r="X455" t="s">
        <v>43</v>
      </c>
      <c r="Y455" t="s">
        <v>95</v>
      </c>
      <c r="Z455" t="s">
        <v>185</v>
      </c>
      <c r="AA455" t="s">
        <v>258</v>
      </c>
      <c r="AB455" t="s">
        <v>1276</v>
      </c>
      <c r="AC455" t="s">
        <v>39</v>
      </c>
      <c r="AD455" t="s">
        <v>1448</v>
      </c>
    </row>
    <row r="456" spans="1:30" hidden="1" x14ac:dyDescent="0.3">
      <c r="A456" t="s">
        <v>2406</v>
      </c>
      <c r="B456" t="s">
        <v>2407</v>
      </c>
      <c r="C456" s="1" t="str">
        <f t="shared" si="76"/>
        <v>21:0500</v>
      </c>
      <c r="D456" s="1" t="str">
        <f t="shared" si="77"/>
        <v>21:0165</v>
      </c>
      <c r="E456" t="s">
        <v>2408</v>
      </c>
      <c r="F456" t="s">
        <v>2409</v>
      </c>
      <c r="H456">
        <v>52.004108299999999</v>
      </c>
      <c r="I456">
        <v>-61.174127300000002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201</v>
      </c>
      <c r="N456">
        <v>455</v>
      </c>
      <c r="O456" t="s">
        <v>145</v>
      </c>
      <c r="P456" t="s">
        <v>153</v>
      </c>
      <c r="Q456" t="s">
        <v>95</v>
      </c>
      <c r="R456" t="s">
        <v>68</v>
      </c>
      <c r="S456" t="s">
        <v>95</v>
      </c>
      <c r="T456" t="s">
        <v>40</v>
      </c>
      <c r="U456" t="s">
        <v>79</v>
      </c>
      <c r="V456" t="s">
        <v>2296</v>
      </c>
      <c r="W456" t="s">
        <v>40</v>
      </c>
      <c r="X456" t="s">
        <v>43</v>
      </c>
      <c r="Y456" t="s">
        <v>95</v>
      </c>
      <c r="Z456" t="s">
        <v>2369</v>
      </c>
      <c r="AA456" t="s">
        <v>58</v>
      </c>
      <c r="AB456" t="s">
        <v>408</v>
      </c>
      <c r="AC456" t="s">
        <v>94</v>
      </c>
      <c r="AD456" t="s">
        <v>71</v>
      </c>
    </row>
    <row r="457" spans="1:30" hidden="1" x14ac:dyDescent="0.3">
      <c r="A457" t="s">
        <v>2410</v>
      </c>
      <c r="B457" t="s">
        <v>2411</v>
      </c>
      <c r="C457" s="1" t="str">
        <f t="shared" si="76"/>
        <v>21:0500</v>
      </c>
      <c r="D457" s="1" t="str">
        <f t="shared" si="77"/>
        <v>21:0165</v>
      </c>
      <c r="E457" t="s">
        <v>2412</v>
      </c>
      <c r="F457" t="s">
        <v>2413</v>
      </c>
      <c r="H457">
        <v>52.009655100000003</v>
      </c>
      <c r="I457">
        <v>-61.214510699999998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210</v>
      </c>
      <c r="N457">
        <v>456</v>
      </c>
      <c r="O457" t="s">
        <v>255</v>
      </c>
      <c r="P457" t="s">
        <v>92</v>
      </c>
      <c r="Q457" t="s">
        <v>39</v>
      </c>
      <c r="R457" t="s">
        <v>37</v>
      </c>
      <c r="S457" t="s">
        <v>153</v>
      </c>
      <c r="T457" t="s">
        <v>40</v>
      </c>
      <c r="U457" t="s">
        <v>1020</v>
      </c>
      <c r="V457" t="s">
        <v>620</v>
      </c>
      <c r="W457" t="s">
        <v>40</v>
      </c>
      <c r="X457" t="s">
        <v>43</v>
      </c>
      <c r="Y457" t="s">
        <v>95</v>
      </c>
      <c r="Z457" t="s">
        <v>204</v>
      </c>
      <c r="AA457" t="s">
        <v>258</v>
      </c>
      <c r="AB457" t="s">
        <v>1090</v>
      </c>
      <c r="AC457" t="s">
        <v>598</v>
      </c>
      <c r="AD457" t="s">
        <v>80</v>
      </c>
    </row>
    <row r="458" spans="1:30" hidden="1" x14ac:dyDescent="0.3">
      <c r="A458" t="s">
        <v>2414</v>
      </c>
      <c r="B458" t="s">
        <v>2415</v>
      </c>
      <c r="C458" s="1" t="str">
        <f t="shared" si="76"/>
        <v>21:0500</v>
      </c>
      <c r="D458" s="1" t="str">
        <f t="shared" si="77"/>
        <v>21:0165</v>
      </c>
      <c r="E458" t="s">
        <v>2416</v>
      </c>
      <c r="F458" t="s">
        <v>2417</v>
      </c>
      <c r="H458">
        <v>52.022391399999997</v>
      </c>
      <c r="I458">
        <v>-61.242264300000002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221</v>
      </c>
      <c r="N458">
        <v>457</v>
      </c>
      <c r="O458" t="s">
        <v>265</v>
      </c>
      <c r="P458" t="s">
        <v>153</v>
      </c>
      <c r="Q458" t="s">
        <v>95</v>
      </c>
      <c r="R458" t="s">
        <v>136</v>
      </c>
      <c r="S458" t="s">
        <v>95</v>
      </c>
      <c r="T458" t="s">
        <v>40</v>
      </c>
      <c r="U458" t="s">
        <v>247</v>
      </c>
      <c r="V458" t="s">
        <v>117</v>
      </c>
      <c r="W458" t="s">
        <v>40</v>
      </c>
      <c r="X458" t="s">
        <v>43</v>
      </c>
      <c r="Y458" t="s">
        <v>95</v>
      </c>
      <c r="Z458" t="s">
        <v>153</v>
      </c>
      <c r="AA458" t="s">
        <v>258</v>
      </c>
      <c r="AB458" t="s">
        <v>936</v>
      </c>
      <c r="AC458" t="s">
        <v>233</v>
      </c>
      <c r="AD458" t="s">
        <v>71</v>
      </c>
    </row>
    <row r="459" spans="1:30" hidden="1" x14ac:dyDescent="0.3">
      <c r="A459" t="s">
        <v>2418</v>
      </c>
      <c r="B459" t="s">
        <v>2419</v>
      </c>
      <c r="C459" s="1" t="str">
        <f t="shared" si="76"/>
        <v>21:0500</v>
      </c>
      <c r="D459" s="1" t="str">
        <f t="shared" si="77"/>
        <v>21:0165</v>
      </c>
      <c r="E459" t="s">
        <v>2420</v>
      </c>
      <c r="F459" t="s">
        <v>2421</v>
      </c>
      <c r="H459">
        <v>52.005760199999997</v>
      </c>
      <c r="I459">
        <v>-61.2802735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230</v>
      </c>
      <c r="N459">
        <v>458</v>
      </c>
      <c r="O459" t="s">
        <v>270</v>
      </c>
      <c r="P459" t="s">
        <v>176</v>
      </c>
      <c r="Q459" t="s">
        <v>95</v>
      </c>
      <c r="R459" t="s">
        <v>37</v>
      </c>
      <c r="S459" t="s">
        <v>37</v>
      </c>
      <c r="T459" t="s">
        <v>40</v>
      </c>
      <c r="U459" t="s">
        <v>2422</v>
      </c>
      <c r="V459" t="s">
        <v>1337</v>
      </c>
      <c r="W459" t="s">
        <v>40</v>
      </c>
      <c r="X459" t="s">
        <v>43</v>
      </c>
      <c r="Y459" t="s">
        <v>95</v>
      </c>
      <c r="Z459" t="s">
        <v>423</v>
      </c>
      <c r="AA459" t="s">
        <v>314</v>
      </c>
      <c r="AB459" t="s">
        <v>636</v>
      </c>
      <c r="AC459" t="s">
        <v>947</v>
      </c>
      <c r="AD459" t="s">
        <v>2423</v>
      </c>
    </row>
    <row r="460" spans="1:30" hidden="1" x14ac:dyDescent="0.3">
      <c r="A460" t="s">
        <v>2424</v>
      </c>
      <c r="B460" t="s">
        <v>2425</v>
      </c>
      <c r="C460" s="1" t="str">
        <f t="shared" si="76"/>
        <v>21:0500</v>
      </c>
      <c r="D460" s="1" t="str">
        <f t="shared" si="77"/>
        <v>21:0165</v>
      </c>
      <c r="E460" t="s">
        <v>2426</v>
      </c>
      <c r="F460" t="s">
        <v>2427</v>
      </c>
      <c r="H460">
        <v>52.015442299999997</v>
      </c>
      <c r="I460">
        <v>-61.3068186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23</v>
      </c>
      <c r="M460" t="s">
        <v>238</v>
      </c>
      <c r="N460">
        <v>459</v>
      </c>
      <c r="O460" t="s">
        <v>337</v>
      </c>
      <c r="P460" t="s">
        <v>36</v>
      </c>
      <c r="Q460" t="s">
        <v>95</v>
      </c>
      <c r="R460" t="s">
        <v>136</v>
      </c>
      <c r="S460" t="s">
        <v>68</v>
      </c>
      <c r="T460" t="s">
        <v>40</v>
      </c>
      <c r="U460" t="s">
        <v>2428</v>
      </c>
      <c r="V460" t="s">
        <v>818</v>
      </c>
      <c r="W460" t="s">
        <v>40</v>
      </c>
      <c r="X460" t="s">
        <v>43</v>
      </c>
      <c r="Y460" t="s">
        <v>39</v>
      </c>
      <c r="Z460" t="s">
        <v>258</v>
      </c>
      <c r="AA460" t="s">
        <v>83</v>
      </c>
      <c r="AB460" t="s">
        <v>952</v>
      </c>
      <c r="AC460" t="s">
        <v>740</v>
      </c>
      <c r="AD460" t="s">
        <v>1477</v>
      </c>
    </row>
    <row r="461" spans="1:30" hidden="1" x14ac:dyDescent="0.3">
      <c r="A461" t="s">
        <v>2429</v>
      </c>
      <c r="B461" t="s">
        <v>2430</v>
      </c>
      <c r="C461" s="1" t="str">
        <f t="shared" si="76"/>
        <v>21:0500</v>
      </c>
      <c r="D461" s="1" t="str">
        <f t="shared" si="77"/>
        <v>21:0165</v>
      </c>
      <c r="E461" t="s">
        <v>2431</v>
      </c>
      <c r="F461" t="s">
        <v>2432</v>
      </c>
      <c r="H461">
        <v>52.009354500000001</v>
      </c>
      <c r="I461">
        <v>-61.331367499999999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23</v>
      </c>
      <c r="M461" t="s">
        <v>246</v>
      </c>
      <c r="N461">
        <v>460</v>
      </c>
      <c r="O461" t="s">
        <v>108</v>
      </c>
      <c r="P461" t="s">
        <v>119</v>
      </c>
      <c r="Q461" t="s">
        <v>95</v>
      </c>
      <c r="R461" t="s">
        <v>37</v>
      </c>
      <c r="S461" t="s">
        <v>39</v>
      </c>
      <c r="T461" t="s">
        <v>40</v>
      </c>
      <c r="U461" t="s">
        <v>1047</v>
      </c>
      <c r="V461" t="s">
        <v>42</v>
      </c>
      <c r="W461" t="s">
        <v>194</v>
      </c>
      <c r="X461" t="s">
        <v>43</v>
      </c>
      <c r="Y461" t="s">
        <v>95</v>
      </c>
      <c r="Z461" t="s">
        <v>134</v>
      </c>
      <c r="AA461" t="s">
        <v>258</v>
      </c>
      <c r="AB461" t="s">
        <v>46</v>
      </c>
      <c r="AC461" t="s">
        <v>947</v>
      </c>
      <c r="AD461" t="s">
        <v>438</v>
      </c>
    </row>
    <row r="462" spans="1:30" hidden="1" x14ac:dyDescent="0.3">
      <c r="A462" t="s">
        <v>2433</v>
      </c>
      <c r="B462" t="s">
        <v>2434</v>
      </c>
      <c r="C462" s="1" t="str">
        <f t="shared" si="76"/>
        <v>21:0500</v>
      </c>
      <c r="D462" s="1" t="str">
        <f t="shared" si="77"/>
        <v>21:0165</v>
      </c>
      <c r="E462" t="s">
        <v>2435</v>
      </c>
      <c r="F462" t="s">
        <v>2436</v>
      </c>
      <c r="H462">
        <v>52.023674499999998</v>
      </c>
      <c r="I462">
        <v>-61.385304400000003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34</v>
      </c>
      <c r="N462">
        <v>461</v>
      </c>
      <c r="O462" t="s">
        <v>397</v>
      </c>
      <c r="P462" t="s">
        <v>119</v>
      </c>
      <c r="Q462" t="s">
        <v>39</v>
      </c>
      <c r="R462" t="s">
        <v>131</v>
      </c>
      <c r="S462" t="s">
        <v>39</v>
      </c>
      <c r="T462" t="s">
        <v>40</v>
      </c>
      <c r="U462" t="s">
        <v>648</v>
      </c>
      <c r="V462" t="s">
        <v>239</v>
      </c>
      <c r="W462" t="s">
        <v>40</v>
      </c>
      <c r="X462" t="s">
        <v>43</v>
      </c>
      <c r="Y462" t="s">
        <v>95</v>
      </c>
      <c r="Z462" t="s">
        <v>134</v>
      </c>
      <c r="AA462" t="s">
        <v>135</v>
      </c>
      <c r="AB462" t="s">
        <v>104</v>
      </c>
      <c r="AC462" t="s">
        <v>505</v>
      </c>
      <c r="AD462" t="s">
        <v>480</v>
      </c>
    </row>
    <row r="463" spans="1:30" hidden="1" x14ac:dyDescent="0.3">
      <c r="A463" t="s">
        <v>2437</v>
      </c>
      <c r="B463" t="s">
        <v>2438</v>
      </c>
      <c r="C463" s="1" t="str">
        <f t="shared" si="76"/>
        <v>21:0500</v>
      </c>
      <c r="D463" s="1" t="str">
        <f t="shared" si="77"/>
        <v>21:0165</v>
      </c>
      <c r="E463" t="s">
        <v>2439</v>
      </c>
      <c r="F463" t="s">
        <v>2440</v>
      </c>
      <c r="H463">
        <v>52.0219193</v>
      </c>
      <c r="I463">
        <v>-61.355910999999999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76</v>
      </c>
      <c r="N463">
        <v>462</v>
      </c>
      <c r="O463" t="s">
        <v>265</v>
      </c>
      <c r="P463" t="s">
        <v>92</v>
      </c>
      <c r="Q463" t="s">
        <v>39</v>
      </c>
      <c r="R463" t="s">
        <v>55</v>
      </c>
      <c r="S463" t="s">
        <v>39</v>
      </c>
      <c r="T463" t="s">
        <v>40</v>
      </c>
      <c r="U463" t="s">
        <v>391</v>
      </c>
      <c r="V463" t="s">
        <v>42</v>
      </c>
      <c r="W463" t="s">
        <v>40</v>
      </c>
      <c r="X463" t="s">
        <v>43</v>
      </c>
      <c r="Y463" t="s">
        <v>95</v>
      </c>
      <c r="Z463" t="s">
        <v>67</v>
      </c>
      <c r="AA463" t="s">
        <v>214</v>
      </c>
      <c r="AB463" t="s">
        <v>1522</v>
      </c>
      <c r="AC463" t="s">
        <v>60</v>
      </c>
      <c r="AD463" t="s">
        <v>80</v>
      </c>
    </row>
    <row r="464" spans="1:30" hidden="1" x14ac:dyDescent="0.3">
      <c r="A464" t="s">
        <v>2441</v>
      </c>
      <c r="B464" t="s">
        <v>2442</v>
      </c>
      <c r="C464" s="1" t="str">
        <f t="shared" si="76"/>
        <v>21:0500</v>
      </c>
      <c r="D464" s="1" t="str">
        <f t="shared" si="77"/>
        <v>21:0165</v>
      </c>
      <c r="E464" t="s">
        <v>2435</v>
      </c>
      <c r="F464" t="s">
        <v>2443</v>
      </c>
      <c r="H464">
        <v>52.023674499999998</v>
      </c>
      <c r="I464">
        <v>-61.385304400000003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65</v>
      </c>
      <c r="N464">
        <v>463</v>
      </c>
      <c r="O464" t="s">
        <v>263</v>
      </c>
      <c r="P464" t="s">
        <v>119</v>
      </c>
      <c r="Q464" t="s">
        <v>55</v>
      </c>
      <c r="R464" t="s">
        <v>131</v>
      </c>
      <c r="S464" t="s">
        <v>39</v>
      </c>
      <c r="T464" t="s">
        <v>40</v>
      </c>
      <c r="U464" t="s">
        <v>391</v>
      </c>
      <c r="V464" t="s">
        <v>239</v>
      </c>
      <c r="W464" t="s">
        <v>40</v>
      </c>
      <c r="X464" t="s">
        <v>43</v>
      </c>
      <c r="Y464" t="s">
        <v>95</v>
      </c>
      <c r="Z464" t="s">
        <v>164</v>
      </c>
      <c r="AA464" t="s">
        <v>135</v>
      </c>
      <c r="AB464" t="s">
        <v>2444</v>
      </c>
      <c r="AC464" t="s">
        <v>97</v>
      </c>
      <c r="AD464" t="s">
        <v>1236</v>
      </c>
    </row>
    <row r="465" spans="1:30" hidden="1" x14ac:dyDescent="0.3">
      <c r="A465" t="s">
        <v>2445</v>
      </c>
      <c r="B465" t="s">
        <v>2446</v>
      </c>
      <c r="C465" s="1" t="str">
        <f t="shared" si="76"/>
        <v>21:0500</v>
      </c>
      <c r="D465" s="1" t="str">
        <f>HYPERLINK("http://geochem.nrcan.gc.ca/cdogs/content/svy/svy_e.htm", "")</f>
        <v/>
      </c>
      <c r="G465" s="1" t="str">
        <f>HYPERLINK("http://geochem.nrcan.gc.ca/cdogs/content/cr_/cr_00060_e.htm", "60")</f>
        <v>60</v>
      </c>
      <c r="J465" t="s">
        <v>161</v>
      </c>
      <c r="K465" t="s">
        <v>162</v>
      </c>
      <c r="L465">
        <v>24</v>
      </c>
      <c r="M465" t="s">
        <v>163</v>
      </c>
      <c r="N465">
        <v>464</v>
      </c>
      <c r="O465" t="s">
        <v>391</v>
      </c>
      <c r="P465" t="s">
        <v>145</v>
      </c>
      <c r="Q465" t="s">
        <v>55</v>
      </c>
      <c r="R465" t="s">
        <v>67</v>
      </c>
      <c r="S465" t="s">
        <v>38</v>
      </c>
      <c r="T465" t="s">
        <v>40</v>
      </c>
      <c r="U465" t="s">
        <v>2447</v>
      </c>
      <c r="V465" t="s">
        <v>322</v>
      </c>
      <c r="W465" t="s">
        <v>194</v>
      </c>
      <c r="X465" t="s">
        <v>179</v>
      </c>
      <c r="Y465" t="s">
        <v>55</v>
      </c>
      <c r="Z465" t="s">
        <v>67</v>
      </c>
      <c r="AA465" t="s">
        <v>135</v>
      </c>
      <c r="AB465" t="s">
        <v>169</v>
      </c>
      <c r="AC465" t="s">
        <v>777</v>
      </c>
      <c r="AD465" t="s">
        <v>137</v>
      </c>
    </row>
    <row r="466" spans="1:30" hidden="1" x14ac:dyDescent="0.3">
      <c r="A466" t="s">
        <v>2448</v>
      </c>
      <c r="B466" t="s">
        <v>2449</v>
      </c>
      <c r="C466" s="1" t="str">
        <f t="shared" si="76"/>
        <v>21:0500</v>
      </c>
      <c r="D466" s="1" t="str">
        <f t="shared" ref="D466:D486" si="80">HYPERLINK("http://geochem.nrcan.gc.ca/cdogs/content/svy/svy210165_e.htm", "21:0165")</f>
        <v>21:0165</v>
      </c>
      <c r="E466" t="s">
        <v>2435</v>
      </c>
      <c r="F466" t="s">
        <v>2450</v>
      </c>
      <c r="H466">
        <v>52.023674499999998</v>
      </c>
      <c r="I466">
        <v>-61.385304400000003</v>
      </c>
      <c r="J466" s="1" t="str">
        <f t="shared" ref="J466:J486" si="81">HYPERLINK("http://geochem.nrcan.gc.ca/cdogs/content/kwd/kwd020027_e.htm", "NGR lake sediment grab sample")</f>
        <v>NGR lake sediment grab sample</v>
      </c>
      <c r="K466" s="1" t="str">
        <f t="shared" ref="K466:K486" si="82">HYPERLINK("http://geochem.nrcan.gc.ca/cdogs/content/kwd/kwd080006_e.htm", "&lt;177 micron (NGR)")</f>
        <v>&lt;177 micron (NGR)</v>
      </c>
      <c r="L466">
        <v>24</v>
      </c>
      <c r="M466" t="s">
        <v>52</v>
      </c>
      <c r="N466">
        <v>465</v>
      </c>
      <c r="O466" t="s">
        <v>108</v>
      </c>
      <c r="P466" t="s">
        <v>92</v>
      </c>
      <c r="Q466" t="s">
        <v>39</v>
      </c>
      <c r="R466" t="s">
        <v>37</v>
      </c>
      <c r="S466" t="s">
        <v>55</v>
      </c>
      <c r="T466" t="s">
        <v>40</v>
      </c>
      <c r="U466" t="s">
        <v>344</v>
      </c>
      <c r="V466" t="s">
        <v>94</v>
      </c>
      <c r="W466" t="s">
        <v>40</v>
      </c>
      <c r="X466" t="s">
        <v>43</v>
      </c>
      <c r="Y466" t="s">
        <v>39</v>
      </c>
      <c r="Z466" t="s">
        <v>185</v>
      </c>
      <c r="AA466" t="s">
        <v>134</v>
      </c>
      <c r="AB466" t="s">
        <v>621</v>
      </c>
      <c r="AC466" t="s">
        <v>167</v>
      </c>
      <c r="AD466" t="s">
        <v>1236</v>
      </c>
    </row>
    <row r="467" spans="1:30" hidden="1" x14ac:dyDescent="0.3">
      <c r="A467" t="s">
        <v>2451</v>
      </c>
      <c r="B467" t="s">
        <v>2452</v>
      </c>
      <c r="C467" s="1" t="str">
        <f t="shared" si="76"/>
        <v>21:0500</v>
      </c>
      <c r="D467" s="1" t="str">
        <f t="shared" si="80"/>
        <v>21:0165</v>
      </c>
      <c r="E467" t="s">
        <v>2453</v>
      </c>
      <c r="F467" t="s">
        <v>2454</v>
      </c>
      <c r="H467">
        <v>52.010452600000001</v>
      </c>
      <c r="I467">
        <v>-61.411455400000001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24</v>
      </c>
      <c r="M467" t="s">
        <v>91</v>
      </c>
      <c r="N467">
        <v>466</v>
      </c>
      <c r="O467" t="s">
        <v>329</v>
      </c>
      <c r="P467" t="s">
        <v>153</v>
      </c>
      <c r="Q467" t="s">
        <v>95</v>
      </c>
      <c r="R467" t="s">
        <v>136</v>
      </c>
      <c r="S467" t="s">
        <v>39</v>
      </c>
      <c r="T467" t="s">
        <v>40</v>
      </c>
      <c r="U467" t="s">
        <v>344</v>
      </c>
      <c r="V467" t="s">
        <v>1642</v>
      </c>
      <c r="W467" t="s">
        <v>40</v>
      </c>
      <c r="X467" t="s">
        <v>43</v>
      </c>
      <c r="Y467" t="s">
        <v>95</v>
      </c>
      <c r="Z467" t="s">
        <v>67</v>
      </c>
      <c r="AA467" t="s">
        <v>135</v>
      </c>
      <c r="AB467" t="s">
        <v>1489</v>
      </c>
      <c r="AC467" t="s">
        <v>167</v>
      </c>
      <c r="AD467" t="s">
        <v>80</v>
      </c>
    </row>
    <row r="468" spans="1:30" hidden="1" x14ac:dyDescent="0.3">
      <c r="A468" t="s">
        <v>2455</v>
      </c>
      <c r="B468" t="s">
        <v>2456</v>
      </c>
      <c r="C468" s="1" t="str">
        <f t="shared" si="76"/>
        <v>21:0500</v>
      </c>
      <c r="D468" s="1" t="str">
        <f t="shared" si="80"/>
        <v>21:0165</v>
      </c>
      <c r="E468" t="s">
        <v>2457</v>
      </c>
      <c r="F468" t="s">
        <v>2458</v>
      </c>
      <c r="H468">
        <v>52.019216100000001</v>
      </c>
      <c r="I468">
        <v>-61.442203200000002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24</v>
      </c>
      <c r="M468" t="s">
        <v>102</v>
      </c>
      <c r="N468">
        <v>467</v>
      </c>
      <c r="O468" t="s">
        <v>135</v>
      </c>
      <c r="P468" t="s">
        <v>153</v>
      </c>
      <c r="Q468" t="s">
        <v>39</v>
      </c>
      <c r="R468" t="s">
        <v>136</v>
      </c>
      <c r="S468" t="s">
        <v>136</v>
      </c>
      <c r="T468" t="s">
        <v>40</v>
      </c>
      <c r="U468" t="s">
        <v>648</v>
      </c>
      <c r="V468" t="s">
        <v>714</v>
      </c>
      <c r="W468" t="s">
        <v>194</v>
      </c>
      <c r="X468" t="s">
        <v>43</v>
      </c>
      <c r="Y468" t="s">
        <v>39</v>
      </c>
      <c r="Z468" t="s">
        <v>185</v>
      </c>
      <c r="AA468" t="s">
        <v>135</v>
      </c>
      <c r="AB468" t="s">
        <v>46</v>
      </c>
      <c r="AC468" t="s">
        <v>39</v>
      </c>
      <c r="AD468" t="s">
        <v>1477</v>
      </c>
    </row>
    <row r="469" spans="1:30" hidden="1" x14ac:dyDescent="0.3">
      <c r="A469" t="s">
        <v>2459</v>
      </c>
      <c r="B469" t="s">
        <v>2460</v>
      </c>
      <c r="C469" s="1" t="str">
        <f t="shared" si="76"/>
        <v>21:0500</v>
      </c>
      <c r="D469" s="1" t="str">
        <f t="shared" si="80"/>
        <v>21:0165</v>
      </c>
      <c r="E469" t="s">
        <v>2461</v>
      </c>
      <c r="F469" t="s">
        <v>2462</v>
      </c>
      <c r="H469">
        <v>52.009354399999999</v>
      </c>
      <c r="I469">
        <v>-61.451915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24</v>
      </c>
      <c r="M469" t="s">
        <v>113</v>
      </c>
      <c r="N469">
        <v>468</v>
      </c>
      <c r="O469" t="s">
        <v>344</v>
      </c>
      <c r="P469" t="s">
        <v>176</v>
      </c>
      <c r="Q469" t="s">
        <v>55</v>
      </c>
      <c r="R469" t="s">
        <v>79</v>
      </c>
      <c r="S469" t="s">
        <v>39</v>
      </c>
      <c r="T469" t="s">
        <v>40</v>
      </c>
      <c r="U469" t="s">
        <v>304</v>
      </c>
      <c r="V469" t="s">
        <v>596</v>
      </c>
      <c r="W469" t="s">
        <v>40</v>
      </c>
      <c r="X469" t="s">
        <v>43</v>
      </c>
      <c r="Y469" t="s">
        <v>39</v>
      </c>
      <c r="Z469" t="s">
        <v>134</v>
      </c>
      <c r="AA469" t="s">
        <v>135</v>
      </c>
      <c r="AB469" t="s">
        <v>512</v>
      </c>
      <c r="AC469" t="s">
        <v>97</v>
      </c>
      <c r="AD469" t="s">
        <v>170</v>
      </c>
    </row>
    <row r="470" spans="1:30" hidden="1" x14ac:dyDescent="0.3">
      <c r="A470" t="s">
        <v>2463</v>
      </c>
      <c r="B470" t="s">
        <v>2464</v>
      </c>
      <c r="C470" s="1" t="str">
        <f t="shared" si="76"/>
        <v>21:0500</v>
      </c>
      <c r="D470" s="1" t="str">
        <f t="shared" si="80"/>
        <v>21:0165</v>
      </c>
      <c r="E470" t="s">
        <v>2465</v>
      </c>
      <c r="F470" t="s">
        <v>2466</v>
      </c>
      <c r="H470">
        <v>52.006944500000003</v>
      </c>
      <c r="I470">
        <v>-61.504131399999999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24</v>
      </c>
      <c r="M470" t="s">
        <v>127</v>
      </c>
      <c r="N470">
        <v>469</v>
      </c>
      <c r="O470" t="s">
        <v>270</v>
      </c>
      <c r="P470" t="s">
        <v>153</v>
      </c>
      <c r="Q470" t="s">
        <v>39</v>
      </c>
      <c r="R470" t="s">
        <v>68</v>
      </c>
      <c r="S470" t="s">
        <v>39</v>
      </c>
      <c r="T470" t="s">
        <v>40</v>
      </c>
      <c r="U470" t="s">
        <v>676</v>
      </c>
      <c r="V470" t="s">
        <v>444</v>
      </c>
      <c r="W470" t="s">
        <v>40</v>
      </c>
      <c r="X470" t="s">
        <v>43</v>
      </c>
      <c r="Y470" t="s">
        <v>95</v>
      </c>
      <c r="Z470" t="s">
        <v>67</v>
      </c>
      <c r="AA470" t="s">
        <v>135</v>
      </c>
      <c r="AB470" t="s">
        <v>1489</v>
      </c>
      <c r="AC470" t="s">
        <v>947</v>
      </c>
      <c r="AD470" t="s">
        <v>308</v>
      </c>
    </row>
    <row r="471" spans="1:30" hidden="1" x14ac:dyDescent="0.3">
      <c r="A471" t="s">
        <v>2467</v>
      </c>
      <c r="B471" t="s">
        <v>2468</v>
      </c>
      <c r="C471" s="1" t="str">
        <f t="shared" si="76"/>
        <v>21:0500</v>
      </c>
      <c r="D471" s="1" t="str">
        <f t="shared" si="80"/>
        <v>21:0165</v>
      </c>
      <c r="E471" t="s">
        <v>2469</v>
      </c>
      <c r="F471" t="s">
        <v>2470</v>
      </c>
      <c r="H471">
        <v>52.018515499999999</v>
      </c>
      <c r="I471">
        <v>-61.511163799999999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24</v>
      </c>
      <c r="M471" t="s">
        <v>142</v>
      </c>
      <c r="N471">
        <v>470</v>
      </c>
      <c r="O471" t="s">
        <v>103</v>
      </c>
      <c r="P471" t="s">
        <v>131</v>
      </c>
      <c r="Q471" t="s">
        <v>68</v>
      </c>
      <c r="R471" t="s">
        <v>136</v>
      </c>
      <c r="S471" t="s">
        <v>95</v>
      </c>
      <c r="T471" t="s">
        <v>40</v>
      </c>
      <c r="U471" t="s">
        <v>44</v>
      </c>
      <c r="V471" t="s">
        <v>505</v>
      </c>
      <c r="W471" t="s">
        <v>40</v>
      </c>
      <c r="X471" t="s">
        <v>43</v>
      </c>
      <c r="Y471" t="s">
        <v>95</v>
      </c>
      <c r="Z471" t="s">
        <v>67</v>
      </c>
      <c r="AA471" t="s">
        <v>214</v>
      </c>
      <c r="AB471" t="s">
        <v>429</v>
      </c>
      <c r="AC471" t="s">
        <v>339</v>
      </c>
      <c r="AD471" t="s">
        <v>2471</v>
      </c>
    </row>
    <row r="472" spans="1:30" hidden="1" x14ac:dyDescent="0.3">
      <c r="A472" t="s">
        <v>2472</v>
      </c>
      <c r="B472" t="s">
        <v>2473</v>
      </c>
      <c r="C472" s="1" t="str">
        <f t="shared" si="76"/>
        <v>21:0500</v>
      </c>
      <c r="D472" s="1" t="str">
        <f t="shared" si="80"/>
        <v>21:0165</v>
      </c>
      <c r="E472" t="s">
        <v>2474</v>
      </c>
      <c r="F472" t="s">
        <v>2475</v>
      </c>
      <c r="H472">
        <v>52.064129299999998</v>
      </c>
      <c r="I472">
        <v>-61.5140387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24</v>
      </c>
      <c r="M472" t="s">
        <v>150</v>
      </c>
      <c r="N472">
        <v>471</v>
      </c>
      <c r="O472" t="s">
        <v>135</v>
      </c>
      <c r="P472" t="s">
        <v>176</v>
      </c>
      <c r="Q472" t="s">
        <v>95</v>
      </c>
      <c r="R472" t="s">
        <v>37</v>
      </c>
      <c r="S472" t="s">
        <v>55</v>
      </c>
      <c r="T472" t="s">
        <v>40</v>
      </c>
      <c r="U472" t="s">
        <v>299</v>
      </c>
      <c r="V472" t="s">
        <v>2476</v>
      </c>
      <c r="W472" t="s">
        <v>40</v>
      </c>
      <c r="X472" t="s">
        <v>43</v>
      </c>
      <c r="Y472" t="s">
        <v>95</v>
      </c>
      <c r="Z472" t="s">
        <v>134</v>
      </c>
      <c r="AA472" t="s">
        <v>135</v>
      </c>
      <c r="AB472" t="s">
        <v>2003</v>
      </c>
      <c r="AC472" t="s">
        <v>47</v>
      </c>
      <c r="AD472" t="s">
        <v>1477</v>
      </c>
    </row>
    <row r="473" spans="1:30" hidden="1" x14ac:dyDescent="0.3">
      <c r="A473" t="s">
        <v>2477</v>
      </c>
      <c r="B473" t="s">
        <v>2478</v>
      </c>
      <c r="C473" s="1" t="str">
        <f t="shared" si="76"/>
        <v>21:0500</v>
      </c>
      <c r="D473" s="1" t="str">
        <f t="shared" si="80"/>
        <v>21:0165</v>
      </c>
      <c r="E473" t="s">
        <v>2479</v>
      </c>
      <c r="F473" t="s">
        <v>2480</v>
      </c>
      <c r="H473">
        <v>52.082745199999998</v>
      </c>
      <c r="I473">
        <v>-61.506502400000002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24</v>
      </c>
      <c r="M473" t="s">
        <v>175</v>
      </c>
      <c r="N473">
        <v>472</v>
      </c>
      <c r="O473" t="s">
        <v>256</v>
      </c>
      <c r="P473" t="s">
        <v>131</v>
      </c>
      <c r="Q473" t="s">
        <v>37</v>
      </c>
      <c r="R473" t="s">
        <v>136</v>
      </c>
      <c r="S473" t="s">
        <v>95</v>
      </c>
      <c r="T473" t="s">
        <v>40</v>
      </c>
      <c r="U473" t="s">
        <v>128</v>
      </c>
      <c r="V473" t="s">
        <v>233</v>
      </c>
      <c r="W473" t="s">
        <v>40</v>
      </c>
      <c r="X473" t="s">
        <v>43</v>
      </c>
      <c r="Y473" t="s">
        <v>95</v>
      </c>
      <c r="Z473" t="s">
        <v>67</v>
      </c>
      <c r="AA473" t="s">
        <v>44</v>
      </c>
      <c r="AB473" t="s">
        <v>695</v>
      </c>
      <c r="AC473" t="s">
        <v>60</v>
      </c>
      <c r="AD473" t="s">
        <v>1477</v>
      </c>
    </row>
    <row r="474" spans="1:30" hidden="1" x14ac:dyDescent="0.3">
      <c r="A474" t="s">
        <v>2481</v>
      </c>
      <c r="B474" t="s">
        <v>2482</v>
      </c>
      <c r="C474" s="1" t="str">
        <f t="shared" si="76"/>
        <v>21:0500</v>
      </c>
      <c r="D474" s="1" t="str">
        <f t="shared" si="80"/>
        <v>21:0165</v>
      </c>
      <c r="E474" t="s">
        <v>2483</v>
      </c>
      <c r="F474" t="s">
        <v>2484</v>
      </c>
      <c r="H474">
        <v>52.121948699999997</v>
      </c>
      <c r="I474">
        <v>-61.496676899999997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184</v>
      </c>
      <c r="N474">
        <v>473</v>
      </c>
      <c r="O474" t="s">
        <v>78</v>
      </c>
      <c r="P474" t="s">
        <v>119</v>
      </c>
      <c r="Q474" t="s">
        <v>55</v>
      </c>
      <c r="R474" t="s">
        <v>131</v>
      </c>
      <c r="S474" t="s">
        <v>95</v>
      </c>
      <c r="T474" t="s">
        <v>40</v>
      </c>
      <c r="U474" t="s">
        <v>134</v>
      </c>
      <c r="V474" t="s">
        <v>248</v>
      </c>
      <c r="W474" t="s">
        <v>194</v>
      </c>
      <c r="X474" t="s">
        <v>43</v>
      </c>
      <c r="Y474" t="s">
        <v>95</v>
      </c>
      <c r="Z474" t="s">
        <v>164</v>
      </c>
      <c r="AA474" t="s">
        <v>58</v>
      </c>
      <c r="AB474" t="s">
        <v>1076</v>
      </c>
      <c r="AC474" t="s">
        <v>2278</v>
      </c>
      <c r="AD474" t="s">
        <v>216</v>
      </c>
    </row>
    <row r="475" spans="1:30" hidden="1" x14ac:dyDescent="0.3">
      <c r="A475" t="s">
        <v>2485</v>
      </c>
      <c r="B475" t="s">
        <v>2486</v>
      </c>
      <c r="C475" s="1" t="str">
        <f t="shared" si="76"/>
        <v>21:0500</v>
      </c>
      <c r="D475" s="1" t="str">
        <f t="shared" si="80"/>
        <v>21:0165</v>
      </c>
      <c r="E475" t="s">
        <v>2487</v>
      </c>
      <c r="F475" t="s">
        <v>2488</v>
      </c>
      <c r="H475">
        <v>52.643949900000003</v>
      </c>
      <c r="I475">
        <v>-61.814518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191</v>
      </c>
      <c r="N475">
        <v>474</v>
      </c>
      <c r="O475" t="s">
        <v>164</v>
      </c>
      <c r="P475" t="s">
        <v>131</v>
      </c>
      <c r="Q475" t="s">
        <v>39</v>
      </c>
      <c r="R475" t="s">
        <v>37</v>
      </c>
      <c r="S475" t="s">
        <v>95</v>
      </c>
      <c r="T475" t="s">
        <v>40</v>
      </c>
      <c r="U475" t="s">
        <v>134</v>
      </c>
      <c r="V475" t="s">
        <v>920</v>
      </c>
      <c r="W475" t="s">
        <v>40</v>
      </c>
      <c r="X475" t="s">
        <v>179</v>
      </c>
      <c r="Y475" t="s">
        <v>95</v>
      </c>
      <c r="Z475" t="s">
        <v>185</v>
      </c>
      <c r="AA475" t="s">
        <v>44</v>
      </c>
      <c r="AB475" t="s">
        <v>1921</v>
      </c>
      <c r="AC475" t="s">
        <v>233</v>
      </c>
      <c r="AD475" t="s">
        <v>155</v>
      </c>
    </row>
    <row r="476" spans="1:30" hidden="1" x14ac:dyDescent="0.3">
      <c r="A476" t="s">
        <v>2489</v>
      </c>
      <c r="B476" t="s">
        <v>2490</v>
      </c>
      <c r="C476" s="1" t="str">
        <f t="shared" si="76"/>
        <v>21:0500</v>
      </c>
      <c r="D476" s="1" t="str">
        <f t="shared" si="80"/>
        <v>21:0165</v>
      </c>
      <c r="E476" t="s">
        <v>2491</v>
      </c>
      <c r="F476" t="s">
        <v>2492</v>
      </c>
      <c r="H476">
        <v>52.625432500000002</v>
      </c>
      <c r="I476">
        <v>-61.838435699999998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201</v>
      </c>
      <c r="N476">
        <v>475</v>
      </c>
      <c r="O476" t="s">
        <v>2493</v>
      </c>
      <c r="P476" t="s">
        <v>276</v>
      </c>
      <c r="Q476" t="s">
        <v>95</v>
      </c>
      <c r="R476" t="s">
        <v>176</v>
      </c>
      <c r="S476" t="s">
        <v>37</v>
      </c>
      <c r="T476" t="s">
        <v>40</v>
      </c>
      <c r="U476" t="s">
        <v>283</v>
      </c>
      <c r="V476" t="s">
        <v>935</v>
      </c>
      <c r="W476" t="s">
        <v>40</v>
      </c>
      <c r="X476" t="s">
        <v>43</v>
      </c>
      <c r="Y476" t="s">
        <v>95</v>
      </c>
      <c r="Z476" t="s">
        <v>135</v>
      </c>
      <c r="AA476" t="s">
        <v>214</v>
      </c>
      <c r="AB476" t="s">
        <v>2203</v>
      </c>
      <c r="AC476" t="s">
        <v>2195</v>
      </c>
      <c r="AD476" t="s">
        <v>155</v>
      </c>
    </row>
    <row r="477" spans="1:30" hidden="1" x14ac:dyDescent="0.3">
      <c r="A477" t="s">
        <v>2494</v>
      </c>
      <c r="B477" t="s">
        <v>2495</v>
      </c>
      <c r="C477" s="1" t="str">
        <f t="shared" si="76"/>
        <v>21:0500</v>
      </c>
      <c r="D477" s="1" t="str">
        <f t="shared" si="80"/>
        <v>21:0165</v>
      </c>
      <c r="E477" t="s">
        <v>2496</v>
      </c>
      <c r="F477" t="s">
        <v>2497</v>
      </c>
      <c r="H477">
        <v>52.619076999999997</v>
      </c>
      <c r="I477">
        <v>-61.908460300000002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210</v>
      </c>
      <c r="N477">
        <v>476</v>
      </c>
      <c r="O477" t="s">
        <v>524</v>
      </c>
      <c r="P477" t="s">
        <v>256</v>
      </c>
      <c r="Q477" t="s">
        <v>95</v>
      </c>
      <c r="R477" t="s">
        <v>79</v>
      </c>
      <c r="S477" t="s">
        <v>185</v>
      </c>
      <c r="T477" t="s">
        <v>40</v>
      </c>
      <c r="U477" t="s">
        <v>2498</v>
      </c>
      <c r="V477" t="s">
        <v>2499</v>
      </c>
      <c r="W477" t="s">
        <v>194</v>
      </c>
      <c r="X477" t="s">
        <v>43</v>
      </c>
      <c r="Y477" t="s">
        <v>153</v>
      </c>
      <c r="Z477" t="s">
        <v>155</v>
      </c>
      <c r="AA477" t="s">
        <v>314</v>
      </c>
      <c r="AB477" t="s">
        <v>2258</v>
      </c>
      <c r="AC477" t="s">
        <v>1578</v>
      </c>
      <c r="AD477" t="s">
        <v>122</v>
      </c>
    </row>
    <row r="478" spans="1:30" hidden="1" x14ac:dyDescent="0.3">
      <c r="A478" t="s">
        <v>2500</v>
      </c>
      <c r="B478" t="s">
        <v>2501</v>
      </c>
      <c r="C478" s="1" t="str">
        <f t="shared" si="76"/>
        <v>21:0500</v>
      </c>
      <c r="D478" s="1" t="str">
        <f t="shared" si="80"/>
        <v>21:0165</v>
      </c>
      <c r="E478" t="s">
        <v>2502</v>
      </c>
      <c r="F478" t="s">
        <v>2503</v>
      </c>
      <c r="H478">
        <v>52.629785499999997</v>
      </c>
      <c r="I478">
        <v>-61.944231100000003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221</v>
      </c>
      <c r="N478">
        <v>477</v>
      </c>
      <c r="O478" t="s">
        <v>823</v>
      </c>
      <c r="P478" t="s">
        <v>67</v>
      </c>
      <c r="Q478" t="s">
        <v>95</v>
      </c>
      <c r="R478" t="s">
        <v>79</v>
      </c>
      <c r="S478" t="s">
        <v>130</v>
      </c>
      <c r="T478" t="s">
        <v>40</v>
      </c>
      <c r="U478" t="s">
        <v>2504</v>
      </c>
      <c r="V478" t="s">
        <v>1411</v>
      </c>
      <c r="W478" t="s">
        <v>40</v>
      </c>
      <c r="X478" t="s">
        <v>179</v>
      </c>
      <c r="Y478" t="s">
        <v>68</v>
      </c>
      <c r="Z478" t="s">
        <v>314</v>
      </c>
      <c r="AA478" t="s">
        <v>115</v>
      </c>
      <c r="AB478" t="s">
        <v>385</v>
      </c>
      <c r="AC478" t="s">
        <v>293</v>
      </c>
      <c r="AD478" t="s">
        <v>203</v>
      </c>
    </row>
    <row r="479" spans="1:30" hidden="1" x14ac:dyDescent="0.3">
      <c r="A479" t="s">
        <v>2505</v>
      </c>
      <c r="B479" t="s">
        <v>2506</v>
      </c>
      <c r="C479" s="1" t="str">
        <f t="shared" si="76"/>
        <v>21:0500</v>
      </c>
      <c r="D479" s="1" t="str">
        <f t="shared" si="80"/>
        <v>21:0165</v>
      </c>
      <c r="E479" t="s">
        <v>2507</v>
      </c>
      <c r="F479" t="s">
        <v>2508</v>
      </c>
      <c r="H479">
        <v>52.601024500000001</v>
      </c>
      <c r="I479">
        <v>-61.943195500000002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230</v>
      </c>
      <c r="N479">
        <v>478</v>
      </c>
      <c r="O479" t="s">
        <v>134</v>
      </c>
      <c r="P479" t="s">
        <v>38</v>
      </c>
      <c r="Q479" t="s">
        <v>95</v>
      </c>
      <c r="R479" t="s">
        <v>92</v>
      </c>
      <c r="S479" t="s">
        <v>39</v>
      </c>
      <c r="T479" t="s">
        <v>40</v>
      </c>
      <c r="U479" t="s">
        <v>789</v>
      </c>
      <c r="V479" t="s">
        <v>271</v>
      </c>
      <c r="W479" t="s">
        <v>40</v>
      </c>
      <c r="X479" t="s">
        <v>43</v>
      </c>
      <c r="Y479" t="s">
        <v>95</v>
      </c>
      <c r="Z479" t="s">
        <v>134</v>
      </c>
      <c r="AA479" t="s">
        <v>204</v>
      </c>
      <c r="AB479" t="s">
        <v>2152</v>
      </c>
      <c r="AC479" t="s">
        <v>42</v>
      </c>
      <c r="AD479" t="s">
        <v>1448</v>
      </c>
    </row>
    <row r="480" spans="1:30" hidden="1" x14ac:dyDescent="0.3">
      <c r="A480" t="s">
        <v>2509</v>
      </c>
      <c r="B480" t="s">
        <v>2510</v>
      </c>
      <c r="C480" s="1" t="str">
        <f t="shared" si="76"/>
        <v>21:0500</v>
      </c>
      <c r="D480" s="1" t="str">
        <f t="shared" si="80"/>
        <v>21:0165</v>
      </c>
      <c r="E480" t="s">
        <v>2511</v>
      </c>
      <c r="F480" t="s">
        <v>2512</v>
      </c>
      <c r="H480">
        <v>52.573560399999998</v>
      </c>
      <c r="I480">
        <v>-61.840693100000003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238</v>
      </c>
      <c r="N480">
        <v>479</v>
      </c>
      <c r="O480" t="s">
        <v>873</v>
      </c>
      <c r="P480" t="s">
        <v>153</v>
      </c>
      <c r="Q480" t="s">
        <v>95</v>
      </c>
      <c r="R480" t="s">
        <v>193</v>
      </c>
      <c r="S480" t="s">
        <v>131</v>
      </c>
      <c r="T480" t="s">
        <v>40</v>
      </c>
      <c r="U480" t="s">
        <v>1602</v>
      </c>
      <c r="V480" t="s">
        <v>444</v>
      </c>
      <c r="W480" t="s">
        <v>40</v>
      </c>
      <c r="X480" t="s">
        <v>179</v>
      </c>
      <c r="Y480" t="s">
        <v>95</v>
      </c>
      <c r="Z480" t="s">
        <v>135</v>
      </c>
      <c r="AA480" t="s">
        <v>58</v>
      </c>
      <c r="AB480" t="s">
        <v>2513</v>
      </c>
      <c r="AC480" t="s">
        <v>47</v>
      </c>
      <c r="AD480" t="s">
        <v>2471</v>
      </c>
    </row>
    <row r="481" spans="1:30" hidden="1" x14ac:dyDescent="0.3">
      <c r="A481" t="s">
        <v>2514</v>
      </c>
      <c r="B481" t="s">
        <v>2515</v>
      </c>
      <c r="C481" s="1" t="str">
        <f t="shared" si="76"/>
        <v>21:0500</v>
      </c>
      <c r="D481" s="1" t="str">
        <f t="shared" si="80"/>
        <v>21:0165</v>
      </c>
      <c r="E481" t="s">
        <v>2516</v>
      </c>
      <c r="F481" t="s">
        <v>2517</v>
      </c>
      <c r="H481">
        <v>52.556196</v>
      </c>
      <c r="I481">
        <v>-61.8900352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24</v>
      </c>
      <c r="M481" t="s">
        <v>246</v>
      </c>
      <c r="N481">
        <v>480</v>
      </c>
      <c r="O481" t="s">
        <v>255</v>
      </c>
      <c r="P481" t="s">
        <v>176</v>
      </c>
      <c r="Q481" t="s">
        <v>39</v>
      </c>
      <c r="R481" t="s">
        <v>153</v>
      </c>
      <c r="S481" t="s">
        <v>37</v>
      </c>
      <c r="T481" t="s">
        <v>40</v>
      </c>
      <c r="U481" t="s">
        <v>257</v>
      </c>
      <c r="V481" t="s">
        <v>233</v>
      </c>
      <c r="W481" t="s">
        <v>40</v>
      </c>
      <c r="X481" t="s">
        <v>43</v>
      </c>
      <c r="Y481" t="s">
        <v>39</v>
      </c>
      <c r="Z481" t="s">
        <v>135</v>
      </c>
      <c r="AA481" t="s">
        <v>214</v>
      </c>
      <c r="AB481" t="s">
        <v>1715</v>
      </c>
      <c r="AC481" t="s">
        <v>97</v>
      </c>
      <c r="AD481" t="s">
        <v>438</v>
      </c>
    </row>
    <row r="482" spans="1:30" hidden="1" x14ac:dyDescent="0.3">
      <c r="A482" t="s">
        <v>2518</v>
      </c>
      <c r="B482" t="s">
        <v>2519</v>
      </c>
      <c r="C482" s="1" t="str">
        <f t="shared" si="76"/>
        <v>21:0500</v>
      </c>
      <c r="D482" s="1" t="str">
        <f t="shared" si="80"/>
        <v>21:0165</v>
      </c>
      <c r="E482" t="s">
        <v>2520</v>
      </c>
      <c r="F482" t="s">
        <v>2521</v>
      </c>
      <c r="H482">
        <v>52.513382399999998</v>
      </c>
      <c r="I482">
        <v>-61.948100799999999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34</v>
      </c>
      <c r="N482">
        <v>481</v>
      </c>
      <c r="O482" t="s">
        <v>337</v>
      </c>
      <c r="P482" t="s">
        <v>134</v>
      </c>
      <c r="Q482" t="s">
        <v>39</v>
      </c>
      <c r="R482" t="s">
        <v>202</v>
      </c>
      <c r="S482" t="s">
        <v>95</v>
      </c>
      <c r="T482" t="s">
        <v>40</v>
      </c>
      <c r="U482" t="s">
        <v>270</v>
      </c>
      <c r="V482" t="s">
        <v>233</v>
      </c>
      <c r="W482" t="s">
        <v>40</v>
      </c>
      <c r="X482" t="s">
        <v>179</v>
      </c>
      <c r="Y482" t="s">
        <v>39</v>
      </c>
      <c r="Z482" t="s">
        <v>67</v>
      </c>
      <c r="AA482" t="s">
        <v>314</v>
      </c>
      <c r="AB482" t="s">
        <v>323</v>
      </c>
      <c r="AC482" t="s">
        <v>57</v>
      </c>
      <c r="AD482" t="s">
        <v>155</v>
      </c>
    </row>
    <row r="483" spans="1:30" hidden="1" x14ac:dyDescent="0.3">
      <c r="A483" t="s">
        <v>2522</v>
      </c>
      <c r="B483" t="s">
        <v>2523</v>
      </c>
      <c r="C483" s="1" t="str">
        <f t="shared" si="76"/>
        <v>21:0500</v>
      </c>
      <c r="D483" s="1" t="str">
        <f t="shared" si="80"/>
        <v>21:0165</v>
      </c>
      <c r="E483" t="s">
        <v>2524</v>
      </c>
      <c r="F483" t="s">
        <v>2525</v>
      </c>
      <c r="H483">
        <v>52.545495600000002</v>
      </c>
      <c r="I483">
        <v>-61.9408733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76</v>
      </c>
      <c r="N483">
        <v>482</v>
      </c>
      <c r="O483" t="s">
        <v>93</v>
      </c>
      <c r="P483" t="s">
        <v>130</v>
      </c>
      <c r="Q483" t="s">
        <v>95</v>
      </c>
      <c r="R483" t="s">
        <v>202</v>
      </c>
      <c r="S483" t="s">
        <v>38</v>
      </c>
      <c r="T483" t="s">
        <v>40</v>
      </c>
      <c r="U483" t="s">
        <v>2526</v>
      </c>
      <c r="V483" t="s">
        <v>1198</v>
      </c>
      <c r="W483" t="s">
        <v>40</v>
      </c>
      <c r="X483" t="s">
        <v>179</v>
      </c>
      <c r="Y483" t="s">
        <v>37</v>
      </c>
      <c r="Z483" t="s">
        <v>423</v>
      </c>
      <c r="AA483" t="s">
        <v>258</v>
      </c>
      <c r="AB483" t="s">
        <v>848</v>
      </c>
      <c r="AC483" t="s">
        <v>97</v>
      </c>
      <c r="AD483" t="s">
        <v>80</v>
      </c>
    </row>
    <row r="484" spans="1:30" hidden="1" x14ac:dyDescent="0.3">
      <c r="A484" t="s">
        <v>2527</v>
      </c>
      <c r="B484" t="s">
        <v>2528</v>
      </c>
      <c r="C484" s="1" t="str">
        <f t="shared" si="76"/>
        <v>21:0500</v>
      </c>
      <c r="D484" s="1" t="str">
        <f t="shared" si="80"/>
        <v>21:0165</v>
      </c>
      <c r="E484" t="s">
        <v>2520</v>
      </c>
      <c r="F484" t="s">
        <v>2529</v>
      </c>
      <c r="H484">
        <v>52.513382399999998</v>
      </c>
      <c r="I484">
        <v>-61.948100799999999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52</v>
      </c>
      <c r="N484">
        <v>483</v>
      </c>
      <c r="O484" t="s">
        <v>214</v>
      </c>
      <c r="P484" t="s">
        <v>256</v>
      </c>
      <c r="Q484" t="s">
        <v>39</v>
      </c>
      <c r="R484" t="s">
        <v>153</v>
      </c>
      <c r="S484" t="s">
        <v>95</v>
      </c>
      <c r="T484" t="s">
        <v>194</v>
      </c>
      <c r="U484" t="s">
        <v>108</v>
      </c>
      <c r="V484" t="s">
        <v>271</v>
      </c>
      <c r="W484" t="s">
        <v>40</v>
      </c>
      <c r="X484" t="s">
        <v>43</v>
      </c>
      <c r="Y484" t="s">
        <v>95</v>
      </c>
      <c r="Z484" t="s">
        <v>164</v>
      </c>
      <c r="AA484" t="s">
        <v>44</v>
      </c>
      <c r="AB484" t="s">
        <v>671</v>
      </c>
      <c r="AC484" t="s">
        <v>42</v>
      </c>
      <c r="AD484" t="s">
        <v>86</v>
      </c>
    </row>
    <row r="485" spans="1:30" hidden="1" x14ac:dyDescent="0.3">
      <c r="A485" t="s">
        <v>2530</v>
      </c>
      <c r="B485" t="s">
        <v>2531</v>
      </c>
      <c r="C485" s="1" t="str">
        <f t="shared" si="76"/>
        <v>21:0500</v>
      </c>
      <c r="D485" s="1" t="str">
        <f t="shared" si="80"/>
        <v>21:0165</v>
      </c>
      <c r="E485" t="s">
        <v>2520</v>
      </c>
      <c r="F485" t="s">
        <v>2532</v>
      </c>
      <c r="H485">
        <v>52.513382399999998</v>
      </c>
      <c r="I485">
        <v>-61.948100799999999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65</v>
      </c>
      <c r="N485">
        <v>484</v>
      </c>
      <c r="O485" t="s">
        <v>255</v>
      </c>
      <c r="P485" t="s">
        <v>145</v>
      </c>
      <c r="Q485" t="s">
        <v>39</v>
      </c>
      <c r="R485" t="s">
        <v>79</v>
      </c>
      <c r="S485" t="s">
        <v>95</v>
      </c>
      <c r="T485" t="s">
        <v>40</v>
      </c>
      <c r="U485" t="s">
        <v>108</v>
      </c>
      <c r="V485" t="s">
        <v>94</v>
      </c>
      <c r="W485" t="s">
        <v>40</v>
      </c>
      <c r="X485" t="s">
        <v>43</v>
      </c>
      <c r="Y485" t="s">
        <v>95</v>
      </c>
      <c r="Z485" t="s">
        <v>164</v>
      </c>
      <c r="AA485" t="s">
        <v>45</v>
      </c>
      <c r="AB485" t="s">
        <v>1779</v>
      </c>
      <c r="AC485" t="s">
        <v>60</v>
      </c>
      <c r="AD485" t="s">
        <v>107</v>
      </c>
    </row>
    <row r="486" spans="1:30" hidden="1" x14ac:dyDescent="0.3">
      <c r="A486" t="s">
        <v>2533</v>
      </c>
      <c r="B486" t="s">
        <v>2534</v>
      </c>
      <c r="C486" s="1" t="str">
        <f t="shared" si="76"/>
        <v>21:0500</v>
      </c>
      <c r="D486" s="1" t="str">
        <f t="shared" si="80"/>
        <v>21:0165</v>
      </c>
      <c r="E486" t="s">
        <v>2535</v>
      </c>
      <c r="F486" t="s">
        <v>2536</v>
      </c>
      <c r="H486">
        <v>52.510591300000002</v>
      </c>
      <c r="I486">
        <v>-61.885806700000003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91</v>
      </c>
      <c r="N486">
        <v>485</v>
      </c>
      <c r="O486" t="s">
        <v>753</v>
      </c>
      <c r="P486" t="s">
        <v>143</v>
      </c>
      <c r="Q486" t="s">
        <v>39</v>
      </c>
      <c r="R486" t="s">
        <v>119</v>
      </c>
      <c r="S486" t="s">
        <v>68</v>
      </c>
      <c r="T486" t="s">
        <v>40</v>
      </c>
      <c r="U486" t="s">
        <v>44</v>
      </c>
      <c r="V486" t="s">
        <v>60</v>
      </c>
      <c r="W486" t="s">
        <v>194</v>
      </c>
      <c r="X486" t="s">
        <v>43</v>
      </c>
      <c r="Y486" t="s">
        <v>39</v>
      </c>
      <c r="Z486" t="s">
        <v>164</v>
      </c>
      <c r="AA486" t="s">
        <v>58</v>
      </c>
      <c r="AB486" t="s">
        <v>597</v>
      </c>
      <c r="AC486" t="s">
        <v>461</v>
      </c>
      <c r="AD486" t="s">
        <v>241</v>
      </c>
    </row>
    <row r="487" spans="1:30" hidden="1" x14ac:dyDescent="0.3">
      <c r="A487" t="s">
        <v>2537</v>
      </c>
      <c r="B487" t="s">
        <v>2538</v>
      </c>
      <c r="C487" s="1" t="str">
        <f t="shared" si="76"/>
        <v>21:0500</v>
      </c>
      <c r="D487" s="1" t="str">
        <f>HYPERLINK("http://geochem.nrcan.gc.ca/cdogs/content/svy/svy_e.htm", "")</f>
        <v/>
      </c>
      <c r="G487" s="1" t="str">
        <f>HYPERLINK("http://geochem.nrcan.gc.ca/cdogs/content/cr_/cr_00055_e.htm", "55")</f>
        <v>55</v>
      </c>
      <c r="J487" t="s">
        <v>161</v>
      </c>
      <c r="K487" t="s">
        <v>162</v>
      </c>
      <c r="L487">
        <v>25</v>
      </c>
      <c r="M487" t="s">
        <v>163</v>
      </c>
      <c r="N487">
        <v>486</v>
      </c>
      <c r="O487" t="s">
        <v>337</v>
      </c>
      <c r="P487" t="s">
        <v>54</v>
      </c>
      <c r="Q487" t="s">
        <v>37</v>
      </c>
      <c r="R487" t="s">
        <v>54</v>
      </c>
      <c r="S487" t="s">
        <v>136</v>
      </c>
      <c r="T487" t="s">
        <v>40</v>
      </c>
      <c r="U487" t="s">
        <v>1059</v>
      </c>
      <c r="V487" t="s">
        <v>167</v>
      </c>
      <c r="W487" t="s">
        <v>194</v>
      </c>
      <c r="X487" t="s">
        <v>39</v>
      </c>
      <c r="Y487" t="s">
        <v>37</v>
      </c>
      <c r="Z487" t="s">
        <v>164</v>
      </c>
      <c r="AA487" t="s">
        <v>44</v>
      </c>
      <c r="AB487" t="s">
        <v>2301</v>
      </c>
      <c r="AC487" t="s">
        <v>316</v>
      </c>
      <c r="AD487" t="s">
        <v>1477</v>
      </c>
    </row>
    <row r="488" spans="1:30" hidden="1" x14ac:dyDescent="0.3">
      <c r="A488" t="s">
        <v>2539</v>
      </c>
      <c r="B488" t="s">
        <v>2540</v>
      </c>
      <c r="C488" s="1" t="str">
        <f t="shared" si="76"/>
        <v>21:0500</v>
      </c>
      <c r="D488" s="1" t="str">
        <f t="shared" ref="D488:D513" si="83">HYPERLINK("http://geochem.nrcan.gc.ca/cdogs/content/svy/svy210165_e.htm", "21:0165")</f>
        <v>21:0165</v>
      </c>
      <c r="E488" t="s">
        <v>2541</v>
      </c>
      <c r="F488" t="s">
        <v>2542</v>
      </c>
      <c r="H488">
        <v>52.506419299999997</v>
      </c>
      <c r="I488">
        <v>-61.8649749</v>
      </c>
      <c r="J488" s="1" t="str">
        <f t="shared" ref="J488:J513" si="84">HYPERLINK("http://geochem.nrcan.gc.ca/cdogs/content/kwd/kwd020027_e.htm", "NGR lake sediment grab sample")</f>
        <v>NGR lake sediment grab sample</v>
      </c>
      <c r="K488" s="1" t="str">
        <f t="shared" ref="K488:K513" si="85">HYPERLINK("http://geochem.nrcan.gc.ca/cdogs/content/kwd/kwd080006_e.htm", "&lt;177 micron (NGR)")</f>
        <v>&lt;177 micron (NGR)</v>
      </c>
      <c r="L488">
        <v>25</v>
      </c>
      <c r="M488" t="s">
        <v>102</v>
      </c>
      <c r="N488">
        <v>487</v>
      </c>
      <c r="O488" t="s">
        <v>733</v>
      </c>
      <c r="P488" t="s">
        <v>169</v>
      </c>
      <c r="Q488" t="s">
        <v>95</v>
      </c>
      <c r="R488" t="s">
        <v>92</v>
      </c>
      <c r="S488" t="s">
        <v>37</v>
      </c>
      <c r="T488" t="s">
        <v>40</v>
      </c>
      <c r="U488" t="s">
        <v>423</v>
      </c>
      <c r="V488" t="s">
        <v>415</v>
      </c>
      <c r="W488" t="s">
        <v>194</v>
      </c>
      <c r="X488" t="s">
        <v>43</v>
      </c>
      <c r="Y488" t="s">
        <v>55</v>
      </c>
      <c r="Z488" t="s">
        <v>134</v>
      </c>
      <c r="AA488" t="s">
        <v>135</v>
      </c>
      <c r="AB488" t="s">
        <v>1489</v>
      </c>
      <c r="AC488" t="s">
        <v>505</v>
      </c>
      <c r="AD488" t="s">
        <v>478</v>
      </c>
    </row>
    <row r="489" spans="1:30" hidden="1" x14ac:dyDescent="0.3">
      <c r="A489" t="s">
        <v>2543</v>
      </c>
      <c r="B489" t="s">
        <v>2544</v>
      </c>
      <c r="C489" s="1" t="str">
        <f t="shared" si="76"/>
        <v>21:0500</v>
      </c>
      <c r="D489" s="1" t="str">
        <f t="shared" si="83"/>
        <v>21:0165</v>
      </c>
      <c r="E489" t="s">
        <v>2545</v>
      </c>
      <c r="F489" t="s">
        <v>2546</v>
      </c>
      <c r="H489">
        <v>52.479385999999998</v>
      </c>
      <c r="I489">
        <v>-61.853051499999999</v>
      </c>
      <c r="J489" s="1" t="str">
        <f t="shared" si="84"/>
        <v>NGR lake sediment grab sample</v>
      </c>
      <c r="K489" s="1" t="str">
        <f t="shared" si="85"/>
        <v>&lt;177 micron (NGR)</v>
      </c>
      <c r="L489">
        <v>25</v>
      </c>
      <c r="M489" t="s">
        <v>113</v>
      </c>
      <c r="N489">
        <v>488</v>
      </c>
      <c r="O489" t="s">
        <v>676</v>
      </c>
      <c r="P489" t="s">
        <v>265</v>
      </c>
      <c r="Q489" t="s">
        <v>95</v>
      </c>
      <c r="R489" t="s">
        <v>38</v>
      </c>
      <c r="S489" t="s">
        <v>37</v>
      </c>
      <c r="T489" t="s">
        <v>40</v>
      </c>
      <c r="U489" t="s">
        <v>734</v>
      </c>
      <c r="V489" t="s">
        <v>2547</v>
      </c>
      <c r="W489" t="s">
        <v>40</v>
      </c>
      <c r="X489" t="s">
        <v>43</v>
      </c>
      <c r="Y489" t="s">
        <v>39</v>
      </c>
      <c r="Z489" t="s">
        <v>423</v>
      </c>
      <c r="AA489" t="s">
        <v>107</v>
      </c>
      <c r="AB489" t="s">
        <v>1259</v>
      </c>
      <c r="AC489" t="s">
        <v>85</v>
      </c>
      <c r="AD489" t="s">
        <v>137</v>
      </c>
    </row>
    <row r="490" spans="1:30" hidden="1" x14ac:dyDescent="0.3">
      <c r="A490" t="s">
        <v>2548</v>
      </c>
      <c r="B490" t="s">
        <v>2549</v>
      </c>
      <c r="C490" s="1" t="str">
        <f t="shared" si="76"/>
        <v>21:0500</v>
      </c>
      <c r="D490" s="1" t="str">
        <f t="shared" si="83"/>
        <v>21:0165</v>
      </c>
      <c r="E490" t="s">
        <v>2550</v>
      </c>
      <c r="F490" t="s">
        <v>2551</v>
      </c>
      <c r="H490">
        <v>52.441573300000002</v>
      </c>
      <c r="I490">
        <v>-61.859830899999999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127</v>
      </c>
      <c r="N490">
        <v>489</v>
      </c>
      <c r="O490" t="s">
        <v>337</v>
      </c>
      <c r="P490" t="s">
        <v>403</v>
      </c>
      <c r="Q490" t="s">
        <v>153</v>
      </c>
      <c r="R490" t="s">
        <v>37</v>
      </c>
      <c r="S490" t="s">
        <v>136</v>
      </c>
      <c r="T490" t="s">
        <v>40</v>
      </c>
      <c r="U490" t="s">
        <v>782</v>
      </c>
      <c r="V490" t="s">
        <v>264</v>
      </c>
      <c r="W490" t="s">
        <v>194</v>
      </c>
      <c r="X490" t="s">
        <v>43</v>
      </c>
      <c r="Y490" t="s">
        <v>153</v>
      </c>
      <c r="Z490" t="s">
        <v>204</v>
      </c>
      <c r="AA490" t="s">
        <v>314</v>
      </c>
      <c r="AB490" t="s">
        <v>936</v>
      </c>
      <c r="AC490" t="s">
        <v>2552</v>
      </c>
      <c r="AD490" t="s">
        <v>1060</v>
      </c>
    </row>
    <row r="491" spans="1:30" hidden="1" x14ac:dyDescent="0.3">
      <c r="A491" t="s">
        <v>2553</v>
      </c>
      <c r="B491" t="s">
        <v>2554</v>
      </c>
      <c r="C491" s="1" t="str">
        <f t="shared" si="76"/>
        <v>21:0500</v>
      </c>
      <c r="D491" s="1" t="str">
        <f t="shared" si="83"/>
        <v>21:0165</v>
      </c>
      <c r="E491" t="s">
        <v>2555</v>
      </c>
      <c r="F491" t="s">
        <v>2556</v>
      </c>
      <c r="H491">
        <v>52.425952799999997</v>
      </c>
      <c r="I491">
        <v>-61.844659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142</v>
      </c>
      <c r="N491">
        <v>490</v>
      </c>
      <c r="O491" t="s">
        <v>1900</v>
      </c>
      <c r="P491" t="s">
        <v>44</v>
      </c>
      <c r="Q491" t="s">
        <v>202</v>
      </c>
      <c r="R491" t="s">
        <v>131</v>
      </c>
      <c r="S491" t="s">
        <v>55</v>
      </c>
      <c r="T491" t="s">
        <v>194</v>
      </c>
      <c r="U491" t="s">
        <v>1101</v>
      </c>
      <c r="V491" t="s">
        <v>518</v>
      </c>
      <c r="W491" t="s">
        <v>40</v>
      </c>
      <c r="X491" t="s">
        <v>43</v>
      </c>
      <c r="Y491" t="s">
        <v>55</v>
      </c>
      <c r="Z491" t="s">
        <v>58</v>
      </c>
      <c r="AA491" t="s">
        <v>392</v>
      </c>
      <c r="AB491" t="s">
        <v>498</v>
      </c>
      <c r="AC491" t="s">
        <v>614</v>
      </c>
      <c r="AD491" t="s">
        <v>354</v>
      </c>
    </row>
    <row r="492" spans="1:30" hidden="1" x14ac:dyDescent="0.3">
      <c r="A492" t="s">
        <v>2557</v>
      </c>
      <c r="B492" t="s">
        <v>2558</v>
      </c>
      <c r="C492" s="1" t="str">
        <f t="shared" si="76"/>
        <v>21:0500</v>
      </c>
      <c r="D492" s="1" t="str">
        <f t="shared" si="83"/>
        <v>21:0165</v>
      </c>
      <c r="E492" t="s">
        <v>2559</v>
      </c>
      <c r="F492" t="s">
        <v>2560</v>
      </c>
      <c r="H492">
        <v>52.377656799999997</v>
      </c>
      <c r="I492">
        <v>-61.857967000000002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150</v>
      </c>
      <c r="N492">
        <v>491</v>
      </c>
      <c r="O492" t="s">
        <v>129</v>
      </c>
      <c r="P492" t="s">
        <v>130</v>
      </c>
      <c r="Q492" t="s">
        <v>95</v>
      </c>
      <c r="R492" t="s">
        <v>38</v>
      </c>
      <c r="S492" t="s">
        <v>55</v>
      </c>
      <c r="T492" t="s">
        <v>40</v>
      </c>
      <c r="U492" t="s">
        <v>44</v>
      </c>
      <c r="V492" t="s">
        <v>106</v>
      </c>
      <c r="W492" t="s">
        <v>40</v>
      </c>
      <c r="X492" t="s">
        <v>43</v>
      </c>
      <c r="Y492" t="s">
        <v>95</v>
      </c>
      <c r="Z492" t="s">
        <v>134</v>
      </c>
      <c r="AA492" t="s">
        <v>44</v>
      </c>
      <c r="AB492" t="s">
        <v>848</v>
      </c>
      <c r="AC492" t="s">
        <v>505</v>
      </c>
      <c r="AD492" t="s">
        <v>354</v>
      </c>
    </row>
    <row r="493" spans="1:30" hidden="1" x14ac:dyDescent="0.3">
      <c r="A493" t="s">
        <v>2561</v>
      </c>
      <c r="B493" t="s">
        <v>2562</v>
      </c>
      <c r="C493" s="1" t="str">
        <f t="shared" si="76"/>
        <v>21:0500</v>
      </c>
      <c r="D493" s="1" t="str">
        <f t="shared" si="83"/>
        <v>21:0165</v>
      </c>
      <c r="E493" t="s">
        <v>2563</v>
      </c>
      <c r="F493" t="s">
        <v>2564</v>
      </c>
      <c r="H493">
        <v>52.358687000000003</v>
      </c>
      <c r="I493">
        <v>-61.850673200000003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175</v>
      </c>
      <c r="N493">
        <v>492</v>
      </c>
      <c r="O493" t="s">
        <v>329</v>
      </c>
      <c r="P493" t="s">
        <v>67</v>
      </c>
      <c r="Q493" t="s">
        <v>68</v>
      </c>
      <c r="R493" t="s">
        <v>153</v>
      </c>
      <c r="S493" t="s">
        <v>39</v>
      </c>
      <c r="T493" t="s">
        <v>40</v>
      </c>
      <c r="U493" t="s">
        <v>265</v>
      </c>
      <c r="V493" t="s">
        <v>94</v>
      </c>
      <c r="W493" t="s">
        <v>40</v>
      </c>
      <c r="X493" t="s">
        <v>179</v>
      </c>
      <c r="Y493" t="s">
        <v>95</v>
      </c>
      <c r="Z493" t="s">
        <v>67</v>
      </c>
      <c r="AA493" t="s">
        <v>83</v>
      </c>
      <c r="AB493" t="s">
        <v>35</v>
      </c>
      <c r="AC493" t="s">
        <v>596</v>
      </c>
      <c r="AD493" t="s">
        <v>324</v>
      </c>
    </row>
    <row r="494" spans="1:30" hidden="1" x14ac:dyDescent="0.3">
      <c r="A494" t="s">
        <v>2565</v>
      </c>
      <c r="B494" t="s">
        <v>2566</v>
      </c>
      <c r="C494" s="1" t="str">
        <f t="shared" si="76"/>
        <v>21:0500</v>
      </c>
      <c r="D494" s="1" t="str">
        <f t="shared" si="83"/>
        <v>21:0165</v>
      </c>
      <c r="E494" t="s">
        <v>2567</v>
      </c>
      <c r="F494" t="s">
        <v>2568</v>
      </c>
      <c r="H494">
        <v>52.321996300000002</v>
      </c>
      <c r="I494">
        <v>-61.851829700000003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184</v>
      </c>
      <c r="N494">
        <v>493</v>
      </c>
      <c r="O494" t="s">
        <v>733</v>
      </c>
      <c r="P494" t="s">
        <v>232</v>
      </c>
      <c r="Q494" t="s">
        <v>39</v>
      </c>
      <c r="R494" t="s">
        <v>92</v>
      </c>
      <c r="S494" t="s">
        <v>79</v>
      </c>
      <c r="T494" t="s">
        <v>40</v>
      </c>
      <c r="U494" t="s">
        <v>1656</v>
      </c>
      <c r="V494" t="s">
        <v>901</v>
      </c>
      <c r="W494" t="s">
        <v>40</v>
      </c>
      <c r="X494" t="s">
        <v>179</v>
      </c>
      <c r="Y494" t="s">
        <v>55</v>
      </c>
      <c r="Z494" t="s">
        <v>258</v>
      </c>
      <c r="AA494" t="s">
        <v>83</v>
      </c>
      <c r="AB494" t="s">
        <v>96</v>
      </c>
      <c r="AC494" t="s">
        <v>213</v>
      </c>
      <c r="AD494" t="s">
        <v>354</v>
      </c>
    </row>
    <row r="495" spans="1:30" hidden="1" x14ac:dyDescent="0.3">
      <c r="A495" t="s">
        <v>2569</v>
      </c>
      <c r="B495" t="s">
        <v>2570</v>
      </c>
      <c r="C495" s="1" t="str">
        <f t="shared" si="76"/>
        <v>21:0500</v>
      </c>
      <c r="D495" s="1" t="str">
        <f t="shared" si="83"/>
        <v>21:0165</v>
      </c>
      <c r="E495" t="s">
        <v>2571</v>
      </c>
      <c r="F495" t="s">
        <v>2572</v>
      </c>
      <c r="H495">
        <v>52.296335499999998</v>
      </c>
      <c r="I495">
        <v>-61.8583888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191</v>
      </c>
      <c r="N495">
        <v>494</v>
      </c>
      <c r="O495" t="s">
        <v>263</v>
      </c>
      <c r="P495" t="s">
        <v>130</v>
      </c>
      <c r="Q495" t="s">
        <v>39</v>
      </c>
      <c r="R495" t="s">
        <v>92</v>
      </c>
      <c r="S495" t="s">
        <v>95</v>
      </c>
      <c r="T495" t="s">
        <v>40</v>
      </c>
      <c r="U495" t="s">
        <v>129</v>
      </c>
      <c r="V495" t="s">
        <v>271</v>
      </c>
      <c r="W495" t="s">
        <v>40</v>
      </c>
      <c r="X495" t="s">
        <v>43</v>
      </c>
      <c r="Y495" t="s">
        <v>95</v>
      </c>
      <c r="Z495" t="s">
        <v>67</v>
      </c>
      <c r="AA495" t="s">
        <v>44</v>
      </c>
      <c r="AB495" t="s">
        <v>1489</v>
      </c>
      <c r="AC495" t="s">
        <v>57</v>
      </c>
      <c r="AD495" t="s">
        <v>478</v>
      </c>
    </row>
    <row r="496" spans="1:30" hidden="1" x14ac:dyDescent="0.3">
      <c r="A496" t="s">
        <v>2573</v>
      </c>
      <c r="B496" t="s">
        <v>2574</v>
      </c>
      <c r="C496" s="1" t="str">
        <f t="shared" si="76"/>
        <v>21:0500</v>
      </c>
      <c r="D496" s="1" t="str">
        <f t="shared" si="83"/>
        <v>21:0165</v>
      </c>
      <c r="E496" t="s">
        <v>2575</v>
      </c>
      <c r="F496" t="s">
        <v>2576</v>
      </c>
      <c r="H496">
        <v>52.272440400000001</v>
      </c>
      <c r="I496">
        <v>-61.846779599999998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201</v>
      </c>
      <c r="N496">
        <v>495</v>
      </c>
      <c r="O496" t="s">
        <v>247</v>
      </c>
      <c r="P496" t="s">
        <v>202</v>
      </c>
      <c r="Q496" t="s">
        <v>95</v>
      </c>
      <c r="R496" t="s">
        <v>37</v>
      </c>
      <c r="S496" t="s">
        <v>95</v>
      </c>
      <c r="T496" t="s">
        <v>40</v>
      </c>
      <c r="U496" t="s">
        <v>204</v>
      </c>
      <c r="V496" t="s">
        <v>649</v>
      </c>
      <c r="W496" t="s">
        <v>40</v>
      </c>
      <c r="X496" t="s">
        <v>43</v>
      </c>
      <c r="Y496" t="s">
        <v>95</v>
      </c>
      <c r="Z496" t="s">
        <v>185</v>
      </c>
      <c r="AA496" t="s">
        <v>45</v>
      </c>
      <c r="AB496" t="s">
        <v>276</v>
      </c>
      <c r="AC496" t="s">
        <v>239</v>
      </c>
      <c r="AD496" t="s">
        <v>71</v>
      </c>
    </row>
    <row r="497" spans="1:30" hidden="1" x14ac:dyDescent="0.3">
      <c r="A497" t="s">
        <v>2577</v>
      </c>
      <c r="B497" t="s">
        <v>2578</v>
      </c>
      <c r="C497" s="1" t="str">
        <f t="shared" si="76"/>
        <v>21:0500</v>
      </c>
      <c r="D497" s="1" t="str">
        <f t="shared" si="83"/>
        <v>21:0165</v>
      </c>
      <c r="E497" t="s">
        <v>2579</v>
      </c>
      <c r="F497" t="s">
        <v>2580</v>
      </c>
      <c r="H497">
        <v>52.253268499999997</v>
      </c>
      <c r="I497">
        <v>-61.797920900000001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210</v>
      </c>
      <c r="N497">
        <v>496</v>
      </c>
      <c r="O497" t="s">
        <v>423</v>
      </c>
      <c r="P497" t="s">
        <v>232</v>
      </c>
      <c r="Q497" t="s">
        <v>39</v>
      </c>
      <c r="R497" t="s">
        <v>38</v>
      </c>
      <c r="S497" t="s">
        <v>39</v>
      </c>
      <c r="T497" t="s">
        <v>40</v>
      </c>
      <c r="U497" t="s">
        <v>128</v>
      </c>
      <c r="V497" t="s">
        <v>351</v>
      </c>
      <c r="W497" t="s">
        <v>40</v>
      </c>
      <c r="X497" t="s">
        <v>43</v>
      </c>
      <c r="Y497" t="s">
        <v>95</v>
      </c>
      <c r="Z497" t="s">
        <v>134</v>
      </c>
      <c r="AA497" t="s">
        <v>196</v>
      </c>
      <c r="AB497" t="s">
        <v>650</v>
      </c>
      <c r="AC497" t="s">
        <v>106</v>
      </c>
      <c r="AD497" t="s">
        <v>155</v>
      </c>
    </row>
    <row r="498" spans="1:30" hidden="1" x14ac:dyDescent="0.3">
      <c r="A498" t="s">
        <v>2581</v>
      </c>
      <c r="B498" t="s">
        <v>2582</v>
      </c>
      <c r="C498" s="1" t="str">
        <f t="shared" si="76"/>
        <v>21:0500</v>
      </c>
      <c r="D498" s="1" t="str">
        <f t="shared" si="83"/>
        <v>21:0165</v>
      </c>
      <c r="E498" t="s">
        <v>2583</v>
      </c>
      <c r="F498" t="s">
        <v>2584</v>
      </c>
      <c r="H498">
        <v>52.237700599999997</v>
      </c>
      <c r="I498">
        <v>-61.817980400000003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221</v>
      </c>
      <c r="N498">
        <v>497</v>
      </c>
      <c r="O498" t="s">
        <v>2585</v>
      </c>
      <c r="P498" t="s">
        <v>35</v>
      </c>
      <c r="Q498" t="s">
        <v>95</v>
      </c>
      <c r="R498" t="s">
        <v>38</v>
      </c>
      <c r="S498" t="s">
        <v>136</v>
      </c>
      <c r="T498" t="s">
        <v>194</v>
      </c>
      <c r="U498" t="s">
        <v>1001</v>
      </c>
      <c r="V498" t="s">
        <v>598</v>
      </c>
      <c r="W498" t="s">
        <v>40</v>
      </c>
      <c r="X498" t="s">
        <v>43</v>
      </c>
      <c r="Y498" t="s">
        <v>95</v>
      </c>
      <c r="Z498" t="s">
        <v>44</v>
      </c>
      <c r="AA498" t="s">
        <v>409</v>
      </c>
      <c r="AB498" t="s">
        <v>1406</v>
      </c>
      <c r="AC498" t="s">
        <v>97</v>
      </c>
      <c r="AD498" t="s">
        <v>1448</v>
      </c>
    </row>
    <row r="499" spans="1:30" hidden="1" x14ac:dyDescent="0.3">
      <c r="A499" t="s">
        <v>2586</v>
      </c>
      <c r="B499" t="s">
        <v>2587</v>
      </c>
      <c r="C499" s="1" t="str">
        <f t="shared" si="76"/>
        <v>21:0500</v>
      </c>
      <c r="D499" s="1" t="str">
        <f t="shared" si="83"/>
        <v>21:0165</v>
      </c>
      <c r="E499" t="s">
        <v>2588</v>
      </c>
      <c r="F499" t="s">
        <v>2589</v>
      </c>
      <c r="H499">
        <v>52.232719699999997</v>
      </c>
      <c r="I499">
        <v>-61.7524807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230</v>
      </c>
      <c r="N499">
        <v>498</v>
      </c>
      <c r="O499" t="s">
        <v>211</v>
      </c>
      <c r="P499" t="s">
        <v>185</v>
      </c>
      <c r="Q499" t="s">
        <v>55</v>
      </c>
      <c r="R499" t="s">
        <v>136</v>
      </c>
      <c r="S499" t="s">
        <v>37</v>
      </c>
      <c r="T499" t="s">
        <v>40</v>
      </c>
      <c r="U499" t="s">
        <v>2590</v>
      </c>
      <c r="V499" t="s">
        <v>518</v>
      </c>
      <c r="W499" t="s">
        <v>40</v>
      </c>
      <c r="X499" t="s">
        <v>43</v>
      </c>
      <c r="Y499" t="s">
        <v>39</v>
      </c>
      <c r="Z499" t="s">
        <v>35</v>
      </c>
      <c r="AA499" t="s">
        <v>314</v>
      </c>
      <c r="AB499" t="s">
        <v>256</v>
      </c>
      <c r="AC499" t="s">
        <v>70</v>
      </c>
      <c r="AD499" t="s">
        <v>170</v>
      </c>
    </row>
    <row r="500" spans="1:30" hidden="1" x14ac:dyDescent="0.3">
      <c r="A500" t="s">
        <v>2591</v>
      </c>
      <c r="B500" t="s">
        <v>2592</v>
      </c>
      <c r="C500" s="1" t="str">
        <f t="shared" si="76"/>
        <v>21:0500</v>
      </c>
      <c r="D500" s="1" t="str">
        <f t="shared" si="83"/>
        <v>21:0165</v>
      </c>
      <c r="E500" t="s">
        <v>2593</v>
      </c>
      <c r="F500" t="s">
        <v>2594</v>
      </c>
      <c r="H500">
        <v>52.2591872</v>
      </c>
      <c r="I500">
        <v>-61.748837100000003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238</v>
      </c>
      <c r="N500">
        <v>499</v>
      </c>
      <c r="O500" t="s">
        <v>82</v>
      </c>
      <c r="P500" t="s">
        <v>131</v>
      </c>
      <c r="Q500" t="s">
        <v>95</v>
      </c>
      <c r="R500" t="s">
        <v>37</v>
      </c>
      <c r="S500" t="s">
        <v>145</v>
      </c>
      <c r="T500" t="s">
        <v>40</v>
      </c>
      <c r="U500" t="s">
        <v>2331</v>
      </c>
      <c r="V500" t="s">
        <v>818</v>
      </c>
      <c r="W500" t="s">
        <v>40</v>
      </c>
      <c r="X500" t="s">
        <v>43</v>
      </c>
      <c r="Y500" t="s">
        <v>55</v>
      </c>
      <c r="Z500" t="s">
        <v>337</v>
      </c>
      <c r="AA500" t="s">
        <v>214</v>
      </c>
      <c r="AB500" t="s">
        <v>202</v>
      </c>
      <c r="AC500" t="s">
        <v>167</v>
      </c>
      <c r="AD500" t="s">
        <v>2166</v>
      </c>
    </row>
    <row r="501" spans="1:30" hidden="1" x14ac:dyDescent="0.3">
      <c r="A501" t="s">
        <v>2595</v>
      </c>
      <c r="B501" t="s">
        <v>2596</v>
      </c>
      <c r="C501" s="1" t="str">
        <f t="shared" si="76"/>
        <v>21:0500</v>
      </c>
      <c r="D501" s="1" t="str">
        <f t="shared" si="83"/>
        <v>21:0165</v>
      </c>
      <c r="E501" t="s">
        <v>2597</v>
      </c>
      <c r="F501" t="s">
        <v>2598</v>
      </c>
      <c r="H501">
        <v>52.274790400000001</v>
      </c>
      <c r="I501">
        <v>-61.70167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25</v>
      </c>
      <c r="M501" t="s">
        <v>246</v>
      </c>
      <c r="N501">
        <v>500</v>
      </c>
      <c r="O501" t="s">
        <v>2599</v>
      </c>
      <c r="P501" t="s">
        <v>35</v>
      </c>
      <c r="Q501" t="s">
        <v>39</v>
      </c>
      <c r="R501" t="s">
        <v>153</v>
      </c>
      <c r="S501" t="s">
        <v>377</v>
      </c>
      <c r="T501" t="s">
        <v>40</v>
      </c>
      <c r="U501" t="s">
        <v>2600</v>
      </c>
      <c r="V501" t="s">
        <v>1153</v>
      </c>
      <c r="W501" t="s">
        <v>40</v>
      </c>
      <c r="X501" t="s">
        <v>179</v>
      </c>
      <c r="Y501" t="s">
        <v>37</v>
      </c>
      <c r="Z501" t="s">
        <v>45</v>
      </c>
      <c r="AA501" t="s">
        <v>107</v>
      </c>
      <c r="AB501" t="s">
        <v>164</v>
      </c>
      <c r="AC501" t="s">
        <v>818</v>
      </c>
      <c r="AD501" t="s">
        <v>2423</v>
      </c>
    </row>
    <row r="502" spans="1:30" hidden="1" x14ac:dyDescent="0.3">
      <c r="A502" t="s">
        <v>2601</v>
      </c>
      <c r="B502" t="s">
        <v>2602</v>
      </c>
      <c r="C502" s="1" t="str">
        <f t="shared" si="76"/>
        <v>21:0500</v>
      </c>
      <c r="D502" s="1" t="str">
        <f t="shared" si="83"/>
        <v>21:0165</v>
      </c>
      <c r="E502" t="s">
        <v>2603</v>
      </c>
      <c r="F502" t="s">
        <v>2604</v>
      </c>
      <c r="H502">
        <v>52.238269000000003</v>
      </c>
      <c r="I502">
        <v>-61.701828399999997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34</v>
      </c>
      <c r="N502">
        <v>501</v>
      </c>
      <c r="O502" t="s">
        <v>103</v>
      </c>
      <c r="P502" t="s">
        <v>164</v>
      </c>
      <c r="Q502" t="s">
        <v>39</v>
      </c>
      <c r="R502" t="s">
        <v>136</v>
      </c>
      <c r="S502" t="s">
        <v>95</v>
      </c>
      <c r="T502" t="s">
        <v>40</v>
      </c>
      <c r="U502" t="s">
        <v>77</v>
      </c>
      <c r="V502" t="s">
        <v>94</v>
      </c>
      <c r="W502" t="s">
        <v>40</v>
      </c>
      <c r="X502" t="s">
        <v>43</v>
      </c>
      <c r="Y502" t="s">
        <v>95</v>
      </c>
      <c r="Z502" t="s">
        <v>135</v>
      </c>
      <c r="AA502" t="s">
        <v>45</v>
      </c>
      <c r="AB502" t="s">
        <v>2003</v>
      </c>
      <c r="AC502" t="s">
        <v>60</v>
      </c>
      <c r="AD502" t="s">
        <v>324</v>
      </c>
    </row>
    <row r="503" spans="1:30" hidden="1" x14ac:dyDescent="0.3">
      <c r="A503" t="s">
        <v>2605</v>
      </c>
      <c r="B503" t="s">
        <v>2606</v>
      </c>
      <c r="C503" s="1" t="str">
        <f t="shared" si="76"/>
        <v>21:0500</v>
      </c>
      <c r="D503" s="1" t="str">
        <f t="shared" si="83"/>
        <v>21:0165</v>
      </c>
      <c r="E503" t="s">
        <v>2603</v>
      </c>
      <c r="F503" t="s">
        <v>2607</v>
      </c>
      <c r="H503">
        <v>52.238269000000003</v>
      </c>
      <c r="I503">
        <v>-61.701828399999997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65</v>
      </c>
      <c r="N503">
        <v>502</v>
      </c>
      <c r="O503" t="s">
        <v>270</v>
      </c>
      <c r="P503" t="s">
        <v>232</v>
      </c>
      <c r="Q503" t="s">
        <v>39</v>
      </c>
      <c r="R503" t="s">
        <v>68</v>
      </c>
      <c r="S503" t="s">
        <v>95</v>
      </c>
      <c r="T503" t="s">
        <v>40</v>
      </c>
      <c r="U503" t="s">
        <v>510</v>
      </c>
      <c r="V503" t="s">
        <v>94</v>
      </c>
      <c r="W503" t="s">
        <v>40</v>
      </c>
      <c r="X503" t="s">
        <v>179</v>
      </c>
      <c r="Y503" t="s">
        <v>95</v>
      </c>
      <c r="Z503" t="s">
        <v>135</v>
      </c>
      <c r="AA503" t="s">
        <v>258</v>
      </c>
      <c r="AB503" t="s">
        <v>559</v>
      </c>
      <c r="AC503" t="s">
        <v>70</v>
      </c>
      <c r="AD503" t="s">
        <v>478</v>
      </c>
    </row>
    <row r="504" spans="1:30" hidden="1" x14ac:dyDescent="0.3">
      <c r="A504" t="s">
        <v>2608</v>
      </c>
      <c r="B504" t="s">
        <v>2609</v>
      </c>
      <c r="C504" s="1" t="str">
        <f t="shared" si="76"/>
        <v>21:0500</v>
      </c>
      <c r="D504" s="1" t="str">
        <f t="shared" si="83"/>
        <v>21:0165</v>
      </c>
      <c r="E504" t="s">
        <v>2603</v>
      </c>
      <c r="F504" t="s">
        <v>2610</v>
      </c>
      <c r="H504">
        <v>52.238269000000003</v>
      </c>
      <c r="I504">
        <v>-61.701828399999997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52</v>
      </c>
      <c r="N504">
        <v>503</v>
      </c>
      <c r="O504" t="s">
        <v>283</v>
      </c>
      <c r="P504" t="s">
        <v>477</v>
      </c>
      <c r="Q504" t="s">
        <v>95</v>
      </c>
      <c r="R504" t="s">
        <v>68</v>
      </c>
      <c r="S504" t="s">
        <v>55</v>
      </c>
      <c r="T504" t="s">
        <v>40</v>
      </c>
      <c r="U504" t="s">
        <v>613</v>
      </c>
      <c r="V504" t="s">
        <v>518</v>
      </c>
      <c r="W504" t="s">
        <v>117</v>
      </c>
      <c r="X504" t="s">
        <v>179</v>
      </c>
      <c r="Y504" t="s">
        <v>95</v>
      </c>
      <c r="Z504" t="s">
        <v>44</v>
      </c>
      <c r="AA504" t="s">
        <v>314</v>
      </c>
      <c r="AB504" t="s">
        <v>1932</v>
      </c>
      <c r="AC504" t="s">
        <v>167</v>
      </c>
      <c r="AD504" t="s">
        <v>203</v>
      </c>
    </row>
    <row r="505" spans="1:30" hidden="1" x14ac:dyDescent="0.3">
      <c r="A505" t="s">
        <v>2611</v>
      </c>
      <c r="B505" t="s">
        <v>2612</v>
      </c>
      <c r="C505" s="1" t="str">
        <f t="shared" si="76"/>
        <v>21:0500</v>
      </c>
      <c r="D505" s="1" t="str">
        <f t="shared" si="83"/>
        <v>21:0165</v>
      </c>
      <c r="E505" t="s">
        <v>2613</v>
      </c>
      <c r="F505" t="s">
        <v>2614</v>
      </c>
      <c r="H505">
        <v>52.251757499999997</v>
      </c>
      <c r="I505">
        <v>-61.635056599999999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76</v>
      </c>
      <c r="N505">
        <v>504</v>
      </c>
      <c r="O505" t="s">
        <v>58</v>
      </c>
      <c r="P505" t="s">
        <v>36</v>
      </c>
      <c r="Q505" t="s">
        <v>55</v>
      </c>
      <c r="R505" t="s">
        <v>38</v>
      </c>
      <c r="S505" t="s">
        <v>37</v>
      </c>
      <c r="T505" t="s">
        <v>40</v>
      </c>
      <c r="U505" t="s">
        <v>613</v>
      </c>
      <c r="V505" t="s">
        <v>740</v>
      </c>
      <c r="W505" t="s">
        <v>40</v>
      </c>
      <c r="X505" t="s">
        <v>179</v>
      </c>
      <c r="Y505" t="s">
        <v>55</v>
      </c>
      <c r="Z505" t="s">
        <v>214</v>
      </c>
      <c r="AA505" t="s">
        <v>135</v>
      </c>
      <c r="AB505" t="s">
        <v>145</v>
      </c>
      <c r="AC505" t="s">
        <v>70</v>
      </c>
      <c r="AD505" t="s">
        <v>1477</v>
      </c>
    </row>
    <row r="506" spans="1:30" hidden="1" x14ac:dyDescent="0.3">
      <c r="A506" t="s">
        <v>2615</v>
      </c>
      <c r="B506" t="s">
        <v>2616</v>
      </c>
      <c r="C506" s="1" t="str">
        <f t="shared" si="76"/>
        <v>21:0500</v>
      </c>
      <c r="D506" s="1" t="str">
        <f t="shared" si="83"/>
        <v>21:0165</v>
      </c>
      <c r="E506" t="s">
        <v>2617</v>
      </c>
      <c r="F506" t="s">
        <v>2618</v>
      </c>
      <c r="H506">
        <v>52.217587600000002</v>
      </c>
      <c r="I506">
        <v>-61.638680899999997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91</v>
      </c>
      <c r="N506">
        <v>505</v>
      </c>
      <c r="O506" t="s">
        <v>329</v>
      </c>
      <c r="P506" t="s">
        <v>67</v>
      </c>
      <c r="Q506" t="s">
        <v>39</v>
      </c>
      <c r="R506" t="s">
        <v>55</v>
      </c>
      <c r="S506" t="s">
        <v>55</v>
      </c>
      <c r="T506" t="s">
        <v>40</v>
      </c>
      <c r="U506" t="s">
        <v>782</v>
      </c>
      <c r="V506" t="s">
        <v>714</v>
      </c>
      <c r="W506" t="s">
        <v>40</v>
      </c>
      <c r="X506" t="s">
        <v>179</v>
      </c>
      <c r="Y506" t="s">
        <v>39</v>
      </c>
      <c r="Z506" t="s">
        <v>58</v>
      </c>
      <c r="AA506" t="s">
        <v>58</v>
      </c>
      <c r="AB506" t="s">
        <v>1090</v>
      </c>
      <c r="AC506" t="s">
        <v>1503</v>
      </c>
      <c r="AD506" t="s">
        <v>2423</v>
      </c>
    </row>
    <row r="507" spans="1:30" hidden="1" x14ac:dyDescent="0.3">
      <c r="A507" t="s">
        <v>2619</v>
      </c>
      <c r="B507" t="s">
        <v>2620</v>
      </c>
      <c r="C507" s="1" t="str">
        <f t="shared" si="76"/>
        <v>21:0500</v>
      </c>
      <c r="D507" s="1" t="str">
        <f t="shared" si="83"/>
        <v>21:0165</v>
      </c>
      <c r="E507" t="s">
        <v>2621</v>
      </c>
      <c r="F507" t="s">
        <v>2622</v>
      </c>
      <c r="H507">
        <v>52.2019102</v>
      </c>
      <c r="I507">
        <v>-61.7011465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102</v>
      </c>
      <c r="N507">
        <v>506</v>
      </c>
      <c r="O507" t="s">
        <v>270</v>
      </c>
      <c r="P507" t="s">
        <v>66</v>
      </c>
      <c r="Q507" t="s">
        <v>55</v>
      </c>
      <c r="R507" t="s">
        <v>131</v>
      </c>
      <c r="S507" t="s">
        <v>95</v>
      </c>
      <c r="T507" t="s">
        <v>40</v>
      </c>
      <c r="U507" t="s">
        <v>196</v>
      </c>
      <c r="V507" t="s">
        <v>264</v>
      </c>
      <c r="W507" t="s">
        <v>40</v>
      </c>
      <c r="X507" t="s">
        <v>179</v>
      </c>
      <c r="Y507" t="s">
        <v>95</v>
      </c>
      <c r="Z507" t="s">
        <v>337</v>
      </c>
      <c r="AA507" t="s">
        <v>115</v>
      </c>
      <c r="AB507" t="s">
        <v>1585</v>
      </c>
      <c r="AC507" t="s">
        <v>884</v>
      </c>
      <c r="AD507" t="s">
        <v>308</v>
      </c>
    </row>
    <row r="508" spans="1:30" hidden="1" x14ac:dyDescent="0.3">
      <c r="A508" t="s">
        <v>2623</v>
      </c>
      <c r="B508" t="s">
        <v>2624</v>
      </c>
      <c r="C508" s="1" t="str">
        <f t="shared" si="76"/>
        <v>21:0500</v>
      </c>
      <c r="D508" s="1" t="str">
        <f t="shared" si="83"/>
        <v>21:0165</v>
      </c>
      <c r="E508" t="s">
        <v>2625</v>
      </c>
      <c r="F508" t="s">
        <v>2626</v>
      </c>
      <c r="H508">
        <v>52.180974900000002</v>
      </c>
      <c r="I508">
        <v>-61.666199900000002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113</v>
      </c>
      <c r="N508">
        <v>507</v>
      </c>
      <c r="O508" t="s">
        <v>151</v>
      </c>
      <c r="P508" t="s">
        <v>364</v>
      </c>
      <c r="Q508" t="s">
        <v>39</v>
      </c>
      <c r="R508" t="s">
        <v>119</v>
      </c>
      <c r="S508" t="s">
        <v>95</v>
      </c>
      <c r="T508" t="s">
        <v>40</v>
      </c>
      <c r="U508" t="s">
        <v>873</v>
      </c>
      <c r="V508" t="s">
        <v>518</v>
      </c>
      <c r="W508" t="s">
        <v>194</v>
      </c>
      <c r="X508" t="s">
        <v>43</v>
      </c>
      <c r="Y508" t="s">
        <v>136</v>
      </c>
      <c r="Z508" t="s">
        <v>211</v>
      </c>
      <c r="AA508" t="s">
        <v>48</v>
      </c>
      <c r="AB508" t="s">
        <v>2627</v>
      </c>
      <c r="AC508" t="s">
        <v>84</v>
      </c>
      <c r="AD508" t="s">
        <v>1477</v>
      </c>
    </row>
    <row r="509" spans="1:30" hidden="1" x14ac:dyDescent="0.3">
      <c r="A509" t="s">
        <v>2628</v>
      </c>
      <c r="B509" t="s">
        <v>2629</v>
      </c>
      <c r="C509" s="1" t="str">
        <f t="shared" si="76"/>
        <v>21:0500</v>
      </c>
      <c r="D509" s="1" t="str">
        <f t="shared" si="83"/>
        <v>21:0165</v>
      </c>
      <c r="E509" t="s">
        <v>2630</v>
      </c>
      <c r="F509" t="s">
        <v>2631</v>
      </c>
      <c r="H509">
        <v>52.173794399999998</v>
      </c>
      <c r="I509">
        <v>-61.668900800000003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127</v>
      </c>
      <c r="N509">
        <v>508</v>
      </c>
      <c r="O509" t="s">
        <v>941</v>
      </c>
      <c r="P509" t="s">
        <v>103</v>
      </c>
      <c r="Q509" t="s">
        <v>39</v>
      </c>
      <c r="R509" t="s">
        <v>131</v>
      </c>
      <c r="S509" t="s">
        <v>92</v>
      </c>
      <c r="T509" t="s">
        <v>194</v>
      </c>
      <c r="U509" t="s">
        <v>2632</v>
      </c>
      <c r="V509" t="s">
        <v>583</v>
      </c>
      <c r="W509" t="s">
        <v>40</v>
      </c>
      <c r="X509" t="s">
        <v>43</v>
      </c>
      <c r="Y509" t="s">
        <v>39</v>
      </c>
      <c r="Z509" t="s">
        <v>115</v>
      </c>
      <c r="AA509" t="s">
        <v>241</v>
      </c>
      <c r="AB509" t="s">
        <v>2338</v>
      </c>
      <c r="AC509" t="s">
        <v>2633</v>
      </c>
      <c r="AD509" t="s">
        <v>1448</v>
      </c>
    </row>
    <row r="510" spans="1:30" hidden="1" x14ac:dyDescent="0.3">
      <c r="A510" t="s">
        <v>2634</v>
      </c>
      <c r="B510" t="s">
        <v>2635</v>
      </c>
      <c r="C510" s="1" t="str">
        <f t="shared" si="76"/>
        <v>21:0500</v>
      </c>
      <c r="D510" s="1" t="str">
        <f t="shared" si="83"/>
        <v>21:0165</v>
      </c>
      <c r="E510" t="s">
        <v>2636</v>
      </c>
      <c r="F510" t="s">
        <v>2637</v>
      </c>
      <c r="H510">
        <v>52.192062300000003</v>
      </c>
      <c r="I510">
        <v>-61.601876099999998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142</v>
      </c>
      <c r="N510">
        <v>509</v>
      </c>
      <c r="O510" t="s">
        <v>304</v>
      </c>
      <c r="P510" t="s">
        <v>169</v>
      </c>
      <c r="Q510" t="s">
        <v>39</v>
      </c>
      <c r="R510" t="s">
        <v>38</v>
      </c>
      <c r="S510" t="s">
        <v>37</v>
      </c>
      <c r="T510" t="s">
        <v>40</v>
      </c>
      <c r="U510" t="s">
        <v>471</v>
      </c>
      <c r="V510" t="s">
        <v>42</v>
      </c>
      <c r="W510" t="s">
        <v>40</v>
      </c>
      <c r="X510" t="s">
        <v>43</v>
      </c>
      <c r="Y510" t="s">
        <v>39</v>
      </c>
      <c r="Z510" t="s">
        <v>204</v>
      </c>
      <c r="AA510" t="s">
        <v>134</v>
      </c>
      <c r="AB510" t="s">
        <v>636</v>
      </c>
      <c r="AC510" t="s">
        <v>97</v>
      </c>
      <c r="AD510" t="s">
        <v>80</v>
      </c>
    </row>
    <row r="511" spans="1:30" hidden="1" x14ac:dyDescent="0.3">
      <c r="A511" t="s">
        <v>2638</v>
      </c>
      <c r="B511" t="s">
        <v>2639</v>
      </c>
      <c r="C511" s="1" t="str">
        <f t="shared" si="76"/>
        <v>21:0500</v>
      </c>
      <c r="D511" s="1" t="str">
        <f t="shared" si="83"/>
        <v>21:0165</v>
      </c>
      <c r="E511" t="s">
        <v>2640</v>
      </c>
      <c r="F511" t="s">
        <v>2641</v>
      </c>
      <c r="H511">
        <v>52.185299700000002</v>
      </c>
      <c r="I511">
        <v>-61.5555272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150</v>
      </c>
      <c r="N511">
        <v>510</v>
      </c>
      <c r="O511" t="s">
        <v>232</v>
      </c>
      <c r="P511" t="s">
        <v>193</v>
      </c>
      <c r="Q511" t="s">
        <v>55</v>
      </c>
      <c r="R511" t="s">
        <v>68</v>
      </c>
      <c r="S511" t="s">
        <v>95</v>
      </c>
      <c r="T511" t="s">
        <v>40</v>
      </c>
      <c r="U511" t="s">
        <v>67</v>
      </c>
      <c r="V511" t="s">
        <v>649</v>
      </c>
      <c r="W511" t="s">
        <v>40</v>
      </c>
      <c r="X511" t="s">
        <v>43</v>
      </c>
      <c r="Y511" t="s">
        <v>95</v>
      </c>
      <c r="Z511" t="s">
        <v>67</v>
      </c>
      <c r="AA511" t="s">
        <v>44</v>
      </c>
      <c r="AB511" t="s">
        <v>323</v>
      </c>
      <c r="AC511" t="s">
        <v>57</v>
      </c>
      <c r="AD511" t="s">
        <v>86</v>
      </c>
    </row>
    <row r="512" spans="1:30" hidden="1" x14ac:dyDescent="0.3">
      <c r="A512" t="s">
        <v>2642</v>
      </c>
      <c r="B512" t="s">
        <v>2643</v>
      </c>
      <c r="C512" s="1" t="str">
        <f t="shared" si="76"/>
        <v>21:0500</v>
      </c>
      <c r="D512" s="1" t="str">
        <f t="shared" si="83"/>
        <v>21:0165</v>
      </c>
      <c r="E512" t="s">
        <v>2644</v>
      </c>
      <c r="F512" t="s">
        <v>2645</v>
      </c>
      <c r="H512">
        <v>52.175992899999997</v>
      </c>
      <c r="I512">
        <v>-61.686135999999998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175</v>
      </c>
      <c r="N512">
        <v>511</v>
      </c>
      <c r="O512" t="s">
        <v>1948</v>
      </c>
      <c r="P512" t="s">
        <v>134</v>
      </c>
      <c r="Q512" t="s">
        <v>95</v>
      </c>
      <c r="R512" t="s">
        <v>38</v>
      </c>
      <c r="S512" t="s">
        <v>377</v>
      </c>
      <c r="T512" t="s">
        <v>40</v>
      </c>
      <c r="U512" t="s">
        <v>2646</v>
      </c>
      <c r="V512" t="s">
        <v>1153</v>
      </c>
      <c r="W512" t="s">
        <v>40</v>
      </c>
      <c r="X512" t="s">
        <v>43</v>
      </c>
      <c r="Y512" t="s">
        <v>38</v>
      </c>
      <c r="Z512" t="s">
        <v>115</v>
      </c>
      <c r="AA512" t="s">
        <v>44</v>
      </c>
      <c r="AB512" t="s">
        <v>1932</v>
      </c>
      <c r="AC512" t="s">
        <v>2271</v>
      </c>
      <c r="AD512" t="s">
        <v>158</v>
      </c>
    </row>
    <row r="513" spans="1:30" hidden="1" x14ac:dyDescent="0.3">
      <c r="A513" t="s">
        <v>2647</v>
      </c>
      <c r="B513" t="s">
        <v>2648</v>
      </c>
      <c r="C513" s="1" t="str">
        <f t="shared" si="76"/>
        <v>21:0500</v>
      </c>
      <c r="D513" s="1" t="str">
        <f t="shared" si="83"/>
        <v>21:0165</v>
      </c>
      <c r="E513" t="s">
        <v>2649</v>
      </c>
      <c r="F513" t="s">
        <v>2650</v>
      </c>
      <c r="H513">
        <v>52.198282900000002</v>
      </c>
      <c r="I513">
        <v>-61.760936200000003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184</v>
      </c>
      <c r="N513">
        <v>512</v>
      </c>
      <c r="O513" t="s">
        <v>128</v>
      </c>
      <c r="P513" t="s">
        <v>169</v>
      </c>
      <c r="Q513" t="s">
        <v>95</v>
      </c>
      <c r="R513" t="s">
        <v>38</v>
      </c>
      <c r="S513" t="s">
        <v>37</v>
      </c>
      <c r="T513" t="s">
        <v>40</v>
      </c>
      <c r="U513" t="s">
        <v>45</v>
      </c>
      <c r="V513" t="s">
        <v>70</v>
      </c>
      <c r="W513" t="s">
        <v>40</v>
      </c>
      <c r="X513" t="s">
        <v>43</v>
      </c>
      <c r="Y513" t="s">
        <v>39</v>
      </c>
      <c r="Z513" t="s">
        <v>135</v>
      </c>
      <c r="AA513" t="s">
        <v>204</v>
      </c>
      <c r="AB513" t="s">
        <v>192</v>
      </c>
      <c r="AC513" t="s">
        <v>121</v>
      </c>
      <c r="AD513" t="s">
        <v>170</v>
      </c>
    </row>
    <row r="514" spans="1:30" hidden="1" x14ac:dyDescent="0.3">
      <c r="A514" t="s">
        <v>2651</v>
      </c>
      <c r="B514" t="s">
        <v>2652</v>
      </c>
      <c r="C514" s="1" t="str">
        <f t="shared" ref="C514:C577" si="86">HYPERLINK("http://geochem.nrcan.gc.ca/cdogs/content/bdl/bdl210500_e.htm", "21:0500")</f>
        <v>21:0500</v>
      </c>
      <c r="D514" s="1" t="str">
        <f>HYPERLINK("http://geochem.nrcan.gc.ca/cdogs/content/svy/svy_e.htm", "")</f>
        <v/>
      </c>
      <c r="G514" s="1" t="str">
        <f>HYPERLINK("http://geochem.nrcan.gc.ca/cdogs/content/cr_/cr_00060_e.htm", "60")</f>
        <v>60</v>
      </c>
      <c r="J514" t="s">
        <v>161</v>
      </c>
      <c r="K514" t="s">
        <v>162</v>
      </c>
      <c r="L514">
        <v>26</v>
      </c>
      <c r="M514" t="s">
        <v>163</v>
      </c>
      <c r="N514">
        <v>513</v>
      </c>
      <c r="O514" t="s">
        <v>116</v>
      </c>
      <c r="P514" t="s">
        <v>169</v>
      </c>
      <c r="Q514" t="s">
        <v>39</v>
      </c>
      <c r="R514" t="s">
        <v>165</v>
      </c>
      <c r="S514" t="s">
        <v>68</v>
      </c>
      <c r="T514" t="s">
        <v>40</v>
      </c>
      <c r="U514" t="s">
        <v>2653</v>
      </c>
      <c r="V514" t="s">
        <v>167</v>
      </c>
      <c r="W514" t="s">
        <v>194</v>
      </c>
      <c r="X514" t="s">
        <v>39</v>
      </c>
      <c r="Y514" t="s">
        <v>37</v>
      </c>
      <c r="Z514" t="s">
        <v>134</v>
      </c>
      <c r="AA514" t="s">
        <v>135</v>
      </c>
      <c r="AB514" t="s">
        <v>1720</v>
      </c>
      <c r="AC514" t="s">
        <v>306</v>
      </c>
      <c r="AD514" t="s">
        <v>158</v>
      </c>
    </row>
    <row r="515" spans="1:30" hidden="1" x14ac:dyDescent="0.3">
      <c r="A515" t="s">
        <v>2654</v>
      </c>
      <c r="B515" t="s">
        <v>2655</v>
      </c>
      <c r="C515" s="1" t="str">
        <f t="shared" si="86"/>
        <v>21:0500</v>
      </c>
      <c r="D515" s="1" t="str">
        <f t="shared" ref="D515:D528" si="87">HYPERLINK("http://geochem.nrcan.gc.ca/cdogs/content/svy/svy210165_e.htm", "21:0165")</f>
        <v>21:0165</v>
      </c>
      <c r="E515" t="s">
        <v>2656</v>
      </c>
      <c r="F515" t="s">
        <v>2657</v>
      </c>
      <c r="H515">
        <v>52.203492099999998</v>
      </c>
      <c r="I515">
        <v>-61.825458699999999</v>
      </c>
      <c r="J515" s="1" t="str">
        <f t="shared" ref="J515:J528" si="88">HYPERLINK("http://geochem.nrcan.gc.ca/cdogs/content/kwd/kwd020027_e.htm", "NGR lake sediment grab sample")</f>
        <v>NGR lake sediment grab sample</v>
      </c>
      <c r="K515" s="1" t="str">
        <f t="shared" ref="K515:K528" si="89">HYPERLINK("http://geochem.nrcan.gc.ca/cdogs/content/kwd/kwd080006_e.htm", "&lt;177 micron (NGR)")</f>
        <v>&lt;177 micron (NGR)</v>
      </c>
      <c r="L515">
        <v>26</v>
      </c>
      <c r="M515" t="s">
        <v>191</v>
      </c>
      <c r="N515">
        <v>514</v>
      </c>
      <c r="O515" t="s">
        <v>337</v>
      </c>
      <c r="P515" t="s">
        <v>67</v>
      </c>
      <c r="Q515" t="s">
        <v>95</v>
      </c>
      <c r="R515" t="s">
        <v>68</v>
      </c>
      <c r="S515" t="s">
        <v>55</v>
      </c>
      <c r="T515" t="s">
        <v>40</v>
      </c>
      <c r="U515" t="s">
        <v>151</v>
      </c>
      <c r="V515" t="s">
        <v>351</v>
      </c>
      <c r="W515" t="s">
        <v>40</v>
      </c>
      <c r="X515" t="s">
        <v>179</v>
      </c>
      <c r="Y515" t="s">
        <v>95</v>
      </c>
      <c r="Z515" t="s">
        <v>214</v>
      </c>
      <c r="AA515" t="s">
        <v>44</v>
      </c>
      <c r="AB515" t="s">
        <v>247</v>
      </c>
      <c r="AC515" t="s">
        <v>97</v>
      </c>
      <c r="AD515" t="s">
        <v>1236</v>
      </c>
    </row>
    <row r="516" spans="1:30" hidden="1" x14ac:dyDescent="0.3">
      <c r="A516" t="s">
        <v>2658</v>
      </c>
      <c r="B516" t="s">
        <v>2659</v>
      </c>
      <c r="C516" s="1" t="str">
        <f t="shared" si="86"/>
        <v>21:0500</v>
      </c>
      <c r="D516" s="1" t="str">
        <f t="shared" si="87"/>
        <v>21:0165</v>
      </c>
      <c r="E516" t="s">
        <v>2660</v>
      </c>
      <c r="F516" t="s">
        <v>2661</v>
      </c>
      <c r="H516">
        <v>52.197200299999999</v>
      </c>
      <c r="I516">
        <v>-61.874567800000001</v>
      </c>
      <c r="J516" s="1" t="str">
        <f t="shared" si="88"/>
        <v>NGR lake sediment grab sample</v>
      </c>
      <c r="K516" s="1" t="str">
        <f t="shared" si="89"/>
        <v>&lt;177 micron (NGR)</v>
      </c>
      <c r="L516">
        <v>26</v>
      </c>
      <c r="M516" t="s">
        <v>201</v>
      </c>
      <c r="N516">
        <v>515</v>
      </c>
      <c r="O516" t="s">
        <v>414</v>
      </c>
      <c r="P516" t="s">
        <v>131</v>
      </c>
      <c r="Q516" t="s">
        <v>95</v>
      </c>
      <c r="R516" t="s">
        <v>55</v>
      </c>
      <c r="S516" t="s">
        <v>37</v>
      </c>
      <c r="T516" t="s">
        <v>40</v>
      </c>
      <c r="U516" t="s">
        <v>83</v>
      </c>
      <c r="V516" t="s">
        <v>167</v>
      </c>
      <c r="W516" t="s">
        <v>40</v>
      </c>
      <c r="X516" t="s">
        <v>179</v>
      </c>
      <c r="Y516" t="s">
        <v>37</v>
      </c>
      <c r="Z516" t="s">
        <v>134</v>
      </c>
      <c r="AA516" t="s">
        <v>134</v>
      </c>
      <c r="AB516" t="s">
        <v>2662</v>
      </c>
      <c r="AC516" t="s">
        <v>70</v>
      </c>
      <c r="AD516" t="s">
        <v>216</v>
      </c>
    </row>
    <row r="517" spans="1:30" hidden="1" x14ac:dyDescent="0.3">
      <c r="A517" t="s">
        <v>2663</v>
      </c>
      <c r="B517" t="s">
        <v>2664</v>
      </c>
      <c r="C517" s="1" t="str">
        <f t="shared" si="86"/>
        <v>21:0500</v>
      </c>
      <c r="D517" s="1" t="str">
        <f t="shared" si="87"/>
        <v>21:0165</v>
      </c>
      <c r="E517" t="s">
        <v>2665</v>
      </c>
      <c r="F517" t="s">
        <v>2666</v>
      </c>
      <c r="H517">
        <v>52.219287999999999</v>
      </c>
      <c r="I517">
        <v>-61.875136699999999</v>
      </c>
      <c r="J517" s="1" t="str">
        <f t="shared" si="88"/>
        <v>NGR lake sediment grab sample</v>
      </c>
      <c r="K517" s="1" t="str">
        <f t="shared" si="89"/>
        <v>&lt;177 micron (NGR)</v>
      </c>
      <c r="L517">
        <v>26</v>
      </c>
      <c r="M517" t="s">
        <v>210</v>
      </c>
      <c r="N517">
        <v>516</v>
      </c>
      <c r="O517" t="s">
        <v>2667</v>
      </c>
      <c r="P517" t="s">
        <v>119</v>
      </c>
      <c r="Q517" t="s">
        <v>95</v>
      </c>
      <c r="R517" t="s">
        <v>38</v>
      </c>
      <c r="S517" t="s">
        <v>79</v>
      </c>
      <c r="T517" t="s">
        <v>40</v>
      </c>
      <c r="U517" t="s">
        <v>613</v>
      </c>
      <c r="V517" t="s">
        <v>2668</v>
      </c>
      <c r="W517" t="s">
        <v>40</v>
      </c>
      <c r="X517" t="s">
        <v>43</v>
      </c>
      <c r="Y517" t="s">
        <v>37</v>
      </c>
      <c r="Z517" t="s">
        <v>214</v>
      </c>
      <c r="AA517" t="s">
        <v>204</v>
      </c>
      <c r="AB517" t="s">
        <v>2669</v>
      </c>
      <c r="AC517" t="s">
        <v>947</v>
      </c>
      <c r="AD517" t="s">
        <v>216</v>
      </c>
    </row>
    <row r="518" spans="1:30" hidden="1" x14ac:dyDescent="0.3">
      <c r="A518" t="s">
        <v>2670</v>
      </c>
      <c r="B518" t="s">
        <v>2671</v>
      </c>
      <c r="C518" s="1" t="str">
        <f t="shared" si="86"/>
        <v>21:0500</v>
      </c>
      <c r="D518" s="1" t="str">
        <f t="shared" si="87"/>
        <v>21:0165</v>
      </c>
      <c r="E518" t="s">
        <v>2672</v>
      </c>
      <c r="F518" t="s">
        <v>2673</v>
      </c>
      <c r="H518">
        <v>52.226308299999999</v>
      </c>
      <c r="I518">
        <v>-61.895896200000003</v>
      </c>
      <c r="J518" s="1" t="str">
        <f t="shared" si="88"/>
        <v>NGR lake sediment grab sample</v>
      </c>
      <c r="K518" s="1" t="str">
        <f t="shared" si="89"/>
        <v>&lt;177 micron (NGR)</v>
      </c>
      <c r="L518">
        <v>26</v>
      </c>
      <c r="M518" t="s">
        <v>221</v>
      </c>
      <c r="N518">
        <v>517</v>
      </c>
      <c r="O518" t="s">
        <v>135</v>
      </c>
      <c r="P518" t="s">
        <v>54</v>
      </c>
      <c r="Q518" t="s">
        <v>55</v>
      </c>
      <c r="R518" t="s">
        <v>68</v>
      </c>
      <c r="S518" t="s">
        <v>39</v>
      </c>
      <c r="T518" t="s">
        <v>40</v>
      </c>
      <c r="U518" t="s">
        <v>108</v>
      </c>
      <c r="V518" t="s">
        <v>144</v>
      </c>
      <c r="W518" t="s">
        <v>40</v>
      </c>
      <c r="X518" t="s">
        <v>43</v>
      </c>
      <c r="Y518" t="s">
        <v>95</v>
      </c>
      <c r="Z518" t="s">
        <v>67</v>
      </c>
      <c r="AA518" t="s">
        <v>58</v>
      </c>
      <c r="AB518" t="s">
        <v>519</v>
      </c>
      <c r="AC518" t="s">
        <v>239</v>
      </c>
      <c r="AD518" t="s">
        <v>1477</v>
      </c>
    </row>
    <row r="519" spans="1:30" hidden="1" x14ac:dyDescent="0.3">
      <c r="A519" t="s">
        <v>2674</v>
      </c>
      <c r="B519" t="s">
        <v>2675</v>
      </c>
      <c r="C519" s="1" t="str">
        <f t="shared" si="86"/>
        <v>21:0500</v>
      </c>
      <c r="D519" s="1" t="str">
        <f t="shared" si="87"/>
        <v>21:0165</v>
      </c>
      <c r="E519" t="s">
        <v>2676</v>
      </c>
      <c r="F519" t="s">
        <v>2677</v>
      </c>
      <c r="H519">
        <v>52.265388399999999</v>
      </c>
      <c r="I519">
        <v>-61.910854299999997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230</v>
      </c>
      <c r="N519">
        <v>518</v>
      </c>
      <c r="O519" t="s">
        <v>1241</v>
      </c>
      <c r="P519" t="s">
        <v>185</v>
      </c>
      <c r="Q519" t="s">
        <v>39</v>
      </c>
      <c r="R519" t="s">
        <v>38</v>
      </c>
      <c r="S519" t="s">
        <v>136</v>
      </c>
      <c r="T519" t="s">
        <v>40</v>
      </c>
      <c r="U519" t="s">
        <v>2678</v>
      </c>
      <c r="V519" t="s">
        <v>884</v>
      </c>
      <c r="W519" t="s">
        <v>40</v>
      </c>
      <c r="X519" t="s">
        <v>43</v>
      </c>
      <c r="Y519" t="s">
        <v>95</v>
      </c>
      <c r="Z519" t="s">
        <v>135</v>
      </c>
      <c r="AA519" t="s">
        <v>258</v>
      </c>
      <c r="AB519" t="s">
        <v>164</v>
      </c>
      <c r="AC519" t="s">
        <v>106</v>
      </c>
      <c r="AD519" t="s">
        <v>137</v>
      </c>
    </row>
    <row r="520" spans="1:30" hidden="1" x14ac:dyDescent="0.3">
      <c r="A520" t="s">
        <v>2679</v>
      </c>
      <c r="B520" t="s">
        <v>2680</v>
      </c>
      <c r="C520" s="1" t="str">
        <f t="shared" si="86"/>
        <v>21:0500</v>
      </c>
      <c r="D520" s="1" t="str">
        <f t="shared" si="87"/>
        <v>21:0165</v>
      </c>
      <c r="E520" t="s">
        <v>2681</v>
      </c>
      <c r="F520" t="s">
        <v>2682</v>
      </c>
      <c r="H520">
        <v>52.292383600000001</v>
      </c>
      <c r="I520">
        <v>-61.890910400000003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238</v>
      </c>
      <c r="N520">
        <v>519</v>
      </c>
      <c r="O520" t="s">
        <v>337</v>
      </c>
      <c r="P520" t="s">
        <v>169</v>
      </c>
      <c r="Q520" t="s">
        <v>39</v>
      </c>
      <c r="R520" t="s">
        <v>68</v>
      </c>
      <c r="S520" t="s">
        <v>37</v>
      </c>
      <c r="T520" t="s">
        <v>40</v>
      </c>
      <c r="U520" t="s">
        <v>69</v>
      </c>
      <c r="V520" t="s">
        <v>812</v>
      </c>
      <c r="W520" t="s">
        <v>40</v>
      </c>
      <c r="X520" t="s">
        <v>43</v>
      </c>
      <c r="Y520" t="s">
        <v>95</v>
      </c>
      <c r="Z520" t="s">
        <v>45</v>
      </c>
      <c r="AA520" t="s">
        <v>83</v>
      </c>
      <c r="AB520" t="s">
        <v>1940</v>
      </c>
      <c r="AC520" t="s">
        <v>596</v>
      </c>
      <c r="AD520" t="s">
        <v>80</v>
      </c>
    </row>
    <row r="521" spans="1:30" hidden="1" x14ac:dyDescent="0.3">
      <c r="A521" t="s">
        <v>2683</v>
      </c>
      <c r="B521" t="s">
        <v>2684</v>
      </c>
      <c r="C521" s="1" t="str">
        <f t="shared" si="86"/>
        <v>21:0500</v>
      </c>
      <c r="D521" s="1" t="str">
        <f t="shared" si="87"/>
        <v>21:0165</v>
      </c>
      <c r="E521" t="s">
        <v>2685</v>
      </c>
      <c r="F521" t="s">
        <v>2686</v>
      </c>
      <c r="H521">
        <v>52.330125299999999</v>
      </c>
      <c r="I521">
        <v>-61.89817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26</v>
      </c>
      <c r="M521" t="s">
        <v>246</v>
      </c>
      <c r="N521">
        <v>520</v>
      </c>
      <c r="O521" t="s">
        <v>1900</v>
      </c>
      <c r="P521" t="s">
        <v>222</v>
      </c>
      <c r="Q521" t="s">
        <v>39</v>
      </c>
      <c r="R521" t="s">
        <v>38</v>
      </c>
      <c r="S521" t="s">
        <v>38</v>
      </c>
      <c r="T521" t="s">
        <v>40</v>
      </c>
      <c r="U521" t="s">
        <v>61</v>
      </c>
      <c r="V521" t="s">
        <v>1054</v>
      </c>
      <c r="W521" t="s">
        <v>40</v>
      </c>
      <c r="X521" t="s">
        <v>43</v>
      </c>
      <c r="Y521" t="s">
        <v>39</v>
      </c>
      <c r="Z521" t="s">
        <v>613</v>
      </c>
      <c r="AA521" t="s">
        <v>115</v>
      </c>
      <c r="AB521" t="s">
        <v>2203</v>
      </c>
      <c r="AC521" t="s">
        <v>213</v>
      </c>
      <c r="AD521" t="s">
        <v>137</v>
      </c>
    </row>
    <row r="522" spans="1:30" hidden="1" x14ac:dyDescent="0.3">
      <c r="A522" t="s">
        <v>2687</v>
      </c>
      <c r="B522" t="s">
        <v>2688</v>
      </c>
      <c r="C522" s="1" t="str">
        <f t="shared" si="86"/>
        <v>21:0500</v>
      </c>
      <c r="D522" s="1" t="str">
        <f t="shared" si="87"/>
        <v>21:0165</v>
      </c>
      <c r="E522" t="s">
        <v>2689</v>
      </c>
      <c r="F522" t="s">
        <v>2690</v>
      </c>
      <c r="H522">
        <v>52.371787699999999</v>
      </c>
      <c r="I522">
        <v>-61.897941199999998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34</v>
      </c>
      <c r="N522">
        <v>521</v>
      </c>
      <c r="O522" t="s">
        <v>364</v>
      </c>
      <c r="P522" t="s">
        <v>193</v>
      </c>
      <c r="Q522" t="s">
        <v>95</v>
      </c>
      <c r="R522" t="s">
        <v>131</v>
      </c>
      <c r="S522" t="s">
        <v>39</v>
      </c>
      <c r="T522" t="s">
        <v>40</v>
      </c>
      <c r="U522" t="s">
        <v>733</v>
      </c>
      <c r="V522" t="s">
        <v>70</v>
      </c>
      <c r="W522" t="s">
        <v>40</v>
      </c>
      <c r="X522" t="s">
        <v>43</v>
      </c>
      <c r="Y522" t="s">
        <v>95</v>
      </c>
      <c r="Z522" t="s">
        <v>67</v>
      </c>
      <c r="AA522" t="s">
        <v>58</v>
      </c>
      <c r="AB522" t="s">
        <v>338</v>
      </c>
      <c r="AC522" t="s">
        <v>106</v>
      </c>
      <c r="AD522" t="s">
        <v>324</v>
      </c>
    </row>
    <row r="523" spans="1:30" hidden="1" x14ac:dyDescent="0.3">
      <c r="A523" t="s">
        <v>2691</v>
      </c>
      <c r="B523" t="s">
        <v>2692</v>
      </c>
      <c r="C523" s="1" t="str">
        <f t="shared" si="86"/>
        <v>21:0500</v>
      </c>
      <c r="D523" s="1" t="str">
        <f t="shared" si="87"/>
        <v>21:0165</v>
      </c>
      <c r="E523" t="s">
        <v>2689</v>
      </c>
      <c r="F523" t="s">
        <v>2693</v>
      </c>
      <c r="H523">
        <v>52.371787699999999</v>
      </c>
      <c r="I523">
        <v>-61.897941199999998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65</v>
      </c>
      <c r="N523">
        <v>522</v>
      </c>
      <c r="O523" t="s">
        <v>103</v>
      </c>
      <c r="P523" t="s">
        <v>176</v>
      </c>
      <c r="Q523" t="s">
        <v>39</v>
      </c>
      <c r="R523" t="s">
        <v>68</v>
      </c>
      <c r="S523" t="s">
        <v>55</v>
      </c>
      <c r="T523" t="s">
        <v>40</v>
      </c>
      <c r="U523" t="s">
        <v>1101</v>
      </c>
      <c r="V523" t="s">
        <v>70</v>
      </c>
      <c r="W523" t="s">
        <v>40</v>
      </c>
      <c r="X523" t="s">
        <v>43</v>
      </c>
      <c r="Y523" t="s">
        <v>95</v>
      </c>
      <c r="Z523" t="s">
        <v>134</v>
      </c>
      <c r="AA523" t="s">
        <v>258</v>
      </c>
      <c r="AB523" t="s">
        <v>285</v>
      </c>
      <c r="AC523" t="s">
        <v>47</v>
      </c>
      <c r="AD523" t="s">
        <v>122</v>
      </c>
    </row>
    <row r="524" spans="1:30" hidden="1" x14ac:dyDescent="0.3">
      <c r="A524" t="s">
        <v>2694</v>
      </c>
      <c r="B524" t="s">
        <v>2695</v>
      </c>
      <c r="C524" s="1" t="str">
        <f t="shared" si="86"/>
        <v>21:0500</v>
      </c>
      <c r="D524" s="1" t="str">
        <f t="shared" si="87"/>
        <v>21:0165</v>
      </c>
      <c r="E524" t="s">
        <v>2689</v>
      </c>
      <c r="F524" t="s">
        <v>2696</v>
      </c>
      <c r="H524">
        <v>52.371787699999999</v>
      </c>
      <c r="I524">
        <v>-61.897941199999998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52</v>
      </c>
      <c r="N524">
        <v>523</v>
      </c>
      <c r="O524" t="s">
        <v>35</v>
      </c>
      <c r="P524" t="s">
        <v>176</v>
      </c>
      <c r="Q524" t="s">
        <v>37</v>
      </c>
      <c r="R524" t="s">
        <v>38</v>
      </c>
      <c r="S524" t="s">
        <v>55</v>
      </c>
      <c r="T524" t="s">
        <v>40</v>
      </c>
      <c r="U524" t="s">
        <v>344</v>
      </c>
      <c r="V524" t="s">
        <v>322</v>
      </c>
      <c r="W524" t="s">
        <v>40</v>
      </c>
      <c r="X524" t="s">
        <v>43</v>
      </c>
      <c r="Y524" t="s">
        <v>95</v>
      </c>
      <c r="Z524" t="s">
        <v>134</v>
      </c>
      <c r="AA524" t="s">
        <v>44</v>
      </c>
      <c r="AB524" t="s">
        <v>306</v>
      </c>
      <c r="AC524" t="s">
        <v>47</v>
      </c>
      <c r="AD524" t="s">
        <v>155</v>
      </c>
    </row>
    <row r="525" spans="1:30" hidden="1" x14ac:dyDescent="0.3">
      <c r="A525" t="s">
        <v>2697</v>
      </c>
      <c r="B525" t="s">
        <v>2698</v>
      </c>
      <c r="C525" s="1" t="str">
        <f t="shared" si="86"/>
        <v>21:0500</v>
      </c>
      <c r="D525" s="1" t="str">
        <f t="shared" si="87"/>
        <v>21:0165</v>
      </c>
      <c r="E525" t="s">
        <v>2699</v>
      </c>
      <c r="F525" t="s">
        <v>2700</v>
      </c>
      <c r="H525">
        <v>52.398760500000002</v>
      </c>
      <c r="I525">
        <v>-61.891198799999998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76</v>
      </c>
      <c r="N525">
        <v>524</v>
      </c>
      <c r="O525" t="s">
        <v>255</v>
      </c>
      <c r="P525" t="s">
        <v>176</v>
      </c>
      <c r="Q525" t="s">
        <v>95</v>
      </c>
      <c r="R525" t="s">
        <v>153</v>
      </c>
      <c r="S525" t="s">
        <v>55</v>
      </c>
      <c r="T525" t="s">
        <v>40</v>
      </c>
      <c r="U525" t="s">
        <v>733</v>
      </c>
      <c r="V525" t="s">
        <v>70</v>
      </c>
      <c r="W525" t="s">
        <v>40</v>
      </c>
      <c r="X525" t="s">
        <v>43</v>
      </c>
      <c r="Y525" t="s">
        <v>95</v>
      </c>
      <c r="Z525" t="s">
        <v>134</v>
      </c>
      <c r="AA525" t="s">
        <v>58</v>
      </c>
      <c r="AB525" t="s">
        <v>2065</v>
      </c>
      <c r="AC525" t="s">
        <v>596</v>
      </c>
      <c r="AD525" t="s">
        <v>122</v>
      </c>
    </row>
    <row r="526" spans="1:30" hidden="1" x14ac:dyDescent="0.3">
      <c r="A526" t="s">
        <v>2701</v>
      </c>
      <c r="B526" t="s">
        <v>2702</v>
      </c>
      <c r="C526" s="1" t="str">
        <f t="shared" si="86"/>
        <v>21:0500</v>
      </c>
      <c r="D526" s="1" t="str">
        <f t="shared" si="87"/>
        <v>21:0165</v>
      </c>
      <c r="E526" t="s">
        <v>2703</v>
      </c>
      <c r="F526" t="s">
        <v>2704</v>
      </c>
      <c r="H526">
        <v>52.434731900000003</v>
      </c>
      <c r="I526">
        <v>-61.897812899999998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91</v>
      </c>
      <c r="N526">
        <v>525</v>
      </c>
      <c r="O526" t="s">
        <v>204</v>
      </c>
      <c r="P526" t="s">
        <v>135</v>
      </c>
      <c r="Q526" t="s">
        <v>39</v>
      </c>
      <c r="R526" t="s">
        <v>38</v>
      </c>
      <c r="S526" t="s">
        <v>95</v>
      </c>
      <c r="T526" t="s">
        <v>194</v>
      </c>
      <c r="U526" t="s">
        <v>214</v>
      </c>
      <c r="V526" t="s">
        <v>57</v>
      </c>
      <c r="W526" t="s">
        <v>40</v>
      </c>
      <c r="X526" t="s">
        <v>43</v>
      </c>
      <c r="Y526" t="s">
        <v>95</v>
      </c>
      <c r="Z526" t="s">
        <v>58</v>
      </c>
      <c r="AA526" t="s">
        <v>107</v>
      </c>
      <c r="AB526" t="s">
        <v>1585</v>
      </c>
      <c r="AC526" t="s">
        <v>301</v>
      </c>
      <c r="AD526" t="s">
        <v>86</v>
      </c>
    </row>
    <row r="527" spans="1:30" hidden="1" x14ac:dyDescent="0.3">
      <c r="A527" t="s">
        <v>2705</v>
      </c>
      <c r="B527" t="s">
        <v>2706</v>
      </c>
      <c r="C527" s="1" t="str">
        <f t="shared" si="86"/>
        <v>21:0500</v>
      </c>
      <c r="D527" s="1" t="str">
        <f t="shared" si="87"/>
        <v>21:0165</v>
      </c>
      <c r="E527" t="s">
        <v>2707</v>
      </c>
      <c r="F527" t="s">
        <v>2708</v>
      </c>
      <c r="H527">
        <v>52.4551886</v>
      </c>
      <c r="I527">
        <v>-61.889443100000001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102</v>
      </c>
      <c r="N527">
        <v>526</v>
      </c>
      <c r="O527" t="s">
        <v>241</v>
      </c>
      <c r="P527" t="s">
        <v>428</v>
      </c>
      <c r="Q527" t="s">
        <v>95</v>
      </c>
      <c r="R527" t="s">
        <v>92</v>
      </c>
      <c r="S527" t="s">
        <v>164</v>
      </c>
      <c r="T527" t="s">
        <v>40</v>
      </c>
      <c r="U527" t="s">
        <v>135</v>
      </c>
      <c r="V527" t="s">
        <v>765</v>
      </c>
      <c r="W527" t="s">
        <v>649</v>
      </c>
      <c r="X527" t="s">
        <v>43</v>
      </c>
      <c r="Y527" t="s">
        <v>337</v>
      </c>
      <c r="Z527" t="s">
        <v>44</v>
      </c>
      <c r="AA527" t="s">
        <v>83</v>
      </c>
      <c r="AB527" t="s">
        <v>571</v>
      </c>
      <c r="AC527" t="s">
        <v>391</v>
      </c>
      <c r="AD527" t="s">
        <v>438</v>
      </c>
    </row>
    <row r="528" spans="1:30" hidden="1" x14ac:dyDescent="0.3">
      <c r="A528" t="s">
        <v>2709</v>
      </c>
      <c r="B528" t="s">
        <v>2710</v>
      </c>
      <c r="C528" s="1" t="str">
        <f t="shared" si="86"/>
        <v>21:0500</v>
      </c>
      <c r="D528" s="1" t="str">
        <f t="shared" si="87"/>
        <v>21:0165</v>
      </c>
      <c r="E528" t="s">
        <v>2711</v>
      </c>
      <c r="F528" t="s">
        <v>2712</v>
      </c>
      <c r="H528">
        <v>52.487714199999999</v>
      </c>
      <c r="I528">
        <v>-61.927107800000002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113</v>
      </c>
      <c r="N528">
        <v>527</v>
      </c>
      <c r="O528" t="s">
        <v>192</v>
      </c>
      <c r="P528" t="s">
        <v>202</v>
      </c>
      <c r="Q528" t="s">
        <v>95</v>
      </c>
      <c r="R528" t="s">
        <v>136</v>
      </c>
      <c r="S528" t="s">
        <v>55</v>
      </c>
      <c r="T528" t="s">
        <v>40</v>
      </c>
      <c r="U528" t="s">
        <v>41</v>
      </c>
      <c r="V528" t="s">
        <v>313</v>
      </c>
      <c r="W528" t="s">
        <v>40</v>
      </c>
      <c r="X528" t="s">
        <v>43</v>
      </c>
      <c r="Y528" t="s">
        <v>39</v>
      </c>
      <c r="Z528" t="s">
        <v>204</v>
      </c>
      <c r="AA528" t="s">
        <v>134</v>
      </c>
      <c r="AB528" t="s">
        <v>631</v>
      </c>
      <c r="AC528" t="s">
        <v>740</v>
      </c>
      <c r="AD528" t="s">
        <v>1477</v>
      </c>
    </row>
    <row r="529" spans="1:30" hidden="1" x14ac:dyDescent="0.3">
      <c r="A529" t="s">
        <v>2713</v>
      </c>
      <c r="B529" t="s">
        <v>2714</v>
      </c>
      <c r="C529" s="1" t="str">
        <f t="shared" si="86"/>
        <v>21:0500</v>
      </c>
      <c r="D529" s="1" t="str">
        <f>HYPERLINK("http://geochem.nrcan.gc.ca/cdogs/content/svy/svy_e.htm", "")</f>
        <v/>
      </c>
      <c r="G529" s="1" t="str">
        <f>HYPERLINK("http://geochem.nrcan.gc.ca/cdogs/content/cr_/cr_00056_e.htm", "56")</f>
        <v>56</v>
      </c>
      <c r="J529" t="s">
        <v>161</v>
      </c>
      <c r="K529" t="s">
        <v>162</v>
      </c>
      <c r="L529">
        <v>27</v>
      </c>
      <c r="M529" t="s">
        <v>163</v>
      </c>
      <c r="N529">
        <v>528</v>
      </c>
      <c r="O529" t="s">
        <v>409</v>
      </c>
      <c r="P529" t="s">
        <v>1241</v>
      </c>
      <c r="Q529" t="s">
        <v>67</v>
      </c>
      <c r="R529" t="s">
        <v>128</v>
      </c>
      <c r="S529" t="s">
        <v>193</v>
      </c>
      <c r="T529" t="s">
        <v>194</v>
      </c>
      <c r="U529" t="s">
        <v>2715</v>
      </c>
      <c r="V529" t="s">
        <v>2547</v>
      </c>
      <c r="W529" t="s">
        <v>233</v>
      </c>
      <c r="X529" t="s">
        <v>145</v>
      </c>
      <c r="Y529" t="s">
        <v>68</v>
      </c>
      <c r="Z529" t="s">
        <v>423</v>
      </c>
      <c r="AA529" t="s">
        <v>196</v>
      </c>
      <c r="AB529" t="s">
        <v>131</v>
      </c>
      <c r="AC529" t="s">
        <v>2716</v>
      </c>
      <c r="AD529" t="s">
        <v>2717</v>
      </c>
    </row>
    <row r="530" spans="1:30" hidden="1" x14ac:dyDescent="0.3">
      <c r="A530" t="s">
        <v>2718</v>
      </c>
      <c r="B530" t="s">
        <v>2719</v>
      </c>
      <c r="C530" s="1" t="str">
        <f t="shared" si="86"/>
        <v>21:0500</v>
      </c>
      <c r="D530" s="1" t="str">
        <f t="shared" ref="D530:D556" si="90">HYPERLINK("http://geochem.nrcan.gc.ca/cdogs/content/svy/svy210165_e.htm", "21:0165")</f>
        <v>21:0165</v>
      </c>
      <c r="E530" t="s">
        <v>2720</v>
      </c>
      <c r="F530" t="s">
        <v>2721</v>
      </c>
      <c r="H530">
        <v>52.487925599999997</v>
      </c>
      <c r="I530">
        <v>-61.950667299999999</v>
      </c>
      <c r="J530" s="1" t="str">
        <f t="shared" ref="J530:J556" si="91">HYPERLINK("http://geochem.nrcan.gc.ca/cdogs/content/kwd/kwd020027_e.htm", "NGR lake sediment grab sample")</f>
        <v>NGR lake sediment grab sample</v>
      </c>
      <c r="K530" s="1" t="str">
        <f t="shared" ref="K530:K556" si="92">HYPERLINK("http://geochem.nrcan.gc.ca/cdogs/content/kwd/kwd080006_e.htm", "&lt;177 micron (NGR)")</f>
        <v>&lt;177 micron (NGR)</v>
      </c>
      <c r="L530">
        <v>27</v>
      </c>
      <c r="M530" t="s">
        <v>127</v>
      </c>
      <c r="N530">
        <v>529</v>
      </c>
      <c r="O530" t="s">
        <v>270</v>
      </c>
      <c r="P530" t="s">
        <v>54</v>
      </c>
      <c r="Q530" t="s">
        <v>95</v>
      </c>
      <c r="R530" t="s">
        <v>68</v>
      </c>
      <c r="S530" t="s">
        <v>136</v>
      </c>
      <c r="T530" t="s">
        <v>40</v>
      </c>
      <c r="U530" t="s">
        <v>1001</v>
      </c>
      <c r="V530" t="s">
        <v>2722</v>
      </c>
      <c r="W530" t="s">
        <v>40</v>
      </c>
      <c r="X530" t="s">
        <v>43</v>
      </c>
      <c r="Y530" t="s">
        <v>39</v>
      </c>
      <c r="Z530" t="s">
        <v>135</v>
      </c>
      <c r="AA530" t="s">
        <v>58</v>
      </c>
      <c r="AB530" t="s">
        <v>1037</v>
      </c>
      <c r="AC530" t="s">
        <v>620</v>
      </c>
      <c r="AD530" t="s">
        <v>170</v>
      </c>
    </row>
    <row r="531" spans="1:30" hidden="1" x14ac:dyDescent="0.3">
      <c r="A531" t="s">
        <v>2723</v>
      </c>
      <c r="B531" t="s">
        <v>2724</v>
      </c>
      <c r="C531" s="1" t="str">
        <f t="shared" si="86"/>
        <v>21:0500</v>
      </c>
      <c r="D531" s="1" t="str">
        <f t="shared" si="90"/>
        <v>21:0165</v>
      </c>
      <c r="E531" t="s">
        <v>2725</v>
      </c>
      <c r="F531" t="s">
        <v>2726</v>
      </c>
      <c r="H531">
        <v>52.448708400000001</v>
      </c>
      <c r="I531">
        <v>-61.941623100000001</v>
      </c>
      <c r="J531" s="1" t="str">
        <f t="shared" si="91"/>
        <v>NGR lake sediment grab sample</v>
      </c>
      <c r="K531" s="1" t="str">
        <f t="shared" si="92"/>
        <v>&lt;177 micron (NGR)</v>
      </c>
      <c r="L531">
        <v>27</v>
      </c>
      <c r="M531" t="s">
        <v>142</v>
      </c>
      <c r="N531">
        <v>530</v>
      </c>
      <c r="O531" t="s">
        <v>129</v>
      </c>
      <c r="P531" t="s">
        <v>169</v>
      </c>
      <c r="Q531" t="s">
        <v>95</v>
      </c>
      <c r="R531" t="s">
        <v>136</v>
      </c>
      <c r="S531" t="s">
        <v>136</v>
      </c>
      <c r="T531" t="s">
        <v>40</v>
      </c>
      <c r="U531" t="s">
        <v>196</v>
      </c>
      <c r="V531" t="s">
        <v>2722</v>
      </c>
      <c r="W531" t="s">
        <v>40</v>
      </c>
      <c r="X531" t="s">
        <v>43</v>
      </c>
      <c r="Y531" t="s">
        <v>39</v>
      </c>
      <c r="Z531" t="s">
        <v>135</v>
      </c>
      <c r="AA531" t="s">
        <v>58</v>
      </c>
      <c r="AB531" t="s">
        <v>1720</v>
      </c>
      <c r="AC531" t="s">
        <v>47</v>
      </c>
      <c r="AD531" t="s">
        <v>324</v>
      </c>
    </row>
    <row r="532" spans="1:30" hidden="1" x14ac:dyDescent="0.3">
      <c r="A532" t="s">
        <v>2727</v>
      </c>
      <c r="B532" t="s">
        <v>2728</v>
      </c>
      <c r="C532" s="1" t="str">
        <f t="shared" si="86"/>
        <v>21:0500</v>
      </c>
      <c r="D532" s="1" t="str">
        <f t="shared" si="90"/>
        <v>21:0165</v>
      </c>
      <c r="E532" t="s">
        <v>2729</v>
      </c>
      <c r="F532" t="s">
        <v>2730</v>
      </c>
      <c r="H532">
        <v>52.4173209</v>
      </c>
      <c r="I532">
        <v>-61.940536799999997</v>
      </c>
      <c r="J532" s="1" t="str">
        <f t="shared" si="91"/>
        <v>NGR lake sediment grab sample</v>
      </c>
      <c r="K532" s="1" t="str">
        <f t="shared" si="92"/>
        <v>&lt;177 micron (NGR)</v>
      </c>
      <c r="L532">
        <v>27</v>
      </c>
      <c r="M532" t="s">
        <v>150</v>
      </c>
      <c r="N532">
        <v>531</v>
      </c>
      <c r="O532" t="s">
        <v>211</v>
      </c>
      <c r="P532" t="s">
        <v>256</v>
      </c>
      <c r="Q532" t="s">
        <v>95</v>
      </c>
      <c r="R532" t="s">
        <v>38</v>
      </c>
      <c r="S532" t="s">
        <v>153</v>
      </c>
      <c r="T532" t="s">
        <v>40</v>
      </c>
      <c r="U532" t="s">
        <v>911</v>
      </c>
      <c r="V532" t="s">
        <v>484</v>
      </c>
      <c r="W532" t="s">
        <v>40</v>
      </c>
      <c r="X532" t="s">
        <v>43</v>
      </c>
      <c r="Y532" t="s">
        <v>39</v>
      </c>
      <c r="Z532" t="s">
        <v>423</v>
      </c>
      <c r="AA532" t="s">
        <v>45</v>
      </c>
      <c r="AB532" t="s">
        <v>1715</v>
      </c>
      <c r="AC532" t="s">
        <v>97</v>
      </c>
      <c r="AD532" t="s">
        <v>438</v>
      </c>
    </row>
    <row r="533" spans="1:30" hidden="1" x14ac:dyDescent="0.3">
      <c r="A533" t="s">
        <v>2731</v>
      </c>
      <c r="B533" t="s">
        <v>2732</v>
      </c>
      <c r="C533" s="1" t="str">
        <f t="shared" si="86"/>
        <v>21:0500</v>
      </c>
      <c r="D533" s="1" t="str">
        <f t="shared" si="90"/>
        <v>21:0165</v>
      </c>
      <c r="E533" t="s">
        <v>2733</v>
      </c>
      <c r="F533" t="s">
        <v>2734</v>
      </c>
      <c r="H533">
        <v>52.353434100000001</v>
      </c>
      <c r="I533">
        <v>-61.949921000000003</v>
      </c>
      <c r="J533" s="1" t="str">
        <f t="shared" si="91"/>
        <v>NGR lake sediment grab sample</v>
      </c>
      <c r="K533" s="1" t="str">
        <f t="shared" si="92"/>
        <v>&lt;177 micron (NGR)</v>
      </c>
      <c r="L533">
        <v>27</v>
      </c>
      <c r="M533" t="s">
        <v>175</v>
      </c>
      <c r="N533">
        <v>532</v>
      </c>
      <c r="O533" t="s">
        <v>255</v>
      </c>
      <c r="P533" t="s">
        <v>54</v>
      </c>
      <c r="Q533" t="s">
        <v>95</v>
      </c>
      <c r="R533" t="s">
        <v>38</v>
      </c>
      <c r="S533" t="s">
        <v>55</v>
      </c>
      <c r="T533" t="s">
        <v>40</v>
      </c>
      <c r="U533" t="s">
        <v>782</v>
      </c>
      <c r="V533" t="s">
        <v>947</v>
      </c>
      <c r="W533" t="s">
        <v>40</v>
      </c>
      <c r="X533" t="s">
        <v>43</v>
      </c>
      <c r="Y533" t="s">
        <v>95</v>
      </c>
      <c r="Z533" t="s">
        <v>204</v>
      </c>
      <c r="AA533" t="s">
        <v>214</v>
      </c>
      <c r="AB533" t="s">
        <v>784</v>
      </c>
      <c r="AC533" t="s">
        <v>167</v>
      </c>
      <c r="AD533" t="s">
        <v>438</v>
      </c>
    </row>
    <row r="534" spans="1:30" hidden="1" x14ac:dyDescent="0.3">
      <c r="A534" t="s">
        <v>2735</v>
      </c>
      <c r="B534" t="s">
        <v>2736</v>
      </c>
      <c r="C534" s="1" t="str">
        <f t="shared" si="86"/>
        <v>21:0500</v>
      </c>
      <c r="D534" s="1" t="str">
        <f t="shared" si="90"/>
        <v>21:0165</v>
      </c>
      <c r="E534" t="s">
        <v>2737</v>
      </c>
      <c r="F534" t="s">
        <v>2738</v>
      </c>
      <c r="H534">
        <v>52.318086600000001</v>
      </c>
      <c r="I534">
        <v>-61.941485800000002</v>
      </c>
      <c r="J534" s="1" t="str">
        <f t="shared" si="91"/>
        <v>NGR lake sediment grab sample</v>
      </c>
      <c r="K534" s="1" t="str">
        <f t="shared" si="92"/>
        <v>&lt;177 micron (NGR)</v>
      </c>
      <c r="L534">
        <v>27</v>
      </c>
      <c r="M534" t="s">
        <v>184</v>
      </c>
      <c r="N534">
        <v>533</v>
      </c>
      <c r="O534" t="s">
        <v>391</v>
      </c>
      <c r="P534" t="s">
        <v>54</v>
      </c>
      <c r="Q534" t="s">
        <v>95</v>
      </c>
      <c r="R534" t="s">
        <v>153</v>
      </c>
      <c r="S534" t="s">
        <v>55</v>
      </c>
      <c r="T534" t="s">
        <v>40</v>
      </c>
      <c r="U534" t="s">
        <v>364</v>
      </c>
      <c r="V534" t="s">
        <v>1027</v>
      </c>
      <c r="W534" t="s">
        <v>40</v>
      </c>
      <c r="X534" t="s">
        <v>43</v>
      </c>
      <c r="Y534" t="s">
        <v>95</v>
      </c>
      <c r="Z534" t="s">
        <v>134</v>
      </c>
      <c r="AA534" t="s">
        <v>204</v>
      </c>
      <c r="AB534" t="s">
        <v>477</v>
      </c>
      <c r="AC534" t="s">
        <v>106</v>
      </c>
      <c r="AD534" t="s">
        <v>48</v>
      </c>
    </row>
    <row r="535" spans="1:30" hidden="1" x14ac:dyDescent="0.3">
      <c r="A535" t="s">
        <v>2739</v>
      </c>
      <c r="B535" t="s">
        <v>2740</v>
      </c>
      <c r="C535" s="1" t="str">
        <f t="shared" si="86"/>
        <v>21:0500</v>
      </c>
      <c r="D535" s="1" t="str">
        <f t="shared" si="90"/>
        <v>21:0165</v>
      </c>
      <c r="E535" t="s">
        <v>2741</v>
      </c>
      <c r="F535" t="s">
        <v>2742</v>
      </c>
      <c r="H535">
        <v>52.282574199999999</v>
      </c>
      <c r="I535">
        <v>-61.9858422</v>
      </c>
      <c r="J535" s="1" t="str">
        <f t="shared" si="91"/>
        <v>NGR lake sediment grab sample</v>
      </c>
      <c r="K535" s="1" t="str">
        <f t="shared" si="92"/>
        <v>&lt;177 micron (NGR)</v>
      </c>
      <c r="L535">
        <v>27</v>
      </c>
      <c r="M535" t="s">
        <v>191</v>
      </c>
      <c r="N535">
        <v>534</v>
      </c>
      <c r="O535" t="s">
        <v>58</v>
      </c>
      <c r="P535" t="s">
        <v>256</v>
      </c>
      <c r="Q535" t="s">
        <v>95</v>
      </c>
      <c r="R535" t="s">
        <v>79</v>
      </c>
      <c r="S535" t="s">
        <v>136</v>
      </c>
      <c r="T535" t="s">
        <v>40</v>
      </c>
      <c r="U535" t="s">
        <v>2590</v>
      </c>
      <c r="V535" t="s">
        <v>278</v>
      </c>
      <c r="W535" t="s">
        <v>40</v>
      </c>
      <c r="X535" t="s">
        <v>43</v>
      </c>
      <c r="Y535" t="s">
        <v>95</v>
      </c>
      <c r="Z535" t="s">
        <v>258</v>
      </c>
      <c r="AA535" t="s">
        <v>204</v>
      </c>
      <c r="AB535" t="s">
        <v>104</v>
      </c>
      <c r="AC535" t="s">
        <v>505</v>
      </c>
      <c r="AD535" t="s">
        <v>324</v>
      </c>
    </row>
    <row r="536" spans="1:30" hidden="1" x14ac:dyDescent="0.3">
      <c r="A536" t="s">
        <v>2743</v>
      </c>
      <c r="B536" t="s">
        <v>2744</v>
      </c>
      <c r="C536" s="1" t="str">
        <f t="shared" si="86"/>
        <v>21:0500</v>
      </c>
      <c r="D536" s="1" t="str">
        <f t="shared" si="90"/>
        <v>21:0165</v>
      </c>
      <c r="E536" t="s">
        <v>2745</v>
      </c>
      <c r="F536" t="s">
        <v>2746</v>
      </c>
      <c r="H536">
        <v>52.258218800000002</v>
      </c>
      <c r="I536">
        <v>-61.990265899999997</v>
      </c>
      <c r="J536" s="1" t="str">
        <f t="shared" si="91"/>
        <v>NGR lake sediment grab sample</v>
      </c>
      <c r="K536" s="1" t="str">
        <f t="shared" si="92"/>
        <v>&lt;177 micron (NGR)</v>
      </c>
      <c r="L536">
        <v>27</v>
      </c>
      <c r="M536" t="s">
        <v>201</v>
      </c>
      <c r="N536">
        <v>535</v>
      </c>
      <c r="O536" t="s">
        <v>214</v>
      </c>
      <c r="P536" t="s">
        <v>169</v>
      </c>
      <c r="Q536" t="s">
        <v>39</v>
      </c>
      <c r="R536" t="s">
        <v>79</v>
      </c>
      <c r="S536" t="s">
        <v>37</v>
      </c>
      <c r="T536" t="s">
        <v>40</v>
      </c>
      <c r="U536" t="s">
        <v>733</v>
      </c>
      <c r="V536" t="s">
        <v>705</v>
      </c>
      <c r="W536" t="s">
        <v>40</v>
      </c>
      <c r="X536" t="s">
        <v>43</v>
      </c>
      <c r="Y536" t="s">
        <v>37</v>
      </c>
      <c r="Z536" t="s">
        <v>211</v>
      </c>
      <c r="AA536" t="s">
        <v>67</v>
      </c>
      <c r="AB536" t="s">
        <v>2747</v>
      </c>
      <c r="AC536" t="s">
        <v>1402</v>
      </c>
      <c r="AD536" t="s">
        <v>137</v>
      </c>
    </row>
    <row r="537" spans="1:30" hidden="1" x14ac:dyDescent="0.3">
      <c r="A537" t="s">
        <v>2748</v>
      </c>
      <c r="B537" t="s">
        <v>2749</v>
      </c>
      <c r="C537" s="1" t="str">
        <f t="shared" si="86"/>
        <v>21:0500</v>
      </c>
      <c r="D537" s="1" t="str">
        <f t="shared" si="90"/>
        <v>21:0165</v>
      </c>
      <c r="E537" t="s">
        <v>2750</v>
      </c>
      <c r="F537" t="s">
        <v>2751</v>
      </c>
      <c r="H537">
        <v>52.244791300000003</v>
      </c>
      <c r="I537">
        <v>-61.982529599999999</v>
      </c>
      <c r="J537" s="1" t="str">
        <f t="shared" si="91"/>
        <v>NGR lake sediment grab sample</v>
      </c>
      <c r="K537" s="1" t="str">
        <f t="shared" si="92"/>
        <v>&lt;177 micron (NGR)</v>
      </c>
      <c r="L537">
        <v>27</v>
      </c>
      <c r="M537" t="s">
        <v>210</v>
      </c>
      <c r="N537">
        <v>536</v>
      </c>
      <c r="O537" t="s">
        <v>329</v>
      </c>
      <c r="P537" t="s">
        <v>79</v>
      </c>
      <c r="Q537" t="s">
        <v>95</v>
      </c>
      <c r="R537" t="s">
        <v>38</v>
      </c>
      <c r="S537" t="s">
        <v>136</v>
      </c>
      <c r="T537" t="s">
        <v>40</v>
      </c>
      <c r="U537" t="s">
        <v>291</v>
      </c>
      <c r="V537" t="s">
        <v>224</v>
      </c>
      <c r="W537" t="s">
        <v>40</v>
      </c>
      <c r="X537" t="s">
        <v>43</v>
      </c>
      <c r="Y537" t="s">
        <v>95</v>
      </c>
      <c r="Z537" t="s">
        <v>204</v>
      </c>
      <c r="AA537" t="s">
        <v>204</v>
      </c>
      <c r="AB537" t="s">
        <v>1411</v>
      </c>
      <c r="AC537" t="s">
        <v>505</v>
      </c>
      <c r="AD537" t="s">
        <v>2423</v>
      </c>
    </row>
    <row r="538" spans="1:30" hidden="1" x14ac:dyDescent="0.3">
      <c r="A538" t="s">
        <v>2752</v>
      </c>
      <c r="B538" t="s">
        <v>2753</v>
      </c>
      <c r="C538" s="1" t="str">
        <f t="shared" si="86"/>
        <v>21:0500</v>
      </c>
      <c r="D538" s="1" t="str">
        <f t="shared" si="90"/>
        <v>21:0165</v>
      </c>
      <c r="E538" t="s">
        <v>2754</v>
      </c>
      <c r="F538" t="s">
        <v>2755</v>
      </c>
      <c r="H538">
        <v>52.1922754</v>
      </c>
      <c r="I538">
        <v>-61.977541100000003</v>
      </c>
      <c r="J538" s="1" t="str">
        <f t="shared" si="91"/>
        <v>NGR lake sediment grab sample</v>
      </c>
      <c r="K538" s="1" t="str">
        <f t="shared" si="92"/>
        <v>&lt;177 micron (NGR)</v>
      </c>
      <c r="L538">
        <v>27</v>
      </c>
      <c r="M538" t="s">
        <v>221</v>
      </c>
      <c r="N538">
        <v>537</v>
      </c>
      <c r="O538" t="s">
        <v>408</v>
      </c>
      <c r="P538" t="s">
        <v>36</v>
      </c>
      <c r="Q538" t="s">
        <v>95</v>
      </c>
      <c r="R538" t="s">
        <v>202</v>
      </c>
      <c r="S538" t="s">
        <v>79</v>
      </c>
      <c r="T538" t="s">
        <v>40</v>
      </c>
      <c r="U538" t="s">
        <v>216</v>
      </c>
      <c r="V538" t="s">
        <v>947</v>
      </c>
      <c r="W538" t="s">
        <v>40</v>
      </c>
      <c r="X538" t="s">
        <v>43</v>
      </c>
      <c r="Y538" t="s">
        <v>39</v>
      </c>
      <c r="Z538" t="s">
        <v>58</v>
      </c>
      <c r="AA538" t="s">
        <v>204</v>
      </c>
      <c r="AB538" t="s">
        <v>2756</v>
      </c>
      <c r="AC538" t="s">
        <v>1503</v>
      </c>
      <c r="AD538" t="s">
        <v>1529</v>
      </c>
    </row>
    <row r="539" spans="1:30" hidden="1" x14ac:dyDescent="0.3">
      <c r="A539" t="s">
        <v>2757</v>
      </c>
      <c r="B539" t="s">
        <v>2758</v>
      </c>
      <c r="C539" s="1" t="str">
        <f t="shared" si="86"/>
        <v>21:0500</v>
      </c>
      <c r="D539" s="1" t="str">
        <f t="shared" si="90"/>
        <v>21:0165</v>
      </c>
      <c r="E539" t="s">
        <v>2759</v>
      </c>
      <c r="F539" t="s">
        <v>2760</v>
      </c>
      <c r="H539">
        <v>52.176963200000003</v>
      </c>
      <c r="I539">
        <v>-61.970287499999998</v>
      </c>
      <c r="J539" s="1" t="str">
        <f t="shared" si="91"/>
        <v>NGR lake sediment grab sample</v>
      </c>
      <c r="K539" s="1" t="str">
        <f t="shared" si="92"/>
        <v>&lt;177 micron (NGR)</v>
      </c>
      <c r="L539">
        <v>27</v>
      </c>
      <c r="M539" t="s">
        <v>230</v>
      </c>
      <c r="N539">
        <v>538</v>
      </c>
      <c r="O539" t="s">
        <v>1047</v>
      </c>
      <c r="P539" t="s">
        <v>54</v>
      </c>
      <c r="Q539" t="s">
        <v>39</v>
      </c>
      <c r="R539" t="s">
        <v>131</v>
      </c>
      <c r="S539" t="s">
        <v>38</v>
      </c>
      <c r="T539" t="s">
        <v>40</v>
      </c>
      <c r="U539" t="s">
        <v>56</v>
      </c>
      <c r="V539" t="s">
        <v>740</v>
      </c>
      <c r="W539" t="s">
        <v>40</v>
      </c>
      <c r="X539" t="s">
        <v>43</v>
      </c>
      <c r="Y539" t="s">
        <v>39</v>
      </c>
      <c r="Z539" t="s">
        <v>423</v>
      </c>
      <c r="AA539" t="s">
        <v>214</v>
      </c>
      <c r="AB539" t="s">
        <v>169</v>
      </c>
      <c r="AC539" t="s">
        <v>167</v>
      </c>
      <c r="AD539" t="s">
        <v>1236</v>
      </c>
    </row>
    <row r="540" spans="1:30" hidden="1" x14ac:dyDescent="0.3">
      <c r="A540" t="s">
        <v>2761</v>
      </c>
      <c r="B540" t="s">
        <v>2762</v>
      </c>
      <c r="C540" s="1" t="str">
        <f t="shared" si="86"/>
        <v>21:0500</v>
      </c>
      <c r="D540" s="1" t="str">
        <f t="shared" si="90"/>
        <v>21:0165</v>
      </c>
      <c r="E540" t="s">
        <v>2763</v>
      </c>
      <c r="F540" t="s">
        <v>2764</v>
      </c>
      <c r="H540">
        <v>52.188107700000003</v>
      </c>
      <c r="I540">
        <v>-61.930371899999997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27</v>
      </c>
      <c r="M540" t="s">
        <v>238</v>
      </c>
      <c r="N540">
        <v>539</v>
      </c>
      <c r="O540" t="s">
        <v>276</v>
      </c>
      <c r="P540" t="s">
        <v>131</v>
      </c>
      <c r="Q540" t="s">
        <v>39</v>
      </c>
      <c r="R540" t="s">
        <v>136</v>
      </c>
      <c r="S540" t="s">
        <v>39</v>
      </c>
      <c r="T540" t="s">
        <v>40</v>
      </c>
      <c r="U540" t="s">
        <v>35</v>
      </c>
      <c r="V540" t="s">
        <v>94</v>
      </c>
      <c r="W540" t="s">
        <v>40</v>
      </c>
      <c r="X540" t="s">
        <v>43</v>
      </c>
      <c r="Y540" t="s">
        <v>95</v>
      </c>
      <c r="Z540" t="s">
        <v>164</v>
      </c>
      <c r="AA540" t="s">
        <v>134</v>
      </c>
      <c r="AB540" t="s">
        <v>784</v>
      </c>
      <c r="AC540" t="s">
        <v>596</v>
      </c>
      <c r="AD540" t="s">
        <v>48</v>
      </c>
    </row>
    <row r="541" spans="1:30" hidden="1" x14ac:dyDescent="0.3">
      <c r="A541" t="s">
        <v>2765</v>
      </c>
      <c r="B541" t="s">
        <v>2766</v>
      </c>
      <c r="C541" s="1" t="str">
        <f t="shared" si="86"/>
        <v>21:0500</v>
      </c>
      <c r="D541" s="1" t="str">
        <f t="shared" si="90"/>
        <v>21:0165</v>
      </c>
      <c r="E541" t="s">
        <v>2767</v>
      </c>
      <c r="F541" t="s">
        <v>2768</v>
      </c>
      <c r="H541">
        <v>52.179380000000002</v>
      </c>
      <c r="I541">
        <v>-61.929689199999999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27</v>
      </c>
      <c r="M541" t="s">
        <v>246</v>
      </c>
      <c r="N541">
        <v>540</v>
      </c>
      <c r="O541" t="s">
        <v>477</v>
      </c>
      <c r="P541" t="s">
        <v>153</v>
      </c>
      <c r="Q541" t="s">
        <v>39</v>
      </c>
      <c r="R541" t="s">
        <v>136</v>
      </c>
      <c r="S541" t="s">
        <v>55</v>
      </c>
      <c r="T541" t="s">
        <v>40</v>
      </c>
      <c r="U541" t="s">
        <v>364</v>
      </c>
      <c r="V541" t="s">
        <v>313</v>
      </c>
      <c r="W541" t="s">
        <v>194</v>
      </c>
      <c r="X541" t="s">
        <v>43</v>
      </c>
      <c r="Y541" t="s">
        <v>95</v>
      </c>
      <c r="Z541" t="s">
        <v>134</v>
      </c>
      <c r="AA541" t="s">
        <v>214</v>
      </c>
      <c r="AB541" t="s">
        <v>59</v>
      </c>
      <c r="AC541" t="s">
        <v>106</v>
      </c>
      <c r="AD541" t="s">
        <v>80</v>
      </c>
    </row>
    <row r="542" spans="1:30" hidden="1" x14ac:dyDescent="0.3">
      <c r="A542" t="s">
        <v>2769</v>
      </c>
      <c r="B542" t="s">
        <v>2770</v>
      </c>
      <c r="C542" s="1" t="str">
        <f t="shared" si="86"/>
        <v>21:0500</v>
      </c>
      <c r="D542" s="1" t="str">
        <f t="shared" si="90"/>
        <v>21:0165</v>
      </c>
      <c r="E542" t="s">
        <v>2771</v>
      </c>
      <c r="F542" t="s">
        <v>2772</v>
      </c>
      <c r="H542">
        <v>52.174715499999998</v>
      </c>
      <c r="I542">
        <v>-61.856094400000003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34</v>
      </c>
      <c r="N542">
        <v>541</v>
      </c>
      <c r="O542" t="s">
        <v>152</v>
      </c>
      <c r="P542" t="s">
        <v>119</v>
      </c>
      <c r="Q542" t="s">
        <v>95</v>
      </c>
      <c r="R542" t="s">
        <v>136</v>
      </c>
      <c r="S542" t="s">
        <v>176</v>
      </c>
      <c r="T542" t="s">
        <v>194</v>
      </c>
      <c r="U542" t="s">
        <v>1005</v>
      </c>
      <c r="V542" t="s">
        <v>1578</v>
      </c>
      <c r="W542" t="s">
        <v>40</v>
      </c>
      <c r="X542" t="s">
        <v>43</v>
      </c>
      <c r="Y542" t="s">
        <v>38</v>
      </c>
      <c r="Z542" t="s">
        <v>211</v>
      </c>
      <c r="AA542" t="s">
        <v>135</v>
      </c>
      <c r="AB542" t="s">
        <v>706</v>
      </c>
      <c r="AC542" t="s">
        <v>714</v>
      </c>
      <c r="AD542" t="s">
        <v>308</v>
      </c>
    </row>
    <row r="543" spans="1:30" hidden="1" x14ac:dyDescent="0.3">
      <c r="A543" t="s">
        <v>2773</v>
      </c>
      <c r="B543" t="s">
        <v>2774</v>
      </c>
      <c r="C543" s="1" t="str">
        <f t="shared" si="86"/>
        <v>21:0500</v>
      </c>
      <c r="D543" s="1" t="str">
        <f t="shared" si="90"/>
        <v>21:0165</v>
      </c>
      <c r="E543" t="s">
        <v>2771</v>
      </c>
      <c r="F543" t="s">
        <v>2775</v>
      </c>
      <c r="H543">
        <v>52.174715499999998</v>
      </c>
      <c r="I543">
        <v>-61.856094400000003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65</v>
      </c>
      <c r="N543">
        <v>542</v>
      </c>
      <c r="O543" t="s">
        <v>552</v>
      </c>
      <c r="P543" t="s">
        <v>176</v>
      </c>
      <c r="Q543" t="s">
        <v>95</v>
      </c>
      <c r="R543" t="s">
        <v>68</v>
      </c>
      <c r="S543" t="s">
        <v>176</v>
      </c>
      <c r="T543" t="s">
        <v>40</v>
      </c>
      <c r="U543" t="s">
        <v>544</v>
      </c>
      <c r="V543" t="s">
        <v>2776</v>
      </c>
      <c r="W543" t="s">
        <v>40</v>
      </c>
      <c r="X543" t="s">
        <v>43</v>
      </c>
      <c r="Y543" t="s">
        <v>38</v>
      </c>
      <c r="Z543" t="s">
        <v>258</v>
      </c>
      <c r="AA543" t="s">
        <v>135</v>
      </c>
      <c r="AB543" t="s">
        <v>2777</v>
      </c>
      <c r="AC543" t="s">
        <v>505</v>
      </c>
      <c r="AD543" t="s">
        <v>1412</v>
      </c>
    </row>
    <row r="544" spans="1:30" hidden="1" x14ac:dyDescent="0.3">
      <c r="A544" t="s">
        <v>2778</v>
      </c>
      <c r="B544" t="s">
        <v>2779</v>
      </c>
      <c r="C544" s="1" t="str">
        <f t="shared" si="86"/>
        <v>21:0500</v>
      </c>
      <c r="D544" s="1" t="str">
        <f t="shared" si="90"/>
        <v>21:0165</v>
      </c>
      <c r="E544" t="s">
        <v>2771</v>
      </c>
      <c r="F544" t="s">
        <v>2780</v>
      </c>
      <c r="H544">
        <v>52.174715499999998</v>
      </c>
      <c r="I544">
        <v>-61.856094400000003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52</v>
      </c>
      <c r="N544">
        <v>543</v>
      </c>
      <c r="O544" t="s">
        <v>2781</v>
      </c>
      <c r="P544" t="s">
        <v>67</v>
      </c>
      <c r="Q544" t="s">
        <v>95</v>
      </c>
      <c r="R544" t="s">
        <v>38</v>
      </c>
      <c r="S544" t="s">
        <v>130</v>
      </c>
      <c r="T544" t="s">
        <v>40</v>
      </c>
      <c r="U544" t="s">
        <v>2782</v>
      </c>
      <c r="V544" t="s">
        <v>2776</v>
      </c>
      <c r="W544" t="s">
        <v>40</v>
      </c>
      <c r="X544" t="s">
        <v>43</v>
      </c>
      <c r="Y544" t="s">
        <v>68</v>
      </c>
      <c r="Z544" t="s">
        <v>58</v>
      </c>
      <c r="AA544" t="s">
        <v>204</v>
      </c>
      <c r="AB544" t="s">
        <v>2669</v>
      </c>
      <c r="AC544" t="s">
        <v>461</v>
      </c>
      <c r="AD544" t="s">
        <v>80</v>
      </c>
    </row>
    <row r="545" spans="1:30" hidden="1" x14ac:dyDescent="0.3">
      <c r="A545" t="s">
        <v>2783</v>
      </c>
      <c r="B545" t="s">
        <v>2784</v>
      </c>
      <c r="C545" s="1" t="str">
        <f t="shared" si="86"/>
        <v>21:0500</v>
      </c>
      <c r="D545" s="1" t="str">
        <f t="shared" si="90"/>
        <v>21:0165</v>
      </c>
      <c r="E545" t="s">
        <v>2785</v>
      </c>
      <c r="F545" t="s">
        <v>2786</v>
      </c>
      <c r="H545">
        <v>52.159838899999997</v>
      </c>
      <c r="I545">
        <v>-61.827163599999999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76</v>
      </c>
      <c r="N545">
        <v>544</v>
      </c>
      <c r="O545" t="s">
        <v>222</v>
      </c>
      <c r="P545" t="s">
        <v>204</v>
      </c>
      <c r="Q545" t="s">
        <v>95</v>
      </c>
      <c r="R545" t="s">
        <v>169</v>
      </c>
      <c r="S545" t="s">
        <v>36</v>
      </c>
      <c r="T545" t="s">
        <v>40</v>
      </c>
      <c r="U545" t="s">
        <v>1059</v>
      </c>
      <c r="V545" t="s">
        <v>1249</v>
      </c>
      <c r="W545" t="s">
        <v>40</v>
      </c>
      <c r="X545" t="s">
        <v>39</v>
      </c>
      <c r="Y545" t="s">
        <v>129</v>
      </c>
      <c r="Z545" t="s">
        <v>58</v>
      </c>
      <c r="AA545" t="s">
        <v>67</v>
      </c>
      <c r="AB545" t="s">
        <v>136</v>
      </c>
      <c r="AC545" t="s">
        <v>2787</v>
      </c>
      <c r="AD545" t="s">
        <v>1529</v>
      </c>
    </row>
    <row r="546" spans="1:30" hidden="1" x14ac:dyDescent="0.3">
      <c r="A546" t="s">
        <v>2788</v>
      </c>
      <c r="B546" t="s">
        <v>2789</v>
      </c>
      <c r="C546" s="1" t="str">
        <f t="shared" si="86"/>
        <v>21:0500</v>
      </c>
      <c r="D546" s="1" t="str">
        <f t="shared" si="90"/>
        <v>21:0165</v>
      </c>
      <c r="E546" t="s">
        <v>2790</v>
      </c>
      <c r="F546" t="s">
        <v>2791</v>
      </c>
      <c r="H546">
        <v>52.154583799999997</v>
      </c>
      <c r="I546">
        <v>-61.765029200000001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91</v>
      </c>
      <c r="N546">
        <v>545</v>
      </c>
      <c r="O546" t="s">
        <v>571</v>
      </c>
      <c r="P546" t="s">
        <v>54</v>
      </c>
      <c r="Q546" t="s">
        <v>39</v>
      </c>
      <c r="R546" t="s">
        <v>37</v>
      </c>
      <c r="S546" t="s">
        <v>136</v>
      </c>
      <c r="T546" t="s">
        <v>40</v>
      </c>
      <c r="U546" t="s">
        <v>258</v>
      </c>
      <c r="V546" t="s">
        <v>740</v>
      </c>
      <c r="W546" t="s">
        <v>40</v>
      </c>
      <c r="X546" t="s">
        <v>43</v>
      </c>
      <c r="Y546" t="s">
        <v>39</v>
      </c>
      <c r="Z546" t="s">
        <v>263</v>
      </c>
      <c r="AA546" t="s">
        <v>314</v>
      </c>
      <c r="AB546" t="s">
        <v>936</v>
      </c>
      <c r="AC546" t="s">
        <v>39</v>
      </c>
      <c r="AD546" t="s">
        <v>196</v>
      </c>
    </row>
    <row r="547" spans="1:30" hidden="1" x14ac:dyDescent="0.3">
      <c r="A547" t="s">
        <v>2792</v>
      </c>
      <c r="B547" t="s">
        <v>2793</v>
      </c>
      <c r="C547" s="1" t="str">
        <f t="shared" si="86"/>
        <v>21:0500</v>
      </c>
      <c r="D547" s="1" t="str">
        <f t="shared" si="90"/>
        <v>21:0165</v>
      </c>
      <c r="E547" t="s">
        <v>2794</v>
      </c>
      <c r="F547" t="s">
        <v>2795</v>
      </c>
      <c r="H547">
        <v>52.1177432</v>
      </c>
      <c r="I547">
        <v>-61.715892199999999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102</v>
      </c>
      <c r="N547">
        <v>546</v>
      </c>
      <c r="O547" t="s">
        <v>670</v>
      </c>
      <c r="P547" t="s">
        <v>204</v>
      </c>
      <c r="Q547" t="s">
        <v>95</v>
      </c>
      <c r="R547" t="s">
        <v>185</v>
      </c>
      <c r="S547" t="s">
        <v>135</v>
      </c>
      <c r="T547" t="s">
        <v>40</v>
      </c>
      <c r="U547" t="s">
        <v>2717</v>
      </c>
      <c r="V547" t="s">
        <v>2796</v>
      </c>
      <c r="W547" t="s">
        <v>40</v>
      </c>
      <c r="X547" t="s">
        <v>43</v>
      </c>
      <c r="Y547" t="s">
        <v>136</v>
      </c>
      <c r="Z547" t="s">
        <v>2422</v>
      </c>
      <c r="AA547" t="s">
        <v>314</v>
      </c>
      <c r="AB547" t="s">
        <v>330</v>
      </c>
      <c r="AC547" t="s">
        <v>371</v>
      </c>
      <c r="AD547" t="s">
        <v>2797</v>
      </c>
    </row>
    <row r="548" spans="1:30" hidden="1" x14ac:dyDescent="0.3">
      <c r="A548" t="s">
        <v>2798</v>
      </c>
      <c r="B548" t="s">
        <v>2799</v>
      </c>
      <c r="C548" s="1" t="str">
        <f t="shared" si="86"/>
        <v>21:0500</v>
      </c>
      <c r="D548" s="1" t="str">
        <f t="shared" si="90"/>
        <v>21:0165</v>
      </c>
      <c r="E548" t="s">
        <v>2800</v>
      </c>
      <c r="F548" t="s">
        <v>2801</v>
      </c>
      <c r="H548">
        <v>52.141296500000003</v>
      </c>
      <c r="I548">
        <v>-61.674970000000002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113</v>
      </c>
      <c r="N548">
        <v>547</v>
      </c>
      <c r="O548" t="s">
        <v>104</v>
      </c>
      <c r="P548" t="s">
        <v>119</v>
      </c>
      <c r="Q548" t="s">
        <v>95</v>
      </c>
      <c r="R548" t="s">
        <v>37</v>
      </c>
      <c r="S548" t="s">
        <v>95</v>
      </c>
      <c r="T548" t="s">
        <v>40</v>
      </c>
      <c r="U548" t="s">
        <v>129</v>
      </c>
      <c r="V548" t="s">
        <v>94</v>
      </c>
      <c r="W548" t="s">
        <v>40</v>
      </c>
      <c r="X548" t="s">
        <v>43</v>
      </c>
      <c r="Y548" t="s">
        <v>95</v>
      </c>
      <c r="Z548" t="s">
        <v>164</v>
      </c>
      <c r="AA548" t="s">
        <v>214</v>
      </c>
      <c r="AB548" t="s">
        <v>1720</v>
      </c>
      <c r="AC548" t="s">
        <v>42</v>
      </c>
      <c r="AD548" t="s">
        <v>1448</v>
      </c>
    </row>
    <row r="549" spans="1:30" hidden="1" x14ac:dyDescent="0.3">
      <c r="A549" t="s">
        <v>2802</v>
      </c>
      <c r="B549" t="s">
        <v>2803</v>
      </c>
      <c r="C549" s="1" t="str">
        <f t="shared" si="86"/>
        <v>21:0500</v>
      </c>
      <c r="D549" s="1" t="str">
        <f t="shared" si="90"/>
        <v>21:0165</v>
      </c>
      <c r="E549" t="s">
        <v>2804</v>
      </c>
      <c r="F549" t="s">
        <v>2805</v>
      </c>
      <c r="H549">
        <v>52.548780100000002</v>
      </c>
      <c r="I549">
        <v>-61.870238399999998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127</v>
      </c>
      <c r="N549">
        <v>548</v>
      </c>
      <c r="O549" t="s">
        <v>299</v>
      </c>
      <c r="P549" t="s">
        <v>36</v>
      </c>
      <c r="Q549" t="s">
        <v>95</v>
      </c>
      <c r="R549" t="s">
        <v>153</v>
      </c>
      <c r="S549" t="s">
        <v>202</v>
      </c>
      <c r="T549" t="s">
        <v>40</v>
      </c>
      <c r="U549" t="s">
        <v>1242</v>
      </c>
      <c r="V549" t="s">
        <v>339</v>
      </c>
      <c r="W549" t="s">
        <v>40</v>
      </c>
      <c r="X549" t="s">
        <v>43</v>
      </c>
      <c r="Y549" t="s">
        <v>38</v>
      </c>
      <c r="Z549" t="s">
        <v>314</v>
      </c>
      <c r="AA549" t="s">
        <v>258</v>
      </c>
      <c r="AB549" t="s">
        <v>1276</v>
      </c>
      <c r="AC549" t="s">
        <v>740</v>
      </c>
      <c r="AD549" t="s">
        <v>1448</v>
      </c>
    </row>
    <row r="550" spans="1:30" hidden="1" x14ac:dyDescent="0.3">
      <c r="A550" t="s">
        <v>2806</v>
      </c>
      <c r="B550" t="s">
        <v>2807</v>
      </c>
      <c r="C550" s="1" t="str">
        <f t="shared" si="86"/>
        <v>21:0500</v>
      </c>
      <c r="D550" s="1" t="str">
        <f t="shared" si="90"/>
        <v>21:0165</v>
      </c>
      <c r="E550" t="s">
        <v>2808</v>
      </c>
      <c r="F550" t="s">
        <v>2809</v>
      </c>
      <c r="H550">
        <v>52.657768300000001</v>
      </c>
      <c r="I550">
        <v>-61.868745099999998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142</v>
      </c>
      <c r="N550">
        <v>549</v>
      </c>
      <c r="O550" t="s">
        <v>108</v>
      </c>
      <c r="P550" t="s">
        <v>131</v>
      </c>
      <c r="Q550" t="s">
        <v>39</v>
      </c>
      <c r="R550" t="s">
        <v>68</v>
      </c>
      <c r="S550" t="s">
        <v>39</v>
      </c>
      <c r="T550" t="s">
        <v>40</v>
      </c>
      <c r="U550" t="s">
        <v>304</v>
      </c>
      <c r="V550" t="s">
        <v>106</v>
      </c>
      <c r="W550" t="s">
        <v>40</v>
      </c>
      <c r="X550" t="s">
        <v>43</v>
      </c>
      <c r="Y550" t="s">
        <v>39</v>
      </c>
      <c r="Z550" t="s">
        <v>134</v>
      </c>
      <c r="AA550" t="s">
        <v>135</v>
      </c>
      <c r="AB550" t="s">
        <v>2216</v>
      </c>
      <c r="AC550" t="s">
        <v>70</v>
      </c>
      <c r="AD550" t="s">
        <v>354</v>
      </c>
    </row>
    <row r="551" spans="1:30" hidden="1" x14ac:dyDescent="0.3">
      <c r="A551" t="s">
        <v>2810</v>
      </c>
      <c r="B551" t="s">
        <v>2811</v>
      </c>
      <c r="C551" s="1" t="str">
        <f t="shared" si="86"/>
        <v>21:0500</v>
      </c>
      <c r="D551" s="1" t="str">
        <f t="shared" si="90"/>
        <v>21:0165</v>
      </c>
      <c r="E551" t="s">
        <v>2812</v>
      </c>
      <c r="F551" t="s">
        <v>2813</v>
      </c>
      <c r="H551">
        <v>52.665886899999997</v>
      </c>
      <c r="I551">
        <v>-61.911951899999998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150</v>
      </c>
      <c r="N551">
        <v>550</v>
      </c>
      <c r="O551" t="s">
        <v>397</v>
      </c>
      <c r="P551" t="s">
        <v>202</v>
      </c>
      <c r="Q551" t="s">
        <v>55</v>
      </c>
      <c r="R551" t="s">
        <v>92</v>
      </c>
      <c r="S551" t="s">
        <v>55</v>
      </c>
      <c r="T551" t="s">
        <v>40</v>
      </c>
      <c r="U551" t="s">
        <v>1019</v>
      </c>
      <c r="V551" t="s">
        <v>1598</v>
      </c>
      <c r="W551" t="s">
        <v>40</v>
      </c>
      <c r="X551" t="s">
        <v>43</v>
      </c>
      <c r="Y551" t="s">
        <v>95</v>
      </c>
      <c r="Z551" t="s">
        <v>164</v>
      </c>
      <c r="AA551" t="s">
        <v>135</v>
      </c>
      <c r="AB551" t="s">
        <v>1517</v>
      </c>
      <c r="AC551" t="s">
        <v>620</v>
      </c>
      <c r="AD551" t="s">
        <v>478</v>
      </c>
    </row>
    <row r="552" spans="1:30" hidden="1" x14ac:dyDescent="0.3">
      <c r="A552" t="s">
        <v>2814</v>
      </c>
      <c r="B552" t="s">
        <v>2815</v>
      </c>
      <c r="C552" s="1" t="str">
        <f t="shared" si="86"/>
        <v>21:0500</v>
      </c>
      <c r="D552" s="1" t="str">
        <f t="shared" si="90"/>
        <v>21:0165</v>
      </c>
      <c r="E552" t="s">
        <v>2816</v>
      </c>
      <c r="F552" t="s">
        <v>2817</v>
      </c>
      <c r="H552">
        <v>52.644236499999998</v>
      </c>
      <c r="I552">
        <v>-61.949661999999996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175</v>
      </c>
      <c r="N552">
        <v>551</v>
      </c>
      <c r="O552" t="s">
        <v>283</v>
      </c>
      <c r="P552" t="s">
        <v>54</v>
      </c>
      <c r="Q552" t="s">
        <v>95</v>
      </c>
      <c r="R552" t="s">
        <v>153</v>
      </c>
      <c r="S552" t="s">
        <v>130</v>
      </c>
      <c r="T552" t="s">
        <v>40</v>
      </c>
      <c r="U552" t="s">
        <v>2818</v>
      </c>
      <c r="V552" t="s">
        <v>301</v>
      </c>
      <c r="W552" t="s">
        <v>40</v>
      </c>
      <c r="X552" t="s">
        <v>43</v>
      </c>
      <c r="Y552" t="s">
        <v>55</v>
      </c>
      <c r="Z552" t="s">
        <v>44</v>
      </c>
      <c r="AA552" t="s">
        <v>258</v>
      </c>
      <c r="AB552" t="s">
        <v>784</v>
      </c>
      <c r="AC552" t="s">
        <v>714</v>
      </c>
      <c r="AD552" t="s">
        <v>605</v>
      </c>
    </row>
    <row r="553" spans="1:30" hidden="1" x14ac:dyDescent="0.3">
      <c r="A553" t="s">
        <v>2819</v>
      </c>
      <c r="B553" t="s">
        <v>2820</v>
      </c>
      <c r="C553" s="1" t="str">
        <f t="shared" si="86"/>
        <v>21:0500</v>
      </c>
      <c r="D553" s="1" t="str">
        <f t="shared" si="90"/>
        <v>21:0165</v>
      </c>
      <c r="E553" t="s">
        <v>2821</v>
      </c>
      <c r="F553" t="s">
        <v>2822</v>
      </c>
      <c r="H553">
        <v>52.654496199999997</v>
      </c>
      <c r="I553">
        <v>-61.994373299999999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184</v>
      </c>
      <c r="N553">
        <v>552</v>
      </c>
      <c r="O553" t="s">
        <v>329</v>
      </c>
      <c r="P553" t="s">
        <v>202</v>
      </c>
      <c r="Q553" t="s">
        <v>95</v>
      </c>
      <c r="R553" t="s">
        <v>68</v>
      </c>
      <c r="S553" t="s">
        <v>95</v>
      </c>
      <c r="T553" t="s">
        <v>40</v>
      </c>
      <c r="U553" t="s">
        <v>403</v>
      </c>
      <c r="V553" t="s">
        <v>518</v>
      </c>
      <c r="W553" t="s">
        <v>40</v>
      </c>
      <c r="X553" t="s">
        <v>43</v>
      </c>
      <c r="Y553" t="s">
        <v>95</v>
      </c>
      <c r="Z553" t="s">
        <v>134</v>
      </c>
      <c r="AA553" t="s">
        <v>135</v>
      </c>
      <c r="AB553" t="s">
        <v>1579</v>
      </c>
      <c r="AC553" t="s">
        <v>47</v>
      </c>
      <c r="AD553" t="s">
        <v>48</v>
      </c>
    </row>
    <row r="554" spans="1:30" hidden="1" x14ac:dyDescent="0.3">
      <c r="A554" t="s">
        <v>2823</v>
      </c>
      <c r="B554" t="s">
        <v>2824</v>
      </c>
      <c r="C554" s="1" t="str">
        <f t="shared" si="86"/>
        <v>21:0500</v>
      </c>
      <c r="D554" s="1" t="str">
        <f t="shared" si="90"/>
        <v>21:0165</v>
      </c>
      <c r="E554" t="s">
        <v>2825</v>
      </c>
      <c r="F554" t="s">
        <v>2826</v>
      </c>
      <c r="H554">
        <v>52.709628000000002</v>
      </c>
      <c r="I554">
        <v>-61.8165719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191</v>
      </c>
      <c r="N554">
        <v>553</v>
      </c>
      <c r="O554" t="s">
        <v>258</v>
      </c>
      <c r="P554" t="s">
        <v>131</v>
      </c>
      <c r="Q554" t="s">
        <v>39</v>
      </c>
      <c r="R554" t="s">
        <v>37</v>
      </c>
      <c r="S554" t="s">
        <v>95</v>
      </c>
      <c r="T554" t="s">
        <v>194</v>
      </c>
      <c r="U554" t="s">
        <v>93</v>
      </c>
      <c r="V554" t="s">
        <v>398</v>
      </c>
      <c r="W554" t="s">
        <v>117</v>
      </c>
      <c r="X554" t="s">
        <v>43</v>
      </c>
      <c r="Y554" t="s">
        <v>95</v>
      </c>
      <c r="Z554" t="s">
        <v>153</v>
      </c>
      <c r="AA554" t="s">
        <v>135</v>
      </c>
      <c r="AB554" t="s">
        <v>231</v>
      </c>
      <c r="AC554" t="s">
        <v>248</v>
      </c>
      <c r="AD554" t="s">
        <v>48</v>
      </c>
    </row>
    <row r="555" spans="1:30" hidden="1" x14ac:dyDescent="0.3">
      <c r="A555" t="s">
        <v>2827</v>
      </c>
      <c r="B555" t="s">
        <v>2828</v>
      </c>
      <c r="C555" s="1" t="str">
        <f t="shared" si="86"/>
        <v>21:0500</v>
      </c>
      <c r="D555" s="1" t="str">
        <f t="shared" si="90"/>
        <v>21:0165</v>
      </c>
      <c r="E555" t="s">
        <v>2829</v>
      </c>
      <c r="F555" t="s">
        <v>2830</v>
      </c>
      <c r="H555">
        <v>52.682105</v>
      </c>
      <c r="I555">
        <v>-61.793942700000002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201</v>
      </c>
      <c r="N555">
        <v>554</v>
      </c>
      <c r="O555" t="s">
        <v>104</v>
      </c>
      <c r="P555" t="s">
        <v>131</v>
      </c>
      <c r="Q555" t="s">
        <v>37</v>
      </c>
      <c r="R555" t="s">
        <v>68</v>
      </c>
      <c r="S555" t="s">
        <v>95</v>
      </c>
      <c r="T555" t="s">
        <v>40</v>
      </c>
      <c r="U555" t="s">
        <v>176</v>
      </c>
      <c r="V555" t="s">
        <v>194</v>
      </c>
      <c r="W555" t="s">
        <v>40</v>
      </c>
      <c r="X555" t="s">
        <v>43</v>
      </c>
      <c r="Y555" t="s">
        <v>95</v>
      </c>
      <c r="Z555" t="s">
        <v>153</v>
      </c>
      <c r="AA555" t="s">
        <v>134</v>
      </c>
      <c r="AB555" t="s">
        <v>636</v>
      </c>
      <c r="AC555" t="s">
        <v>2776</v>
      </c>
      <c r="AD555" t="s">
        <v>107</v>
      </c>
    </row>
    <row r="556" spans="1:30" hidden="1" x14ac:dyDescent="0.3">
      <c r="A556" t="s">
        <v>2831</v>
      </c>
      <c r="B556" t="s">
        <v>2832</v>
      </c>
      <c r="C556" s="1" t="str">
        <f t="shared" si="86"/>
        <v>21:0500</v>
      </c>
      <c r="D556" s="1" t="str">
        <f t="shared" si="90"/>
        <v>21:0165</v>
      </c>
      <c r="E556" t="s">
        <v>2833</v>
      </c>
      <c r="F556" t="s">
        <v>2834</v>
      </c>
      <c r="H556">
        <v>52.671185399999999</v>
      </c>
      <c r="I556">
        <v>-61.8709718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28</v>
      </c>
      <c r="M556" t="s">
        <v>210</v>
      </c>
      <c r="N556">
        <v>555</v>
      </c>
      <c r="O556" t="s">
        <v>78</v>
      </c>
      <c r="P556" t="s">
        <v>79</v>
      </c>
      <c r="Q556" t="s">
        <v>55</v>
      </c>
      <c r="R556" t="s">
        <v>68</v>
      </c>
      <c r="S556" t="s">
        <v>95</v>
      </c>
      <c r="T556" t="s">
        <v>40</v>
      </c>
      <c r="U556" t="s">
        <v>571</v>
      </c>
      <c r="V556" t="s">
        <v>144</v>
      </c>
      <c r="W556" t="s">
        <v>40</v>
      </c>
      <c r="X556" t="s">
        <v>43</v>
      </c>
      <c r="Y556" t="s">
        <v>95</v>
      </c>
      <c r="Z556" t="s">
        <v>164</v>
      </c>
      <c r="AA556" t="s">
        <v>204</v>
      </c>
      <c r="AB556" t="s">
        <v>683</v>
      </c>
      <c r="AC556" t="s">
        <v>97</v>
      </c>
      <c r="AD556" t="s">
        <v>392</v>
      </c>
    </row>
    <row r="557" spans="1:30" hidden="1" x14ac:dyDescent="0.3">
      <c r="A557" t="s">
        <v>2835</v>
      </c>
      <c r="B557" t="s">
        <v>2836</v>
      </c>
      <c r="C557" s="1" t="str">
        <f t="shared" si="86"/>
        <v>21:0500</v>
      </c>
      <c r="D557" s="1" t="str">
        <f>HYPERLINK("http://geochem.nrcan.gc.ca/cdogs/content/svy/svy_e.htm", "")</f>
        <v/>
      </c>
      <c r="G557" s="1" t="str">
        <f>HYPERLINK("http://geochem.nrcan.gc.ca/cdogs/content/cr_/cr_00056_e.htm", "56")</f>
        <v>56</v>
      </c>
      <c r="J557" t="s">
        <v>161</v>
      </c>
      <c r="K557" t="s">
        <v>162</v>
      </c>
      <c r="L557">
        <v>28</v>
      </c>
      <c r="M557" t="s">
        <v>163</v>
      </c>
      <c r="N557">
        <v>556</v>
      </c>
      <c r="O557" t="s">
        <v>61</v>
      </c>
      <c r="P557" t="s">
        <v>257</v>
      </c>
      <c r="Q557" t="s">
        <v>169</v>
      </c>
      <c r="R557" t="s">
        <v>135</v>
      </c>
      <c r="S557" t="s">
        <v>130</v>
      </c>
      <c r="T557" t="s">
        <v>40</v>
      </c>
      <c r="U557" t="s">
        <v>878</v>
      </c>
      <c r="V557" t="s">
        <v>484</v>
      </c>
      <c r="W557" t="s">
        <v>233</v>
      </c>
      <c r="X557" t="s">
        <v>145</v>
      </c>
      <c r="Y557" t="s">
        <v>136</v>
      </c>
      <c r="Z557" t="s">
        <v>214</v>
      </c>
      <c r="AA557" t="s">
        <v>107</v>
      </c>
      <c r="AB557" t="s">
        <v>987</v>
      </c>
      <c r="AC557" t="s">
        <v>636</v>
      </c>
      <c r="AD557" t="s">
        <v>2391</v>
      </c>
    </row>
    <row r="558" spans="1:30" hidden="1" x14ac:dyDescent="0.3">
      <c r="A558" t="s">
        <v>2837</v>
      </c>
      <c r="B558" t="s">
        <v>2838</v>
      </c>
      <c r="C558" s="1" t="str">
        <f t="shared" si="86"/>
        <v>21:0500</v>
      </c>
      <c r="D558" s="1" t="str">
        <f t="shared" ref="D558:D568" si="93">HYPERLINK("http://geochem.nrcan.gc.ca/cdogs/content/svy/svy210165_e.htm", "21:0165")</f>
        <v>21:0165</v>
      </c>
      <c r="E558" t="s">
        <v>2839</v>
      </c>
      <c r="F558" t="s">
        <v>2840</v>
      </c>
      <c r="H558">
        <v>52.673500300000001</v>
      </c>
      <c r="I558">
        <v>-61.902045600000001</v>
      </c>
      <c r="J558" s="1" t="str">
        <f t="shared" ref="J558:J568" si="94">HYPERLINK("http://geochem.nrcan.gc.ca/cdogs/content/kwd/kwd020027_e.htm", "NGR lake sediment grab sample")</f>
        <v>NGR lake sediment grab sample</v>
      </c>
      <c r="K558" s="1" t="str">
        <f t="shared" ref="K558:K568" si="95">HYPERLINK("http://geochem.nrcan.gc.ca/cdogs/content/kwd/kwd080006_e.htm", "&lt;177 micron (NGR)")</f>
        <v>&lt;177 micron (NGR)</v>
      </c>
      <c r="L558">
        <v>28</v>
      </c>
      <c r="M558" t="s">
        <v>221</v>
      </c>
      <c r="N558">
        <v>557</v>
      </c>
      <c r="O558" t="s">
        <v>258</v>
      </c>
      <c r="P558" t="s">
        <v>79</v>
      </c>
      <c r="Q558" t="s">
        <v>39</v>
      </c>
      <c r="R558" t="s">
        <v>37</v>
      </c>
      <c r="S558" t="s">
        <v>95</v>
      </c>
      <c r="T558" t="s">
        <v>40</v>
      </c>
      <c r="U558" t="s">
        <v>169</v>
      </c>
      <c r="V558" t="s">
        <v>390</v>
      </c>
      <c r="W558" t="s">
        <v>40</v>
      </c>
      <c r="X558" t="s">
        <v>43</v>
      </c>
      <c r="Y558" t="s">
        <v>95</v>
      </c>
      <c r="Z558" t="s">
        <v>153</v>
      </c>
      <c r="AA558" t="s">
        <v>204</v>
      </c>
      <c r="AB558" t="s">
        <v>784</v>
      </c>
      <c r="AC558" t="s">
        <v>106</v>
      </c>
      <c r="AD558" t="s">
        <v>122</v>
      </c>
    </row>
    <row r="559" spans="1:30" hidden="1" x14ac:dyDescent="0.3">
      <c r="A559" t="s">
        <v>2841</v>
      </c>
      <c r="B559" t="s">
        <v>2842</v>
      </c>
      <c r="C559" s="1" t="str">
        <f t="shared" si="86"/>
        <v>21:0500</v>
      </c>
      <c r="D559" s="1" t="str">
        <f t="shared" si="93"/>
        <v>21:0165</v>
      </c>
      <c r="E559" t="s">
        <v>2843</v>
      </c>
      <c r="F559" t="s">
        <v>2844</v>
      </c>
      <c r="H559">
        <v>52.672585300000001</v>
      </c>
      <c r="I559">
        <v>-61.942799899999997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230</v>
      </c>
      <c r="N559">
        <v>558</v>
      </c>
      <c r="O559" t="s">
        <v>108</v>
      </c>
      <c r="P559" t="s">
        <v>176</v>
      </c>
      <c r="Q559" t="s">
        <v>95</v>
      </c>
      <c r="R559" t="s">
        <v>92</v>
      </c>
      <c r="S559" t="s">
        <v>39</v>
      </c>
      <c r="T559" t="s">
        <v>40</v>
      </c>
      <c r="U559" t="s">
        <v>165</v>
      </c>
      <c r="V559" t="s">
        <v>85</v>
      </c>
      <c r="W559" t="s">
        <v>40</v>
      </c>
      <c r="X559" t="s">
        <v>43</v>
      </c>
      <c r="Y559" t="s">
        <v>95</v>
      </c>
      <c r="Z559" t="s">
        <v>2369</v>
      </c>
      <c r="AA559" t="s">
        <v>214</v>
      </c>
      <c r="AB559" t="s">
        <v>2845</v>
      </c>
      <c r="AC559" t="s">
        <v>250</v>
      </c>
      <c r="AD559" t="s">
        <v>48</v>
      </c>
    </row>
    <row r="560" spans="1:30" hidden="1" x14ac:dyDescent="0.3">
      <c r="A560" t="s">
        <v>2846</v>
      </c>
      <c r="B560" t="s">
        <v>2847</v>
      </c>
      <c r="C560" s="1" t="str">
        <f t="shared" si="86"/>
        <v>21:0500</v>
      </c>
      <c r="D560" s="1" t="str">
        <f t="shared" si="93"/>
        <v>21:0165</v>
      </c>
      <c r="E560" t="s">
        <v>2848</v>
      </c>
      <c r="F560" t="s">
        <v>2849</v>
      </c>
      <c r="H560">
        <v>52.669396900000002</v>
      </c>
      <c r="I560">
        <v>-61.9969149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28</v>
      </c>
      <c r="M560" t="s">
        <v>238</v>
      </c>
      <c r="N560">
        <v>559</v>
      </c>
      <c r="O560" t="s">
        <v>397</v>
      </c>
      <c r="P560" t="s">
        <v>36</v>
      </c>
      <c r="Q560" t="s">
        <v>55</v>
      </c>
      <c r="R560" t="s">
        <v>131</v>
      </c>
      <c r="S560" t="s">
        <v>39</v>
      </c>
      <c r="T560" t="s">
        <v>40</v>
      </c>
      <c r="U560" t="s">
        <v>143</v>
      </c>
      <c r="V560" t="s">
        <v>106</v>
      </c>
      <c r="W560" t="s">
        <v>40</v>
      </c>
      <c r="X560" t="s">
        <v>43</v>
      </c>
      <c r="Y560" t="s">
        <v>95</v>
      </c>
      <c r="Z560" t="s">
        <v>337</v>
      </c>
      <c r="AA560" t="s">
        <v>214</v>
      </c>
      <c r="AB560" t="s">
        <v>597</v>
      </c>
      <c r="AC560" t="s">
        <v>70</v>
      </c>
      <c r="AD560" t="s">
        <v>449</v>
      </c>
    </row>
    <row r="561" spans="1:30" hidden="1" x14ac:dyDescent="0.3">
      <c r="A561" t="s">
        <v>2850</v>
      </c>
      <c r="B561" t="s">
        <v>2851</v>
      </c>
      <c r="C561" s="1" t="str">
        <f t="shared" si="86"/>
        <v>21:0500</v>
      </c>
      <c r="D561" s="1" t="str">
        <f t="shared" si="93"/>
        <v>21:0165</v>
      </c>
      <c r="E561" t="s">
        <v>2852</v>
      </c>
      <c r="F561" t="s">
        <v>2853</v>
      </c>
      <c r="H561">
        <v>52.6833198</v>
      </c>
      <c r="I561">
        <v>-61.7678279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28</v>
      </c>
      <c r="M561" t="s">
        <v>246</v>
      </c>
      <c r="N561">
        <v>560</v>
      </c>
      <c r="O561" t="s">
        <v>129</v>
      </c>
      <c r="P561" t="s">
        <v>193</v>
      </c>
      <c r="Q561" t="s">
        <v>95</v>
      </c>
      <c r="R561" t="s">
        <v>79</v>
      </c>
      <c r="S561" t="s">
        <v>37</v>
      </c>
      <c r="T561" t="s">
        <v>40</v>
      </c>
      <c r="U561" t="s">
        <v>1865</v>
      </c>
      <c r="V561" t="s">
        <v>106</v>
      </c>
      <c r="W561" t="s">
        <v>40</v>
      </c>
      <c r="X561" t="s">
        <v>43</v>
      </c>
      <c r="Y561" t="s">
        <v>136</v>
      </c>
      <c r="Z561" t="s">
        <v>204</v>
      </c>
      <c r="AA561" t="s">
        <v>135</v>
      </c>
      <c r="AB561" t="s">
        <v>512</v>
      </c>
      <c r="AC561" t="s">
        <v>352</v>
      </c>
      <c r="AD561" t="s">
        <v>449</v>
      </c>
    </row>
    <row r="562" spans="1:30" hidden="1" x14ac:dyDescent="0.3">
      <c r="A562" t="s">
        <v>2854</v>
      </c>
      <c r="B562" t="s">
        <v>2855</v>
      </c>
      <c r="C562" s="1" t="str">
        <f t="shared" si="86"/>
        <v>21:0500</v>
      </c>
      <c r="D562" s="1" t="str">
        <f t="shared" si="93"/>
        <v>21:0165</v>
      </c>
      <c r="E562" t="s">
        <v>2856</v>
      </c>
      <c r="F562" t="s">
        <v>2857</v>
      </c>
      <c r="H562">
        <v>52.704432199999999</v>
      </c>
      <c r="I562">
        <v>-61.924165799999997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34</v>
      </c>
      <c r="N562">
        <v>561</v>
      </c>
      <c r="O562" t="s">
        <v>214</v>
      </c>
      <c r="P562" t="s">
        <v>256</v>
      </c>
      <c r="Q562" t="s">
        <v>95</v>
      </c>
      <c r="R562" t="s">
        <v>153</v>
      </c>
      <c r="S562" t="s">
        <v>37</v>
      </c>
      <c r="T562" t="s">
        <v>40</v>
      </c>
      <c r="U562" t="s">
        <v>258</v>
      </c>
      <c r="V562" t="s">
        <v>714</v>
      </c>
      <c r="W562" t="s">
        <v>40</v>
      </c>
      <c r="X562" t="s">
        <v>43</v>
      </c>
      <c r="Y562" t="s">
        <v>39</v>
      </c>
      <c r="Z562" t="s">
        <v>135</v>
      </c>
      <c r="AA562" t="s">
        <v>214</v>
      </c>
      <c r="AB562" t="s">
        <v>2065</v>
      </c>
      <c r="AC562" t="s">
        <v>2858</v>
      </c>
      <c r="AD562" t="s">
        <v>86</v>
      </c>
    </row>
    <row r="563" spans="1:30" hidden="1" x14ac:dyDescent="0.3">
      <c r="A563" t="s">
        <v>2859</v>
      </c>
      <c r="B563" t="s">
        <v>2860</v>
      </c>
      <c r="C563" s="1" t="str">
        <f t="shared" si="86"/>
        <v>21:0500</v>
      </c>
      <c r="D563" s="1" t="str">
        <f t="shared" si="93"/>
        <v>21:0165</v>
      </c>
      <c r="E563" t="s">
        <v>2861</v>
      </c>
      <c r="F563" t="s">
        <v>2862</v>
      </c>
      <c r="H563">
        <v>52.714250399999997</v>
      </c>
      <c r="I563">
        <v>-61.864500900000003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76</v>
      </c>
      <c r="N563">
        <v>562</v>
      </c>
      <c r="O563" t="s">
        <v>193</v>
      </c>
      <c r="P563" t="s">
        <v>38</v>
      </c>
      <c r="Q563" t="s">
        <v>39</v>
      </c>
      <c r="R563" t="s">
        <v>37</v>
      </c>
      <c r="S563" t="s">
        <v>95</v>
      </c>
      <c r="T563" t="s">
        <v>40</v>
      </c>
      <c r="U563" t="s">
        <v>145</v>
      </c>
      <c r="V563" t="s">
        <v>117</v>
      </c>
      <c r="W563" t="s">
        <v>40</v>
      </c>
      <c r="X563" t="s">
        <v>43</v>
      </c>
      <c r="Y563" t="s">
        <v>95</v>
      </c>
      <c r="Z563" t="s">
        <v>185</v>
      </c>
      <c r="AA563" t="s">
        <v>135</v>
      </c>
      <c r="AB563" t="s">
        <v>997</v>
      </c>
      <c r="AC563" t="s">
        <v>144</v>
      </c>
      <c r="AD563" t="s">
        <v>241</v>
      </c>
    </row>
    <row r="564" spans="1:30" hidden="1" x14ac:dyDescent="0.3">
      <c r="A564" t="s">
        <v>2863</v>
      </c>
      <c r="B564" t="s">
        <v>2864</v>
      </c>
      <c r="C564" s="1" t="str">
        <f t="shared" si="86"/>
        <v>21:0500</v>
      </c>
      <c r="D564" s="1" t="str">
        <f t="shared" si="93"/>
        <v>21:0165</v>
      </c>
      <c r="E564" t="s">
        <v>2856</v>
      </c>
      <c r="F564" t="s">
        <v>2865</v>
      </c>
      <c r="H564">
        <v>52.704432199999999</v>
      </c>
      <c r="I564">
        <v>-61.924165799999997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52</v>
      </c>
      <c r="N564">
        <v>563</v>
      </c>
      <c r="O564" t="s">
        <v>263</v>
      </c>
      <c r="P564" t="s">
        <v>176</v>
      </c>
      <c r="Q564" t="s">
        <v>95</v>
      </c>
      <c r="R564" t="s">
        <v>38</v>
      </c>
      <c r="S564" t="s">
        <v>55</v>
      </c>
      <c r="T564" t="s">
        <v>40</v>
      </c>
      <c r="U564" t="s">
        <v>1047</v>
      </c>
      <c r="V564" t="s">
        <v>57</v>
      </c>
      <c r="W564" t="s">
        <v>40</v>
      </c>
      <c r="X564" t="s">
        <v>43</v>
      </c>
      <c r="Y564" t="s">
        <v>95</v>
      </c>
      <c r="Z564" t="s">
        <v>35</v>
      </c>
      <c r="AA564" t="s">
        <v>135</v>
      </c>
      <c r="AB564" t="s">
        <v>2152</v>
      </c>
      <c r="AC564" t="s">
        <v>1802</v>
      </c>
      <c r="AD564" t="s">
        <v>122</v>
      </c>
    </row>
    <row r="565" spans="1:30" hidden="1" x14ac:dyDescent="0.3">
      <c r="A565" t="s">
        <v>2866</v>
      </c>
      <c r="B565" t="s">
        <v>2867</v>
      </c>
      <c r="C565" s="1" t="str">
        <f t="shared" si="86"/>
        <v>21:0500</v>
      </c>
      <c r="D565" s="1" t="str">
        <f t="shared" si="93"/>
        <v>21:0165</v>
      </c>
      <c r="E565" t="s">
        <v>2856</v>
      </c>
      <c r="F565" t="s">
        <v>2868</v>
      </c>
      <c r="H565">
        <v>52.704432199999999</v>
      </c>
      <c r="I565">
        <v>-61.924165799999997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65</v>
      </c>
      <c r="N565">
        <v>564</v>
      </c>
      <c r="O565" t="s">
        <v>414</v>
      </c>
      <c r="P565" t="s">
        <v>54</v>
      </c>
      <c r="Q565" t="s">
        <v>95</v>
      </c>
      <c r="R565" t="s">
        <v>92</v>
      </c>
      <c r="S565" t="s">
        <v>37</v>
      </c>
      <c r="T565" t="s">
        <v>40</v>
      </c>
      <c r="U565" t="s">
        <v>58</v>
      </c>
      <c r="V565" t="s">
        <v>505</v>
      </c>
      <c r="W565" t="s">
        <v>40</v>
      </c>
      <c r="X565" t="s">
        <v>43</v>
      </c>
      <c r="Y565" t="s">
        <v>39</v>
      </c>
      <c r="Z565" t="s">
        <v>263</v>
      </c>
      <c r="AA565" t="s">
        <v>214</v>
      </c>
      <c r="AB565" t="s">
        <v>1733</v>
      </c>
      <c r="AC565" t="s">
        <v>706</v>
      </c>
      <c r="AD565" t="s">
        <v>86</v>
      </c>
    </row>
    <row r="566" spans="1:30" hidden="1" x14ac:dyDescent="0.3">
      <c r="A566" t="s">
        <v>2869</v>
      </c>
      <c r="B566" t="s">
        <v>2870</v>
      </c>
      <c r="C566" s="1" t="str">
        <f t="shared" si="86"/>
        <v>21:0500</v>
      </c>
      <c r="D566" s="1" t="str">
        <f t="shared" si="93"/>
        <v>21:0165</v>
      </c>
      <c r="E566" t="s">
        <v>2871</v>
      </c>
      <c r="F566" t="s">
        <v>2872</v>
      </c>
      <c r="H566">
        <v>52.712373900000003</v>
      </c>
      <c r="I566">
        <v>-61.949580099999999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91</v>
      </c>
      <c r="N566">
        <v>565</v>
      </c>
      <c r="O566" t="s">
        <v>35</v>
      </c>
      <c r="P566" t="s">
        <v>153</v>
      </c>
      <c r="Q566" t="s">
        <v>39</v>
      </c>
      <c r="R566" t="s">
        <v>131</v>
      </c>
      <c r="S566" t="s">
        <v>37</v>
      </c>
      <c r="T566" t="s">
        <v>40</v>
      </c>
      <c r="U566" t="s">
        <v>733</v>
      </c>
      <c r="V566" t="s">
        <v>133</v>
      </c>
      <c r="W566" t="s">
        <v>40</v>
      </c>
      <c r="X566" t="s">
        <v>43</v>
      </c>
      <c r="Y566" t="s">
        <v>68</v>
      </c>
      <c r="Z566" t="s">
        <v>67</v>
      </c>
      <c r="AA566" t="s">
        <v>204</v>
      </c>
      <c r="AB566" t="s">
        <v>2873</v>
      </c>
      <c r="AC566" t="s">
        <v>60</v>
      </c>
      <c r="AD566" t="s">
        <v>158</v>
      </c>
    </row>
    <row r="567" spans="1:30" hidden="1" x14ac:dyDescent="0.3">
      <c r="A567" t="s">
        <v>2874</v>
      </c>
      <c r="B567" t="s">
        <v>2875</v>
      </c>
      <c r="C567" s="1" t="str">
        <f t="shared" si="86"/>
        <v>21:0500</v>
      </c>
      <c r="D567" s="1" t="str">
        <f t="shared" si="93"/>
        <v>21:0165</v>
      </c>
      <c r="E567" t="s">
        <v>2876</v>
      </c>
      <c r="F567" t="s">
        <v>2877</v>
      </c>
      <c r="H567">
        <v>52.7427809</v>
      </c>
      <c r="I567">
        <v>-61.847227099999998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102</v>
      </c>
      <c r="N567">
        <v>566</v>
      </c>
      <c r="O567" t="s">
        <v>263</v>
      </c>
      <c r="P567" t="s">
        <v>67</v>
      </c>
      <c r="Q567" t="s">
        <v>95</v>
      </c>
      <c r="R567" t="s">
        <v>185</v>
      </c>
      <c r="S567" t="s">
        <v>153</v>
      </c>
      <c r="T567" t="s">
        <v>40</v>
      </c>
      <c r="U567" t="s">
        <v>107</v>
      </c>
      <c r="V567" t="s">
        <v>596</v>
      </c>
      <c r="W567" t="s">
        <v>40</v>
      </c>
      <c r="X567" t="s">
        <v>43</v>
      </c>
      <c r="Y567" t="s">
        <v>39</v>
      </c>
      <c r="Z567" t="s">
        <v>135</v>
      </c>
      <c r="AA567" t="s">
        <v>134</v>
      </c>
      <c r="AB567" t="s">
        <v>2878</v>
      </c>
      <c r="AC567" t="s">
        <v>565</v>
      </c>
      <c r="AD567" t="s">
        <v>1529</v>
      </c>
    </row>
    <row r="568" spans="1:30" hidden="1" x14ac:dyDescent="0.3">
      <c r="A568" t="s">
        <v>2879</v>
      </c>
      <c r="B568" t="s">
        <v>2880</v>
      </c>
      <c r="C568" s="1" t="str">
        <f t="shared" si="86"/>
        <v>21:0500</v>
      </c>
      <c r="D568" s="1" t="str">
        <f t="shared" si="93"/>
        <v>21:0165</v>
      </c>
      <c r="E568" t="s">
        <v>2881</v>
      </c>
      <c r="F568" t="s">
        <v>2882</v>
      </c>
      <c r="H568">
        <v>52.7396995</v>
      </c>
      <c r="I568">
        <v>-61.9726231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113</v>
      </c>
      <c r="N568">
        <v>567</v>
      </c>
      <c r="O568" t="s">
        <v>383</v>
      </c>
      <c r="P568" t="s">
        <v>79</v>
      </c>
      <c r="Q568" t="s">
        <v>39</v>
      </c>
      <c r="R568" t="s">
        <v>119</v>
      </c>
      <c r="S568" t="s">
        <v>55</v>
      </c>
      <c r="T568" t="s">
        <v>40</v>
      </c>
      <c r="U568" t="s">
        <v>58</v>
      </c>
      <c r="V568" t="s">
        <v>239</v>
      </c>
      <c r="W568" t="s">
        <v>194</v>
      </c>
      <c r="X568" t="s">
        <v>179</v>
      </c>
      <c r="Y568" t="s">
        <v>95</v>
      </c>
      <c r="Z568" t="s">
        <v>204</v>
      </c>
      <c r="AA568" t="s">
        <v>135</v>
      </c>
      <c r="AB568" t="s">
        <v>952</v>
      </c>
      <c r="AC568" t="s">
        <v>42</v>
      </c>
      <c r="AD568" t="s">
        <v>354</v>
      </c>
    </row>
    <row r="569" spans="1:30" hidden="1" x14ac:dyDescent="0.3">
      <c r="A569" t="s">
        <v>2883</v>
      </c>
      <c r="B569" t="s">
        <v>2884</v>
      </c>
      <c r="C569" s="1" t="str">
        <f t="shared" si="86"/>
        <v>21:0500</v>
      </c>
      <c r="D569" s="1" t="str">
        <f>HYPERLINK("http://geochem.nrcan.gc.ca/cdogs/content/svy/svy_e.htm", "")</f>
        <v/>
      </c>
      <c r="G569" s="1" t="str">
        <f>HYPERLINK("http://geochem.nrcan.gc.ca/cdogs/content/cr_/cr_00055_e.htm", "55")</f>
        <v>55</v>
      </c>
      <c r="J569" t="s">
        <v>161</v>
      </c>
      <c r="K569" t="s">
        <v>162</v>
      </c>
      <c r="L569">
        <v>29</v>
      </c>
      <c r="M569" t="s">
        <v>163</v>
      </c>
      <c r="N569">
        <v>568</v>
      </c>
      <c r="O569" t="s">
        <v>129</v>
      </c>
      <c r="P569" t="s">
        <v>193</v>
      </c>
      <c r="Q569" t="s">
        <v>136</v>
      </c>
      <c r="R569" t="s">
        <v>130</v>
      </c>
      <c r="S569" t="s">
        <v>136</v>
      </c>
      <c r="T569" t="s">
        <v>40</v>
      </c>
      <c r="U569" t="s">
        <v>577</v>
      </c>
      <c r="V569" t="s">
        <v>167</v>
      </c>
      <c r="W569" t="s">
        <v>194</v>
      </c>
      <c r="X569" t="s">
        <v>70</v>
      </c>
      <c r="Y569" t="s">
        <v>55</v>
      </c>
      <c r="Z569" t="s">
        <v>134</v>
      </c>
      <c r="AA569" t="s">
        <v>258</v>
      </c>
      <c r="AB569" t="s">
        <v>992</v>
      </c>
      <c r="AC569" t="s">
        <v>316</v>
      </c>
      <c r="AD569" t="s">
        <v>480</v>
      </c>
    </row>
    <row r="570" spans="1:30" hidden="1" x14ac:dyDescent="0.3">
      <c r="A570" t="s">
        <v>2885</v>
      </c>
      <c r="B570" t="s">
        <v>2886</v>
      </c>
      <c r="C570" s="1" t="str">
        <f t="shared" si="86"/>
        <v>21:0500</v>
      </c>
      <c r="D570" s="1" t="str">
        <f t="shared" ref="D570:D576" si="96">HYPERLINK("http://geochem.nrcan.gc.ca/cdogs/content/svy/svy210165_e.htm", "21:0165")</f>
        <v>21:0165</v>
      </c>
      <c r="E570" t="s">
        <v>2887</v>
      </c>
      <c r="F570" t="s">
        <v>2888</v>
      </c>
      <c r="H570">
        <v>52.802918499999997</v>
      </c>
      <c r="I570">
        <v>-61.864194599999998</v>
      </c>
      <c r="J570" s="1" t="str">
        <f t="shared" ref="J570:J576" si="97">HYPERLINK("http://geochem.nrcan.gc.ca/cdogs/content/kwd/kwd020027_e.htm", "NGR lake sediment grab sample")</f>
        <v>NGR lake sediment grab sample</v>
      </c>
      <c r="K570" s="1" t="str">
        <f t="shared" ref="K570:K576" si="98">HYPERLINK("http://geochem.nrcan.gc.ca/cdogs/content/kwd/kwd080006_e.htm", "&lt;177 micron (NGR)")</f>
        <v>&lt;177 micron (NGR)</v>
      </c>
      <c r="L570">
        <v>29</v>
      </c>
      <c r="M570" t="s">
        <v>127</v>
      </c>
      <c r="N570">
        <v>569</v>
      </c>
      <c r="O570" t="s">
        <v>129</v>
      </c>
      <c r="P570" t="s">
        <v>185</v>
      </c>
      <c r="Q570" t="s">
        <v>37</v>
      </c>
      <c r="R570" t="s">
        <v>193</v>
      </c>
      <c r="S570" t="s">
        <v>37</v>
      </c>
      <c r="T570" t="s">
        <v>40</v>
      </c>
      <c r="U570" t="s">
        <v>82</v>
      </c>
      <c r="V570" t="s">
        <v>239</v>
      </c>
      <c r="W570" t="s">
        <v>40</v>
      </c>
      <c r="X570" t="s">
        <v>43</v>
      </c>
      <c r="Y570" t="s">
        <v>95</v>
      </c>
      <c r="Z570" t="s">
        <v>204</v>
      </c>
      <c r="AA570" t="s">
        <v>134</v>
      </c>
      <c r="AB570" t="s">
        <v>1276</v>
      </c>
      <c r="AC570" t="s">
        <v>60</v>
      </c>
      <c r="AD570" t="s">
        <v>2423</v>
      </c>
    </row>
    <row r="571" spans="1:30" hidden="1" x14ac:dyDescent="0.3">
      <c r="A571" t="s">
        <v>2889</v>
      </c>
      <c r="B571" t="s">
        <v>2890</v>
      </c>
      <c r="C571" s="1" t="str">
        <f t="shared" si="86"/>
        <v>21:0500</v>
      </c>
      <c r="D571" s="1" t="str">
        <f t="shared" si="96"/>
        <v>21:0165</v>
      </c>
      <c r="E571" t="s">
        <v>2891</v>
      </c>
      <c r="F571" t="s">
        <v>2892</v>
      </c>
      <c r="H571">
        <v>52.8097554</v>
      </c>
      <c r="I571">
        <v>-61.917546199999997</v>
      </c>
      <c r="J571" s="1" t="str">
        <f t="shared" si="97"/>
        <v>NGR lake sediment grab sample</v>
      </c>
      <c r="K571" s="1" t="str">
        <f t="shared" si="98"/>
        <v>&lt;177 micron (NGR)</v>
      </c>
      <c r="L571">
        <v>29</v>
      </c>
      <c r="M571" t="s">
        <v>142</v>
      </c>
      <c r="N571">
        <v>570</v>
      </c>
      <c r="O571" t="s">
        <v>204</v>
      </c>
      <c r="P571" t="s">
        <v>176</v>
      </c>
      <c r="Q571" t="s">
        <v>39</v>
      </c>
      <c r="R571" t="s">
        <v>131</v>
      </c>
      <c r="S571" t="s">
        <v>55</v>
      </c>
      <c r="T571" t="s">
        <v>40</v>
      </c>
      <c r="U571" t="s">
        <v>255</v>
      </c>
      <c r="V571" t="s">
        <v>2296</v>
      </c>
      <c r="W571" t="s">
        <v>40</v>
      </c>
      <c r="X571" t="s">
        <v>179</v>
      </c>
      <c r="Y571" t="s">
        <v>95</v>
      </c>
      <c r="Z571" t="s">
        <v>185</v>
      </c>
      <c r="AA571" t="s">
        <v>67</v>
      </c>
      <c r="AB571" t="s">
        <v>2893</v>
      </c>
      <c r="AC571" t="s">
        <v>250</v>
      </c>
      <c r="AD571" t="s">
        <v>449</v>
      </c>
    </row>
    <row r="572" spans="1:30" hidden="1" x14ac:dyDescent="0.3">
      <c r="A572" t="s">
        <v>2894</v>
      </c>
      <c r="B572" t="s">
        <v>2895</v>
      </c>
      <c r="C572" s="1" t="str">
        <f t="shared" si="86"/>
        <v>21:0500</v>
      </c>
      <c r="D572" s="1" t="str">
        <f t="shared" si="96"/>
        <v>21:0165</v>
      </c>
      <c r="E572" t="s">
        <v>2896</v>
      </c>
      <c r="F572" t="s">
        <v>2897</v>
      </c>
      <c r="H572">
        <v>52.812757099999999</v>
      </c>
      <c r="I572">
        <v>-61.932308999999997</v>
      </c>
      <c r="J572" s="1" t="str">
        <f t="shared" si="97"/>
        <v>NGR lake sediment grab sample</v>
      </c>
      <c r="K572" s="1" t="str">
        <f t="shared" si="98"/>
        <v>&lt;177 micron (NGR)</v>
      </c>
      <c r="L572">
        <v>29</v>
      </c>
      <c r="M572" t="s">
        <v>150</v>
      </c>
      <c r="N572">
        <v>571</v>
      </c>
      <c r="O572" t="s">
        <v>164</v>
      </c>
      <c r="P572" t="s">
        <v>153</v>
      </c>
      <c r="Q572" t="s">
        <v>39</v>
      </c>
      <c r="R572" t="s">
        <v>68</v>
      </c>
      <c r="S572" t="s">
        <v>55</v>
      </c>
      <c r="T572" t="s">
        <v>40</v>
      </c>
      <c r="U572" t="s">
        <v>44</v>
      </c>
      <c r="V572" t="s">
        <v>94</v>
      </c>
      <c r="W572" t="s">
        <v>40</v>
      </c>
      <c r="X572" t="s">
        <v>43</v>
      </c>
      <c r="Y572" t="s">
        <v>95</v>
      </c>
      <c r="Z572" t="s">
        <v>164</v>
      </c>
      <c r="AA572" t="s">
        <v>204</v>
      </c>
      <c r="AB572" t="s">
        <v>168</v>
      </c>
      <c r="AC572" t="s">
        <v>233</v>
      </c>
      <c r="AD572" t="s">
        <v>203</v>
      </c>
    </row>
    <row r="573" spans="1:30" hidden="1" x14ac:dyDescent="0.3">
      <c r="A573" t="s">
        <v>2898</v>
      </c>
      <c r="B573" t="s">
        <v>2899</v>
      </c>
      <c r="C573" s="1" t="str">
        <f t="shared" si="86"/>
        <v>21:0500</v>
      </c>
      <c r="D573" s="1" t="str">
        <f t="shared" si="96"/>
        <v>21:0165</v>
      </c>
      <c r="E573" t="s">
        <v>2900</v>
      </c>
      <c r="F573" t="s">
        <v>2901</v>
      </c>
      <c r="H573">
        <v>52.838259999999998</v>
      </c>
      <c r="I573">
        <v>-61.580418600000002</v>
      </c>
      <c r="J573" s="1" t="str">
        <f t="shared" si="97"/>
        <v>NGR lake sediment grab sample</v>
      </c>
      <c r="K573" s="1" t="str">
        <f t="shared" si="98"/>
        <v>&lt;177 micron (NGR)</v>
      </c>
      <c r="L573">
        <v>30</v>
      </c>
      <c r="M573" t="s">
        <v>34</v>
      </c>
      <c r="N573">
        <v>572</v>
      </c>
      <c r="O573" t="s">
        <v>78</v>
      </c>
      <c r="P573" t="s">
        <v>202</v>
      </c>
      <c r="Q573" t="s">
        <v>39</v>
      </c>
      <c r="R573" t="s">
        <v>92</v>
      </c>
      <c r="S573" t="s">
        <v>55</v>
      </c>
      <c r="T573" t="s">
        <v>40</v>
      </c>
      <c r="U573" t="s">
        <v>810</v>
      </c>
      <c r="V573" t="s">
        <v>264</v>
      </c>
      <c r="W573" t="s">
        <v>649</v>
      </c>
      <c r="X573" t="s">
        <v>179</v>
      </c>
      <c r="Y573" t="s">
        <v>95</v>
      </c>
      <c r="Z573" t="s">
        <v>164</v>
      </c>
      <c r="AA573" t="s">
        <v>135</v>
      </c>
      <c r="AB573" t="s">
        <v>2873</v>
      </c>
      <c r="AC573" t="s">
        <v>70</v>
      </c>
      <c r="AD573" t="s">
        <v>449</v>
      </c>
    </row>
    <row r="574" spans="1:30" hidden="1" x14ac:dyDescent="0.3">
      <c r="A574" t="s">
        <v>2902</v>
      </c>
      <c r="B574" t="s">
        <v>2903</v>
      </c>
      <c r="C574" s="1" t="str">
        <f t="shared" si="86"/>
        <v>21:0500</v>
      </c>
      <c r="D574" s="1" t="str">
        <f t="shared" si="96"/>
        <v>21:0165</v>
      </c>
      <c r="E574" t="s">
        <v>2904</v>
      </c>
      <c r="F574" t="s">
        <v>2905</v>
      </c>
      <c r="H574">
        <v>52.759776199999997</v>
      </c>
      <c r="I574">
        <v>-61.725494599999998</v>
      </c>
      <c r="J574" s="1" t="str">
        <f t="shared" si="97"/>
        <v>NGR lake sediment grab sample</v>
      </c>
      <c r="K574" s="1" t="str">
        <f t="shared" si="98"/>
        <v>&lt;177 micron (NGR)</v>
      </c>
      <c r="L574">
        <v>30</v>
      </c>
      <c r="M574" t="s">
        <v>76</v>
      </c>
      <c r="N574">
        <v>573</v>
      </c>
      <c r="O574" t="s">
        <v>134</v>
      </c>
      <c r="P574" t="s">
        <v>131</v>
      </c>
      <c r="Q574" t="s">
        <v>39</v>
      </c>
      <c r="R574" t="s">
        <v>38</v>
      </c>
      <c r="S574" t="s">
        <v>39</v>
      </c>
      <c r="T574" t="s">
        <v>40</v>
      </c>
      <c r="U574" t="s">
        <v>377</v>
      </c>
      <c r="V574" t="s">
        <v>398</v>
      </c>
      <c r="W574" t="s">
        <v>40</v>
      </c>
      <c r="X574" t="s">
        <v>179</v>
      </c>
      <c r="Y574" t="s">
        <v>95</v>
      </c>
      <c r="Z574" t="s">
        <v>185</v>
      </c>
      <c r="AA574" t="s">
        <v>204</v>
      </c>
      <c r="AB574" t="s">
        <v>493</v>
      </c>
      <c r="AC574" t="s">
        <v>70</v>
      </c>
      <c r="AD574" t="s">
        <v>115</v>
      </c>
    </row>
    <row r="575" spans="1:30" hidden="1" x14ac:dyDescent="0.3">
      <c r="A575" t="s">
        <v>2906</v>
      </c>
      <c r="B575" t="s">
        <v>2907</v>
      </c>
      <c r="C575" s="1" t="str">
        <f t="shared" si="86"/>
        <v>21:0500</v>
      </c>
      <c r="D575" s="1" t="str">
        <f t="shared" si="96"/>
        <v>21:0165</v>
      </c>
      <c r="E575" t="s">
        <v>2908</v>
      </c>
      <c r="F575" t="s">
        <v>2909</v>
      </c>
      <c r="H575">
        <v>52.749628299999998</v>
      </c>
      <c r="I575">
        <v>-61.654109699999999</v>
      </c>
      <c r="J575" s="1" t="str">
        <f t="shared" si="97"/>
        <v>NGR lake sediment grab sample</v>
      </c>
      <c r="K575" s="1" t="str">
        <f t="shared" si="98"/>
        <v>&lt;177 micron (NGR)</v>
      </c>
      <c r="L575">
        <v>30</v>
      </c>
      <c r="M575" t="s">
        <v>91</v>
      </c>
      <c r="N575">
        <v>574</v>
      </c>
      <c r="O575" t="s">
        <v>35</v>
      </c>
      <c r="P575" t="s">
        <v>153</v>
      </c>
      <c r="Q575" t="s">
        <v>37</v>
      </c>
      <c r="R575" t="s">
        <v>38</v>
      </c>
      <c r="S575" t="s">
        <v>39</v>
      </c>
      <c r="T575" t="s">
        <v>40</v>
      </c>
      <c r="U575" t="s">
        <v>69</v>
      </c>
      <c r="V575" t="s">
        <v>248</v>
      </c>
      <c r="W575" t="s">
        <v>40</v>
      </c>
      <c r="X575" t="s">
        <v>43</v>
      </c>
      <c r="Y575" t="s">
        <v>95</v>
      </c>
      <c r="Z575" t="s">
        <v>153</v>
      </c>
      <c r="AA575" t="s">
        <v>135</v>
      </c>
      <c r="AB575" t="s">
        <v>462</v>
      </c>
      <c r="AC575" t="s">
        <v>47</v>
      </c>
      <c r="AD575" t="s">
        <v>449</v>
      </c>
    </row>
    <row r="576" spans="1:30" hidden="1" x14ac:dyDescent="0.3">
      <c r="A576" t="s">
        <v>2910</v>
      </c>
      <c r="B576" t="s">
        <v>2911</v>
      </c>
      <c r="C576" s="1" t="str">
        <f t="shared" si="86"/>
        <v>21:0500</v>
      </c>
      <c r="D576" s="1" t="str">
        <f t="shared" si="96"/>
        <v>21:0165</v>
      </c>
      <c r="E576" t="s">
        <v>2912</v>
      </c>
      <c r="F576" t="s">
        <v>2913</v>
      </c>
      <c r="H576">
        <v>52.824500399999998</v>
      </c>
      <c r="I576">
        <v>-61.5688453</v>
      </c>
      <c r="J576" s="1" t="str">
        <f t="shared" si="97"/>
        <v>NGR lake sediment grab sample</v>
      </c>
      <c r="K576" s="1" t="str">
        <f t="shared" si="98"/>
        <v>&lt;177 micron (NGR)</v>
      </c>
      <c r="L576">
        <v>30</v>
      </c>
      <c r="M576" t="s">
        <v>102</v>
      </c>
      <c r="N576">
        <v>575</v>
      </c>
      <c r="O576" t="s">
        <v>359</v>
      </c>
      <c r="P576" t="s">
        <v>54</v>
      </c>
      <c r="Q576" t="s">
        <v>136</v>
      </c>
      <c r="R576" t="s">
        <v>36</v>
      </c>
      <c r="S576" t="s">
        <v>131</v>
      </c>
      <c r="T576" t="s">
        <v>40</v>
      </c>
      <c r="U576" t="s">
        <v>1020</v>
      </c>
      <c r="V576" t="s">
        <v>47</v>
      </c>
      <c r="W576" t="s">
        <v>40</v>
      </c>
      <c r="X576" t="s">
        <v>179</v>
      </c>
      <c r="Y576" t="s">
        <v>95</v>
      </c>
      <c r="Z576" t="s">
        <v>204</v>
      </c>
      <c r="AA576" t="s">
        <v>135</v>
      </c>
      <c r="AB576" t="s">
        <v>202</v>
      </c>
      <c r="AC576" t="s">
        <v>596</v>
      </c>
      <c r="AD576" t="s">
        <v>1529</v>
      </c>
    </row>
    <row r="577" spans="1:30" hidden="1" x14ac:dyDescent="0.3">
      <c r="A577" t="s">
        <v>2914</v>
      </c>
      <c r="B577" t="s">
        <v>2915</v>
      </c>
      <c r="C577" s="1" t="str">
        <f t="shared" si="86"/>
        <v>21:0500</v>
      </c>
      <c r="D577" s="1" t="str">
        <f>HYPERLINK("http://geochem.nrcan.gc.ca/cdogs/content/svy/svy_e.htm", "")</f>
        <v/>
      </c>
      <c r="G577" s="1" t="str">
        <f>HYPERLINK("http://geochem.nrcan.gc.ca/cdogs/content/cr_/cr_00060_e.htm", "60")</f>
        <v>60</v>
      </c>
      <c r="J577" t="s">
        <v>161</v>
      </c>
      <c r="K577" t="s">
        <v>162</v>
      </c>
      <c r="L577">
        <v>30</v>
      </c>
      <c r="M577" t="s">
        <v>163</v>
      </c>
      <c r="N577">
        <v>576</v>
      </c>
      <c r="O577" t="s">
        <v>214</v>
      </c>
      <c r="P577" t="s">
        <v>145</v>
      </c>
      <c r="Q577" t="s">
        <v>68</v>
      </c>
      <c r="R577" t="s">
        <v>67</v>
      </c>
      <c r="S577" t="s">
        <v>68</v>
      </c>
      <c r="T577" t="s">
        <v>40</v>
      </c>
      <c r="U577" t="s">
        <v>1502</v>
      </c>
      <c r="V577" t="s">
        <v>70</v>
      </c>
      <c r="W577" t="s">
        <v>40</v>
      </c>
      <c r="X577" t="s">
        <v>39</v>
      </c>
      <c r="Y577" t="s">
        <v>55</v>
      </c>
      <c r="Z577" t="s">
        <v>164</v>
      </c>
      <c r="AA577" t="s">
        <v>214</v>
      </c>
      <c r="AB577" t="s">
        <v>277</v>
      </c>
      <c r="AC577" t="s">
        <v>277</v>
      </c>
      <c r="AD577" t="s">
        <v>354</v>
      </c>
    </row>
    <row r="578" spans="1:30" hidden="1" x14ac:dyDescent="0.3">
      <c r="A578" t="s">
        <v>2916</v>
      </c>
      <c r="B578" t="s">
        <v>2917</v>
      </c>
      <c r="C578" s="1" t="str">
        <f t="shared" ref="C578:C641" si="99">HYPERLINK("http://geochem.nrcan.gc.ca/cdogs/content/bdl/bdl210500_e.htm", "21:0500")</f>
        <v>21:0500</v>
      </c>
      <c r="D578" s="1" t="str">
        <f t="shared" ref="D578:D607" si="100">HYPERLINK("http://geochem.nrcan.gc.ca/cdogs/content/svy/svy210165_e.htm", "21:0165")</f>
        <v>21:0165</v>
      </c>
      <c r="E578" t="s">
        <v>2900</v>
      </c>
      <c r="F578" t="s">
        <v>2918</v>
      </c>
      <c r="H578">
        <v>52.838259999999998</v>
      </c>
      <c r="I578">
        <v>-61.580418600000002</v>
      </c>
      <c r="J578" s="1" t="str">
        <f t="shared" ref="J578:J607" si="101">HYPERLINK("http://geochem.nrcan.gc.ca/cdogs/content/kwd/kwd020027_e.htm", "NGR lake sediment grab sample")</f>
        <v>NGR lake sediment grab sample</v>
      </c>
      <c r="K578" s="1" t="str">
        <f t="shared" ref="K578:K607" si="102">HYPERLINK("http://geochem.nrcan.gc.ca/cdogs/content/kwd/kwd080006_e.htm", "&lt;177 micron (NGR)")</f>
        <v>&lt;177 micron (NGR)</v>
      </c>
      <c r="L578">
        <v>30</v>
      </c>
      <c r="M578" t="s">
        <v>65</v>
      </c>
      <c r="N578">
        <v>577</v>
      </c>
      <c r="O578" t="s">
        <v>477</v>
      </c>
      <c r="P578" t="s">
        <v>119</v>
      </c>
      <c r="Q578" t="s">
        <v>39</v>
      </c>
      <c r="R578" t="s">
        <v>153</v>
      </c>
      <c r="S578" t="s">
        <v>37</v>
      </c>
      <c r="T578" t="s">
        <v>40</v>
      </c>
      <c r="U578" t="s">
        <v>154</v>
      </c>
      <c r="V578" t="s">
        <v>94</v>
      </c>
      <c r="W578" t="s">
        <v>194</v>
      </c>
      <c r="X578" t="s">
        <v>179</v>
      </c>
      <c r="Y578" t="s">
        <v>95</v>
      </c>
      <c r="Z578" t="s">
        <v>134</v>
      </c>
      <c r="AA578" t="s">
        <v>135</v>
      </c>
      <c r="AB578" t="s">
        <v>450</v>
      </c>
      <c r="AC578" t="s">
        <v>47</v>
      </c>
      <c r="AD578" t="s">
        <v>478</v>
      </c>
    </row>
    <row r="579" spans="1:30" hidden="1" x14ac:dyDescent="0.3">
      <c r="A579" t="s">
        <v>2919</v>
      </c>
      <c r="B579" t="s">
        <v>2920</v>
      </c>
      <c r="C579" s="1" t="str">
        <f t="shared" si="99"/>
        <v>21:0500</v>
      </c>
      <c r="D579" s="1" t="str">
        <f t="shared" si="100"/>
        <v>21:0165</v>
      </c>
      <c r="E579" t="s">
        <v>2900</v>
      </c>
      <c r="F579" t="s">
        <v>2921</v>
      </c>
      <c r="H579">
        <v>52.838259999999998</v>
      </c>
      <c r="I579">
        <v>-61.580418600000002</v>
      </c>
      <c r="J579" s="1" t="str">
        <f t="shared" si="101"/>
        <v>NGR lake sediment grab sample</v>
      </c>
      <c r="K579" s="1" t="str">
        <f t="shared" si="102"/>
        <v>&lt;177 micron (NGR)</v>
      </c>
      <c r="L579">
        <v>30</v>
      </c>
      <c r="M579" t="s">
        <v>52</v>
      </c>
      <c r="N579">
        <v>578</v>
      </c>
      <c r="O579" t="s">
        <v>134</v>
      </c>
      <c r="P579" t="s">
        <v>119</v>
      </c>
      <c r="Q579" t="s">
        <v>55</v>
      </c>
      <c r="R579" t="s">
        <v>92</v>
      </c>
      <c r="S579" t="s">
        <v>55</v>
      </c>
      <c r="T579" t="s">
        <v>40</v>
      </c>
      <c r="U579" t="s">
        <v>613</v>
      </c>
      <c r="V579" t="s">
        <v>144</v>
      </c>
      <c r="W579" t="s">
        <v>40</v>
      </c>
      <c r="X579" t="s">
        <v>43</v>
      </c>
      <c r="Y579" t="s">
        <v>95</v>
      </c>
      <c r="Z579" t="s">
        <v>164</v>
      </c>
      <c r="AA579" t="s">
        <v>58</v>
      </c>
      <c r="AB579" t="s">
        <v>2922</v>
      </c>
      <c r="AC579" t="s">
        <v>42</v>
      </c>
      <c r="AD579" t="s">
        <v>122</v>
      </c>
    </row>
    <row r="580" spans="1:30" hidden="1" x14ac:dyDescent="0.3">
      <c r="A580" t="s">
        <v>2923</v>
      </c>
      <c r="B580" t="s">
        <v>2924</v>
      </c>
      <c r="C580" s="1" t="str">
        <f t="shared" si="99"/>
        <v>21:0500</v>
      </c>
      <c r="D580" s="1" t="str">
        <f t="shared" si="100"/>
        <v>21:0165</v>
      </c>
      <c r="E580" t="s">
        <v>2925</v>
      </c>
      <c r="F580" t="s">
        <v>2926</v>
      </c>
      <c r="H580">
        <v>52.870759100000001</v>
      </c>
      <c r="I580">
        <v>-61.555005999999999</v>
      </c>
      <c r="J580" s="1" t="str">
        <f t="shared" si="101"/>
        <v>NGR lake sediment grab sample</v>
      </c>
      <c r="K580" s="1" t="str">
        <f t="shared" si="102"/>
        <v>&lt;177 micron (NGR)</v>
      </c>
      <c r="L580">
        <v>30</v>
      </c>
      <c r="M580" t="s">
        <v>113</v>
      </c>
      <c r="N580">
        <v>579</v>
      </c>
      <c r="O580" t="s">
        <v>35</v>
      </c>
      <c r="P580" t="s">
        <v>54</v>
      </c>
      <c r="Q580" t="s">
        <v>37</v>
      </c>
      <c r="R580" t="s">
        <v>153</v>
      </c>
      <c r="S580" t="s">
        <v>39</v>
      </c>
      <c r="T580" t="s">
        <v>40</v>
      </c>
      <c r="U580" t="s">
        <v>492</v>
      </c>
      <c r="V580" t="s">
        <v>248</v>
      </c>
      <c r="W580" t="s">
        <v>40</v>
      </c>
      <c r="X580" t="s">
        <v>43</v>
      </c>
      <c r="Y580" t="s">
        <v>95</v>
      </c>
      <c r="Z580" t="s">
        <v>164</v>
      </c>
      <c r="AA580" t="s">
        <v>258</v>
      </c>
      <c r="AB580" t="s">
        <v>766</v>
      </c>
      <c r="AC580" t="s">
        <v>60</v>
      </c>
      <c r="AD580" t="s">
        <v>241</v>
      </c>
    </row>
    <row r="581" spans="1:30" hidden="1" x14ac:dyDescent="0.3">
      <c r="A581" t="s">
        <v>2927</v>
      </c>
      <c r="B581" t="s">
        <v>2928</v>
      </c>
      <c r="C581" s="1" t="str">
        <f t="shared" si="99"/>
        <v>21:0500</v>
      </c>
      <c r="D581" s="1" t="str">
        <f t="shared" si="100"/>
        <v>21:0165</v>
      </c>
      <c r="E581" t="s">
        <v>2929</v>
      </c>
      <c r="F581" t="s">
        <v>2930</v>
      </c>
      <c r="H581">
        <v>52.870230800000002</v>
      </c>
      <c r="I581">
        <v>-61.523035</v>
      </c>
      <c r="J581" s="1" t="str">
        <f t="shared" si="101"/>
        <v>NGR lake sediment grab sample</v>
      </c>
      <c r="K581" s="1" t="str">
        <f t="shared" si="102"/>
        <v>&lt;177 micron (NGR)</v>
      </c>
      <c r="L581">
        <v>30</v>
      </c>
      <c r="M581" t="s">
        <v>127</v>
      </c>
      <c r="N581">
        <v>580</v>
      </c>
      <c r="O581" t="s">
        <v>164</v>
      </c>
      <c r="P581" t="s">
        <v>256</v>
      </c>
      <c r="Q581" t="s">
        <v>39</v>
      </c>
      <c r="R581" t="s">
        <v>176</v>
      </c>
      <c r="S581" t="s">
        <v>95</v>
      </c>
      <c r="T581" t="s">
        <v>40</v>
      </c>
      <c r="U581" t="s">
        <v>134</v>
      </c>
      <c r="V581" t="s">
        <v>2296</v>
      </c>
      <c r="W581" t="s">
        <v>40</v>
      </c>
      <c r="X581" t="s">
        <v>43</v>
      </c>
      <c r="Y581" t="s">
        <v>95</v>
      </c>
      <c r="Z581" t="s">
        <v>185</v>
      </c>
      <c r="AA581" t="s">
        <v>58</v>
      </c>
      <c r="AB581" t="s">
        <v>2931</v>
      </c>
      <c r="AC581" t="s">
        <v>239</v>
      </c>
      <c r="AD581" t="s">
        <v>241</v>
      </c>
    </row>
    <row r="582" spans="1:30" hidden="1" x14ac:dyDescent="0.3">
      <c r="A582" t="s">
        <v>2932</v>
      </c>
      <c r="B582" t="s">
        <v>2933</v>
      </c>
      <c r="C582" s="1" t="str">
        <f t="shared" si="99"/>
        <v>21:0500</v>
      </c>
      <c r="D582" s="1" t="str">
        <f t="shared" si="100"/>
        <v>21:0165</v>
      </c>
      <c r="E582" t="s">
        <v>2934</v>
      </c>
      <c r="F582" t="s">
        <v>2935</v>
      </c>
      <c r="H582">
        <v>52.894565200000002</v>
      </c>
      <c r="I582">
        <v>-61.473075100000003</v>
      </c>
      <c r="J582" s="1" t="str">
        <f t="shared" si="101"/>
        <v>NGR lake sediment grab sample</v>
      </c>
      <c r="K582" s="1" t="str">
        <f t="shared" si="102"/>
        <v>&lt;177 micron (NGR)</v>
      </c>
      <c r="L582">
        <v>30</v>
      </c>
      <c r="M582" t="s">
        <v>142</v>
      </c>
      <c r="N582">
        <v>581</v>
      </c>
      <c r="O582" t="s">
        <v>135</v>
      </c>
      <c r="P582" t="s">
        <v>193</v>
      </c>
      <c r="Q582" t="s">
        <v>95</v>
      </c>
      <c r="R582" t="s">
        <v>153</v>
      </c>
      <c r="S582" t="s">
        <v>37</v>
      </c>
      <c r="T582" t="s">
        <v>40</v>
      </c>
      <c r="U582" t="s">
        <v>196</v>
      </c>
      <c r="V582" t="s">
        <v>57</v>
      </c>
      <c r="W582" t="s">
        <v>40</v>
      </c>
      <c r="X582" t="s">
        <v>43</v>
      </c>
      <c r="Y582" t="s">
        <v>95</v>
      </c>
      <c r="Z582" t="s">
        <v>134</v>
      </c>
      <c r="AA582" t="s">
        <v>214</v>
      </c>
      <c r="AB582" t="s">
        <v>1378</v>
      </c>
      <c r="AC582" t="s">
        <v>57</v>
      </c>
      <c r="AD582" t="s">
        <v>107</v>
      </c>
    </row>
    <row r="583" spans="1:30" hidden="1" x14ac:dyDescent="0.3">
      <c r="A583" t="s">
        <v>2936</v>
      </c>
      <c r="B583" t="s">
        <v>2937</v>
      </c>
      <c r="C583" s="1" t="str">
        <f t="shared" si="99"/>
        <v>21:0500</v>
      </c>
      <c r="D583" s="1" t="str">
        <f t="shared" si="100"/>
        <v>21:0165</v>
      </c>
      <c r="E583" t="s">
        <v>2938</v>
      </c>
      <c r="F583" t="s">
        <v>2939</v>
      </c>
      <c r="H583">
        <v>52.9342963</v>
      </c>
      <c r="I583">
        <v>-61.4407262</v>
      </c>
      <c r="J583" s="1" t="str">
        <f t="shared" si="101"/>
        <v>NGR lake sediment grab sample</v>
      </c>
      <c r="K583" s="1" t="str">
        <f t="shared" si="102"/>
        <v>&lt;177 micron (NGR)</v>
      </c>
      <c r="L583">
        <v>30</v>
      </c>
      <c r="M583" t="s">
        <v>150</v>
      </c>
      <c r="N583">
        <v>582</v>
      </c>
      <c r="O583" t="s">
        <v>256</v>
      </c>
      <c r="P583" t="s">
        <v>193</v>
      </c>
      <c r="Q583" t="s">
        <v>39</v>
      </c>
      <c r="R583" t="s">
        <v>153</v>
      </c>
      <c r="S583" t="s">
        <v>95</v>
      </c>
      <c r="T583" t="s">
        <v>40</v>
      </c>
      <c r="U583" t="s">
        <v>103</v>
      </c>
      <c r="V583" t="s">
        <v>117</v>
      </c>
      <c r="W583" t="s">
        <v>40</v>
      </c>
      <c r="X583" t="s">
        <v>179</v>
      </c>
      <c r="Y583" t="s">
        <v>95</v>
      </c>
      <c r="Z583" t="s">
        <v>67</v>
      </c>
      <c r="AA583" t="s">
        <v>258</v>
      </c>
      <c r="AB583" t="s">
        <v>66</v>
      </c>
      <c r="AC583" t="s">
        <v>57</v>
      </c>
      <c r="AD583" t="s">
        <v>115</v>
      </c>
    </row>
    <row r="584" spans="1:30" hidden="1" x14ac:dyDescent="0.3">
      <c r="A584" t="s">
        <v>2940</v>
      </c>
      <c r="B584" t="s">
        <v>2941</v>
      </c>
      <c r="C584" s="1" t="str">
        <f t="shared" si="99"/>
        <v>21:0500</v>
      </c>
      <c r="D584" s="1" t="str">
        <f t="shared" si="100"/>
        <v>21:0165</v>
      </c>
      <c r="E584" t="s">
        <v>2942</v>
      </c>
      <c r="F584" t="s">
        <v>2943</v>
      </c>
      <c r="H584">
        <v>52.955881400000003</v>
      </c>
      <c r="I584">
        <v>-61.426327399999998</v>
      </c>
      <c r="J584" s="1" t="str">
        <f t="shared" si="101"/>
        <v>NGR lake sediment grab sample</v>
      </c>
      <c r="K584" s="1" t="str">
        <f t="shared" si="102"/>
        <v>&lt;177 micron (NGR)</v>
      </c>
      <c r="L584">
        <v>30</v>
      </c>
      <c r="M584" t="s">
        <v>175</v>
      </c>
      <c r="N584">
        <v>583</v>
      </c>
      <c r="O584" t="s">
        <v>135</v>
      </c>
      <c r="P584" t="s">
        <v>193</v>
      </c>
      <c r="Q584" t="s">
        <v>37</v>
      </c>
      <c r="R584" t="s">
        <v>79</v>
      </c>
      <c r="S584" t="s">
        <v>37</v>
      </c>
      <c r="T584" t="s">
        <v>40</v>
      </c>
      <c r="U584" t="s">
        <v>2944</v>
      </c>
      <c r="V584" t="s">
        <v>239</v>
      </c>
      <c r="W584" t="s">
        <v>40</v>
      </c>
      <c r="X584" t="s">
        <v>43</v>
      </c>
      <c r="Y584" t="s">
        <v>95</v>
      </c>
      <c r="Z584" t="s">
        <v>135</v>
      </c>
      <c r="AA584" t="s">
        <v>135</v>
      </c>
      <c r="AB584" t="s">
        <v>329</v>
      </c>
      <c r="AC584" t="s">
        <v>596</v>
      </c>
      <c r="AD584" t="s">
        <v>155</v>
      </c>
    </row>
    <row r="585" spans="1:30" hidden="1" x14ac:dyDescent="0.3">
      <c r="A585" t="s">
        <v>2945</v>
      </c>
      <c r="B585" t="s">
        <v>2946</v>
      </c>
      <c r="C585" s="1" t="str">
        <f t="shared" si="99"/>
        <v>21:0500</v>
      </c>
      <c r="D585" s="1" t="str">
        <f t="shared" si="100"/>
        <v>21:0165</v>
      </c>
      <c r="E585" t="s">
        <v>2947</v>
      </c>
      <c r="F585" t="s">
        <v>2948</v>
      </c>
      <c r="H585">
        <v>52.9972408</v>
      </c>
      <c r="I585">
        <v>-61.442288099999999</v>
      </c>
      <c r="J585" s="1" t="str">
        <f t="shared" si="101"/>
        <v>NGR lake sediment grab sample</v>
      </c>
      <c r="K585" s="1" t="str">
        <f t="shared" si="102"/>
        <v>&lt;177 micron (NGR)</v>
      </c>
      <c r="L585">
        <v>30</v>
      </c>
      <c r="M585" t="s">
        <v>184</v>
      </c>
      <c r="N585">
        <v>584</v>
      </c>
      <c r="O585" t="s">
        <v>79</v>
      </c>
      <c r="P585" t="s">
        <v>92</v>
      </c>
      <c r="Q585" t="s">
        <v>39</v>
      </c>
      <c r="R585" t="s">
        <v>37</v>
      </c>
      <c r="S585" t="s">
        <v>95</v>
      </c>
      <c r="T585" t="s">
        <v>40</v>
      </c>
      <c r="U585" t="s">
        <v>145</v>
      </c>
      <c r="V585" t="s">
        <v>248</v>
      </c>
      <c r="W585" t="s">
        <v>40</v>
      </c>
      <c r="X585" t="s">
        <v>43</v>
      </c>
      <c r="Y585" t="s">
        <v>95</v>
      </c>
      <c r="Z585" t="s">
        <v>153</v>
      </c>
      <c r="AA585" t="s">
        <v>58</v>
      </c>
      <c r="AB585" t="s">
        <v>695</v>
      </c>
      <c r="AC585" t="s">
        <v>179</v>
      </c>
      <c r="AD585" t="s">
        <v>392</v>
      </c>
    </row>
    <row r="586" spans="1:30" hidden="1" x14ac:dyDescent="0.3">
      <c r="A586" t="s">
        <v>2949</v>
      </c>
      <c r="B586" t="s">
        <v>2950</v>
      </c>
      <c r="C586" s="1" t="str">
        <f t="shared" si="99"/>
        <v>21:0500</v>
      </c>
      <c r="D586" s="1" t="str">
        <f t="shared" si="100"/>
        <v>21:0165</v>
      </c>
      <c r="E586" t="s">
        <v>2951</v>
      </c>
      <c r="F586" t="s">
        <v>2952</v>
      </c>
      <c r="H586">
        <v>52.952034599999998</v>
      </c>
      <c r="I586">
        <v>-61.210436899999998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30</v>
      </c>
      <c r="M586" t="s">
        <v>191</v>
      </c>
      <c r="N586">
        <v>585</v>
      </c>
      <c r="O586" t="s">
        <v>54</v>
      </c>
      <c r="P586" t="s">
        <v>202</v>
      </c>
      <c r="Q586" t="s">
        <v>55</v>
      </c>
      <c r="R586" t="s">
        <v>153</v>
      </c>
      <c r="S586" t="s">
        <v>39</v>
      </c>
      <c r="T586" t="s">
        <v>40</v>
      </c>
      <c r="U586" t="s">
        <v>104</v>
      </c>
      <c r="V586" t="s">
        <v>117</v>
      </c>
      <c r="W586" t="s">
        <v>40</v>
      </c>
      <c r="X586" t="s">
        <v>43</v>
      </c>
      <c r="Y586" t="s">
        <v>95</v>
      </c>
      <c r="Z586" t="s">
        <v>67</v>
      </c>
      <c r="AA586" t="s">
        <v>214</v>
      </c>
      <c r="AB586" t="s">
        <v>539</v>
      </c>
      <c r="AC586" t="s">
        <v>239</v>
      </c>
      <c r="AD586" t="s">
        <v>409</v>
      </c>
    </row>
    <row r="587" spans="1:30" hidden="1" x14ac:dyDescent="0.3">
      <c r="A587" t="s">
        <v>2953</v>
      </c>
      <c r="B587" t="s">
        <v>2954</v>
      </c>
      <c r="C587" s="1" t="str">
        <f t="shared" si="99"/>
        <v>21:0500</v>
      </c>
      <c r="D587" s="1" t="str">
        <f t="shared" si="100"/>
        <v>21:0165</v>
      </c>
      <c r="E587" t="s">
        <v>2955</v>
      </c>
      <c r="F587" t="s">
        <v>2956</v>
      </c>
      <c r="H587">
        <v>52.943930299999998</v>
      </c>
      <c r="I587">
        <v>-61.216769599999999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30</v>
      </c>
      <c r="M587" t="s">
        <v>201</v>
      </c>
      <c r="N587">
        <v>586</v>
      </c>
      <c r="O587" t="s">
        <v>270</v>
      </c>
      <c r="P587" t="s">
        <v>54</v>
      </c>
      <c r="Q587" t="s">
        <v>55</v>
      </c>
      <c r="R587" t="s">
        <v>202</v>
      </c>
      <c r="S587" t="s">
        <v>55</v>
      </c>
      <c r="T587" t="s">
        <v>40</v>
      </c>
      <c r="U587" t="s">
        <v>299</v>
      </c>
      <c r="V587" t="s">
        <v>248</v>
      </c>
      <c r="W587" t="s">
        <v>40</v>
      </c>
      <c r="X587" t="s">
        <v>43</v>
      </c>
      <c r="Y587" t="s">
        <v>95</v>
      </c>
      <c r="Z587" t="s">
        <v>204</v>
      </c>
      <c r="AA587" t="s">
        <v>214</v>
      </c>
      <c r="AB587" t="s">
        <v>1489</v>
      </c>
      <c r="AC587" t="s">
        <v>57</v>
      </c>
      <c r="AD587" t="s">
        <v>241</v>
      </c>
    </row>
    <row r="588" spans="1:30" hidden="1" x14ac:dyDescent="0.3">
      <c r="A588" t="s">
        <v>2957</v>
      </c>
      <c r="B588" t="s">
        <v>2958</v>
      </c>
      <c r="C588" s="1" t="str">
        <f t="shared" si="99"/>
        <v>21:0500</v>
      </c>
      <c r="D588" s="1" t="str">
        <f t="shared" si="100"/>
        <v>21:0165</v>
      </c>
      <c r="E588" t="s">
        <v>2959</v>
      </c>
      <c r="F588" t="s">
        <v>2960</v>
      </c>
      <c r="H588">
        <v>52.9319214</v>
      </c>
      <c r="I588">
        <v>-61.2606076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30</v>
      </c>
      <c r="M588" t="s">
        <v>210</v>
      </c>
      <c r="N588">
        <v>587</v>
      </c>
      <c r="O588" t="s">
        <v>78</v>
      </c>
      <c r="P588" t="s">
        <v>185</v>
      </c>
      <c r="Q588" t="s">
        <v>39</v>
      </c>
      <c r="R588" t="s">
        <v>68</v>
      </c>
      <c r="S588" t="s">
        <v>39</v>
      </c>
      <c r="T588" t="s">
        <v>40</v>
      </c>
      <c r="U588" t="s">
        <v>344</v>
      </c>
      <c r="V588" t="s">
        <v>748</v>
      </c>
      <c r="W588" t="s">
        <v>40</v>
      </c>
      <c r="X588" t="s">
        <v>43</v>
      </c>
      <c r="Y588" t="s">
        <v>95</v>
      </c>
      <c r="Z588" t="s">
        <v>204</v>
      </c>
      <c r="AA588" t="s">
        <v>58</v>
      </c>
      <c r="AB588" t="s">
        <v>462</v>
      </c>
      <c r="AC588" t="s">
        <v>144</v>
      </c>
      <c r="AD588" t="s">
        <v>241</v>
      </c>
    </row>
    <row r="589" spans="1:30" hidden="1" x14ac:dyDescent="0.3">
      <c r="A589" t="s">
        <v>2961</v>
      </c>
      <c r="B589" t="s">
        <v>2962</v>
      </c>
      <c r="C589" s="1" t="str">
        <f t="shared" si="99"/>
        <v>21:0500</v>
      </c>
      <c r="D589" s="1" t="str">
        <f t="shared" si="100"/>
        <v>21:0165</v>
      </c>
      <c r="E589" t="s">
        <v>2963</v>
      </c>
      <c r="F589" t="s">
        <v>2964</v>
      </c>
      <c r="H589">
        <v>52.932563000000002</v>
      </c>
      <c r="I589">
        <v>-61.312556999999998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30</v>
      </c>
      <c r="M589" t="s">
        <v>221</v>
      </c>
      <c r="N589">
        <v>588</v>
      </c>
      <c r="O589" t="s">
        <v>103</v>
      </c>
      <c r="P589" t="s">
        <v>36</v>
      </c>
      <c r="Q589" t="s">
        <v>39</v>
      </c>
      <c r="R589" t="s">
        <v>202</v>
      </c>
      <c r="S589" t="s">
        <v>39</v>
      </c>
      <c r="T589" t="s">
        <v>40</v>
      </c>
      <c r="U589" t="s">
        <v>258</v>
      </c>
      <c r="V589" t="s">
        <v>920</v>
      </c>
      <c r="W589" t="s">
        <v>40</v>
      </c>
      <c r="X589" t="s">
        <v>43</v>
      </c>
      <c r="Y589" t="s">
        <v>95</v>
      </c>
      <c r="Z589" t="s">
        <v>204</v>
      </c>
      <c r="AA589" t="s">
        <v>258</v>
      </c>
      <c r="AB589" t="s">
        <v>315</v>
      </c>
      <c r="AC589" t="s">
        <v>239</v>
      </c>
      <c r="AD589" t="s">
        <v>107</v>
      </c>
    </row>
    <row r="590" spans="1:30" hidden="1" x14ac:dyDescent="0.3">
      <c r="A590" t="s">
        <v>2965</v>
      </c>
      <c r="B590" t="s">
        <v>2966</v>
      </c>
      <c r="C590" s="1" t="str">
        <f t="shared" si="99"/>
        <v>21:0500</v>
      </c>
      <c r="D590" s="1" t="str">
        <f t="shared" si="100"/>
        <v>21:0165</v>
      </c>
      <c r="E590" t="s">
        <v>2967</v>
      </c>
      <c r="F590" t="s">
        <v>2968</v>
      </c>
      <c r="H590">
        <v>52.922424700000001</v>
      </c>
      <c r="I590">
        <v>-61.3674575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30</v>
      </c>
      <c r="M590" t="s">
        <v>230</v>
      </c>
      <c r="N590">
        <v>589</v>
      </c>
      <c r="O590" t="s">
        <v>214</v>
      </c>
      <c r="P590" t="s">
        <v>265</v>
      </c>
      <c r="Q590" t="s">
        <v>39</v>
      </c>
      <c r="R590" t="s">
        <v>92</v>
      </c>
      <c r="S590" t="s">
        <v>38</v>
      </c>
      <c r="T590" t="s">
        <v>40</v>
      </c>
      <c r="U590" t="s">
        <v>203</v>
      </c>
      <c r="V590" t="s">
        <v>167</v>
      </c>
      <c r="W590" t="s">
        <v>40</v>
      </c>
      <c r="X590" t="s">
        <v>43</v>
      </c>
      <c r="Y590" t="s">
        <v>95</v>
      </c>
      <c r="Z590" t="s">
        <v>45</v>
      </c>
      <c r="AA590" t="s">
        <v>196</v>
      </c>
      <c r="AB590" t="s">
        <v>195</v>
      </c>
      <c r="AC590" t="s">
        <v>60</v>
      </c>
      <c r="AD590" t="s">
        <v>203</v>
      </c>
    </row>
    <row r="591" spans="1:30" hidden="1" x14ac:dyDescent="0.3">
      <c r="A591" t="s">
        <v>2969</v>
      </c>
      <c r="B591" t="s">
        <v>2970</v>
      </c>
      <c r="C591" s="1" t="str">
        <f t="shared" si="99"/>
        <v>21:0500</v>
      </c>
      <c r="D591" s="1" t="str">
        <f t="shared" si="100"/>
        <v>21:0165</v>
      </c>
      <c r="E591" t="s">
        <v>2971</v>
      </c>
      <c r="F591" t="s">
        <v>2972</v>
      </c>
      <c r="H591">
        <v>52.923841199999998</v>
      </c>
      <c r="I591">
        <v>-61.422402300000002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30</v>
      </c>
      <c r="M591" t="s">
        <v>238</v>
      </c>
      <c r="N591">
        <v>590</v>
      </c>
      <c r="O591" t="s">
        <v>134</v>
      </c>
      <c r="P591" t="s">
        <v>54</v>
      </c>
      <c r="Q591" t="s">
        <v>37</v>
      </c>
      <c r="R591" t="s">
        <v>38</v>
      </c>
      <c r="S591" t="s">
        <v>37</v>
      </c>
      <c r="T591" t="s">
        <v>40</v>
      </c>
      <c r="U591" t="s">
        <v>588</v>
      </c>
      <c r="V591" t="s">
        <v>248</v>
      </c>
      <c r="W591" t="s">
        <v>40</v>
      </c>
      <c r="X591" t="s">
        <v>43</v>
      </c>
      <c r="Y591" t="s">
        <v>95</v>
      </c>
      <c r="Z591" t="s">
        <v>134</v>
      </c>
      <c r="AA591" t="s">
        <v>258</v>
      </c>
      <c r="AB591" t="s">
        <v>1378</v>
      </c>
      <c r="AC591" t="s">
        <v>179</v>
      </c>
      <c r="AD591" t="s">
        <v>409</v>
      </c>
    </row>
    <row r="592" spans="1:30" hidden="1" x14ac:dyDescent="0.3">
      <c r="A592" t="s">
        <v>2973</v>
      </c>
      <c r="B592" t="s">
        <v>2974</v>
      </c>
      <c r="C592" s="1" t="str">
        <f t="shared" si="99"/>
        <v>21:0500</v>
      </c>
      <c r="D592" s="1" t="str">
        <f t="shared" si="100"/>
        <v>21:0165</v>
      </c>
      <c r="E592" t="s">
        <v>2975</v>
      </c>
      <c r="F592" t="s">
        <v>2976</v>
      </c>
      <c r="H592">
        <v>52.909576600000001</v>
      </c>
      <c r="I592">
        <v>-61.414548099999998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30</v>
      </c>
      <c r="M592" t="s">
        <v>246</v>
      </c>
      <c r="N592">
        <v>591</v>
      </c>
      <c r="O592" t="s">
        <v>35</v>
      </c>
      <c r="P592" t="s">
        <v>36</v>
      </c>
      <c r="Q592" t="s">
        <v>39</v>
      </c>
      <c r="R592" t="s">
        <v>131</v>
      </c>
      <c r="S592" t="s">
        <v>136</v>
      </c>
      <c r="T592" t="s">
        <v>40</v>
      </c>
      <c r="U592" t="s">
        <v>434</v>
      </c>
      <c r="V592" t="s">
        <v>264</v>
      </c>
      <c r="W592" t="s">
        <v>40</v>
      </c>
      <c r="X592" t="s">
        <v>43</v>
      </c>
      <c r="Y592" t="s">
        <v>95</v>
      </c>
      <c r="Z592" t="s">
        <v>134</v>
      </c>
      <c r="AA592" t="s">
        <v>258</v>
      </c>
      <c r="AB592" t="s">
        <v>683</v>
      </c>
      <c r="AC592" t="s">
        <v>179</v>
      </c>
      <c r="AD592" t="s">
        <v>71</v>
      </c>
    </row>
    <row r="593" spans="1:30" hidden="1" x14ac:dyDescent="0.3">
      <c r="A593" t="s">
        <v>2977</v>
      </c>
      <c r="B593" t="s">
        <v>2978</v>
      </c>
      <c r="C593" s="1" t="str">
        <f t="shared" si="99"/>
        <v>21:0500</v>
      </c>
      <c r="D593" s="1" t="str">
        <f t="shared" si="100"/>
        <v>21:0165</v>
      </c>
      <c r="E593" t="s">
        <v>2979</v>
      </c>
      <c r="F593" t="s">
        <v>2980</v>
      </c>
      <c r="H593">
        <v>52.862279000000001</v>
      </c>
      <c r="I593">
        <v>-61.4569622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31</v>
      </c>
      <c r="M593" t="s">
        <v>34</v>
      </c>
      <c r="N593">
        <v>592</v>
      </c>
      <c r="O593" t="s">
        <v>304</v>
      </c>
      <c r="P593" t="s">
        <v>247</v>
      </c>
      <c r="Q593" t="s">
        <v>39</v>
      </c>
      <c r="R593" t="s">
        <v>119</v>
      </c>
      <c r="S593" t="s">
        <v>38</v>
      </c>
      <c r="T593" t="s">
        <v>40</v>
      </c>
      <c r="U593" t="s">
        <v>524</v>
      </c>
      <c r="V593" t="s">
        <v>106</v>
      </c>
      <c r="W593" t="s">
        <v>194</v>
      </c>
      <c r="X593" t="s">
        <v>43</v>
      </c>
      <c r="Y593" t="s">
        <v>68</v>
      </c>
      <c r="Z593" t="s">
        <v>204</v>
      </c>
      <c r="AA593" t="s">
        <v>214</v>
      </c>
      <c r="AB593" t="s">
        <v>59</v>
      </c>
      <c r="AC593" t="s">
        <v>239</v>
      </c>
      <c r="AD593" t="s">
        <v>61</v>
      </c>
    </row>
    <row r="594" spans="1:30" hidden="1" x14ac:dyDescent="0.3">
      <c r="A594" t="s">
        <v>2981</v>
      </c>
      <c r="B594" t="s">
        <v>2982</v>
      </c>
      <c r="C594" s="1" t="str">
        <f t="shared" si="99"/>
        <v>21:0500</v>
      </c>
      <c r="D594" s="1" t="str">
        <f t="shared" si="100"/>
        <v>21:0165</v>
      </c>
      <c r="E594" t="s">
        <v>2983</v>
      </c>
      <c r="F594" t="s">
        <v>2984</v>
      </c>
      <c r="H594">
        <v>52.878415799999999</v>
      </c>
      <c r="I594">
        <v>-61.404495400000002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31</v>
      </c>
      <c r="M594" t="s">
        <v>76</v>
      </c>
      <c r="N594">
        <v>593</v>
      </c>
      <c r="O594" t="s">
        <v>263</v>
      </c>
      <c r="P594" t="s">
        <v>79</v>
      </c>
      <c r="Q594" t="s">
        <v>55</v>
      </c>
      <c r="R594" t="s">
        <v>38</v>
      </c>
      <c r="S594" t="s">
        <v>136</v>
      </c>
      <c r="T594" t="s">
        <v>40</v>
      </c>
      <c r="U594" t="s">
        <v>392</v>
      </c>
      <c r="V594" t="s">
        <v>415</v>
      </c>
      <c r="W594" t="s">
        <v>40</v>
      </c>
      <c r="X594" t="s">
        <v>43</v>
      </c>
      <c r="Y594" t="s">
        <v>95</v>
      </c>
      <c r="Z594" t="s">
        <v>263</v>
      </c>
      <c r="AA594" t="s">
        <v>214</v>
      </c>
      <c r="AB594" t="s">
        <v>2985</v>
      </c>
      <c r="AC594" t="s">
        <v>106</v>
      </c>
      <c r="AD594" t="s">
        <v>1477</v>
      </c>
    </row>
    <row r="595" spans="1:30" hidden="1" x14ac:dyDescent="0.3">
      <c r="A595" t="s">
        <v>2986</v>
      </c>
      <c r="B595" t="s">
        <v>2987</v>
      </c>
      <c r="C595" s="1" t="str">
        <f t="shared" si="99"/>
        <v>21:0500</v>
      </c>
      <c r="D595" s="1" t="str">
        <f t="shared" si="100"/>
        <v>21:0165</v>
      </c>
      <c r="E595" t="s">
        <v>2988</v>
      </c>
      <c r="F595" t="s">
        <v>2989</v>
      </c>
      <c r="H595">
        <v>52.844213600000003</v>
      </c>
      <c r="I595">
        <v>-61.417777800000003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31</v>
      </c>
      <c r="M595" t="s">
        <v>91</v>
      </c>
      <c r="N595">
        <v>594</v>
      </c>
      <c r="O595" t="s">
        <v>694</v>
      </c>
      <c r="P595" t="s">
        <v>232</v>
      </c>
      <c r="Q595" t="s">
        <v>95</v>
      </c>
      <c r="R595" t="s">
        <v>79</v>
      </c>
      <c r="S595" t="s">
        <v>67</v>
      </c>
      <c r="T595" t="s">
        <v>40</v>
      </c>
      <c r="U595" t="s">
        <v>2990</v>
      </c>
      <c r="V595" t="s">
        <v>2991</v>
      </c>
      <c r="W595" t="s">
        <v>40</v>
      </c>
      <c r="X595" t="s">
        <v>43</v>
      </c>
      <c r="Y595" t="s">
        <v>37</v>
      </c>
      <c r="Z595" t="s">
        <v>546</v>
      </c>
      <c r="AA595" t="s">
        <v>45</v>
      </c>
      <c r="AB595" t="s">
        <v>695</v>
      </c>
      <c r="AC595" t="s">
        <v>57</v>
      </c>
      <c r="AD595" t="s">
        <v>324</v>
      </c>
    </row>
    <row r="596" spans="1:30" hidden="1" x14ac:dyDescent="0.3">
      <c r="A596" t="s">
        <v>2992</v>
      </c>
      <c r="B596" t="s">
        <v>2993</v>
      </c>
      <c r="C596" s="1" t="str">
        <f t="shared" si="99"/>
        <v>21:0500</v>
      </c>
      <c r="D596" s="1" t="str">
        <f t="shared" si="100"/>
        <v>21:0165</v>
      </c>
      <c r="E596" t="s">
        <v>2979</v>
      </c>
      <c r="F596" t="s">
        <v>2994</v>
      </c>
      <c r="H596">
        <v>52.862279000000001</v>
      </c>
      <c r="I596">
        <v>-61.4569622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31</v>
      </c>
      <c r="M596" t="s">
        <v>52</v>
      </c>
      <c r="N596">
        <v>595</v>
      </c>
      <c r="O596" t="s">
        <v>408</v>
      </c>
      <c r="P596" t="s">
        <v>164</v>
      </c>
      <c r="Q596" t="s">
        <v>39</v>
      </c>
      <c r="R596" t="s">
        <v>79</v>
      </c>
      <c r="S596" t="s">
        <v>68</v>
      </c>
      <c r="T596" t="s">
        <v>40</v>
      </c>
      <c r="U596" t="s">
        <v>93</v>
      </c>
      <c r="V596" t="s">
        <v>271</v>
      </c>
      <c r="W596" t="s">
        <v>40</v>
      </c>
      <c r="X596" t="s">
        <v>43</v>
      </c>
      <c r="Y596" t="s">
        <v>39</v>
      </c>
      <c r="Z596" t="s">
        <v>204</v>
      </c>
      <c r="AA596" t="s">
        <v>58</v>
      </c>
      <c r="AB596" t="s">
        <v>2003</v>
      </c>
      <c r="AC596" t="s">
        <v>94</v>
      </c>
      <c r="AD596" t="s">
        <v>71</v>
      </c>
    </row>
    <row r="597" spans="1:30" hidden="1" x14ac:dyDescent="0.3">
      <c r="A597" t="s">
        <v>2995</v>
      </c>
      <c r="B597" t="s">
        <v>2996</v>
      </c>
      <c r="C597" s="1" t="str">
        <f t="shared" si="99"/>
        <v>21:0500</v>
      </c>
      <c r="D597" s="1" t="str">
        <f t="shared" si="100"/>
        <v>21:0165</v>
      </c>
      <c r="E597" t="s">
        <v>2979</v>
      </c>
      <c r="F597" t="s">
        <v>2997</v>
      </c>
      <c r="H597">
        <v>52.862279000000001</v>
      </c>
      <c r="I597">
        <v>-61.4569622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31</v>
      </c>
      <c r="M597" t="s">
        <v>65</v>
      </c>
      <c r="N597">
        <v>596</v>
      </c>
      <c r="O597" t="s">
        <v>1019</v>
      </c>
      <c r="P597" t="s">
        <v>134</v>
      </c>
      <c r="Q597" t="s">
        <v>95</v>
      </c>
      <c r="R597" t="s">
        <v>176</v>
      </c>
      <c r="S597" t="s">
        <v>38</v>
      </c>
      <c r="T597" t="s">
        <v>40</v>
      </c>
      <c r="U597" t="s">
        <v>760</v>
      </c>
      <c r="V597" t="s">
        <v>351</v>
      </c>
      <c r="W597" t="s">
        <v>40</v>
      </c>
      <c r="X597" t="s">
        <v>43</v>
      </c>
      <c r="Y597" t="s">
        <v>68</v>
      </c>
      <c r="Z597" t="s">
        <v>204</v>
      </c>
      <c r="AA597" t="s">
        <v>214</v>
      </c>
      <c r="AB597" t="s">
        <v>766</v>
      </c>
      <c r="AC597" t="s">
        <v>179</v>
      </c>
      <c r="AD597" t="s">
        <v>409</v>
      </c>
    </row>
    <row r="598" spans="1:30" hidden="1" x14ac:dyDescent="0.3">
      <c r="A598" t="s">
        <v>2998</v>
      </c>
      <c r="B598" t="s">
        <v>2999</v>
      </c>
      <c r="C598" s="1" t="str">
        <f t="shared" si="99"/>
        <v>21:0500</v>
      </c>
      <c r="D598" s="1" t="str">
        <f t="shared" si="100"/>
        <v>21:0165</v>
      </c>
      <c r="E598" t="s">
        <v>3000</v>
      </c>
      <c r="F598" t="s">
        <v>3001</v>
      </c>
      <c r="H598">
        <v>52.850388000000002</v>
      </c>
      <c r="I598">
        <v>-61.479526900000003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31</v>
      </c>
      <c r="M598" t="s">
        <v>102</v>
      </c>
      <c r="N598">
        <v>597</v>
      </c>
      <c r="O598" t="s">
        <v>53</v>
      </c>
      <c r="P598" t="s">
        <v>119</v>
      </c>
      <c r="Q598" t="s">
        <v>39</v>
      </c>
      <c r="R598" t="s">
        <v>131</v>
      </c>
      <c r="S598" t="s">
        <v>37</v>
      </c>
      <c r="T598" t="s">
        <v>40</v>
      </c>
      <c r="U598" t="s">
        <v>3002</v>
      </c>
      <c r="V598" t="s">
        <v>133</v>
      </c>
      <c r="W598" t="s">
        <v>40</v>
      </c>
      <c r="X598" t="s">
        <v>43</v>
      </c>
      <c r="Y598" t="s">
        <v>95</v>
      </c>
      <c r="Z598" t="s">
        <v>67</v>
      </c>
      <c r="AA598" t="s">
        <v>58</v>
      </c>
      <c r="AB598" t="s">
        <v>1182</v>
      </c>
      <c r="AC598" t="s">
        <v>57</v>
      </c>
      <c r="AD598" t="s">
        <v>122</v>
      </c>
    </row>
    <row r="599" spans="1:30" hidden="1" x14ac:dyDescent="0.3">
      <c r="A599" t="s">
        <v>3003</v>
      </c>
      <c r="B599" t="s">
        <v>3004</v>
      </c>
      <c r="C599" s="1" t="str">
        <f t="shared" si="99"/>
        <v>21:0500</v>
      </c>
      <c r="D599" s="1" t="str">
        <f t="shared" si="100"/>
        <v>21:0165</v>
      </c>
      <c r="E599" t="s">
        <v>3005</v>
      </c>
      <c r="F599" t="s">
        <v>3006</v>
      </c>
      <c r="H599">
        <v>52.845771499999998</v>
      </c>
      <c r="I599">
        <v>-61.526938999999999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113</v>
      </c>
      <c r="N599">
        <v>598</v>
      </c>
      <c r="O599" t="s">
        <v>104</v>
      </c>
      <c r="P599" t="s">
        <v>54</v>
      </c>
      <c r="Q599" t="s">
        <v>39</v>
      </c>
      <c r="R599" t="s">
        <v>92</v>
      </c>
      <c r="S599" t="s">
        <v>55</v>
      </c>
      <c r="T599" t="s">
        <v>40</v>
      </c>
      <c r="U599" t="s">
        <v>283</v>
      </c>
      <c r="V599" t="s">
        <v>248</v>
      </c>
      <c r="W599" t="s">
        <v>40</v>
      </c>
      <c r="X599" t="s">
        <v>43</v>
      </c>
      <c r="Y599" t="s">
        <v>95</v>
      </c>
      <c r="Z599" t="s">
        <v>153</v>
      </c>
      <c r="AA599" t="s">
        <v>258</v>
      </c>
      <c r="AB599" t="s">
        <v>2065</v>
      </c>
      <c r="AC599" t="s">
        <v>144</v>
      </c>
      <c r="AD599" t="s">
        <v>71</v>
      </c>
    </row>
    <row r="600" spans="1:30" hidden="1" x14ac:dyDescent="0.3">
      <c r="A600" t="s">
        <v>3007</v>
      </c>
      <c r="B600" t="s">
        <v>3008</v>
      </c>
      <c r="C600" s="1" t="str">
        <f t="shared" si="99"/>
        <v>21:0500</v>
      </c>
      <c r="D600" s="1" t="str">
        <f t="shared" si="100"/>
        <v>21:0165</v>
      </c>
      <c r="E600" t="s">
        <v>3009</v>
      </c>
      <c r="F600" t="s">
        <v>3010</v>
      </c>
      <c r="H600">
        <v>52.824528299999997</v>
      </c>
      <c r="I600">
        <v>-61.515501999999998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127</v>
      </c>
      <c r="N600">
        <v>599</v>
      </c>
      <c r="O600" t="s">
        <v>164</v>
      </c>
      <c r="P600" t="s">
        <v>67</v>
      </c>
      <c r="Q600" t="s">
        <v>39</v>
      </c>
      <c r="R600" t="s">
        <v>38</v>
      </c>
      <c r="S600" t="s">
        <v>55</v>
      </c>
      <c r="T600" t="s">
        <v>40</v>
      </c>
      <c r="U600" t="s">
        <v>69</v>
      </c>
      <c r="V600" t="s">
        <v>248</v>
      </c>
      <c r="W600" t="s">
        <v>40</v>
      </c>
      <c r="X600" t="s">
        <v>43</v>
      </c>
      <c r="Y600" t="s">
        <v>95</v>
      </c>
      <c r="Z600" t="s">
        <v>185</v>
      </c>
      <c r="AA600" t="s">
        <v>58</v>
      </c>
      <c r="AB600" t="s">
        <v>777</v>
      </c>
      <c r="AC600" t="s">
        <v>60</v>
      </c>
      <c r="AD600" t="s">
        <v>48</v>
      </c>
    </row>
    <row r="601" spans="1:30" hidden="1" x14ac:dyDescent="0.3">
      <c r="A601" t="s">
        <v>3011</v>
      </c>
      <c r="B601" t="s">
        <v>3012</v>
      </c>
      <c r="C601" s="1" t="str">
        <f t="shared" si="99"/>
        <v>21:0500</v>
      </c>
      <c r="D601" s="1" t="str">
        <f t="shared" si="100"/>
        <v>21:0165</v>
      </c>
      <c r="E601" t="s">
        <v>3013</v>
      </c>
      <c r="F601" t="s">
        <v>3014</v>
      </c>
      <c r="H601">
        <v>52.743158899999997</v>
      </c>
      <c r="I601">
        <v>-61.583467900000002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142</v>
      </c>
      <c r="N601">
        <v>600</v>
      </c>
      <c r="O601" t="s">
        <v>103</v>
      </c>
      <c r="P601" t="s">
        <v>68</v>
      </c>
      <c r="Q601" t="s">
        <v>95</v>
      </c>
      <c r="R601" t="s">
        <v>92</v>
      </c>
      <c r="S601" t="s">
        <v>136</v>
      </c>
      <c r="T601" t="s">
        <v>40</v>
      </c>
      <c r="U601" t="s">
        <v>3015</v>
      </c>
      <c r="V601" t="s">
        <v>3016</v>
      </c>
      <c r="W601" t="s">
        <v>40</v>
      </c>
      <c r="X601" t="s">
        <v>43</v>
      </c>
      <c r="Y601" t="s">
        <v>95</v>
      </c>
      <c r="Z601" t="s">
        <v>2369</v>
      </c>
      <c r="AA601" t="s">
        <v>58</v>
      </c>
      <c r="AB601" t="s">
        <v>3017</v>
      </c>
      <c r="AC601" t="s">
        <v>250</v>
      </c>
      <c r="AD601" t="s">
        <v>44</v>
      </c>
    </row>
    <row r="602" spans="1:30" hidden="1" x14ac:dyDescent="0.3">
      <c r="A602" t="s">
        <v>3018</v>
      </c>
      <c r="B602" t="s">
        <v>3019</v>
      </c>
      <c r="C602" s="1" t="str">
        <f t="shared" si="99"/>
        <v>21:0500</v>
      </c>
      <c r="D602" s="1" t="str">
        <f t="shared" si="100"/>
        <v>21:0165</v>
      </c>
      <c r="E602" t="s">
        <v>3020</v>
      </c>
      <c r="F602" t="s">
        <v>3021</v>
      </c>
      <c r="H602">
        <v>52.676185199999999</v>
      </c>
      <c r="I602">
        <v>-61.587011699999998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150</v>
      </c>
      <c r="N602">
        <v>601</v>
      </c>
      <c r="O602" t="s">
        <v>135</v>
      </c>
      <c r="P602" t="s">
        <v>176</v>
      </c>
      <c r="Q602" t="s">
        <v>95</v>
      </c>
      <c r="R602" t="s">
        <v>92</v>
      </c>
      <c r="S602" t="s">
        <v>68</v>
      </c>
      <c r="T602" t="s">
        <v>40</v>
      </c>
      <c r="U602" t="s">
        <v>276</v>
      </c>
      <c r="V602" t="s">
        <v>740</v>
      </c>
      <c r="W602" t="s">
        <v>40</v>
      </c>
      <c r="X602" t="s">
        <v>43</v>
      </c>
      <c r="Y602" t="s">
        <v>55</v>
      </c>
      <c r="Z602" t="s">
        <v>58</v>
      </c>
      <c r="AA602" t="s">
        <v>44</v>
      </c>
      <c r="AB602" t="s">
        <v>169</v>
      </c>
      <c r="AC602" t="s">
        <v>505</v>
      </c>
      <c r="AD602" t="s">
        <v>1448</v>
      </c>
    </row>
    <row r="603" spans="1:30" hidden="1" x14ac:dyDescent="0.3">
      <c r="A603" t="s">
        <v>3022</v>
      </c>
      <c r="B603" t="s">
        <v>3023</v>
      </c>
      <c r="C603" s="1" t="str">
        <f t="shared" si="99"/>
        <v>21:0500</v>
      </c>
      <c r="D603" s="1" t="str">
        <f t="shared" si="100"/>
        <v>21:0165</v>
      </c>
      <c r="E603" t="s">
        <v>3024</v>
      </c>
      <c r="F603" t="s">
        <v>3025</v>
      </c>
      <c r="H603">
        <v>52.676297099999999</v>
      </c>
      <c r="I603">
        <v>-61.641115300000003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175</v>
      </c>
      <c r="N603">
        <v>602</v>
      </c>
      <c r="O603" t="s">
        <v>359</v>
      </c>
      <c r="P603" t="s">
        <v>193</v>
      </c>
      <c r="Q603" t="s">
        <v>95</v>
      </c>
      <c r="R603" t="s">
        <v>92</v>
      </c>
      <c r="S603" t="s">
        <v>68</v>
      </c>
      <c r="T603" t="s">
        <v>40</v>
      </c>
      <c r="U603" t="s">
        <v>3026</v>
      </c>
      <c r="V603" t="s">
        <v>2108</v>
      </c>
      <c r="W603" t="s">
        <v>40</v>
      </c>
      <c r="X603" t="s">
        <v>43</v>
      </c>
      <c r="Y603" t="s">
        <v>55</v>
      </c>
      <c r="Z603" t="s">
        <v>58</v>
      </c>
      <c r="AA603" t="s">
        <v>44</v>
      </c>
      <c r="AB603" t="s">
        <v>493</v>
      </c>
      <c r="AC603" t="s">
        <v>97</v>
      </c>
      <c r="AD603" t="s">
        <v>324</v>
      </c>
    </row>
    <row r="604" spans="1:30" hidden="1" x14ac:dyDescent="0.3">
      <c r="A604" t="s">
        <v>3027</v>
      </c>
      <c r="B604" t="s">
        <v>3028</v>
      </c>
      <c r="C604" s="1" t="str">
        <f t="shared" si="99"/>
        <v>21:0500</v>
      </c>
      <c r="D604" s="1" t="str">
        <f t="shared" si="100"/>
        <v>21:0165</v>
      </c>
      <c r="E604" t="s">
        <v>3029</v>
      </c>
      <c r="F604" t="s">
        <v>3030</v>
      </c>
      <c r="H604">
        <v>52.668082499999997</v>
      </c>
      <c r="I604">
        <v>-61.663479299999999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184</v>
      </c>
      <c r="N604">
        <v>603</v>
      </c>
      <c r="O604" t="s">
        <v>414</v>
      </c>
      <c r="P604" t="s">
        <v>193</v>
      </c>
      <c r="Q604" t="s">
        <v>39</v>
      </c>
      <c r="R604" t="s">
        <v>38</v>
      </c>
      <c r="S604" t="s">
        <v>131</v>
      </c>
      <c r="T604" t="s">
        <v>117</v>
      </c>
      <c r="U604" t="s">
        <v>3031</v>
      </c>
      <c r="V604" t="s">
        <v>47</v>
      </c>
      <c r="W604" t="s">
        <v>194</v>
      </c>
      <c r="X604" t="s">
        <v>43</v>
      </c>
      <c r="Y604" t="s">
        <v>39</v>
      </c>
      <c r="Z604" t="s">
        <v>134</v>
      </c>
      <c r="AA604" t="s">
        <v>45</v>
      </c>
      <c r="AB604" t="s">
        <v>1285</v>
      </c>
      <c r="AC604" t="s">
        <v>714</v>
      </c>
      <c r="AD604" t="s">
        <v>86</v>
      </c>
    </row>
    <row r="605" spans="1:30" hidden="1" x14ac:dyDescent="0.3">
      <c r="A605" t="s">
        <v>3032</v>
      </c>
      <c r="B605" t="s">
        <v>3033</v>
      </c>
      <c r="C605" s="1" t="str">
        <f t="shared" si="99"/>
        <v>21:0500</v>
      </c>
      <c r="D605" s="1" t="str">
        <f t="shared" si="100"/>
        <v>21:0165</v>
      </c>
      <c r="E605" t="s">
        <v>3034</v>
      </c>
      <c r="F605" t="s">
        <v>3035</v>
      </c>
      <c r="H605">
        <v>52.730986000000001</v>
      </c>
      <c r="I605">
        <v>-61.704489899999999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191</v>
      </c>
      <c r="N605">
        <v>604</v>
      </c>
      <c r="O605" t="s">
        <v>169</v>
      </c>
      <c r="P605" t="s">
        <v>153</v>
      </c>
      <c r="Q605" t="s">
        <v>39</v>
      </c>
      <c r="R605" t="s">
        <v>68</v>
      </c>
      <c r="S605" t="s">
        <v>95</v>
      </c>
      <c r="T605" t="s">
        <v>40</v>
      </c>
      <c r="U605" t="s">
        <v>397</v>
      </c>
      <c r="V605" t="s">
        <v>264</v>
      </c>
      <c r="W605" t="s">
        <v>40</v>
      </c>
      <c r="X605" t="s">
        <v>43</v>
      </c>
      <c r="Y605" t="s">
        <v>39</v>
      </c>
      <c r="Z605" t="s">
        <v>185</v>
      </c>
      <c r="AA605" t="s">
        <v>58</v>
      </c>
      <c r="AB605" t="s">
        <v>104</v>
      </c>
      <c r="AC605" t="s">
        <v>57</v>
      </c>
      <c r="AD605" t="s">
        <v>61</v>
      </c>
    </row>
    <row r="606" spans="1:30" hidden="1" x14ac:dyDescent="0.3">
      <c r="A606" t="s">
        <v>3036</v>
      </c>
      <c r="B606" t="s">
        <v>3037</v>
      </c>
      <c r="C606" s="1" t="str">
        <f t="shared" si="99"/>
        <v>21:0500</v>
      </c>
      <c r="D606" s="1" t="str">
        <f t="shared" si="100"/>
        <v>21:0165</v>
      </c>
      <c r="E606" t="s">
        <v>3038</v>
      </c>
      <c r="F606" t="s">
        <v>3039</v>
      </c>
      <c r="H606">
        <v>52.725530800000001</v>
      </c>
      <c r="I606">
        <v>-61.722895200000004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201</v>
      </c>
      <c r="N606">
        <v>605</v>
      </c>
      <c r="O606" t="s">
        <v>232</v>
      </c>
      <c r="P606" t="s">
        <v>153</v>
      </c>
      <c r="Q606" t="s">
        <v>95</v>
      </c>
      <c r="R606" t="s">
        <v>68</v>
      </c>
      <c r="S606" t="s">
        <v>95</v>
      </c>
      <c r="T606" t="s">
        <v>40</v>
      </c>
      <c r="U606" t="s">
        <v>364</v>
      </c>
      <c r="V606" t="s">
        <v>1027</v>
      </c>
      <c r="W606" t="s">
        <v>40</v>
      </c>
      <c r="X606" t="s">
        <v>43</v>
      </c>
      <c r="Y606" t="s">
        <v>95</v>
      </c>
      <c r="Z606" t="s">
        <v>164</v>
      </c>
      <c r="AA606" t="s">
        <v>214</v>
      </c>
      <c r="AB606" t="s">
        <v>2747</v>
      </c>
      <c r="AC606" t="s">
        <v>57</v>
      </c>
      <c r="AD606" t="s">
        <v>48</v>
      </c>
    </row>
    <row r="607" spans="1:30" hidden="1" x14ac:dyDescent="0.3">
      <c r="A607" t="s">
        <v>3040</v>
      </c>
      <c r="B607" t="s">
        <v>3041</v>
      </c>
      <c r="C607" s="1" t="str">
        <f t="shared" si="99"/>
        <v>21:0500</v>
      </c>
      <c r="D607" s="1" t="str">
        <f t="shared" si="100"/>
        <v>21:0165</v>
      </c>
      <c r="E607" t="s">
        <v>3042</v>
      </c>
      <c r="F607" t="s">
        <v>3043</v>
      </c>
      <c r="H607">
        <v>52.755091200000003</v>
      </c>
      <c r="I607">
        <v>-61.362936099999999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210</v>
      </c>
      <c r="N607">
        <v>606</v>
      </c>
      <c r="O607" t="s">
        <v>116</v>
      </c>
      <c r="P607" t="s">
        <v>256</v>
      </c>
      <c r="Q607" t="s">
        <v>95</v>
      </c>
      <c r="R607" t="s">
        <v>119</v>
      </c>
      <c r="S607" t="s">
        <v>131</v>
      </c>
      <c r="T607" t="s">
        <v>40</v>
      </c>
      <c r="U607" t="s">
        <v>1948</v>
      </c>
      <c r="V607" t="s">
        <v>505</v>
      </c>
      <c r="W607" t="s">
        <v>40</v>
      </c>
      <c r="X607" t="s">
        <v>43</v>
      </c>
      <c r="Y607" t="s">
        <v>95</v>
      </c>
      <c r="Z607" t="s">
        <v>263</v>
      </c>
      <c r="AA607" t="s">
        <v>214</v>
      </c>
      <c r="AB607" t="s">
        <v>2922</v>
      </c>
      <c r="AC607" t="s">
        <v>167</v>
      </c>
      <c r="AD607" t="s">
        <v>478</v>
      </c>
    </row>
    <row r="608" spans="1:30" hidden="1" x14ac:dyDescent="0.3">
      <c r="A608" t="s">
        <v>3044</v>
      </c>
      <c r="B608" t="s">
        <v>3045</v>
      </c>
      <c r="C608" s="1" t="str">
        <f t="shared" si="99"/>
        <v>21:0500</v>
      </c>
      <c r="D608" s="1" t="str">
        <f>HYPERLINK("http://geochem.nrcan.gc.ca/cdogs/content/svy/svy_e.htm", "")</f>
        <v/>
      </c>
      <c r="G608" s="1" t="str">
        <f>HYPERLINK("http://geochem.nrcan.gc.ca/cdogs/content/cr_/cr_00055_e.htm", "55")</f>
        <v>55</v>
      </c>
      <c r="J608" t="s">
        <v>161</v>
      </c>
      <c r="K608" t="s">
        <v>162</v>
      </c>
      <c r="L608">
        <v>31</v>
      </c>
      <c r="M608" t="s">
        <v>163</v>
      </c>
      <c r="N608">
        <v>607</v>
      </c>
      <c r="O608" t="s">
        <v>364</v>
      </c>
      <c r="P608" t="s">
        <v>193</v>
      </c>
      <c r="Q608" t="s">
        <v>37</v>
      </c>
      <c r="R608" t="s">
        <v>54</v>
      </c>
      <c r="S608" t="s">
        <v>136</v>
      </c>
      <c r="T608" t="s">
        <v>194</v>
      </c>
      <c r="U608" t="s">
        <v>3046</v>
      </c>
      <c r="V608" t="s">
        <v>167</v>
      </c>
      <c r="W608" t="s">
        <v>40</v>
      </c>
      <c r="X608" t="s">
        <v>70</v>
      </c>
      <c r="Y608" t="s">
        <v>39</v>
      </c>
      <c r="Z608" t="s">
        <v>164</v>
      </c>
      <c r="AA608" t="s">
        <v>258</v>
      </c>
      <c r="AB608" t="s">
        <v>2301</v>
      </c>
      <c r="AC608" t="s">
        <v>1181</v>
      </c>
      <c r="AD608" t="s">
        <v>1448</v>
      </c>
    </row>
    <row r="609" spans="1:30" hidden="1" x14ac:dyDescent="0.3">
      <c r="A609" t="s">
        <v>3047</v>
      </c>
      <c r="B609" t="s">
        <v>3048</v>
      </c>
      <c r="C609" s="1" t="str">
        <f t="shared" si="99"/>
        <v>21:0500</v>
      </c>
      <c r="D609" s="1" t="str">
        <f t="shared" ref="D609:D620" si="103">HYPERLINK("http://geochem.nrcan.gc.ca/cdogs/content/svy/svy210165_e.htm", "21:0165")</f>
        <v>21:0165</v>
      </c>
      <c r="E609" t="s">
        <v>3049</v>
      </c>
      <c r="F609" t="s">
        <v>3050</v>
      </c>
      <c r="H609">
        <v>52.778867499999997</v>
      </c>
      <c r="I609">
        <v>-61.322722400000004</v>
      </c>
      <c r="J609" s="1" t="str">
        <f t="shared" ref="J609:J620" si="104">HYPERLINK("http://geochem.nrcan.gc.ca/cdogs/content/kwd/kwd020027_e.htm", "NGR lake sediment grab sample")</f>
        <v>NGR lake sediment grab sample</v>
      </c>
      <c r="K609" s="1" t="str">
        <f t="shared" ref="K609:K620" si="105">HYPERLINK("http://geochem.nrcan.gc.ca/cdogs/content/kwd/kwd080006_e.htm", "&lt;177 micron (NGR)")</f>
        <v>&lt;177 micron (NGR)</v>
      </c>
      <c r="L609">
        <v>31</v>
      </c>
      <c r="M609" t="s">
        <v>221</v>
      </c>
      <c r="N609">
        <v>608</v>
      </c>
      <c r="O609" t="s">
        <v>35</v>
      </c>
      <c r="P609" t="s">
        <v>119</v>
      </c>
      <c r="Q609" t="s">
        <v>39</v>
      </c>
      <c r="R609" t="s">
        <v>131</v>
      </c>
      <c r="S609" t="s">
        <v>68</v>
      </c>
      <c r="T609" t="s">
        <v>40</v>
      </c>
      <c r="U609" t="s">
        <v>1447</v>
      </c>
      <c r="V609" t="s">
        <v>167</v>
      </c>
      <c r="W609" t="s">
        <v>40</v>
      </c>
      <c r="X609" t="s">
        <v>70</v>
      </c>
      <c r="Y609" t="s">
        <v>95</v>
      </c>
      <c r="Z609" t="s">
        <v>263</v>
      </c>
      <c r="AA609" t="s">
        <v>135</v>
      </c>
      <c r="AB609" t="s">
        <v>79</v>
      </c>
      <c r="AC609" t="s">
        <v>42</v>
      </c>
      <c r="AD609" t="s">
        <v>324</v>
      </c>
    </row>
    <row r="610" spans="1:30" hidden="1" x14ac:dyDescent="0.3">
      <c r="A610" t="s">
        <v>3051</v>
      </c>
      <c r="B610" t="s">
        <v>3052</v>
      </c>
      <c r="C610" s="1" t="str">
        <f t="shared" si="99"/>
        <v>21:0500</v>
      </c>
      <c r="D610" s="1" t="str">
        <f t="shared" si="103"/>
        <v>21:0165</v>
      </c>
      <c r="E610" t="s">
        <v>3053</v>
      </c>
      <c r="F610" t="s">
        <v>3054</v>
      </c>
      <c r="H610">
        <v>52.797058900000003</v>
      </c>
      <c r="I610">
        <v>-61.314056899999997</v>
      </c>
      <c r="J610" s="1" t="str">
        <f t="shared" si="104"/>
        <v>NGR lake sediment grab sample</v>
      </c>
      <c r="K610" s="1" t="str">
        <f t="shared" si="105"/>
        <v>&lt;177 micron (NGR)</v>
      </c>
      <c r="L610">
        <v>31</v>
      </c>
      <c r="M610" t="s">
        <v>230</v>
      </c>
      <c r="N610">
        <v>609</v>
      </c>
      <c r="O610" t="s">
        <v>44</v>
      </c>
      <c r="P610" t="s">
        <v>232</v>
      </c>
      <c r="Q610" t="s">
        <v>39</v>
      </c>
      <c r="R610" t="s">
        <v>92</v>
      </c>
      <c r="S610" t="s">
        <v>131</v>
      </c>
      <c r="T610" t="s">
        <v>194</v>
      </c>
      <c r="U610" t="s">
        <v>3055</v>
      </c>
      <c r="V610" t="s">
        <v>1503</v>
      </c>
      <c r="W610" t="s">
        <v>40</v>
      </c>
      <c r="X610" t="s">
        <v>43</v>
      </c>
      <c r="Y610" t="s">
        <v>95</v>
      </c>
      <c r="Z610" t="s">
        <v>211</v>
      </c>
      <c r="AA610" t="s">
        <v>44</v>
      </c>
      <c r="AB610" t="s">
        <v>678</v>
      </c>
      <c r="AC610" t="s">
        <v>233</v>
      </c>
      <c r="AD610" t="s">
        <v>478</v>
      </c>
    </row>
    <row r="611" spans="1:30" hidden="1" x14ac:dyDescent="0.3">
      <c r="A611" t="s">
        <v>3056</v>
      </c>
      <c r="B611" t="s">
        <v>3057</v>
      </c>
      <c r="C611" s="1" t="str">
        <f t="shared" si="99"/>
        <v>21:0500</v>
      </c>
      <c r="D611" s="1" t="str">
        <f t="shared" si="103"/>
        <v>21:0165</v>
      </c>
      <c r="E611" t="s">
        <v>3058</v>
      </c>
      <c r="F611" t="s">
        <v>3059</v>
      </c>
      <c r="H611">
        <v>52.8088488</v>
      </c>
      <c r="I611">
        <v>-61.268673100000001</v>
      </c>
      <c r="J611" s="1" t="str">
        <f t="shared" si="104"/>
        <v>NGR lake sediment grab sample</v>
      </c>
      <c r="K611" s="1" t="str">
        <f t="shared" si="105"/>
        <v>&lt;177 micron (NGR)</v>
      </c>
      <c r="L611">
        <v>31</v>
      </c>
      <c r="M611" t="s">
        <v>238</v>
      </c>
      <c r="N611">
        <v>610</v>
      </c>
      <c r="O611" t="s">
        <v>397</v>
      </c>
      <c r="P611" t="s">
        <v>256</v>
      </c>
      <c r="Q611" t="s">
        <v>55</v>
      </c>
      <c r="R611" t="s">
        <v>92</v>
      </c>
      <c r="S611" t="s">
        <v>55</v>
      </c>
      <c r="T611" t="s">
        <v>194</v>
      </c>
      <c r="U611" t="s">
        <v>1520</v>
      </c>
      <c r="V611" t="s">
        <v>144</v>
      </c>
      <c r="W611" t="s">
        <v>194</v>
      </c>
      <c r="X611" t="s">
        <v>179</v>
      </c>
      <c r="Y611" t="s">
        <v>95</v>
      </c>
      <c r="Z611" t="s">
        <v>35</v>
      </c>
      <c r="AA611" t="s">
        <v>45</v>
      </c>
      <c r="AB611" t="s">
        <v>3060</v>
      </c>
      <c r="AC611" t="s">
        <v>250</v>
      </c>
      <c r="AD611" t="s">
        <v>61</v>
      </c>
    </row>
    <row r="612" spans="1:30" hidden="1" x14ac:dyDescent="0.3">
      <c r="A612" t="s">
        <v>3061</v>
      </c>
      <c r="B612" t="s">
        <v>3062</v>
      </c>
      <c r="C612" s="1" t="str">
        <f t="shared" si="99"/>
        <v>21:0500</v>
      </c>
      <c r="D612" s="1" t="str">
        <f t="shared" si="103"/>
        <v>21:0165</v>
      </c>
      <c r="E612" t="s">
        <v>3063</v>
      </c>
      <c r="F612" t="s">
        <v>3064</v>
      </c>
      <c r="H612">
        <v>52.827892900000002</v>
      </c>
      <c r="I612">
        <v>-61.253442999999997</v>
      </c>
      <c r="J612" s="1" t="str">
        <f t="shared" si="104"/>
        <v>NGR lake sediment grab sample</v>
      </c>
      <c r="K612" s="1" t="str">
        <f t="shared" si="105"/>
        <v>&lt;177 micron (NGR)</v>
      </c>
      <c r="L612">
        <v>31</v>
      </c>
      <c r="M612" t="s">
        <v>246</v>
      </c>
      <c r="N612">
        <v>611</v>
      </c>
      <c r="O612" t="s">
        <v>45</v>
      </c>
      <c r="P612" t="s">
        <v>377</v>
      </c>
      <c r="Q612" t="s">
        <v>39</v>
      </c>
      <c r="R612" t="s">
        <v>119</v>
      </c>
      <c r="S612" t="s">
        <v>176</v>
      </c>
      <c r="T612" t="s">
        <v>40</v>
      </c>
      <c r="U612" t="s">
        <v>212</v>
      </c>
      <c r="V612" t="s">
        <v>1311</v>
      </c>
      <c r="W612" t="s">
        <v>40</v>
      </c>
      <c r="X612" t="s">
        <v>43</v>
      </c>
      <c r="Y612" t="s">
        <v>95</v>
      </c>
      <c r="Z612" t="s">
        <v>214</v>
      </c>
      <c r="AA612" t="s">
        <v>44</v>
      </c>
      <c r="AB612" t="s">
        <v>3065</v>
      </c>
      <c r="AC612" t="s">
        <v>106</v>
      </c>
      <c r="AD612" t="s">
        <v>438</v>
      </c>
    </row>
    <row r="613" spans="1:30" hidden="1" x14ac:dyDescent="0.3">
      <c r="A613" t="s">
        <v>3066</v>
      </c>
      <c r="B613" t="s">
        <v>3067</v>
      </c>
      <c r="C613" s="1" t="str">
        <f t="shared" si="99"/>
        <v>21:0500</v>
      </c>
      <c r="D613" s="1" t="str">
        <f t="shared" si="103"/>
        <v>21:0165</v>
      </c>
      <c r="E613" t="s">
        <v>3068</v>
      </c>
      <c r="F613" t="s">
        <v>3069</v>
      </c>
      <c r="H613">
        <v>52.831653000000003</v>
      </c>
      <c r="I613">
        <v>-61.198231200000002</v>
      </c>
      <c r="J613" s="1" t="str">
        <f t="shared" si="104"/>
        <v>NGR lake sediment grab sample</v>
      </c>
      <c r="K613" s="1" t="str">
        <f t="shared" si="105"/>
        <v>&lt;177 micron (NGR)</v>
      </c>
      <c r="L613">
        <v>32</v>
      </c>
      <c r="M613" t="s">
        <v>34</v>
      </c>
      <c r="N613">
        <v>612</v>
      </c>
      <c r="O613" t="s">
        <v>510</v>
      </c>
      <c r="P613" t="s">
        <v>36</v>
      </c>
      <c r="Q613" t="s">
        <v>95</v>
      </c>
      <c r="R613" t="s">
        <v>38</v>
      </c>
      <c r="S613" t="s">
        <v>68</v>
      </c>
      <c r="T613" t="s">
        <v>194</v>
      </c>
      <c r="U613" t="s">
        <v>2124</v>
      </c>
      <c r="V613" t="s">
        <v>620</v>
      </c>
      <c r="W613" t="s">
        <v>40</v>
      </c>
      <c r="X613" t="s">
        <v>43</v>
      </c>
      <c r="Y613" t="s">
        <v>95</v>
      </c>
      <c r="Z613" t="s">
        <v>214</v>
      </c>
      <c r="AA613" t="s">
        <v>314</v>
      </c>
      <c r="AB613" t="s">
        <v>2291</v>
      </c>
      <c r="AC613" t="s">
        <v>233</v>
      </c>
      <c r="AD613" t="s">
        <v>216</v>
      </c>
    </row>
    <row r="614" spans="1:30" hidden="1" x14ac:dyDescent="0.3">
      <c r="A614" t="s">
        <v>3070</v>
      </c>
      <c r="B614" t="s">
        <v>3071</v>
      </c>
      <c r="C614" s="1" t="str">
        <f t="shared" si="99"/>
        <v>21:0500</v>
      </c>
      <c r="D614" s="1" t="str">
        <f t="shared" si="103"/>
        <v>21:0165</v>
      </c>
      <c r="E614" t="s">
        <v>3068</v>
      </c>
      <c r="F614" t="s">
        <v>3072</v>
      </c>
      <c r="H614">
        <v>52.831653000000003</v>
      </c>
      <c r="I614">
        <v>-61.198231200000002</v>
      </c>
      <c r="J614" s="1" t="str">
        <f t="shared" si="104"/>
        <v>NGR lake sediment grab sample</v>
      </c>
      <c r="K614" s="1" t="str">
        <f t="shared" si="105"/>
        <v>&lt;177 micron (NGR)</v>
      </c>
      <c r="L614">
        <v>32</v>
      </c>
      <c r="M614" t="s">
        <v>65</v>
      </c>
      <c r="N614">
        <v>613</v>
      </c>
      <c r="O614" t="s">
        <v>873</v>
      </c>
      <c r="P614" t="s">
        <v>67</v>
      </c>
      <c r="Q614" t="s">
        <v>95</v>
      </c>
      <c r="R614" t="s">
        <v>38</v>
      </c>
      <c r="S614" t="s">
        <v>136</v>
      </c>
      <c r="T614" t="s">
        <v>40</v>
      </c>
      <c r="U614" t="s">
        <v>900</v>
      </c>
      <c r="V614" t="s">
        <v>935</v>
      </c>
      <c r="W614" t="s">
        <v>40</v>
      </c>
      <c r="X614" t="s">
        <v>43</v>
      </c>
      <c r="Y614" t="s">
        <v>95</v>
      </c>
      <c r="Z614" t="s">
        <v>423</v>
      </c>
      <c r="AA614" t="s">
        <v>44</v>
      </c>
      <c r="AB614" t="s">
        <v>493</v>
      </c>
      <c r="AC614" t="s">
        <v>239</v>
      </c>
      <c r="AD614" t="s">
        <v>80</v>
      </c>
    </row>
    <row r="615" spans="1:30" hidden="1" x14ac:dyDescent="0.3">
      <c r="A615" t="s">
        <v>3073</v>
      </c>
      <c r="B615" t="s">
        <v>3074</v>
      </c>
      <c r="C615" s="1" t="str">
        <f t="shared" si="99"/>
        <v>21:0500</v>
      </c>
      <c r="D615" s="1" t="str">
        <f t="shared" si="103"/>
        <v>21:0165</v>
      </c>
      <c r="E615" t="s">
        <v>3068</v>
      </c>
      <c r="F615" t="s">
        <v>3075</v>
      </c>
      <c r="H615">
        <v>52.831653000000003</v>
      </c>
      <c r="I615">
        <v>-61.198231200000002</v>
      </c>
      <c r="J615" s="1" t="str">
        <f t="shared" si="104"/>
        <v>NGR lake sediment grab sample</v>
      </c>
      <c r="K615" s="1" t="str">
        <f t="shared" si="105"/>
        <v>&lt;177 micron (NGR)</v>
      </c>
      <c r="L615">
        <v>32</v>
      </c>
      <c r="M615" t="s">
        <v>52</v>
      </c>
      <c r="N615">
        <v>614</v>
      </c>
      <c r="O615" t="s">
        <v>873</v>
      </c>
      <c r="P615" t="s">
        <v>165</v>
      </c>
      <c r="Q615" t="s">
        <v>95</v>
      </c>
      <c r="R615" t="s">
        <v>131</v>
      </c>
      <c r="S615" t="s">
        <v>68</v>
      </c>
      <c r="T615" t="s">
        <v>40</v>
      </c>
      <c r="U615" t="s">
        <v>1617</v>
      </c>
      <c r="V615" t="s">
        <v>935</v>
      </c>
      <c r="W615" t="s">
        <v>40</v>
      </c>
      <c r="X615" t="s">
        <v>43</v>
      </c>
      <c r="Y615" t="s">
        <v>95</v>
      </c>
      <c r="Z615" t="s">
        <v>423</v>
      </c>
      <c r="AA615" t="s">
        <v>44</v>
      </c>
      <c r="AB615" t="s">
        <v>1378</v>
      </c>
      <c r="AC615" t="s">
        <v>144</v>
      </c>
      <c r="AD615" t="s">
        <v>170</v>
      </c>
    </row>
    <row r="616" spans="1:30" hidden="1" x14ac:dyDescent="0.3">
      <c r="A616" t="s">
        <v>3076</v>
      </c>
      <c r="B616" t="s">
        <v>3077</v>
      </c>
      <c r="C616" s="1" t="str">
        <f t="shared" si="99"/>
        <v>21:0500</v>
      </c>
      <c r="D616" s="1" t="str">
        <f t="shared" si="103"/>
        <v>21:0165</v>
      </c>
      <c r="E616" t="s">
        <v>3078</v>
      </c>
      <c r="F616" t="s">
        <v>3079</v>
      </c>
      <c r="H616">
        <v>52.848077500000002</v>
      </c>
      <c r="I616">
        <v>-61.147294700000003</v>
      </c>
      <c r="J616" s="1" t="str">
        <f t="shared" si="104"/>
        <v>NGR lake sediment grab sample</v>
      </c>
      <c r="K616" s="1" t="str">
        <f t="shared" si="105"/>
        <v>&lt;177 micron (NGR)</v>
      </c>
      <c r="L616">
        <v>32</v>
      </c>
      <c r="M616" t="s">
        <v>76</v>
      </c>
      <c r="N616">
        <v>615</v>
      </c>
      <c r="O616" t="s">
        <v>2422</v>
      </c>
      <c r="P616" t="s">
        <v>256</v>
      </c>
      <c r="Q616" t="s">
        <v>95</v>
      </c>
      <c r="R616" t="s">
        <v>119</v>
      </c>
      <c r="S616" t="s">
        <v>571</v>
      </c>
      <c r="T616" t="s">
        <v>40</v>
      </c>
      <c r="U616" t="s">
        <v>3080</v>
      </c>
      <c r="V616" t="s">
        <v>583</v>
      </c>
      <c r="W616" t="s">
        <v>40</v>
      </c>
      <c r="X616" t="s">
        <v>43</v>
      </c>
      <c r="Y616" t="s">
        <v>95</v>
      </c>
      <c r="Z616" t="s">
        <v>153</v>
      </c>
      <c r="AA616" t="s">
        <v>258</v>
      </c>
      <c r="AB616" t="s">
        <v>169</v>
      </c>
      <c r="AC616" t="s">
        <v>884</v>
      </c>
      <c r="AD616" t="s">
        <v>80</v>
      </c>
    </row>
    <row r="617" spans="1:30" hidden="1" x14ac:dyDescent="0.3">
      <c r="A617" t="s">
        <v>3081</v>
      </c>
      <c r="B617" t="s">
        <v>3082</v>
      </c>
      <c r="C617" s="1" t="str">
        <f t="shared" si="99"/>
        <v>21:0500</v>
      </c>
      <c r="D617" s="1" t="str">
        <f t="shared" si="103"/>
        <v>21:0165</v>
      </c>
      <c r="E617" t="s">
        <v>3083</v>
      </c>
      <c r="F617" t="s">
        <v>3084</v>
      </c>
      <c r="H617">
        <v>52.875178200000001</v>
      </c>
      <c r="I617">
        <v>-61.146882099999999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32</v>
      </c>
      <c r="M617" t="s">
        <v>91</v>
      </c>
      <c r="N617">
        <v>616</v>
      </c>
      <c r="O617" t="s">
        <v>397</v>
      </c>
      <c r="P617" t="s">
        <v>193</v>
      </c>
      <c r="Q617" t="s">
        <v>95</v>
      </c>
      <c r="R617" t="s">
        <v>131</v>
      </c>
      <c r="S617" t="s">
        <v>68</v>
      </c>
      <c r="T617" t="s">
        <v>40</v>
      </c>
      <c r="U617" t="s">
        <v>3046</v>
      </c>
      <c r="V617" t="s">
        <v>179</v>
      </c>
      <c r="W617" t="s">
        <v>40</v>
      </c>
      <c r="X617" t="s">
        <v>43</v>
      </c>
      <c r="Y617" t="s">
        <v>95</v>
      </c>
      <c r="Z617" t="s">
        <v>35</v>
      </c>
      <c r="AA617" t="s">
        <v>135</v>
      </c>
      <c r="AB617" t="s">
        <v>493</v>
      </c>
      <c r="AC617" t="s">
        <v>233</v>
      </c>
      <c r="AD617" t="s">
        <v>1477</v>
      </c>
    </row>
    <row r="618" spans="1:30" hidden="1" x14ac:dyDescent="0.3">
      <c r="A618" t="s">
        <v>3085</v>
      </c>
      <c r="B618" t="s">
        <v>3086</v>
      </c>
      <c r="C618" s="1" t="str">
        <f t="shared" si="99"/>
        <v>21:0500</v>
      </c>
      <c r="D618" s="1" t="str">
        <f t="shared" si="103"/>
        <v>21:0165</v>
      </c>
      <c r="E618" t="s">
        <v>3087</v>
      </c>
      <c r="F618" t="s">
        <v>3088</v>
      </c>
      <c r="H618">
        <v>52.895241200000001</v>
      </c>
      <c r="I618">
        <v>-61.072566399999999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32</v>
      </c>
      <c r="M618" t="s">
        <v>102</v>
      </c>
      <c r="N618">
        <v>617</v>
      </c>
      <c r="O618" t="s">
        <v>276</v>
      </c>
      <c r="P618" t="s">
        <v>256</v>
      </c>
      <c r="Q618" t="s">
        <v>37</v>
      </c>
      <c r="R618" t="s">
        <v>131</v>
      </c>
      <c r="S618" t="s">
        <v>55</v>
      </c>
      <c r="T618" t="s">
        <v>194</v>
      </c>
      <c r="U618" t="s">
        <v>135</v>
      </c>
      <c r="V618" t="s">
        <v>390</v>
      </c>
      <c r="W618" t="s">
        <v>40</v>
      </c>
      <c r="X618" t="s">
        <v>179</v>
      </c>
      <c r="Y618" t="s">
        <v>95</v>
      </c>
      <c r="Z618" t="s">
        <v>185</v>
      </c>
      <c r="AA618" t="s">
        <v>258</v>
      </c>
      <c r="AB618" t="s">
        <v>2003</v>
      </c>
      <c r="AC618" t="s">
        <v>250</v>
      </c>
      <c r="AD618" t="s">
        <v>122</v>
      </c>
    </row>
    <row r="619" spans="1:30" hidden="1" x14ac:dyDescent="0.3">
      <c r="A619" t="s">
        <v>3089</v>
      </c>
      <c r="B619" t="s">
        <v>3090</v>
      </c>
      <c r="C619" s="1" t="str">
        <f t="shared" si="99"/>
        <v>21:0500</v>
      </c>
      <c r="D619" s="1" t="str">
        <f t="shared" si="103"/>
        <v>21:0165</v>
      </c>
      <c r="E619" t="s">
        <v>3091</v>
      </c>
      <c r="F619" t="s">
        <v>3092</v>
      </c>
      <c r="H619">
        <v>52.9108588</v>
      </c>
      <c r="I619">
        <v>-61.047212600000002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32</v>
      </c>
      <c r="M619" t="s">
        <v>113</v>
      </c>
      <c r="N619">
        <v>618</v>
      </c>
      <c r="O619" t="s">
        <v>83</v>
      </c>
      <c r="P619" t="s">
        <v>270</v>
      </c>
      <c r="Q619" t="s">
        <v>95</v>
      </c>
      <c r="R619" t="s">
        <v>185</v>
      </c>
      <c r="S619" t="s">
        <v>153</v>
      </c>
      <c r="T619" t="s">
        <v>40</v>
      </c>
      <c r="U619" t="s">
        <v>480</v>
      </c>
      <c r="V619" t="s">
        <v>461</v>
      </c>
      <c r="W619" t="s">
        <v>194</v>
      </c>
      <c r="X619" t="s">
        <v>43</v>
      </c>
      <c r="Y619" t="s">
        <v>95</v>
      </c>
      <c r="Z619" t="s">
        <v>44</v>
      </c>
      <c r="AA619" t="s">
        <v>258</v>
      </c>
      <c r="AB619" t="s">
        <v>784</v>
      </c>
      <c r="AC619" t="s">
        <v>239</v>
      </c>
      <c r="AD619" t="s">
        <v>449</v>
      </c>
    </row>
    <row r="620" spans="1:30" hidden="1" x14ac:dyDescent="0.3">
      <c r="A620" t="s">
        <v>3093</v>
      </c>
      <c r="B620" t="s">
        <v>3094</v>
      </c>
      <c r="C620" s="1" t="str">
        <f t="shared" si="99"/>
        <v>21:0500</v>
      </c>
      <c r="D620" s="1" t="str">
        <f t="shared" si="103"/>
        <v>21:0165</v>
      </c>
      <c r="E620" t="s">
        <v>3095</v>
      </c>
      <c r="F620" t="s">
        <v>3096</v>
      </c>
      <c r="H620">
        <v>52.934291100000003</v>
      </c>
      <c r="I620">
        <v>-61.040235000000003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127</v>
      </c>
      <c r="N620">
        <v>619</v>
      </c>
      <c r="O620" t="s">
        <v>265</v>
      </c>
      <c r="P620" t="s">
        <v>104</v>
      </c>
      <c r="Q620" t="s">
        <v>95</v>
      </c>
      <c r="R620" t="s">
        <v>119</v>
      </c>
      <c r="S620" t="s">
        <v>55</v>
      </c>
      <c r="T620" t="s">
        <v>40</v>
      </c>
      <c r="U620" t="s">
        <v>510</v>
      </c>
      <c r="V620" t="s">
        <v>390</v>
      </c>
      <c r="W620" t="s">
        <v>40</v>
      </c>
      <c r="X620" t="s">
        <v>43</v>
      </c>
      <c r="Y620" t="s">
        <v>95</v>
      </c>
      <c r="Z620" t="s">
        <v>134</v>
      </c>
      <c r="AA620" t="s">
        <v>58</v>
      </c>
      <c r="AB620" t="s">
        <v>1259</v>
      </c>
      <c r="AC620" t="s">
        <v>250</v>
      </c>
      <c r="AD620" t="s">
        <v>71</v>
      </c>
    </row>
    <row r="621" spans="1:30" hidden="1" x14ac:dyDescent="0.3">
      <c r="A621" t="s">
        <v>3097</v>
      </c>
      <c r="B621" t="s">
        <v>3098</v>
      </c>
      <c r="C621" s="1" t="str">
        <f t="shared" si="99"/>
        <v>21:0500</v>
      </c>
      <c r="D621" s="1" t="str">
        <f>HYPERLINK("http://geochem.nrcan.gc.ca/cdogs/content/svy/svy_e.htm", "")</f>
        <v/>
      </c>
      <c r="G621" s="1" t="str">
        <f>HYPERLINK("http://geochem.nrcan.gc.ca/cdogs/content/cr_/cr_00055_e.htm", "55")</f>
        <v>55</v>
      </c>
      <c r="J621" t="s">
        <v>161</v>
      </c>
      <c r="K621" t="s">
        <v>162</v>
      </c>
      <c r="L621">
        <v>32</v>
      </c>
      <c r="M621" t="s">
        <v>163</v>
      </c>
      <c r="N621">
        <v>620</v>
      </c>
      <c r="O621" t="s">
        <v>364</v>
      </c>
      <c r="P621" t="s">
        <v>130</v>
      </c>
      <c r="Q621" t="s">
        <v>68</v>
      </c>
      <c r="R621" t="s">
        <v>130</v>
      </c>
      <c r="S621" t="s">
        <v>136</v>
      </c>
      <c r="T621" t="s">
        <v>194</v>
      </c>
      <c r="U621" t="s">
        <v>61</v>
      </c>
      <c r="V621" t="s">
        <v>47</v>
      </c>
      <c r="W621" t="s">
        <v>194</v>
      </c>
      <c r="X621" t="s">
        <v>179</v>
      </c>
      <c r="Y621" t="s">
        <v>39</v>
      </c>
      <c r="Z621" t="s">
        <v>164</v>
      </c>
      <c r="AA621" t="s">
        <v>258</v>
      </c>
      <c r="AB621" t="s">
        <v>204</v>
      </c>
      <c r="AC621" t="s">
        <v>1181</v>
      </c>
      <c r="AD621" t="s">
        <v>1477</v>
      </c>
    </row>
    <row r="622" spans="1:30" hidden="1" x14ac:dyDescent="0.3">
      <c r="A622" t="s">
        <v>3099</v>
      </c>
      <c r="B622" t="s">
        <v>3100</v>
      </c>
      <c r="C622" s="1" t="str">
        <f t="shared" si="99"/>
        <v>21:0500</v>
      </c>
      <c r="D622" s="1" t="str">
        <f t="shared" ref="D622:D648" si="106">HYPERLINK("http://geochem.nrcan.gc.ca/cdogs/content/svy/svy210165_e.htm", "21:0165")</f>
        <v>21:0165</v>
      </c>
      <c r="E622" t="s">
        <v>3101</v>
      </c>
      <c r="F622" t="s">
        <v>3102</v>
      </c>
      <c r="H622">
        <v>52.960909999999998</v>
      </c>
      <c r="I622">
        <v>-61.0482783</v>
      </c>
      <c r="J622" s="1" t="str">
        <f t="shared" ref="J622:J648" si="107">HYPERLINK("http://geochem.nrcan.gc.ca/cdogs/content/kwd/kwd020027_e.htm", "NGR lake sediment grab sample")</f>
        <v>NGR lake sediment grab sample</v>
      </c>
      <c r="K622" s="1" t="str">
        <f t="shared" ref="K622:K648" si="108">HYPERLINK("http://geochem.nrcan.gc.ca/cdogs/content/kwd/kwd080006_e.htm", "&lt;177 micron (NGR)")</f>
        <v>&lt;177 micron (NGR)</v>
      </c>
      <c r="L622">
        <v>32</v>
      </c>
      <c r="M622" t="s">
        <v>142</v>
      </c>
      <c r="N622">
        <v>621</v>
      </c>
      <c r="O622" t="s">
        <v>329</v>
      </c>
      <c r="P622" t="s">
        <v>54</v>
      </c>
      <c r="Q622" t="s">
        <v>37</v>
      </c>
      <c r="R622" t="s">
        <v>202</v>
      </c>
      <c r="S622" t="s">
        <v>55</v>
      </c>
      <c r="T622" t="s">
        <v>40</v>
      </c>
      <c r="U622" t="s">
        <v>283</v>
      </c>
      <c r="V622" t="s">
        <v>144</v>
      </c>
      <c r="W622" t="s">
        <v>194</v>
      </c>
      <c r="X622" t="s">
        <v>43</v>
      </c>
      <c r="Y622" t="s">
        <v>95</v>
      </c>
      <c r="Z622" t="s">
        <v>67</v>
      </c>
      <c r="AA622" t="s">
        <v>58</v>
      </c>
      <c r="AB622" t="s">
        <v>1579</v>
      </c>
      <c r="AC622" t="s">
        <v>250</v>
      </c>
      <c r="AD622" t="s">
        <v>86</v>
      </c>
    </row>
    <row r="623" spans="1:30" hidden="1" x14ac:dyDescent="0.3">
      <c r="A623" t="s">
        <v>3103</v>
      </c>
      <c r="B623" t="s">
        <v>3104</v>
      </c>
      <c r="C623" s="1" t="str">
        <f t="shared" si="99"/>
        <v>21:0500</v>
      </c>
      <c r="D623" s="1" t="str">
        <f t="shared" si="106"/>
        <v>21:0165</v>
      </c>
      <c r="E623" t="s">
        <v>3105</v>
      </c>
      <c r="F623" t="s">
        <v>3106</v>
      </c>
      <c r="H623">
        <v>52.9876632</v>
      </c>
      <c r="I623">
        <v>-61.031174900000003</v>
      </c>
      <c r="J623" s="1" t="str">
        <f t="shared" si="107"/>
        <v>NGR lake sediment grab sample</v>
      </c>
      <c r="K623" s="1" t="str">
        <f t="shared" si="108"/>
        <v>&lt;177 micron (NGR)</v>
      </c>
      <c r="L623">
        <v>32</v>
      </c>
      <c r="M623" t="s">
        <v>150</v>
      </c>
      <c r="N623">
        <v>622</v>
      </c>
      <c r="O623" t="s">
        <v>93</v>
      </c>
      <c r="P623" t="s">
        <v>192</v>
      </c>
      <c r="Q623" t="s">
        <v>95</v>
      </c>
      <c r="R623" t="s">
        <v>202</v>
      </c>
      <c r="S623" t="s">
        <v>119</v>
      </c>
      <c r="T623" t="s">
        <v>40</v>
      </c>
      <c r="U623" t="s">
        <v>967</v>
      </c>
      <c r="V623" t="s">
        <v>935</v>
      </c>
      <c r="W623" t="s">
        <v>40</v>
      </c>
      <c r="X623" t="s">
        <v>43</v>
      </c>
      <c r="Y623" t="s">
        <v>95</v>
      </c>
      <c r="Z623" t="s">
        <v>44</v>
      </c>
      <c r="AA623" t="s">
        <v>258</v>
      </c>
      <c r="AB623" t="s">
        <v>1182</v>
      </c>
      <c r="AC623" t="s">
        <v>179</v>
      </c>
      <c r="AD623" t="s">
        <v>478</v>
      </c>
    </row>
    <row r="624" spans="1:30" hidden="1" x14ac:dyDescent="0.3">
      <c r="A624" t="s">
        <v>3107</v>
      </c>
      <c r="B624" t="s">
        <v>3108</v>
      </c>
      <c r="C624" s="1" t="str">
        <f t="shared" si="99"/>
        <v>21:0500</v>
      </c>
      <c r="D624" s="1" t="str">
        <f t="shared" si="106"/>
        <v>21:0165</v>
      </c>
      <c r="E624" t="s">
        <v>3109</v>
      </c>
      <c r="F624" t="s">
        <v>3110</v>
      </c>
      <c r="H624">
        <v>52.986536100000002</v>
      </c>
      <c r="I624">
        <v>-60.993844500000002</v>
      </c>
      <c r="J624" s="1" t="str">
        <f t="shared" si="107"/>
        <v>NGR lake sediment grab sample</v>
      </c>
      <c r="K624" s="1" t="str">
        <f t="shared" si="108"/>
        <v>&lt;177 micron (NGR)</v>
      </c>
      <c r="L624">
        <v>32</v>
      </c>
      <c r="M624" t="s">
        <v>175</v>
      </c>
      <c r="N624">
        <v>623</v>
      </c>
      <c r="O624" t="s">
        <v>128</v>
      </c>
      <c r="P624" t="s">
        <v>36</v>
      </c>
      <c r="Q624" t="s">
        <v>39</v>
      </c>
      <c r="R624" t="s">
        <v>92</v>
      </c>
      <c r="S624" t="s">
        <v>131</v>
      </c>
      <c r="T624" t="s">
        <v>40</v>
      </c>
      <c r="U624" t="s">
        <v>3111</v>
      </c>
      <c r="V624" t="s">
        <v>97</v>
      </c>
      <c r="W624" t="s">
        <v>40</v>
      </c>
      <c r="X624" t="s">
        <v>43</v>
      </c>
      <c r="Y624" t="s">
        <v>95</v>
      </c>
      <c r="Z624" t="s">
        <v>337</v>
      </c>
      <c r="AA624" t="s">
        <v>58</v>
      </c>
      <c r="AB624" t="s">
        <v>169</v>
      </c>
      <c r="AC624" t="s">
        <v>179</v>
      </c>
      <c r="AD624" t="s">
        <v>1448</v>
      </c>
    </row>
    <row r="625" spans="1:30" hidden="1" x14ac:dyDescent="0.3">
      <c r="A625" t="s">
        <v>3112</v>
      </c>
      <c r="B625" t="s">
        <v>3113</v>
      </c>
      <c r="C625" s="1" t="str">
        <f t="shared" si="99"/>
        <v>21:0500</v>
      </c>
      <c r="D625" s="1" t="str">
        <f t="shared" si="106"/>
        <v>21:0165</v>
      </c>
      <c r="E625" t="s">
        <v>3114</v>
      </c>
      <c r="F625" t="s">
        <v>3115</v>
      </c>
      <c r="H625">
        <v>52.953027300000002</v>
      </c>
      <c r="I625">
        <v>-60.970427000000001</v>
      </c>
      <c r="J625" s="1" t="str">
        <f t="shared" si="107"/>
        <v>NGR lake sediment grab sample</v>
      </c>
      <c r="K625" s="1" t="str">
        <f t="shared" si="108"/>
        <v>&lt;177 micron (NGR)</v>
      </c>
      <c r="L625">
        <v>32</v>
      </c>
      <c r="M625" t="s">
        <v>184</v>
      </c>
      <c r="N625">
        <v>624</v>
      </c>
      <c r="O625" t="s">
        <v>69</v>
      </c>
      <c r="P625" t="s">
        <v>377</v>
      </c>
      <c r="Q625" t="s">
        <v>95</v>
      </c>
      <c r="R625" t="s">
        <v>92</v>
      </c>
      <c r="S625" t="s">
        <v>67</v>
      </c>
      <c r="T625" t="s">
        <v>194</v>
      </c>
      <c r="U625" t="s">
        <v>3116</v>
      </c>
      <c r="V625" t="s">
        <v>2476</v>
      </c>
      <c r="W625" t="s">
        <v>40</v>
      </c>
      <c r="X625" t="s">
        <v>43</v>
      </c>
      <c r="Y625" t="s">
        <v>95</v>
      </c>
      <c r="Z625" t="s">
        <v>58</v>
      </c>
      <c r="AA625" t="s">
        <v>314</v>
      </c>
      <c r="AB625" t="s">
        <v>306</v>
      </c>
      <c r="AC625" t="s">
        <v>248</v>
      </c>
      <c r="AD625" t="s">
        <v>170</v>
      </c>
    </row>
    <row r="626" spans="1:30" hidden="1" x14ac:dyDescent="0.3">
      <c r="A626" t="s">
        <v>3117</v>
      </c>
      <c r="B626" t="s">
        <v>3118</v>
      </c>
      <c r="C626" s="1" t="str">
        <f t="shared" si="99"/>
        <v>21:0500</v>
      </c>
      <c r="D626" s="1" t="str">
        <f t="shared" si="106"/>
        <v>21:0165</v>
      </c>
      <c r="E626" t="s">
        <v>3119</v>
      </c>
      <c r="F626" t="s">
        <v>3120</v>
      </c>
      <c r="H626">
        <v>52.964153799999998</v>
      </c>
      <c r="I626">
        <v>-60.918096400000003</v>
      </c>
      <c r="J626" s="1" t="str">
        <f t="shared" si="107"/>
        <v>NGR lake sediment grab sample</v>
      </c>
      <c r="K626" s="1" t="str">
        <f t="shared" si="108"/>
        <v>&lt;177 micron (NGR)</v>
      </c>
      <c r="L626">
        <v>32</v>
      </c>
      <c r="M626" t="s">
        <v>191</v>
      </c>
      <c r="N626">
        <v>625</v>
      </c>
      <c r="O626" t="s">
        <v>192</v>
      </c>
      <c r="P626" t="s">
        <v>54</v>
      </c>
      <c r="Q626" t="s">
        <v>95</v>
      </c>
      <c r="R626" t="s">
        <v>136</v>
      </c>
      <c r="S626" t="s">
        <v>55</v>
      </c>
      <c r="T626" t="s">
        <v>194</v>
      </c>
      <c r="U626" t="s">
        <v>403</v>
      </c>
      <c r="V626" t="s">
        <v>748</v>
      </c>
      <c r="W626" t="s">
        <v>40</v>
      </c>
      <c r="X626" t="s">
        <v>43</v>
      </c>
      <c r="Y626" t="s">
        <v>95</v>
      </c>
      <c r="Z626" t="s">
        <v>185</v>
      </c>
      <c r="AA626" t="s">
        <v>214</v>
      </c>
      <c r="AB626" t="s">
        <v>2065</v>
      </c>
      <c r="AC626" t="s">
        <v>250</v>
      </c>
      <c r="AD626" t="s">
        <v>478</v>
      </c>
    </row>
    <row r="627" spans="1:30" hidden="1" x14ac:dyDescent="0.3">
      <c r="A627" t="s">
        <v>3121</v>
      </c>
      <c r="B627" t="s">
        <v>3122</v>
      </c>
      <c r="C627" s="1" t="str">
        <f t="shared" si="99"/>
        <v>21:0500</v>
      </c>
      <c r="D627" s="1" t="str">
        <f t="shared" si="106"/>
        <v>21:0165</v>
      </c>
      <c r="E627" t="s">
        <v>3123</v>
      </c>
      <c r="F627" t="s">
        <v>3124</v>
      </c>
      <c r="H627">
        <v>52.958897</v>
      </c>
      <c r="I627">
        <v>-60.861913800000004</v>
      </c>
      <c r="J627" s="1" t="str">
        <f t="shared" si="107"/>
        <v>NGR lake sediment grab sample</v>
      </c>
      <c r="K627" s="1" t="str">
        <f t="shared" si="108"/>
        <v>&lt;177 micron (NGR)</v>
      </c>
      <c r="L627">
        <v>32</v>
      </c>
      <c r="M627" t="s">
        <v>201</v>
      </c>
      <c r="N627">
        <v>626</v>
      </c>
      <c r="O627" t="s">
        <v>247</v>
      </c>
      <c r="P627" t="s">
        <v>130</v>
      </c>
      <c r="Q627" t="s">
        <v>39</v>
      </c>
      <c r="R627" t="s">
        <v>38</v>
      </c>
      <c r="S627" t="s">
        <v>95</v>
      </c>
      <c r="T627" t="s">
        <v>40</v>
      </c>
      <c r="U627" t="s">
        <v>265</v>
      </c>
      <c r="V627" t="s">
        <v>264</v>
      </c>
      <c r="W627" t="s">
        <v>40</v>
      </c>
      <c r="X627" t="s">
        <v>43</v>
      </c>
      <c r="Y627" t="s">
        <v>95</v>
      </c>
      <c r="Z627" t="s">
        <v>67</v>
      </c>
      <c r="AA627" t="s">
        <v>258</v>
      </c>
      <c r="AB627" t="s">
        <v>874</v>
      </c>
      <c r="AC627" t="s">
        <v>250</v>
      </c>
      <c r="AD627" t="s">
        <v>478</v>
      </c>
    </row>
    <row r="628" spans="1:30" hidden="1" x14ac:dyDescent="0.3">
      <c r="A628" t="s">
        <v>3125</v>
      </c>
      <c r="B628" t="s">
        <v>3126</v>
      </c>
      <c r="C628" s="1" t="str">
        <f t="shared" si="99"/>
        <v>21:0500</v>
      </c>
      <c r="D628" s="1" t="str">
        <f t="shared" si="106"/>
        <v>21:0165</v>
      </c>
      <c r="E628" t="s">
        <v>3127</v>
      </c>
      <c r="F628" t="s">
        <v>3128</v>
      </c>
      <c r="H628">
        <v>52.986485199999997</v>
      </c>
      <c r="I628">
        <v>-60.873708800000003</v>
      </c>
      <c r="J628" s="1" t="str">
        <f t="shared" si="107"/>
        <v>NGR lake sediment grab sample</v>
      </c>
      <c r="K628" s="1" t="str">
        <f t="shared" si="108"/>
        <v>&lt;177 micron (NGR)</v>
      </c>
      <c r="L628">
        <v>32</v>
      </c>
      <c r="M628" t="s">
        <v>210</v>
      </c>
      <c r="N628">
        <v>627</v>
      </c>
      <c r="O628" t="s">
        <v>192</v>
      </c>
      <c r="P628" t="s">
        <v>164</v>
      </c>
      <c r="Q628" t="s">
        <v>39</v>
      </c>
      <c r="R628" t="s">
        <v>153</v>
      </c>
      <c r="S628" t="s">
        <v>95</v>
      </c>
      <c r="T628" t="s">
        <v>194</v>
      </c>
      <c r="U628" t="s">
        <v>78</v>
      </c>
      <c r="V628" t="s">
        <v>748</v>
      </c>
      <c r="W628" t="s">
        <v>194</v>
      </c>
      <c r="X628" t="s">
        <v>43</v>
      </c>
      <c r="Y628" t="s">
        <v>95</v>
      </c>
      <c r="Z628" t="s">
        <v>67</v>
      </c>
      <c r="AA628" t="s">
        <v>44</v>
      </c>
      <c r="AB628" t="s">
        <v>294</v>
      </c>
      <c r="AC628" t="s">
        <v>250</v>
      </c>
      <c r="AD628" t="s">
        <v>86</v>
      </c>
    </row>
    <row r="629" spans="1:30" hidden="1" x14ac:dyDescent="0.3">
      <c r="A629" t="s">
        <v>3129</v>
      </c>
      <c r="B629" t="s">
        <v>3130</v>
      </c>
      <c r="C629" s="1" t="str">
        <f t="shared" si="99"/>
        <v>21:0500</v>
      </c>
      <c r="D629" s="1" t="str">
        <f t="shared" si="106"/>
        <v>21:0165</v>
      </c>
      <c r="E629" t="s">
        <v>3131</v>
      </c>
      <c r="F629" t="s">
        <v>3132</v>
      </c>
      <c r="H629">
        <v>52.966438400000001</v>
      </c>
      <c r="I629">
        <v>-60.828017199999998</v>
      </c>
      <c r="J629" s="1" t="str">
        <f t="shared" si="107"/>
        <v>NGR lake sediment grab sample</v>
      </c>
      <c r="K629" s="1" t="str">
        <f t="shared" si="108"/>
        <v>&lt;177 micron (NGR)</v>
      </c>
      <c r="L629">
        <v>32</v>
      </c>
      <c r="M629" t="s">
        <v>221</v>
      </c>
      <c r="N629">
        <v>628</v>
      </c>
      <c r="O629" t="s">
        <v>135</v>
      </c>
      <c r="P629" t="s">
        <v>67</v>
      </c>
      <c r="Q629" t="s">
        <v>95</v>
      </c>
      <c r="R629" t="s">
        <v>38</v>
      </c>
      <c r="S629" t="s">
        <v>136</v>
      </c>
      <c r="T629" t="s">
        <v>40</v>
      </c>
      <c r="U629" t="s">
        <v>45</v>
      </c>
      <c r="V629" t="s">
        <v>42</v>
      </c>
      <c r="W629" t="s">
        <v>40</v>
      </c>
      <c r="X629" t="s">
        <v>43</v>
      </c>
      <c r="Y629" t="s">
        <v>95</v>
      </c>
      <c r="Z629" t="s">
        <v>204</v>
      </c>
      <c r="AA629" t="s">
        <v>214</v>
      </c>
      <c r="AB629" t="s">
        <v>2152</v>
      </c>
      <c r="AC629" t="s">
        <v>248</v>
      </c>
      <c r="AD629" t="s">
        <v>438</v>
      </c>
    </row>
    <row r="630" spans="1:30" hidden="1" x14ac:dyDescent="0.3">
      <c r="A630" t="s">
        <v>3133</v>
      </c>
      <c r="B630" t="s">
        <v>3134</v>
      </c>
      <c r="C630" s="1" t="str">
        <f t="shared" si="99"/>
        <v>21:0500</v>
      </c>
      <c r="D630" s="1" t="str">
        <f t="shared" si="106"/>
        <v>21:0165</v>
      </c>
      <c r="E630" t="s">
        <v>3135</v>
      </c>
      <c r="F630" t="s">
        <v>3136</v>
      </c>
      <c r="H630">
        <v>52.971727100000003</v>
      </c>
      <c r="I630">
        <v>-60.7655235</v>
      </c>
      <c r="J630" s="1" t="str">
        <f t="shared" si="107"/>
        <v>NGR lake sediment grab sample</v>
      </c>
      <c r="K630" s="1" t="str">
        <f t="shared" si="108"/>
        <v>&lt;177 micron (NGR)</v>
      </c>
      <c r="L630">
        <v>32</v>
      </c>
      <c r="M630" t="s">
        <v>230</v>
      </c>
      <c r="N630">
        <v>629</v>
      </c>
      <c r="O630" t="s">
        <v>255</v>
      </c>
      <c r="P630" t="s">
        <v>104</v>
      </c>
      <c r="Q630" t="s">
        <v>95</v>
      </c>
      <c r="R630" t="s">
        <v>131</v>
      </c>
      <c r="S630" t="s">
        <v>37</v>
      </c>
      <c r="T630" t="s">
        <v>40</v>
      </c>
      <c r="U630" t="s">
        <v>283</v>
      </c>
      <c r="V630" t="s">
        <v>144</v>
      </c>
      <c r="W630" t="s">
        <v>40</v>
      </c>
      <c r="X630" t="s">
        <v>43</v>
      </c>
      <c r="Y630" t="s">
        <v>95</v>
      </c>
      <c r="Z630" t="s">
        <v>35</v>
      </c>
      <c r="AA630" t="s">
        <v>44</v>
      </c>
      <c r="AB630" t="s">
        <v>385</v>
      </c>
      <c r="AC630" t="s">
        <v>250</v>
      </c>
      <c r="AD630" t="s">
        <v>86</v>
      </c>
    </row>
    <row r="631" spans="1:30" hidden="1" x14ac:dyDescent="0.3">
      <c r="A631" t="s">
        <v>3137</v>
      </c>
      <c r="B631" t="s">
        <v>3138</v>
      </c>
      <c r="C631" s="1" t="str">
        <f t="shared" si="99"/>
        <v>21:0500</v>
      </c>
      <c r="D631" s="1" t="str">
        <f t="shared" si="106"/>
        <v>21:0165</v>
      </c>
      <c r="E631" t="s">
        <v>3139</v>
      </c>
      <c r="F631" t="s">
        <v>3140</v>
      </c>
      <c r="H631">
        <v>52.9593487</v>
      </c>
      <c r="I631">
        <v>-60.711783500000003</v>
      </c>
      <c r="J631" s="1" t="str">
        <f t="shared" si="107"/>
        <v>NGR lake sediment grab sample</v>
      </c>
      <c r="K631" s="1" t="str">
        <f t="shared" si="108"/>
        <v>&lt;177 micron (NGR)</v>
      </c>
      <c r="L631">
        <v>32</v>
      </c>
      <c r="M631" t="s">
        <v>238</v>
      </c>
      <c r="N631">
        <v>630</v>
      </c>
      <c r="O631" t="s">
        <v>337</v>
      </c>
      <c r="P631" t="s">
        <v>134</v>
      </c>
      <c r="Q631" t="s">
        <v>95</v>
      </c>
      <c r="R631" t="s">
        <v>153</v>
      </c>
      <c r="S631" t="s">
        <v>68</v>
      </c>
      <c r="T631" t="s">
        <v>194</v>
      </c>
      <c r="U631" t="s">
        <v>45</v>
      </c>
      <c r="V631" t="s">
        <v>106</v>
      </c>
      <c r="W631" t="s">
        <v>40</v>
      </c>
      <c r="X631" t="s">
        <v>179</v>
      </c>
      <c r="Y631" t="s">
        <v>95</v>
      </c>
      <c r="Z631" t="s">
        <v>214</v>
      </c>
      <c r="AA631" t="s">
        <v>314</v>
      </c>
      <c r="AB631" t="s">
        <v>205</v>
      </c>
      <c r="AC631" t="s">
        <v>250</v>
      </c>
      <c r="AD631" t="s">
        <v>449</v>
      </c>
    </row>
    <row r="632" spans="1:30" hidden="1" x14ac:dyDescent="0.3">
      <c r="A632" t="s">
        <v>3141</v>
      </c>
      <c r="B632" t="s">
        <v>3142</v>
      </c>
      <c r="C632" s="1" t="str">
        <f t="shared" si="99"/>
        <v>21:0500</v>
      </c>
      <c r="D632" s="1" t="str">
        <f t="shared" si="106"/>
        <v>21:0165</v>
      </c>
      <c r="E632" t="s">
        <v>3143</v>
      </c>
      <c r="F632" t="s">
        <v>3144</v>
      </c>
      <c r="H632">
        <v>52.9875063</v>
      </c>
      <c r="I632">
        <v>-60.718161700000003</v>
      </c>
      <c r="J632" s="1" t="str">
        <f t="shared" si="107"/>
        <v>NGR lake sediment grab sample</v>
      </c>
      <c r="K632" s="1" t="str">
        <f t="shared" si="108"/>
        <v>&lt;177 micron (NGR)</v>
      </c>
      <c r="L632">
        <v>32</v>
      </c>
      <c r="M632" t="s">
        <v>246</v>
      </c>
      <c r="N632">
        <v>631</v>
      </c>
      <c r="O632" t="s">
        <v>103</v>
      </c>
      <c r="P632" t="s">
        <v>232</v>
      </c>
      <c r="Q632" t="s">
        <v>39</v>
      </c>
      <c r="R632" t="s">
        <v>153</v>
      </c>
      <c r="S632" t="s">
        <v>55</v>
      </c>
      <c r="T632" t="s">
        <v>117</v>
      </c>
      <c r="U632" t="s">
        <v>304</v>
      </c>
      <c r="V632" t="s">
        <v>42</v>
      </c>
      <c r="W632" t="s">
        <v>40</v>
      </c>
      <c r="X632" t="s">
        <v>43</v>
      </c>
      <c r="Y632" t="s">
        <v>95</v>
      </c>
      <c r="Z632" t="s">
        <v>35</v>
      </c>
      <c r="AA632" t="s">
        <v>44</v>
      </c>
      <c r="AB632" t="s">
        <v>66</v>
      </c>
      <c r="AC632" t="s">
        <v>248</v>
      </c>
      <c r="AD632" t="s">
        <v>122</v>
      </c>
    </row>
    <row r="633" spans="1:30" hidden="1" x14ac:dyDescent="0.3">
      <c r="A633" t="s">
        <v>3145</v>
      </c>
      <c r="B633" t="s">
        <v>3146</v>
      </c>
      <c r="C633" s="1" t="str">
        <f t="shared" si="99"/>
        <v>21:0500</v>
      </c>
      <c r="D633" s="1" t="str">
        <f t="shared" si="106"/>
        <v>21:0165</v>
      </c>
      <c r="E633" t="s">
        <v>3147</v>
      </c>
      <c r="F633" t="s">
        <v>3148</v>
      </c>
      <c r="H633">
        <v>52.980253699999999</v>
      </c>
      <c r="I633">
        <v>-60.656854000000003</v>
      </c>
      <c r="J633" s="1" t="str">
        <f t="shared" si="107"/>
        <v>NGR lake sediment grab sample</v>
      </c>
      <c r="K633" s="1" t="str">
        <f t="shared" si="108"/>
        <v>&lt;177 micron (NGR)</v>
      </c>
      <c r="L633">
        <v>33</v>
      </c>
      <c r="M633" t="s">
        <v>34</v>
      </c>
      <c r="N633">
        <v>632</v>
      </c>
      <c r="O633" t="s">
        <v>299</v>
      </c>
      <c r="P633" t="s">
        <v>571</v>
      </c>
      <c r="Q633" t="s">
        <v>95</v>
      </c>
      <c r="R633" t="s">
        <v>119</v>
      </c>
      <c r="S633" t="s">
        <v>119</v>
      </c>
      <c r="T633" t="s">
        <v>40</v>
      </c>
      <c r="U633" t="s">
        <v>911</v>
      </c>
      <c r="V633" t="s">
        <v>947</v>
      </c>
      <c r="W633" t="s">
        <v>40</v>
      </c>
      <c r="X633" t="s">
        <v>43</v>
      </c>
      <c r="Y633" t="s">
        <v>95</v>
      </c>
      <c r="Z633" t="s">
        <v>45</v>
      </c>
      <c r="AA633" t="s">
        <v>258</v>
      </c>
      <c r="AB633" t="s">
        <v>784</v>
      </c>
      <c r="AC633" t="s">
        <v>248</v>
      </c>
      <c r="AD633" t="s">
        <v>48</v>
      </c>
    </row>
    <row r="634" spans="1:30" hidden="1" x14ac:dyDescent="0.3">
      <c r="A634" t="s">
        <v>3149</v>
      </c>
      <c r="B634" t="s">
        <v>3150</v>
      </c>
      <c r="C634" s="1" t="str">
        <f t="shared" si="99"/>
        <v>21:0500</v>
      </c>
      <c r="D634" s="1" t="str">
        <f t="shared" si="106"/>
        <v>21:0165</v>
      </c>
      <c r="E634" t="s">
        <v>3147</v>
      </c>
      <c r="F634" t="s">
        <v>3151</v>
      </c>
      <c r="H634">
        <v>52.980253699999999</v>
      </c>
      <c r="I634">
        <v>-60.656854000000003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33</v>
      </c>
      <c r="M634" t="s">
        <v>65</v>
      </c>
      <c r="N634">
        <v>633</v>
      </c>
      <c r="O634" t="s">
        <v>1101</v>
      </c>
      <c r="P634" t="s">
        <v>477</v>
      </c>
      <c r="Q634" t="s">
        <v>95</v>
      </c>
      <c r="R634" t="s">
        <v>79</v>
      </c>
      <c r="S634" t="s">
        <v>202</v>
      </c>
      <c r="T634" t="s">
        <v>40</v>
      </c>
      <c r="U634" t="s">
        <v>48</v>
      </c>
      <c r="V634" t="s">
        <v>444</v>
      </c>
      <c r="W634" t="s">
        <v>40</v>
      </c>
      <c r="X634" t="s">
        <v>43</v>
      </c>
      <c r="Y634" t="s">
        <v>95</v>
      </c>
      <c r="Z634" t="s">
        <v>44</v>
      </c>
      <c r="AA634" t="s">
        <v>258</v>
      </c>
      <c r="AB634" t="s">
        <v>165</v>
      </c>
      <c r="AC634" t="s">
        <v>250</v>
      </c>
      <c r="AD634" t="s">
        <v>409</v>
      </c>
    </row>
    <row r="635" spans="1:30" hidden="1" x14ac:dyDescent="0.3">
      <c r="A635" t="s">
        <v>3152</v>
      </c>
      <c r="B635" t="s">
        <v>3153</v>
      </c>
      <c r="C635" s="1" t="str">
        <f t="shared" si="99"/>
        <v>21:0500</v>
      </c>
      <c r="D635" s="1" t="str">
        <f t="shared" si="106"/>
        <v>21:0165</v>
      </c>
      <c r="E635" t="s">
        <v>3147</v>
      </c>
      <c r="F635" t="s">
        <v>3154</v>
      </c>
      <c r="H635">
        <v>52.980253699999999</v>
      </c>
      <c r="I635">
        <v>-60.656854000000003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33</v>
      </c>
      <c r="M635" t="s">
        <v>52</v>
      </c>
      <c r="N635">
        <v>634</v>
      </c>
      <c r="O635" t="s">
        <v>1520</v>
      </c>
      <c r="P635" t="s">
        <v>104</v>
      </c>
      <c r="Q635" t="s">
        <v>95</v>
      </c>
      <c r="R635" t="s">
        <v>119</v>
      </c>
      <c r="S635" t="s">
        <v>119</v>
      </c>
      <c r="T635" t="s">
        <v>40</v>
      </c>
      <c r="U635" t="s">
        <v>3111</v>
      </c>
      <c r="V635" t="s">
        <v>947</v>
      </c>
      <c r="W635" t="s">
        <v>40</v>
      </c>
      <c r="X635" t="s">
        <v>43</v>
      </c>
      <c r="Y635" t="s">
        <v>95</v>
      </c>
      <c r="Z635" t="s">
        <v>44</v>
      </c>
      <c r="AA635" t="s">
        <v>45</v>
      </c>
      <c r="AB635" t="s">
        <v>1733</v>
      </c>
      <c r="AC635" t="s">
        <v>144</v>
      </c>
      <c r="AD635" t="s">
        <v>61</v>
      </c>
    </row>
    <row r="636" spans="1:30" hidden="1" x14ac:dyDescent="0.3">
      <c r="A636" t="s">
        <v>3155</v>
      </c>
      <c r="B636" t="s">
        <v>3156</v>
      </c>
      <c r="C636" s="1" t="str">
        <f t="shared" si="99"/>
        <v>21:0500</v>
      </c>
      <c r="D636" s="1" t="str">
        <f t="shared" si="106"/>
        <v>21:0165</v>
      </c>
      <c r="E636" t="s">
        <v>3157</v>
      </c>
      <c r="F636" t="s">
        <v>3158</v>
      </c>
      <c r="H636">
        <v>52.9870953</v>
      </c>
      <c r="I636">
        <v>-60.605331300000003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33</v>
      </c>
      <c r="M636" t="s">
        <v>76</v>
      </c>
      <c r="N636">
        <v>635</v>
      </c>
      <c r="O636" t="s">
        <v>128</v>
      </c>
      <c r="P636" t="s">
        <v>232</v>
      </c>
      <c r="Q636" t="s">
        <v>95</v>
      </c>
      <c r="R636" t="s">
        <v>153</v>
      </c>
      <c r="S636" t="s">
        <v>153</v>
      </c>
      <c r="T636" t="s">
        <v>40</v>
      </c>
      <c r="U636" t="s">
        <v>492</v>
      </c>
      <c r="V636" t="s">
        <v>505</v>
      </c>
      <c r="W636" t="s">
        <v>40</v>
      </c>
      <c r="X636" t="s">
        <v>43</v>
      </c>
      <c r="Y636" t="s">
        <v>95</v>
      </c>
      <c r="Z636" t="s">
        <v>423</v>
      </c>
      <c r="AA636" t="s">
        <v>258</v>
      </c>
      <c r="AB636" t="s">
        <v>256</v>
      </c>
      <c r="AC636" t="s">
        <v>250</v>
      </c>
      <c r="AD636" t="s">
        <v>392</v>
      </c>
    </row>
    <row r="637" spans="1:30" hidden="1" x14ac:dyDescent="0.3">
      <c r="A637" t="s">
        <v>3159</v>
      </c>
      <c r="B637" t="s">
        <v>3160</v>
      </c>
      <c r="C637" s="1" t="str">
        <f t="shared" si="99"/>
        <v>21:0500</v>
      </c>
      <c r="D637" s="1" t="str">
        <f t="shared" si="106"/>
        <v>21:0165</v>
      </c>
      <c r="E637" t="s">
        <v>3161</v>
      </c>
      <c r="F637" t="s">
        <v>3162</v>
      </c>
      <c r="H637">
        <v>52.958676199999999</v>
      </c>
      <c r="I637">
        <v>-60.618026100000002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33</v>
      </c>
      <c r="M637" t="s">
        <v>91</v>
      </c>
      <c r="N637">
        <v>636</v>
      </c>
      <c r="O637" t="s">
        <v>383</v>
      </c>
      <c r="P637" t="s">
        <v>145</v>
      </c>
      <c r="Q637" t="s">
        <v>95</v>
      </c>
      <c r="R637" t="s">
        <v>153</v>
      </c>
      <c r="S637" t="s">
        <v>67</v>
      </c>
      <c r="T637" t="s">
        <v>40</v>
      </c>
      <c r="U637" t="s">
        <v>1617</v>
      </c>
      <c r="V637" t="s">
        <v>55</v>
      </c>
      <c r="W637" t="s">
        <v>40</v>
      </c>
      <c r="X637" t="s">
        <v>43</v>
      </c>
      <c r="Y637" t="s">
        <v>95</v>
      </c>
      <c r="Z637" t="s">
        <v>58</v>
      </c>
      <c r="AA637" t="s">
        <v>134</v>
      </c>
      <c r="AB637" t="s">
        <v>2278</v>
      </c>
      <c r="AC637" t="s">
        <v>233</v>
      </c>
      <c r="AD637" t="s">
        <v>478</v>
      </c>
    </row>
    <row r="638" spans="1:30" hidden="1" x14ac:dyDescent="0.3">
      <c r="A638" t="s">
        <v>3163</v>
      </c>
      <c r="B638" t="s">
        <v>3164</v>
      </c>
      <c r="C638" s="1" t="str">
        <f t="shared" si="99"/>
        <v>21:0500</v>
      </c>
      <c r="D638" s="1" t="str">
        <f t="shared" si="106"/>
        <v>21:0165</v>
      </c>
      <c r="E638" t="s">
        <v>3165</v>
      </c>
      <c r="F638" t="s">
        <v>3166</v>
      </c>
      <c r="H638">
        <v>52.943124900000001</v>
      </c>
      <c r="I638">
        <v>-60.582144599999999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33</v>
      </c>
      <c r="M638" t="s">
        <v>102</v>
      </c>
      <c r="N638">
        <v>637</v>
      </c>
      <c r="O638" t="s">
        <v>222</v>
      </c>
      <c r="P638" t="s">
        <v>145</v>
      </c>
      <c r="Q638" t="s">
        <v>95</v>
      </c>
      <c r="R638" t="s">
        <v>92</v>
      </c>
      <c r="S638" t="s">
        <v>38</v>
      </c>
      <c r="T638" t="s">
        <v>40</v>
      </c>
      <c r="U638" t="s">
        <v>528</v>
      </c>
      <c r="V638" t="s">
        <v>705</v>
      </c>
      <c r="W638" t="s">
        <v>194</v>
      </c>
      <c r="X638" t="s">
        <v>43</v>
      </c>
      <c r="Y638" t="s">
        <v>95</v>
      </c>
      <c r="Z638" t="s">
        <v>258</v>
      </c>
      <c r="AA638" t="s">
        <v>58</v>
      </c>
      <c r="AB638" t="s">
        <v>1579</v>
      </c>
      <c r="AC638" t="s">
        <v>250</v>
      </c>
      <c r="AD638" t="s">
        <v>107</v>
      </c>
    </row>
    <row r="639" spans="1:30" hidden="1" x14ac:dyDescent="0.3">
      <c r="A639" t="s">
        <v>3167</v>
      </c>
      <c r="B639" t="s">
        <v>3168</v>
      </c>
      <c r="C639" s="1" t="str">
        <f t="shared" si="99"/>
        <v>21:0500</v>
      </c>
      <c r="D639" s="1" t="str">
        <f t="shared" si="106"/>
        <v>21:0165</v>
      </c>
      <c r="E639" t="s">
        <v>3169</v>
      </c>
      <c r="F639" t="s">
        <v>3170</v>
      </c>
      <c r="H639">
        <v>52.9387501</v>
      </c>
      <c r="I639">
        <v>-60.547248699999997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33</v>
      </c>
      <c r="M639" t="s">
        <v>113</v>
      </c>
      <c r="N639">
        <v>638</v>
      </c>
      <c r="O639" t="s">
        <v>204</v>
      </c>
      <c r="P639" t="s">
        <v>176</v>
      </c>
      <c r="Q639" t="s">
        <v>39</v>
      </c>
      <c r="R639" t="s">
        <v>176</v>
      </c>
      <c r="S639" t="s">
        <v>37</v>
      </c>
      <c r="T639" t="s">
        <v>40</v>
      </c>
      <c r="U639" t="s">
        <v>477</v>
      </c>
      <c r="V639" t="s">
        <v>233</v>
      </c>
      <c r="W639" t="s">
        <v>40</v>
      </c>
      <c r="X639" t="s">
        <v>43</v>
      </c>
      <c r="Y639" t="s">
        <v>39</v>
      </c>
      <c r="Z639" t="s">
        <v>263</v>
      </c>
      <c r="AA639" t="s">
        <v>58</v>
      </c>
      <c r="AB639" t="s">
        <v>294</v>
      </c>
      <c r="AC639" t="s">
        <v>250</v>
      </c>
      <c r="AD639" t="s">
        <v>61</v>
      </c>
    </row>
    <row r="640" spans="1:30" hidden="1" x14ac:dyDescent="0.3">
      <c r="A640" t="s">
        <v>3171</v>
      </c>
      <c r="B640" t="s">
        <v>3172</v>
      </c>
      <c r="C640" s="1" t="str">
        <f t="shared" si="99"/>
        <v>21:0500</v>
      </c>
      <c r="D640" s="1" t="str">
        <f t="shared" si="106"/>
        <v>21:0165</v>
      </c>
      <c r="E640" t="s">
        <v>3173</v>
      </c>
      <c r="F640" t="s">
        <v>3174</v>
      </c>
      <c r="H640">
        <v>52.891874399999999</v>
      </c>
      <c r="I640">
        <v>-60.569478500000002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127</v>
      </c>
      <c r="N640">
        <v>639</v>
      </c>
      <c r="O640" t="s">
        <v>104</v>
      </c>
      <c r="P640" t="s">
        <v>185</v>
      </c>
      <c r="Q640" t="s">
        <v>39</v>
      </c>
      <c r="R640" t="s">
        <v>38</v>
      </c>
      <c r="S640" t="s">
        <v>95</v>
      </c>
      <c r="T640" t="s">
        <v>40</v>
      </c>
      <c r="U640" t="s">
        <v>103</v>
      </c>
      <c r="V640" t="s">
        <v>117</v>
      </c>
      <c r="W640" t="s">
        <v>40</v>
      </c>
      <c r="X640" t="s">
        <v>43</v>
      </c>
      <c r="Y640" t="s">
        <v>39</v>
      </c>
      <c r="Z640" t="s">
        <v>164</v>
      </c>
      <c r="AA640" t="s">
        <v>258</v>
      </c>
      <c r="AB640" t="s">
        <v>1872</v>
      </c>
      <c r="AC640" t="s">
        <v>250</v>
      </c>
      <c r="AD640" t="s">
        <v>45</v>
      </c>
    </row>
    <row r="641" spans="1:30" hidden="1" x14ac:dyDescent="0.3">
      <c r="A641" t="s">
        <v>3175</v>
      </c>
      <c r="B641" t="s">
        <v>3176</v>
      </c>
      <c r="C641" s="1" t="str">
        <f t="shared" si="99"/>
        <v>21:0500</v>
      </c>
      <c r="D641" s="1" t="str">
        <f t="shared" si="106"/>
        <v>21:0165</v>
      </c>
      <c r="E641" t="s">
        <v>3177</v>
      </c>
      <c r="F641" t="s">
        <v>3178</v>
      </c>
      <c r="H641">
        <v>52.852441800000001</v>
      </c>
      <c r="I641">
        <v>-60.602030399999997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142</v>
      </c>
      <c r="N641">
        <v>640</v>
      </c>
      <c r="O641" t="s">
        <v>116</v>
      </c>
      <c r="P641" t="s">
        <v>54</v>
      </c>
      <c r="Q641" t="s">
        <v>95</v>
      </c>
      <c r="R641" t="s">
        <v>92</v>
      </c>
      <c r="S641" t="s">
        <v>92</v>
      </c>
      <c r="T641" t="s">
        <v>40</v>
      </c>
      <c r="U641" t="s">
        <v>324</v>
      </c>
      <c r="V641" t="s">
        <v>97</v>
      </c>
      <c r="W641" t="s">
        <v>40</v>
      </c>
      <c r="X641" t="s">
        <v>43</v>
      </c>
      <c r="Y641" t="s">
        <v>95</v>
      </c>
      <c r="Z641" t="s">
        <v>337</v>
      </c>
      <c r="AA641" t="s">
        <v>258</v>
      </c>
      <c r="AB641" t="s">
        <v>678</v>
      </c>
      <c r="AC641" t="s">
        <v>250</v>
      </c>
      <c r="AD641" t="s">
        <v>45</v>
      </c>
    </row>
    <row r="642" spans="1:30" hidden="1" x14ac:dyDescent="0.3">
      <c r="A642" t="s">
        <v>3179</v>
      </c>
      <c r="B642" t="s">
        <v>3180</v>
      </c>
      <c r="C642" s="1" t="str">
        <f t="shared" ref="C642:C705" si="109">HYPERLINK("http://geochem.nrcan.gc.ca/cdogs/content/bdl/bdl210500_e.htm", "21:0500")</f>
        <v>21:0500</v>
      </c>
      <c r="D642" s="1" t="str">
        <f t="shared" si="106"/>
        <v>21:0165</v>
      </c>
      <c r="E642" t="s">
        <v>3181</v>
      </c>
      <c r="F642" t="s">
        <v>3182</v>
      </c>
      <c r="H642">
        <v>52.837976099999999</v>
      </c>
      <c r="I642">
        <v>-60.633490600000002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150</v>
      </c>
      <c r="N642">
        <v>641</v>
      </c>
      <c r="O642" t="s">
        <v>552</v>
      </c>
      <c r="P642" t="s">
        <v>377</v>
      </c>
      <c r="Q642" t="s">
        <v>95</v>
      </c>
      <c r="R642" t="s">
        <v>153</v>
      </c>
      <c r="S642" t="s">
        <v>38</v>
      </c>
      <c r="T642" t="s">
        <v>40</v>
      </c>
      <c r="U642" t="s">
        <v>1617</v>
      </c>
      <c r="V642" t="s">
        <v>598</v>
      </c>
      <c r="W642" t="s">
        <v>40</v>
      </c>
      <c r="X642" t="s">
        <v>43</v>
      </c>
      <c r="Y642" t="s">
        <v>95</v>
      </c>
      <c r="Z642" t="s">
        <v>258</v>
      </c>
      <c r="AA642" t="s">
        <v>45</v>
      </c>
      <c r="AB642" t="s">
        <v>1517</v>
      </c>
      <c r="AC642" t="s">
        <v>250</v>
      </c>
      <c r="AD642" t="s">
        <v>45</v>
      </c>
    </row>
    <row r="643" spans="1:30" hidden="1" x14ac:dyDescent="0.3">
      <c r="A643" t="s">
        <v>3183</v>
      </c>
      <c r="B643" t="s">
        <v>3184</v>
      </c>
      <c r="C643" s="1" t="str">
        <f t="shared" si="109"/>
        <v>21:0500</v>
      </c>
      <c r="D643" s="1" t="str">
        <f t="shared" si="106"/>
        <v>21:0165</v>
      </c>
      <c r="E643" t="s">
        <v>3185</v>
      </c>
      <c r="F643" t="s">
        <v>3186</v>
      </c>
      <c r="H643">
        <v>52.800893899999998</v>
      </c>
      <c r="I643">
        <v>-60.629868000000002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175</v>
      </c>
      <c r="N643">
        <v>642</v>
      </c>
      <c r="O643" t="s">
        <v>397</v>
      </c>
      <c r="P643" t="s">
        <v>193</v>
      </c>
      <c r="Q643" t="s">
        <v>95</v>
      </c>
      <c r="R643" t="s">
        <v>38</v>
      </c>
      <c r="S643" t="s">
        <v>55</v>
      </c>
      <c r="T643" t="s">
        <v>40</v>
      </c>
      <c r="U643" t="s">
        <v>403</v>
      </c>
      <c r="V643" t="s">
        <v>649</v>
      </c>
      <c r="W643" t="s">
        <v>40</v>
      </c>
      <c r="X643" t="s">
        <v>43</v>
      </c>
      <c r="Y643" t="s">
        <v>95</v>
      </c>
      <c r="Z643" t="s">
        <v>67</v>
      </c>
      <c r="AA643" t="s">
        <v>214</v>
      </c>
      <c r="AB643" t="s">
        <v>1250</v>
      </c>
      <c r="AC643" t="s">
        <v>250</v>
      </c>
      <c r="AD643" t="s">
        <v>45</v>
      </c>
    </row>
    <row r="644" spans="1:30" hidden="1" x14ac:dyDescent="0.3">
      <c r="A644" t="s">
        <v>3187</v>
      </c>
      <c r="B644" t="s">
        <v>3188</v>
      </c>
      <c r="C644" s="1" t="str">
        <f t="shared" si="109"/>
        <v>21:0500</v>
      </c>
      <c r="D644" s="1" t="str">
        <f t="shared" si="106"/>
        <v>21:0165</v>
      </c>
      <c r="E644" t="s">
        <v>3189</v>
      </c>
      <c r="F644" t="s">
        <v>3190</v>
      </c>
      <c r="H644">
        <v>52.768266799999999</v>
      </c>
      <c r="I644">
        <v>-60.6099082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184</v>
      </c>
      <c r="N644">
        <v>643</v>
      </c>
      <c r="O644" t="s">
        <v>477</v>
      </c>
      <c r="P644" t="s">
        <v>36</v>
      </c>
      <c r="Q644" t="s">
        <v>95</v>
      </c>
      <c r="R644" t="s">
        <v>68</v>
      </c>
      <c r="S644" t="s">
        <v>37</v>
      </c>
      <c r="T644" t="s">
        <v>40</v>
      </c>
      <c r="U644" t="s">
        <v>129</v>
      </c>
      <c r="V644" t="s">
        <v>322</v>
      </c>
      <c r="W644" t="s">
        <v>40</v>
      </c>
      <c r="X644" t="s">
        <v>43</v>
      </c>
      <c r="Y644" t="s">
        <v>95</v>
      </c>
      <c r="Z644" t="s">
        <v>211</v>
      </c>
      <c r="AA644" t="s">
        <v>58</v>
      </c>
      <c r="AB644" t="s">
        <v>84</v>
      </c>
      <c r="AC644" t="s">
        <v>250</v>
      </c>
      <c r="AD644" t="s">
        <v>83</v>
      </c>
    </row>
    <row r="645" spans="1:30" hidden="1" x14ac:dyDescent="0.3">
      <c r="A645" t="s">
        <v>3191</v>
      </c>
      <c r="B645" t="s">
        <v>3192</v>
      </c>
      <c r="C645" s="1" t="str">
        <f t="shared" si="109"/>
        <v>21:0500</v>
      </c>
      <c r="D645" s="1" t="str">
        <f t="shared" si="106"/>
        <v>21:0165</v>
      </c>
      <c r="E645" t="s">
        <v>3193</v>
      </c>
      <c r="F645" t="s">
        <v>3194</v>
      </c>
      <c r="H645">
        <v>52.708273900000002</v>
      </c>
      <c r="I645">
        <v>-60.575498799999998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33</v>
      </c>
      <c r="M645" t="s">
        <v>191</v>
      </c>
      <c r="N645">
        <v>644</v>
      </c>
      <c r="O645" t="s">
        <v>214</v>
      </c>
      <c r="P645" t="s">
        <v>67</v>
      </c>
      <c r="Q645" t="s">
        <v>95</v>
      </c>
      <c r="R645" t="s">
        <v>38</v>
      </c>
      <c r="S645" t="s">
        <v>176</v>
      </c>
      <c r="T645" t="s">
        <v>40</v>
      </c>
      <c r="U645" t="s">
        <v>1059</v>
      </c>
      <c r="V645" t="s">
        <v>1503</v>
      </c>
      <c r="W645" t="s">
        <v>40</v>
      </c>
      <c r="X645" t="s">
        <v>43</v>
      </c>
      <c r="Y645" t="s">
        <v>95</v>
      </c>
      <c r="Z645" t="s">
        <v>423</v>
      </c>
      <c r="AA645" t="s">
        <v>314</v>
      </c>
      <c r="AB645" t="s">
        <v>825</v>
      </c>
      <c r="AC645" t="s">
        <v>144</v>
      </c>
      <c r="AD645" t="s">
        <v>107</v>
      </c>
    </row>
    <row r="646" spans="1:30" hidden="1" x14ac:dyDescent="0.3">
      <c r="A646" t="s">
        <v>3195</v>
      </c>
      <c r="B646" t="s">
        <v>3196</v>
      </c>
      <c r="C646" s="1" t="str">
        <f t="shared" si="109"/>
        <v>21:0500</v>
      </c>
      <c r="D646" s="1" t="str">
        <f t="shared" si="106"/>
        <v>21:0165</v>
      </c>
      <c r="E646" t="s">
        <v>3197</v>
      </c>
      <c r="F646" t="s">
        <v>3198</v>
      </c>
      <c r="H646">
        <v>52.701282900000002</v>
      </c>
      <c r="I646">
        <v>-60.529155199999998</v>
      </c>
      <c r="J646" s="1" t="str">
        <f t="shared" si="107"/>
        <v>NGR lake sediment grab sample</v>
      </c>
      <c r="K646" s="1" t="str">
        <f t="shared" si="108"/>
        <v>&lt;177 micron (NGR)</v>
      </c>
      <c r="L646">
        <v>33</v>
      </c>
      <c r="M646" t="s">
        <v>201</v>
      </c>
      <c r="N646">
        <v>645</v>
      </c>
      <c r="O646" t="s">
        <v>152</v>
      </c>
      <c r="P646" t="s">
        <v>169</v>
      </c>
      <c r="Q646" t="s">
        <v>95</v>
      </c>
      <c r="R646" t="s">
        <v>153</v>
      </c>
      <c r="S646" t="s">
        <v>92</v>
      </c>
      <c r="T646" t="s">
        <v>40</v>
      </c>
      <c r="U646" t="s">
        <v>3199</v>
      </c>
      <c r="V646" t="s">
        <v>213</v>
      </c>
      <c r="W646" t="s">
        <v>40</v>
      </c>
      <c r="X646" t="s">
        <v>43</v>
      </c>
      <c r="Y646" t="s">
        <v>95</v>
      </c>
      <c r="Z646" t="s">
        <v>214</v>
      </c>
      <c r="AA646" t="s">
        <v>258</v>
      </c>
      <c r="AB646" t="s">
        <v>178</v>
      </c>
      <c r="AC646" t="s">
        <v>248</v>
      </c>
      <c r="AD646" t="s">
        <v>409</v>
      </c>
    </row>
    <row r="647" spans="1:30" hidden="1" x14ac:dyDescent="0.3">
      <c r="A647" t="s">
        <v>3200</v>
      </c>
      <c r="B647" t="s">
        <v>3201</v>
      </c>
      <c r="C647" s="1" t="str">
        <f t="shared" si="109"/>
        <v>21:0500</v>
      </c>
      <c r="D647" s="1" t="str">
        <f t="shared" si="106"/>
        <v>21:0165</v>
      </c>
      <c r="E647" t="s">
        <v>3202</v>
      </c>
      <c r="F647" t="s">
        <v>3203</v>
      </c>
      <c r="H647">
        <v>52.685203000000001</v>
      </c>
      <c r="I647">
        <v>-60.479531100000003</v>
      </c>
      <c r="J647" s="1" t="str">
        <f t="shared" si="107"/>
        <v>NGR lake sediment grab sample</v>
      </c>
      <c r="K647" s="1" t="str">
        <f t="shared" si="108"/>
        <v>&lt;177 micron (NGR)</v>
      </c>
      <c r="L647">
        <v>33</v>
      </c>
      <c r="M647" t="s">
        <v>210</v>
      </c>
      <c r="N647">
        <v>646</v>
      </c>
      <c r="O647" t="s">
        <v>2493</v>
      </c>
      <c r="P647" t="s">
        <v>192</v>
      </c>
      <c r="Q647" t="s">
        <v>95</v>
      </c>
      <c r="R647" t="s">
        <v>92</v>
      </c>
      <c r="S647" t="s">
        <v>79</v>
      </c>
      <c r="T647" t="s">
        <v>40</v>
      </c>
      <c r="U647" t="s">
        <v>3204</v>
      </c>
      <c r="V647" t="s">
        <v>81</v>
      </c>
      <c r="W647" t="s">
        <v>40</v>
      </c>
      <c r="X647" t="s">
        <v>43</v>
      </c>
      <c r="Y647" t="s">
        <v>95</v>
      </c>
      <c r="Z647" t="s">
        <v>115</v>
      </c>
      <c r="AA647" t="s">
        <v>45</v>
      </c>
      <c r="AB647" t="s">
        <v>2747</v>
      </c>
      <c r="AC647" t="s">
        <v>144</v>
      </c>
      <c r="AD647" t="s">
        <v>155</v>
      </c>
    </row>
    <row r="648" spans="1:30" hidden="1" x14ac:dyDescent="0.3">
      <c r="A648" t="s">
        <v>3205</v>
      </c>
      <c r="B648" t="s">
        <v>3206</v>
      </c>
      <c r="C648" s="1" t="str">
        <f t="shared" si="109"/>
        <v>21:0500</v>
      </c>
      <c r="D648" s="1" t="str">
        <f t="shared" si="106"/>
        <v>21:0165</v>
      </c>
      <c r="E648" t="s">
        <v>3207</v>
      </c>
      <c r="F648" t="s">
        <v>3208</v>
      </c>
      <c r="H648">
        <v>52.6678566</v>
      </c>
      <c r="I648">
        <v>-60.475723100000003</v>
      </c>
      <c r="J648" s="1" t="str">
        <f t="shared" si="107"/>
        <v>NGR lake sediment grab sample</v>
      </c>
      <c r="K648" s="1" t="str">
        <f t="shared" si="108"/>
        <v>&lt;177 micron (NGR)</v>
      </c>
      <c r="L648">
        <v>33</v>
      </c>
      <c r="M648" t="s">
        <v>221</v>
      </c>
      <c r="N648">
        <v>647</v>
      </c>
      <c r="O648" t="s">
        <v>247</v>
      </c>
      <c r="P648" t="s">
        <v>176</v>
      </c>
      <c r="Q648" t="s">
        <v>95</v>
      </c>
      <c r="R648" t="s">
        <v>131</v>
      </c>
      <c r="S648" t="s">
        <v>37</v>
      </c>
      <c r="T648" t="s">
        <v>40</v>
      </c>
      <c r="U648" t="s">
        <v>3002</v>
      </c>
      <c r="V648" t="s">
        <v>1027</v>
      </c>
      <c r="W648" t="s">
        <v>40</v>
      </c>
      <c r="X648" t="s">
        <v>43</v>
      </c>
      <c r="Y648" t="s">
        <v>95</v>
      </c>
      <c r="Z648" t="s">
        <v>67</v>
      </c>
      <c r="AA648" t="s">
        <v>58</v>
      </c>
      <c r="AB648" t="s">
        <v>539</v>
      </c>
      <c r="AC648" t="s">
        <v>250</v>
      </c>
      <c r="AD648" t="s">
        <v>83</v>
      </c>
    </row>
    <row r="649" spans="1:30" hidden="1" x14ac:dyDescent="0.3">
      <c r="A649" t="s">
        <v>3209</v>
      </c>
      <c r="B649" t="s">
        <v>3210</v>
      </c>
      <c r="C649" s="1" t="str">
        <f t="shared" si="109"/>
        <v>21:0500</v>
      </c>
      <c r="D649" s="1" t="str">
        <f>HYPERLINK("http://geochem.nrcan.gc.ca/cdogs/content/svy/svy_e.htm", "")</f>
        <v/>
      </c>
      <c r="G649" s="1" t="str">
        <f>HYPERLINK("http://geochem.nrcan.gc.ca/cdogs/content/cr_/cr_00055_e.htm", "55")</f>
        <v>55</v>
      </c>
      <c r="J649" t="s">
        <v>161</v>
      </c>
      <c r="K649" t="s">
        <v>162</v>
      </c>
      <c r="L649">
        <v>33</v>
      </c>
      <c r="M649" t="s">
        <v>163</v>
      </c>
      <c r="N649">
        <v>648</v>
      </c>
      <c r="O649" t="s">
        <v>414</v>
      </c>
      <c r="P649" t="s">
        <v>193</v>
      </c>
      <c r="Q649" t="s">
        <v>37</v>
      </c>
      <c r="R649" t="s">
        <v>130</v>
      </c>
      <c r="S649" t="s">
        <v>136</v>
      </c>
      <c r="T649" t="s">
        <v>40</v>
      </c>
      <c r="U649" t="s">
        <v>2194</v>
      </c>
      <c r="V649" t="s">
        <v>47</v>
      </c>
      <c r="W649" t="s">
        <v>194</v>
      </c>
      <c r="X649" t="s">
        <v>43</v>
      </c>
      <c r="Y649" t="s">
        <v>37</v>
      </c>
      <c r="Z649" t="s">
        <v>134</v>
      </c>
      <c r="AA649" t="s">
        <v>214</v>
      </c>
      <c r="AB649" t="s">
        <v>837</v>
      </c>
      <c r="AC649" t="s">
        <v>301</v>
      </c>
      <c r="AD649" t="s">
        <v>122</v>
      </c>
    </row>
    <row r="650" spans="1:30" hidden="1" x14ac:dyDescent="0.3">
      <c r="A650" t="s">
        <v>3211</v>
      </c>
      <c r="B650" t="s">
        <v>3212</v>
      </c>
      <c r="C650" s="1" t="str">
        <f t="shared" si="109"/>
        <v>21:0500</v>
      </c>
      <c r="D650" s="1" t="str">
        <f t="shared" ref="D650:D665" si="110">HYPERLINK("http://geochem.nrcan.gc.ca/cdogs/content/svy/svy210165_e.htm", "21:0165")</f>
        <v>21:0165</v>
      </c>
      <c r="E650" t="s">
        <v>3213</v>
      </c>
      <c r="F650" t="s">
        <v>3214</v>
      </c>
      <c r="H650">
        <v>52.650188399999998</v>
      </c>
      <c r="I650">
        <v>-60.4314684</v>
      </c>
      <c r="J650" s="1" t="str">
        <f t="shared" ref="J650:J665" si="111">HYPERLINK("http://geochem.nrcan.gc.ca/cdogs/content/kwd/kwd020027_e.htm", "NGR lake sediment grab sample")</f>
        <v>NGR lake sediment grab sample</v>
      </c>
      <c r="K650" s="1" t="str">
        <f t="shared" ref="K650:K665" si="112">HYPERLINK("http://geochem.nrcan.gc.ca/cdogs/content/kwd/kwd080006_e.htm", "&lt;177 micron (NGR)")</f>
        <v>&lt;177 micron (NGR)</v>
      </c>
      <c r="L650">
        <v>33</v>
      </c>
      <c r="M650" t="s">
        <v>230</v>
      </c>
      <c r="N650">
        <v>649</v>
      </c>
      <c r="O650" t="s">
        <v>359</v>
      </c>
      <c r="P650" t="s">
        <v>256</v>
      </c>
      <c r="Q650" t="s">
        <v>95</v>
      </c>
      <c r="R650" t="s">
        <v>131</v>
      </c>
      <c r="S650" t="s">
        <v>131</v>
      </c>
      <c r="T650" t="s">
        <v>40</v>
      </c>
      <c r="U650" t="s">
        <v>449</v>
      </c>
      <c r="V650" t="s">
        <v>239</v>
      </c>
      <c r="W650" t="s">
        <v>117</v>
      </c>
      <c r="X650" t="s">
        <v>43</v>
      </c>
      <c r="Y650" t="s">
        <v>95</v>
      </c>
      <c r="Z650" t="s">
        <v>204</v>
      </c>
      <c r="AA650" t="s">
        <v>214</v>
      </c>
      <c r="AB650" t="s">
        <v>66</v>
      </c>
      <c r="AC650" t="s">
        <v>248</v>
      </c>
      <c r="AD650" t="s">
        <v>241</v>
      </c>
    </row>
    <row r="651" spans="1:30" hidden="1" x14ac:dyDescent="0.3">
      <c r="A651" t="s">
        <v>3215</v>
      </c>
      <c r="B651" t="s">
        <v>3216</v>
      </c>
      <c r="C651" s="1" t="str">
        <f t="shared" si="109"/>
        <v>21:0500</v>
      </c>
      <c r="D651" s="1" t="str">
        <f t="shared" si="110"/>
        <v>21:0165</v>
      </c>
      <c r="E651" t="s">
        <v>3217</v>
      </c>
      <c r="F651" t="s">
        <v>3218</v>
      </c>
      <c r="H651">
        <v>52.617482199999998</v>
      </c>
      <c r="I651">
        <v>-60.408816600000002</v>
      </c>
      <c r="J651" s="1" t="str">
        <f t="shared" si="111"/>
        <v>NGR lake sediment grab sample</v>
      </c>
      <c r="K651" s="1" t="str">
        <f t="shared" si="112"/>
        <v>&lt;177 micron (NGR)</v>
      </c>
      <c r="L651">
        <v>33</v>
      </c>
      <c r="M651" t="s">
        <v>238</v>
      </c>
      <c r="N651">
        <v>650</v>
      </c>
      <c r="O651" t="s">
        <v>258</v>
      </c>
      <c r="P651" t="s">
        <v>67</v>
      </c>
      <c r="Q651" t="s">
        <v>39</v>
      </c>
      <c r="R651" t="s">
        <v>68</v>
      </c>
      <c r="S651" t="s">
        <v>165</v>
      </c>
      <c r="T651" t="s">
        <v>40</v>
      </c>
      <c r="U651" t="s">
        <v>3219</v>
      </c>
      <c r="V651" t="s">
        <v>3220</v>
      </c>
      <c r="W651" t="s">
        <v>40</v>
      </c>
      <c r="X651" t="s">
        <v>43</v>
      </c>
      <c r="Y651" t="s">
        <v>39</v>
      </c>
      <c r="Z651" t="s">
        <v>44</v>
      </c>
      <c r="AA651" t="s">
        <v>314</v>
      </c>
      <c r="AB651" t="s">
        <v>2747</v>
      </c>
      <c r="AC651" t="s">
        <v>250</v>
      </c>
      <c r="AD651" t="s">
        <v>45</v>
      </c>
    </row>
    <row r="652" spans="1:30" hidden="1" x14ac:dyDescent="0.3">
      <c r="A652" t="s">
        <v>3221</v>
      </c>
      <c r="B652" t="s">
        <v>3222</v>
      </c>
      <c r="C652" s="1" t="str">
        <f t="shared" si="109"/>
        <v>21:0500</v>
      </c>
      <c r="D652" s="1" t="str">
        <f t="shared" si="110"/>
        <v>21:0165</v>
      </c>
      <c r="E652" t="s">
        <v>3223</v>
      </c>
      <c r="F652" t="s">
        <v>3224</v>
      </c>
      <c r="H652">
        <v>52.620246399999999</v>
      </c>
      <c r="I652">
        <v>-60.358888299999997</v>
      </c>
      <c r="J652" s="1" t="str">
        <f t="shared" si="111"/>
        <v>NGR lake sediment grab sample</v>
      </c>
      <c r="K652" s="1" t="str">
        <f t="shared" si="112"/>
        <v>&lt;177 micron (NGR)</v>
      </c>
      <c r="L652">
        <v>33</v>
      </c>
      <c r="M652" t="s">
        <v>246</v>
      </c>
      <c r="N652">
        <v>651</v>
      </c>
      <c r="O652" t="s">
        <v>204</v>
      </c>
      <c r="P652" t="s">
        <v>119</v>
      </c>
      <c r="Q652" t="s">
        <v>55</v>
      </c>
      <c r="R652" t="s">
        <v>68</v>
      </c>
      <c r="S652" t="s">
        <v>55</v>
      </c>
      <c r="T652" t="s">
        <v>40</v>
      </c>
      <c r="U652" t="s">
        <v>1241</v>
      </c>
      <c r="V652" t="s">
        <v>239</v>
      </c>
      <c r="W652" t="s">
        <v>40</v>
      </c>
      <c r="X652" t="s">
        <v>43</v>
      </c>
      <c r="Y652" t="s">
        <v>55</v>
      </c>
      <c r="Z652" t="s">
        <v>263</v>
      </c>
      <c r="AA652" t="s">
        <v>214</v>
      </c>
      <c r="AB652" t="s">
        <v>766</v>
      </c>
      <c r="AC652" t="s">
        <v>250</v>
      </c>
      <c r="AD652" t="s">
        <v>45</v>
      </c>
    </row>
    <row r="653" spans="1:30" hidden="1" x14ac:dyDescent="0.3">
      <c r="A653" t="s">
        <v>3225</v>
      </c>
      <c r="B653" t="s">
        <v>3226</v>
      </c>
      <c r="C653" s="1" t="str">
        <f t="shared" si="109"/>
        <v>21:0500</v>
      </c>
      <c r="D653" s="1" t="str">
        <f t="shared" si="110"/>
        <v>21:0165</v>
      </c>
      <c r="E653" t="s">
        <v>3227</v>
      </c>
      <c r="F653" t="s">
        <v>3228</v>
      </c>
      <c r="H653">
        <v>52.628682499999996</v>
      </c>
      <c r="I653">
        <v>-60.305427600000002</v>
      </c>
      <c r="J653" s="1" t="str">
        <f t="shared" si="111"/>
        <v>NGR lake sediment grab sample</v>
      </c>
      <c r="K653" s="1" t="str">
        <f t="shared" si="112"/>
        <v>&lt;177 micron (NGR)</v>
      </c>
      <c r="L653">
        <v>34</v>
      </c>
      <c r="M653" t="s">
        <v>34</v>
      </c>
      <c r="N653">
        <v>652</v>
      </c>
      <c r="O653" t="s">
        <v>103</v>
      </c>
      <c r="P653" t="s">
        <v>67</v>
      </c>
      <c r="Q653" t="s">
        <v>39</v>
      </c>
      <c r="R653" t="s">
        <v>68</v>
      </c>
      <c r="S653" t="s">
        <v>136</v>
      </c>
      <c r="T653" t="s">
        <v>40</v>
      </c>
      <c r="U653" t="s">
        <v>265</v>
      </c>
      <c r="V653" t="s">
        <v>144</v>
      </c>
      <c r="W653" t="s">
        <v>40</v>
      </c>
      <c r="X653" t="s">
        <v>43</v>
      </c>
      <c r="Y653" t="s">
        <v>95</v>
      </c>
      <c r="Z653" t="s">
        <v>164</v>
      </c>
      <c r="AA653" t="s">
        <v>214</v>
      </c>
      <c r="AB653" t="s">
        <v>547</v>
      </c>
      <c r="AC653" t="s">
        <v>250</v>
      </c>
      <c r="AD653" t="s">
        <v>241</v>
      </c>
    </row>
    <row r="654" spans="1:30" hidden="1" x14ac:dyDescent="0.3">
      <c r="A654" t="s">
        <v>3229</v>
      </c>
      <c r="B654" t="s">
        <v>3230</v>
      </c>
      <c r="C654" s="1" t="str">
        <f t="shared" si="109"/>
        <v>21:0500</v>
      </c>
      <c r="D654" s="1" t="str">
        <f t="shared" si="110"/>
        <v>21:0165</v>
      </c>
      <c r="E654" t="s">
        <v>3227</v>
      </c>
      <c r="F654" t="s">
        <v>3231</v>
      </c>
      <c r="H654">
        <v>52.628682499999996</v>
      </c>
      <c r="I654">
        <v>-60.305427600000002</v>
      </c>
      <c r="J654" s="1" t="str">
        <f t="shared" si="111"/>
        <v>NGR lake sediment grab sample</v>
      </c>
      <c r="K654" s="1" t="str">
        <f t="shared" si="112"/>
        <v>&lt;177 micron (NGR)</v>
      </c>
      <c r="L654">
        <v>34</v>
      </c>
      <c r="M654" t="s">
        <v>52</v>
      </c>
      <c r="N654">
        <v>653</v>
      </c>
      <c r="O654" t="s">
        <v>66</v>
      </c>
      <c r="P654" t="s">
        <v>202</v>
      </c>
      <c r="Q654" t="s">
        <v>95</v>
      </c>
      <c r="R654" t="s">
        <v>136</v>
      </c>
      <c r="S654" t="s">
        <v>37</v>
      </c>
      <c r="T654" t="s">
        <v>40</v>
      </c>
      <c r="U654" t="s">
        <v>78</v>
      </c>
      <c r="V654" t="s">
        <v>144</v>
      </c>
      <c r="W654" t="s">
        <v>40</v>
      </c>
      <c r="X654" t="s">
        <v>43</v>
      </c>
      <c r="Y654" t="s">
        <v>95</v>
      </c>
      <c r="Z654" t="s">
        <v>67</v>
      </c>
      <c r="AA654" t="s">
        <v>204</v>
      </c>
      <c r="AB654" t="s">
        <v>981</v>
      </c>
      <c r="AC654" t="s">
        <v>250</v>
      </c>
      <c r="AD654" t="s">
        <v>392</v>
      </c>
    </row>
    <row r="655" spans="1:30" hidden="1" x14ac:dyDescent="0.3">
      <c r="A655" t="s">
        <v>3232</v>
      </c>
      <c r="B655" t="s">
        <v>3233</v>
      </c>
      <c r="C655" s="1" t="str">
        <f t="shared" si="109"/>
        <v>21:0500</v>
      </c>
      <c r="D655" s="1" t="str">
        <f t="shared" si="110"/>
        <v>21:0165</v>
      </c>
      <c r="E655" t="s">
        <v>3227</v>
      </c>
      <c r="F655" t="s">
        <v>3234</v>
      </c>
      <c r="H655">
        <v>52.628682499999996</v>
      </c>
      <c r="I655">
        <v>-60.305427600000002</v>
      </c>
      <c r="J655" s="1" t="str">
        <f t="shared" si="111"/>
        <v>NGR lake sediment grab sample</v>
      </c>
      <c r="K655" s="1" t="str">
        <f t="shared" si="112"/>
        <v>&lt;177 micron (NGR)</v>
      </c>
      <c r="L655">
        <v>34</v>
      </c>
      <c r="M655" t="s">
        <v>65</v>
      </c>
      <c r="N655">
        <v>654</v>
      </c>
      <c r="O655" t="s">
        <v>397</v>
      </c>
      <c r="P655" t="s">
        <v>54</v>
      </c>
      <c r="Q655" t="s">
        <v>95</v>
      </c>
      <c r="R655" t="s">
        <v>136</v>
      </c>
      <c r="S655" t="s">
        <v>136</v>
      </c>
      <c r="T655" t="s">
        <v>40</v>
      </c>
      <c r="U655" t="s">
        <v>66</v>
      </c>
      <c r="V655" t="s">
        <v>144</v>
      </c>
      <c r="W655" t="s">
        <v>194</v>
      </c>
      <c r="X655" t="s">
        <v>43</v>
      </c>
      <c r="Y655" t="s">
        <v>95</v>
      </c>
      <c r="Z655" t="s">
        <v>134</v>
      </c>
      <c r="AA655" t="s">
        <v>204</v>
      </c>
      <c r="AB655" t="s">
        <v>1489</v>
      </c>
      <c r="AC655" t="s">
        <v>250</v>
      </c>
      <c r="AD655" t="s">
        <v>314</v>
      </c>
    </row>
    <row r="656" spans="1:30" hidden="1" x14ac:dyDescent="0.3">
      <c r="A656" t="s">
        <v>3235</v>
      </c>
      <c r="B656" t="s">
        <v>3236</v>
      </c>
      <c r="C656" s="1" t="str">
        <f t="shared" si="109"/>
        <v>21:0500</v>
      </c>
      <c r="D656" s="1" t="str">
        <f t="shared" si="110"/>
        <v>21:0165</v>
      </c>
      <c r="E656" t="s">
        <v>3237</v>
      </c>
      <c r="F656" t="s">
        <v>3238</v>
      </c>
      <c r="H656">
        <v>52.652327100000001</v>
      </c>
      <c r="I656">
        <v>-60.218386099999996</v>
      </c>
      <c r="J656" s="1" t="str">
        <f t="shared" si="111"/>
        <v>NGR lake sediment grab sample</v>
      </c>
      <c r="K656" s="1" t="str">
        <f t="shared" si="112"/>
        <v>&lt;177 micron (NGR)</v>
      </c>
      <c r="L656">
        <v>34</v>
      </c>
      <c r="M656" t="s">
        <v>76</v>
      </c>
      <c r="N656">
        <v>655</v>
      </c>
      <c r="O656" t="s">
        <v>648</v>
      </c>
      <c r="P656" t="s">
        <v>36</v>
      </c>
      <c r="Q656" t="s">
        <v>39</v>
      </c>
      <c r="R656" t="s">
        <v>131</v>
      </c>
      <c r="S656" t="s">
        <v>131</v>
      </c>
      <c r="T656" t="s">
        <v>40</v>
      </c>
      <c r="U656" t="s">
        <v>154</v>
      </c>
      <c r="V656" t="s">
        <v>39</v>
      </c>
      <c r="W656" t="s">
        <v>40</v>
      </c>
      <c r="X656" t="s">
        <v>179</v>
      </c>
      <c r="Y656" t="s">
        <v>95</v>
      </c>
      <c r="Z656" t="s">
        <v>546</v>
      </c>
      <c r="AA656" t="s">
        <v>67</v>
      </c>
      <c r="AB656" t="s">
        <v>247</v>
      </c>
      <c r="AC656" t="s">
        <v>94</v>
      </c>
      <c r="AD656" t="s">
        <v>71</v>
      </c>
    </row>
    <row r="657" spans="1:30" hidden="1" x14ac:dyDescent="0.3">
      <c r="A657" t="s">
        <v>3239</v>
      </c>
      <c r="B657" t="s">
        <v>3240</v>
      </c>
      <c r="C657" s="1" t="str">
        <f t="shared" si="109"/>
        <v>21:0500</v>
      </c>
      <c r="D657" s="1" t="str">
        <f t="shared" si="110"/>
        <v>21:0165</v>
      </c>
      <c r="E657" t="s">
        <v>3241</v>
      </c>
      <c r="F657" t="s">
        <v>3242</v>
      </c>
      <c r="H657">
        <v>52.6239895</v>
      </c>
      <c r="I657">
        <v>-60.195507399999997</v>
      </c>
      <c r="J657" s="1" t="str">
        <f t="shared" si="111"/>
        <v>NGR lake sediment grab sample</v>
      </c>
      <c r="K657" s="1" t="str">
        <f t="shared" si="112"/>
        <v>&lt;177 micron (NGR)</v>
      </c>
      <c r="L657">
        <v>34</v>
      </c>
      <c r="M657" t="s">
        <v>91</v>
      </c>
      <c r="N657">
        <v>656</v>
      </c>
      <c r="O657" t="s">
        <v>270</v>
      </c>
      <c r="P657" t="s">
        <v>247</v>
      </c>
      <c r="Q657" t="s">
        <v>37</v>
      </c>
      <c r="R657" t="s">
        <v>153</v>
      </c>
      <c r="S657" t="s">
        <v>37</v>
      </c>
      <c r="T657" t="s">
        <v>40</v>
      </c>
      <c r="U657" t="s">
        <v>154</v>
      </c>
      <c r="V657" t="s">
        <v>239</v>
      </c>
      <c r="W657" t="s">
        <v>40</v>
      </c>
      <c r="X657" t="s">
        <v>43</v>
      </c>
      <c r="Y657" t="s">
        <v>95</v>
      </c>
      <c r="Z657" t="s">
        <v>44</v>
      </c>
      <c r="AA657" t="s">
        <v>204</v>
      </c>
      <c r="AB657" t="s">
        <v>294</v>
      </c>
      <c r="AC657" t="s">
        <v>233</v>
      </c>
      <c r="AD657" t="s">
        <v>438</v>
      </c>
    </row>
    <row r="658" spans="1:30" hidden="1" x14ac:dyDescent="0.3">
      <c r="A658" t="s">
        <v>3243</v>
      </c>
      <c r="B658" t="s">
        <v>3244</v>
      </c>
      <c r="C658" s="1" t="str">
        <f t="shared" si="109"/>
        <v>21:0500</v>
      </c>
      <c r="D658" s="1" t="str">
        <f t="shared" si="110"/>
        <v>21:0165</v>
      </c>
      <c r="E658" t="s">
        <v>3245</v>
      </c>
      <c r="F658" t="s">
        <v>3246</v>
      </c>
      <c r="H658">
        <v>52.639559499999997</v>
      </c>
      <c r="I658">
        <v>-60.129939</v>
      </c>
      <c r="J658" s="1" t="str">
        <f t="shared" si="111"/>
        <v>NGR lake sediment grab sample</v>
      </c>
      <c r="K658" s="1" t="str">
        <f t="shared" si="112"/>
        <v>&lt;177 micron (NGR)</v>
      </c>
      <c r="L658">
        <v>34</v>
      </c>
      <c r="M658" t="s">
        <v>102</v>
      </c>
      <c r="N658">
        <v>657</v>
      </c>
      <c r="O658" t="s">
        <v>129</v>
      </c>
      <c r="P658" t="s">
        <v>54</v>
      </c>
      <c r="Q658" t="s">
        <v>136</v>
      </c>
      <c r="R658" t="s">
        <v>68</v>
      </c>
      <c r="S658" t="s">
        <v>39</v>
      </c>
      <c r="T658" t="s">
        <v>117</v>
      </c>
      <c r="U658" t="s">
        <v>204</v>
      </c>
      <c r="V658" t="s">
        <v>748</v>
      </c>
      <c r="W658" t="s">
        <v>649</v>
      </c>
      <c r="X658" t="s">
        <v>43</v>
      </c>
      <c r="Y658" t="s">
        <v>95</v>
      </c>
      <c r="Z658" t="s">
        <v>337</v>
      </c>
      <c r="AA658" t="s">
        <v>214</v>
      </c>
      <c r="AB658" t="s">
        <v>1101</v>
      </c>
      <c r="AC658" t="s">
        <v>144</v>
      </c>
      <c r="AD658" t="s">
        <v>107</v>
      </c>
    </row>
    <row r="659" spans="1:30" hidden="1" x14ac:dyDescent="0.3">
      <c r="A659" t="s">
        <v>3247</v>
      </c>
      <c r="B659" t="s">
        <v>3248</v>
      </c>
      <c r="C659" s="1" t="str">
        <f t="shared" si="109"/>
        <v>21:0500</v>
      </c>
      <c r="D659" s="1" t="str">
        <f t="shared" si="110"/>
        <v>21:0165</v>
      </c>
      <c r="E659" t="s">
        <v>3249</v>
      </c>
      <c r="F659" t="s">
        <v>3250</v>
      </c>
      <c r="H659">
        <v>52.643532899999997</v>
      </c>
      <c r="I659">
        <v>-60.1128541</v>
      </c>
      <c r="J659" s="1" t="str">
        <f t="shared" si="111"/>
        <v>NGR lake sediment grab sample</v>
      </c>
      <c r="K659" s="1" t="str">
        <f t="shared" si="112"/>
        <v>&lt;177 micron (NGR)</v>
      </c>
      <c r="L659">
        <v>34</v>
      </c>
      <c r="M659" t="s">
        <v>113</v>
      </c>
      <c r="N659">
        <v>658</v>
      </c>
      <c r="O659" t="s">
        <v>135</v>
      </c>
      <c r="P659" t="s">
        <v>202</v>
      </c>
      <c r="Q659" t="s">
        <v>37</v>
      </c>
      <c r="R659" t="s">
        <v>37</v>
      </c>
      <c r="S659" t="s">
        <v>55</v>
      </c>
      <c r="T659" t="s">
        <v>40</v>
      </c>
      <c r="U659" t="s">
        <v>69</v>
      </c>
      <c r="V659" t="s">
        <v>106</v>
      </c>
      <c r="W659" t="s">
        <v>40</v>
      </c>
      <c r="X659" t="s">
        <v>43</v>
      </c>
      <c r="Y659" t="s">
        <v>95</v>
      </c>
      <c r="Z659" t="s">
        <v>214</v>
      </c>
      <c r="AA659" t="s">
        <v>134</v>
      </c>
      <c r="AB659" t="s">
        <v>2086</v>
      </c>
      <c r="AC659" t="s">
        <v>144</v>
      </c>
      <c r="AD659" t="s">
        <v>61</v>
      </c>
    </row>
    <row r="660" spans="1:30" hidden="1" x14ac:dyDescent="0.3">
      <c r="A660" t="s">
        <v>3251</v>
      </c>
      <c r="B660" t="s">
        <v>3252</v>
      </c>
      <c r="C660" s="1" t="str">
        <f t="shared" si="109"/>
        <v>21:0500</v>
      </c>
      <c r="D660" s="1" t="str">
        <f t="shared" si="110"/>
        <v>21:0165</v>
      </c>
      <c r="E660" t="s">
        <v>3253</v>
      </c>
      <c r="F660" t="s">
        <v>3254</v>
      </c>
      <c r="H660">
        <v>52.651401200000002</v>
      </c>
      <c r="I660">
        <v>-60.160806399999998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127</v>
      </c>
      <c r="N660">
        <v>659</v>
      </c>
      <c r="O660" t="s">
        <v>263</v>
      </c>
      <c r="P660" t="s">
        <v>54</v>
      </c>
      <c r="Q660" t="s">
        <v>39</v>
      </c>
      <c r="R660" t="s">
        <v>131</v>
      </c>
      <c r="S660" t="s">
        <v>131</v>
      </c>
      <c r="T660" t="s">
        <v>40</v>
      </c>
      <c r="U660" t="s">
        <v>2585</v>
      </c>
      <c r="V660" t="s">
        <v>97</v>
      </c>
      <c r="W660" t="s">
        <v>40</v>
      </c>
      <c r="X660" t="s">
        <v>43</v>
      </c>
      <c r="Y660" t="s">
        <v>95</v>
      </c>
      <c r="Z660" t="s">
        <v>258</v>
      </c>
      <c r="AA660" t="s">
        <v>204</v>
      </c>
      <c r="AB660" t="s">
        <v>2873</v>
      </c>
      <c r="AC660" t="s">
        <v>233</v>
      </c>
      <c r="AD660" t="s">
        <v>122</v>
      </c>
    </row>
    <row r="661" spans="1:30" hidden="1" x14ac:dyDescent="0.3">
      <c r="A661" t="s">
        <v>3255</v>
      </c>
      <c r="B661" t="s">
        <v>3256</v>
      </c>
      <c r="C661" s="1" t="str">
        <f t="shared" si="109"/>
        <v>21:0500</v>
      </c>
      <c r="D661" s="1" t="str">
        <f t="shared" si="110"/>
        <v>21:0165</v>
      </c>
      <c r="E661" t="s">
        <v>3257</v>
      </c>
      <c r="F661" t="s">
        <v>3258</v>
      </c>
      <c r="H661">
        <v>52.677826600000003</v>
      </c>
      <c r="I661">
        <v>-60.186966099999999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142</v>
      </c>
      <c r="N661">
        <v>660</v>
      </c>
      <c r="O661" t="s">
        <v>255</v>
      </c>
      <c r="P661" t="s">
        <v>130</v>
      </c>
      <c r="Q661" t="s">
        <v>39</v>
      </c>
      <c r="R661" t="s">
        <v>37</v>
      </c>
      <c r="S661" t="s">
        <v>39</v>
      </c>
      <c r="T661" t="s">
        <v>40</v>
      </c>
      <c r="U661" t="s">
        <v>1134</v>
      </c>
      <c r="V661" t="s">
        <v>144</v>
      </c>
      <c r="W661" t="s">
        <v>117</v>
      </c>
      <c r="X661" t="s">
        <v>43</v>
      </c>
      <c r="Y661" t="s">
        <v>95</v>
      </c>
      <c r="Z661" t="s">
        <v>204</v>
      </c>
      <c r="AA661" t="s">
        <v>134</v>
      </c>
      <c r="AB661" t="s">
        <v>385</v>
      </c>
      <c r="AC661" t="s">
        <v>248</v>
      </c>
      <c r="AD661" t="s">
        <v>83</v>
      </c>
    </row>
    <row r="662" spans="1:30" hidden="1" x14ac:dyDescent="0.3">
      <c r="A662" t="s">
        <v>3259</v>
      </c>
      <c r="B662" t="s">
        <v>3260</v>
      </c>
      <c r="C662" s="1" t="str">
        <f t="shared" si="109"/>
        <v>21:0500</v>
      </c>
      <c r="D662" s="1" t="str">
        <f t="shared" si="110"/>
        <v>21:0165</v>
      </c>
      <c r="E662" t="s">
        <v>3261</v>
      </c>
      <c r="F662" t="s">
        <v>3262</v>
      </c>
      <c r="H662">
        <v>52.686916500000002</v>
      </c>
      <c r="I662">
        <v>-60.139203000000002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150</v>
      </c>
      <c r="N662">
        <v>661</v>
      </c>
      <c r="O662" t="s">
        <v>129</v>
      </c>
      <c r="P662" t="s">
        <v>202</v>
      </c>
      <c r="Q662" t="s">
        <v>95</v>
      </c>
      <c r="R662" t="s">
        <v>55</v>
      </c>
      <c r="S662" t="s">
        <v>68</v>
      </c>
      <c r="T662" t="s">
        <v>40</v>
      </c>
      <c r="U662" t="s">
        <v>2422</v>
      </c>
      <c r="V662" t="s">
        <v>677</v>
      </c>
      <c r="W662" t="s">
        <v>40</v>
      </c>
      <c r="X662" t="s">
        <v>43</v>
      </c>
      <c r="Y662" t="s">
        <v>95</v>
      </c>
      <c r="Z662" t="s">
        <v>214</v>
      </c>
      <c r="AA662" t="s">
        <v>134</v>
      </c>
      <c r="AB662" t="s">
        <v>178</v>
      </c>
      <c r="AC662" t="s">
        <v>248</v>
      </c>
      <c r="AD662" t="s">
        <v>83</v>
      </c>
    </row>
    <row r="663" spans="1:30" hidden="1" x14ac:dyDescent="0.3">
      <c r="A663" t="s">
        <v>3263</v>
      </c>
      <c r="B663" t="s">
        <v>3264</v>
      </c>
      <c r="C663" s="1" t="str">
        <f t="shared" si="109"/>
        <v>21:0500</v>
      </c>
      <c r="D663" s="1" t="str">
        <f t="shared" si="110"/>
        <v>21:0165</v>
      </c>
      <c r="E663" t="s">
        <v>3265</v>
      </c>
      <c r="F663" t="s">
        <v>3266</v>
      </c>
      <c r="H663">
        <v>52.643494599999997</v>
      </c>
      <c r="I663">
        <v>-60.051087500000001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175</v>
      </c>
      <c r="N663">
        <v>662</v>
      </c>
      <c r="O663" t="s">
        <v>44</v>
      </c>
      <c r="P663" t="s">
        <v>67</v>
      </c>
      <c r="Q663" t="s">
        <v>95</v>
      </c>
      <c r="R663" t="s">
        <v>136</v>
      </c>
      <c r="S663" t="s">
        <v>92</v>
      </c>
      <c r="T663" t="s">
        <v>40</v>
      </c>
      <c r="U663" t="s">
        <v>308</v>
      </c>
      <c r="V663" t="s">
        <v>740</v>
      </c>
      <c r="W663" t="s">
        <v>194</v>
      </c>
      <c r="X663" t="s">
        <v>43</v>
      </c>
      <c r="Y663" t="s">
        <v>39</v>
      </c>
      <c r="Z663" t="s">
        <v>135</v>
      </c>
      <c r="AA663" t="s">
        <v>58</v>
      </c>
      <c r="AB663" t="s">
        <v>46</v>
      </c>
      <c r="AC663" t="s">
        <v>233</v>
      </c>
      <c r="AD663" t="s">
        <v>115</v>
      </c>
    </row>
    <row r="664" spans="1:30" hidden="1" x14ac:dyDescent="0.3">
      <c r="A664" t="s">
        <v>3267</v>
      </c>
      <c r="B664" t="s">
        <v>3268</v>
      </c>
      <c r="C664" s="1" t="str">
        <f t="shared" si="109"/>
        <v>21:0500</v>
      </c>
      <c r="D664" s="1" t="str">
        <f t="shared" si="110"/>
        <v>21:0165</v>
      </c>
      <c r="E664" t="s">
        <v>3269</v>
      </c>
      <c r="F664" t="s">
        <v>3270</v>
      </c>
      <c r="H664">
        <v>52.675553700000002</v>
      </c>
      <c r="I664">
        <v>-60.047047499999998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184</v>
      </c>
      <c r="N664">
        <v>663</v>
      </c>
      <c r="O664" t="s">
        <v>204</v>
      </c>
      <c r="P664" t="s">
        <v>153</v>
      </c>
      <c r="Q664" t="s">
        <v>95</v>
      </c>
      <c r="R664" t="s">
        <v>38</v>
      </c>
      <c r="S664" t="s">
        <v>55</v>
      </c>
      <c r="T664" t="s">
        <v>40</v>
      </c>
      <c r="U664" t="s">
        <v>1019</v>
      </c>
      <c r="V664" t="s">
        <v>248</v>
      </c>
      <c r="W664" t="s">
        <v>40</v>
      </c>
      <c r="X664" t="s">
        <v>43</v>
      </c>
      <c r="Y664" t="s">
        <v>95</v>
      </c>
      <c r="Z664" t="s">
        <v>67</v>
      </c>
      <c r="AA664" t="s">
        <v>135</v>
      </c>
      <c r="AB664" t="s">
        <v>247</v>
      </c>
      <c r="AC664" t="s">
        <v>250</v>
      </c>
      <c r="AD664" t="s">
        <v>61</v>
      </c>
    </row>
    <row r="665" spans="1:30" hidden="1" x14ac:dyDescent="0.3">
      <c r="A665" t="s">
        <v>3271</v>
      </c>
      <c r="B665" t="s">
        <v>3272</v>
      </c>
      <c r="C665" s="1" t="str">
        <f t="shared" si="109"/>
        <v>21:0500</v>
      </c>
      <c r="D665" s="1" t="str">
        <f t="shared" si="110"/>
        <v>21:0165</v>
      </c>
      <c r="E665" t="s">
        <v>3273</v>
      </c>
      <c r="F665" t="s">
        <v>3274</v>
      </c>
      <c r="H665">
        <v>52.698531299999999</v>
      </c>
      <c r="I665">
        <v>-60.0647837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34</v>
      </c>
      <c r="M665" t="s">
        <v>191</v>
      </c>
      <c r="N665">
        <v>664</v>
      </c>
      <c r="O665" t="s">
        <v>77</v>
      </c>
      <c r="P665" t="s">
        <v>571</v>
      </c>
      <c r="Q665" t="s">
        <v>95</v>
      </c>
      <c r="R665" t="s">
        <v>119</v>
      </c>
      <c r="S665" t="s">
        <v>38</v>
      </c>
      <c r="T665" t="s">
        <v>40</v>
      </c>
      <c r="U665" t="s">
        <v>196</v>
      </c>
      <c r="V665" t="s">
        <v>70</v>
      </c>
      <c r="W665" t="s">
        <v>40</v>
      </c>
      <c r="X665" t="s">
        <v>43</v>
      </c>
      <c r="Y665" t="s">
        <v>95</v>
      </c>
      <c r="Z665" t="s">
        <v>211</v>
      </c>
      <c r="AA665" t="s">
        <v>204</v>
      </c>
      <c r="AB665" t="s">
        <v>604</v>
      </c>
      <c r="AC665" t="s">
        <v>106</v>
      </c>
      <c r="AD665" t="s">
        <v>216</v>
      </c>
    </row>
    <row r="666" spans="1:30" hidden="1" x14ac:dyDescent="0.3">
      <c r="A666" t="s">
        <v>3275</v>
      </c>
      <c r="B666" t="s">
        <v>3276</v>
      </c>
      <c r="C666" s="1" t="str">
        <f t="shared" si="109"/>
        <v>21:0500</v>
      </c>
      <c r="D666" s="1" t="str">
        <f>HYPERLINK("http://geochem.nrcan.gc.ca/cdogs/content/svy/svy_e.htm", "")</f>
        <v/>
      </c>
      <c r="G666" s="1" t="str">
        <f>HYPERLINK("http://geochem.nrcan.gc.ca/cdogs/content/cr_/cr_00060_e.htm", "60")</f>
        <v>60</v>
      </c>
      <c r="J666" t="s">
        <v>161</v>
      </c>
      <c r="K666" t="s">
        <v>162</v>
      </c>
      <c r="L666">
        <v>34</v>
      </c>
      <c r="M666" t="s">
        <v>163</v>
      </c>
      <c r="N666">
        <v>665</v>
      </c>
      <c r="O666" t="s">
        <v>648</v>
      </c>
      <c r="P666" t="s">
        <v>256</v>
      </c>
      <c r="Q666" t="s">
        <v>37</v>
      </c>
      <c r="R666" t="s">
        <v>165</v>
      </c>
      <c r="S666" t="s">
        <v>38</v>
      </c>
      <c r="T666" t="s">
        <v>40</v>
      </c>
      <c r="U666" t="s">
        <v>1448</v>
      </c>
      <c r="V666" t="s">
        <v>974</v>
      </c>
      <c r="W666" t="s">
        <v>40</v>
      </c>
      <c r="X666" t="s">
        <v>39</v>
      </c>
      <c r="Y666" t="s">
        <v>55</v>
      </c>
      <c r="Z666" t="s">
        <v>134</v>
      </c>
      <c r="AA666" t="s">
        <v>204</v>
      </c>
      <c r="AB666" t="s">
        <v>1921</v>
      </c>
      <c r="AC666" t="s">
        <v>215</v>
      </c>
      <c r="AD666" t="s">
        <v>1448</v>
      </c>
    </row>
    <row r="667" spans="1:30" hidden="1" x14ac:dyDescent="0.3">
      <c r="A667" t="s">
        <v>3277</v>
      </c>
      <c r="B667" t="s">
        <v>3278</v>
      </c>
      <c r="C667" s="1" t="str">
        <f t="shared" si="109"/>
        <v>21:0500</v>
      </c>
      <c r="D667" s="1" t="str">
        <f t="shared" ref="D667:D675" si="113">HYPERLINK("http://geochem.nrcan.gc.ca/cdogs/content/svy/svy210165_e.htm", "21:0165")</f>
        <v>21:0165</v>
      </c>
      <c r="E667" t="s">
        <v>3279</v>
      </c>
      <c r="F667" t="s">
        <v>3280</v>
      </c>
      <c r="H667">
        <v>52.704212599999998</v>
      </c>
      <c r="I667">
        <v>-60.048042600000002</v>
      </c>
      <c r="J667" s="1" t="str">
        <f t="shared" ref="J667:J675" si="114">HYPERLINK("http://geochem.nrcan.gc.ca/cdogs/content/kwd/kwd020027_e.htm", "NGR lake sediment grab sample")</f>
        <v>NGR lake sediment grab sample</v>
      </c>
      <c r="K667" s="1" t="str">
        <f t="shared" ref="K667:K675" si="115">HYPERLINK("http://geochem.nrcan.gc.ca/cdogs/content/kwd/kwd080006_e.htm", "&lt;177 micron (NGR)")</f>
        <v>&lt;177 micron (NGR)</v>
      </c>
      <c r="L667">
        <v>34</v>
      </c>
      <c r="M667" t="s">
        <v>201</v>
      </c>
      <c r="N667">
        <v>666</v>
      </c>
      <c r="O667" t="s">
        <v>165</v>
      </c>
      <c r="P667" t="s">
        <v>68</v>
      </c>
      <c r="Q667" t="s">
        <v>39</v>
      </c>
      <c r="R667" t="s">
        <v>136</v>
      </c>
      <c r="S667" t="s">
        <v>55</v>
      </c>
      <c r="T667" t="s">
        <v>40</v>
      </c>
      <c r="U667" t="s">
        <v>116</v>
      </c>
      <c r="V667" t="s">
        <v>649</v>
      </c>
      <c r="W667" t="s">
        <v>40</v>
      </c>
      <c r="X667" t="s">
        <v>179</v>
      </c>
      <c r="Y667" t="s">
        <v>95</v>
      </c>
      <c r="Z667" t="s">
        <v>164</v>
      </c>
      <c r="AA667" t="s">
        <v>204</v>
      </c>
      <c r="AB667" t="s">
        <v>1715</v>
      </c>
      <c r="AC667" t="s">
        <v>248</v>
      </c>
      <c r="AD667" t="s">
        <v>83</v>
      </c>
    </row>
    <row r="668" spans="1:30" hidden="1" x14ac:dyDescent="0.3">
      <c r="A668" t="s">
        <v>3281</v>
      </c>
      <c r="B668" t="s">
        <v>3282</v>
      </c>
      <c r="C668" s="1" t="str">
        <f t="shared" si="109"/>
        <v>21:0500</v>
      </c>
      <c r="D668" s="1" t="str">
        <f t="shared" si="113"/>
        <v>21:0165</v>
      </c>
      <c r="E668" t="s">
        <v>3283</v>
      </c>
      <c r="F668" t="s">
        <v>3284</v>
      </c>
      <c r="H668">
        <v>52.710336400000003</v>
      </c>
      <c r="I668">
        <v>-60.002896399999997</v>
      </c>
      <c r="J668" s="1" t="str">
        <f t="shared" si="114"/>
        <v>NGR lake sediment grab sample</v>
      </c>
      <c r="K668" s="1" t="str">
        <f t="shared" si="115"/>
        <v>&lt;177 micron (NGR)</v>
      </c>
      <c r="L668">
        <v>34</v>
      </c>
      <c r="M668" t="s">
        <v>210</v>
      </c>
      <c r="N668">
        <v>667</v>
      </c>
      <c r="O668" t="s">
        <v>369</v>
      </c>
      <c r="P668" t="s">
        <v>104</v>
      </c>
      <c r="Q668" t="s">
        <v>95</v>
      </c>
      <c r="R668" t="s">
        <v>130</v>
      </c>
      <c r="S668" t="s">
        <v>192</v>
      </c>
      <c r="T668" t="s">
        <v>40</v>
      </c>
      <c r="U668" t="s">
        <v>3285</v>
      </c>
      <c r="V668" t="s">
        <v>79</v>
      </c>
      <c r="W668" t="s">
        <v>194</v>
      </c>
      <c r="X668" t="s">
        <v>179</v>
      </c>
      <c r="Y668" t="s">
        <v>39</v>
      </c>
      <c r="Z668" t="s">
        <v>211</v>
      </c>
      <c r="AA668" t="s">
        <v>314</v>
      </c>
      <c r="AB668" t="s">
        <v>437</v>
      </c>
      <c r="AC668" t="s">
        <v>248</v>
      </c>
      <c r="AD668" t="s">
        <v>115</v>
      </c>
    </row>
    <row r="669" spans="1:30" hidden="1" x14ac:dyDescent="0.3">
      <c r="A669" t="s">
        <v>3286</v>
      </c>
      <c r="B669" t="s">
        <v>3287</v>
      </c>
      <c r="C669" s="1" t="str">
        <f t="shared" si="109"/>
        <v>21:0500</v>
      </c>
      <c r="D669" s="1" t="str">
        <f t="shared" si="113"/>
        <v>21:0165</v>
      </c>
      <c r="E669" t="s">
        <v>3288</v>
      </c>
      <c r="F669" t="s">
        <v>3289</v>
      </c>
      <c r="H669">
        <v>52.7399232</v>
      </c>
      <c r="I669">
        <v>-60.019623500000002</v>
      </c>
      <c r="J669" s="1" t="str">
        <f t="shared" si="114"/>
        <v>NGR lake sediment grab sample</v>
      </c>
      <c r="K669" s="1" t="str">
        <f t="shared" si="115"/>
        <v>&lt;177 micron (NGR)</v>
      </c>
      <c r="L669">
        <v>34</v>
      </c>
      <c r="M669" t="s">
        <v>221</v>
      </c>
      <c r="N669">
        <v>668</v>
      </c>
      <c r="O669" t="s">
        <v>263</v>
      </c>
      <c r="P669" t="s">
        <v>193</v>
      </c>
      <c r="Q669" t="s">
        <v>39</v>
      </c>
      <c r="R669" t="s">
        <v>92</v>
      </c>
      <c r="S669" t="s">
        <v>37</v>
      </c>
      <c r="T669" t="s">
        <v>194</v>
      </c>
      <c r="U669" t="s">
        <v>3002</v>
      </c>
      <c r="V669" t="s">
        <v>239</v>
      </c>
      <c r="W669" t="s">
        <v>40</v>
      </c>
      <c r="X669" t="s">
        <v>43</v>
      </c>
      <c r="Y669" t="s">
        <v>95</v>
      </c>
      <c r="Z669" t="s">
        <v>135</v>
      </c>
      <c r="AA669" t="s">
        <v>214</v>
      </c>
      <c r="AB669" t="s">
        <v>477</v>
      </c>
      <c r="AC669" t="s">
        <v>250</v>
      </c>
      <c r="AD669" t="s">
        <v>314</v>
      </c>
    </row>
    <row r="670" spans="1:30" hidden="1" x14ac:dyDescent="0.3">
      <c r="A670" t="s">
        <v>3290</v>
      </c>
      <c r="B670" t="s">
        <v>3291</v>
      </c>
      <c r="C670" s="1" t="str">
        <f t="shared" si="109"/>
        <v>21:0500</v>
      </c>
      <c r="D670" s="1" t="str">
        <f t="shared" si="113"/>
        <v>21:0165</v>
      </c>
      <c r="E670" t="s">
        <v>3292</v>
      </c>
      <c r="F670" t="s">
        <v>3293</v>
      </c>
      <c r="H670">
        <v>52.707893900000002</v>
      </c>
      <c r="I670">
        <v>-60.115339400000003</v>
      </c>
      <c r="J670" s="1" t="str">
        <f t="shared" si="114"/>
        <v>NGR lake sediment grab sample</v>
      </c>
      <c r="K670" s="1" t="str">
        <f t="shared" si="115"/>
        <v>&lt;177 micron (NGR)</v>
      </c>
      <c r="L670">
        <v>34</v>
      </c>
      <c r="M670" t="s">
        <v>230</v>
      </c>
      <c r="N670">
        <v>669</v>
      </c>
      <c r="O670" t="s">
        <v>383</v>
      </c>
      <c r="P670" t="s">
        <v>176</v>
      </c>
      <c r="Q670" t="s">
        <v>39</v>
      </c>
      <c r="R670" t="s">
        <v>131</v>
      </c>
      <c r="S670" t="s">
        <v>55</v>
      </c>
      <c r="T670" t="s">
        <v>40</v>
      </c>
      <c r="U670" t="s">
        <v>337</v>
      </c>
      <c r="V670" t="s">
        <v>313</v>
      </c>
      <c r="W670" t="s">
        <v>40</v>
      </c>
      <c r="X670" t="s">
        <v>43</v>
      </c>
      <c r="Y670" t="s">
        <v>95</v>
      </c>
      <c r="Z670" t="s">
        <v>134</v>
      </c>
      <c r="AA670" t="s">
        <v>58</v>
      </c>
      <c r="AB670" t="s">
        <v>3294</v>
      </c>
      <c r="AC670" t="s">
        <v>250</v>
      </c>
      <c r="AD670" t="s">
        <v>314</v>
      </c>
    </row>
    <row r="671" spans="1:30" hidden="1" x14ac:dyDescent="0.3">
      <c r="A671" t="s">
        <v>3295</v>
      </c>
      <c r="B671" t="s">
        <v>3296</v>
      </c>
      <c r="C671" s="1" t="str">
        <f t="shared" si="109"/>
        <v>21:0500</v>
      </c>
      <c r="D671" s="1" t="str">
        <f t="shared" si="113"/>
        <v>21:0165</v>
      </c>
      <c r="E671" t="s">
        <v>3297</v>
      </c>
      <c r="F671" t="s">
        <v>3298</v>
      </c>
      <c r="H671">
        <v>52.709395600000001</v>
      </c>
      <c r="I671">
        <v>-60.158504700000002</v>
      </c>
      <c r="J671" s="1" t="str">
        <f t="shared" si="114"/>
        <v>NGR lake sediment grab sample</v>
      </c>
      <c r="K671" s="1" t="str">
        <f t="shared" si="115"/>
        <v>&lt;177 micron (NGR)</v>
      </c>
      <c r="L671">
        <v>34</v>
      </c>
      <c r="M671" t="s">
        <v>238</v>
      </c>
      <c r="N671">
        <v>670</v>
      </c>
      <c r="O671" t="s">
        <v>135</v>
      </c>
      <c r="P671" t="s">
        <v>202</v>
      </c>
      <c r="Q671" t="s">
        <v>39</v>
      </c>
      <c r="R671" t="s">
        <v>68</v>
      </c>
      <c r="S671" t="s">
        <v>136</v>
      </c>
      <c r="T671" t="s">
        <v>40</v>
      </c>
      <c r="U671" t="s">
        <v>524</v>
      </c>
      <c r="V671" t="s">
        <v>233</v>
      </c>
      <c r="W671" t="s">
        <v>194</v>
      </c>
      <c r="X671" t="s">
        <v>43</v>
      </c>
      <c r="Y671" t="s">
        <v>95</v>
      </c>
      <c r="Z671" t="s">
        <v>211</v>
      </c>
      <c r="AA671" t="s">
        <v>44</v>
      </c>
      <c r="AB671" t="s">
        <v>1338</v>
      </c>
      <c r="AC671" t="s">
        <v>250</v>
      </c>
      <c r="AD671" t="s">
        <v>314</v>
      </c>
    </row>
    <row r="672" spans="1:30" hidden="1" x14ac:dyDescent="0.3">
      <c r="A672" t="s">
        <v>3299</v>
      </c>
      <c r="B672" t="s">
        <v>3300</v>
      </c>
      <c r="C672" s="1" t="str">
        <f t="shared" si="109"/>
        <v>21:0500</v>
      </c>
      <c r="D672" s="1" t="str">
        <f t="shared" si="113"/>
        <v>21:0165</v>
      </c>
      <c r="E672" t="s">
        <v>3301</v>
      </c>
      <c r="F672" t="s">
        <v>3302</v>
      </c>
      <c r="H672">
        <v>52.724663499999998</v>
      </c>
      <c r="I672">
        <v>-60.193133000000003</v>
      </c>
      <c r="J672" s="1" t="str">
        <f t="shared" si="114"/>
        <v>NGR lake sediment grab sample</v>
      </c>
      <c r="K672" s="1" t="str">
        <f t="shared" si="115"/>
        <v>&lt;177 micron (NGR)</v>
      </c>
      <c r="L672">
        <v>34</v>
      </c>
      <c r="M672" t="s">
        <v>246</v>
      </c>
      <c r="N672">
        <v>671</v>
      </c>
      <c r="O672" t="s">
        <v>265</v>
      </c>
      <c r="P672" t="s">
        <v>202</v>
      </c>
      <c r="Q672" t="s">
        <v>39</v>
      </c>
      <c r="R672" t="s">
        <v>38</v>
      </c>
      <c r="S672" t="s">
        <v>55</v>
      </c>
      <c r="T672" t="s">
        <v>40</v>
      </c>
      <c r="U672" t="s">
        <v>44</v>
      </c>
      <c r="V672" t="s">
        <v>920</v>
      </c>
      <c r="W672" t="s">
        <v>40</v>
      </c>
      <c r="X672" t="s">
        <v>179</v>
      </c>
      <c r="Y672" t="s">
        <v>95</v>
      </c>
      <c r="Z672" t="s">
        <v>134</v>
      </c>
      <c r="AA672" t="s">
        <v>214</v>
      </c>
      <c r="AB672" t="s">
        <v>529</v>
      </c>
      <c r="AC672" t="s">
        <v>250</v>
      </c>
      <c r="AD672" t="s">
        <v>45</v>
      </c>
    </row>
    <row r="673" spans="1:30" hidden="1" x14ac:dyDescent="0.3">
      <c r="A673" t="s">
        <v>3303</v>
      </c>
      <c r="B673" t="s">
        <v>3304</v>
      </c>
      <c r="C673" s="1" t="str">
        <f t="shared" si="109"/>
        <v>21:0500</v>
      </c>
      <c r="D673" s="1" t="str">
        <f t="shared" si="113"/>
        <v>21:0165</v>
      </c>
      <c r="E673" t="s">
        <v>3305</v>
      </c>
      <c r="F673" t="s">
        <v>3306</v>
      </c>
      <c r="H673">
        <v>52.7760678</v>
      </c>
      <c r="I673">
        <v>-60.332669099999997</v>
      </c>
      <c r="J673" s="1" t="str">
        <f t="shared" si="114"/>
        <v>NGR lake sediment grab sample</v>
      </c>
      <c r="K673" s="1" t="str">
        <f t="shared" si="115"/>
        <v>&lt;177 micron (NGR)</v>
      </c>
      <c r="L673">
        <v>35</v>
      </c>
      <c r="M673" t="s">
        <v>34</v>
      </c>
      <c r="N673">
        <v>672</v>
      </c>
      <c r="O673" t="s">
        <v>1227</v>
      </c>
      <c r="P673" t="s">
        <v>134</v>
      </c>
      <c r="Q673" t="s">
        <v>95</v>
      </c>
      <c r="R673" t="s">
        <v>92</v>
      </c>
      <c r="S673" t="s">
        <v>153</v>
      </c>
      <c r="T673" t="s">
        <v>40</v>
      </c>
      <c r="U673" t="s">
        <v>1236</v>
      </c>
      <c r="V673" t="s">
        <v>3307</v>
      </c>
      <c r="W673" t="s">
        <v>40</v>
      </c>
      <c r="X673" t="s">
        <v>179</v>
      </c>
      <c r="Y673" t="s">
        <v>95</v>
      </c>
      <c r="Z673" t="s">
        <v>1175</v>
      </c>
      <c r="AA673" t="s">
        <v>258</v>
      </c>
      <c r="AB673" t="s">
        <v>134</v>
      </c>
      <c r="AC673" t="s">
        <v>250</v>
      </c>
      <c r="AD673" t="s">
        <v>392</v>
      </c>
    </row>
    <row r="674" spans="1:30" hidden="1" x14ac:dyDescent="0.3">
      <c r="A674" t="s">
        <v>3308</v>
      </c>
      <c r="B674" t="s">
        <v>3309</v>
      </c>
      <c r="C674" s="1" t="str">
        <f t="shared" si="109"/>
        <v>21:0500</v>
      </c>
      <c r="D674" s="1" t="str">
        <f t="shared" si="113"/>
        <v>21:0165</v>
      </c>
      <c r="E674" t="s">
        <v>3310</v>
      </c>
      <c r="F674" t="s">
        <v>3311</v>
      </c>
      <c r="H674">
        <v>52.751358699999997</v>
      </c>
      <c r="I674">
        <v>-60.188777700000003</v>
      </c>
      <c r="J674" s="1" t="str">
        <f t="shared" si="114"/>
        <v>NGR lake sediment grab sample</v>
      </c>
      <c r="K674" s="1" t="str">
        <f t="shared" si="115"/>
        <v>&lt;177 micron (NGR)</v>
      </c>
      <c r="L674">
        <v>35</v>
      </c>
      <c r="M674" t="s">
        <v>76</v>
      </c>
      <c r="N674">
        <v>673</v>
      </c>
      <c r="O674" t="s">
        <v>329</v>
      </c>
      <c r="P674" t="s">
        <v>153</v>
      </c>
      <c r="Q674" t="s">
        <v>39</v>
      </c>
      <c r="R674" t="s">
        <v>136</v>
      </c>
      <c r="S674" t="s">
        <v>95</v>
      </c>
      <c r="T674" t="s">
        <v>40</v>
      </c>
      <c r="U674" t="s">
        <v>510</v>
      </c>
      <c r="V674" t="s">
        <v>518</v>
      </c>
      <c r="W674" t="s">
        <v>40</v>
      </c>
      <c r="X674" t="s">
        <v>179</v>
      </c>
      <c r="Y674" t="s">
        <v>95</v>
      </c>
      <c r="Z674" t="s">
        <v>153</v>
      </c>
      <c r="AA674" t="s">
        <v>258</v>
      </c>
      <c r="AB674" t="s">
        <v>3312</v>
      </c>
      <c r="AC674" t="s">
        <v>250</v>
      </c>
      <c r="AD674" t="s">
        <v>196</v>
      </c>
    </row>
    <row r="675" spans="1:30" hidden="1" x14ac:dyDescent="0.3">
      <c r="A675" t="s">
        <v>3313</v>
      </c>
      <c r="B675" t="s">
        <v>3314</v>
      </c>
      <c r="C675" s="1" t="str">
        <f t="shared" si="109"/>
        <v>21:0500</v>
      </c>
      <c r="D675" s="1" t="str">
        <f t="shared" si="113"/>
        <v>21:0165</v>
      </c>
      <c r="E675" t="s">
        <v>3315</v>
      </c>
      <c r="F675" t="s">
        <v>3316</v>
      </c>
      <c r="H675">
        <v>52.776170700000002</v>
      </c>
      <c r="I675">
        <v>-60.149289600000003</v>
      </c>
      <c r="J675" s="1" t="str">
        <f t="shared" si="114"/>
        <v>NGR lake sediment grab sample</v>
      </c>
      <c r="K675" s="1" t="str">
        <f t="shared" si="115"/>
        <v>&lt;177 micron (NGR)</v>
      </c>
      <c r="L675">
        <v>35</v>
      </c>
      <c r="M675" t="s">
        <v>91</v>
      </c>
      <c r="N675">
        <v>674</v>
      </c>
      <c r="O675" t="s">
        <v>265</v>
      </c>
      <c r="P675" t="s">
        <v>68</v>
      </c>
      <c r="Q675" t="s">
        <v>39</v>
      </c>
      <c r="R675" t="s">
        <v>136</v>
      </c>
      <c r="S675" t="s">
        <v>39</v>
      </c>
      <c r="T675" t="s">
        <v>40</v>
      </c>
      <c r="U675" t="s">
        <v>165</v>
      </c>
      <c r="V675" t="s">
        <v>2296</v>
      </c>
      <c r="W675" t="s">
        <v>194</v>
      </c>
      <c r="X675" t="s">
        <v>43</v>
      </c>
      <c r="Y675" t="s">
        <v>95</v>
      </c>
      <c r="Z675" t="s">
        <v>135</v>
      </c>
      <c r="AA675" t="s">
        <v>214</v>
      </c>
      <c r="AB675" t="s">
        <v>258</v>
      </c>
      <c r="AC675" t="s">
        <v>250</v>
      </c>
      <c r="AD675" t="s">
        <v>45</v>
      </c>
    </row>
    <row r="676" spans="1:30" hidden="1" x14ac:dyDescent="0.3">
      <c r="A676" t="s">
        <v>3317</v>
      </c>
      <c r="B676" t="s">
        <v>3318</v>
      </c>
      <c r="C676" s="1" t="str">
        <f t="shared" si="109"/>
        <v>21:0500</v>
      </c>
      <c r="D676" s="1" t="str">
        <f>HYPERLINK("http://geochem.nrcan.gc.ca/cdogs/content/svy/svy_e.htm", "")</f>
        <v/>
      </c>
      <c r="G676" s="1" t="str">
        <f>HYPERLINK("http://geochem.nrcan.gc.ca/cdogs/content/cr_/cr_00060_e.htm", "60")</f>
        <v>60</v>
      </c>
      <c r="J676" t="s">
        <v>161</v>
      </c>
      <c r="K676" t="s">
        <v>162</v>
      </c>
      <c r="L676">
        <v>35</v>
      </c>
      <c r="M676" t="s">
        <v>163</v>
      </c>
      <c r="N676">
        <v>675</v>
      </c>
      <c r="O676" t="s">
        <v>383</v>
      </c>
      <c r="P676" t="s">
        <v>145</v>
      </c>
      <c r="Q676" t="s">
        <v>37</v>
      </c>
      <c r="R676" t="s">
        <v>36</v>
      </c>
      <c r="S676" t="s">
        <v>38</v>
      </c>
      <c r="T676" t="s">
        <v>40</v>
      </c>
      <c r="U676" t="s">
        <v>1656</v>
      </c>
      <c r="V676" t="s">
        <v>322</v>
      </c>
      <c r="W676" t="s">
        <v>40</v>
      </c>
      <c r="X676" t="s">
        <v>39</v>
      </c>
      <c r="Y676" t="s">
        <v>55</v>
      </c>
      <c r="Z676" t="s">
        <v>134</v>
      </c>
      <c r="AA676" t="s">
        <v>135</v>
      </c>
      <c r="AB676" t="s">
        <v>285</v>
      </c>
      <c r="AC676" t="s">
        <v>3319</v>
      </c>
      <c r="AD676" t="s">
        <v>170</v>
      </c>
    </row>
    <row r="677" spans="1:30" hidden="1" x14ac:dyDescent="0.3">
      <c r="A677" t="s">
        <v>3320</v>
      </c>
      <c r="B677" t="s">
        <v>3321</v>
      </c>
      <c r="C677" s="1" t="str">
        <f t="shared" si="109"/>
        <v>21:0500</v>
      </c>
      <c r="D677" s="1" t="str">
        <f t="shared" ref="D677:D707" si="116">HYPERLINK("http://geochem.nrcan.gc.ca/cdogs/content/svy/svy210165_e.htm", "21:0165")</f>
        <v>21:0165</v>
      </c>
      <c r="E677" t="s">
        <v>3305</v>
      </c>
      <c r="F677" t="s">
        <v>3322</v>
      </c>
      <c r="H677">
        <v>52.7760678</v>
      </c>
      <c r="I677">
        <v>-60.332669099999997</v>
      </c>
      <c r="J677" s="1" t="str">
        <f t="shared" ref="J677:J707" si="117">HYPERLINK("http://geochem.nrcan.gc.ca/cdogs/content/kwd/kwd020027_e.htm", "NGR lake sediment grab sample")</f>
        <v>NGR lake sediment grab sample</v>
      </c>
      <c r="K677" s="1" t="str">
        <f t="shared" ref="K677:K707" si="118">HYPERLINK("http://geochem.nrcan.gc.ca/cdogs/content/kwd/kwd080006_e.htm", "&lt;177 micron (NGR)")</f>
        <v>&lt;177 micron (NGR)</v>
      </c>
      <c r="L677">
        <v>35</v>
      </c>
      <c r="M677" t="s">
        <v>65</v>
      </c>
      <c r="N677">
        <v>676</v>
      </c>
      <c r="O677" t="s">
        <v>726</v>
      </c>
      <c r="P677" t="s">
        <v>477</v>
      </c>
      <c r="Q677" t="s">
        <v>95</v>
      </c>
      <c r="R677" t="s">
        <v>92</v>
      </c>
      <c r="S677" t="s">
        <v>79</v>
      </c>
      <c r="T677" t="s">
        <v>40</v>
      </c>
      <c r="U677" t="s">
        <v>137</v>
      </c>
      <c r="V677" t="s">
        <v>38</v>
      </c>
      <c r="W677" t="s">
        <v>40</v>
      </c>
      <c r="X677" t="s">
        <v>179</v>
      </c>
      <c r="Y677" t="s">
        <v>95</v>
      </c>
      <c r="Z677" t="s">
        <v>392</v>
      </c>
      <c r="AA677" t="s">
        <v>258</v>
      </c>
      <c r="AB677" t="s">
        <v>1579</v>
      </c>
      <c r="AC677" t="s">
        <v>248</v>
      </c>
      <c r="AD677" t="s">
        <v>409</v>
      </c>
    </row>
    <row r="678" spans="1:30" hidden="1" x14ac:dyDescent="0.3">
      <c r="A678" t="s">
        <v>3323</v>
      </c>
      <c r="B678" t="s">
        <v>3324</v>
      </c>
      <c r="C678" s="1" t="str">
        <f t="shared" si="109"/>
        <v>21:0500</v>
      </c>
      <c r="D678" s="1" t="str">
        <f t="shared" si="116"/>
        <v>21:0165</v>
      </c>
      <c r="E678" t="s">
        <v>3305</v>
      </c>
      <c r="F678" t="s">
        <v>3325</v>
      </c>
      <c r="H678">
        <v>52.7760678</v>
      </c>
      <c r="I678">
        <v>-60.332669099999997</v>
      </c>
      <c r="J678" s="1" t="str">
        <f t="shared" si="117"/>
        <v>NGR lake sediment grab sample</v>
      </c>
      <c r="K678" s="1" t="str">
        <f t="shared" si="118"/>
        <v>&lt;177 micron (NGR)</v>
      </c>
      <c r="L678">
        <v>35</v>
      </c>
      <c r="M678" t="s">
        <v>52</v>
      </c>
      <c r="N678">
        <v>677</v>
      </c>
      <c r="O678" t="s">
        <v>115</v>
      </c>
      <c r="P678" t="s">
        <v>78</v>
      </c>
      <c r="Q678" t="s">
        <v>95</v>
      </c>
      <c r="R678" t="s">
        <v>92</v>
      </c>
      <c r="S678" t="s">
        <v>153</v>
      </c>
      <c r="T678" t="s">
        <v>40</v>
      </c>
      <c r="U678" t="s">
        <v>480</v>
      </c>
      <c r="V678" t="s">
        <v>3326</v>
      </c>
      <c r="W678" t="s">
        <v>40</v>
      </c>
      <c r="X678" t="s">
        <v>179</v>
      </c>
      <c r="Y678" t="s">
        <v>95</v>
      </c>
      <c r="Z678" t="s">
        <v>392</v>
      </c>
      <c r="AA678" t="s">
        <v>58</v>
      </c>
      <c r="AB678" t="s">
        <v>597</v>
      </c>
      <c r="AC678" t="s">
        <v>250</v>
      </c>
      <c r="AD678" t="s">
        <v>61</v>
      </c>
    </row>
    <row r="679" spans="1:30" hidden="1" x14ac:dyDescent="0.3">
      <c r="A679" t="s">
        <v>3327</v>
      </c>
      <c r="B679" t="s">
        <v>3328</v>
      </c>
      <c r="C679" s="1" t="str">
        <f t="shared" si="109"/>
        <v>21:0500</v>
      </c>
      <c r="D679" s="1" t="str">
        <f t="shared" si="116"/>
        <v>21:0165</v>
      </c>
      <c r="E679" t="s">
        <v>3329</v>
      </c>
      <c r="F679" t="s">
        <v>3330</v>
      </c>
      <c r="H679">
        <v>52.762304800000003</v>
      </c>
      <c r="I679">
        <v>-60.321696299999999</v>
      </c>
      <c r="J679" s="1" t="str">
        <f t="shared" si="117"/>
        <v>NGR lake sediment grab sample</v>
      </c>
      <c r="K679" s="1" t="str">
        <f t="shared" si="118"/>
        <v>&lt;177 micron (NGR)</v>
      </c>
      <c r="L679">
        <v>35</v>
      </c>
      <c r="M679" t="s">
        <v>102</v>
      </c>
      <c r="N679">
        <v>678</v>
      </c>
      <c r="O679" t="s">
        <v>105</v>
      </c>
      <c r="P679" t="s">
        <v>477</v>
      </c>
      <c r="Q679" t="s">
        <v>95</v>
      </c>
      <c r="R679" t="s">
        <v>79</v>
      </c>
      <c r="S679" t="s">
        <v>131</v>
      </c>
      <c r="T679" t="s">
        <v>40</v>
      </c>
      <c r="U679" t="s">
        <v>3331</v>
      </c>
      <c r="V679" t="s">
        <v>598</v>
      </c>
      <c r="W679" t="s">
        <v>40</v>
      </c>
      <c r="X679" t="s">
        <v>179</v>
      </c>
      <c r="Y679" t="s">
        <v>95</v>
      </c>
      <c r="Z679" t="s">
        <v>314</v>
      </c>
      <c r="AA679" t="s">
        <v>214</v>
      </c>
      <c r="AB679" t="s">
        <v>582</v>
      </c>
      <c r="AC679" t="s">
        <v>248</v>
      </c>
      <c r="AD679" t="s">
        <v>478</v>
      </c>
    </row>
    <row r="680" spans="1:30" hidden="1" x14ac:dyDescent="0.3">
      <c r="A680" t="s">
        <v>3332</v>
      </c>
      <c r="B680" t="s">
        <v>3333</v>
      </c>
      <c r="C680" s="1" t="str">
        <f t="shared" si="109"/>
        <v>21:0500</v>
      </c>
      <c r="D680" s="1" t="str">
        <f t="shared" si="116"/>
        <v>21:0165</v>
      </c>
      <c r="E680" t="s">
        <v>3334</v>
      </c>
      <c r="F680" t="s">
        <v>3335</v>
      </c>
      <c r="H680">
        <v>52.734657499999997</v>
      </c>
      <c r="I680">
        <v>-60.3091857</v>
      </c>
      <c r="J680" s="1" t="str">
        <f t="shared" si="117"/>
        <v>NGR lake sediment grab sample</v>
      </c>
      <c r="K680" s="1" t="str">
        <f t="shared" si="118"/>
        <v>&lt;177 micron (NGR)</v>
      </c>
      <c r="L680">
        <v>35</v>
      </c>
      <c r="M680" t="s">
        <v>113</v>
      </c>
      <c r="N680">
        <v>679</v>
      </c>
      <c r="O680" t="s">
        <v>414</v>
      </c>
      <c r="P680" t="s">
        <v>202</v>
      </c>
      <c r="Q680" t="s">
        <v>39</v>
      </c>
      <c r="R680" t="s">
        <v>38</v>
      </c>
      <c r="S680" t="s">
        <v>55</v>
      </c>
      <c r="T680" t="s">
        <v>40</v>
      </c>
      <c r="U680" t="s">
        <v>129</v>
      </c>
      <c r="V680" t="s">
        <v>920</v>
      </c>
      <c r="W680" t="s">
        <v>40</v>
      </c>
      <c r="X680" t="s">
        <v>43</v>
      </c>
      <c r="Y680" t="s">
        <v>95</v>
      </c>
      <c r="Z680" t="s">
        <v>204</v>
      </c>
      <c r="AA680" t="s">
        <v>134</v>
      </c>
      <c r="AB680" t="s">
        <v>315</v>
      </c>
      <c r="AC680" t="s">
        <v>248</v>
      </c>
      <c r="AD680" t="s">
        <v>83</v>
      </c>
    </row>
    <row r="681" spans="1:30" hidden="1" x14ac:dyDescent="0.3">
      <c r="A681" t="s">
        <v>3336</v>
      </c>
      <c r="B681" t="s">
        <v>3337</v>
      </c>
      <c r="C681" s="1" t="str">
        <f t="shared" si="109"/>
        <v>21:0500</v>
      </c>
      <c r="D681" s="1" t="str">
        <f t="shared" si="116"/>
        <v>21:0165</v>
      </c>
      <c r="E681" t="s">
        <v>3338</v>
      </c>
      <c r="F681" t="s">
        <v>3339</v>
      </c>
      <c r="H681">
        <v>52.753664899999997</v>
      </c>
      <c r="I681">
        <v>-60.369964600000003</v>
      </c>
      <c r="J681" s="1" t="str">
        <f t="shared" si="117"/>
        <v>NGR lake sediment grab sample</v>
      </c>
      <c r="K681" s="1" t="str">
        <f t="shared" si="118"/>
        <v>&lt;177 micron (NGR)</v>
      </c>
      <c r="L681">
        <v>35</v>
      </c>
      <c r="M681" t="s">
        <v>127</v>
      </c>
      <c r="N681">
        <v>680</v>
      </c>
      <c r="O681" t="s">
        <v>211</v>
      </c>
      <c r="P681" t="s">
        <v>265</v>
      </c>
      <c r="Q681" t="s">
        <v>95</v>
      </c>
      <c r="R681" t="s">
        <v>176</v>
      </c>
      <c r="S681" t="s">
        <v>153</v>
      </c>
      <c r="T681" t="s">
        <v>40</v>
      </c>
      <c r="U681" t="s">
        <v>428</v>
      </c>
      <c r="V681" t="s">
        <v>3340</v>
      </c>
      <c r="W681" t="s">
        <v>40</v>
      </c>
      <c r="X681" t="s">
        <v>179</v>
      </c>
      <c r="Y681" t="s">
        <v>39</v>
      </c>
      <c r="Z681" t="s">
        <v>3341</v>
      </c>
      <c r="AA681" t="s">
        <v>134</v>
      </c>
      <c r="AB681" t="s">
        <v>176</v>
      </c>
      <c r="AC681" t="s">
        <v>233</v>
      </c>
      <c r="AD681" t="s">
        <v>61</v>
      </c>
    </row>
    <row r="682" spans="1:30" hidden="1" x14ac:dyDescent="0.3">
      <c r="A682" t="s">
        <v>3342</v>
      </c>
      <c r="B682" t="s">
        <v>3343</v>
      </c>
      <c r="C682" s="1" t="str">
        <f t="shared" si="109"/>
        <v>21:0500</v>
      </c>
      <c r="D682" s="1" t="str">
        <f t="shared" si="116"/>
        <v>21:0165</v>
      </c>
      <c r="E682" t="s">
        <v>3344</v>
      </c>
      <c r="F682" t="s">
        <v>3345</v>
      </c>
      <c r="H682">
        <v>52.747909399999998</v>
      </c>
      <c r="I682">
        <v>-60.392332099999997</v>
      </c>
      <c r="J682" s="1" t="str">
        <f t="shared" si="117"/>
        <v>NGR lake sediment grab sample</v>
      </c>
      <c r="K682" s="1" t="str">
        <f t="shared" si="118"/>
        <v>&lt;177 micron (NGR)</v>
      </c>
      <c r="L682">
        <v>35</v>
      </c>
      <c r="M682" t="s">
        <v>142</v>
      </c>
      <c r="N682">
        <v>681</v>
      </c>
      <c r="O682" t="s">
        <v>571</v>
      </c>
      <c r="P682" t="s">
        <v>130</v>
      </c>
      <c r="Q682" t="s">
        <v>37</v>
      </c>
      <c r="R682" t="s">
        <v>68</v>
      </c>
      <c r="S682" t="s">
        <v>55</v>
      </c>
      <c r="T682" t="s">
        <v>40</v>
      </c>
      <c r="U682" t="s">
        <v>408</v>
      </c>
      <c r="V682" t="s">
        <v>94</v>
      </c>
      <c r="W682" t="s">
        <v>40</v>
      </c>
      <c r="X682" t="s">
        <v>179</v>
      </c>
      <c r="Y682" t="s">
        <v>95</v>
      </c>
      <c r="Z682" t="s">
        <v>204</v>
      </c>
      <c r="AA682" t="s">
        <v>196</v>
      </c>
      <c r="AB682" t="s">
        <v>472</v>
      </c>
      <c r="AC682" t="s">
        <v>57</v>
      </c>
      <c r="AD682" t="s">
        <v>71</v>
      </c>
    </row>
    <row r="683" spans="1:30" hidden="1" x14ac:dyDescent="0.3">
      <c r="A683" t="s">
        <v>3346</v>
      </c>
      <c r="B683" t="s">
        <v>3347</v>
      </c>
      <c r="C683" s="1" t="str">
        <f t="shared" si="109"/>
        <v>21:0500</v>
      </c>
      <c r="D683" s="1" t="str">
        <f t="shared" si="116"/>
        <v>21:0165</v>
      </c>
      <c r="E683" t="s">
        <v>3348</v>
      </c>
      <c r="F683" t="s">
        <v>3349</v>
      </c>
      <c r="H683">
        <v>52.714066699999997</v>
      </c>
      <c r="I683">
        <v>-60.410581200000003</v>
      </c>
      <c r="J683" s="1" t="str">
        <f t="shared" si="117"/>
        <v>NGR lake sediment grab sample</v>
      </c>
      <c r="K683" s="1" t="str">
        <f t="shared" si="118"/>
        <v>&lt;177 micron (NGR)</v>
      </c>
      <c r="L683">
        <v>35</v>
      </c>
      <c r="M683" t="s">
        <v>150</v>
      </c>
      <c r="N683">
        <v>682</v>
      </c>
      <c r="O683" t="s">
        <v>66</v>
      </c>
      <c r="P683" t="s">
        <v>153</v>
      </c>
      <c r="Q683" t="s">
        <v>39</v>
      </c>
      <c r="R683" t="s">
        <v>37</v>
      </c>
      <c r="S683" t="s">
        <v>68</v>
      </c>
      <c r="T683" t="s">
        <v>40</v>
      </c>
      <c r="U683" t="s">
        <v>1865</v>
      </c>
      <c r="V683" t="s">
        <v>57</v>
      </c>
      <c r="W683" t="s">
        <v>40</v>
      </c>
      <c r="X683" t="s">
        <v>179</v>
      </c>
      <c r="Y683" t="s">
        <v>95</v>
      </c>
      <c r="Z683" t="s">
        <v>135</v>
      </c>
      <c r="AA683" t="s">
        <v>135</v>
      </c>
      <c r="AB683" t="s">
        <v>2086</v>
      </c>
      <c r="AC683" t="s">
        <v>248</v>
      </c>
      <c r="AD683" t="s">
        <v>155</v>
      </c>
    </row>
    <row r="684" spans="1:30" hidden="1" x14ac:dyDescent="0.3">
      <c r="A684" t="s">
        <v>3350</v>
      </c>
      <c r="B684" t="s">
        <v>3351</v>
      </c>
      <c r="C684" s="1" t="str">
        <f t="shared" si="109"/>
        <v>21:0500</v>
      </c>
      <c r="D684" s="1" t="str">
        <f t="shared" si="116"/>
        <v>21:0165</v>
      </c>
      <c r="E684" t="s">
        <v>3352</v>
      </c>
      <c r="F684" t="s">
        <v>3353</v>
      </c>
      <c r="H684">
        <v>52.7221294</v>
      </c>
      <c r="I684">
        <v>-60.460738999999997</v>
      </c>
      <c r="J684" s="1" t="str">
        <f t="shared" si="117"/>
        <v>NGR lake sediment grab sample</v>
      </c>
      <c r="K684" s="1" t="str">
        <f t="shared" si="118"/>
        <v>&lt;177 micron (NGR)</v>
      </c>
      <c r="L684">
        <v>35</v>
      </c>
      <c r="M684" t="s">
        <v>175</v>
      </c>
      <c r="N684">
        <v>683</v>
      </c>
      <c r="O684" t="s">
        <v>789</v>
      </c>
      <c r="P684" t="s">
        <v>134</v>
      </c>
      <c r="Q684" t="s">
        <v>95</v>
      </c>
      <c r="R684" t="s">
        <v>92</v>
      </c>
      <c r="S684" t="s">
        <v>153</v>
      </c>
      <c r="T684" t="s">
        <v>40</v>
      </c>
      <c r="U684" t="s">
        <v>760</v>
      </c>
      <c r="V684" t="s">
        <v>1337</v>
      </c>
      <c r="W684" t="s">
        <v>40</v>
      </c>
      <c r="X684" t="s">
        <v>179</v>
      </c>
      <c r="Y684" t="s">
        <v>95</v>
      </c>
      <c r="Z684" t="s">
        <v>214</v>
      </c>
      <c r="AA684" t="s">
        <v>258</v>
      </c>
      <c r="AB684" t="s">
        <v>1779</v>
      </c>
      <c r="AC684" t="s">
        <v>250</v>
      </c>
      <c r="AD684" t="s">
        <v>409</v>
      </c>
    </row>
    <row r="685" spans="1:30" hidden="1" x14ac:dyDescent="0.3">
      <c r="A685" t="s">
        <v>3354</v>
      </c>
      <c r="B685" t="s">
        <v>3355</v>
      </c>
      <c r="C685" s="1" t="str">
        <f t="shared" si="109"/>
        <v>21:0500</v>
      </c>
      <c r="D685" s="1" t="str">
        <f t="shared" si="116"/>
        <v>21:0165</v>
      </c>
      <c r="E685" t="s">
        <v>3356</v>
      </c>
      <c r="F685" t="s">
        <v>3357</v>
      </c>
      <c r="H685">
        <v>52.722589599999999</v>
      </c>
      <c r="I685">
        <v>-60.4874151</v>
      </c>
      <c r="J685" s="1" t="str">
        <f t="shared" si="117"/>
        <v>NGR lake sediment grab sample</v>
      </c>
      <c r="K685" s="1" t="str">
        <f t="shared" si="118"/>
        <v>&lt;177 micron (NGR)</v>
      </c>
      <c r="L685">
        <v>35</v>
      </c>
      <c r="M685" t="s">
        <v>184</v>
      </c>
      <c r="N685">
        <v>684</v>
      </c>
      <c r="O685" t="s">
        <v>377</v>
      </c>
      <c r="P685" t="s">
        <v>202</v>
      </c>
      <c r="Q685" t="s">
        <v>39</v>
      </c>
      <c r="R685" t="s">
        <v>68</v>
      </c>
      <c r="S685" t="s">
        <v>39</v>
      </c>
      <c r="T685" t="s">
        <v>40</v>
      </c>
      <c r="U685" t="s">
        <v>164</v>
      </c>
      <c r="V685" t="s">
        <v>117</v>
      </c>
      <c r="W685" t="s">
        <v>40</v>
      </c>
      <c r="X685" t="s">
        <v>43</v>
      </c>
      <c r="Y685" t="s">
        <v>95</v>
      </c>
      <c r="Z685" t="s">
        <v>204</v>
      </c>
      <c r="AA685" t="s">
        <v>135</v>
      </c>
      <c r="AB685" t="s">
        <v>766</v>
      </c>
      <c r="AC685" t="s">
        <v>250</v>
      </c>
      <c r="AD685" t="s">
        <v>196</v>
      </c>
    </row>
    <row r="686" spans="1:30" hidden="1" x14ac:dyDescent="0.3">
      <c r="A686" t="s">
        <v>3358</v>
      </c>
      <c r="B686" t="s">
        <v>3359</v>
      </c>
      <c r="C686" s="1" t="str">
        <f t="shared" si="109"/>
        <v>21:0500</v>
      </c>
      <c r="D686" s="1" t="str">
        <f t="shared" si="116"/>
        <v>21:0165</v>
      </c>
      <c r="E686" t="s">
        <v>3360</v>
      </c>
      <c r="F686" t="s">
        <v>3361</v>
      </c>
      <c r="H686">
        <v>52.790430399999998</v>
      </c>
      <c r="I686">
        <v>-60.5783749</v>
      </c>
      <c r="J686" s="1" t="str">
        <f t="shared" si="117"/>
        <v>NGR lake sediment grab sample</v>
      </c>
      <c r="K686" s="1" t="str">
        <f t="shared" si="118"/>
        <v>&lt;177 micron (NGR)</v>
      </c>
      <c r="L686">
        <v>35</v>
      </c>
      <c r="M686" t="s">
        <v>191</v>
      </c>
      <c r="N686">
        <v>685</v>
      </c>
      <c r="O686" t="s">
        <v>132</v>
      </c>
      <c r="P686" t="s">
        <v>204</v>
      </c>
      <c r="Q686" t="s">
        <v>95</v>
      </c>
      <c r="R686" t="s">
        <v>153</v>
      </c>
      <c r="S686" t="s">
        <v>169</v>
      </c>
      <c r="T686" t="s">
        <v>40</v>
      </c>
      <c r="U686" t="s">
        <v>3362</v>
      </c>
      <c r="V686" t="s">
        <v>153</v>
      </c>
      <c r="W686" t="s">
        <v>40</v>
      </c>
      <c r="X686" t="s">
        <v>179</v>
      </c>
      <c r="Y686" t="s">
        <v>95</v>
      </c>
      <c r="Z686" t="s">
        <v>71</v>
      </c>
      <c r="AA686" t="s">
        <v>314</v>
      </c>
      <c r="AB686" t="s">
        <v>1192</v>
      </c>
      <c r="AC686" t="s">
        <v>144</v>
      </c>
      <c r="AD686" t="s">
        <v>61</v>
      </c>
    </row>
    <row r="687" spans="1:30" hidden="1" x14ac:dyDescent="0.3">
      <c r="A687" t="s">
        <v>3363</v>
      </c>
      <c r="B687" t="s">
        <v>3364</v>
      </c>
      <c r="C687" s="1" t="str">
        <f t="shared" si="109"/>
        <v>21:0500</v>
      </c>
      <c r="D687" s="1" t="str">
        <f t="shared" si="116"/>
        <v>21:0165</v>
      </c>
      <c r="E687" t="s">
        <v>3365</v>
      </c>
      <c r="F687" t="s">
        <v>3366</v>
      </c>
      <c r="H687">
        <v>52.835970400000001</v>
      </c>
      <c r="I687">
        <v>-60.579077499999997</v>
      </c>
      <c r="J687" s="1" t="str">
        <f t="shared" si="117"/>
        <v>NGR lake sediment grab sample</v>
      </c>
      <c r="K687" s="1" t="str">
        <f t="shared" si="118"/>
        <v>&lt;177 micron (NGR)</v>
      </c>
      <c r="L687">
        <v>35</v>
      </c>
      <c r="M687" t="s">
        <v>201</v>
      </c>
      <c r="N687">
        <v>686</v>
      </c>
      <c r="O687" t="s">
        <v>223</v>
      </c>
      <c r="P687" t="s">
        <v>192</v>
      </c>
      <c r="Q687" t="s">
        <v>95</v>
      </c>
      <c r="R687" t="s">
        <v>176</v>
      </c>
      <c r="S687" t="s">
        <v>67</v>
      </c>
      <c r="T687" t="s">
        <v>40</v>
      </c>
      <c r="U687" t="s">
        <v>1452</v>
      </c>
      <c r="V687" t="s">
        <v>1249</v>
      </c>
      <c r="W687" t="s">
        <v>40</v>
      </c>
      <c r="X687" t="s">
        <v>179</v>
      </c>
      <c r="Y687" t="s">
        <v>95</v>
      </c>
      <c r="Z687" t="s">
        <v>107</v>
      </c>
      <c r="AA687" t="s">
        <v>58</v>
      </c>
      <c r="AB687" t="s">
        <v>385</v>
      </c>
      <c r="AC687" t="s">
        <v>250</v>
      </c>
      <c r="AD687" t="s">
        <v>115</v>
      </c>
    </row>
    <row r="688" spans="1:30" hidden="1" x14ac:dyDescent="0.3">
      <c r="A688" t="s">
        <v>3367</v>
      </c>
      <c r="B688" t="s">
        <v>3368</v>
      </c>
      <c r="C688" s="1" t="str">
        <f t="shared" si="109"/>
        <v>21:0500</v>
      </c>
      <c r="D688" s="1" t="str">
        <f t="shared" si="116"/>
        <v>21:0165</v>
      </c>
      <c r="E688" t="s">
        <v>3369</v>
      </c>
      <c r="F688" t="s">
        <v>3370</v>
      </c>
      <c r="H688">
        <v>52.857103600000002</v>
      </c>
      <c r="I688">
        <v>-60.686062100000001</v>
      </c>
      <c r="J688" s="1" t="str">
        <f t="shared" si="117"/>
        <v>NGR lake sediment grab sample</v>
      </c>
      <c r="K688" s="1" t="str">
        <f t="shared" si="118"/>
        <v>&lt;177 micron (NGR)</v>
      </c>
      <c r="L688">
        <v>35</v>
      </c>
      <c r="M688" t="s">
        <v>210</v>
      </c>
      <c r="N688">
        <v>687</v>
      </c>
      <c r="O688" t="s">
        <v>265</v>
      </c>
      <c r="P688" t="s">
        <v>176</v>
      </c>
      <c r="Q688" t="s">
        <v>95</v>
      </c>
      <c r="R688" t="s">
        <v>136</v>
      </c>
      <c r="S688" t="s">
        <v>55</v>
      </c>
      <c r="T688" t="s">
        <v>40</v>
      </c>
      <c r="U688" t="s">
        <v>1134</v>
      </c>
      <c r="V688" t="s">
        <v>264</v>
      </c>
      <c r="W688" t="s">
        <v>40</v>
      </c>
      <c r="X688" t="s">
        <v>43</v>
      </c>
      <c r="Y688" t="s">
        <v>95</v>
      </c>
      <c r="Z688" t="s">
        <v>134</v>
      </c>
      <c r="AA688" t="s">
        <v>214</v>
      </c>
      <c r="AB688" t="s">
        <v>1579</v>
      </c>
      <c r="AC688" t="s">
        <v>250</v>
      </c>
      <c r="AD688" t="s">
        <v>314</v>
      </c>
    </row>
    <row r="689" spans="1:30" hidden="1" x14ac:dyDescent="0.3">
      <c r="A689" t="s">
        <v>3371</v>
      </c>
      <c r="B689" t="s">
        <v>3372</v>
      </c>
      <c r="C689" s="1" t="str">
        <f t="shared" si="109"/>
        <v>21:0500</v>
      </c>
      <c r="D689" s="1" t="str">
        <f t="shared" si="116"/>
        <v>21:0165</v>
      </c>
      <c r="E689" t="s">
        <v>3373</v>
      </c>
      <c r="F689" t="s">
        <v>3374</v>
      </c>
      <c r="H689">
        <v>52.867577500000003</v>
      </c>
      <c r="I689">
        <v>-60.710125300000001</v>
      </c>
      <c r="J689" s="1" t="str">
        <f t="shared" si="117"/>
        <v>NGR lake sediment grab sample</v>
      </c>
      <c r="K689" s="1" t="str">
        <f t="shared" si="118"/>
        <v>&lt;177 micron (NGR)</v>
      </c>
      <c r="L689">
        <v>35</v>
      </c>
      <c r="M689" t="s">
        <v>221</v>
      </c>
      <c r="N689">
        <v>688</v>
      </c>
      <c r="O689" t="s">
        <v>1871</v>
      </c>
      <c r="P689" t="s">
        <v>103</v>
      </c>
      <c r="Q689" t="s">
        <v>95</v>
      </c>
      <c r="R689" t="s">
        <v>54</v>
      </c>
      <c r="S689" t="s">
        <v>193</v>
      </c>
      <c r="T689" t="s">
        <v>40</v>
      </c>
      <c r="U689" t="s">
        <v>3375</v>
      </c>
      <c r="V689" t="s">
        <v>728</v>
      </c>
      <c r="W689" t="s">
        <v>40</v>
      </c>
      <c r="X689" t="s">
        <v>43</v>
      </c>
      <c r="Y689" t="s">
        <v>95</v>
      </c>
      <c r="Z689" t="s">
        <v>82</v>
      </c>
      <c r="AA689" t="s">
        <v>44</v>
      </c>
      <c r="AB689" t="s">
        <v>636</v>
      </c>
      <c r="AC689" t="s">
        <v>250</v>
      </c>
      <c r="AD689" t="s">
        <v>115</v>
      </c>
    </row>
    <row r="690" spans="1:30" hidden="1" x14ac:dyDescent="0.3">
      <c r="A690" t="s">
        <v>3376</v>
      </c>
      <c r="B690" t="s">
        <v>3377</v>
      </c>
      <c r="C690" s="1" t="str">
        <f t="shared" si="109"/>
        <v>21:0500</v>
      </c>
      <c r="D690" s="1" t="str">
        <f t="shared" si="116"/>
        <v>21:0165</v>
      </c>
      <c r="E690" t="s">
        <v>3378</v>
      </c>
      <c r="F690" t="s">
        <v>3379</v>
      </c>
      <c r="H690">
        <v>52.880998599999998</v>
      </c>
      <c r="I690">
        <v>-60.6932318</v>
      </c>
      <c r="J690" s="1" t="str">
        <f t="shared" si="117"/>
        <v>NGR lake sediment grab sample</v>
      </c>
      <c r="K690" s="1" t="str">
        <f t="shared" si="118"/>
        <v>&lt;177 micron (NGR)</v>
      </c>
      <c r="L690">
        <v>35</v>
      </c>
      <c r="M690" t="s">
        <v>230</v>
      </c>
      <c r="N690">
        <v>689</v>
      </c>
      <c r="O690" t="s">
        <v>36</v>
      </c>
      <c r="P690" t="s">
        <v>54</v>
      </c>
      <c r="Q690" t="s">
        <v>39</v>
      </c>
      <c r="R690" t="s">
        <v>153</v>
      </c>
      <c r="S690" t="s">
        <v>39</v>
      </c>
      <c r="T690" t="s">
        <v>40</v>
      </c>
      <c r="U690" t="s">
        <v>408</v>
      </c>
      <c r="V690" t="s">
        <v>748</v>
      </c>
      <c r="W690" t="s">
        <v>40</v>
      </c>
      <c r="X690" t="s">
        <v>179</v>
      </c>
      <c r="Y690" t="s">
        <v>95</v>
      </c>
      <c r="Z690" t="s">
        <v>164</v>
      </c>
      <c r="AA690" t="s">
        <v>58</v>
      </c>
      <c r="AB690" t="s">
        <v>323</v>
      </c>
      <c r="AC690" t="s">
        <v>250</v>
      </c>
      <c r="AD690" t="s">
        <v>314</v>
      </c>
    </row>
    <row r="691" spans="1:30" hidden="1" x14ac:dyDescent="0.3">
      <c r="A691" t="s">
        <v>3380</v>
      </c>
      <c r="B691" t="s">
        <v>3381</v>
      </c>
      <c r="C691" s="1" t="str">
        <f t="shared" si="109"/>
        <v>21:0500</v>
      </c>
      <c r="D691" s="1" t="str">
        <f t="shared" si="116"/>
        <v>21:0165</v>
      </c>
      <c r="E691" t="s">
        <v>3382</v>
      </c>
      <c r="F691" t="s">
        <v>3383</v>
      </c>
      <c r="H691">
        <v>52.906646600000002</v>
      </c>
      <c r="I691">
        <v>-60.630847799999998</v>
      </c>
      <c r="J691" s="1" t="str">
        <f t="shared" si="117"/>
        <v>NGR lake sediment grab sample</v>
      </c>
      <c r="K691" s="1" t="str">
        <f t="shared" si="118"/>
        <v>&lt;177 micron (NGR)</v>
      </c>
      <c r="L691">
        <v>35</v>
      </c>
      <c r="M691" t="s">
        <v>238</v>
      </c>
      <c r="N691">
        <v>690</v>
      </c>
      <c r="O691" t="s">
        <v>1900</v>
      </c>
      <c r="P691" t="s">
        <v>256</v>
      </c>
      <c r="Q691" t="s">
        <v>39</v>
      </c>
      <c r="R691" t="s">
        <v>202</v>
      </c>
      <c r="S691" t="s">
        <v>68</v>
      </c>
      <c r="T691" t="s">
        <v>40</v>
      </c>
      <c r="U691" t="s">
        <v>291</v>
      </c>
      <c r="V691" t="s">
        <v>596</v>
      </c>
      <c r="W691" t="s">
        <v>40</v>
      </c>
      <c r="X691" t="s">
        <v>43</v>
      </c>
      <c r="Y691" t="s">
        <v>95</v>
      </c>
      <c r="Z691" t="s">
        <v>44</v>
      </c>
      <c r="AA691" t="s">
        <v>214</v>
      </c>
      <c r="AB691" t="s">
        <v>385</v>
      </c>
      <c r="AC691" t="s">
        <v>144</v>
      </c>
      <c r="AD691" t="s">
        <v>48</v>
      </c>
    </row>
    <row r="692" spans="1:30" hidden="1" x14ac:dyDescent="0.3">
      <c r="A692" t="s">
        <v>3384</v>
      </c>
      <c r="B692" t="s">
        <v>3385</v>
      </c>
      <c r="C692" s="1" t="str">
        <f t="shared" si="109"/>
        <v>21:0500</v>
      </c>
      <c r="D692" s="1" t="str">
        <f t="shared" si="116"/>
        <v>21:0165</v>
      </c>
      <c r="E692" t="s">
        <v>3386</v>
      </c>
      <c r="F692" t="s">
        <v>3387</v>
      </c>
      <c r="H692">
        <v>52.930099499999997</v>
      </c>
      <c r="I692">
        <v>-60.622884999999997</v>
      </c>
      <c r="J692" s="1" t="str">
        <f t="shared" si="117"/>
        <v>NGR lake sediment grab sample</v>
      </c>
      <c r="K692" s="1" t="str">
        <f t="shared" si="118"/>
        <v>&lt;177 micron (NGR)</v>
      </c>
      <c r="L692">
        <v>35</v>
      </c>
      <c r="M692" t="s">
        <v>246</v>
      </c>
      <c r="N692">
        <v>691</v>
      </c>
      <c r="O692" t="s">
        <v>471</v>
      </c>
      <c r="P692" t="s">
        <v>397</v>
      </c>
      <c r="Q692" t="s">
        <v>95</v>
      </c>
      <c r="R692" t="s">
        <v>79</v>
      </c>
      <c r="S692" t="s">
        <v>79</v>
      </c>
      <c r="T692" t="s">
        <v>40</v>
      </c>
      <c r="U692" t="s">
        <v>3388</v>
      </c>
      <c r="V692" t="s">
        <v>371</v>
      </c>
      <c r="W692" t="s">
        <v>40</v>
      </c>
      <c r="X692" t="s">
        <v>179</v>
      </c>
      <c r="Y692" t="s">
        <v>55</v>
      </c>
      <c r="Z692" t="s">
        <v>83</v>
      </c>
      <c r="AA692" t="s">
        <v>83</v>
      </c>
      <c r="AB692" t="s">
        <v>35</v>
      </c>
      <c r="AC692" t="s">
        <v>250</v>
      </c>
      <c r="AD692" t="s">
        <v>314</v>
      </c>
    </row>
    <row r="693" spans="1:30" hidden="1" x14ac:dyDescent="0.3">
      <c r="A693" t="s">
        <v>3389</v>
      </c>
      <c r="B693" t="s">
        <v>3390</v>
      </c>
      <c r="C693" s="1" t="str">
        <f t="shared" si="109"/>
        <v>21:0500</v>
      </c>
      <c r="D693" s="1" t="str">
        <f t="shared" si="116"/>
        <v>21:0165</v>
      </c>
      <c r="E693" t="s">
        <v>3391</v>
      </c>
      <c r="F693" t="s">
        <v>3392</v>
      </c>
      <c r="H693">
        <v>52.921144099999999</v>
      </c>
      <c r="I693">
        <v>-60.678853500000002</v>
      </c>
      <c r="J693" s="1" t="str">
        <f t="shared" si="117"/>
        <v>NGR lake sediment grab sample</v>
      </c>
      <c r="K693" s="1" t="str">
        <f t="shared" si="118"/>
        <v>&lt;177 micron (NGR)</v>
      </c>
      <c r="L693">
        <v>36</v>
      </c>
      <c r="M693" t="s">
        <v>34</v>
      </c>
      <c r="N693">
        <v>692</v>
      </c>
      <c r="O693" t="s">
        <v>93</v>
      </c>
      <c r="P693" t="s">
        <v>265</v>
      </c>
      <c r="Q693" t="s">
        <v>39</v>
      </c>
      <c r="R693" t="s">
        <v>79</v>
      </c>
      <c r="S693" t="s">
        <v>153</v>
      </c>
      <c r="T693" t="s">
        <v>40</v>
      </c>
      <c r="U693" t="s">
        <v>80</v>
      </c>
      <c r="V693" t="s">
        <v>565</v>
      </c>
      <c r="W693" t="s">
        <v>40</v>
      </c>
      <c r="X693" t="s">
        <v>179</v>
      </c>
      <c r="Y693" t="s">
        <v>95</v>
      </c>
      <c r="Z693" t="s">
        <v>211</v>
      </c>
      <c r="AA693" t="s">
        <v>258</v>
      </c>
      <c r="AB693" t="s">
        <v>571</v>
      </c>
      <c r="AC693" t="s">
        <v>250</v>
      </c>
      <c r="AD693" t="s">
        <v>241</v>
      </c>
    </row>
    <row r="694" spans="1:30" hidden="1" x14ac:dyDescent="0.3">
      <c r="A694" t="s">
        <v>3393</v>
      </c>
      <c r="B694" t="s">
        <v>3394</v>
      </c>
      <c r="C694" s="1" t="str">
        <f t="shared" si="109"/>
        <v>21:0500</v>
      </c>
      <c r="D694" s="1" t="str">
        <f t="shared" si="116"/>
        <v>21:0165</v>
      </c>
      <c r="E694" t="s">
        <v>3395</v>
      </c>
      <c r="F694" t="s">
        <v>3396</v>
      </c>
      <c r="H694">
        <v>52.960550400000002</v>
      </c>
      <c r="I694">
        <v>-60.650772500000002</v>
      </c>
      <c r="J694" s="1" t="str">
        <f t="shared" si="117"/>
        <v>NGR lake sediment grab sample</v>
      </c>
      <c r="K694" s="1" t="str">
        <f t="shared" si="118"/>
        <v>&lt;177 micron (NGR)</v>
      </c>
      <c r="L694">
        <v>36</v>
      </c>
      <c r="M694" t="s">
        <v>76</v>
      </c>
      <c r="N694">
        <v>693</v>
      </c>
      <c r="O694" t="s">
        <v>247</v>
      </c>
      <c r="P694" t="s">
        <v>35</v>
      </c>
      <c r="Q694" t="s">
        <v>39</v>
      </c>
      <c r="R694" t="s">
        <v>153</v>
      </c>
      <c r="S694" t="s">
        <v>55</v>
      </c>
      <c r="T694" t="s">
        <v>40</v>
      </c>
      <c r="U694" t="s">
        <v>58</v>
      </c>
      <c r="V694" t="s">
        <v>233</v>
      </c>
      <c r="W694" t="s">
        <v>40</v>
      </c>
      <c r="X694" t="s">
        <v>179</v>
      </c>
      <c r="Y694" t="s">
        <v>95</v>
      </c>
      <c r="Z694" t="s">
        <v>204</v>
      </c>
      <c r="AA694" t="s">
        <v>58</v>
      </c>
      <c r="AB694" t="s">
        <v>678</v>
      </c>
      <c r="AC694" t="s">
        <v>250</v>
      </c>
      <c r="AD694" t="s">
        <v>115</v>
      </c>
    </row>
    <row r="695" spans="1:30" hidden="1" x14ac:dyDescent="0.3">
      <c r="A695" t="s">
        <v>3397</v>
      </c>
      <c r="B695" t="s">
        <v>3398</v>
      </c>
      <c r="C695" s="1" t="str">
        <f t="shared" si="109"/>
        <v>21:0500</v>
      </c>
      <c r="D695" s="1" t="str">
        <f t="shared" si="116"/>
        <v>21:0165</v>
      </c>
      <c r="E695" t="s">
        <v>3391</v>
      </c>
      <c r="F695" t="s">
        <v>3399</v>
      </c>
      <c r="H695">
        <v>52.921144099999999</v>
      </c>
      <c r="I695">
        <v>-60.678853500000002</v>
      </c>
      <c r="J695" s="1" t="str">
        <f t="shared" si="117"/>
        <v>NGR lake sediment grab sample</v>
      </c>
      <c r="K695" s="1" t="str">
        <f t="shared" si="118"/>
        <v>&lt;177 micron (NGR)</v>
      </c>
      <c r="L695">
        <v>36</v>
      </c>
      <c r="M695" t="s">
        <v>65</v>
      </c>
      <c r="N695">
        <v>694</v>
      </c>
      <c r="O695" t="s">
        <v>552</v>
      </c>
      <c r="P695" t="s">
        <v>104</v>
      </c>
      <c r="Q695" t="s">
        <v>39</v>
      </c>
      <c r="R695" t="s">
        <v>79</v>
      </c>
      <c r="S695" t="s">
        <v>92</v>
      </c>
      <c r="T695" t="s">
        <v>40</v>
      </c>
      <c r="U695" t="s">
        <v>1060</v>
      </c>
      <c r="V695" t="s">
        <v>884</v>
      </c>
      <c r="W695" t="s">
        <v>40</v>
      </c>
      <c r="X695" t="s">
        <v>179</v>
      </c>
      <c r="Y695" t="s">
        <v>95</v>
      </c>
      <c r="Z695" t="s">
        <v>211</v>
      </c>
      <c r="AA695" t="s">
        <v>258</v>
      </c>
      <c r="AB695" t="s">
        <v>2258</v>
      </c>
      <c r="AC695" t="s">
        <v>250</v>
      </c>
      <c r="AD695" t="s">
        <v>115</v>
      </c>
    </row>
    <row r="696" spans="1:30" hidden="1" x14ac:dyDescent="0.3">
      <c r="A696" t="s">
        <v>3400</v>
      </c>
      <c r="B696" t="s">
        <v>3401</v>
      </c>
      <c r="C696" s="1" t="str">
        <f t="shared" si="109"/>
        <v>21:0500</v>
      </c>
      <c r="D696" s="1" t="str">
        <f t="shared" si="116"/>
        <v>21:0165</v>
      </c>
      <c r="E696" t="s">
        <v>3391</v>
      </c>
      <c r="F696" t="s">
        <v>3402</v>
      </c>
      <c r="H696">
        <v>52.921144099999999</v>
      </c>
      <c r="I696">
        <v>-60.678853500000002</v>
      </c>
      <c r="J696" s="1" t="str">
        <f t="shared" si="117"/>
        <v>NGR lake sediment grab sample</v>
      </c>
      <c r="K696" s="1" t="str">
        <f t="shared" si="118"/>
        <v>&lt;177 micron (NGR)</v>
      </c>
      <c r="L696">
        <v>36</v>
      </c>
      <c r="M696" t="s">
        <v>52</v>
      </c>
      <c r="N696">
        <v>695</v>
      </c>
      <c r="O696" t="s">
        <v>789</v>
      </c>
      <c r="P696" t="s">
        <v>104</v>
      </c>
      <c r="Q696" t="s">
        <v>39</v>
      </c>
      <c r="R696" t="s">
        <v>79</v>
      </c>
      <c r="S696" t="s">
        <v>79</v>
      </c>
      <c r="T696" t="s">
        <v>40</v>
      </c>
      <c r="U696" t="s">
        <v>203</v>
      </c>
      <c r="V696" t="s">
        <v>85</v>
      </c>
      <c r="W696" t="s">
        <v>40</v>
      </c>
      <c r="X696" t="s">
        <v>179</v>
      </c>
      <c r="Y696" t="s">
        <v>95</v>
      </c>
      <c r="Z696" t="s">
        <v>58</v>
      </c>
      <c r="AA696" t="s">
        <v>58</v>
      </c>
      <c r="AB696" t="s">
        <v>429</v>
      </c>
      <c r="AC696" t="s">
        <v>250</v>
      </c>
      <c r="AD696" t="s">
        <v>196</v>
      </c>
    </row>
    <row r="697" spans="1:30" hidden="1" x14ac:dyDescent="0.3">
      <c r="A697" t="s">
        <v>3403</v>
      </c>
      <c r="B697" t="s">
        <v>3404</v>
      </c>
      <c r="C697" s="1" t="str">
        <f t="shared" si="109"/>
        <v>21:0500</v>
      </c>
      <c r="D697" s="1" t="str">
        <f t="shared" si="116"/>
        <v>21:0165</v>
      </c>
      <c r="E697" t="s">
        <v>3405</v>
      </c>
      <c r="F697" t="s">
        <v>3406</v>
      </c>
      <c r="H697">
        <v>52.9178189</v>
      </c>
      <c r="I697">
        <v>-60.725905400000002</v>
      </c>
      <c r="J697" s="1" t="str">
        <f t="shared" si="117"/>
        <v>NGR lake sediment grab sample</v>
      </c>
      <c r="K697" s="1" t="str">
        <f t="shared" si="118"/>
        <v>&lt;177 micron (NGR)</v>
      </c>
      <c r="L697">
        <v>36</v>
      </c>
      <c r="M697" t="s">
        <v>91</v>
      </c>
      <c r="N697">
        <v>696</v>
      </c>
      <c r="O697" t="s">
        <v>383</v>
      </c>
      <c r="P697" t="s">
        <v>164</v>
      </c>
      <c r="Q697" t="s">
        <v>95</v>
      </c>
      <c r="R697" t="s">
        <v>92</v>
      </c>
      <c r="S697" t="s">
        <v>54</v>
      </c>
      <c r="T697" t="s">
        <v>40</v>
      </c>
      <c r="U697" t="s">
        <v>1885</v>
      </c>
      <c r="V697" t="s">
        <v>818</v>
      </c>
      <c r="W697" t="s">
        <v>40</v>
      </c>
      <c r="X697" t="s">
        <v>179</v>
      </c>
      <c r="Y697" t="s">
        <v>95</v>
      </c>
      <c r="Z697" t="s">
        <v>257</v>
      </c>
      <c r="AA697" t="s">
        <v>44</v>
      </c>
      <c r="AB697" t="s">
        <v>306</v>
      </c>
      <c r="AC697" t="s">
        <v>248</v>
      </c>
      <c r="AD697" t="s">
        <v>155</v>
      </c>
    </row>
    <row r="698" spans="1:30" hidden="1" x14ac:dyDescent="0.3">
      <c r="A698" t="s">
        <v>3407</v>
      </c>
      <c r="B698" t="s">
        <v>3408</v>
      </c>
      <c r="C698" s="1" t="str">
        <f t="shared" si="109"/>
        <v>21:0500</v>
      </c>
      <c r="D698" s="1" t="str">
        <f t="shared" si="116"/>
        <v>21:0165</v>
      </c>
      <c r="E698" t="s">
        <v>3409</v>
      </c>
      <c r="F698" t="s">
        <v>3410</v>
      </c>
      <c r="H698">
        <v>52.919725200000002</v>
      </c>
      <c r="I698">
        <v>-60.763814699999998</v>
      </c>
      <c r="J698" s="1" t="str">
        <f t="shared" si="117"/>
        <v>NGR lake sediment grab sample</v>
      </c>
      <c r="K698" s="1" t="str">
        <f t="shared" si="118"/>
        <v>&lt;177 micron (NGR)</v>
      </c>
      <c r="L698">
        <v>36</v>
      </c>
      <c r="M698" t="s">
        <v>102</v>
      </c>
      <c r="N698">
        <v>697</v>
      </c>
      <c r="O698" t="s">
        <v>104</v>
      </c>
      <c r="P698" t="s">
        <v>67</v>
      </c>
      <c r="Q698" t="s">
        <v>95</v>
      </c>
      <c r="R698" t="s">
        <v>131</v>
      </c>
      <c r="S698" t="s">
        <v>68</v>
      </c>
      <c r="T698" t="s">
        <v>40</v>
      </c>
      <c r="U698" t="s">
        <v>1134</v>
      </c>
      <c r="V698" t="s">
        <v>677</v>
      </c>
      <c r="W698" t="s">
        <v>40</v>
      </c>
      <c r="X698" t="s">
        <v>179</v>
      </c>
      <c r="Y698" t="s">
        <v>95</v>
      </c>
      <c r="Z698" t="s">
        <v>263</v>
      </c>
      <c r="AA698" t="s">
        <v>44</v>
      </c>
      <c r="AB698" t="s">
        <v>46</v>
      </c>
      <c r="AC698" t="s">
        <v>250</v>
      </c>
      <c r="AD698" t="s">
        <v>45</v>
      </c>
    </row>
    <row r="699" spans="1:30" hidden="1" x14ac:dyDescent="0.3">
      <c r="A699" t="s">
        <v>3411</v>
      </c>
      <c r="B699" t="s">
        <v>3412</v>
      </c>
      <c r="C699" s="1" t="str">
        <f t="shared" si="109"/>
        <v>21:0500</v>
      </c>
      <c r="D699" s="1" t="str">
        <f t="shared" si="116"/>
        <v>21:0165</v>
      </c>
      <c r="E699" t="s">
        <v>3413</v>
      </c>
      <c r="F699" t="s">
        <v>3414</v>
      </c>
      <c r="H699">
        <v>52.921101200000003</v>
      </c>
      <c r="I699">
        <v>-60.825348599999998</v>
      </c>
      <c r="J699" s="1" t="str">
        <f t="shared" si="117"/>
        <v>NGR lake sediment grab sample</v>
      </c>
      <c r="K699" s="1" t="str">
        <f t="shared" si="118"/>
        <v>&lt;177 micron (NGR)</v>
      </c>
      <c r="L699">
        <v>36</v>
      </c>
      <c r="M699" t="s">
        <v>113</v>
      </c>
      <c r="N699">
        <v>698</v>
      </c>
      <c r="O699" t="s">
        <v>116</v>
      </c>
      <c r="P699" t="s">
        <v>232</v>
      </c>
      <c r="Q699" t="s">
        <v>95</v>
      </c>
      <c r="R699" t="s">
        <v>92</v>
      </c>
      <c r="S699" t="s">
        <v>92</v>
      </c>
      <c r="T699" t="s">
        <v>40</v>
      </c>
      <c r="U699" t="s">
        <v>1167</v>
      </c>
      <c r="V699" t="s">
        <v>689</v>
      </c>
      <c r="W699" t="s">
        <v>40</v>
      </c>
      <c r="X699" t="s">
        <v>179</v>
      </c>
      <c r="Y699" t="s">
        <v>95</v>
      </c>
      <c r="Z699" t="s">
        <v>258</v>
      </c>
      <c r="AA699" t="s">
        <v>258</v>
      </c>
      <c r="AB699" t="s">
        <v>259</v>
      </c>
      <c r="AC699" t="s">
        <v>250</v>
      </c>
      <c r="AD699" t="s">
        <v>45</v>
      </c>
    </row>
    <row r="700" spans="1:30" hidden="1" x14ac:dyDescent="0.3">
      <c r="A700" t="s">
        <v>3415</v>
      </c>
      <c r="B700" t="s">
        <v>3416</v>
      </c>
      <c r="C700" s="1" t="str">
        <f t="shared" si="109"/>
        <v>21:0500</v>
      </c>
      <c r="D700" s="1" t="str">
        <f t="shared" si="116"/>
        <v>21:0165</v>
      </c>
      <c r="E700" t="s">
        <v>3417</v>
      </c>
      <c r="F700" t="s">
        <v>3418</v>
      </c>
      <c r="H700">
        <v>52.923509899999999</v>
      </c>
      <c r="I700">
        <v>-60.8952581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127</v>
      </c>
      <c r="N700">
        <v>699</v>
      </c>
      <c r="O700" t="s">
        <v>403</v>
      </c>
      <c r="P700" t="s">
        <v>276</v>
      </c>
      <c r="Q700" t="s">
        <v>95</v>
      </c>
      <c r="R700" t="s">
        <v>131</v>
      </c>
      <c r="S700" t="s">
        <v>92</v>
      </c>
      <c r="T700" t="s">
        <v>40</v>
      </c>
      <c r="U700" t="s">
        <v>3419</v>
      </c>
      <c r="V700" t="s">
        <v>444</v>
      </c>
      <c r="W700" t="s">
        <v>40</v>
      </c>
      <c r="X700" t="s">
        <v>179</v>
      </c>
      <c r="Y700" t="s">
        <v>39</v>
      </c>
      <c r="Z700" t="s">
        <v>314</v>
      </c>
      <c r="AA700" t="s">
        <v>44</v>
      </c>
      <c r="AB700" t="s">
        <v>300</v>
      </c>
      <c r="AC700" t="s">
        <v>250</v>
      </c>
      <c r="AD700" t="s">
        <v>115</v>
      </c>
    </row>
    <row r="701" spans="1:30" hidden="1" x14ac:dyDescent="0.3">
      <c r="A701" t="s">
        <v>3420</v>
      </c>
      <c r="B701" t="s">
        <v>3421</v>
      </c>
      <c r="C701" s="1" t="str">
        <f t="shared" si="109"/>
        <v>21:0500</v>
      </c>
      <c r="D701" s="1" t="str">
        <f t="shared" si="116"/>
        <v>21:0165</v>
      </c>
      <c r="E701" t="s">
        <v>3422</v>
      </c>
      <c r="F701" t="s">
        <v>3423</v>
      </c>
      <c r="H701">
        <v>52.929141399999999</v>
      </c>
      <c r="I701">
        <v>-60.930310400000003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142</v>
      </c>
      <c r="N701">
        <v>700</v>
      </c>
      <c r="O701" t="s">
        <v>232</v>
      </c>
      <c r="P701" t="s">
        <v>232</v>
      </c>
      <c r="Q701" t="s">
        <v>95</v>
      </c>
      <c r="R701" t="s">
        <v>92</v>
      </c>
      <c r="S701" t="s">
        <v>55</v>
      </c>
      <c r="T701" t="s">
        <v>40</v>
      </c>
      <c r="U701" t="s">
        <v>116</v>
      </c>
      <c r="V701" t="s">
        <v>144</v>
      </c>
      <c r="W701" t="s">
        <v>40</v>
      </c>
      <c r="X701" t="s">
        <v>179</v>
      </c>
      <c r="Y701" t="s">
        <v>95</v>
      </c>
      <c r="Z701" t="s">
        <v>204</v>
      </c>
      <c r="AA701" t="s">
        <v>58</v>
      </c>
      <c r="AB701" t="s">
        <v>1633</v>
      </c>
      <c r="AC701" t="s">
        <v>250</v>
      </c>
      <c r="AD701" t="s">
        <v>61</v>
      </c>
    </row>
    <row r="702" spans="1:30" hidden="1" x14ac:dyDescent="0.3">
      <c r="A702" t="s">
        <v>3424</v>
      </c>
      <c r="B702" t="s">
        <v>3425</v>
      </c>
      <c r="C702" s="1" t="str">
        <f t="shared" si="109"/>
        <v>21:0500</v>
      </c>
      <c r="D702" s="1" t="str">
        <f t="shared" si="116"/>
        <v>21:0165</v>
      </c>
      <c r="E702" t="s">
        <v>3426</v>
      </c>
      <c r="F702" t="s">
        <v>3427</v>
      </c>
      <c r="H702">
        <v>52.925443700000002</v>
      </c>
      <c r="I702">
        <v>-61.000715599999999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150</v>
      </c>
      <c r="N702">
        <v>701</v>
      </c>
      <c r="O702" t="s">
        <v>45</v>
      </c>
      <c r="P702" t="s">
        <v>169</v>
      </c>
      <c r="Q702" t="s">
        <v>95</v>
      </c>
      <c r="R702" t="s">
        <v>202</v>
      </c>
      <c r="S702" t="s">
        <v>192</v>
      </c>
      <c r="T702" t="s">
        <v>40</v>
      </c>
      <c r="U702" t="s">
        <v>3428</v>
      </c>
      <c r="V702" t="s">
        <v>484</v>
      </c>
      <c r="W702" t="s">
        <v>40</v>
      </c>
      <c r="X702" t="s">
        <v>179</v>
      </c>
      <c r="Y702" t="s">
        <v>95</v>
      </c>
      <c r="Z702" t="s">
        <v>44</v>
      </c>
      <c r="AA702" t="s">
        <v>134</v>
      </c>
      <c r="AB702" t="s">
        <v>830</v>
      </c>
      <c r="AC702" t="s">
        <v>94</v>
      </c>
      <c r="AD702" t="s">
        <v>354</v>
      </c>
    </row>
    <row r="703" spans="1:30" hidden="1" x14ac:dyDescent="0.3">
      <c r="A703" t="s">
        <v>3429</v>
      </c>
      <c r="B703" t="s">
        <v>3430</v>
      </c>
      <c r="C703" s="1" t="str">
        <f t="shared" si="109"/>
        <v>21:0500</v>
      </c>
      <c r="D703" s="1" t="str">
        <f t="shared" si="116"/>
        <v>21:0165</v>
      </c>
      <c r="E703" t="s">
        <v>3431</v>
      </c>
      <c r="F703" t="s">
        <v>3432</v>
      </c>
      <c r="H703">
        <v>52.901536399999998</v>
      </c>
      <c r="I703">
        <v>-60.978825999999998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175</v>
      </c>
      <c r="N703">
        <v>702</v>
      </c>
      <c r="O703" t="s">
        <v>3002</v>
      </c>
      <c r="P703" t="s">
        <v>44</v>
      </c>
      <c r="Q703" t="s">
        <v>95</v>
      </c>
      <c r="R703" t="s">
        <v>247</v>
      </c>
      <c r="S703" t="s">
        <v>165</v>
      </c>
      <c r="T703" t="s">
        <v>40</v>
      </c>
      <c r="U703" t="s">
        <v>3433</v>
      </c>
      <c r="V703" t="s">
        <v>2108</v>
      </c>
      <c r="W703" t="s">
        <v>40</v>
      </c>
      <c r="X703" t="s">
        <v>43</v>
      </c>
      <c r="Y703" t="s">
        <v>95</v>
      </c>
      <c r="Z703" t="s">
        <v>58</v>
      </c>
      <c r="AA703" t="s">
        <v>204</v>
      </c>
      <c r="AB703" t="s">
        <v>2777</v>
      </c>
      <c r="AC703" t="s">
        <v>167</v>
      </c>
      <c r="AD703" t="s">
        <v>1885</v>
      </c>
    </row>
    <row r="704" spans="1:30" hidden="1" x14ac:dyDescent="0.3">
      <c r="A704" t="s">
        <v>3434</v>
      </c>
      <c r="B704" t="s">
        <v>3435</v>
      </c>
      <c r="C704" s="1" t="str">
        <f t="shared" si="109"/>
        <v>21:0500</v>
      </c>
      <c r="D704" s="1" t="str">
        <f t="shared" si="116"/>
        <v>21:0165</v>
      </c>
      <c r="E704" t="s">
        <v>3436</v>
      </c>
      <c r="F704" t="s">
        <v>3437</v>
      </c>
      <c r="H704">
        <v>52.874373300000002</v>
      </c>
      <c r="I704">
        <v>-61.000568199999996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184</v>
      </c>
      <c r="N704">
        <v>703</v>
      </c>
      <c r="O704" t="s">
        <v>369</v>
      </c>
      <c r="P704" t="s">
        <v>103</v>
      </c>
      <c r="Q704" t="s">
        <v>95</v>
      </c>
      <c r="R704" t="s">
        <v>119</v>
      </c>
      <c r="S704" t="s">
        <v>571</v>
      </c>
      <c r="T704" t="s">
        <v>40</v>
      </c>
      <c r="U704" t="s">
        <v>3438</v>
      </c>
      <c r="V704" t="s">
        <v>3439</v>
      </c>
      <c r="W704" t="s">
        <v>40</v>
      </c>
      <c r="X704" t="s">
        <v>43</v>
      </c>
      <c r="Y704" t="s">
        <v>39</v>
      </c>
      <c r="Z704" t="s">
        <v>83</v>
      </c>
      <c r="AA704" t="s">
        <v>45</v>
      </c>
      <c r="AB704" t="s">
        <v>936</v>
      </c>
      <c r="AC704" t="s">
        <v>233</v>
      </c>
      <c r="AD704" t="s">
        <v>203</v>
      </c>
    </row>
    <row r="705" spans="1:30" hidden="1" x14ac:dyDescent="0.3">
      <c r="A705" t="s">
        <v>3440</v>
      </c>
      <c r="B705" t="s">
        <v>3441</v>
      </c>
      <c r="C705" s="1" t="str">
        <f t="shared" si="109"/>
        <v>21:0500</v>
      </c>
      <c r="D705" s="1" t="str">
        <f t="shared" si="116"/>
        <v>21:0165</v>
      </c>
      <c r="E705" t="s">
        <v>3442</v>
      </c>
      <c r="F705" t="s">
        <v>3443</v>
      </c>
      <c r="H705">
        <v>52.859484700000003</v>
      </c>
      <c r="I705">
        <v>-61.045524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191</v>
      </c>
      <c r="N705">
        <v>704</v>
      </c>
      <c r="O705" t="s">
        <v>503</v>
      </c>
      <c r="P705" t="s">
        <v>44</v>
      </c>
      <c r="Q705" t="s">
        <v>95</v>
      </c>
      <c r="R705" t="s">
        <v>164</v>
      </c>
      <c r="S705" t="s">
        <v>41</v>
      </c>
      <c r="T705" t="s">
        <v>40</v>
      </c>
      <c r="U705" t="s">
        <v>1089</v>
      </c>
      <c r="V705" t="s">
        <v>3444</v>
      </c>
      <c r="W705" t="s">
        <v>40</v>
      </c>
      <c r="X705" t="s">
        <v>43</v>
      </c>
      <c r="Y705" t="s">
        <v>37</v>
      </c>
      <c r="Z705" t="s">
        <v>3445</v>
      </c>
      <c r="AA705" t="s">
        <v>115</v>
      </c>
      <c r="AB705" t="s">
        <v>204</v>
      </c>
      <c r="AC705" t="s">
        <v>233</v>
      </c>
      <c r="AD705" t="s">
        <v>48</v>
      </c>
    </row>
    <row r="706" spans="1:30" hidden="1" x14ac:dyDescent="0.3">
      <c r="A706" t="s">
        <v>3446</v>
      </c>
      <c r="B706" t="s">
        <v>3447</v>
      </c>
      <c r="C706" s="1" t="str">
        <f t="shared" ref="C706:C769" si="119">HYPERLINK("http://geochem.nrcan.gc.ca/cdogs/content/bdl/bdl210500_e.htm", "21:0500")</f>
        <v>21:0500</v>
      </c>
      <c r="D706" s="1" t="str">
        <f t="shared" si="116"/>
        <v>21:0165</v>
      </c>
      <c r="E706" t="s">
        <v>3448</v>
      </c>
      <c r="F706" t="s">
        <v>3449</v>
      </c>
      <c r="H706">
        <v>52.859391500000001</v>
      </c>
      <c r="I706">
        <v>-61.111546599999997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201</v>
      </c>
      <c r="N706">
        <v>705</v>
      </c>
      <c r="O706" t="s">
        <v>66</v>
      </c>
      <c r="P706" t="s">
        <v>78</v>
      </c>
      <c r="Q706" t="s">
        <v>95</v>
      </c>
      <c r="R706" t="s">
        <v>153</v>
      </c>
      <c r="S706" t="s">
        <v>136</v>
      </c>
      <c r="T706" t="s">
        <v>40</v>
      </c>
      <c r="U706" t="s">
        <v>1167</v>
      </c>
      <c r="V706" t="s">
        <v>42</v>
      </c>
      <c r="W706" t="s">
        <v>40</v>
      </c>
      <c r="X706" t="s">
        <v>179</v>
      </c>
      <c r="Y706" t="s">
        <v>95</v>
      </c>
      <c r="Z706" t="s">
        <v>423</v>
      </c>
      <c r="AA706" t="s">
        <v>204</v>
      </c>
      <c r="AB706" t="s">
        <v>2301</v>
      </c>
      <c r="AC706" t="s">
        <v>144</v>
      </c>
      <c r="AD706" t="s">
        <v>107</v>
      </c>
    </row>
    <row r="707" spans="1:30" hidden="1" x14ac:dyDescent="0.3">
      <c r="A707" t="s">
        <v>3450</v>
      </c>
      <c r="B707" t="s">
        <v>3451</v>
      </c>
      <c r="C707" s="1" t="str">
        <f t="shared" si="119"/>
        <v>21:0500</v>
      </c>
      <c r="D707" s="1" t="str">
        <f t="shared" si="116"/>
        <v>21:0165</v>
      </c>
      <c r="E707" t="s">
        <v>3452</v>
      </c>
      <c r="F707" t="s">
        <v>3453</v>
      </c>
      <c r="H707">
        <v>52.824043799999998</v>
      </c>
      <c r="I707">
        <v>-61.108983600000002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210</v>
      </c>
      <c r="N707">
        <v>706</v>
      </c>
      <c r="O707" t="s">
        <v>263</v>
      </c>
      <c r="P707" t="s">
        <v>165</v>
      </c>
      <c r="Q707" t="s">
        <v>95</v>
      </c>
      <c r="R707" t="s">
        <v>68</v>
      </c>
      <c r="S707" t="s">
        <v>136</v>
      </c>
      <c r="T707" t="s">
        <v>40</v>
      </c>
      <c r="U707" t="s">
        <v>538</v>
      </c>
      <c r="V707" t="s">
        <v>677</v>
      </c>
      <c r="W707" t="s">
        <v>40</v>
      </c>
      <c r="X707" t="s">
        <v>179</v>
      </c>
      <c r="Y707" t="s">
        <v>39</v>
      </c>
      <c r="Z707" t="s">
        <v>211</v>
      </c>
      <c r="AA707" t="s">
        <v>214</v>
      </c>
      <c r="AB707" t="s">
        <v>1517</v>
      </c>
      <c r="AC707" t="s">
        <v>250</v>
      </c>
      <c r="AD707" t="s">
        <v>71</v>
      </c>
    </row>
    <row r="708" spans="1:30" hidden="1" x14ac:dyDescent="0.3">
      <c r="A708" t="s">
        <v>3454</v>
      </c>
      <c r="B708" t="s">
        <v>3455</v>
      </c>
      <c r="C708" s="1" t="str">
        <f t="shared" si="119"/>
        <v>21:0500</v>
      </c>
      <c r="D708" s="1" t="str">
        <f>HYPERLINK("http://geochem.nrcan.gc.ca/cdogs/content/svy/svy_e.htm", "")</f>
        <v/>
      </c>
      <c r="G708" s="1" t="str">
        <f>HYPERLINK("http://geochem.nrcan.gc.ca/cdogs/content/cr_/cr_00055_e.htm", "55")</f>
        <v>55</v>
      </c>
      <c r="J708" t="s">
        <v>161</v>
      </c>
      <c r="K708" t="s">
        <v>162</v>
      </c>
      <c r="L708">
        <v>36</v>
      </c>
      <c r="M708" t="s">
        <v>163</v>
      </c>
      <c r="N708">
        <v>707</v>
      </c>
      <c r="O708" t="s">
        <v>364</v>
      </c>
      <c r="P708" t="s">
        <v>193</v>
      </c>
      <c r="Q708" t="s">
        <v>68</v>
      </c>
      <c r="R708" t="s">
        <v>130</v>
      </c>
      <c r="S708" t="s">
        <v>68</v>
      </c>
      <c r="T708" t="s">
        <v>40</v>
      </c>
      <c r="U708" t="s">
        <v>132</v>
      </c>
      <c r="V708" t="s">
        <v>167</v>
      </c>
      <c r="W708" t="s">
        <v>40</v>
      </c>
      <c r="X708" t="s">
        <v>39</v>
      </c>
      <c r="Y708" t="s">
        <v>37</v>
      </c>
      <c r="Z708" t="s">
        <v>134</v>
      </c>
      <c r="AA708" t="s">
        <v>214</v>
      </c>
      <c r="AB708" t="s">
        <v>2301</v>
      </c>
      <c r="AC708" t="s">
        <v>371</v>
      </c>
      <c r="AD708" t="s">
        <v>1477</v>
      </c>
    </row>
    <row r="709" spans="1:30" hidden="1" x14ac:dyDescent="0.3">
      <c r="A709" t="s">
        <v>3456</v>
      </c>
      <c r="B709" t="s">
        <v>3457</v>
      </c>
      <c r="C709" s="1" t="str">
        <f t="shared" si="119"/>
        <v>21:0500</v>
      </c>
      <c r="D709" s="1" t="str">
        <f t="shared" ref="D709:D716" si="120">HYPERLINK("http://geochem.nrcan.gc.ca/cdogs/content/svy/svy210165_e.htm", "21:0165")</f>
        <v>21:0165</v>
      </c>
      <c r="E709" t="s">
        <v>3458</v>
      </c>
      <c r="F709" t="s">
        <v>3459</v>
      </c>
      <c r="H709">
        <v>52.807002500000003</v>
      </c>
      <c r="I709">
        <v>-61.093031500000002</v>
      </c>
      <c r="J709" s="1" t="str">
        <f t="shared" ref="J709:J716" si="121">HYPERLINK("http://geochem.nrcan.gc.ca/cdogs/content/kwd/kwd020027_e.htm", "NGR lake sediment grab sample")</f>
        <v>NGR lake sediment grab sample</v>
      </c>
      <c r="K709" s="1" t="str">
        <f t="shared" ref="K709:K716" si="122">HYPERLINK("http://geochem.nrcan.gc.ca/cdogs/content/kwd/kwd080006_e.htm", "&lt;177 micron (NGR)")</f>
        <v>&lt;177 micron (NGR)</v>
      </c>
      <c r="L709">
        <v>36</v>
      </c>
      <c r="M709" t="s">
        <v>221</v>
      </c>
      <c r="N709">
        <v>708</v>
      </c>
      <c r="O709" t="s">
        <v>257</v>
      </c>
      <c r="P709" t="s">
        <v>256</v>
      </c>
      <c r="Q709" t="s">
        <v>95</v>
      </c>
      <c r="R709" t="s">
        <v>131</v>
      </c>
      <c r="S709" t="s">
        <v>79</v>
      </c>
      <c r="T709" t="s">
        <v>40</v>
      </c>
      <c r="U709" t="s">
        <v>3460</v>
      </c>
      <c r="V709" t="s">
        <v>3461</v>
      </c>
      <c r="W709" t="s">
        <v>40</v>
      </c>
      <c r="X709" t="s">
        <v>43</v>
      </c>
      <c r="Y709" t="s">
        <v>39</v>
      </c>
      <c r="Z709" t="s">
        <v>314</v>
      </c>
      <c r="AA709" t="s">
        <v>44</v>
      </c>
      <c r="AB709" t="s">
        <v>192</v>
      </c>
      <c r="AC709" t="s">
        <v>248</v>
      </c>
      <c r="AD709" t="s">
        <v>392</v>
      </c>
    </row>
    <row r="710" spans="1:30" hidden="1" x14ac:dyDescent="0.3">
      <c r="A710" t="s">
        <v>3462</v>
      </c>
      <c r="B710" t="s">
        <v>3463</v>
      </c>
      <c r="C710" s="1" t="str">
        <f t="shared" si="119"/>
        <v>21:0500</v>
      </c>
      <c r="D710" s="1" t="str">
        <f t="shared" si="120"/>
        <v>21:0165</v>
      </c>
      <c r="E710" t="s">
        <v>3464</v>
      </c>
      <c r="F710" t="s">
        <v>3465</v>
      </c>
      <c r="H710">
        <v>52.7971243</v>
      </c>
      <c r="I710">
        <v>-61.134538999999997</v>
      </c>
      <c r="J710" s="1" t="str">
        <f t="shared" si="121"/>
        <v>NGR lake sediment grab sample</v>
      </c>
      <c r="K710" s="1" t="str">
        <f t="shared" si="122"/>
        <v>&lt;177 micron (NGR)</v>
      </c>
      <c r="L710">
        <v>36</v>
      </c>
      <c r="M710" t="s">
        <v>230</v>
      </c>
      <c r="N710">
        <v>709</v>
      </c>
      <c r="O710" t="s">
        <v>67</v>
      </c>
      <c r="P710" t="s">
        <v>153</v>
      </c>
      <c r="Q710" t="s">
        <v>39</v>
      </c>
      <c r="R710" t="s">
        <v>37</v>
      </c>
      <c r="S710" t="s">
        <v>39</v>
      </c>
      <c r="T710" t="s">
        <v>40</v>
      </c>
      <c r="U710" t="s">
        <v>391</v>
      </c>
      <c r="V710" t="s">
        <v>233</v>
      </c>
      <c r="W710" t="s">
        <v>40</v>
      </c>
      <c r="X710" t="s">
        <v>43</v>
      </c>
      <c r="Y710" t="s">
        <v>95</v>
      </c>
      <c r="Z710" t="s">
        <v>67</v>
      </c>
      <c r="AA710" t="s">
        <v>134</v>
      </c>
      <c r="AB710" t="s">
        <v>997</v>
      </c>
      <c r="AC710" t="s">
        <v>250</v>
      </c>
      <c r="AD710" t="s">
        <v>392</v>
      </c>
    </row>
    <row r="711" spans="1:30" hidden="1" x14ac:dyDescent="0.3">
      <c r="A711" t="s">
        <v>3466</v>
      </c>
      <c r="B711" t="s">
        <v>3467</v>
      </c>
      <c r="C711" s="1" t="str">
        <f t="shared" si="119"/>
        <v>21:0500</v>
      </c>
      <c r="D711" s="1" t="str">
        <f t="shared" si="120"/>
        <v>21:0165</v>
      </c>
      <c r="E711" t="s">
        <v>3468</v>
      </c>
      <c r="F711" t="s">
        <v>3469</v>
      </c>
      <c r="H711">
        <v>52.796643099999997</v>
      </c>
      <c r="I711">
        <v>-61.195303000000003</v>
      </c>
      <c r="J711" s="1" t="str">
        <f t="shared" si="121"/>
        <v>NGR lake sediment grab sample</v>
      </c>
      <c r="K711" s="1" t="str">
        <f t="shared" si="122"/>
        <v>&lt;177 micron (NGR)</v>
      </c>
      <c r="L711">
        <v>36</v>
      </c>
      <c r="M711" t="s">
        <v>238</v>
      </c>
      <c r="N711">
        <v>710</v>
      </c>
      <c r="O711" t="s">
        <v>576</v>
      </c>
      <c r="P711" t="s">
        <v>67</v>
      </c>
      <c r="Q711" t="s">
        <v>95</v>
      </c>
      <c r="R711" t="s">
        <v>153</v>
      </c>
      <c r="S711" t="s">
        <v>68</v>
      </c>
      <c r="T711" t="s">
        <v>40</v>
      </c>
      <c r="U711" t="s">
        <v>1125</v>
      </c>
      <c r="V711" t="s">
        <v>47</v>
      </c>
      <c r="W711" t="s">
        <v>40</v>
      </c>
      <c r="X711" t="s">
        <v>43</v>
      </c>
      <c r="Y711" t="s">
        <v>39</v>
      </c>
      <c r="Z711" t="s">
        <v>135</v>
      </c>
      <c r="AA711" t="s">
        <v>135</v>
      </c>
      <c r="AB711" t="s">
        <v>270</v>
      </c>
      <c r="AC711" t="s">
        <v>47</v>
      </c>
      <c r="AD711" t="s">
        <v>107</v>
      </c>
    </row>
    <row r="712" spans="1:30" hidden="1" x14ac:dyDescent="0.3">
      <c r="A712" t="s">
        <v>3470</v>
      </c>
      <c r="B712" t="s">
        <v>3471</v>
      </c>
      <c r="C712" s="1" t="str">
        <f t="shared" si="119"/>
        <v>21:0500</v>
      </c>
      <c r="D712" s="1" t="str">
        <f t="shared" si="120"/>
        <v>21:0165</v>
      </c>
      <c r="E712" t="s">
        <v>3472</v>
      </c>
      <c r="F712" t="s">
        <v>3473</v>
      </c>
      <c r="H712">
        <v>52.772496400000001</v>
      </c>
      <c r="I712">
        <v>-61.219888900000001</v>
      </c>
      <c r="J712" s="1" t="str">
        <f t="shared" si="121"/>
        <v>NGR lake sediment grab sample</v>
      </c>
      <c r="K712" s="1" t="str">
        <f t="shared" si="122"/>
        <v>&lt;177 micron (NGR)</v>
      </c>
      <c r="L712">
        <v>36</v>
      </c>
      <c r="M712" t="s">
        <v>246</v>
      </c>
      <c r="N712">
        <v>711</v>
      </c>
      <c r="O712" t="s">
        <v>270</v>
      </c>
      <c r="P712" t="s">
        <v>54</v>
      </c>
      <c r="Q712" t="s">
        <v>39</v>
      </c>
      <c r="R712" t="s">
        <v>92</v>
      </c>
      <c r="S712" t="s">
        <v>131</v>
      </c>
      <c r="T712" t="s">
        <v>40</v>
      </c>
      <c r="U712" t="s">
        <v>392</v>
      </c>
      <c r="V712" t="s">
        <v>596</v>
      </c>
      <c r="W712" t="s">
        <v>40</v>
      </c>
      <c r="X712" t="s">
        <v>43</v>
      </c>
      <c r="Y712" t="s">
        <v>39</v>
      </c>
      <c r="Z712" t="s">
        <v>214</v>
      </c>
      <c r="AA712" t="s">
        <v>58</v>
      </c>
      <c r="AB712" t="s">
        <v>1378</v>
      </c>
      <c r="AC712" t="s">
        <v>248</v>
      </c>
      <c r="AD712" t="s">
        <v>83</v>
      </c>
    </row>
    <row r="713" spans="1:30" hidden="1" x14ac:dyDescent="0.3">
      <c r="A713" t="s">
        <v>3474</v>
      </c>
      <c r="B713" t="s">
        <v>3475</v>
      </c>
      <c r="C713" s="1" t="str">
        <f t="shared" si="119"/>
        <v>21:0500</v>
      </c>
      <c r="D713" s="1" t="str">
        <f t="shared" si="120"/>
        <v>21:0165</v>
      </c>
      <c r="E713" t="s">
        <v>3476</v>
      </c>
      <c r="F713" t="s">
        <v>3477</v>
      </c>
      <c r="H713">
        <v>52.765612400000002</v>
      </c>
      <c r="I713">
        <v>-61.243011500000001</v>
      </c>
      <c r="J713" s="1" t="str">
        <f t="shared" si="121"/>
        <v>NGR lake sediment grab sample</v>
      </c>
      <c r="K713" s="1" t="str">
        <f t="shared" si="122"/>
        <v>&lt;177 micron (NGR)</v>
      </c>
      <c r="L713">
        <v>37</v>
      </c>
      <c r="M713" t="s">
        <v>34</v>
      </c>
      <c r="N713">
        <v>712</v>
      </c>
      <c r="O713" t="s">
        <v>304</v>
      </c>
      <c r="P713" t="s">
        <v>571</v>
      </c>
      <c r="Q713" t="s">
        <v>95</v>
      </c>
      <c r="R713" t="s">
        <v>202</v>
      </c>
      <c r="S713" t="s">
        <v>37</v>
      </c>
      <c r="T713" t="s">
        <v>40</v>
      </c>
      <c r="U713" t="s">
        <v>82</v>
      </c>
      <c r="V713" t="s">
        <v>42</v>
      </c>
      <c r="W713" t="s">
        <v>40</v>
      </c>
      <c r="X713" t="s">
        <v>43</v>
      </c>
      <c r="Y713" t="s">
        <v>95</v>
      </c>
      <c r="Z713" t="s">
        <v>214</v>
      </c>
      <c r="AA713" t="s">
        <v>58</v>
      </c>
      <c r="AB713" t="s">
        <v>2747</v>
      </c>
      <c r="AC713" t="s">
        <v>233</v>
      </c>
      <c r="AD713" t="s">
        <v>241</v>
      </c>
    </row>
    <row r="714" spans="1:30" hidden="1" x14ac:dyDescent="0.3">
      <c r="A714" t="s">
        <v>3478</v>
      </c>
      <c r="B714" t="s">
        <v>3479</v>
      </c>
      <c r="C714" s="1" t="str">
        <f t="shared" si="119"/>
        <v>21:0500</v>
      </c>
      <c r="D714" s="1" t="str">
        <f t="shared" si="120"/>
        <v>21:0165</v>
      </c>
      <c r="E714" t="s">
        <v>3476</v>
      </c>
      <c r="F714" t="s">
        <v>3480</v>
      </c>
      <c r="H714">
        <v>52.765612400000002</v>
      </c>
      <c r="I714">
        <v>-61.243011500000001</v>
      </c>
      <c r="J714" s="1" t="str">
        <f t="shared" si="121"/>
        <v>NGR lake sediment grab sample</v>
      </c>
      <c r="K714" s="1" t="str">
        <f t="shared" si="122"/>
        <v>&lt;177 micron (NGR)</v>
      </c>
      <c r="L714">
        <v>37</v>
      </c>
      <c r="M714" t="s">
        <v>52</v>
      </c>
      <c r="N714">
        <v>713</v>
      </c>
      <c r="O714" t="s">
        <v>135</v>
      </c>
      <c r="P714" t="s">
        <v>78</v>
      </c>
      <c r="Q714" t="s">
        <v>39</v>
      </c>
      <c r="R714" t="s">
        <v>153</v>
      </c>
      <c r="S714" t="s">
        <v>37</v>
      </c>
      <c r="T714" t="s">
        <v>40</v>
      </c>
      <c r="U714" t="s">
        <v>733</v>
      </c>
      <c r="V714" t="s">
        <v>233</v>
      </c>
      <c r="W714" t="s">
        <v>40</v>
      </c>
      <c r="X714" t="s">
        <v>43</v>
      </c>
      <c r="Y714" t="s">
        <v>95</v>
      </c>
      <c r="Z714" t="s">
        <v>263</v>
      </c>
      <c r="AA714" t="s">
        <v>258</v>
      </c>
      <c r="AB714" t="s">
        <v>462</v>
      </c>
      <c r="AC714" t="s">
        <v>42</v>
      </c>
      <c r="AD714" t="s">
        <v>196</v>
      </c>
    </row>
    <row r="715" spans="1:30" hidden="1" x14ac:dyDescent="0.3">
      <c r="A715" t="s">
        <v>3481</v>
      </c>
      <c r="B715" t="s">
        <v>3482</v>
      </c>
      <c r="C715" s="1" t="str">
        <f t="shared" si="119"/>
        <v>21:0500</v>
      </c>
      <c r="D715" s="1" t="str">
        <f t="shared" si="120"/>
        <v>21:0165</v>
      </c>
      <c r="E715" t="s">
        <v>3476</v>
      </c>
      <c r="F715" t="s">
        <v>3483</v>
      </c>
      <c r="H715">
        <v>52.765612400000002</v>
      </c>
      <c r="I715">
        <v>-61.243011500000001</v>
      </c>
      <c r="J715" s="1" t="str">
        <f t="shared" si="121"/>
        <v>NGR lake sediment grab sample</v>
      </c>
      <c r="K715" s="1" t="str">
        <f t="shared" si="122"/>
        <v>&lt;177 micron (NGR)</v>
      </c>
      <c r="L715">
        <v>37</v>
      </c>
      <c r="M715" t="s">
        <v>65</v>
      </c>
      <c r="N715">
        <v>714</v>
      </c>
      <c r="O715" t="s">
        <v>304</v>
      </c>
      <c r="P715" t="s">
        <v>204</v>
      </c>
      <c r="Q715" t="s">
        <v>39</v>
      </c>
      <c r="R715" t="s">
        <v>119</v>
      </c>
      <c r="S715" t="s">
        <v>136</v>
      </c>
      <c r="T715" t="s">
        <v>40</v>
      </c>
      <c r="U715" t="s">
        <v>810</v>
      </c>
      <c r="V715" t="s">
        <v>42</v>
      </c>
      <c r="W715" t="s">
        <v>40</v>
      </c>
      <c r="X715" t="s">
        <v>43</v>
      </c>
      <c r="Y715" t="s">
        <v>95</v>
      </c>
      <c r="Z715" t="s">
        <v>214</v>
      </c>
      <c r="AA715" t="s">
        <v>258</v>
      </c>
      <c r="AB715" t="s">
        <v>784</v>
      </c>
      <c r="AC715" t="s">
        <v>239</v>
      </c>
      <c r="AD715" t="s">
        <v>107</v>
      </c>
    </row>
    <row r="716" spans="1:30" hidden="1" x14ac:dyDescent="0.3">
      <c r="A716" t="s">
        <v>3484</v>
      </c>
      <c r="B716" t="s">
        <v>3485</v>
      </c>
      <c r="C716" s="1" t="str">
        <f t="shared" si="119"/>
        <v>21:0500</v>
      </c>
      <c r="D716" s="1" t="str">
        <f t="shared" si="120"/>
        <v>21:0165</v>
      </c>
      <c r="E716" t="s">
        <v>3486</v>
      </c>
      <c r="F716" t="s">
        <v>3487</v>
      </c>
      <c r="H716">
        <v>52.747886800000003</v>
      </c>
      <c r="I716">
        <v>-61.315852700000001</v>
      </c>
      <c r="J716" s="1" t="str">
        <f t="shared" si="121"/>
        <v>NGR lake sediment grab sample</v>
      </c>
      <c r="K716" s="1" t="str">
        <f t="shared" si="122"/>
        <v>&lt;177 micron (NGR)</v>
      </c>
      <c r="L716">
        <v>37</v>
      </c>
      <c r="M716" t="s">
        <v>76</v>
      </c>
      <c r="N716">
        <v>715</v>
      </c>
      <c r="O716" t="s">
        <v>423</v>
      </c>
      <c r="P716" t="s">
        <v>256</v>
      </c>
      <c r="Q716" t="s">
        <v>39</v>
      </c>
      <c r="R716" t="s">
        <v>153</v>
      </c>
      <c r="S716" t="s">
        <v>92</v>
      </c>
      <c r="T716" t="s">
        <v>40</v>
      </c>
      <c r="U716" t="s">
        <v>1108</v>
      </c>
      <c r="V716" t="s">
        <v>39</v>
      </c>
      <c r="W716" t="s">
        <v>40</v>
      </c>
      <c r="X716" t="s">
        <v>43</v>
      </c>
      <c r="Y716" t="s">
        <v>95</v>
      </c>
      <c r="Z716" t="s">
        <v>337</v>
      </c>
      <c r="AA716" t="s">
        <v>135</v>
      </c>
      <c r="AB716" t="s">
        <v>1715</v>
      </c>
      <c r="AC716" t="s">
        <v>233</v>
      </c>
      <c r="AD716" t="s">
        <v>314</v>
      </c>
    </row>
    <row r="717" spans="1:30" hidden="1" x14ac:dyDescent="0.3">
      <c r="A717" t="s">
        <v>3488</v>
      </c>
      <c r="B717" t="s">
        <v>3489</v>
      </c>
      <c r="C717" s="1" t="str">
        <f t="shared" si="119"/>
        <v>21:0500</v>
      </c>
      <c r="D717" s="1" t="str">
        <f>HYPERLINK("http://geochem.nrcan.gc.ca/cdogs/content/svy/svy_e.htm", "")</f>
        <v/>
      </c>
      <c r="G717" s="1" t="str">
        <f>HYPERLINK("http://geochem.nrcan.gc.ca/cdogs/content/cr_/cr_00055_e.htm", "55")</f>
        <v>55</v>
      </c>
      <c r="J717" t="s">
        <v>161</v>
      </c>
      <c r="K717" t="s">
        <v>162</v>
      </c>
      <c r="L717">
        <v>37</v>
      </c>
      <c r="M717" t="s">
        <v>163</v>
      </c>
      <c r="N717">
        <v>716</v>
      </c>
      <c r="O717" t="s">
        <v>128</v>
      </c>
      <c r="P717" t="s">
        <v>193</v>
      </c>
      <c r="Q717" t="s">
        <v>39</v>
      </c>
      <c r="R717" t="s">
        <v>193</v>
      </c>
      <c r="S717" t="s">
        <v>68</v>
      </c>
      <c r="T717" t="s">
        <v>40</v>
      </c>
      <c r="U717" t="s">
        <v>409</v>
      </c>
      <c r="V717" t="s">
        <v>322</v>
      </c>
      <c r="W717" t="s">
        <v>40</v>
      </c>
      <c r="X717" t="s">
        <v>70</v>
      </c>
      <c r="Y717" t="s">
        <v>39</v>
      </c>
      <c r="Z717" t="s">
        <v>134</v>
      </c>
      <c r="AA717" t="s">
        <v>58</v>
      </c>
      <c r="AB717" t="s">
        <v>498</v>
      </c>
      <c r="AC717" t="s">
        <v>301</v>
      </c>
      <c r="AD717" t="s">
        <v>155</v>
      </c>
    </row>
    <row r="718" spans="1:30" hidden="1" x14ac:dyDescent="0.3">
      <c r="A718" t="s">
        <v>3490</v>
      </c>
      <c r="B718" t="s">
        <v>3491</v>
      </c>
      <c r="C718" s="1" t="str">
        <f t="shared" si="119"/>
        <v>21:0500</v>
      </c>
      <c r="D718" s="1" t="str">
        <f t="shared" ref="D718:D749" si="123">HYPERLINK("http://geochem.nrcan.gc.ca/cdogs/content/svy/svy210165_e.htm", "21:0165")</f>
        <v>21:0165</v>
      </c>
      <c r="E718" t="s">
        <v>3492</v>
      </c>
      <c r="F718" t="s">
        <v>3493</v>
      </c>
      <c r="H718">
        <v>52.711218899999999</v>
      </c>
      <c r="I718">
        <v>-60.619189900000002</v>
      </c>
      <c r="J718" s="1" t="str">
        <f t="shared" ref="J718:J749" si="124">HYPERLINK("http://geochem.nrcan.gc.ca/cdogs/content/kwd/kwd020027_e.htm", "NGR lake sediment grab sample")</f>
        <v>NGR lake sediment grab sample</v>
      </c>
      <c r="K718" s="1" t="str">
        <f t="shared" ref="K718:K749" si="125">HYPERLINK("http://geochem.nrcan.gc.ca/cdogs/content/kwd/kwd080006_e.htm", "&lt;177 micron (NGR)")</f>
        <v>&lt;177 micron (NGR)</v>
      </c>
      <c r="L718">
        <v>37</v>
      </c>
      <c r="M718" t="s">
        <v>91</v>
      </c>
      <c r="N718">
        <v>717</v>
      </c>
      <c r="O718" t="s">
        <v>257</v>
      </c>
      <c r="P718" t="s">
        <v>35</v>
      </c>
      <c r="Q718" t="s">
        <v>95</v>
      </c>
      <c r="R718" t="s">
        <v>92</v>
      </c>
      <c r="S718" t="s">
        <v>79</v>
      </c>
      <c r="T718" t="s">
        <v>40</v>
      </c>
      <c r="U718" t="s">
        <v>967</v>
      </c>
      <c r="V718" t="s">
        <v>213</v>
      </c>
      <c r="W718" t="s">
        <v>40</v>
      </c>
      <c r="X718" t="s">
        <v>43</v>
      </c>
      <c r="Y718" t="s">
        <v>39</v>
      </c>
      <c r="Z718" t="s">
        <v>241</v>
      </c>
      <c r="AA718" t="s">
        <v>115</v>
      </c>
      <c r="AB718" t="s">
        <v>1259</v>
      </c>
      <c r="AC718" t="s">
        <v>248</v>
      </c>
      <c r="AD718" t="s">
        <v>45</v>
      </c>
    </row>
    <row r="719" spans="1:30" hidden="1" x14ac:dyDescent="0.3">
      <c r="A719" t="s">
        <v>3494</v>
      </c>
      <c r="B719" t="s">
        <v>3495</v>
      </c>
      <c r="C719" s="1" t="str">
        <f t="shared" si="119"/>
        <v>21:0500</v>
      </c>
      <c r="D719" s="1" t="str">
        <f t="shared" si="123"/>
        <v>21:0165</v>
      </c>
      <c r="E719" t="s">
        <v>3496</v>
      </c>
      <c r="F719" t="s">
        <v>3497</v>
      </c>
      <c r="H719">
        <v>52.671452299999999</v>
      </c>
      <c r="I719">
        <v>-60.562437199999998</v>
      </c>
      <c r="J719" s="1" t="str">
        <f t="shared" si="124"/>
        <v>NGR lake sediment grab sample</v>
      </c>
      <c r="K719" s="1" t="str">
        <f t="shared" si="125"/>
        <v>&lt;177 micron (NGR)</v>
      </c>
      <c r="L719">
        <v>37</v>
      </c>
      <c r="M719" t="s">
        <v>102</v>
      </c>
      <c r="N719">
        <v>718</v>
      </c>
      <c r="O719" t="s">
        <v>35</v>
      </c>
      <c r="P719" t="s">
        <v>54</v>
      </c>
      <c r="Q719" t="s">
        <v>95</v>
      </c>
      <c r="R719" t="s">
        <v>92</v>
      </c>
      <c r="S719" t="s">
        <v>136</v>
      </c>
      <c r="T719" t="s">
        <v>40</v>
      </c>
      <c r="U719" t="s">
        <v>533</v>
      </c>
      <c r="V719" t="s">
        <v>518</v>
      </c>
      <c r="W719" t="s">
        <v>40</v>
      </c>
      <c r="X719" t="s">
        <v>43</v>
      </c>
      <c r="Y719" t="s">
        <v>95</v>
      </c>
      <c r="Z719" t="s">
        <v>134</v>
      </c>
      <c r="AA719" t="s">
        <v>258</v>
      </c>
      <c r="AB719" t="s">
        <v>3060</v>
      </c>
      <c r="AC719" t="s">
        <v>144</v>
      </c>
      <c r="AD719" t="s">
        <v>314</v>
      </c>
    </row>
    <row r="720" spans="1:30" hidden="1" x14ac:dyDescent="0.3">
      <c r="A720" t="s">
        <v>3498</v>
      </c>
      <c r="B720" t="s">
        <v>3499</v>
      </c>
      <c r="C720" s="1" t="str">
        <f t="shared" si="119"/>
        <v>21:0500</v>
      </c>
      <c r="D720" s="1" t="str">
        <f t="shared" si="123"/>
        <v>21:0165</v>
      </c>
      <c r="E720" t="s">
        <v>3500</v>
      </c>
      <c r="F720" t="s">
        <v>3501</v>
      </c>
      <c r="H720">
        <v>52.657803299999998</v>
      </c>
      <c r="I720">
        <v>-60.517902300000003</v>
      </c>
      <c r="J720" s="1" t="str">
        <f t="shared" si="124"/>
        <v>NGR lake sediment grab sample</v>
      </c>
      <c r="K720" s="1" t="str">
        <f t="shared" si="125"/>
        <v>&lt;177 micron (NGR)</v>
      </c>
      <c r="L720">
        <v>37</v>
      </c>
      <c r="M720" t="s">
        <v>113</v>
      </c>
      <c r="N720">
        <v>719</v>
      </c>
      <c r="O720" t="s">
        <v>720</v>
      </c>
      <c r="P720" t="s">
        <v>134</v>
      </c>
      <c r="Q720" t="s">
        <v>95</v>
      </c>
      <c r="R720" t="s">
        <v>131</v>
      </c>
      <c r="S720" t="s">
        <v>131</v>
      </c>
      <c r="T720" t="s">
        <v>40</v>
      </c>
      <c r="U720" t="s">
        <v>1242</v>
      </c>
      <c r="V720" t="s">
        <v>121</v>
      </c>
      <c r="W720" t="s">
        <v>40</v>
      </c>
      <c r="X720" t="s">
        <v>43</v>
      </c>
      <c r="Y720" t="s">
        <v>95</v>
      </c>
      <c r="Z720" t="s">
        <v>115</v>
      </c>
      <c r="AA720" t="s">
        <v>44</v>
      </c>
      <c r="AB720" t="s">
        <v>936</v>
      </c>
      <c r="AC720" t="s">
        <v>248</v>
      </c>
      <c r="AD720" t="s">
        <v>314</v>
      </c>
    </row>
    <row r="721" spans="1:30" hidden="1" x14ac:dyDescent="0.3">
      <c r="A721" t="s">
        <v>3502</v>
      </c>
      <c r="B721" t="s">
        <v>3503</v>
      </c>
      <c r="C721" s="1" t="str">
        <f t="shared" si="119"/>
        <v>21:0500</v>
      </c>
      <c r="D721" s="1" t="str">
        <f t="shared" si="123"/>
        <v>21:0165</v>
      </c>
      <c r="E721" t="s">
        <v>3504</v>
      </c>
      <c r="F721" t="s">
        <v>3505</v>
      </c>
      <c r="H721">
        <v>52.6297268</v>
      </c>
      <c r="I721">
        <v>-60.440487099999999</v>
      </c>
      <c r="J721" s="1" t="str">
        <f t="shared" si="124"/>
        <v>NGR lake sediment grab sample</v>
      </c>
      <c r="K721" s="1" t="str">
        <f t="shared" si="125"/>
        <v>&lt;177 micron (NGR)</v>
      </c>
      <c r="L721">
        <v>37</v>
      </c>
      <c r="M721" t="s">
        <v>127</v>
      </c>
      <c r="N721">
        <v>720</v>
      </c>
      <c r="O721" t="s">
        <v>58</v>
      </c>
      <c r="P721" t="s">
        <v>477</v>
      </c>
      <c r="Q721" t="s">
        <v>95</v>
      </c>
      <c r="R721" t="s">
        <v>38</v>
      </c>
      <c r="S721" t="s">
        <v>193</v>
      </c>
      <c r="T721" t="s">
        <v>194</v>
      </c>
      <c r="U721" t="s">
        <v>2423</v>
      </c>
      <c r="V721" t="s">
        <v>2108</v>
      </c>
      <c r="W721" t="s">
        <v>194</v>
      </c>
      <c r="X721" t="s">
        <v>43</v>
      </c>
      <c r="Y721" t="s">
        <v>95</v>
      </c>
      <c r="Z721" t="s">
        <v>1139</v>
      </c>
      <c r="AA721" t="s">
        <v>314</v>
      </c>
      <c r="AB721" t="s">
        <v>247</v>
      </c>
      <c r="AC721" t="s">
        <v>94</v>
      </c>
      <c r="AD721" t="s">
        <v>214</v>
      </c>
    </row>
    <row r="722" spans="1:30" hidden="1" x14ac:dyDescent="0.3">
      <c r="A722" t="s">
        <v>3506</v>
      </c>
      <c r="B722" t="s">
        <v>3507</v>
      </c>
      <c r="C722" s="1" t="str">
        <f t="shared" si="119"/>
        <v>21:0500</v>
      </c>
      <c r="D722" s="1" t="str">
        <f t="shared" si="123"/>
        <v>21:0165</v>
      </c>
      <c r="E722" t="s">
        <v>3508</v>
      </c>
      <c r="F722" t="s">
        <v>3509</v>
      </c>
      <c r="H722">
        <v>52.602252100000001</v>
      </c>
      <c r="I722">
        <v>-60.450436699999997</v>
      </c>
      <c r="J722" s="1" t="str">
        <f t="shared" si="124"/>
        <v>NGR lake sediment grab sample</v>
      </c>
      <c r="K722" s="1" t="str">
        <f t="shared" si="125"/>
        <v>&lt;177 micron (NGR)</v>
      </c>
      <c r="L722">
        <v>37</v>
      </c>
      <c r="M722" t="s">
        <v>142</v>
      </c>
      <c r="N722">
        <v>721</v>
      </c>
      <c r="O722" t="s">
        <v>864</v>
      </c>
      <c r="P722" t="s">
        <v>53</v>
      </c>
      <c r="Q722" t="s">
        <v>95</v>
      </c>
      <c r="R722" t="s">
        <v>119</v>
      </c>
      <c r="S722" t="s">
        <v>276</v>
      </c>
      <c r="T722" t="s">
        <v>40</v>
      </c>
      <c r="U722" t="s">
        <v>3510</v>
      </c>
      <c r="V722" t="s">
        <v>3511</v>
      </c>
      <c r="W722" t="s">
        <v>40</v>
      </c>
      <c r="X722" t="s">
        <v>179</v>
      </c>
      <c r="Y722" t="s">
        <v>55</v>
      </c>
      <c r="Z722" t="s">
        <v>107</v>
      </c>
      <c r="AA722" t="s">
        <v>314</v>
      </c>
      <c r="AB722" t="s">
        <v>655</v>
      </c>
      <c r="AC722" t="s">
        <v>248</v>
      </c>
      <c r="AD722" t="s">
        <v>115</v>
      </c>
    </row>
    <row r="723" spans="1:30" hidden="1" x14ac:dyDescent="0.3">
      <c r="A723" t="s">
        <v>3512</v>
      </c>
      <c r="B723" t="s">
        <v>3513</v>
      </c>
      <c r="C723" s="1" t="str">
        <f t="shared" si="119"/>
        <v>21:0500</v>
      </c>
      <c r="D723" s="1" t="str">
        <f t="shared" si="123"/>
        <v>21:0165</v>
      </c>
      <c r="E723" t="s">
        <v>3514</v>
      </c>
      <c r="F723" t="s">
        <v>3515</v>
      </c>
      <c r="H723">
        <v>52.600053500000001</v>
      </c>
      <c r="I723">
        <v>-60.410866300000002</v>
      </c>
      <c r="J723" s="1" t="str">
        <f t="shared" si="124"/>
        <v>NGR lake sediment grab sample</v>
      </c>
      <c r="K723" s="1" t="str">
        <f t="shared" si="125"/>
        <v>&lt;177 micron (NGR)</v>
      </c>
      <c r="L723">
        <v>37</v>
      </c>
      <c r="M723" t="s">
        <v>150</v>
      </c>
      <c r="N723">
        <v>722</v>
      </c>
      <c r="O723" t="s">
        <v>204</v>
      </c>
      <c r="P723" t="s">
        <v>145</v>
      </c>
      <c r="Q723" t="s">
        <v>95</v>
      </c>
      <c r="R723" t="s">
        <v>136</v>
      </c>
      <c r="S723" t="s">
        <v>37</v>
      </c>
      <c r="T723" t="s">
        <v>40</v>
      </c>
      <c r="U723" t="s">
        <v>1175</v>
      </c>
      <c r="V723" t="s">
        <v>264</v>
      </c>
      <c r="W723" t="s">
        <v>40</v>
      </c>
      <c r="X723" t="s">
        <v>43</v>
      </c>
      <c r="Y723" t="s">
        <v>95</v>
      </c>
      <c r="Z723" t="s">
        <v>337</v>
      </c>
      <c r="AA723" t="s">
        <v>44</v>
      </c>
      <c r="AB723" t="s">
        <v>192</v>
      </c>
      <c r="AC723" t="s">
        <v>250</v>
      </c>
      <c r="AD723" t="s">
        <v>44</v>
      </c>
    </row>
    <row r="724" spans="1:30" hidden="1" x14ac:dyDescent="0.3">
      <c r="A724" t="s">
        <v>3516</v>
      </c>
      <c r="B724" t="s">
        <v>3517</v>
      </c>
      <c r="C724" s="1" t="str">
        <f t="shared" si="119"/>
        <v>21:0500</v>
      </c>
      <c r="D724" s="1" t="str">
        <f t="shared" si="123"/>
        <v>21:0165</v>
      </c>
      <c r="E724" t="s">
        <v>3518</v>
      </c>
      <c r="F724" t="s">
        <v>3519</v>
      </c>
      <c r="H724">
        <v>52.607212599999997</v>
      </c>
      <c r="I724">
        <v>-60.353927800000001</v>
      </c>
      <c r="J724" s="1" t="str">
        <f t="shared" si="124"/>
        <v>NGR lake sediment grab sample</v>
      </c>
      <c r="K724" s="1" t="str">
        <f t="shared" si="125"/>
        <v>&lt;177 micron (NGR)</v>
      </c>
      <c r="L724">
        <v>37</v>
      </c>
      <c r="M724" t="s">
        <v>175</v>
      </c>
      <c r="N724">
        <v>723</v>
      </c>
      <c r="O724" t="s">
        <v>214</v>
      </c>
      <c r="P724" t="s">
        <v>54</v>
      </c>
      <c r="Q724" t="s">
        <v>95</v>
      </c>
      <c r="R724" t="s">
        <v>131</v>
      </c>
      <c r="S724" t="s">
        <v>37</v>
      </c>
      <c r="T724" t="s">
        <v>40</v>
      </c>
      <c r="U724" t="s">
        <v>83</v>
      </c>
      <c r="V724" t="s">
        <v>42</v>
      </c>
      <c r="W724" t="s">
        <v>40</v>
      </c>
      <c r="X724" t="s">
        <v>179</v>
      </c>
      <c r="Y724" t="s">
        <v>95</v>
      </c>
      <c r="Z724" t="s">
        <v>58</v>
      </c>
      <c r="AA724" t="s">
        <v>135</v>
      </c>
      <c r="AB724" t="s">
        <v>2444</v>
      </c>
      <c r="AC724" t="s">
        <v>250</v>
      </c>
      <c r="AD724" t="s">
        <v>45</v>
      </c>
    </row>
    <row r="725" spans="1:30" hidden="1" x14ac:dyDescent="0.3">
      <c r="A725" t="s">
        <v>3520</v>
      </c>
      <c r="B725" t="s">
        <v>3521</v>
      </c>
      <c r="C725" s="1" t="str">
        <f t="shared" si="119"/>
        <v>21:0500</v>
      </c>
      <c r="D725" s="1" t="str">
        <f t="shared" si="123"/>
        <v>21:0165</v>
      </c>
      <c r="E725" t="s">
        <v>3522</v>
      </c>
      <c r="F725" t="s">
        <v>3523</v>
      </c>
      <c r="H725">
        <v>52.579082499999998</v>
      </c>
      <c r="I725">
        <v>-60.291129699999999</v>
      </c>
      <c r="J725" s="1" t="str">
        <f t="shared" si="124"/>
        <v>NGR lake sediment grab sample</v>
      </c>
      <c r="K725" s="1" t="str">
        <f t="shared" si="125"/>
        <v>&lt;177 micron (NGR)</v>
      </c>
      <c r="L725">
        <v>37</v>
      </c>
      <c r="M725" t="s">
        <v>184</v>
      </c>
      <c r="N725">
        <v>724</v>
      </c>
      <c r="O725" t="s">
        <v>232</v>
      </c>
      <c r="P725" t="s">
        <v>202</v>
      </c>
      <c r="Q725" t="s">
        <v>95</v>
      </c>
      <c r="R725" t="s">
        <v>136</v>
      </c>
      <c r="S725" t="s">
        <v>37</v>
      </c>
      <c r="T725" t="s">
        <v>40</v>
      </c>
      <c r="U725" t="s">
        <v>44</v>
      </c>
      <c r="V725" t="s">
        <v>920</v>
      </c>
      <c r="W725" t="s">
        <v>40</v>
      </c>
      <c r="X725" t="s">
        <v>43</v>
      </c>
      <c r="Y725" t="s">
        <v>95</v>
      </c>
      <c r="Z725" t="s">
        <v>164</v>
      </c>
      <c r="AA725" t="s">
        <v>204</v>
      </c>
      <c r="AB725" t="s">
        <v>1090</v>
      </c>
      <c r="AC725" t="s">
        <v>250</v>
      </c>
      <c r="AD725" t="s">
        <v>44</v>
      </c>
    </row>
    <row r="726" spans="1:30" hidden="1" x14ac:dyDescent="0.3">
      <c r="A726" t="s">
        <v>3524</v>
      </c>
      <c r="B726" t="s">
        <v>3525</v>
      </c>
      <c r="C726" s="1" t="str">
        <f t="shared" si="119"/>
        <v>21:0500</v>
      </c>
      <c r="D726" s="1" t="str">
        <f t="shared" si="123"/>
        <v>21:0165</v>
      </c>
      <c r="E726" t="s">
        <v>3526</v>
      </c>
      <c r="F726" t="s">
        <v>3527</v>
      </c>
      <c r="H726">
        <v>52.588467299999998</v>
      </c>
      <c r="I726">
        <v>-60.244600800000001</v>
      </c>
      <c r="J726" s="1" t="str">
        <f t="shared" si="124"/>
        <v>NGR lake sediment grab sample</v>
      </c>
      <c r="K726" s="1" t="str">
        <f t="shared" si="125"/>
        <v>&lt;177 micron (NGR)</v>
      </c>
      <c r="L726">
        <v>37</v>
      </c>
      <c r="M726" t="s">
        <v>191</v>
      </c>
      <c r="N726">
        <v>725</v>
      </c>
      <c r="O726" t="s">
        <v>782</v>
      </c>
      <c r="P726" t="s">
        <v>377</v>
      </c>
      <c r="Q726" t="s">
        <v>39</v>
      </c>
      <c r="R726" t="s">
        <v>38</v>
      </c>
      <c r="S726" t="s">
        <v>176</v>
      </c>
      <c r="T726" t="s">
        <v>40</v>
      </c>
      <c r="U726" t="s">
        <v>1666</v>
      </c>
      <c r="V726" t="s">
        <v>1578</v>
      </c>
      <c r="W726" t="s">
        <v>40</v>
      </c>
      <c r="X726" t="s">
        <v>179</v>
      </c>
      <c r="Y726" t="s">
        <v>95</v>
      </c>
      <c r="Z726" t="s">
        <v>2422</v>
      </c>
      <c r="AA726" t="s">
        <v>314</v>
      </c>
      <c r="AB726" t="s">
        <v>1489</v>
      </c>
      <c r="AC726" t="s">
        <v>250</v>
      </c>
      <c r="AD726" t="s">
        <v>214</v>
      </c>
    </row>
    <row r="727" spans="1:30" hidden="1" x14ac:dyDescent="0.3">
      <c r="A727" t="s">
        <v>3528</v>
      </c>
      <c r="B727" t="s">
        <v>3529</v>
      </c>
      <c r="C727" s="1" t="str">
        <f t="shared" si="119"/>
        <v>21:0500</v>
      </c>
      <c r="D727" s="1" t="str">
        <f t="shared" si="123"/>
        <v>21:0165</v>
      </c>
      <c r="E727" t="s">
        <v>3530</v>
      </c>
      <c r="F727" t="s">
        <v>3531</v>
      </c>
      <c r="H727">
        <v>52.588420200000002</v>
      </c>
      <c r="I727">
        <v>-60.1882582</v>
      </c>
      <c r="J727" s="1" t="str">
        <f t="shared" si="124"/>
        <v>NGR lake sediment grab sample</v>
      </c>
      <c r="K727" s="1" t="str">
        <f t="shared" si="125"/>
        <v>&lt;177 micron (NGR)</v>
      </c>
      <c r="L727">
        <v>37</v>
      </c>
      <c r="M727" t="s">
        <v>201</v>
      </c>
      <c r="N727">
        <v>726</v>
      </c>
      <c r="O727" t="s">
        <v>145</v>
      </c>
      <c r="P727" t="s">
        <v>131</v>
      </c>
      <c r="Q727" t="s">
        <v>39</v>
      </c>
      <c r="R727" t="s">
        <v>37</v>
      </c>
      <c r="S727" t="s">
        <v>39</v>
      </c>
      <c r="T727" t="s">
        <v>40</v>
      </c>
      <c r="U727" t="s">
        <v>134</v>
      </c>
      <c r="V727" t="s">
        <v>144</v>
      </c>
      <c r="W727" t="s">
        <v>40</v>
      </c>
      <c r="X727" t="s">
        <v>179</v>
      </c>
      <c r="Y727" t="s">
        <v>95</v>
      </c>
      <c r="Z727" t="s">
        <v>164</v>
      </c>
      <c r="AA727" t="s">
        <v>58</v>
      </c>
      <c r="AB727" t="s">
        <v>2444</v>
      </c>
      <c r="AC727" t="s">
        <v>250</v>
      </c>
      <c r="AD727" t="s">
        <v>258</v>
      </c>
    </row>
    <row r="728" spans="1:30" hidden="1" x14ac:dyDescent="0.3">
      <c r="A728" t="s">
        <v>3532</v>
      </c>
      <c r="B728" t="s">
        <v>3533</v>
      </c>
      <c r="C728" s="1" t="str">
        <f t="shared" si="119"/>
        <v>21:0500</v>
      </c>
      <c r="D728" s="1" t="str">
        <f t="shared" si="123"/>
        <v>21:0165</v>
      </c>
      <c r="E728" t="s">
        <v>3534</v>
      </c>
      <c r="F728" t="s">
        <v>3535</v>
      </c>
      <c r="H728">
        <v>52.581181200000003</v>
      </c>
      <c r="I728">
        <v>-60.136489699999998</v>
      </c>
      <c r="J728" s="1" t="str">
        <f t="shared" si="124"/>
        <v>NGR lake sediment grab sample</v>
      </c>
      <c r="K728" s="1" t="str">
        <f t="shared" si="125"/>
        <v>&lt;177 micron (NGR)</v>
      </c>
      <c r="L728">
        <v>37</v>
      </c>
      <c r="M728" t="s">
        <v>210</v>
      </c>
      <c r="N728">
        <v>727</v>
      </c>
      <c r="O728" t="s">
        <v>1241</v>
      </c>
      <c r="P728" t="s">
        <v>169</v>
      </c>
      <c r="Q728" t="s">
        <v>95</v>
      </c>
      <c r="R728" t="s">
        <v>131</v>
      </c>
      <c r="S728" t="s">
        <v>79</v>
      </c>
      <c r="T728" t="s">
        <v>40</v>
      </c>
      <c r="U728" t="s">
        <v>3536</v>
      </c>
      <c r="V728" t="s">
        <v>3537</v>
      </c>
      <c r="W728" t="s">
        <v>40</v>
      </c>
      <c r="X728" t="s">
        <v>179</v>
      </c>
      <c r="Y728" t="s">
        <v>95</v>
      </c>
      <c r="Z728" t="s">
        <v>107</v>
      </c>
      <c r="AA728" t="s">
        <v>58</v>
      </c>
      <c r="AB728" t="s">
        <v>1733</v>
      </c>
      <c r="AC728" t="s">
        <v>94</v>
      </c>
      <c r="AD728" t="s">
        <v>61</v>
      </c>
    </row>
    <row r="729" spans="1:30" hidden="1" x14ac:dyDescent="0.3">
      <c r="A729" t="s">
        <v>3538</v>
      </c>
      <c r="B729" t="s">
        <v>3539</v>
      </c>
      <c r="C729" s="1" t="str">
        <f t="shared" si="119"/>
        <v>21:0500</v>
      </c>
      <c r="D729" s="1" t="str">
        <f t="shared" si="123"/>
        <v>21:0165</v>
      </c>
      <c r="E729" t="s">
        <v>3540</v>
      </c>
      <c r="F729" t="s">
        <v>3541</v>
      </c>
      <c r="H729">
        <v>52.5914857</v>
      </c>
      <c r="I729">
        <v>-60.096906699999998</v>
      </c>
      <c r="J729" s="1" t="str">
        <f t="shared" si="124"/>
        <v>NGR lake sediment grab sample</v>
      </c>
      <c r="K729" s="1" t="str">
        <f t="shared" si="125"/>
        <v>&lt;177 micron (NGR)</v>
      </c>
      <c r="L729">
        <v>37</v>
      </c>
      <c r="M729" t="s">
        <v>221</v>
      </c>
      <c r="N729">
        <v>728</v>
      </c>
      <c r="O729" t="s">
        <v>151</v>
      </c>
      <c r="P729" t="s">
        <v>185</v>
      </c>
      <c r="Q729" t="s">
        <v>95</v>
      </c>
      <c r="R729" t="s">
        <v>131</v>
      </c>
      <c r="S729" t="s">
        <v>79</v>
      </c>
      <c r="T729" t="s">
        <v>40</v>
      </c>
      <c r="U729" t="s">
        <v>409</v>
      </c>
      <c r="V729" t="s">
        <v>202</v>
      </c>
      <c r="W729" t="s">
        <v>40</v>
      </c>
      <c r="X729" t="s">
        <v>43</v>
      </c>
      <c r="Y729" t="s">
        <v>95</v>
      </c>
      <c r="Z729" t="s">
        <v>135</v>
      </c>
      <c r="AA729" t="s">
        <v>204</v>
      </c>
      <c r="AB729" t="s">
        <v>66</v>
      </c>
      <c r="AC729" t="s">
        <v>94</v>
      </c>
      <c r="AD729" t="s">
        <v>107</v>
      </c>
    </row>
    <row r="730" spans="1:30" hidden="1" x14ac:dyDescent="0.3">
      <c r="A730" t="s">
        <v>3542</v>
      </c>
      <c r="B730" t="s">
        <v>3543</v>
      </c>
      <c r="C730" s="1" t="str">
        <f t="shared" si="119"/>
        <v>21:0500</v>
      </c>
      <c r="D730" s="1" t="str">
        <f t="shared" si="123"/>
        <v>21:0165</v>
      </c>
      <c r="E730" t="s">
        <v>3544</v>
      </c>
      <c r="F730" t="s">
        <v>3545</v>
      </c>
      <c r="H730">
        <v>52.582295700000003</v>
      </c>
      <c r="I730">
        <v>-60.028094799999998</v>
      </c>
      <c r="J730" s="1" t="str">
        <f t="shared" si="124"/>
        <v>NGR lake sediment grab sample</v>
      </c>
      <c r="K730" s="1" t="str">
        <f t="shared" si="125"/>
        <v>&lt;177 micron (NGR)</v>
      </c>
      <c r="L730">
        <v>37</v>
      </c>
      <c r="M730" t="s">
        <v>230</v>
      </c>
      <c r="N730">
        <v>729</v>
      </c>
      <c r="O730" t="s">
        <v>115</v>
      </c>
      <c r="P730" t="s">
        <v>54</v>
      </c>
      <c r="Q730" t="s">
        <v>95</v>
      </c>
      <c r="R730" t="s">
        <v>136</v>
      </c>
      <c r="S730" t="s">
        <v>68</v>
      </c>
      <c r="T730" t="s">
        <v>194</v>
      </c>
      <c r="U730" t="s">
        <v>1125</v>
      </c>
      <c r="V730" t="s">
        <v>1572</v>
      </c>
      <c r="W730" t="s">
        <v>194</v>
      </c>
      <c r="X730" t="s">
        <v>43</v>
      </c>
      <c r="Y730" t="s">
        <v>39</v>
      </c>
      <c r="Z730" t="s">
        <v>241</v>
      </c>
      <c r="AA730" t="s">
        <v>134</v>
      </c>
      <c r="AB730" t="s">
        <v>539</v>
      </c>
      <c r="AC730" t="s">
        <v>144</v>
      </c>
      <c r="AD730" t="s">
        <v>258</v>
      </c>
    </row>
    <row r="731" spans="1:30" hidden="1" x14ac:dyDescent="0.3">
      <c r="A731" t="s">
        <v>3546</v>
      </c>
      <c r="B731" t="s">
        <v>3547</v>
      </c>
      <c r="C731" s="1" t="str">
        <f t="shared" si="119"/>
        <v>21:0500</v>
      </c>
      <c r="D731" s="1" t="str">
        <f t="shared" si="123"/>
        <v>21:0165</v>
      </c>
      <c r="E731" t="s">
        <v>3548</v>
      </c>
      <c r="F731" t="s">
        <v>3549</v>
      </c>
      <c r="H731">
        <v>52.559173899999998</v>
      </c>
      <c r="I731">
        <v>-60.0309575</v>
      </c>
      <c r="J731" s="1" t="str">
        <f t="shared" si="124"/>
        <v>NGR lake sediment grab sample</v>
      </c>
      <c r="K731" s="1" t="str">
        <f t="shared" si="125"/>
        <v>&lt;177 micron (NGR)</v>
      </c>
      <c r="L731">
        <v>37</v>
      </c>
      <c r="M731" t="s">
        <v>238</v>
      </c>
      <c r="N731">
        <v>730</v>
      </c>
      <c r="O731" t="s">
        <v>115</v>
      </c>
      <c r="P731" t="s">
        <v>193</v>
      </c>
      <c r="Q731" t="s">
        <v>95</v>
      </c>
      <c r="R731" t="s">
        <v>136</v>
      </c>
      <c r="S731" t="s">
        <v>92</v>
      </c>
      <c r="T731" t="s">
        <v>40</v>
      </c>
      <c r="U731" t="s">
        <v>3550</v>
      </c>
      <c r="V731" t="s">
        <v>1069</v>
      </c>
      <c r="W731" t="s">
        <v>40</v>
      </c>
      <c r="X731" t="s">
        <v>43</v>
      </c>
      <c r="Y731" t="s">
        <v>39</v>
      </c>
      <c r="Z731" t="s">
        <v>83</v>
      </c>
      <c r="AA731" t="s">
        <v>214</v>
      </c>
      <c r="AB731" t="s">
        <v>263</v>
      </c>
      <c r="AC731" t="s">
        <v>250</v>
      </c>
      <c r="AD731" t="s">
        <v>135</v>
      </c>
    </row>
    <row r="732" spans="1:30" hidden="1" x14ac:dyDescent="0.3">
      <c r="A732" t="s">
        <v>3551</v>
      </c>
      <c r="B732" t="s">
        <v>3552</v>
      </c>
      <c r="C732" s="1" t="str">
        <f t="shared" si="119"/>
        <v>21:0500</v>
      </c>
      <c r="D732" s="1" t="str">
        <f t="shared" si="123"/>
        <v>21:0165</v>
      </c>
      <c r="E732" t="s">
        <v>3553</v>
      </c>
      <c r="F732" t="s">
        <v>3554</v>
      </c>
      <c r="H732">
        <v>52.542223399999997</v>
      </c>
      <c r="I732">
        <v>-60.006052799999999</v>
      </c>
      <c r="J732" s="1" t="str">
        <f t="shared" si="124"/>
        <v>NGR lake sediment grab sample</v>
      </c>
      <c r="K732" s="1" t="str">
        <f t="shared" si="125"/>
        <v>&lt;177 micron (NGR)</v>
      </c>
      <c r="L732">
        <v>37</v>
      </c>
      <c r="M732" t="s">
        <v>246</v>
      </c>
      <c r="N732">
        <v>731</v>
      </c>
      <c r="O732" t="s">
        <v>108</v>
      </c>
      <c r="P732" t="s">
        <v>571</v>
      </c>
      <c r="Q732" t="s">
        <v>95</v>
      </c>
      <c r="R732" t="s">
        <v>202</v>
      </c>
      <c r="S732" t="s">
        <v>153</v>
      </c>
      <c r="T732" t="s">
        <v>40</v>
      </c>
      <c r="U732" t="s">
        <v>3111</v>
      </c>
      <c r="V732" t="s">
        <v>947</v>
      </c>
      <c r="W732" t="s">
        <v>40</v>
      </c>
      <c r="X732" t="s">
        <v>43</v>
      </c>
      <c r="Y732" t="s">
        <v>95</v>
      </c>
      <c r="Z732" t="s">
        <v>613</v>
      </c>
      <c r="AA732" t="s">
        <v>134</v>
      </c>
      <c r="AB732" t="s">
        <v>371</v>
      </c>
      <c r="AC732" t="s">
        <v>179</v>
      </c>
      <c r="AD732" t="s">
        <v>1448</v>
      </c>
    </row>
    <row r="733" spans="1:30" hidden="1" x14ac:dyDescent="0.3">
      <c r="A733" t="s">
        <v>3555</v>
      </c>
      <c r="B733" t="s">
        <v>3556</v>
      </c>
      <c r="C733" s="1" t="str">
        <f t="shared" si="119"/>
        <v>21:0500</v>
      </c>
      <c r="D733" s="1" t="str">
        <f t="shared" si="123"/>
        <v>21:0165</v>
      </c>
      <c r="E733" t="s">
        <v>3557</v>
      </c>
      <c r="F733" t="s">
        <v>3558</v>
      </c>
      <c r="H733">
        <v>52.528911600000001</v>
      </c>
      <c r="I733">
        <v>-60.0113238</v>
      </c>
      <c r="J733" s="1" t="str">
        <f t="shared" si="124"/>
        <v>NGR lake sediment grab sample</v>
      </c>
      <c r="K733" s="1" t="str">
        <f t="shared" si="125"/>
        <v>&lt;177 micron (NGR)</v>
      </c>
      <c r="L733">
        <v>38</v>
      </c>
      <c r="M733" t="s">
        <v>34</v>
      </c>
      <c r="N733">
        <v>732</v>
      </c>
      <c r="O733" t="s">
        <v>41</v>
      </c>
      <c r="P733" t="s">
        <v>232</v>
      </c>
      <c r="Q733" t="s">
        <v>39</v>
      </c>
      <c r="R733" t="s">
        <v>38</v>
      </c>
      <c r="S733" t="s">
        <v>136</v>
      </c>
      <c r="T733" t="s">
        <v>40</v>
      </c>
      <c r="U733" t="s">
        <v>103</v>
      </c>
      <c r="V733" t="s">
        <v>248</v>
      </c>
      <c r="W733" t="s">
        <v>194</v>
      </c>
      <c r="X733" t="s">
        <v>43</v>
      </c>
      <c r="Y733" t="s">
        <v>95</v>
      </c>
      <c r="Z733" t="s">
        <v>164</v>
      </c>
      <c r="AA733" t="s">
        <v>204</v>
      </c>
      <c r="AB733" t="s">
        <v>240</v>
      </c>
      <c r="AC733" t="s">
        <v>144</v>
      </c>
      <c r="AD733" t="s">
        <v>214</v>
      </c>
    </row>
    <row r="734" spans="1:30" hidden="1" x14ac:dyDescent="0.3">
      <c r="A734" t="s">
        <v>3559</v>
      </c>
      <c r="B734" t="s">
        <v>3560</v>
      </c>
      <c r="C734" s="1" t="str">
        <f t="shared" si="119"/>
        <v>21:0500</v>
      </c>
      <c r="D734" s="1" t="str">
        <f t="shared" si="123"/>
        <v>21:0165</v>
      </c>
      <c r="E734" t="s">
        <v>3557</v>
      </c>
      <c r="F734" t="s">
        <v>3561</v>
      </c>
      <c r="H734">
        <v>52.528911600000001</v>
      </c>
      <c r="I734">
        <v>-60.0113238</v>
      </c>
      <c r="J734" s="1" t="str">
        <f t="shared" si="124"/>
        <v>NGR lake sediment grab sample</v>
      </c>
      <c r="K734" s="1" t="str">
        <f t="shared" si="125"/>
        <v>&lt;177 micron (NGR)</v>
      </c>
      <c r="L734">
        <v>38</v>
      </c>
      <c r="M734" t="s">
        <v>52</v>
      </c>
      <c r="N734">
        <v>733</v>
      </c>
      <c r="O734" t="s">
        <v>510</v>
      </c>
      <c r="P734" t="s">
        <v>36</v>
      </c>
      <c r="Q734" t="s">
        <v>95</v>
      </c>
      <c r="R734" t="s">
        <v>68</v>
      </c>
      <c r="S734" t="s">
        <v>37</v>
      </c>
      <c r="T734" t="s">
        <v>40</v>
      </c>
      <c r="U734" t="s">
        <v>108</v>
      </c>
      <c r="V734" t="s">
        <v>390</v>
      </c>
      <c r="W734" t="s">
        <v>194</v>
      </c>
      <c r="X734" t="s">
        <v>43</v>
      </c>
      <c r="Y734" t="s">
        <v>95</v>
      </c>
      <c r="Z734" t="s">
        <v>164</v>
      </c>
      <c r="AA734" t="s">
        <v>204</v>
      </c>
      <c r="AB734" t="s">
        <v>2036</v>
      </c>
      <c r="AC734" t="s">
        <v>250</v>
      </c>
      <c r="AD734" t="s">
        <v>135</v>
      </c>
    </row>
    <row r="735" spans="1:30" hidden="1" x14ac:dyDescent="0.3">
      <c r="A735" t="s">
        <v>3562</v>
      </c>
      <c r="B735" t="s">
        <v>3563</v>
      </c>
      <c r="C735" s="1" t="str">
        <f t="shared" si="119"/>
        <v>21:0500</v>
      </c>
      <c r="D735" s="1" t="str">
        <f t="shared" si="123"/>
        <v>21:0165</v>
      </c>
      <c r="E735" t="s">
        <v>3557</v>
      </c>
      <c r="F735" t="s">
        <v>3564</v>
      </c>
      <c r="H735">
        <v>52.528911600000001</v>
      </c>
      <c r="I735">
        <v>-60.0113238</v>
      </c>
      <c r="J735" s="1" t="str">
        <f t="shared" si="124"/>
        <v>NGR lake sediment grab sample</v>
      </c>
      <c r="K735" s="1" t="str">
        <f t="shared" si="125"/>
        <v>&lt;177 micron (NGR)</v>
      </c>
      <c r="L735">
        <v>38</v>
      </c>
      <c r="M735" t="s">
        <v>65</v>
      </c>
      <c r="N735">
        <v>734</v>
      </c>
      <c r="O735" t="s">
        <v>258</v>
      </c>
      <c r="P735" t="s">
        <v>165</v>
      </c>
      <c r="Q735" t="s">
        <v>39</v>
      </c>
      <c r="R735" t="s">
        <v>38</v>
      </c>
      <c r="S735" t="s">
        <v>68</v>
      </c>
      <c r="T735" t="s">
        <v>40</v>
      </c>
      <c r="U735" t="s">
        <v>103</v>
      </c>
      <c r="V735" t="s">
        <v>248</v>
      </c>
      <c r="W735" t="s">
        <v>40</v>
      </c>
      <c r="X735" t="s">
        <v>43</v>
      </c>
      <c r="Y735" t="s">
        <v>95</v>
      </c>
      <c r="Z735" t="s">
        <v>134</v>
      </c>
      <c r="AA735" t="s">
        <v>204</v>
      </c>
      <c r="AB735" t="s">
        <v>2036</v>
      </c>
      <c r="AC735" t="s">
        <v>250</v>
      </c>
      <c r="AD735" t="s">
        <v>135</v>
      </c>
    </row>
    <row r="736" spans="1:30" hidden="1" x14ac:dyDescent="0.3">
      <c r="A736" t="s">
        <v>3565</v>
      </c>
      <c r="B736" t="s">
        <v>3566</v>
      </c>
      <c r="C736" s="1" t="str">
        <f t="shared" si="119"/>
        <v>21:0500</v>
      </c>
      <c r="D736" s="1" t="str">
        <f t="shared" si="123"/>
        <v>21:0165</v>
      </c>
      <c r="E736" t="s">
        <v>3567</v>
      </c>
      <c r="F736" t="s">
        <v>3568</v>
      </c>
      <c r="H736">
        <v>52.533599899999999</v>
      </c>
      <c r="I736">
        <v>-60.024278199999998</v>
      </c>
      <c r="J736" s="1" t="str">
        <f t="shared" si="124"/>
        <v>NGR lake sediment grab sample</v>
      </c>
      <c r="K736" s="1" t="str">
        <f t="shared" si="125"/>
        <v>&lt;177 micron (NGR)</v>
      </c>
      <c r="L736">
        <v>38</v>
      </c>
      <c r="M736" t="s">
        <v>76</v>
      </c>
      <c r="N736">
        <v>735</v>
      </c>
      <c r="O736" t="s">
        <v>41</v>
      </c>
      <c r="P736" t="s">
        <v>193</v>
      </c>
      <c r="Q736" t="s">
        <v>95</v>
      </c>
      <c r="R736" t="s">
        <v>38</v>
      </c>
      <c r="S736" t="s">
        <v>38</v>
      </c>
      <c r="T736" t="s">
        <v>40</v>
      </c>
      <c r="U736" t="s">
        <v>648</v>
      </c>
      <c r="V736" t="s">
        <v>39</v>
      </c>
      <c r="W736" t="s">
        <v>40</v>
      </c>
      <c r="X736" t="s">
        <v>43</v>
      </c>
      <c r="Y736" t="s">
        <v>95</v>
      </c>
      <c r="Z736" t="s">
        <v>211</v>
      </c>
      <c r="AA736" t="s">
        <v>204</v>
      </c>
      <c r="AB736" t="s">
        <v>300</v>
      </c>
      <c r="AC736" t="s">
        <v>250</v>
      </c>
      <c r="AD736" t="s">
        <v>204</v>
      </c>
    </row>
    <row r="737" spans="1:30" hidden="1" x14ac:dyDescent="0.3">
      <c r="A737" t="s">
        <v>3569</v>
      </c>
      <c r="B737" t="s">
        <v>3570</v>
      </c>
      <c r="C737" s="1" t="str">
        <f t="shared" si="119"/>
        <v>21:0500</v>
      </c>
      <c r="D737" s="1" t="str">
        <f t="shared" si="123"/>
        <v>21:0165</v>
      </c>
      <c r="E737" t="s">
        <v>3571</v>
      </c>
      <c r="F737" t="s">
        <v>3572</v>
      </c>
      <c r="H737">
        <v>52.483775299999998</v>
      </c>
      <c r="I737">
        <v>-60.029972700000002</v>
      </c>
      <c r="J737" s="1" t="str">
        <f t="shared" si="124"/>
        <v>NGR lake sediment grab sample</v>
      </c>
      <c r="K737" s="1" t="str">
        <f t="shared" si="125"/>
        <v>&lt;177 micron (NGR)</v>
      </c>
      <c r="L737">
        <v>38</v>
      </c>
      <c r="M737" t="s">
        <v>91</v>
      </c>
      <c r="N737">
        <v>736</v>
      </c>
      <c r="O737" t="s">
        <v>44</v>
      </c>
      <c r="P737" t="s">
        <v>130</v>
      </c>
      <c r="Q737" t="s">
        <v>39</v>
      </c>
      <c r="R737" t="s">
        <v>131</v>
      </c>
      <c r="S737" t="s">
        <v>136</v>
      </c>
      <c r="T737" t="s">
        <v>40</v>
      </c>
      <c r="U737" t="s">
        <v>1151</v>
      </c>
      <c r="V737" t="s">
        <v>97</v>
      </c>
      <c r="W737" t="s">
        <v>40</v>
      </c>
      <c r="X737" t="s">
        <v>43</v>
      </c>
      <c r="Y737" t="s">
        <v>95</v>
      </c>
      <c r="Z737" t="s">
        <v>263</v>
      </c>
      <c r="AA737" t="s">
        <v>258</v>
      </c>
      <c r="AB737" t="s">
        <v>462</v>
      </c>
      <c r="AC737" t="s">
        <v>250</v>
      </c>
      <c r="AD737" t="s">
        <v>258</v>
      </c>
    </row>
    <row r="738" spans="1:30" hidden="1" x14ac:dyDescent="0.3">
      <c r="A738" t="s">
        <v>3573</v>
      </c>
      <c r="B738" t="s">
        <v>3574</v>
      </c>
      <c r="C738" s="1" t="str">
        <f t="shared" si="119"/>
        <v>21:0500</v>
      </c>
      <c r="D738" s="1" t="str">
        <f t="shared" si="123"/>
        <v>21:0165</v>
      </c>
      <c r="E738" t="s">
        <v>3575</v>
      </c>
      <c r="F738" t="s">
        <v>3576</v>
      </c>
      <c r="H738">
        <v>52.484378900000003</v>
      </c>
      <c r="I738">
        <v>-60.0135802</v>
      </c>
      <c r="J738" s="1" t="str">
        <f t="shared" si="124"/>
        <v>NGR lake sediment grab sample</v>
      </c>
      <c r="K738" s="1" t="str">
        <f t="shared" si="125"/>
        <v>&lt;177 micron (NGR)</v>
      </c>
      <c r="L738">
        <v>38</v>
      </c>
      <c r="M738" t="s">
        <v>102</v>
      </c>
      <c r="N738">
        <v>737</v>
      </c>
      <c r="O738" t="s">
        <v>204</v>
      </c>
      <c r="P738" t="s">
        <v>54</v>
      </c>
      <c r="Q738" t="s">
        <v>55</v>
      </c>
      <c r="R738" t="s">
        <v>38</v>
      </c>
      <c r="S738" t="s">
        <v>55</v>
      </c>
      <c r="T738" t="s">
        <v>40</v>
      </c>
      <c r="U738" t="s">
        <v>1520</v>
      </c>
      <c r="V738" t="s">
        <v>239</v>
      </c>
      <c r="W738" t="s">
        <v>40</v>
      </c>
      <c r="X738" t="s">
        <v>43</v>
      </c>
      <c r="Y738" t="s">
        <v>95</v>
      </c>
      <c r="Z738" t="s">
        <v>263</v>
      </c>
      <c r="AA738" t="s">
        <v>214</v>
      </c>
      <c r="AB738" t="s">
        <v>992</v>
      </c>
      <c r="AC738" t="s">
        <v>250</v>
      </c>
      <c r="AD738" t="s">
        <v>58</v>
      </c>
    </row>
    <row r="739" spans="1:30" hidden="1" x14ac:dyDescent="0.3">
      <c r="A739" t="s">
        <v>3577</v>
      </c>
      <c r="B739" t="s">
        <v>3578</v>
      </c>
      <c r="C739" s="1" t="str">
        <f t="shared" si="119"/>
        <v>21:0500</v>
      </c>
      <c r="D739" s="1" t="str">
        <f t="shared" si="123"/>
        <v>21:0165</v>
      </c>
      <c r="E739" t="s">
        <v>3579</v>
      </c>
      <c r="F739" t="s">
        <v>3580</v>
      </c>
      <c r="H739">
        <v>52.461997500000003</v>
      </c>
      <c r="I739">
        <v>-60.013021000000002</v>
      </c>
      <c r="J739" s="1" t="str">
        <f t="shared" si="124"/>
        <v>NGR lake sediment grab sample</v>
      </c>
      <c r="K739" s="1" t="str">
        <f t="shared" si="125"/>
        <v>&lt;177 micron (NGR)</v>
      </c>
      <c r="L739">
        <v>38</v>
      </c>
      <c r="M739" t="s">
        <v>113</v>
      </c>
      <c r="N739">
        <v>738</v>
      </c>
      <c r="O739" t="s">
        <v>337</v>
      </c>
      <c r="P739" t="s">
        <v>67</v>
      </c>
      <c r="Q739" t="s">
        <v>95</v>
      </c>
      <c r="R739" t="s">
        <v>131</v>
      </c>
      <c r="S739" t="s">
        <v>79</v>
      </c>
      <c r="T739" t="s">
        <v>40</v>
      </c>
      <c r="U739" t="s">
        <v>158</v>
      </c>
      <c r="V739" t="s">
        <v>352</v>
      </c>
      <c r="W739" t="s">
        <v>40</v>
      </c>
      <c r="X739" t="s">
        <v>43</v>
      </c>
      <c r="Y739" t="s">
        <v>39</v>
      </c>
      <c r="Z739" t="s">
        <v>258</v>
      </c>
      <c r="AA739" t="s">
        <v>134</v>
      </c>
      <c r="AB739" t="s">
        <v>2669</v>
      </c>
      <c r="AC739" t="s">
        <v>179</v>
      </c>
      <c r="AD739" t="s">
        <v>71</v>
      </c>
    </row>
    <row r="740" spans="1:30" hidden="1" x14ac:dyDescent="0.3">
      <c r="A740" t="s">
        <v>3581</v>
      </c>
      <c r="B740" t="s">
        <v>3582</v>
      </c>
      <c r="C740" s="1" t="str">
        <f t="shared" si="119"/>
        <v>21:0500</v>
      </c>
      <c r="D740" s="1" t="str">
        <f t="shared" si="123"/>
        <v>21:0165</v>
      </c>
      <c r="E740" t="s">
        <v>3583</v>
      </c>
      <c r="F740" t="s">
        <v>3584</v>
      </c>
      <c r="H740">
        <v>52.431604399999998</v>
      </c>
      <c r="I740">
        <v>-60.011106300000002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38</v>
      </c>
      <c r="M740" t="s">
        <v>127</v>
      </c>
      <c r="N740">
        <v>739</v>
      </c>
      <c r="O740" t="s">
        <v>613</v>
      </c>
      <c r="P740" t="s">
        <v>193</v>
      </c>
      <c r="Q740" t="s">
        <v>95</v>
      </c>
      <c r="R740" t="s">
        <v>92</v>
      </c>
      <c r="S740" t="s">
        <v>92</v>
      </c>
      <c r="T740" t="s">
        <v>40</v>
      </c>
      <c r="U740" t="s">
        <v>1020</v>
      </c>
      <c r="V740" t="s">
        <v>1866</v>
      </c>
      <c r="W740" t="s">
        <v>40</v>
      </c>
      <c r="X740" t="s">
        <v>43</v>
      </c>
      <c r="Y740" t="s">
        <v>95</v>
      </c>
      <c r="Z740" t="s">
        <v>423</v>
      </c>
      <c r="AA740" t="s">
        <v>58</v>
      </c>
      <c r="AB740" t="s">
        <v>462</v>
      </c>
      <c r="AC740" t="s">
        <v>239</v>
      </c>
      <c r="AD740" t="s">
        <v>107</v>
      </c>
    </row>
    <row r="741" spans="1:30" hidden="1" x14ac:dyDescent="0.3">
      <c r="A741" t="s">
        <v>3585</v>
      </c>
      <c r="B741" t="s">
        <v>3586</v>
      </c>
      <c r="C741" s="1" t="str">
        <f t="shared" si="119"/>
        <v>21:0500</v>
      </c>
      <c r="D741" s="1" t="str">
        <f t="shared" si="123"/>
        <v>21:0165</v>
      </c>
      <c r="E741" t="s">
        <v>3587</v>
      </c>
      <c r="F741" t="s">
        <v>3588</v>
      </c>
      <c r="H741">
        <v>52.422058700000001</v>
      </c>
      <c r="I741">
        <v>-60.034937300000003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38</v>
      </c>
      <c r="M741" t="s">
        <v>142</v>
      </c>
      <c r="N741">
        <v>740</v>
      </c>
      <c r="O741" t="s">
        <v>359</v>
      </c>
      <c r="P741" t="s">
        <v>92</v>
      </c>
      <c r="Q741" t="s">
        <v>95</v>
      </c>
      <c r="R741" t="s">
        <v>136</v>
      </c>
      <c r="S741" t="s">
        <v>92</v>
      </c>
      <c r="T741" t="s">
        <v>40</v>
      </c>
      <c r="U741" t="s">
        <v>3331</v>
      </c>
      <c r="V741" t="s">
        <v>293</v>
      </c>
      <c r="W741" t="s">
        <v>40</v>
      </c>
      <c r="X741" t="s">
        <v>43</v>
      </c>
      <c r="Y741" t="s">
        <v>95</v>
      </c>
      <c r="Z741" t="s">
        <v>58</v>
      </c>
      <c r="AA741" t="s">
        <v>67</v>
      </c>
      <c r="AB741" t="s">
        <v>3589</v>
      </c>
      <c r="AC741" t="s">
        <v>248</v>
      </c>
      <c r="AD741" t="s">
        <v>83</v>
      </c>
    </row>
    <row r="742" spans="1:30" hidden="1" x14ac:dyDescent="0.3">
      <c r="A742" t="s">
        <v>3590</v>
      </c>
      <c r="B742" t="s">
        <v>3591</v>
      </c>
      <c r="C742" s="1" t="str">
        <f t="shared" si="119"/>
        <v>21:0500</v>
      </c>
      <c r="D742" s="1" t="str">
        <f t="shared" si="123"/>
        <v>21:0165</v>
      </c>
      <c r="E742" t="s">
        <v>3592</v>
      </c>
      <c r="F742" t="s">
        <v>3593</v>
      </c>
      <c r="H742">
        <v>52.457195499999997</v>
      </c>
      <c r="I742">
        <v>-60.052140000000001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150</v>
      </c>
      <c r="N742">
        <v>741</v>
      </c>
      <c r="O742" t="s">
        <v>257</v>
      </c>
      <c r="P742" t="s">
        <v>130</v>
      </c>
      <c r="Q742" t="s">
        <v>95</v>
      </c>
      <c r="R742" t="s">
        <v>131</v>
      </c>
      <c r="S742" t="s">
        <v>38</v>
      </c>
      <c r="T742" t="s">
        <v>40</v>
      </c>
      <c r="U742" t="s">
        <v>3594</v>
      </c>
      <c r="V742" t="s">
        <v>461</v>
      </c>
      <c r="W742" t="s">
        <v>40</v>
      </c>
      <c r="X742" t="s">
        <v>43</v>
      </c>
      <c r="Y742" t="s">
        <v>95</v>
      </c>
      <c r="Z742" t="s">
        <v>45</v>
      </c>
      <c r="AA742" t="s">
        <v>58</v>
      </c>
      <c r="AB742" t="s">
        <v>276</v>
      </c>
      <c r="AC742" t="s">
        <v>239</v>
      </c>
      <c r="AD742" t="s">
        <v>107</v>
      </c>
    </row>
    <row r="743" spans="1:30" hidden="1" x14ac:dyDescent="0.3">
      <c r="A743" t="s">
        <v>3595</v>
      </c>
      <c r="B743" t="s">
        <v>3596</v>
      </c>
      <c r="C743" s="1" t="str">
        <f t="shared" si="119"/>
        <v>21:0500</v>
      </c>
      <c r="D743" s="1" t="str">
        <f t="shared" si="123"/>
        <v>21:0165</v>
      </c>
      <c r="E743" t="s">
        <v>3597</v>
      </c>
      <c r="F743" t="s">
        <v>3598</v>
      </c>
      <c r="H743">
        <v>52.469247799999998</v>
      </c>
      <c r="I743">
        <v>-60.081183600000003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175</v>
      </c>
      <c r="N743">
        <v>742</v>
      </c>
      <c r="O743" t="s">
        <v>383</v>
      </c>
      <c r="P743" t="s">
        <v>185</v>
      </c>
      <c r="Q743" t="s">
        <v>95</v>
      </c>
      <c r="R743" t="s">
        <v>131</v>
      </c>
      <c r="S743" t="s">
        <v>37</v>
      </c>
      <c r="T743" t="s">
        <v>40</v>
      </c>
      <c r="U743" t="s">
        <v>823</v>
      </c>
      <c r="V743" t="s">
        <v>97</v>
      </c>
      <c r="W743" t="s">
        <v>40</v>
      </c>
      <c r="X743" t="s">
        <v>179</v>
      </c>
      <c r="Y743" t="s">
        <v>95</v>
      </c>
      <c r="Z743" t="s">
        <v>263</v>
      </c>
      <c r="AA743" t="s">
        <v>258</v>
      </c>
      <c r="AB743" t="s">
        <v>1259</v>
      </c>
      <c r="AC743" t="s">
        <v>250</v>
      </c>
      <c r="AD743" t="s">
        <v>58</v>
      </c>
    </row>
    <row r="744" spans="1:30" hidden="1" x14ac:dyDescent="0.3">
      <c r="A744" t="s">
        <v>3599</v>
      </c>
      <c r="B744" t="s">
        <v>3600</v>
      </c>
      <c r="C744" s="1" t="str">
        <f t="shared" si="119"/>
        <v>21:0500</v>
      </c>
      <c r="D744" s="1" t="str">
        <f t="shared" si="123"/>
        <v>21:0165</v>
      </c>
      <c r="E744" t="s">
        <v>3601</v>
      </c>
      <c r="F744" t="s">
        <v>3602</v>
      </c>
      <c r="H744">
        <v>52.485539099999997</v>
      </c>
      <c r="I744">
        <v>-60.107695700000001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184</v>
      </c>
      <c r="N744">
        <v>743</v>
      </c>
      <c r="O744" t="s">
        <v>1134</v>
      </c>
      <c r="P744" t="s">
        <v>256</v>
      </c>
      <c r="Q744" t="s">
        <v>95</v>
      </c>
      <c r="R744" t="s">
        <v>79</v>
      </c>
      <c r="S744" t="s">
        <v>92</v>
      </c>
      <c r="T744" t="s">
        <v>40</v>
      </c>
      <c r="U744" t="s">
        <v>321</v>
      </c>
      <c r="V744" t="s">
        <v>37</v>
      </c>
      <c r="W744" t="s">
        <v>40</v>
      </c>
      <c r="X744" t="s">
        <v>43</v>
      </c>
      <c r="Y744" t="s">
        <v>39</v>
      </c>
      <c r="Z744" t="s">
        <v>258</v>
      </c>
      <c r="AA744" t="s">
        <v>135</v>
      </c>
      <c r="AB744" t="s">
        <v>205</v>
      </c>
      <c r="AC744" t="s">
        <v>144</v>
      </c>
      <c r="AD744" t="s">
        <v>314</v>
      </c>
    </row>
    <row r="745" spans="1:30" hidden="1" x14ac:dyDescent="0.3">
      <c r="A745" t="s">
        <v>3603</v>
      </c>
      <c r="B745" t="s">
        <v>3604</v>
      </c>
      <c r="C745" s="1" t="str">
        <f t="shared" si="119"/>
        <v>21:0500</v>
      </c>
      <c r="D745" s="1" t="str">
        <f t="shared" si="123"/>
        <v>21:0165</v>
      </c>
      <c r="E745" t="s">
        <v>3605</v>
      </c>
      <c r="F745" t="s">
        <v>3606</v>
      </c>
      <c r="H745">
        <v>52.510284800000001</v>
      </c>
      <c r="I745">
        <v>-60.0968564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191</v>
      </c>
      <c r="N745">
        <v>744</v>
      </c>
      <c r="O745" t="s">
        <v>265</v>
      </c>
      <c r="P745" t="s">
        <v>67</v>
      </c>
      <c r="Q745" t="s">
        <v>95</v>
      </c>
      <c r="R745" t="s">
        <v>38</v>
      </c>
      <c r="S745" t="s">
        <v>39</v>
      </c>
      <c r="T745" t="s">
        <v>40</v>
      </c>
      <c r="U745" t="s">
        <v>276</v>
      </c>
      <c r="V745" t="s">
        <v>2296</v>
      </c>
      <c r="W745" t="s">
        <v>40</v>
      </c>
      <c r="X745" t="s">
        <v>43</v>
      </c>
      <c r="Y745" t="s">
        <v>95</v>
      </c>
      <c r="Z745" t="s">
        <v>67</v>
      </c>
      <c r="AA745" t="s">
        <v>214</v>
      </c>
      <c r="AB745" t="s">
        <v>3607</v>
      </c>
      <c r="AC745" t="s">
        <v>250</v>
      </c>
      <c r="AD745" t="s">
        <v>135</v>
      </c>
    </row>
    <row r="746" spans="1:30" hidden="1" x14ac:dyDescent="0.3">
      <c r="A746" t="s">
        <v>3608</v>
      </c>
      <c r="B746" t="s">
        <v>3609</v>
      </c>
      <c r="C746" s="1" t="str">
        <f t="shared" si="119"/>
        <v>21:0500</v>
      </c>
      <c r="D746" s="1" t="str">
        <f t="shared" si="123"/>
        <v>21:0165</v>
      </c>
      <c r="E746" t="s">
        <v>3610</v>
      </c>
      <c r="F746" t="s">
        <v>3611</v>
      </c>
      <c r="H746">
        <v>52.547810900000002</v>
      </c>
      <c r="I746">
        <v>-60.121050500000003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201</v>
      </c>
      <c r="N746">
        <v>745</v>
      </c>
      <c r="O746" t="s">
        <v>359</v>
      </c>
      <c r="P746" t="s">
        <v>202</v>
      </c>
      <c r="Q746" t="s">
        <v>95</v>
      </c>
      <c r="R746" t="s">
        <v>68</v>
      </c>
      <c r="S746" t="s">
        <v>36</v>
      </c>
      <c r="T746" t="s">
        <v>40</v>
      </c>
      <c r="U746" t="s">
        <v>3612</v>
      </c>
      <c r="V746" t="s">
        <v>974</v>
      </c>
      <c r="W746" t="s">
        <v>40</v>
      </c>
      <c r="X746" t="s">
        <v>43</v>
      </c>
      <c r="Y746" t="s">
        <v>95</v>
      </c>
      <c r="Z746" t="s">
        <v>258</v>
      </c>
      <c r="AA746" t="s">
        <v>135</v>
      </c>
      <c r="AB746" t="s">
        <v>2873</v>
      </c>
      <c r="AC746" t="s">
        <v>94</v>
      </c>
      <c r="AD746" t="s">
        <v>45</v>
      </c>
    </row>
    <row r="747" spans="1:30" hidden="1" x14ac:dyDescent="0.3">
      <c r="A747" t="s">
        <v>3613</v>
      </c>
      <c r="B747" t="s">
        <v>3614</v>
      </c>
      <c r="C747" s="1" t="str">
        <f t="shared" si="119"/>
        <v>21:0500</v>
      </c>
      <c r="D747" s="1" t="str">
        <f t="shared" si="123"/>
        <v>21:0165</v>
      </c>
      <c r="E747" t="s">
        <v>3615</v>
      </c>
      <c r="F747" t="s">
        <v>3616</v>
      </c>
      <c r="H747">
        <v>52.549196100000003</v>
      </c>
      <c r="I747">
        <v>-60.177078799999997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210</v>
      </c>
      <c r="N747">
        <v>746</v>
      </c>
      <c r="O747" t="s">
        <v>477</v>
      </c>
      <c r="P747" t="s">
        <v>130</v>
      </c>
      <c r="Q747" t="s">
        <v>95</v>
      </c>
      <c r="R747" t="s">
        <v>68</v>
      </c>
      <c r="S747" t="s">
        <v>55</v>
      </c>
      <c r="T747" t="s">
        <v>40</v>
      </c>
      <c r="U747" t="s">
        <v>1900</v>
      </c>
      <c r="V747" t="s">
        <v>264</v>
      </c>
      <c r="W747" t="s">
        <v>40</v>
      </c>
      <c r="X747" t="s">
        <v>43</v>
      </c>
      <c r="Y747" t="s">
        <v>95</v>
      </c>
      <c r="Z747" t="s">
        <v>58</v>
      </c>
      <c r="AA747" t="s">
        <v>58</v>
      </c>
      <c r="AB747" t="s">
        <v>1489</v>
      </c>
      <c r="AC747" t="s">
        <v>250</v>
      </c>
      <c r="AD747" t="s">
        <v>45</v>
      </c>
    </row>
    <row r="748" spans="1:30" hidden="1" x14ac:dyDescent="0.3">
      <c r="A748" t="s">
        <v>3617</v>
      </c>
      <c r="B748" t="s">
        <v>3618</v>
      </c>
      <c r="C748" s="1" t="str">
        <f t="shared" si="119"/>
        <v>21:0500</v>
      </c>
      <c r="D748" s="1" t="str">
        <f t="shared" si="123"/>
        <v>21:0165</v>
      </c>
      <c r="E748" t="s">
        <v>3619</v>
      </c>
      <c r="F748" t="s">
        <v>3620</v>
      </c>
      <c r="H748">
        <v>52.552006800000001</v>
      </c>
      <c r="I748">
        <v>-60.190899299999998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221</v>
      </c>
      <c r="N748">
        <v>747</v>
      </c>
      <c r="O748" t="s">
        <v>576</v>
      </c>
      <c r="P748" t="s">
        <v>193</v>
      </c>
      <c r="Q748" t="s">
        <v>95</v>
      </c>
      <c r="R748" t="s">
        <v>38</v>
      </c>
      <c r="S748" t="s">
        <v>37</v>
      </c>
      <c r="T748" t="s">
        <v>40</v>
      </c>
      <c r="U748" t="s">
        <v>1134</v>
      </c>
      <c r="V748" t="s">
        <v>233</v>
      </c>
      <c r="W748" t="s">
        <v>40</v>
      </c>
      <c r="X748" t="s">
        <v>43</v>
      </c>
      <c r="Y748" t="s">
        <v>95</v>
      </c>
      <c r="Z748" t="s">
        <v>204</v>
      </c>
      <c r="AA748" t="s">
        <v>214</v>
      </c>
      <c r="AB748" t="s">
        <v>249</v>
      </c>
      <c r="AC748" t="s">
        <v>248</v>
      </c>
      <c r="AD748" t="s">
        <v>58</v>
      </c>
    </row>
    <row r="749" spans="1:30" hidden="1" x14ac:dyDescent="0.3">
      <c r="A749" t="s">
        <v>3621</v>
      </c>
      <c r="B749" t="s">
        <v>3622</v>
      </c>
      <c r="C749" s="1" t="str">
        <f t="shared" si="119"/>
        <v>21:0500</v>
      </c>
      <c r="D749" s="1" t="str">
        <f t="shared" si="123"/>
        <v>21:0165</v>
      </c>
      <c r="E749" t="s">
        <v>3623</v>
      </c>
      <c r="F749" t="s">
        <v>3624</v>
      </c>
      <c r="H749">
        <v>52.553172500000002</v>
      </c>
      <c r="I749">
        <v>-60.280114099999999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230</v>
      </c>
      <c r="N749">
        <v>748</v>
      </c>
      <c r="O749" t="s">
        <v>192</v>
      </c>
      <c r="P749" t="s">
        <v>153</v>
      </c>
      <c r="Q749" t="s">
        <v>95</v>
      </c>
      <c r="R749" t="s">
        <v>136</v>
      </c>
      <c r="S749" t="s">
        <v>136</v>
      </c>
      <c r="T749" t="s">
        <v>40</v>
      </c>
      <c r="U749" t="s">
        <v>733</v>
      </c>
      <c r="V749" t="s">
        <v>233</v>
      </c>
      <c r="W749" t="s">
        <v>40</v>
      </c>
      <c r="X749" t="s">
        <v>43</v>
      </c>
      <c r="Y749" t="s">
        <v>95</v>
      </c>
      <c r="Z749" t="s">
        <v>134</v>
      </c>
      <c r="AA749" t="s">
        <v>204</v>
      </c>
      <c r="AB749" t="s">
        <v>1512</v>
      </c>
      <c r="AC749" t="s">
        <v>248</v>
      </c>
      <c r="AD749" t="s">
        <v>83</v>
      </c>
    </row>
    <row r="750" spans="1:30" hidden="1" x14ac:dyDescent="0.3">
      <c r="A750" t="s">
        <v>3625</v>
      </c>
      <c r="B750" t="s">
        <v>3626</v>
      </c>
      <c r="C750" s="1" t="str">
        <f t="shared" si="119"/>
        <v>21:0500</v>
      </c>
      <c r="D750" s="1" t="str">
        <f>HYPERLINK("http://geochem.nrcan.gc.ca/cdogs/content/svy/svy_e.htm", "")</f>
        <v/>
      </c>
      <c r="G750" s="1" t="str">
        <f>HYPERLINK("http://geochem.nrcan.gc.ca/cdogs/content/cr_/cr_00055_e.htm", "55")</f>
        <v>55</v>
      </c>
      <c r="J750" t="s">
        <v>161</v>
      </c>
      <c r="K750" t="s">
        <v>162</v>
      </c>
      <c r="L750">
        <v>38</v>
      </c>
      <c r="M750" t="s">
        <v>163</v>
      </c>
      <c r="N750">
        <v>749</v>
      </c>
      <c r="O750" t="s">
        <v>337</v>
      </c>
      <c r="P750" t="s">
        <v>185</v>
      </c>
      <c r="Q750" t="s">
        <v>37</v>
      </c>
      <c r="R750" t="s">
        <v>193</v>
      </c>
      <c r="S750" t="s">
        <v>68</v>
      </c>
      <c r="T750" t="s">
        <v>40</v>
      </c>
      <c r="U750" t="s">
        <v>3627</v>
      </c>
      <c r="V750" t="s">
        <v>974</v>
      </c>
      <c r="W750" t="s">
        <v>40</v>
      </c>
      <c r="X750" t="s">
        <v>70</v>
      </c>
      <c r="Y750" t="s">
        <v>55</v>
      </c>
      <c r="Z750" t="s">
        <v>134</v>
      </c>
      <c r="AA750" t="s">
        <v>214</v>
      </c>
      <c r="AB750" t="s">
        <v>2301</v>
      </c>
      <c r="AC750" t="s">
        <v>1181</v>
      </c>
      <c r="AD750" t="s">
        <v>71</v>
      </c>
    </row>
    <row r="751" spans="1:30" hidden="1" x14ac:dyDescent="0.3">
      <c r="A751" t="s">
        <v>3628</v>
      </c>
      <c r="B751" t="s">
        <v>3629</v>
      </c>
      <c r="C751" s="1" t="str">
        <f t="shared" si="119"/>
        <v>21:0500</v>
      </c>
      <c r="D751" s="1" t="str">
        <f t="shared" ref="D751:D761" si="126">HYPERLINK("http://geochem.nrcan.gc.ca/cdogs/content/svy/svy210165_e.htm", "21:0165")</f>
        <v>21:0165</v>
      </c>
      <c r="E751" t="s">
        <v>3630</v>
      </c>
      <c r="F751" t="s">
        <v>3631</v>
      </c>
      <c r="H751">
        <v>52.581301099999997</v>
      </c>
      <c r="I751">
        <v>-60.357853200000001</v>
      </c>
      <c r="J751" s="1" t="str">
        <f t="shared" ref="J751:J761" si="127">HYPERLINK("http://geochem.nrcan.gc.ca/cdogs/content/kwd/kwd020027_e.htm", "NGR lake sediment grab sample")</f>
        <v>NGR lake sediment grab sample</v>
      </c>
      <c r="K751" s="1" t="str">
        <f t="shared" ref="K751:K761" si="128">HYPERLINK("http://geochem.nrcan.gc.ca/cdogs/content/kwd/kwd080006_e.htm", "&lt;177 micron (NGR)")</f>
        <v>&lt;177 micron (NGR)</v>
      </c>
      <c r="L751">
        <v>38</v>
      </c>
      <c r="M751" t="s">
        <v>238</v>
      </c>
      <c r="N751">
        <v>750</v>
      </c>
      <c r="O751" t="s">
        <v>247</v>
      </c>
      <c r="P751" t="s">
        <v>176</v>
      </c>
      <c r="Q751" t="s">
        <v>95</v>
      </c>
      <c r="R751" t="s">
        <v>136</v>
      </c>
      <c r="S751" t="s">
        <v>55</v>
      </c>
      <c r="T751" t="s">
        <v>40</v>
      </c>
      <c r="U751" t="s">
        <v>533</v>
      </c>
      <c r="V751" t="s">
        <v>248</v>
      </c>
      <c r="W751" t="s">
        <v>40</v>
      </c>
      <c r="X751" t="s">
        <v>43</v>
      </c>
      <c r="Y751" t="s">
        <v>95</v>
      </c>
      <c r="Z751" t="s">
        <v>134</v>
      </c>
      <c r="AA751" t="s">
        <v>135</v>
      </c>
      <c r="AB751" t="s">
        <v>2747</v>
      </c>
      <c r="AC751" t="s">
        <v>233</v>
      </c>
      <c r="AD751" t="s">
        <v>45</v>
      </c>
    </row>
    <row r="752" spans="1:30" hidden="1" x14ac:dyDescent="0.3">
      <c r="A752" t="s">
        <v>3632</v>
      </c>
      <c r="B752" t="s">
        <v>3633</v>
      </c>
      <c r="C752" s="1" t="str">
        <f t="shared" si="119"/>
        <v>21:0500</v>
      </c>
      <c r="D752" s="1" t="str">
        <f t="shared" si="126"/>
        <v>21:0165</v>
      </c>
      <c r="E752" t="s">
        <v>3634</v>
      </c>
      <c r="F752" t="s">
        <v>3635</v>
      </c>
      <c r="H752">
        <v>52.581088800000003</v>
      </c>
      <c r="I752">
        <v>-60.435738700000002</v>
      </c>
      <c r="J752" s="1" t="str">
        <f t="shared" si="127"/>
        <v>NGR lake sediment grab sample</v>
      </c>
      <c r="K752" s="1" t="str">
        <f t="shared" si="128"/>
        <v>&lt;177 micron (NGR)</v>
      </c>
      <c r="L752">
        <v>38</v>
      </c>
      <c r="M752" t="s">
        <v>246</v>
      </c>
      <c r="N752">
        <v>751</v>
      </c>
      <c r="O752" t="s">
        <v>414</v>
      </c>
      <c r="P752" t="s">
        <v>164</v>
      </c>
      <c r="Q752" t="s">
        <v>95</v>
      </c>
      <c r="R752" t="s">
        <v>131</v>
      </c>
      <c r="S752" t="s">
        <v>136</v>
      </c>
      <c r="T752" t="s">
        <v>40</v>
      </c>
      <c r="U752" t="s">
        <v>115</v>
      </c>
      <c r="V752" t="s">
        <v>271</v>
      </c>
      <c r="W752" t="s">
        <v>40</v>
      </c>
      <c r="X752" t="s">
        <v>43</v>
      </c>
      <c r="Y752" t="s">
        <v>95</v>
      </c>
      <c r="Z752" t="s">
        <v>135</v>
      </c>
      <c r="AA752" t="s">
        <v>214</v>
      </c>
      <c r="AB752" t="s">
        <v>300</v>
      </c>
      <c r="AC752" t="s">
        <v>250</v>
      </c>
      <c r="AD752" t="s">
        <v>314</v>
      </c>
    </row>
    <row r="753" spans="1:30" hidden="1" x14ac:dyDescent="0.3">
      <c r="A753" t="s">
        <v>3636</v>
      </c>
      <c r="B753" t="s">
        <v>3637</v>
      </c>
      <c r="C753" s="1" t="str">
        <f t="shared" si="119"/>
        <v>21:0500</v>
      </c>
      <c r="D753" s="1" t="str">
        <f t="shared" si="126"/>
        <v>21:0165</v>
      </c>
      <c r="E753" t="s">
        <v>3638</v>
      </c>
      <c r="F753" t="s">
        <v>3639</v>
      </c>
      <c r="H753">
        <v>52.575139100000001</v>
      </c>
      <c r="I753">
        <v>-60.4727216</v>
      </c>
      <c r="J753" s="1" t="str">
        <f t="shared" si="127"/>
        <v>NGR lake sediment grab sample</v>
      </c>
      <c r="K753" s="1" t="str">
        <f t="shared" si="128"/>
        <v>&lt;177 micron (NGR)</v>
      </c>
      <c r="L753">
        <v>39</v>
      </c>
      <c r="M753" t="s">
        <v>34</v>
      </c>
      <c r="N753">
        <v>752</v>
      </c>
      <c r="O753" t="s">
        <v>397</v>
      </c>
      <c r="P753" t="s">
        <v>145</v>
      </c>
      <c r="Q753" t="s">
        <v>95</v>
      </c>
      <c r="R753" t="s">
        <v>38</v>
      </c>
      <c r="S753" t="s">
        <v>95</v>
      </c>
      <c r="T753" t="s">
        <v>40</v>
      </c>
      <c r="U753" t="s">
        <v>408</v>
      </c>
      <c r="V753" t="s">
        <v>144</v>
      </c>
      <c r="W753" t="s">
        <v>40</v>
      </c>
      <c r="X753" t="s">
        <v>43</v>
      </c>
      <c r="Y753" t="s">
        <v>95</v>
      </c>
      <c r="Z753" t="s">
        <v>185</v>
      </c>
      <c r="AA753" t="s">
        <v>214</v>
      </c>
      <c r="AB753" t="s">
        <v>1579</v>
      </c>
      <c r="AC753" t="s">
        <v>144</v>
      </c>
      <c r="AD753" t="s">
        <v>44</v>
      </c>
    </row>
    <row r="754" spans="1:30" hidden="1" x14ac:dyDescent="0.3">
      <c r="A754" t="s">
        <v>3640</v>
      </c>
      <c r="B754" t="s">
        <v>3641</v>
      </c>
      <c r="C754" s="1" t="str">
        <f t="shared" si="119"/>
        <v>21:0500</v>
      </c>
      <c r="D754" s="1" t="str">
        <f t="shared" si="126"/>
        <v>21:0165</v>
      </c>
      <c r="E754" t="s">
        <v>3638</v>
      </c>
      <c r="F754" t="s">
        <v>3642</v>
      </c>
      <c r="H754">
        <v>52.575139100000001</v>
      </c>
      <c r="I754">
        <v>-60.4727216</v>
      </c>
      <c r="J754" s="1" t="str">
        <f t="shared" si="127"/>
        <v>NGR lake sediment grab sample</v>
      </c>
      <c r="K754" s="1" t="str">
        <f t="shared" si="128"/>
        <v>&lt;177 micron (NGR)</v>
      </c>
      <c r="L754">
        <v>39</v>
      </c>
      <c r="M754" t="s">
        <v>65</v>
      </c>
      <c r="N754">
        <v>753</v>
      </c>
      <c r="O754" t="s">
        <v>477</v>
      </c>
      <c r="P754" t="s">
        <v>256</v>
      </c>
      <c r="Q754" t="s">
        <v>95</v>
      </c>
      <c r="R754" t="s">
        <v>38</v>
      </c>
      <c r="S754" t="s">
        <v>39</v>
      </c>
      <c r="T754" t="s">
        <v>40</v>
      </c>
      <c r="U754" t="s">
        <v>408</v>
      </c>
      <c r="V754" t="s">
        <v>144</v>
      </c>
      <c r="W754" t="s">
        <v>40</v>
      </c>
      <c r="X754" t="s">
        <v>43</v>
      </c>
      <c r="Y754" t="s">
        <v>95</v>
      </c>
      <c r="Z754" t="s">
        <v>185</v>
      </c>
      <c r="AA754" t="s">
        <v>135</v>
      </c>
      <c r="AB754" t="s">
        <v>1250</v>
      </c>
      <c r="AC754" t="s">
        <v>250</v>
      </c>
      <c r="AD754" t="s">
        <v>58</v>
      </c>
    </row>
    <row r="755" spans="1:30" hidden="1" x14ac:dyDescent="0.3">
      <c r="A755" t="s">
        <v>3643</v>
      </c>
      <c r="B755" t="s">
        <v>3644</v>
      </c>
      <c r="C755" s="1" t="str">
        <f t="shared" si="119"/>
        <v>21:0500</v>
      </c>
      <c r="D755" s="1" t="str">
        <f t="shared" si="126"/>
        <v>21:0165</v>
      </c>
      <c r="E755" t="s">
        <v>3638</v>
      </c>
      <c r="F755" t="s">
        <v>3645</v>
      </c>
      <c r="H755">
        <v>52.575139100000001</v>
      </c>
      <c r="I755">
        <v>-60.4727216</v>
      </c>
      <c r="J755" s="1" t="str">
        <f t="shared" si="127"/>
        <v>NGR lake sediment grab sample</v>
      </c>
      <c r="K755" s="1" t="str">
        <f t="shared" si="128"/>
        <v>&lt;177 micron (NGR)</v>
      </c>
      <c r="L755">
        <v>39</v>
      </c>
      <c r="M755" t="s">
        <v>52</v>
      </c>
      <c r="N755">
        <v>754</v>
      </c>
      <c r="O755" t="s">
        <v>232</v>
      </c>
      <c r="P755" t="s">
        <v>256</v>
      </c>
      <c r="Q755" t="s">
        <v>95</v>
      </c>
      <c r="R755" t="s">
        <v>68</v>
      </c>
      <c r="S755" t="s">
        <v>39</v>
      </c>
      <c r="T755" t="s">
        <v>40</v>
      </c>
      <c r="U755" t="s">
        <v>403</v>
      </c>
      <c r="V755" t="s">
        <v>920</v>
      </c>
      <c r="W755" t="s">
        <v>40</v>
      </c>
      <c r="X755" t="s">
        <v>43</v>
      </c>
      <c r="Y755" t="s">
        <v>95</v>
      </c>
      <c r="Z755" t="s">
        <v>185</v>
      </c>
      <c r="AA755" t="s">
        <v>135</v>
      </c>
      <c r="AB755" t="s">
        <v>636</v>
      </c>
      <c r="AC755" t="s">
        <v>250</v>
      </c>
      <c r="AD755" t="s">
        <v>58</v>
      </c>
    </row>
    <row r="756" spans="1:30" hidden="1" x14ac:dyDescent="0.3">
      <c r="A756" t="s">
        <v>3646</v>
      </c>
      <c r="B756" t="s">
        <v>3647</v>
      </c>
      <c r="C756" s="1" t="str">
        <f t="shared" si="119"/>
        <v>21:0500</v>
      </c>
      <c r="D756" s="1" t="str">
        <f t="shared" si="126"/>
        <v>21:0165</v>
      </c>
      <c r="E756" t="s">
        <v>3648</v>
      </c>
      <c r="F756" t="s">
        <v>3649</v>
      </c>
      <c r="H756">
        <v>52.560383799999997</v>
      </c>
      <c r="I756">
        <v>-60.505532299999999</v>
      </c>
      <c r="J756" s="1" t="str">
        <f t="shared" si="127"/>
        <v>NGR lake sediment grab sample</v>
      </c>
      <c r="K756" s="1" t="str">
        <f t="shared" si="128"/>
        <v>&lt;177 micron (NGR)</v>
      </c>
      <c r="L756">
        <v>39</v>
      </c>
      <c r="M756" t="s">
        <v>76</v>
      </c>
      <c r="N756">
        <v>755</v>
      </c>
      <c r="O756" t="s">
        <v>1900</v>
      </c>
      <c r="P756" t="s">
        <v>377</v>
      </c>
      <c r="Q756" t="s">
        <v>95</v>
      </c>
      <c r="R756" t="s">
        <v>131</v>
      </c>
      <c r="S756" t="s">
        <v>136</v>
      </c>
      <c r="T756" t="s">
        <v>40</v>
      </c>
      <c r="U756" t="s">
        <v>760</v>
      </c>
      <c r="V756" t="s">
        <v>284</v>
      </c>
      <c r="W756" t="s">
        <v>194</v>
      </c>
      <c r="X756" t="s">
        <v>43</v>
      </c>
      <c r="Y756" t="s">
        <v>95</v>
      </c>
      <c r="Z756" t="s">
        <v>423</v>
      </c>
      <c r="AA756" t="s">
        <v>214</v>
      </c>
      <c r="AB756" t="s">
        <v>2444</v>
      </c>
      <c r="AC756" t="s">
        <v>233</v>
      </c>
      <c r="AD756" t="s">
        <v>314</v>
      </c>
    </row>
    <row r="757" spans="1:30" hidden="1" x14ac:dyDescent="0.3">
      <c r="A757" t="s">
        <v>3650</v>
      </c>
      <c r="B757" t="s">
        <v>3651</v>
      </c>
      <c r="C757" s="1" t="str">
        <f t="shared" si="119"/>
        <v>21:0500</v>
      </c>
      <c r="D757" s="1" t="str">
        <f t="shared" si="126"/>
        <v>21:0165</v>
      </c>
      <c r="E757" t="s">
        <v>3652</v>
      </c>
      <c r="F757" t="s">
        <v>3653</v>
      </c>
      <c r="H757">
        <v>52.5895492</v>
      </c>
      <c r="I757">
        <v>-60.509349399999998</v>
      </c>
      <c r="J757" s="1" t="str">
        <f t="shared" si="127"/>
        <v>NGR lake sediment grab sample</v>
      </c>
      <c r="K757" s="1" t="str">
        <f t="shared" si="128"/>
        <v>&lt;177 micron (NGR)</v>
      </c>
      <c r="L757">
        <v>39</v>
      </c>
      <c r="M757" t="s">
        <v>91</v>
      </c>
      <c r="N757">
        <v>756</v>
      </c>
      <c r="O757" t="s">
        <v>753</v>
      </c>
      <c r="P757" t="s">
        <v>83</v>
      </c>
      <c r="Q757" t="s">
        <v>95</v>
      </c>
      <c r="R757" t="s">
        <v>38</v>
      </c>
      <c r="S757" t="s">
        <v>79</v>
      </c>
      <c r="T757" t="s">
        <v>40</v>
      </c>
      <c r="U757" t="s">
        <v>619</v>
      </c>
      <c r="V757" t="s">
        <v>39</v>
      </c>
      <c r="W757" t="s">
        <v>40</v>
      </c>
      <c r="X757" t="s">
        <v>43</v>
      </c>
      <c r="Y757" t="s">
        <v>95</v>
      </c>
      <c r="Z757" t="s">
        <v>83</v>
      </c>
      <c r="AA757" t="s">
        <v>44</v>
      </c>
      <c r="AB757" t="s">
        <v>385</v>
      </c>
      <c r="AC757" t="s">
        <v>179</v>
      </c>
      <c r="AD757" t="s">
        <v>314</v>
      </c>
    </row>
    <row r="758" spans="1:30" hidden="1" x14ac:dyDescent="0.3">
      <c r="A758" t="s">
        <v>3654</v>
      </c>
      <c r="B758" t="s">
        <v>3655</v>
      </c>
      <c r="C758" s="1" t="str">
        <f t="shared" si="119"/>
        <v>21:0500</v>
      </c>
      <c r="D758" s="1" t="str">
        <f t="shared" si="126"/>
        <v>21:0165</v>
      </c>
      <c r="E758" t="s">
        <v>3656</v>
      </c>
      <c r="F758" t="s">
        <v>3657</v>
      </c>
      <c r="H758">
        <v>52.629118300000002</v>
      </c>
      <c r="I758">
        <v>-60.527006200000002</v>
      </c>
      <c r="J758" s="1" t="str">
        <f t="shared" si="127"/>
        <v>NGR lake sediment grab sample</v>
      </c>
      <c r="K758" s="1" t="str">
        <f t="shared" si="128"/>
        <v>&lt;177 micron (NGR)</v>
      </c>
      <c r="L758">
        <v>39</v>
      </c>
      <c r="M758" t="s">
        <v>102</v>
      </c>
      <c r="N758">
        <v>757</v>
      </c>
      <c r="O758" t="s">
        <v>392</v>
      </c>
      <c r="P758" t="s">
        <v>304</v>
      </c>
      <c r="Q758" t="s">
        <v>95</v>
      </c>
      <c r="R758" t="s">
        <v>176</v>
      </c>
      <c r="S758" t="s">
        <v>192</v>
      </c>
      <c r="T758" t="s">
        <v>40</v>
      </c>
      <c r="U758" t="s">
        <v>859</v>
      </c>
      <c r="V758" t="s">
        <v>3658</v>
      </c>
      <c r="W758" t="s">
        <v>40</v>
      </c>
      <c r="X758" t="s">
        <v>43</v>
      </c>
      <c r="Y758" t="s">
        <v>39</v>
      </c>
      <c r="Z758" t="s">
        <v>2422</v>
      </c>
      <c r="AA758" t="s">
        <v>258</v>
      </c>
      <c r="AB758" t="s">
        <v>66</v>
      </c>
      <c r="AC758" t="s">
        <v>94</v>
      </c>
      <c r="AD758" t="s">
        <v>258</v>
      </c>
    </row>
    <row r="759" spans="1:30" hidden="1" x14ac:dyDescent="0.3">
      <c r="A759" t="s">
        <v>3659</v>
      </c>
      <c r="B759" t="s">
        <v>3660</v>
      </c>
      <c r="C759" s="1" t="str">
        <f t="shared" si="119"/>
        <v>21:0500</v>
      </c>
      <c r="D759" s="1" t="str">
        <f t="shared" si="126"/>
        <v>21:0165</v>
      </c>
      <c r="E759" t="s">
        <v>3661</v>
      </c>
      <c r="F759" t="s">
        <v>3662</v>
      </c>
      <c r="H759">
        <v>52.629639500000003</v>
      </c>
      <c r="I759">
        <v>-60.5590756</v>
      </c>
      <c r="J759" s="1" t="str">
        <f t="shared" si="127"/>
        <v>NGR lake sediment grab sample</v>
      </c>
      <c r="K759" s="1" t="str">
        <f t="shared" si="128"/>
        <v>&lt;177 micron (NGR)</v>
      </c>
      <c r="L759">
        <v>39</v>
      </c>
      <c r="M759" t="s">
        <v>113</v>
      </c>
      <c r="N759">
        <v>758</v>
      </c>
      <c r="O759" t="s">
        <v>104</v>
      </c>
      <c r="P759" t="s">
        <v>192</v>
      </c>
      <c r="Q759" t="s">
        <v>37</v>
      </c>
      <c r="R759" t="s">
        <v>92</v>
      </c>
      <c r="S759" t="s">
        <v>55</v>
      </c>
      <c r="T759" t="s">
        <v>40</v>
      </c>
      <c r="U759" t="s">
        <v>576</v>
      </c>
      <c r="V759" t="s">
        <v>179</v>
      </c>
      <c r="W759" t="s">
        <v>40</v>
      </c>
      <c r="X759" t="s">
        <v>43</v>
      </c>
      <c r="Y759" t="s">
        <v>95</v>
      </c>
      <c r="Z759" t="s">
        <v>164</v>
      </c>
      <c r="AA759" t="s">
        <v>45</v>
      </c>
      <c r="AB759" t="s">
        <v>981</v>
      </c>
      <c r="AC759" t="s">
        <v>94</v>
      </c>
      <c r="AD759" t="s">
        <v>258</v>
      </c>
    </row>
    <row r="760" spans="1:30" hidden="1" x14ac:dyDescent="0.3">
      <c r="A760" t="s">
        <v>3663</v>
      </c>
      <c r="B760" t="s">
        <v>3664</v>
      </c>
      <c r="C760" s="1" t="str">
        <f t="shared" si="119"/>
        <v>21:0500</v>
      </c>
      <c r="D760" s="1" t="str">
        <f t="shared" si="126"/>
        <v>21:0165</v>
      </c>
      <c r="E760" t="s">
        <v>3665</v>
      </c>
      <c r="F760" t="s">
        <v>3666</v>
      </c>
      <c r="H760">
        <v>52.635311600000001</v>
      </c>
      <c r="I760">
        <v>-60.618161100000002</v>
      </c>
      <c r="J760" s="1" t="str">
        <f t="shared" si="127"/>
        <v>NGR lake sediment grab sample</v>
      </c>
      <c r="K760" s="1" t="str">
        <f t="shared" si="128"/>
        <v>&lt;177 micron (NGR)</v>
      </c>
      <c r="L760">
        <v>39</v>
      </c>
      <c r="M760" t="s">
        <v>127</v>
      </c>
      <c r="N760">
        <v>759</v>
      </c>
      <c r="O760" t="s">
        <v>283</v>
      </c>
      <c r="P760" t="s">
        <v>134</v>
      </c>
      <c r="Q760" t="s">
        <v>95</v>
      </c>
      <c r="R760" t="s">
        <v>79</v>
      </c>
      <c r="S760" t="s">
        <v>79</v>
      </c>
      <c r="T760" t="s">
        <v>40</v>
      </c>
      <c r="U760" t="s">
        <v>1309</v>
      </c>
      <c r="V760" t="s">
        <v>740</v>
      </c>
      <c r="W760" t="s">
        <v>40</v>
      </c>
      <c r="X760" t="s">
        <v>43</v>
      </c>
      <c r="Y760" t="s">
        <v>95</v>
      </c>
      <c r="Z760" t="s">
        <v>214</v>
      </c>
      <c r="AA760" t="s">
        <v>58</v>
      </c>
      <c r="AB760" t="s">
        <v>1517</v>
      </c>
      <c r="AC760" t="s">
        <v>233</v>
      </c>
      <c r="AD760" t="s">
        <v>314</v>
      </c>
    </row>
    <row r="761" spans="1:30" hidden="1" x14ac:dyDescent="0.3">
      <c r="A761" t="s">
        <v>3667</v>
      </c>
      <c r="B761" t="s">
        <v>3668</v>
      </c>
      <c r="C761" s="1" t="str">
        <f t="shared" si="119"/>
        <v>21:0500</v>
      </c>
      <c r="D761" s="1" t="str">
        <f t="shared" si="126"/>
        <v>21:0165</v>
      </c>
      <c r="E761" t="s">
        <v>3669</v>
      </c>
      <c r="F761" t="s">
        <v>3670</v>
      </c>
      <c r="H761">
        <v>52.659171700000002</v>
      </c>
      <c r="I761">
        <v>-60.614732500000002</v>
      </c>
      <c r="J761" s="1" t="str">
        <f t="shared" si="127"/>
        <v>NGR lake sediment grab sample</v>
      </c>
      <c r="K761" s="1" t="str">
        <f t="shared" si="128"/>
        <v>&lt;177 micron (NGR)</v>
      </c>
      <c r="L761">
        <v>39</v>
      </c>
      <c r="M761" t="s">
        <v>142</v>
      </c>
      <c r="N761">
        <v>760</v>
      </c>
      <c r="O761" t="s">
        <v>1464</v>
      </c>
      <c r="P761" t="s">
        <v>270</v>
      </c>
      <c r="Q761" t="s">
        <v>95</v>
      </c>
      <c r="R761" t="s">
        <v>176</v>
      </c>
      <c r="S761" t="s">
        <v>377</v>
      </c>
      <c r="T761" t="s">
        <v>40</v>
      </c>
      <c r="U761" t="s">
        <v>3671</v>
      </c>
      <c r="V761" t="s">
        <v>604</v>
      </c>
      <c r="W761" t="s">
        <v>194</v>
      </c>
      <c r="X761" t="s">
        <v>70</v>
      </c>
      <c r="Y761" t="s">
        <v>55</v>
      </c>
      <c r="Z761" t="s">
        <v>1108</v>
      </c>
      <c r="AA761" t="s">
        <v>115</v>
      </c>
      <c r="AB761" t="s">
        <v>766</v>
      </c>
      <c r="AC761" t="s">
        <v>57</v>
      </c>
      <c r="AD761" t="s">
        <v>241</v>
      </c>
    </row>
    <row r="762" spans="1:30" hidden="1" x14ac:dyDescent="0.3">
      <c r="A762" t="s">
        <v>3672</v>
      </c>
      <c r="B762" t="s">
        <v>3673</v>
      </c>
      <c r="C762" s="1" t="str">
        <f t="shared" si="119"/>
        <v>21:0500</v>
      </c>
      <c r="D762" s="1" t="str">
        <f>HYPERLINK("http://geochem.nrcan.gc.ca/cdogs/content/svy/svy_e.htm", "")</f>
        <v/>
      </c>
      <c r="G762" s="1" t="str">
        <f>HYPERLINK("http://geochem.nrcan.gc.ca/cdogs/content/cr_/cr_00055_e.htm", "55")</f>
        <v>55</v>
      </c>
      <c r="J762" t="s">
        <v>161</v>
      </c>
      <c r="K762" t="s">
        <v>162</v>
      </c>
      <c r="L762">
        <v>39</v>
      </c>
      <c r="M762" t="s">
        <v>163</v>
      </c>
      <c r="N762">
        <v>761</v>
      </c>
      <c r="O762" t="s">
        <v>403</v>
      </c>
      <c r="P762" t="s">
        <v>130</v>
      </c>
      <c r="Q762" t="s">
        <v>37</v>
      </c>
      <c r="R762" t="s">
        <v>54</v>
      </c>
      <c r="S762" t="s">
        <v>136</v>
      </c>
      <c r="T762" t="s">
        <v>40</v>
      </c>
      <c r="U762" t="s">
        <v>2782</v>
      </c>
      <c r="V762" t="s">
        <v>596</v>
      </c>
      <c r="W762" t="s">
        <v>194</v>
      </c>
      <c r="X762" t="s">
        <v>179</v>
      </c>
      <c r="Y762" t="s">
        <v>55</v>
      </c>
      <c r="Z762" t="s">
        <v>134</v>
      </c>
      <c r="AA762" t="s">
        <v>58</v>
      </c>
      <c r="AB762" t="s">
        <v>837</v>
      </c>
      <c r="AC762" t="s">
        <v>3674</v>
      </c>
      <c r="AD762" t="s">
        <v>203</v>
      </c>
    </row>
    <row r="763" spans="1:30" hidden="1" x14ac:dyDescent="0.3">
      <c r="A763" t="s">
        <v>3675</v>
      </c>
      <c r="B763" t="s">
        <v>3676</v>
      </c>
      <c r="C763" s="1" t="str">
        <f t="shared" si="119"/>
        <v>21:0500</v>
      </c>
      <c r="D763" s="1" t="str">
        <f t="shared" ref="D763:D778" si="129">HYPERLINK("http://geochem.nrcan.gc.ca/cdogs/content/svy/svy210165_e.htm", "21:0165")</f>
        <v>21:0165</v>
      </c>
      <c r="E763" t="s">
        <v>3677</v>
      </c>
      <c r="F763" t="s">
        <v>3678</v>
      </c>
      <c r="H763">
        <v>52.745367899999998</v>
      </c>
      <c r="I763">
        <v>-60.724870500000002</v>
      </c>
      <c r="J763" s="1" t="str">
        <f t="shared" ref="J763:J778" si="130">HYPERLINK("http://geochem.nrcan.gc.ca/cdogs/content/kwd/kwd020027_e.htm", "NGR lake sediment grab sample")</f>
        <v>NGR lake sediment grab sample</v>
      </c>
      <c r="K763" s="1" t="str">
        <f t="shared" ref="K763:K778" si="131">HYPERLINK("http://geochem.nrcan.gc.ca/cdogs/content/kwd/kwd080006_e.htm", "&lt;177 micron (NGR)")</f>
        <v>&lt;177 micron (NGR)</v>
      </c>
      <c r="L763">
        <v>39</v>
      </c>
      <c r="M763" t="s">
        <v>150</v>
      </c>
      <c r="N763">
        <v>762</v>
      </c>
      <c r="O763" t="s">
        <v>1151</v>
      </c>
      <c r="P763" t="s">
        <v>283</v>
      </c>
      <c r="Q763" t="s">
        <v>95</v>
      </c>
      <c r="R763" t="s">
        <v>54</v>
      </c>
      <c r="S763" t="s">
        <v>176</v>
      </c>
      <c r="T763" t="s">
        <v>40</v>
      </c>
      <c r="U763" t="s">
        <v>3679</v>
      </c>
      <c r="V763" t="s">
        <v>136</v>
      </c>
      <c r="W763" t="s">
        <v>40</v>
      </c>
      <c r="X763" t="s">
        <v>43</v>
      </c>
      <c r="Y763" t="s">
        <v>95</v>
      </c>
      <c r="Z763" t="s">
        <v>45</v>
      </c>
      <c r="AA763" t="s">
        <v>44</v>
      </c>
      <c r="AB763" t="s">
        <v>1021</v>
      </c>
      <c r="AC763" t="s">
        <v>144</v>
      </c>
      <c r="AD763" t="s">
        <v>196</v>
      </c>
    </row>
    <row r="764" spans="1:30" hidden="1" x14ac:dyDescent="0.3">
      <c r="A764" t="s">
        <v>3680</v>
      </c>
      <c r="B764" t="s">
        <v>3681</v>
      </c>
      <c r="C764" s="1" t="str">
        <f t="shared" si="119"/>
        <v>21:0500</v>
      </c>
      <c r="D764" s="1" t="str">
        <f t="shared" si="129"/>
        <v>21:0165</v>
      </c>
      <c r="E764" t="s">
        <v>3682</v>
      </c>
      <c r="F764" t="s">
        <v>3683</v>
      </c>
      <c r="H764">
        <v>52.772868299999999</v>
      </c>
      <c r="I764">
        <v>-60.729276900000002</v>
      </c>
      <c r="J764" s="1" t="str">
        <f t="shared" si="130"/>
        <v>NGR lake sediment grab sample</v>
      </c>
      <c r="K764" s="1" t="str">
        <f t="shared" si="131"/>
        <v>&lt;177 micron (NGR)</v>
      </c>
      <c r="L764">
        <v>39</v>
      </c>
      <c r="M764" t="s">
        <v>175</v>
      </c>
      <c r="N764">
        <v>763</v>
      </c>
      <c r="O764" t="s">
        <v>510</v>
      </c>
      <c r="P764" t="s">
        <v>192</v>
      </c>
      <c r="Q764" t="s">
        <v>95</v>
      </c>
      <c r="R764" t="s">
        <v>153</v>
      </c>
      <c r="S764" t="s">
        <v>37</v>
      </c>
      <c r="T764" t="s">
        <v>40</v>
      </c>
      <c r="U764" t="s">
        <v>196</v>
      </c>
      <c r="V764" t="s">
        <v>57</v>
      </c>
      <c r="W764" t="s">
        <v>40</v>
      </c>
      <c r="X764" t="s">
        <v>43</v>
      </c>
      <c r="Y764" t="s">
        <v>95</v>
      </c>
      <c r="Z764" t="s">
        <v>337</v>
      </c>
      <c r="AA764" t="s">
        <v>135</v>
      </c>
      <c r="AB764" t="s">
        <v>437</v>
      </c>
      <c r="AC764" t="s">
        <v>250</v>
      </c>
      <c r="AD764" t="s">
        <v>258</v>
      </c>
    </row>
    <row r="765" spans="1:30" hidden="1" x14ac:dyDescent="0.3">
      <c r="A765" t="s">
        <v>3684</v>
      </c>
      <c r="B765" t="s">
        <v>3685</v>
      </c>
      <c r="C765" s="1" t="str">
        <f t="shared" si="119"/>
        <v>21:0500</v>
      </c>
      <c r="D765" s="1" t="str">
        <f t="shared" si="129"/>
        <v>21:0165</v>
      </c>
      <c r="E765" t="s">
        <v>3686</v>
      </c>
      <c r="F765" t="s">
        <v>3687</v>
      </c>
      <c r="H765">
        <v>52.798966100000001</v>
      </c>
      <c r="I765">
        <v>-60.744101800000003</v>
      </c>
      <c r="J765" s="1" t="str">
        <f t="shared" si="130"/>
        <v>NGR lake sediment grab sample</v>
      </c>
      <c r="K765" s="1" t="str">
        <f t="shared" si="131"/>
        <v>&lt;177 micron (NGR)</v>
      </c>
      <c r="L765">
        <v>39</v>
      </c>
      <c r="M765" t="s">
        <v>184</v>
      </c>
      <c r="N765">
        <v>764</v>
      </c>
      <c r="O765" t="s">
        <v>2590</v>
      </c>
      <c r="P765" t="s">
        <v>135</v>
      </c>
      <c r="Q765" t="s">
        <v>95</v>
      </c>
      <c r="R765" t="s">
        <v>153</v>
      </c>
      <c r="S765" t="s">
        <v>131</v>
      </c>
      <c r="T765" t="s">
        <v>40</v>
      </c>
      <c r="U765" t="s">
        <v>1168</v>
      </c>
      <c r="V765" t="s">
        <v>1503</v>
      </c>
      <c r="W765" t="s">
        <v>194</v>
      </c>
      <c r="X765" t="s">
        <v>43</v>
      </c>
      <c r="Y765" t="s">
        <v>39</v>
      </c>
      <c r="Z765" t="s">
        <v>613</v>
      </c>
      <c r="AA765" t="s">
        <v>44</v>
      </c>
      <c r="AB765" t="s">
        <v>992</v>
      </c>
      <c r="AC765" t="s">
        <v>248</v>
      </c>
      <c r="AD765" t="s">
        <v>83</v>
      </c>
    </row>
    <row r="766" spans="1:30" hidden="1" x14ac:dyDescent="0.3">
      <c r="A766" t="s">
        <v>3688</v>
      </c>
      <c r="B766" t="s">
        <v>3689</v>
      </c>
      <c r="C766" s="1" t="str">
        <f t="shared" si="119"/>
        <v>21:0500</v>
      </c>
      <c r="D766" s="1" t="str">
        <f t="shared" si="129"/>
        <v>21:0165</v>
      </c>
      <c r="E766" t="s">
        <v>3690</v>
      </c>
      <c r="F766" t="s">
        <v>3691</v>
      </c>
      <c r="H766">
        <v>52.805555099999999</v>
      </c>
      <c r="I766">
        <v>-60.787486299999998</v>
      </c>
      <c r="J766" s="1" t="str">
        <f t="shared" si="130"/>
        <v>NGR lake sediment grab sample</v>
      </c>
      <c r="K766" s="1" t="str">
        <f t="shared" si="131"/>
        <v>&lt;177 micron (NGR)</v>
      </c>
      <c r="L766">
        <v>39</v>
      </c>
      <c r="M766" t="s">
        <v>191</v>
      </c>
      <c r="N766">
        <v>765</v>
      </c>
      <c r="O766" t="s">
        <v>255</v>
      </c>
      <c r="P766" t="s">
        <v>164</v>
      </c>
      <c r="Q766" t="s">
        <v>39</v>
      </c>
      <c r="R766" t="s">
        <v>92</v>
      </c>
      <c r="S766" t="s">
        <v>38</v>
      </c>
      <c r="T766" t="s">
        <v>40</v>
      </c>
      <c r="U766" t="s">
        <v>82</v>
      </c>
      <c r="V766" t="s">
        <v>233</v>
      </c>
      <c r="W766" t="s">
        <v>40</v>
      </c>
      <c r="X766" t="s">
        <v>43</v>
      </c>
      <c r="Y766" t="s">
        <v>95</v>
      </c>
      <c r="Z766" t="s">
        <v>164</v>
      </c>
      <c r="AA766" t="s">
        <v>258</v>
      </c>
      <c r="AB766" t="s">
        <v>597</v>
      </c>
      <c r="AC766" t="s">
        <v>250</v>
      </c>
      <c r="AD766" t="s">
        <v>45</v>
      </c>
    </row>
    <row r="767" spans="1:30" hidden="1" x14ac:dyDescent="0.3">
      <c r="A767" t="s">
        <v>3692</v>
      </c>
      <c r="B767" t="s">
        <v>3693</v>
      </c>
      <c r="C767" s="1" t="str">
        <f t="shared" si="119"/>
        <v>21:0500</v>
      </c>
      <c r="D767" s="1" t="str">
        <f t="shared" si="129"/>
        <v>21:0165</v>
      </c>
      <c r="E767" t="s">
        <v>3694</v>
      </c>
      <c r="F767" t="s">
        <v>3695</v>
      </c>
      <c r="H767">
        <v>52.767892799999998</v>
      </c>
      <c r="I767">
        <v>-60.801732800000003</v>
      </c>
      <c r="J767" s="1" t="str">
        <f t="shared" si="130"/>
        <v>NGR lake sediment grab sample</v>
      </c>
      <c r="K767" s="1" t="str">
        <f t="shared" si="131"/>
        <v>&lt;177 micron (NGR)</v>
      </c>
      <c r="L767">
        <v>39</v>
      </c>
      <c r="M767" t="s">
        <v>201</v>
      </c>
      <c r="N767">
        <v>766</v>
      </c>
      <c r="O767" t="s">
        <v>552</v>
      </c>
      <c r="P767" t="s">
        <v>169</v>
      </c>
      <c r="Q767" t="s">
        <v>95</v>
      </c>
      <c r="R767" t="s">
        <v>79</v>
      </c>
      <c r="S767" t="s">
        <v>92</v>
      </c>
      <c r="T767" t="s">
        <v>40</v>
      </c>
      <c r="U767" t="s">
        <v>3696</v>
      </c>
      <c r="V767" t="s">
        <v>339</v>
      </c>
      <c r="W767" t="s">
        <v>40</v>
      </c>
      <c r="X767" t="s">
        <v>43</v>
      </c>
      <c r="Y767" t="s">
        <v>95</v>
      </c>
      <c r="Z767" t="s">
        <v>258</v>
      </c>
      <c r="AA767" t="s">
        <v>258</v>
      </c>
      <c r="AB767" t="s">
        <v>265</v>
      </c>
      <c r="AC767" t="s">
        <v>144</v>
      </c>
      <c r="AD767" t="s">
        <v>58</v>
      </c>
    </row>
    <row r="768" spans="1:30" hidden="1" x14ac:dyDescent="0.3">
      <c r="A768" t="s">
        <v>3697</v>
      </c>
      <c r="B768" t="s">
        <v>3698</v>
      </c>
      <c r="C768" s="1" t="str">
        <f t="shared" si="119"/>
        <v>21:0500</v>
      </c>
      <c r="D768" s="1" t="str">
        <f t="shared" si="129"/>
        <v>21:0165</v>
      </c>
      <c r="E768" t="s">
        <v>3699</v>
      </c>
      <c r="F768" t="s">
        <v>3700</v>
      </c>
      <c r="H768">
        <v>52.729779299999997</v>
      </c>
      <c r="I768">
        <v>-60.783524200000002</v>
      </c>
      <c r="J768" s="1" t="str">
        <f t="shared" si="130"/>
        <v>NGR lake sediment grab sample</v>
      </c>
      <c r="K768" s="1" t="str">
        <f t="shared" si="131"/>
        <v>&lt;177 micron (NGR)</v>
      </c>
      <c r="L768">
        <v>39</v>
      </c>
      <c r="M768" t="s">
        <v>210</v>
      </c>
      <c r="N768">
        <v>767</v>
      </c>
      <c r="O768" t="s">
        <v>1900</v>
      </c>
      <c r="P768" t="s">
        <v>176</v>
      </c>
      <c r="Q768" t="s">
        <v>39</v>
      </c>
      <c r="R768" t="s">
        <v>68</v>
      </c>
      <c r="S768" t="s">
        <v>202</v>
      </c>
      <c r="T768" t="s">
        <v>40</v>
      </c>
      <c r="U768" t="s">
        <v>3701</v>
      </c>
      <c r="V768" t="s">
        <v>705</v>
      </c>
      <c r="W768" t="s">
        <v>40</v>
      </c>
      <c r="X768" t="s">
        <v>43</v>
      </c>
      <c r="Y768" t="s">
        <v>95</v>
      </c>
      <c r="Z768" t="s">
        <v>58</v>
      </c>
      <c r="AA768" t="s">
        <v>58</v>
      </c>
      <c r="AB768" t="s">
        <v>1961</v>
      </c>
      <c r="AC768" t="s">
        <v>144</v>
      </c>
      <c r="AD768" t="s">
        <v>115</v>
      </c>
    </row>
    <row r="769" spans="1:30" hidden="1" x14ac:dyDescent="0.3">
      <c r="A769" t="s">
        <v>3702</v>
      </c>
      <c r="B769" t="s">
        <v>3703</v>
      </c>
      <c r="C769" s="1" t="str">
        <f t="shared" si="119"/>
        <v>21:0500</v>
      </c>
      <c r="D769" s="1" t="str">
        <f t="shared" si="129"/>
        <v>21:0165</v>
      </c>
      <c r="E769" t="s">
        <v>3704</v>
      </c>
      <c r="F769" t="s">
        <v>3705</v>
      </c>
      <c r="H769">
        <v>52.732567400000001</v>
      </c>
      <c r="I769">
        <v>-60.854528299999998</v>
      </c>
      <c r="J769" s="1" t="str">
        <f t="shared" si="130"/>
        <v>NGR lake sediment grab sample</v>
      </c>
      <c r="K769" s="1" t="str">
        <f t="shared" si="131"/>
        <v>&lt;177 micron (NGR)</v>
      </c>
      <c r="L769">
        <v>39</v>
      </c>
      <c r="M769" t="s">
        <v>221</v>
      </c>
      <c r="N769">
        <v>768</v>
      </c>
      <c r="O769" t="s">
        <v>873</v>
      </c>
      <c r="P769" t="s">
        <v>164</v>
      </c>
      <c r="Q769" t="s">
        <v>95</v>
      </c>
      <c r="R769" t="s">
        <v>92</v>
      </c>
      <c r="S769" t="s">
        <v>92</v>
      </c>
      <c r="T769" t="s">
        <v>40</v>
      </c>
      <c r="U769" t="s">
        <v>122</v>
      </c>
      <c r="V769" t="s">
        <v>70</v>
      </c>
      <c r="W769" t="s">
        <v>40</v>
      </c>
      <c r="X769" t="s">
        <v>43</v>
      </c>
      <c r="Y769" t="s">
        <v>95</v>
      </c>
      <c r="Z769" t="s">
        <v>135</v>
      </c>
      <c r="AA769" t="s">
        <v>214</v>
      </c>
      <c r="AB769" t="s">
        <v>2291</v>
      </c>
      <c r="AC769" t="s">
        <v>144</v>
      </c>
      <c r="AD769" t="s">
        <v>45</v>
      </c>
    </row>
    <row r="770" spans="1:30" hidden="1" x14ac:dyDescent="0.3">
      <c r="A770" t="s">
        <v>3706</v>
      </c>
      <c r="B770" t="s">
        <v>3707</v>
      </c>
      <c r="C770" s="1" t="str">
        <f t="shared" ref="C770:C833" si="132">HYPERLINK("http://geochem.nrcan.gc.ca/cdogs/content/bdl/bdl210500_e.htm", "21:0500")</f>
        <v>21:0500</v>
      </c>
      <c r="D770" s="1" t="str">
        <f t="shared" si="129"/>
        <v>21:0165</v>
      </c>
      <c r="E770" t="s">
        <v>3708</v>
      </c>
      <c r="F770" t="s">
        <v>3709</v>
      </c>
      <c r="H770">
        <v>52.772807499999999</v>
      </c>
      <c r="I770">
        <v>-60.840730200000003</v>
      </c>
      <c r="J770" s="1" t="str">
        <f t="shared" si="130"/>
        <v>NGR lake sediment grab sample</v>
      </c>
      <c r="K770" s="1" t="str">
        <f t="shared" si="131"/>
        <v>&lt;177 micron (NGR)</v>
      </c>
      <c r="L770">
        <v>39</v>
      </c>
      <c r="M770" t="s">
        <v>230</v>
      </c>
      <c r="N770">
        <v>769</v>
      </c>
      <c r="O770" t="s">
        <v>477</v>
      </c>
      <c r="P770" t="s">
        <v>79</v>
      </c>
      <c r="Q770" t="s">
        <v>136</v>
      </c>
      <c r="R770" t="s">
        <v>37</v>
      </c>
      <c r="S770" t="s">
        <v>38</v>
      </c>
      <c r="T770" t="s">
        <v>40</v>
      </c>
      <c r="U770" t="s">
        <v>3710</v>
      </c>
      <c r="V770" t="s">
        <v>57</v>
      </c>
      <c r="W770" t="s">
        <v>40</v>
      </c>
      <c r="X770" t="s">
        <v>179</v>
      </c>
      <c r="Y770" t="s">
        <v>95</v>
      </c>
      <c r="Z770" t="s">
        <v>35</v>
      </c>
      <c r="AA770" t="s">
        <v>135</v>
      </c>
      <c r="AB770" t="s">
        <v>3711</v>
      </c>
      <c r="AC770" t="s">
        <v>233</v>
      </c>
      <c r="AD770" t="s">
        <v>314</v>
      </c>
    </row>
    <row r="771" spans="1:30" hidden="1" x14ac:dyDescent="0.3">
      <c r="A771" t="s">
        <v>3712</v>
      </c>
      <c r="B771" t="s">
        <v>3713</v>
      </c>
      <c r="C771" s="1" t="str">
        <f t="shared" si="132"/>
        <v>21:0500</v>
      </c>
      <c r="D771" s="1" t="str">
        <f t="shared" si="129"/>
        <v>21:0165</v>
      </c>
      <c r="E771" t="s">
        <v>3714</v>
      </c>
      <c r="F771" t="s">
        <v>3715</v>
      </c>
      <c r="H771">
        <v>52.812192799999998</v>
      </c>
      <c r="I771">
        <v>-60.827022700000001</v>
      </c>
      <c r="J771" s="1" t="str">
        <f t="shared" si="130"/>
        <v>NGR lake sediment grab sample</v>
      </c>
      <c r="K771" s="1" t="str">
        <f t="shared" si="131"/>
        <v>&lt;177 micron (NGR)</v>
      </c>
      <c r="L771">
        <v>39</v>
      </c>
      <c r="M771" t="s">
        <v>238</v>
      </c>
      <c r="N771">
        <v>770</v>
      </c>
      <c r="O771" t="s">
        <v>128</v>
      </c>
      <c r="P771" t="s">
        <v>104</v>
      </c>
      <c r="Q771" t="s">
        <v>95</v>
      </c>
      <c r="R771" t="s">
        <v>92</v>
      </c>
      <c r="S771" t="s">
        <v>37</v>
      </c>
      <c r="T771" t="s">
        <v>40</v>
      </c>
      <c r="U771" t="s">
        <v>1139</v>
      </c>
      <c r="V771" t="s">
        <v>1642</v>
      </c>
      <c r="W771" t="s">
        <v>40</v>
      </c>
      <c r="X771" t="s">
        <v>43</v>
      </c>
      <c r="Y771" t="s">
        <v>95</v>
      </c>
      <c r="Z771" t="s">
        <v>214</v>
      </c>
      <c r="AA771" t="s">
        <v>258</v>
      </c>
      <c r="AB771" t="s">
        <v>1250</v>
      </c>
      <c r="AC771" t="s">
        <v>248</v>
      </c>
      <c r="AD771" t="s">
        <v>83</v>
      </c>
    </row>
    <row r="772" spans="1:30" hidden="1" x14ac:dyDescent="0.3">
      <c r="A772" t="s">
        <v>3716</v>
      </c>
      <c r="B772" t="s">
        <v>3717</v>
      </c>
      <c r="C772" s="1" t="str">
        <f t="shared" si="132"/>
        <v>21:0500</v>
      </c>
      <c r="D772" s="1" t="str">
        <f t="shared" si="129"/>
        <v>21:0165</v>
      </c>
      <c r="E772" t="s">
        <v>3718</v>
      </c>
      <c r="F772" t="s">
        <v>3719</v>
      </c>
      <c r="H772">
        <v>52.804967599999998</v>
      </c>
      <c r="I772">
        <v>-60.878498499999999</v>
      </c>
      <c r="J772" s="1" t="str">
        <f t="shared" si="130"/>
        <v>NGR lake sediment grab sample</v>
      </c>
      <c r="K772" s="1" t="str">
        <f t="shared" si="131"/>
        <v>&lt;177 micron (NGR)</v>
      </c>
      <c r="L772">
        <v>39</v>
      </c>
      <c r="M772" t="s">
        <v>246</v>
      </c>
      <c r="N772">
        <v>771</v>
      </c>
      <c r="O772" t="s">
        <v>134</v>
      </c>
      <c r="P772" t="s">
        <v>104</v>
      </c>
      <c r="Q772" t="s">
        <v>95</v>
      </c>
      <c r="R772" t="s">
        <v>92</v>
      </c>
      <c r="S772" t="s">
        <v>39</v>
      </c>
      <c r="T772" t="s">
        <v>40</v>
      </c>
      <c r="U772" t="s">
        <v>129</v>
      </c>
      <c r="V772" t="s">
        <v>649</v>
      </c>
      <c r="W772" t="s">
        <v>194</v>
      </c>
      <c r="X772" t="s">
        <v>43</v>
      </c>
      <c r="Y772" t="s">
        <v>95</v>
      </c>
      <c r="Z772" t="s">
        <v>164</v>
      </c>
      <c r="AA772" t="s">
        <v>258</v>
      </c>
      <c r="AB772" t="s">
        <v>265</v>
      </c>
      <c r="AC772" t="s">
        <v>248</v>
      </c>
      <c r="AD772" t="s">
        <v>83</v>
      </c>
    </row>
    <row r="773" spans="1:30" hidden="1" x14ac:dyDescent="0.3">
      <c r="A773" t="s">
        <v>3720</v>
      </c>
      <c r="B773" t="s">
        <v>3721</v>
      </c>
      <c r="C773" s="1" t="str">
        <f t="shared" si="132"/>
        <v>21:0500</v>
      </c>
      <c r="D773" s="1" t="str">
        <f t="shared" si="129"/>
        <v>21:0165</v>
      </c>
      <c r="E773" t="s">
        <v>3722</v>
      </c>
      <c r="F773" t="s">
        <v>3723</v>
      </c>
      <c r="H773">
        <v>52.782406299999998</v>
      </c>
      <c r="I773">
        <v>-60.8859894</v>
      </c>
      <c r="J773" s="1" t="str">
        <f t="shared" si="130"/>
        <v>NGR lake sediment grab sample</v>
      </c>
      <c r="K773" s="1" t="str">
        <f t="shared" si="131"/>
        <v>&lt;177 micron (NGR)</v>
      </c>
      <c r="L773">
        <v>40</v>
      </c>
      <c r="M773" t="s">
        <v>34</v>
      </c>
      <c r="N773">
        <v>772</v>
      </c>
      <c r="O773" t="s">
        <v>135</v>
      </c>
      <c r="P773" t="s">
        <v>265</v>
      </c>
      <c r="Q773" t="s">
        <v>39</v>
      </c>
      <c r="R773" t="s">
        <v>38</v>
      </c>
      <c r="S773" t="s">
        <v>37</v>
      </c>
      <c r="T773" t="s">
        <v>194</v>
      </c>
      <c r="U773" t="s">
        <v>428</v>
      </c>
      <c r="V773" t="s">
        <v>133</v>
      </c>
      <c r="W773" t="s">
        <v>194</v>
      </c>
      <c r="X773" t="s">
        <v>179</v>
      </c>
      <c r="Y773" t="s">
        <v>95</v>
      </c>
      <c r="Z773" t="s">
        <v>58</v>
      </c>
      <c r="AA773" t="s">
        <v>44</v>
      </c>
      <c r="AB773" t="s">
        <v>1276</v>
      </c>
      <c r="AC773" t="s">
        <v>248</v>
      </c>
      <c r="AD773" t="s">
        <v>314</v>
      </c>
    </row>
    <row r="774" spans="1:30" hidden="1" x14ac:dyDescent="0.3">
      <c r="A774" t="s">
        <v>3724</v>
      </c>
      <c r="B774" t="s">
        <v>3725</v>
      </c>
      <c r="C774" s="1" t="str">
        <f t="shared" si="132"/>
        <v>21:0500</v>
      </c>
      <c r="D774" s="1" t="str">
        <f t="shared" si="129"/>
        <v>21:0165</v>
      </c>
      <c r="E774" t="s">
        <v>3722</v>
      </c>
      <c r="F774" t="s">
        <v>3726</v>
      </c>
      <c r="H774">
        <v>52.782406299999998</v>
      </c>
      <c r="I774">
        <v>-60.8859894</v>
      </c>
      <c r="J774" s="1" t="str">
        <f t="shared" si="130"/>
        <v>NGR lake sediment grab sample</v>
      </c>
      <c r="K774" s="1" t="str">
        <f t="shared" si="131"/>
        <v>&lt;177 micron (NGR)</v>
      </c>
      <c r="L774">
        <v>40</v>
      </c>
      <c r="M774" t="s">
        <v>65</v>
      </c>
      <c r="N774">
        <v>773</v>
      </c>
      <c r="O774" t="s">
        <v>403</v>
      </c>
      <c r="P774" t="s">
        <v>477</v>
      </c>
      <c r="Q774" t="s">
        <v>95</v>
      </c>
      <c r="R774" t="s">
        <v>38</v>
      </c>
      <c r="S774" t="s">
        <v>37</v>
      </c>
      <c r="T774" t="s">
        <v>40</v>
      </c>
      <c r="U774" t="s">
        <v>369</v>
      </c>
      <c r="V774" t="s">
        <v>179</v>
      </c>
      <c r="W774" t="s">
        <v>117</v>
      </c>
      <c r="X774" t="s">
        <v>179</v>
      </c>
      <c r="Y774" t="s">
        <v>95</v>
      </c>
      <c r="Z774" t="s">
        <v>58</v>
      </c>
      <c r="AA774" t="s">
        <v>44</v>
      </c>
      <c r="AB774" t="s">
        <v>1579</v>
      </c>
      <c r="AC774" t="s">
        <v>250</v>
      </c>
      <c r="AD774" t="s">
        <v>45</v>
      </c>
    </row>
    <row r="775" spans="1:30" hidden="1" x14ac:dyDescent="0.3">
      <c r="A775" t="s">
        <v>3727</v>
      </c>
      <c r="B775" t="s">
        <v>3728</v>
      </c>
      <c r="C775" s="1" t="str">
        <f t="shared" si="132"/>
        <v>21:0500</v>
      </c>
      <c r="D775" s="1" t="str">
        <f t="shared" si="129"/>
        <v>21:0165</v>
      </c>
      <c r="E775" t="s">
        <v>3722</v>
      </c>
      <c r="F775" t="s">
        <v>3729</v>
      </c>
      <c r="H775">
        <v>52.782406299999998</v>
      </c>
      <c r="I775">
        <v>-60.8859894</v>
      </c>
      <c r="J775" s="1" t="str">
        <f t="shared" si="130"/>
        <v>NGR lake sediment grab sample</v>
      </c>
      <c r="K775" s="1" t="str">
        <f t="shared" si="131"/>
        <v>&lt;177 micron (NGR)</v>
      </c>
      <c r="L775">
        <v>40</v>
      </c>
      <c r="M775" t="s">
        <v>52</v>
      </c>
      <c r="N775">
        <v>774</v>
      </c>
      <c r="O775" t="s">
        <v>364</v>
      </c>
      <c r="P775" t="s">
        <v>265</v>
      </c>
      <c r="Q775" t="s">
        <v>39</v>
      </c>
      <c r="R775" t="s">
        <v>38</v>
      </c>
      <c r="S775" t="s">
        <v>37</v>
      </c>
      <c r="T775" t="s">
        <v>194</v>
      </c>
      <c r="U775" t="s">
        <v>384</v>
      </c>
      <c r="V775" t="s">
        <v>1027</v>
      </c>
      <c r="W775" t="s">
        <v>40</v>
      </c>
      <c r="X775" t="s">
        <v>43</v>
      </c>
      <c r="Y775" t="s">
        <v>95</v>
      </c>
      <c r="Z775" t="s">
        <v>58</v>
      </c>
      <c r="AA775" t="s">
        <v>58</v>
      </c>
      <c r="AB775" t="s">
        <v>1276</v>
      </c>
      <c r="AC775" t="s">
        <v>250</v>
      </c>
      <c r="AD775" t="s">
        <v>44</v>
      </c>
    </row>
    <row r="776" spans="1:30" hidden="1" x14ac:dyDescent="0.3">
      <c r="A776" t="s">
        <v>3730</v>
      </c>
      <c r="B776" t="s">
        <v>3731</v>
      </c>
      <c r="C776" s="1" t="str">
        <f t="shared" si="132"/>
        <v>21:0500</v>
      </c>
      <c r="D776" s="1" t="str">
        <f t="shared" si="129"/>
        <v>21:0165</v>
      </c>
      <c r="E776" t="s">
        <v>3732</v>
      </c>
      <c r="F776" t="s">
        <v>3733</v>
      </c>
      <c r="H776">
        <v>52.740352000000001</v>
      </c>
      <c r="I776">
        <v>-60.906295800000002</v>
      </c>
      <c r="J776" s="1" t="str">
        <f t="shared" si="130"/>
        <v>NGR lake sediment grab sample</v>
      </c>
      <c r="K776" s="1" t="str">
        <f t="shared" si="131"/>
        <v>&lt;177 micron (NGR)</v>
      </c>
      <c r="L776">
        <v>40</v>
      </c>
      <c r="M776" t="s">
        <v>76</v>
      </c>
      <c r="N776">
        <v>775</v>
      </c>
      <c r="O776" t="s">
        <v>103</v>
      </c>
      <c r="P776" t="s">
        <v>247</v>
      </c>
      <c r="Q776" t="s">
        <v>95</v>
      </c>
      <c r="R776" t="s">
        <v>153</v>
      </c>
      <c r="S776" t="s">
        <v>68</v>
      </c>
      <c r="T776" t="s">
        <v>194</v>
      </c>
      <c r="U776" t="s">
        <v>1101</v>
      </c>
      <c r="V776" t="s">
        <v>57</v>
      </c>
      <c r="W776" t="s">
        <v>40</v>
      </c>
      <c r="X776" t="s">
        <v>43</v>
      </c>
      <c r="Y776" t="s">
        <v>37</v>
      </c>
      <c r="Z776" t="s">
        <v>35</v>
      </c>
      <c r="AA776" t="s">
        <v>58</v>
      </c>
      <c r="AB776" t="s">
        <v>249</v>
      </c>
      <c r="AC776" t="s">
        <v>144</v>
      </c>
      <c r="AD776" t="s">
        <v>58</v>
      </c>
    </row>
    <row r="777" spans="1:30" hidden="1" x14ac:dyDescent="0.3">
      <c r="A777" t="s">
        <v>3734</v>
      </c>
      <c r="B777" t="s">
        <v>3735</v>
      </c>
      <c r="C777" s="1" t="str">
        <f t="shared" si="132"/>
        <v>21:0500</v>
      </c>
      <c r="D777" s="1" t="str">
        <f t="shared" si="129"/>
        <v>21:0165</v>
      </c>
      <c r="E777" t="s">
        <v>3736</v>
      </c>
      <c r="F777" t="s">
        <v>3737</v>
      </c>
      <c r="H777">
        <v>52.740535199999997</v>
      </c>
      <c r="I777">
        <v>-60.948717799999997</v>
      </c>
      <c r="J777" s="1" t="str">
        <f t="shared" si="130"/>
        <v>NGR lake sediment grab sample</v>
      </c>
      <c r="K777" s="1" t="str">
        <f t="shared" si="131"/>
        <v>&lt;177 micron (NGR)</v>
      </c>
      <c r="L777">
        <v>40</v>
      </c>
      <c r="M777" t="s">
        <v>91</v>
      </c>
      <c r="N777">
        <v>776</v>
      </c>
      <c r="O777" t="s">
        <v>152</v>
      </c>
      <c r="P777" t="s">
        <v>359</v>
      </c>
      <c r="Q777" t="s">
        <v>95</v>
      </c>
      <c r="R777" t="s">
        <v>119</v>
      </c>
      <c r="S777" t="s">
        <v>202</v>
      </c>
      <c r="T777" t="s">
        <v>194</v>
      </c>
      <c r="U777" t="s">
        <v>137</v>
      </c>
      <c r="V777" t="s">
        <v>461</v>
      </c>
      <c r="W777" t="s">
        <v>40</v>
      </c>
      <c r="X777" t="s">
        <v>43</v>
      </c>
      <c r="Y777" t="s">
        <v>39</v>
      </c>
      <c r="Z777" t="s">
        <v>44</v>
      </c>
      <c r="AA777" t="s">
        <v>83</v>
      </c>
      <c r="AB777" t="s">
        <v>992</v>
      </c>
      <c r="AC777" t="s">
        <v>42</v>
      </c>
      <c r="AD777" t="s">
        <v>107</v>
      </c>
    </row>
    <row r="778" spans="1:30" hidden="1" x14ac:dyDescent="0.3">
      <c r="A778" t="s">
        <v>3738</v>
      </c>
      <c r="B778" t="s">
        <v>3739</v>
      </c>
      <c r="C778" s="1" t="str">
        <f t="shared" si="132"/>
        <v>21:0500</v>
      </c>
      <c r="D778" s="1" t="str">
        <f t="shared" si="129"/>
        <v>21:0165</v>
      </c>
      <c r="E778" t="s">
        <v>3740</v>
      </c>
      <c r="F778" t="s">
        <v>3741</v>
      </c>
      <c r="H778">
        <v>52.768120199999998</v>
      </c>
      <c r="I778">
        <v>-60.920216400000001</v>
      </c>
      <c r="J778" s="1" t="str">
        <f t="shared" si="130"/>
        <v>NGR lake sediment grab sample</v>
      </c>
      <c r="K778" s="1" t="str">
        <f t="shared" si="131"/>
        <v>&lt;177 micron (NGR)</v>
      </c>
      <c r="L778">
        <v>40</v>
      </c>
      <c r="M778" t="s">
        <v>102</v>
      </c>
      <c r="N778">
        <v>777</v>
      </c>
      <c r="O778" t="s">
        <v>383</v>
      </c>
      <c r="P778" t="s">
        <v>232</v>
      </c>
      <c r="Q778" t="s">
        <v>95</v>
      </c>
      <c r="R778" t="s">
        <v>38</v>
      </c>
      <c r="S778" t="s">
        <v>92</v>
      </c>
      <c r="T778" t="s">
        <v>40</v>
      </c>
      <c r="U778" t="s">
        <v>3742</v>
      </c>
      <c r="V778" t="s">
        <v>714</v>
      </c>
      <c r="W778" t="s">
        <v>40</v>
      </c>
      <c r="X778" t="s">
        <v>43</v>
      </c>
      <c r="Y778" t="s">
        <v>95</v>
      </c>
      <c r="Z778" t="s">
        <v>44</v>
      </c>
      <c r="AA778" t="s">
        <v>44</v>
      </c>
      <c r="AB778" t="s">
        <v>1182</v>
      </c>
      <c r="AC778" t="s">
        <v>94</v>
      </c>
      <c r="AD778" t="s">
        <v>45</v>
      </c>
    </row>
    <row r="779" spans="1:30" hidden="1" x14ac:dyDescent="0.3">
      <c r="A779" t="s">
        <v>3743</v>
      </c>
      <c r="B779" t="s">
        <v>3744</v>
      </c>
      <c r="C779" s="1" t="str">
        <f t="shared" si="132"/>
        <v>21:0500</v>
      </c>
      <c r="D779" s="1" t="str">
        <f>HYPERLINK("http://geochem.nrcan.gc.ca/cdogs/content/svy/svy_e.htm", "")</f>
        <v/>
      </c>
      <c r="G779" s="1" t="str">
        <f>HYPERLINK("http://geochem.nrcan.gc.ca/cdogs/content/cr_/cr_00060_e.htm", "60")</f>
        <v>60</v>
      </c>
      <c r="J779" t="s">
        <v>161</v>
      </c>
      <c r="K779" t="s">
        <v>162</v>
      </c>
      <c r="L779">
        <v>40</v>
      </c>
      <c r="M779" t="s">
        <v>163</v>
      </c>
      <c r="N779">
        <v>778</v>
      </c>
      <c r="O779" t="s">
        <v>359</v>
      </c>
      <c r="P779" t="s">
        <v>256</v>
      </c>
      <c r="Q779" t="s">
        <v>37</v>
      </c>
      <c r="R779" t="s">
        <v>54</v>
      </c>
      <c r="S779" t="s">
        <v>68</v>
      </c>
      <c r="T779" t="s">
        <v>40</v>
      </c>
      <c r="U779" t="s">
        <v>324</v>
      </c>
      <c r="V779" t="s">
        <v>322</v>
      </c>
      <c r="W779" t="s">
        <v>194</v>
      </c>
      <c r="X779" t="s">
        <v>39</v>
      </c>
      <c r="Y779" t="s">
        <v>55</v>
      </c>
      <c r="Z779" t="s">
        <v>134</v>
      </c>
      <c r="AA779" t="s">
        <v>135</v>
      </c>
      <c r="AB779" t="s">
        <v>1720</v>
      </c>
      <c r="AC779" t="s">
        <v>1922</v>
      </c>
      <c r="AD779" t="s">
        <v>158</v>
      </c>
    </row>
    <row r="780" spans="1:30" hidden="1" x14ac:dyDescent="0.3">
      <c r="A780" t="s">
        <v>3745</v>
      </c>
      <c r="B780" t="s">
        <v>3746</v>
      </c>
      <c r="C780" s="1" t="str">
        <f t="shared" si="132"/>
        <v>21:0500</v>
      </c>
      <c r="D780" s="1" t="str">
        <f t="shared" ref="D780:D807" si="133">HYPERLINK("http://geochem.nrcan.gc.ca/cdogs/content/svy/svy210165_e.htm", "21:0165")</f>
        <v>21:0165</v>
      </c>
      <c r="E780" t="s">
        <v>3747</v>
      </c>
      <c r="F780" t="s">
        <v>3748</v>
      </c>
      <c r="H780">
        <v>52.809030999999997</v>
      </c>
      <c r="I780">
        <v>-60.946009699999998</v>
      </c>
      <c r="J780" s="1" t="str">
        <f t="shared" ref="J780:J807" si="134">HYPERLINK("http://geochem.nrcan.gc.ca/cdogs/content/kwd/kwd020027_e.htm", "NGR lake sediment grab sample")</f>
        <v>NGR lake sediment grab sample</v>
      </c>
      <c r="K780" s="1" t="str">
        <f t="shared" ref="K780:K807" si="135">HYPERLINK("http://geochem.nrcan.gc.ca/cdogs/content/kwd/kwd080006_e.htm", "&lt;177 micron (NGR)")</f>
        <v>&lt;177 micron (NGR)</v>
      </c>
      <c r="L780">
        <v>40</v>
      </c>
      <c r="M780" t="s">
        <v>113</v>
      </c>
      <c r="N780">
        <v>779</v>
      </c>
      <c r="O780" t="s">
        <v>359</v>
      </c>
      <c r="P780" t="s">
        <v>232</v>
      </c>
      <c r="Q780" t="s">
        <v>95</v>
      </c>
      <c r="R780" t="s">
        <v>68</v>
      </c>
      <c r="S780" t="s">
        <v>38</v>
      </c>
      <c r="T780" t="s">
        <v>40</v>
      </c>
      <c r="U780" t="s">
        <v>3749</v>
      </c>
      <c r="V780" t="s">
        <v>620</v>
      </c>
      <c r="W780" t="s">
        <v>40</v>
      </c>
      <c r="X780" t="s">
        <v>39</v>
      </c>
      <c r="Y780" t="s">
        <v>95</v>
      </c>
      <c r="Z780" t="s">
        <v>257</v>
      </c>
      <c r="AA780" t="s">
        <v>44</v>
      </c>
      <c r="AB780" t="s">
        <v>1733</v>
      </c>
      <c r="AC780" t="s">
        <v>250</v>
      </c>
      <c r="AD780" t="s">
        <v>122</v>
      </c>
    </row>
    <row r="781" spans="1:30" hidden="1" x14ac:dyDescent="0.3">
      <c r="A781" t="s">
        <v>3750</v>
      </c>
      <c r="B781" t="s">
        <v>3751</v>
      </c>
      <c r="C781" s="1" t="str">
        <f t="shared" si="132"/>
        <v>21:0500</v>
      </c>
      <c r="D781" s="1" t="str">
        <f t="shared" si="133"/>
        <v>21:0165</v>
      </c>
      <c r="E781" t="s">
        <v>3752</v>
      </c>
      <c r="F781" t="s">
        <v>3753</v>
      </c>
      <c r="H781">
        <v>52.801632699999999</v>
      </c>
      <c r="I781">
        <v>-60.974399200000001</v>
      </c>
      <c r="J781" s="1" t="str">
        <f t="shared" si="134"/>
        <v>NGR lake sediment grab sample</v>
      </c>
      <c r="K781" s="1" t="str">
        <f t="shared" si="135"/>
        <v>&lt;177 micron (NGR)</v>
      </c>
      <c r="L781">
        <v>40</v>
      </c>
      <c r="M781" t="s">
        <v>127</v>
      </c>
      <c r="N781">
        <v>780</v>
      </c>
      <c r="O781" t="s">
        <v>3754</v>
      </c>
      <c r="P781" t="s">
        <v>108</v>
      </c>
      <c r="Q781" t="s">
        <v>95</v>
      </c>
      <c r="R781" t="s">
        <v>202</v>
      </c>
      <c r="S781" t="s">
        <v>79</v>
      </c>
      <c r="T781" t="s">
        <v>40</v>
      </c>
      <c r="U781" t="s">
        <v>3755</v>
      </c>
      <c r="V781" t="s">
        <v>484</v>
      </c>
      <c r="W781" t="s">
        <v>40</v>
      </c>
      <c r="X781" t="s">
        <v>484</v>
      </c>
      <c r="Y781" t="s">
        <v>95</v>
      </c>
      <c r="Z781" t="s">
        <v>613</v>
      </c>
      <c r="AA781" t="s">
        <v>44</v>
      </c>
      <c r="AB781" t="s">
        <v>134</v>
      </c>
      <c r="AC781" t="s">
        <v>144</v>
      </c>
      <c r="AD781" t="s">
        <v>438</v>
      </c>
    </row>
    <row r="782" spans="1:30" hidden="1" x14ac:dyDescent="0.3">
      <c r="A782" t="s">
        <v>3756</v>
      </c>
      <c r="B782" t="s">
        <v>3757</v>
      </c>
      <c r="C782" s="1" t="str">
        <f t="shared" si="132"/>
        <v>21:0500</v>
      </c>
      <c r="D782" s="1" t="str">
        <f t="shared" si="133"/>
        <v>21:0165</v>
      </c>
      <c r="E782" t="s">
        <v>3758</v>
      </c>
      <c r="F782" t="s">
        <v>3759</v>
      </c>
      <c r="H782">
        <v>52.7801884</v>
      </c>
      <c r="I782">
        <v>-60.996675500000002</v>
      </c>
      <c r="J782" s="1" t="str">
        <f t="shared" si="134"/>
        <v>NGR lake sediment grab sample</v>
      </c>
      <c r="K782" s="1" t="str">
        <f t="shared" si="135"/>
        <v>&lt;177 micron (NGR)</v>
      </c>
      <c r="L782">
        <v>40</v>
      </c>
      <c r="M782" t="s">
        <v>142</v>
      </c>
      <c r="N782">
        <v>781</v>
      </c>
      <c r="O782" t="s">
        <v>1665</v>
      </c>
      <c r="P782" t="s">
        <v>270</v>
      </c>
      <c r="Q782" t="s">
        <v>95</v>
      </c>
      <c r="R782" t="s">
        <v>131</v>
      </c>
      <c r="S782" t="s">
        <v>92</v>
      </c>
      <c r="T782" t="s">
        <v>194</v>
      </c>
      <c r="U782" t="s">
        <v>967</v>
      </c>
      <c r="V782" t="s">
        <v>278</v>
      </c>
      <c r="W782" t="s">
        <v>40</v>
      </c>
      <c r="X782" t="s">
        <v>43</v>
      </c>
      <c r="Y782" t="s">
        <v>95</v>
      </c>
      <c r="Z782" t="s">
        <v>2422</v>
      </c>
      <c r="AA782" t="s">
        <v>83</v>
      </c>
      <c r="AB782" t="s">
        <v>249</v>
      </c>
      <c r="AC782" t="s">
        <v>248</v>
      </c>
      <c r="AD782" t="s">
        <v>449</v>
      </c>
    </row>
    <row r="783" spans="1:30" hidden="1" x14ac:dyDescent="0.3">
      <c r="A783" t="s">
        <v>3760</v>
      </c>
      <c r="B783" t="s">
        <v>3761</v>
      </c>
      <c r="C783" s="1" t="str">
        <f t="shared" si="132"/>
        <v>21:0500</v>
      </c>
      <c r="D783" s="1" t="str">
        <f t="shared" si="133"/>
        <v>21:0165</v>
      </c>
      <c r="E783" t="s">
        <v>3762</v>
      </c>
      <c r="F783" t="s">
        <v>3763</v>
      </c>
      <c r="H783">
        <v>52.732564099999998</v>
      </c>
      <c r="I783">
        <v>-61.009704900000003</v>
      </c>
      <c r="J783" s="1" t="str">
        <f t="shared" si="134"/>
        <v>NGR lake sediment grab sample</v>
      </c>
      <c r="K783" s="1" t="str">
        <f t="shared" si="135"/>
        <v>&lt;177 micron (NGR)</v>
      </c>
      <c r="L783">
        <v>40</v>
      </c>
      <c r="M783" t="s">
        <v>150</v>
      </c>
      <c r="N783">
        <v>782</v>
      </c>
      <c r="O783" t="s">
        <v>344</v>
      </c>
      <c r="P783" t="s">
        <v>36</v>
      </c>
      <c r="Q783" t="s">
        <v>37</v>
      </c>
      <c r="R783" t="s">
        <v>136</v>
      </c>
      <c r="S783" t="s">
        <v>185</v>
      </c>
      <c r="T783" t="s">
        <v>40</v>
      </c>
      <c r="U783" t="s">
        <v>3764</v>
      </c>
      <c r="V783" t="s">
        <v>1383</v>
      </c>
      <c r="W783" t="s">
        <v>40</v>
      </c>
      <c r="X783" t="s">
        <v>179</v>
      </c>
      <c r="Y783" t="s">
        <v>95</v>
      </c>
      <c r="Z783" t="s">
        <v>45</v>
      </c>
      <c r="AA783" t="s">
        <v>58</v>
      </c>
      <c r="AB783" t="s">
        <v>330</v>
      </c>
      <c r="AC783" t="s">
        <v>239</v>
      </c>
      <c r="AD783" t="s">
        <v>478</v>
      </c>
    </row>
    <row r="784" spans="1:30" hidden="1" x14ac:dyDescent="0.3">
      <c r="A784" t="s">
        <v>3765</v>
      </c>
      <c r="B784" t="s">
        <v>3766</v>
      </c>
      <c r="C784" s="1" t="str">
        <f t="shared" si="132"/>
        <v>21:0500</v>
      </c>
      <c r="D784" s="1" t="str">
        <f t="shared" si="133"/>
        <v>21:0165</v>
      </c>
      <c r="E784" t="s">
        <v>3767</v>
      </c>
      <c r="F784" t="s">
        <v>3768</v>
      </c>
      <c r="H784">
        <v>52.738992500000002</v>
      </c>
      <c r="I784">
        <v>-61.047041100000001</v>
      </c>
      <c r="J784" s="1" t="str">
        <f t="shared" si="134"/>
        <v>NGR lake sediment grab sample</v>
      </c>
      <c r="K784" s="1" t="str">
        <f t="shared" si="135"/>
        <v>&lt;177 micron (NGR)</v>
      </c>
      <c r="L784">
        <v>40</v>
      </c>
      <c r="M784" t="s">
        <v>175</v>
      </c>
      <c r="N784">
        <v>783</v>
      </c>
      <c r="O784" t="s">
        <v>873</v>
      </c>
      <c r="P784" t="s">
        <v>169</v>
      </c>
      <c r="Q784" t="s">
        <v>95</v>
      </c>
      <c r="R784" t="s">
        <v>92</v>
      </c>
      <c r="S784" t="s">
        <v>119</v>
      </c>
      <c r="T784" t="s">
        <v>40</v>
      </c>
      <c r="U784" t="s">
        <v>3769</v>
      </c>
      <c r="V784" t="s">
        <v>705</v>
      </c>
      <c r="W784" t="s">
        <v>40</v>
      </c>
      <c r="X784" t="s">
        <v>43</v>
      </c>
      <c r="Y784" t="s">
        <v>95</v>
      </c>
      <c r="Z784" t="s">
        <v>423</v>
      </c>
      <c r="AA784" t="s">
        <v>258</v>
      </c>
      <c r="AB784" t="s">
        <v>377</v>
      </c>
      <c r="AC784" t="s">
        <v>94</v>
      </c>
      <c r="AD784" t="s">
        <v>170</v>
      </c>
    </row>
    <row r="785" spans="1:30" hidden="1" x14ac:dyDescent="0.3">
      <c r="A785" t="s">
        <v>3770</v>
      </c>
      <c r="B785" t="s">
        <v>3771</v>
      </c>
      <c r="C785" s="1" t="str">
        <f t="shared" si="132"/>
        <v>21:0500</v>
      </c>
      <c r="D785" s="1" t="str">
        <f t="shared" si="133"/>
        <v>21:0165</v>
      </c>
      <c r="E785" t="s">
        <v>3772</v>
      </c>
      <c r="F785" t="s">
        <v>3773</v>
      </c>
      <c r="H785">
        <v>52.7466133</v>
      </c>
      <c r="I785">
        <v>-61.103375200000002</v>
      </c>
      <c r="J785" s="1" t="str">
        <f t="shared" si="134"/>
        <v>NGR lake sediment grab sample</v>
      </c>
      <c r="K785" s="1" t="str">
        <f t="shared" si="135"/>
        <v>&lt;177 micron (NGR)</v>
      </c>
      <c r="L785">
        <v>40</v>
      </c>
      <c r="M785" t="s">
        <v>184</v>
      </c>
      <c r="N785">
        <v>784</v>
      </c>
      <c r="O785" t="s">
        <v>571</v>
      </c>
      <c r="P785" t="s">
        <v>185</v>
      </c>
      <c r="Q785" t="s">
        <v>95</v>
      </c>
      <c r="R785" t="s">
        <v>38</v>
      </c>
      <c r="S785" t="s">
        <v>55</v>
      </c>
      <c r="T785" t="s">
        <v>40</v>
      </c>
      <c r="U785" t="s">
        <v>151</v>
      </c>
      <c r="V785" t="s">
        <v>1027</v>
      </c>
      <c r="W785" t="s">
        <v>40</v>
      </c>
      <c r="X785" t="s">
        <v>43</v>
      </c>
      <c r="Y785" t="s">
        <v>95</v>
      </c>
      <c r="Z785" t="s">
        <v>164</v>
      </c>
      <c r="AA785" t="s">
        <v>214</v>
      </c>
      <c r="AB785" t="s">
        <v>169</v>
      </c>
      <c r="AC785" t="s">
        <v>144</v>
      </c>
      <c r="AD785" t="s">
        <v>1477</v>
      </c>
    </row>
    <row r="786" spans="1:30" hidden="1" x14ac:dyDescent="0.3">
      <c r="A786" t="s">
        <v>3774</v>
      </c>
      <c r="B786" t="s">
        <v>3775</v>
      </c>
      <c r="C786" s="1" t="str">
        <f t="shared" si="132"/>
        <v>21:0500</v>
      </c>
      <c r="D786" s="1" t="str">
        <f t="shared" si="133"/>
        <v>21:0165</v>
      </c>
      <c r="E786" t="s">
        <v>3776</v>
      </c>
      <c r="F786" t="s">
        <v>3777</v>
      </c>
      <c r="H786">
        <v>52.710970000000003</v>
      </c>
      <c r="I786">
        <v>-61.111733100000002</v>
      </c>
      <c r="J786" s="1" t="str">
        <f t="shared" si="134"/>
        <v>NGR lake sediment grab sample</v>
      </c>
      <c r="K786" s="1" t="str">
        <f t="shared" si="135"/>
        <v>&lt;177 micron (NGR)</v>
      </c>
      <c r="L786">
        <v>40</v>
      </c>
      <c r="M786" t="s">
        <v>191</v>
      </c>
      <c r="N786">
        <v>785</v>
      </c>
      <c r="O786" t="s">
        <v>270</v>
      </c>
      <c r="P786" t="s">
        <v>54</v>
      </c>
      <c r="Q786" t="s">
        <v>95</v>
      </c>
      <c r="R786" t="s">
        <v>38</v>
      </c>
      <c r="S786" t="s">
        <v>38</v>
      </c>
      <c r="T786" t="s">
        <v>40</v>
      </c>
      <c r="U786" t="s">
        <v>314</v>
      </c>
      <c r="V786" t="s">
        <v>97</v>
      </c>
      <c r="W786" t="s">
        <v>40</v>
      </c>
      <c r="X786" t="s">
        <v>43</v>
      </c>
      <c r="Y786" t="s">
        <v>95</v>
      </c>
      <c r="Z786" t="s">
        <v>135</v>
      </c>
      <c r="AA786" t="s">
        <v>135</v>
      </c>
      <c r="AB786" t="s">
        <v>185</v>
      </c>
      <c r="AC786" t="s">
        <v>233</v>
      </c>
      <c r="AD786" t="s">
        <v>605</v>
      </c>
    </row>
    <row r="787" spans="1:30" hidden="1" x14ac:dyDescent="0.3">
      <c r="A787" t="s">
        <v>3778</v>
      </c>
      <c r="B787" t="s">
        <v>3779</v>
      </c>
      <c r="C787" s="1" t="str">
        <f t="shared" si="132"/>
        <v>21:0500</v>
      </c>
      <c r="D787" s="1" t="str">
        <f t="shared" si="133"/>
        <v>21:0165</v>
      </c>
      <c r="E787" t="s">
        <v>3780</v>
      </c>
      <c r="F787" t="s">
        <v>3781</v>
      </c>
      <c r="H787">
        <v>52.7113066</v>
      </c>
      <c r="I787">
        <v>-61.1658592</v>
      </c>
      <c r="J787" s="1" t="str">
        <f t="shared" si="134"/>
        <v>NGR lake sediment grab sample</v>
      </c>
      <c r="K787" s="1" t="str">
        <f t="shared" si="135"/>
        <v>&lt;177 micron (NGR)</v>
      </c>
      <c r="L787">
        <v>40</v>
      </c>
      <c r="M787" t="s">
        <v>201</v>
      </c>
      <c r="N787">
        <v>786</v>
      </c>
      <c r="O787" t="s">
        <v>83</v>
      </c>
      <c r="P787" t="s">
        <v>408</v>
      </c>
      <c r="Q787" t="s">
        <v>95</v>
      </c>
      <c r="R787" t="s">
        <v>79</v>
      </c>
      <c r="S787" t="s">
        <v>119</v>
      </c>
      <c r="T787" t="s">
        <v>40</v>
      </c>
      <c r="U787" t="s">
        <v>2715</v>
      </c>
      <c r="V787" t="s">
        <v>3782</v>
      </c>
      <c r="W787" t="s">
        <v>40</v>
      </c>
      <c r="X787" t="s">
        <v>43</v>
      </c>
      <c r="Y787" t="s">
        <v>95</v>
      </c>
      <c r="Z787" t="s">
        <v>196</v>
      </c>
      <c r="AA787" t="s">
        <v>314</v>
      </c>
      <c r="AB787" t="s">
        <v>53</v>
      </c>
      <c r="AC787" t="s">
        <v>70</v>
      </c>
      <c r="AD787" t="s">
        <v>438</v>
      </c>
    </row>
    <row r="788" spans="1:30" hidden="1" x14ac:dyDescent="0.3">
      <c r="A788" t="s">
        <v>3783</v>
      </c>
      <c r="B788" t="s">
        <v>3784</v>
      </c>
      <c r="C788" s="1" t="str">
        <f t="shared" si="132"/>
        <v>21:0500</v>
      </c>
      <c r="D788" s="1" t="str">
        <f t="shared" si="133"/>
        <v>21:0165</v>
      </c>
      <c r="E788" t="s">
        <v>3785</v>
      </c>
      <c r="F788" t="s">
        <v>3786</v>
      </c>
      <c r="H788">
        <v>52.716769599999999</v>
      </c>
      <c r="I788">
        <v>-61.196101200000001</v>
      </c>
      <c r="J788" s="1" t="str">
        <f t="shared" si="134"/>
        <v>NGR lake sediment grab sample</v>
      </c>
      <c r="K788" s="1" t="str">
        <f t="shared" si="135"/>
        <v>&lt;177 micron (NGR)</v>
      </c>
      <c r="L788">
        <v>40</v>
      </c>
      <c r="M788" t="s">
        <v>210</v>
      </c>
      <c r="N788">
        <v>787</v>
      </c>
      <c r="O788" t="s">
        <v>359</v>
      </c>
      <c r="P788" t="s">
        <v>270</v>
      </c>
      <c r="Q788" t="s">
        <v>95</v>
      </c>
      <c r="R788" t="s">
        <v>92</v>
      </c>
      <c r="S788" t="s">
        <v>68</v>
      </c>
      <c r="T788" t="s">
        <v>194</v>
      </c>
      <c r="U788" t="s">
        <v>2678</v>
      </c>
      <c r="V788" t="s">
        <v>740</v>
      </c>
      <c r="W788" t="s">
        <v>194</v>
      </c>
      <c r="X788" t="s">
        <v>43</v>
      </c>
      <c r="Y788" t="s">
        <v>95</v>
      </c>
      <c r="Z788" t="s">
        <v>314</v>
      </c>
      <c r="AA788" t="s">
        <v>314</v>
      </c>
      <c r="AB788" t="s">
        <v>571</v>
      </c>
      <c r="AC788" t="s">
        <v>57</v>
      </c>
      <c r="AD788" t="s">
        <v>324</v>
      </c>
    </row>
    <row r="789" spans="1:30" hidden="1" x14ac:dyDescent="0.3">
      <c r="A789" t="s">
        <v>3787</v>
      </c>
      <c r="B789" t="s">
        <v>3788</v>
      </c>
      <c r="C789" s="1" t="str">
        <f t="shared" si="132"/>
        <v>21:0500</v>
      </c>
      <c r="D789" s="1" t="str">
        <f t="shared" si="133"/>
        <v>21:0165</v>
      </c>
      <c r="E789" t="s">
        <v>3789</v>
      </c>
      <c r="F789" t="s">
        <v>3790</v>
      </c>
      <c r="H789">
        <v>52.706917300000001</v>
      </c>
      <c r="I789">
        <v>-61.245387299999997</v>
      </c>
      <c r="J789" s="1" t="str">
        <f t="shared" si="134"/>
        <v>NGR lake sediment grab sample</v>
      </c>
      <c r="K789" s="1" t="str">
        <f t="shared" si="135"/>
        <v>&lt;177 micron (NGR)</v>
      </c>
      <c r="L789">
        <v>40</v>
      </c>
      <c r="M789" t="s">
        <v>221</v>
      </c>
      <c r="N789">
        <v>788</v>
      </c>
      <c r="O789" t="s">
        <v>83</v>
      </c>
      <c r="P789" t="s">
        <v>135</v>
      </c>
      <c r="Q789" t="s">
        <v>95</v>
      </c>
      <c r="R789" t="s">
        <v>92</v>
      </c>
      <c r="S789" t="s">
        <v>202</v>
      </c>
      <c r="T789" t="s">
        <v>117</v>
      </c>
      <c r="U789" t="s">
        <v>3791</v>
      </c>
      <c r="V789" t="s">
        <v>1802</v>
      </c>
      <c r="W789" t="s">
        <v>194</v>
      </c>
      <c r="X789" t="s">
        <v>43</v>
      </c>
      <c r="Y789" t="s">
        <v>95</v>
      </c>
      <c r="Z789" t="s">
        <v>241</v>
      </c>
      <c r="AA789" t="s">
        <v>45</v>
      </c>
      <c r="AB789" t="s">
        <v>225</v>
      </c>
      <c r="AC789" t="s">
        <v>60</v>
      </c>
      <c r="AD789" t="s">
        <v>203</v>
      </c>
    </row>
    <row r="790" spans="1:30" hidden="1" x14ac:dyDescent="0.3">
      <c r="A790" t="s">
        <v>3792</v>
      </c>
      <c r="B790" t="s">
        <v>3793</v>
      </c>
      <c r="C790" s="1" t="str">
        <f t="shared" si="132"/>
        <v>21:0500</v>
      </c>
      <c r="D790" s="1" t="str">
        <f t="shared" si="133"/>
        <v>21:0165</v>
      </c>
      <c r="E790" t="s">
        <v>3794</v>
      </c>
      <c r="F790" t="s">
        <v>3795</v>
      </c>
      <c r="H790">
        <v>52.681402499999997</v>
      </c>
      <c r="I790">
        <v>-61.251041899999997</v>
      </c>
      <c r="J790" s="1" t="str">
        <f t="shared" si="134"/>
        <v>NGR lake sediment grab sample</v>
      </c>
      <c r="K790" s="1" t="str">
        <f t="shared" si="135"/>
        <v>&lt;177 micron (NGR)</v>
      </c>
      <c r="L790">
        <v>40</v>
      </c>
      <c r="M790" t="s">
        <v>230</v>
      </c>
      <c r="N790">
        <v>789</v>
      </c>
      <c r="O790" t="s">
        <v>576</v>
      </c>
      <c r="P790" t="s">
        <v>176</v>
      </c>
      <c r="Q790" t="s">
        <v>37</v>
      </c>
      <c r="R790" t="s">
        <v>136</v>
      </c>
      <c r="S790" t="s">
        <v>92</v>
      </c>
      <c r="T790" t="s">
        <v>40</v>
      </c>
      <c r="U790" t="s">
        <v>1295</v>
      </c>
      <c r="V790" t="s">
        <v>85</v>
      </c>
      <c r="W790" t="s">
        <v>40</v>
      </c>
      <c r="X790" t="s">
        <v>43</v>
      </c>
      <c r="Y790" t="s">
        <v>95</v>
      </c>
      <c r="Z790" t="s">
        <v>283</v>
      </c>
      <c r="AA790" t="s">
        <v>214</v>
      </c>
      <c r="AB790" t="s">
        <v>1522</v>
      </c>
      <c r="AC790" t="s">
        <v>57</v>
      </c>
      <c r="AD790" t="s">
        <v>61</v>
      </c>
    </row>
    <row r="791" spans="1:30" hidden="1" x14ac:dyDescent="0.3">
      <c r="A791" t="s">
        <v>3796</v>
      </c>
      <c r="B791" t="s">
        <v>3797</v>
      </c>
      <c r="C791" s="1" t="str">
        <f t="shared" si="132"/>
        <v>21:0500</v>
      </c>
      <c r="D791" s="1" t="str">
        <f t="shared" si="133"/>
        <v>21:0165</v>
      </c>
      <c r="E791" t="s">
        <v>3798</v>
      </c>
      <c r="F791" t="s">
        <v>3799</v>
      </c>
      <c r="H791">
        <v>52.637171500000001</v>
      </c>
      <c r="I791">
        <v>-61.243600499999999</v>
      </c>
      <c r="J791" s="1" t="str">
        <f t="shared" si="134"/>
        <v>NGR lake sediment grab sample</v>
      </c>
      <c r="K791" s="1" t="str">
        <f t="shared" si="135"/>
        <v>&lt;177 micron (NGR)</v>
      </c>
      <c r="L791">
        <v>40</v>
      </c>
      <c r="M791" t="s">
        <v>238</v>
      </c>
      <c r="N791">
        <v>790</v>
      </c>
      <c r="O791" t="s">
        <v>104</v>
      </c>
      <c r="P791" t="s">
        <v>104</v>
      </c>
      <c r="Q791" t="s">
        <v>39</v>
      </c>
      <c r="R791" t="s">
        <v>68</v>
      </c>
      <c r="S791" t="s">
        <v>37</v>
      </c>
      <c r="T791" t="s">
        <v>40</v>
      </c>
      <c r="U791" t="s">
        <v>1241</v>
      </c>
      <c r="V791" t="s">
        <v>1222</v>
      </c>
      <c r="W791" t="s">
        <v>40</v>
      </c>
      <c r="X791" t="s">
        <v>43</v>
      </c>
      <c r="Y791" t="s">
        <v>95</v>
      </c>
      <c r="Z791" t="s">
        <v>58</v>
      </c>
      <c r="AA791" t="s">
        <v>314</v>
      </c>
      <c r="AB791" t="s">
        <v>1192</v>
      </c>
      <c r="AC791" t="s">
        <v>179</v>
      </c>
      <c r="AD791" t="s">
        <v>48</v>
      </c>
    </row>
    <row r="792" spans="1:30" hidden="1" x14ac:dyDescent="0.3">
      <c r="A792" t="s">
        <v>3800</v>
      </c>
      <c r="B792" t="s">
        <v>3801</v>
      </c>
      <c r="C792" s="1" t="str">
        <f t="shared" si="132"/>
        <v>21:0500</v>
      </c>
      <c r="D792" s="1" t="str">
        <f t="shared" si="133"/>
        <v>21:0165</v>
      </c>
      <c r="E792" t="s">
        <v>3802</v>
      </c>
      <c r="F792" t="s">
        <v>3803</v>
      </c>
      <c r="H792">
        <v>52.620087699999999</v>
      </c>
      <c r="I792">
        <v>-61.282828299999998</v>
      </c>
      <c r="J792" s="1" t="str">
        <f t="shared" si="134"/>
        <v>NGR lake sediment grab sample</v>
      </c>
      <c r="K792" s="1" t="str">
        <f t="shared" si="135"/>
        <v>&lt;177 micron (NGR)</v>
      </c>
      <c r="L792">
        <v>40</v>
      </c>
      <c r="M792" t="s">
        <v>246</v>
      </c>
      <c r="N792">
        <v>791</v>
      </c>
      <c r="O792" t="s">
        <v>232</v>
      </c>
      <c r="P792" t="s">
        <v>192</v>
      </c>
      <c r="Q792" t="s">
        <v>136</v>
      </c>
      <c r="R792" t="s">
        <v>153</v>
      </c>
      <c r="S792" t="s">
        <v>39</v>
      </c>
      <c r="T792" t="s">
        <v>40</v>
      </c>
      <c r="U792" t="s">
        <v>403</v>
      </c>
      <c r="V792" t="s">
        <v>1027</v>
      </c>
      <c r="W792" t="s">
        <v>194</v>
      </c>
      <c r="X792" t="s">
        <v>43</v>
      </c>
      <c r="Y792" t="s">
        <v>55</v>
      </c>
      <c r="Z792" t="s">
        <v>423</v>
      </c>
      <c r="AA792" t="s">
        <v>44</v>
      </c>
      <c r="AB792" t="s">
        <v>204</v>
      </c>
      <c r="AC792" t="s">
        <v>97</v>
      </c>
      <c r="AD792" t="s">
        <v>409</v>
      </c>
    </row>
    <row r="793" spans="1:30" hidden="1" x14ac:dyDescent="0.3">
      <c r="A793" t="s">
        <v>3804</v>
      </c>
      <c r="B793" t="s">
        <v>3805</v>
      </c>
      <c r="C793" s="1" t="str">
        <f t="shared" si="132"/>
        <v>21:0500</v>
      </c>
      <c r="D793" s="1" t="str">
        <f t="shared" si="133"/>
        <v>21:0165</v>
      </c>
      <c r="E793" t="s">
        <v>3806</v>
      </c>
      <c r="F793" t="s">
        <v>3807</v>
      </c>
      <c r="H793">
        <v>52.585534799999998</v>
      </c>
      <c r="I793">
        <v>-61.450231100000003</v>
      </c>
      <c r="J793" s="1" t="str">
        <f t="shared" si="134"/>
        <v>NGR lake sediment grab sample</v>
      </c>
      <c r="K793" s="1" t="str">
        <f t="shared" si="135"/>
        <v>&lt;177 micron (NGR)</v>
      </c>
      <c r="L793">
        <v>41</v>
      </c>
      <c r="M793" t="s">
        <v>34</v>
      </c>
      <c r="N793">
        <v>792</v>
      </c>
      <c r="O793" t="s">
        <v>383</v>
      </c>
      <c r="P793" t="s">
        <v>67</v>
      </c>
      <c r="Q793" t="s">
        <v>95</v>
      </c>
      <c r="R793" t="s">
        <v>38</v>
      </c>
      <c r="S793" t="s">
        <v>68</v>
      </c>
      <c r="T793" t="s">
        <v>40</v>
      </c>
      <c r="U793" t="s">
        <v>1871</v>
      </c>
      <c r="V793" t="s">
        <v>689</v>
      </c>
      <c r="W793" t="s">
        <v>40</v>
      </c>
      <c r="X793" t="s">
        <v>43</v>
      </c>
      <c r="Y793" t="s">
        <v>68</v>
      </c>
      <c r="Z793" t="s">
        <v>135</v>
      </c>
      <c r="AA793" t="s">
        <v>214</v>
      </c>
      <c r="AB793" t="s">
        <v>1517</v>
      </c>
      <c r="AC793" t="s">
        <v>1578</v>
      </c>
      <c r="AD793" t="s">
        <v>170</v>
      </c>
    </row>
    <row r="794" spans="1:30" hidden="1" x14ac:dyDescent="0.3">
      <c r="A794" t="s">
        <v>3808</v>
      </c>
      <c r="B794" t="s">
        <v>3809</v>
      </c>
      <c r="C794" s="1" t="str">
        <f t="shared" si="132"/>
        <v>21:0500</v>
      </c>
      <c r="D794" s="1" t="str">
        <f t="shared" si="133"/>
        <v>21:0165</v>
      </c>
      <c r="E794" t="s">
        <v>3810</v>
      </c>
      <c r="F794" t="s">
        <v>3811</v>
      </c>
      <c r="H794">
        <v>52.587497499999998</v>
      </c>
      <c r="I794">
        <v>-61.386552500000001</v>
      </c>
      <c r="J794" s="1" t="str">
        <f t="shared" si="134"/>
        <v>NGR lake sediment grab sample</v>
      </c>
      <c r="K794" s="1" t="str">
        <f t="shared" si="135"/>
        <v>&lt;177 micron (NGR)</v>
      </c>
      <c r="L794">
        <v>41</v>
      </c>
      <c r="M794" t="s">
        <v>76</v>
      </c>
      <c r="N794">
        <v>793</v>
      </c>
      <c r="O794" t="s">
        <v>258</v>
      </c>
      <c r="P794" t="s">
        <v>256</v>
      </c>
      <c r="Q794" t="s">
        <v>39</v>
      </c>
      <c r="R794" t="s">
        <v>131</v>
      </c>
      <c r="S794" t="s">
        <v>202</v>
      </c>
      <c r="T794" t="s">
        <v>40</v>
      </c>
      <c r="U794" t="s">
        <v>2653</v>
      </c>
      <c r="V794" t="s">
        <v>1198</v>
      </c>
      <c r="W794" t="s">
        <v>40</v>
      </c>
      <c r="X794" t="s">
        <v>179</v>
      </c>
      <c r="Y794" t="s">
        <v>38</v>
      </c>
      <c r="Z794" t="s">
        <v>263</v>
      </c>
      <c r="AA794" t="s">
        <v>214</v>
      </c>
      <c r="AB794" t="s">
        <v>92</v>
      </c>
      <c r="AC794" t="s">
        <v>202</v>
      </c>
      <c r="AD794" t="s">
        <v>308</v>
      </c>
    </row>
    <row r="795" spans="1:30" hidden="1" x14ac:dyDescent="0.3">
      <c r="A795" t="s">
        <v>3812</v>
      </c>
      <c r="B795" t="s">
        <v>3813</v>
      </c>
      <c r="C795" s="1" t="str">
        <f t="shared" si="132"/>
        <v>21:0500</v>
      </c>
      <c r="D795" s="1" t="str">
        <f t="shared" si="133"/>
        <v>21:0165</v>
      </c>
      <c r="E795" t="s">
        <v>3806</v>
      </c>
      <c r="F795" t="s">
        <v>3814</v>
      </c>
      <c r="H795">
        <v>52.585534799999998</v>
      </c>
      <c r="I795">
        <v>-61.450231100000003</v>
      </c>
      <c r="J795" s="1" t="str">
        <f t="shared" si="134"/>
        <v>NGR lake sediment grab sample</v>
      </c>
      <c r="K795" s="1" t="str">
        <f t="shared" si="135"/>
        <v>&lt;177 micron (NGR)</v>
      </c>
      <c r="L795">
        <v>41</v>
      </c>
      <c r="M795" t="s">
        <v>52</v>
      </c>
      <c r="N795">
        <v>794</v>
      </c>
      <c r="O795" t="s">
        <v>222</v>
      </c>
      <c r="P795" t="s">
        <v>169</v>
      </c>
      <c r="Q795" t="s">
        <v>95</v>
      </c>
      <c r="R795" t="s">
        <v>38</v>
      </c>
      <c r="S795" t="s">
        <v>202</v>
      </c>
      <c r="T795" t="s">
        <v>40</v>
      </c>
      <c r="U795" t="s">
        <v>3815</v>
      </c>
      <c r="V795" t="s">
        <v>598</v>
      </c>
      <c r="W795" t="s">
        <v>40</v>
      </c>
      <c r="X795" t="s">
        <v>43</v>
      </c>
      <c r="Y795" t="s">
        <v>92</v>
      </c>
      <c r="Z795" t="s">
        <v>135</v>
      </c>
      <c r="AA795" t="s">
        <v>214</v>
      </c>
      <c r="AB795" t="s">
        <v>952</v>
      </c>
      <c r="AC795" t="s">
        <v>2776</v>
      </c>
      <c r="AD795" t="s">
        <v>170</v>
      </c>
    </row>
    <row r="796" spans="1:30" hidden="1" x14ac:dyDescent="0.3">
      <c r="A796" t="s">
        <v>3816</v>
      </c>
      <c r="B796" t="s">
        <v>3817</v>
      </c>
      <c r="C796" s="1" t="str">
        <f t="shared" si="132"/>
        <v>21:0500</v>
      </c>
      <c r="D796" s="1" t="str">
        <f t="shared" si="133"/>
        <v>21:0165</v>
      </c>
      <c r="E796" t="s">
        <v>3806</v>
      </c>
      <c r="F796" t="s">
        <v>3818</v>
      </c>
      <c r="H796">
        <v>52.585534799999998</v>
      </c>
      <c r="I796">
        <v>-61.450231100000003</v>
      </c>
      <c r="J796" s="1" t="str">
        <f t="shared" si="134"/>
        <v>NGR lake sediment grab sample</v>
      </c>
      <c r="K796" s="1" t="str">
        <f t="shared" si="135"/>
        <v>&lt;177 micron (NGR)</v>
      </c>
      <c r="L796">
        <v>41</v>
      </c>
      <c r="M796" t="s">
        <v>65</v>
      </c>
      <c r="N796">
        <v>795</v>
      </c>
      <c r="O796" t="s">
        <v>359</v>
      </c>
      <c r="P796" t="s">
        <v>67</v>
      </c>
      <c r="Q796" t="s">
        <v>95</v>
      </c>
      <c r="R796" t="s">
        <v>131</v>
      </c>
      <c r="S796" t="s">
        <v>68</v>
      </c>
      <c r="T796" t="s">
        <v>40</v>
      </c>
      <c r="U796" t="s">
        <v>2944</v>
      </c>
      <c r="V796" t="s">
        <v>620</v>
      </c>
      <c r="W796" t="s">
        <v>40</v>
      </c>
      <c r="X796" t="s">
        <v>43</v>
      </c>
      <c r="Y796" t="s">
        <v>68</v>
      </c>
      <c r="Z796" t="s">
        <v>135</v>
      </c>
      <c r="AA796" t="s">
        <v>135</v>
      </c>
      <c r="AB796" t="s">
        <v>952</v>
      </c>
      <c r="AC796" t="s">
        <v>1578</v>
      </c>
      <c r="AD796" t="s">
        <v>1885</v>
      </c>
    </row>
    <row r="797" spans="1:30" hidden="1" x14ac:dyDescent="0.3">
      <c r="A797" t="s">
        <v>3819</v>
      </c>
      <c r="B797" t="s">
        <v>3820</v>
      </c>
      <c r="C797" s="1" t="str">
        <f t="shared" si="132"/>
        <v>21:0500</v>
      </c>
      <c r="D797" s="1" t="str">
        <f t="shared" si="133"/>
        <v>21:0165</v>
      </c>
      <c r="E797" t="s">
        <v>3821</v>
      </c>
      <c r="F797" t="s">
        <v>3822</v>
      </c>
      <c r="H797">
        <v>52.557504999999999</v>
      </c>
      <c r="I797">
        <v>-61.482478499999999</v>
      </c>
      <c r="J797" s="1" t="str">
        <f t="shared" si="134"/>
        <v>NGR lake sediment grab sample</v>
      </c>
      <c r="K797" s="1" t="str">
        <f t="shared" si="135"/>
        <v>&lt;177 micron (NGR)</v>
      </c>
      <c r="L797">
        <v>41</v>
      </c>
      <c r="M797" t="s">
        <v>91</v>
      </c>
      <c r="N797">
        <v>796</v>
      </c>
      <c r="O797" t="s">
        <v>129</v>
      </c>
      <c r="P797" t="s">
        <v>377</v>
      </c>
      <c r="Q797" t="s">
        <v>95</v>
      </c>
      <c r="R797" t="s">
        <v>119</v>
      </c>
      <c r="S797" t="s">
        <v>202</v>
      </c>
      <c r="T797" t="s">
        <v>40</v>
      </c>
      <c r="U797" t="s">
        <v>3823</v>
      </c>
      <c r="V797" t="s">
        <v>213</v>
      </c>
      <c r="W797" t="s">
        <v>40</v>
      </c>
      <c r="X797" t="s">
        <v>70</v>
      </c>
      <c r="Y797" t="s">
        <v>68</v>
      </c>
      <c r="Z797" t="s">
        <v>204</v>
      </c>
      <c r="AA797" t="s">
        <v>67</v>
      </c>
      <c r="AB797" t="s">
        <v>55</v>
      </c>
      <c r="AC797" t="s">
        <v>631</v>
      </c>
      <c r="AD797" t="s">
        <v>1529</v>
      </c>
    </row>
    <row r="798" spans="1:30" hidden="1" x14ac:dyDescent="0.3">
      <c r="A798" t="s">
        <v>3824</v>
      </c>
      <c r="B798" t="s">
        <v>3825</v>
      </c>
      <c r="C798" s="1" t="str">
        <f t="shared" si="132"/>
        <v>21:0500</v>
      </c>
      <c r="D798" s="1" t="str">
        <f t="shared" si="133"/>
        <v>21:0165</v>
      </c>
      <c r="E798" t="s">
        <v>3826</v>
      </c>
      <c r="F798" t="s">
        <v>3827</v>
      </c>
      <c r="H798">
        <v>52.553924899999998</v>
      </c>
      <c r="I798">
        <v>-61.522812000000002</v>
      </c>
      <c r="J798" s="1" t="str">
        <f t="shared" si="134"/>
        <v>NGR lake sediment grab sample</v>
      </c>
      <c r="K798" s="1" t="str">
        <f t="shared" si="135"/>
        <v>&lt;177 micron (NGR)</v>
      </c>
      <c r="L798">
        <v>41</v>
      </c>
      <c r="M798" t="s">
        <v>102</v>
      </c>
      <c r="N798">
        <v>797</v>
      </c>
      <c r="O798" t="s">
        <v>204</v>
      </c>
      <c r="P798" t="s">
        <v>79</v>
      </c>
      <c r="Q798" t="s">
        <v>95</v>
      </c>
      <c r="R798" t="s">
        <v>37</v>
      </c>
      <c r="S798" t="s">
        <v>37</v>
      </c>
      <c r="T798" t="s">
        <v>40</v>
      </c>
      <c r="U798" t="s">
        <v>2944</v>
      </c>
      <c r="V798" t="s">
        <v>284</v>
      </c>
      <c r="W798" t="s">
        <v>40</v>
      </c>
      <c r="X798" t="s">
        <v>43</v>
      </c>
      <c r="Y798" t="s">
        <v>55</v>
      </c>
      <c r="Z798" t="s">
        <v>258</v>
      </c>
      <c r="AA798" t="s">
        <v>204</v>
      </c>
      <c r="AB798" t="s">
        <v>2216</v>
      </c>
      <c r="AC798" t="s">
        <v>60</v>
      </c>
      <c r="AD798" t="s">
        <v>1477</v>
      </c>
    </row>
    <row r="799" spans="1:30" hidden="1" x14ac:dyDescent="0.3">
      <c r="A799" t="s">
        <v>3828</v>
      </c>
      <c r="B799" t="s">
        <v>3829</v>
      </c>
      <c r="C799" s="1" t="str">
        <f t="shared" si="132"/>
        <v>21:0500</v>
      </c>
      <c r="D799" s="1" t="str">
        <f t="shared" si="133"/>
        <v>21:0165</v>
      </c>
      <c r="E799" t="s">
        <v>3830</v>
      </c>
      <c r="F799" t="s">
        <v>3831</v>
      </c>
      <c r="H799">
        <v>52.560450899999999</v>
      </c>
      <c r="I799">
        <v>-61.575451299999997</v>
      </c>
      <c r="J799" s="1" t="str">
        <f t="shared" si="134"/>
        <v>NGR lake sediment grab sample</v>
      </c>
      <c r="K799" s="1" t="str">
        <f t="shared" si="135"/>
        <v>&lt;177 micron (NGR)</v>
      </c>
      <c r="L799">
        <v>41</v>
      </c>
      <c r="M799" t="s">
        <v>113</v>
      </c>
      <c r="N799">
        <v>798</v>
      </c>
      <c r="O799" t="s">
        <v>263</v>
      </c>
      <c r="P799" t="s">
        <v>202</v>
      </c>
      <c r="Q799" t="s">
        <v>95</v>
      </c>
      <c r="R799" t="s">
        <v>38</v>
      </c>
      <c r="S799" t="s">
        <v>37</v>
      </c>
      <c r="T799" t="s">
        <v>40</v>
      </c>
      <c r="U799" t="s">
        <v>1175</v>
      </c>
      <c r="V799" t="s">
        <v>714</v>
      </c>
      <c r="W799" t="s">
        <v>40</v>
      </c>
      <c r="X799" t="s">
        <v>43</v>
      </c>
      <c r="Y799" t="s">
        <v>95</v>
      </c>
      <c r="Z799" t="s">
        <v>258</v>
      </c>
      <c r="AA799" t="s">
        <v>214</v>
      </c>
      <c r="AB799" t="s">
        <v>1373</v>
      </c>
      <c r="AC799" t="s">
        <v>60</v>
      </c>
      <c r="AD799" t="s">
        <v>1448</v>
      </c>
    </row>
    <row r="800" spans="1:30" hidden="1" x14ac:dyDescent="0.3">
      <c r="A800" t="s">
        <v>3832</v>
      </c>
      <c r="B800" t="s">
        <v>3833</v>
      </c>
      <c r="C800" s="1" t="str">
        <f t="shared" si="132"/>
        <v>21:0500</v>
      </c>
      <c r="D800" s="1" t="str">
        <f t="shared" si="133"/>
        <v>21:0165</v>
      </c>
      <c r="E800" t="s">
        <v>3834</v>
      </c>
      <c r="F800" t="s">
        <v>3835</v>
      </c>
      <c r="H800">
        <v>52.5465868</v>
      </c>
      <c r="I800">
        <v>-61.652161399999997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127</v>
      </c>
      <c r="N800">
        <v>799</v>
      </c>
      <c r="O800" t="s">
        <v>129</v>
      </c>
      <c r="P800" t="s">
        <v>256</v>
      </c>
      <c r="Q800" t="s">
        <v>39</v>
      </c>
      <c r="R800" t="s">
        <v>153</v>
      </c>
      <c r="S800" t="s">
        <v>92</v>
      </c>
      <c r="T800" t="s">
        <v>40</v>
      </c>
      <c r="U800" t="s">
        <v>2124</v>
      </c>
      <c r="V800" t="s">
        <v>714</v>
      </c>
      <c r="W800" t="s">
        <v>40</v>
      </c>
      <c r="X800" t="s">
        <v>43</v>
      </c>
      <c r="Y800" t="s">
        <v>95</v>
      </c>
      <c r="Z800" t="s">
        <v>58</v>
      </c>
      <c r="AA800" t="s">
        <v>58</v>
      </c>
      <c r="AB800" t="s">
        <v>54</v>
      </c>
      <c r="AC800" t="s">
        <v>47</v>
      </c>
      <c r="AD800" t="s">
        <v>1477</v>
      </c>
    </row>
    <row r="801" spans="1:30" hidden="1" x14ac:dyDescent="0.3">
      <c r="A801" t="s">
        <v>3836</v>
      </c>
      <c r="B801" t="s">
        <v>3837</v>
      </c>
      <c r="C801" s="1" t="str">
        <f t="shared" si="132"/>
        <v>21:0500</v>
      </c>
      <c r="D801" s="1" t="str">
        <f t="shared" si="133"/>
        <v>21:0165</v>
      </c>
      <c r="E801" t="s">
        <v>3838</v>
      </c>
      <c r="F801" t="s">
        <v>3839</v>
      </c>
      <c r="H801">
        <v>52.579962399999999</v>
      </c>
      <c r="I801">
        <v>-61.631154199999997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142</v>
      </c>
      <c r="N801">
        <v>800</v>
      </c>
      <c r="O801" t="s">
        <v>108</v>
      </c>
      <c r="P801" t="s">
        <v>176</v>
      </c>
      <c r="Q801" t="s">
        <v>39</v>
      </c>
      <c r="R801" t="s">
        <v>68</v>
      </c>
      <c r="S801" t="s">
        <v>92</v>
      </c>
      <c r="T801" t="s">
        <v>40</v>
      </c>
      <c r="U801" t="s">
        <v>1602</v>
      </c>
      <c r="V801" t="s">
        <v>596</v>
      </c>
      <c r="W801" t="s">
        <v>40</v>
      </c>
      <c r="X801" t="s">
        <v>43</v>
      </c>
      <c r="Y801" t="s">
        <v>95</v>
      </c>
      <c r="Z801" t="s">
        <v>214</v>
      </c>
      <c r="AA801" t="s">
        <v>135</v>
      </c>
      <c r="AB801" t="s">
        <v>987</v>
      </c>
      <c r="AC801" t="s">
        <v>167</v>
      </c>
      <c r="AD801" t="s">
        <v>449</v>
      </c>
    </row>
    <row r="802" spans="1:30" hidden="1" x14ac:dyDescent="0.3">
      <c r="A802" t="s">
        <v>3840</v>
      </c>
      <c r="B802" t="s">
        <v>3841</v>
      </c>
      <c r="C802" s="1" t="str">
        <f t="shared" si="132"/>
        <v>21:0500</v>
      </c>
      <c r="D802" s="1" t="str">
        <f t="shared" si="133"/>
        <v>21:0165</v>
      </c>
      <c r="E802" t="s">
        <v>3842</v>
      </c>
      <c r="F802" t="s">
        <v>3843</v>
      </c>
      <c r="H802">
        <v>52.5822456</v>
      </c>
      <c r="I802">
        <v>-61.697221599999999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150</v>
      </c>
      <c r="N802">
        <v>801</v>
      </c>
      <c r="O802" t="s">
        <v>377</v>
      </c>
      <c r="P802" t="s">
        <v>193</v>
      </c>
      <c r="Q802" t="s">
        <v>39</v>
      </c>
      <c r="R802" t="s">
        <v>38</v>
      </c>
      <c r="S802" t="s">
        <v>39</v>
      </c>
      <c r="T802" t="s">
        <v>40</v>
      </c>
      <c r="U802" t="s">
        <v>364</v>
      </c>
      <c r="V802" t="s">
        <v>144</v>
      </c>
      <c r="W802" t="s">
        <v>40</v>
      </c>
      <c r="X802" t="s">
        <v>43</v>
      </c>
      <c r="Y802" t="s">
        <v>95</v>
      </c>
      <c r="Z802" t="s">
        <v>263</v>
      </c>
      <c r="AA802" t="s">
        <v>58</v>
      </c>
      <c r="AB802" t="s">
        <v>825</v>
      </c>
      <c r="AC802" t="s">
        <v>106</v>
      </c>
      <c r="AD802" t="s">
        <v>71</v>
      </c>
    </row>
    <row r="803" spans="1:30" hidden="1" x14ac:dyDescent="0.3">
      <c r="A803" t="s">
        <v>3844</v>
      </c>
      <c r="B803" t="s">
        <v>3845</v>
      </c>
      <c r="C803" s="1" t="str">
        <f t="shared" si="132"/>
        <v>21:0500</v>
      </c>
      <c r="D803" s="1" t="str">
        <f t="shared" si="133"/>
        <v>21:0165</v>
      </c>
      <c r="E803" t="s">
        <v>3846</v>
      </c>
      <c r="F803" t="s">
        <v>3847</v>
      </c>
      <c r="H803">
        <v>52.373640999999999</v>
      </c>
      <c r="I803">
        <v>-60.609429200000001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175</v>
      </c>
      <c r="N803">
        <v>802</v>
      </c>
      <c r="O803" t="s">
        <v>78</v>
      </c>
      <c r="P803" t="s">
        <v>169</v>
      </c>
      <c r="Q803" t="s">
        <v>95</v>
      </c>
      <c r="R803" t="s">
        <v>136</v>
      </c>
      <c r="S803" t="s">
        <v>131</v>
      </c>
      <c r="T803" t="s">
        <v>40</v>
      </c>
      <c r="U803" t="s">
        <v>823</v>
      </c>
      <c r="V803" t="s">
        <v>322</v>
      </c>
      <c r="W803" t="s">
        <v>40</v>
      </c>
      <c r="X803" t="s">
        <v>43</v>
      </c>
      <c r="Y803" t="s">
        <v>95</v>
      </c>
      <c r="Z803" t="s">
        <v>164</v>
      </c>
      <c r="AA803" t="s">
        <v>58</v>
      </c>
      <c r="AB803" t="s">
        <v>589</v>
      </c>
      <c r="AC803" t="s">
        <v>239</v>
      </c>
      <c r="AD803" t="s">
        <v>449</v>
      </c>
    </row>
    <row r="804" spans="1:30" hidden="1" x14ac:dyDescent="0.3">
      <c r="A804" t="s">
        <v>3848</v>
      </c>
      <c r="B804" t="s">
        <v>3849</v>
      </c>
      <c r="C804" s="1" t="str">
        <f t="shared" si="132"/>
        <v>21:0500</v>
      </c>
      <c r="D804" s="1" t="str">
        <f t="shared" si="133"/>
        <v>21:0165</v>
      </c>
      <c r="E804" t="s">
        <v>3850</v>
      </c>
      <c r="F804" t="s">
        <v>3851</v>
      </c>
      <c r="H804">
        <v>52.374521000000001</v>
      </c>
      <c r="I804">
        <v>-60.541868200000003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184</v>
      </c>
      <c r="N804">
        <v>803</v>
      </c>
      <c r="O804" t="s">
        <v>78</v>
      </c>
      <c r="P804" t="s">
        <v>193</v>
      </c>
      <c r="Q804" t="s">
        <v>95</v>
      </c>
      <c r="R804" t="s">
        <v>55</v>
      </c>
      <c r="S804" t="s">
        <v>39</v>
      </c>
      <c r="T804" t="s">
        <v>40</v>
      </c>
      <c r="U804" t="s">
        <v>344</v>
      </c>
      <c r="V804" t="s">
        <v>264</v>
      </c>
      <c r="W804" t="s">
        <v>40</v>
      </c>
      <c r="X804" t="s">
        <v>43</v>
      </c>
      <c r="Y804" t="s">
        <v>95</v>
      </c>
      <c r="Z804" t="s">
        <v>83</v>
      </c>
      <c r="AA804" t="s">
        <v>214</v>
      </c>
      <c r="AB804" t="s">
        <v>2922</v>
      </c>
      <c r="AC804" t="s">
        <v>179</v>
      </c>
      <c r="AD804" t="s">
        <v>155</v>
      </c>
    </row>
    <row r="805" spans="1:30" hidden="1" x14ac:dyDescent="0.3">
      <c r="A805" t="s">
        <v>3852</v>
      </c>
      <c r="B805" t="s">
        <v>3853</v>
      </c>
      <c r="C805" s="1" t="str">
        <f t="shared" si="132"/>
        <v>21:0500</v>
      </c>
      <c r="D805" s="1" t="str">
        <f t="shared" si="133"/>
        <v>21:0165</v>
      </c>
      <c r="E805" t="s">
        <v>3854</v>
      </c>
      <c r="F805" t="s">
        <v>3855</v>
      </c>
      <c r="H805">
        <v>52.3759412</v>
      </c>
      <c r="I805">
        <v>-60.486688800000003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191</v>
      </c>
      <c r="N805">
        <v>804</v>
      </c>
      <c r="O805" t="s">
        <v>408</v>
      </c>
      <c r="P805" t="s">
        <v>169</v>
      </c>
      <c r="Q805" t="s">
        <v>39</v>
      </c>
      <c r="R805" t="s">
        <v>131</v>
      </c>
      <c r="S805" t="s">
        <v>176</v>
      </c>
      <c r="T805" t="s">
        <v>194</v>
      </c>
      <c r="U805" t="s">
        <v>1075</v>
      </c>
      <c r="V805" t="s">
        <v>705</v>
      </c>
      <c r="W805" t="s">
        <v>40</v>
      </c>
      <c r="X805" t="s">
        <v>43</v>
      </c>
      <c r="Y805" t="s">
        <v>95</v>
      </c>
      <c r="Z805" t="s">
        <v>45</v>
      </c>
      <c r="AA805" t="s">
        <v>45</v>
      </c>
      <c r="AB805" t="s">
        <v>566</v>
      </c>
      <c r="AC805" t="s">
        <v>179</v>
      </c>
      <c r="AD805" t="s">
        <v>1448</v>
      </c>
    </row>
    <row r="806" spans="1:30" hidden="1" x14ac:dyDescent="0.3">
      <c r="A806" t="s">
        <v>3856</v>
      </c>
      <c r="B806" t="s">
        <v>3857</v>
      </c>
      <c r="C806" s="1" t="str">
        <f t="shared" si="132"/>
        <v>21:0500</v>
      </c>
      <c r="D806" s="1" t="str">
        <f t="shared" si="133"/>
        <v>21:0165</v>
      </c>
      <c r="E806" t="s">
        <v>3858</v>
      </c>
      <c r="F806" t="s">
        <v>3859</v>
      </c>
      <c r="H806">
        <v>52.376931499999998</v>
      </c>
      <c r="I806">
        <v>-60.419569199999998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201</v>
      </c>
      <c r="N806">
        <v>805</v>
      </c>
      <c r="O806" t="s">
        <v>364</v>
      </c>
      <c r="P806" t="s">
        <v>165</v>
      </c>
      <c r="Q806" t="s">
        <v>37</v>
      </c>
      <c r="R806" t="s">
        <v>38</v>
      </c>
      <c r="S806" t="s">
        <v>92</v>
      </c>
      <c r="T806" t="s">
        <v>40</v>
      </c>
      <c r="U806" t="s">
        <v>291</v>
      </c>
      <c r="V806" t="s">
        <v>2722</v>
      </c>
      <c r="W806" t="s">
        <v>40</v>
      </c>
      <c r="X806" t="s">
        <v>43</v>
      </c>
      <c r="Y806" t="s">
        <v>95</v>
      </c>
      <c r="Z806" t="s">
        <v>44</v>
      </c>
      <c r="AA806" t="s">
        <v>58</v>
      </c>
      <c r="AB806" t="s">
        <v>936</v>
      </c>
      <c r="AC806" t="s">
        <v>94</v>
      </c>
      <c r="AD806" t="s">
        <v>122</v>
      </c>
    </row>
    <row r="807" spans="1:30" hidden="1" x14ac:dyDescent="0.3">
      <c r="A807" t="s">
        <v>3860</v>
      </c>
      <c r="B807" t="s">
        <v>3861</v>
      </c>
      <c r="C807" s="1" t="str">
        <f t="shared" si="132"/>
        <v>21:0500</v>
      </c>
      <c r="D807" s="1" t="str">
        <f t="shared" si="133"/>
        <v>21:0165</v>
      </c>
      <c r="E807" t="s">
        <v>3862</v>
      </c>
      <c r="F807" t="s">
        <v>3863</v>
      </c>
      <c r="H807">
        <v>52.382226000000003</v>
      </c>
      <c r="I807">
        <v>-60.396495999999999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210</v>
      </c>
      <c r="N807">
        <v>806</v>
      </c>
      <c r="O807" t="s">
        <v>232</v>
      </c>
      <c r="P807" t="s">
        <v>193</v>
      </c>
      <c r="Q807" t="s">
        <v>95</v>
      </c>
      <c r="R807" t="s">
        <v>55</v>
      </c>
      <c r="S807" t="s">
        <v>55</v>
      </c>
      <c r="T807" t="s">
        <v>40</v>
      </c>
      <c r="U807" t="s">
        <v>211</v>
      </c>
      <c r="V807" t="s">
        <v>920</v>
      </c>
      <c r="W807" t="s">
        <v>40</v>
      </c>
      <c r="X807" t="s">
        <v>43</v>
      </c>
      <c r="Y807" t="s">
        <v>95</v>
      </c>
      <c r="Z807" t="s">
        <v>35</v>
      </c>
      <c r="AA807" t="s">
        <v>134</v>
      </c>
      <c r="AB807" t="s">
        <v>2216</v>
      </c>
      <c r="AC807" t="s">
        <v>239</v>
      </c>
      <c r="AD807" t="s">
        <v>478</v>
      </c>
    </row>
    <row r="808" spans="1:30" hidden="1" x14ac:dyDescent="0.3">
      <c r="A808" t="s">
        <v>3864</v>
      </c>
      <c r="B808" t="s">
        <v>3865</v>
      </c>
      <c r="C808" s="1" t="str">
        <f t="shared" si="132"/>
        <v>21:0500</v>
      </c>
      <c r="D808" s="1" t="str">
        <f>HYPERLINK("http://geochem.nrcan.gc.ca/cdogs/content/svy/svy_e.htm", "")</f>
        <v/>
      </c>
      <c r="G808" s="1" t="str">
        <f>HYPERLINK("http://geochem.nrcan.gc.ca/cdogs/content/cr_/cr_00055_e.htm", "55")</f>
        <v>55</v>
      </c>
      <c r="J808" t="s">
        <v>161</v>
      </c>
      <c r="K808" t="s">
        <v>162</v>
      </c>
      <c r="L808">
        <v>41</v>
      </c>
      <c r="M808" t="s">
        <v>163</v>
      </c>
      <c r="N808">
        <v>807</v>
      </c>
      <c r="O808" t="s">
        <v>270</v>
      </c>
      <c r="P808" t="s">
        <v>193</v>
      </c>
      <c r="Q808" t="s">
        <v>37</v>
      </c>
      <c r="R808" t="s">
        <v>185</v>
      </c>
      <c r="S808" t="s">
        <v>37</v>
      </c>
      <c r="T808" t="s">
        <v>40</v>
      </c>
      <c r="U808" t="s">
        <v>3866</v>
      </c>
      <c r="V808" t="s">
        <v>351</v>
      </c>
      <c r="W808" t="s">
        <v>40</v>
      </c>
      <c r="X808" t="s">
        <v>43</v>
      </c>
      <c r="Y808" t="s">
        <v>39</v>
      </c>
      <c r="Z808" t="s">
        <v>134</v>
      </c>
      <c r="AA808" t="s">
        <v>58</v>
      </c>
      <c r="AB808" t="s">
        <v>204</v>
      </c>
      <c r="AC808" t="s">
        <v>68</v>
      </c>
      <c r="AD808" t="s">
        <v>170</v>
      </c>
    </row>
    <row r="809" spans="1:30" hidden="1" x14ac:dyDescent="0.3">
      <c r="A809" t="s">
        <v>3867</v>
      </c>
      <c r="B809" t="s">
        <v>3868</v>
      </c>
      <c r="C809" s="1" t="str">
        <f t="shared" si="132"/>
        <v>21:0500</v>
      </c>
      <c r="D809" s="1" t="str">
        <f t="shared" ref="D809:D820" si="136">HYPERLINK("http://geochem.nrcan.gc.ca/cdogs/content/svy/svy210165_e.htm", "21:0165")</f>
        <v>21:0165</v>
      </c>
      <c r="E809" t="s">
        <v>3869</v>
      </c>
      <c r="F809" t="s">
        <v>3870</v>
      </c>
      <c r="H809">
        <v>52.374109799999999</v>
      </c>
      <c r="I809">
        <v>-60.312983299999999</v>
      </c>
      <c r="J809" s="1" t="str">
        <f t="shared" ref="J809:J820" si="137">HYPERLINK("http://geochem.nrcan.gc.ca/cdogs/content/kwd/kwd020027_e.htm", "NGR lake sediment grab sample")</f>
        <v>NGR lake sediment grab sample</v>
      </c>
      <c r="K809" s="1" t="str">
        <f t="shared" ref="K809:K820" si="138">HYPERLINK("http://geochem.nrcan.gc.ca/cdogs/content/kwd/kwd080006_e.htm", "&lt;177 micron (NGR)")</f>
        <v>&lt;177 micron (NGR)</v>
      </c>
      <c r="L809">
        <v>41</v>
      </c>
      <c r="M809" t="s">
        <v>221</v>
      </c>
      <c r="N809">
        <v>808</v>
      </c>
      <c r="O809" t="s">
        <v>256</v>
      </c>
      <c r="P809" t="s">
        <v>169</v>
      </c>
      <c r="Q809" t="s">
        <v>39</v>
      </c>
      <c r="R809" t="s">
        <v>131</v>
      </c>
      <c r="S809" t="s">
        <v>39</v>
      </c>
      <c r="T809" t="s">
        <v>194</v>
      </c>
      <c r="U809" t="s">
        <v>397</v>
      </c>
      <c r="V809" t="s">
        <v>248</v>
      </c>
      <c r="W809" t="s">
        <v>40</v>
      </c>
      <c r="X809" t="s">
        <v>43</v>
      </c>
      <c r="Y809" t="s">
        <v>95</v>
      </c>
      <c r="Z809" t="s">
        <v>134</v>
      </c>
      <c r="AA809" t="s">
        <v>45</v>
      </c>
      <c r="AB809" t="s">
        <v>3871</v>
      </c>
      <c r="AC809" t="s">
        <v>94</v>
      </c>
      <c r="AD809" t="s">
        <v>48</v>
      </c>
    </row>
    <row r="810" spans="1:30" hidden="1" x14ac:dyDescent="0.3">
      <c r="A810" t="s">
        <v>3872</v>
      </c>
      <c r="B810" t="s">
        <v>3873</v>
      </c>
      <c r="C810" s="1" t="str">
        <f t="shared" si="132"/>
        <v>21:0500</v>
      </c>
      <c r="D810" s="1" t="str">
        <f t="shared" si="136"/>
        <v>21:0165</v>
      </c>
      <c r="E810" t="s">
        <v>3874</v>
      </c>
      <c r="F810" t="s">
        <v>3875</v>
      </c>
      <c r="H810">
        <v>52.377637499999999</v>
      </c>
      <c r="I810">
        <v>-60.2772796</v>
      </c>
      <c r="J810" s="1" t="str">
        <f t="shared" si="137"/>
        <v>NGR lake sediment grab sample</v>
      </c>
      <c r="K810" s="1" t="str">
        <f t="shared" si="138"/>
        <v>&lt;177 micron (NGR)</v>
      </c>
      <c r="L810">
        <v>41</v>
      </c>
      <c r="M810" t="s">
        <v>230</v>
      </c>
      <c r="N810">
        <v>809</v>
      </c>
      <c r="O810" t="s">
        <v>503</v>
      </c>
      <c r="P810" t="s">
        <v>192</v>
      </c>
      <c r="Q810" t="s">
        <v>95</v>
      </c>
      <c r="R810" t="s">
        <v>92</v>
      </c>
      <c r="S810" t="s">
        <v>397</v>
      </c>
      <c r="T810" t="s">
        <v>40</v>
      </c>
      <c r="U810" t="s">
        <v>3876</v>
      </c>
      <c r="V810" t="s">
        <v>1153</v>
      </c>
      <c r="W810" t="s">
        <v>194</v>
      </c>
      <c r="X810" t="s">
        <v>43</v>
      </c>
      <c r="Y810" t="s">
        <v>38</v>
      </c>
      <c r="Z810" t="s">
        <v>107</v>
      </c>
      <c r="AA810" t="s">
        <v>44</v>
      </c>
      <c r="AB810" t="s">
        <v>683</v>
      </c>
      <c r="AC810" t="s">
        <v>85</v>
      </c>
      <c r="AD810" t="s">
        <v>48</v>
      </c>
    </row>
    <row r="811" spans="1:30" hidden="1" x14ac:dyDescent="0.3">
      <c r="A811" t="s">
        <v>3877</v>
      </c>
      <c r="B811" t="s">
        <v>3878</v>
      </c>
      <c r="C811" s="1" t="str">
        <f t="shared" si="132"/>
        <v>21:0500</v>
      </c>
      <c r="D811" s="1" t="str">
        <f t="shared" si="136"/>
        <v>21:0165</v>
      </c>
      <c r="E811" t="s">
        <v>3879</v>
      </c>
      <c r="F811" t="s">
        <v>3880</v>
      </c>
      <c r="H811">
        <v>52.352752700000003</v>
      </c>
      <c r="I811">
        <v>-60.236055200000003</v>
      </c>
      <c r="J811" s="1" t="str">
        <f t="shared" si="137"/>
        <v>NGR lake sediment grab sample</v>
      </c>
      <c r="K811" s="1" t="str">
        <f t="shared" si="138"/>
        <v>&lt;177 micron (NGR)</v>
      </c>
      <c r="L811">
        <v>41</v>
      </c>
      <c r="M811" t="s">
        <v>238</v>
      </c>
      <c r="N811">
        <v>810</v>
      </c>
      <c r="O811" t="s">
        <v>1241</v>
      </c>
      <c r="P811" t="s">
        <v>134</v>
      </c>
      <c r="Q811" t="s">
        <v>95</v>
      </c>
      <c r="R811" t="s">
        <v>68</v>
      </c>
      <c r="S811" t="s">
        <v>38</v>
      </c>
      <c r="T811" t="s">
        <v>194</v>
      </c>
      <c r="U811" t="s">
        <v>1463</v>
      </c>
      <c r="V811" t="s">
        <v>47</v>
      </c>
      <c r="W811" t="s">
        <v>194</v>
      </c>
      <c r="X811" t="s">
        <v>43</v>
      </c>
      <c r="Y811" t="s">
        <v>95</v>
      </c>
      <c r="Z811" t="s">
        <v>58</v>
      </c>
      <c r="AA811" t="s">
        <v>314</v>
      </c>
      <c r="AB811" t="s">
        <v>192</v>
      </c>
      <c r="AC811" t="s">
        <v>179</v>
      </c>
      <c r="AD811" t="s">
        <v>155</v>
      </c>
    </row>
    <row r="812" spans="1:30" hidden="1" x14ac:dyDescent="0.3">
      <c r="A812" t="s">
        <v>3881</v>
      </c>
      <c r="B812" t="s">
        <v>3882</v>
      </c>
      <c r="C812" s="1" t="str">
        <f t="shared" si="132"/>
        <v>21:0500</v>
      </c>
      <c r="D812" s="1" t="str">
        <f t="shared" si="136"/>
        <v>21:0165</v>
      </c>
      <c r="E812" t="s">
        <v>3883</v>
      </c>
      <c r="F812" t="s">
        <v>3884</v>
      </c>
      <c r="H812">
        <v>52.368746100000003</v>
      </c>
      <c r="I812">
        <v>-60.170408999999999</v>
      </c>
      <c r="J812" s="1" t="str">
        <f t="shared" si="137"/>
        <v>NGR lake sediment grab sample</v>
      </c>
      <c r="K812" s="1" t="str">
        <f t="shared" si="138"/>
        <v>&lt;177 micron (NGR)</v>
      </c>
      <c r="L812">
        <v>41</v>
      </c>
      <c r="M812" t="s">
        <v>246</v>
      </c>
      <c r="N812">
        <v>811</v>
      </c>
      <c r="O812" t="s">
        <v>204</v>
      </c>
      <c r="P812" t="s">
        <v>202</v>
      </c>
      <c r="Q812" t="s">
        <v>95</v>
      </c>
      <c r="R812" t="s">
        <v>136</v>
      </c>
      <c r="S812" t="s">
        <v>92</v>
      </c>
      <c r="T812" t="s">
        <v>40</v>
      </c>
      <c r="U812" t="s">
        <v>3885</v>
      </c>
      <c r="V812" t="s">
        <v>2722</v>
      </c>
      <c r="W812" t="s">
        <v>40</v>
      </c>
      <c r="X812" t="s">
        <v>43</v>
      </c>
      <c r="Y812" t="s">
        <v>95</v>
      </c>
      <c r="Z812" t="s">
        <v>423</v>
      </c>
      <c r="AA812" t="s">
        <v>135</v>
      </c>
      <c r="AB812" t="s">
        <v>2513</v>
      </c>
      <c r="AC812" t="s">
        <v>167</v>
      </c>
      <c r="AD812" t="s">
        <v>438</v>
      </c>
    </row>
    <row r="813" spans="1:30" hidden="1" x14ac:dyDescent="0.3">
      <c r="A813" t="s">
        <v>3886</v>
      </c>
      <c r="B813" t="s">
        <v>3887</v>
      </c>
      <c r="C813" s="1" t="str">
        <f t="shared" si="132"/>
        <v>21:0500</v>
      </c>
      <c r="D813" s="1" t="str">
        <f t="shared" si="136"/>
        <v>21:0165</v>
      </c>
      <c r="E813" t="s">
        <v>3888</v>
      </c>
      <c r="F813" t="s">
        <v>3889</v>
      </c>
      <c r="H813">
        <v>52.400395400000001</v>
      </c>
      <c r="I813">
        <v>-60.365036699999997</v>
      </c>
      <c r="J813" s="1" t="str">
        <f t="shared" si="137"/>
        <v>NGR lake sediment grab sample</v>
      </c>
      <c r="K813" s="1" t="str">
        <f t="shared" si="138"/>
        <v>&lt;177 micron (NGR)</v>
      </c>
      <c r="L813">
        <v>42</v>
      </c>
      <c r="M813" t="s">
        <v>34</v>
      </c>
      <c r="N813">
        <v>812</v>
      </c>
      <c r="O813" t="s">
        <v>128</v>
      </c>
      <c r="P813" t="s">
        <v>265</v>
      </c>
      <c r="Q813" t="s">
        <v>39</v>
      </c>
      <c r="R813" t="s">
        <v>92</v>
      </c>
      <c r="S813" t="s">
        <v>38</v>
      </c>
      <c r="T813" t="s">
        <v>40</v>
      </c>
      <c r="U813" t="s">
        <v>45</v>
      </c>
      <c r="V813" t="s">
        <v>39</v>
      </c>
      <c r="W813" t="s">
        <v>40</v>
      </c>
      <c r="X813" t="s">
        <v>43</v>
      </c>
      <c r="Y813" t="s">
        <v>95</v>
      </c>
      <c r="Z813" t="s">
        <v>214</v>
      </c>
      <c r="AA813" t="s">
        <v>258</v>
      </c>
      <c r="AB813" t="s">
        <v>300</v>
      </c>
      <c r="AC813" t="s">
        <v>106</v>
      </c>
      <c r="AD813" t="s">
        <v>86</v>
      </c>
    </row>
    <row r="814" spans="1:30" hidden="1" x14ac:dyDescent="0.3">
      <c r="A814" t="s">
        <v>3890</v>
      </c>
      <c r="B814" t="s">
        <v>3891</v>
      </c>
      <c r="C814" s="1" t="str">
        <f t="shared" si="132"/>
        <v>21:0500</v>
      </c>
      <c r="D814" s="1" t="str">
        <f t="shared" si="136"/>
        <v>21:0165</v>
      </c>
      <c r="E814" t="s">
        <v>3892</v>
      </c>
      <c r="F814" t="s">
        <v>3893</v>
      </c>
      <c r="H814">
        <v>52.3888952</v>
      </c>
      <c r="I814">
        <v>-60.167605700000003</v>
      </c>
      <c r="J814" s="1" t="str">
        <f t="shared" si="137"/>
        <v>NGR lake sediment grab sample</v>
      </c>
      <c r="K814" s="1" t="str">
        <f t="shared" si="138"/>
        <v>&lt;177 micron (NGR)</v>
      </c>
      <c r="L814">
        <v>42</v>
      </c>
      <c r="M814" t="s">
        <v>76</v>
      </c>
      <c r="N814">
        <v>813</v>
      </c>
      <c r="O814" t="s">
        <v>397</v>
      </c>
      <c r="P814" t="s">
        <v>165</v>
      </c>
      <c r="Q814" t="s">
        <v>39</v>
      </c>
      <c r="R814" t="s">
        <v>136</v>
      </c>
      <c r="S814" t="s">
        <v>136</v>
      </c>
      <c r="T814" t="s">
        <v>40</v>
      </c>
      <c r="U814" t="s">
        <v>428</v>
      </c>
      <c r="V814" t="s">
        <v>47</v>
      </c>
      <c r="W814" t="s">
        <v>40</v>
      </c>
      <c r="X814" t="s">
        <v>43</v>
      </c>
      <c r="Y814" t="s">
        <v>95</v>
      </c>
      <c r="Z814" t="s">
        <v>263</v>
      </c>
      <c r="AA814" t="s">
        <v>314</v>
      </c>
      <c r="AB814" t="s">
        <v>134</v>
      </c>
      <c r="AC814" t="s">
        <v>233</v>
      </c>
      <c r="AD814" t="s">
        <v>216</v>
      </c>
    </row>
    <row r="815" spans="1:30" hidden="1" x14ac:dyDescent="0.3">
      <c r="A815" t="s">
        <v>3894</v>
      </c>
      <c r="B815" t="s">
        <v>3895</v>
      </c>
      <c r="C815" s="1" t="str">
        <f t="shared" si="132"/>
        <v>21:0500</v>
      </c>
      <c r="D815" s="1" t="str">
        <f t="shared" si="136"/>
        <v>21:0165</v>
      </c>
      <c r="E815" t="s">
        <v>3896</v>
      </c>
      <c r="F815" t="s">
        <v>3897</v>
      </c>
      <c r="H815">
        <v>52.401009299999998</v>
      </c>
      <c r="I815">
        <v>-60.201294400000002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91</v>
      </c>
      <c r="N815">
        <v>814</v>
      </c>
      <c r="O815" t="s">
        <v>192</v>
      </c>
      <c r="P815" t="s">
        <v>54</v>
      </c>
      <c r="Q815" t="s">
        <v>39</v>
      </c>
      <c r="R815" t="s">
        <v>136</v>
      </c>
      <c r="S815" t="s">
        <v>39</v>
      </c>
      <c r="T815" t="s">
        <v>40</v>
      </c>
      <c r="U815" t="s">
        <v>391</v>
      </c>
      <c r="V815" t="s">
        <v>518</v>
      </c>
      <c r="W815" t="s">
        <v>194</v>
      </c>
      <c r="X815" t="s">
        <v>179</v>
      </c>
      <c r="Y815" t="s">
        <v>95</v>
      </c>
      <c r="Z815" t="s">
        <v>134</v>
      </c>
      <c r="AA815" t="s">
        <v>258</v>
      </c>
      <c r="AB815" t="s">
        <v>385</v>
      </c>
      <c r="AC815" t="s">
        <v>60</v>
      </c>
      <c r="AD815" t="s">
        <v>478</v>
      </c>
    </row>
    <row r="816" spans="1:30" hidden="1" x14ac:dyDescent="0.3">
      <c r="A816" t="s">
        <v>3898</v>
      </c>
      <c r="B816" t="s">
        <v>3899</v>
      </c>
      <c r="C816" s="1" t="str">
        <f t="shared" si="132"/>
        <v>21:0500</v>
      </c>
      <c r="D816" s="1" t="str">
        <f t="shared" si="136"/>
        <v>21:0165</v>
      </c>
      <c r="E816" t="s">
        <v>3900</v>
      </c>
      <c r="F816" t="s">
        <v>3901</v>
      </c>
      <c r="H816">
        <v>52.4002707</v>
      </c>
      <c r="I816">
        <v>-60.265917399999999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102</v>
      </c>
      <c r="N816">
        <v>815</v>
      </c>
      <c r="O816" t="s">
        <v>265</v>
      </c>
      <c r="P816" t="s">
        <v>92</v>
      </c>
      <c r="Q816" t="s">
        <v>95</v>
      </c>
      <c r="R816" t="s">
        <v>55</v>
      </c>
      <c r="S816" t="s">
        <v>38</v>
      </c>
      <c r="T816" t="s">
        <v>40</v>
      </c>
      <c r="U816" t="s">
        <v>409</v>
      </c>
      <c r="V816" t="s">
        <v>947</v>
      </c>
      <c r="W816" t="s">
        <v>40</v>
      </c>
      <c r="X816" t="s">
        <v>70</v>
      </c>
      <c r="Y816" t="s">
        <v>37</v>
      </c>
      <c r="Z816" t="s">
        <v>204</v>
      </c>
      <c r="AA816" t="s">
        <v>134</v>
      </c>
      <c r="AB816" t="s">
        <v>1411</v>
      </c>
      <c r="AC816" t="s">
        <v>505</v>
      </c>
      <c r="AD816" t="s">
        <v>158</v>
      </c>
    </row>
    <row r="817" spans="1:30" hidden="1" x14ac:dyDescent="0.3">
      <c r="A817" t="s">
        <v>3902</v>
      </c>
      <c r="B817" t="s">
        <v>3903</v>
      </c>
      <c r="C817" s="1" t="str">
        <f t="shared" si="132"/>
        <v>21:0500</v>
      </c>
      <c r="D817" s="1" t="str">
        <f t="shared" si="136"/>
        <v>21:0165</v>
      </c>
      <c r="E817" t="s">
        <v>3888</v>
      </c>
      <c r="F817" t="s">
        <v>3904</v>
      </c>
      <c r="H817">
        <v>52.400395400000001</v>
      </c>
      <c r="I817">
        <v>-60.365036699999997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65</v>
      </c>
      <c r="N817">
        <v>816</v>
      </c>
      <c r="O817" t="s">
        <v>414</v>
      </c>
      <c r="P817" t="s">
        <v>104</v>
      </c>
      <c r="Q817" t="s">
        <v>95</v>
      </c>
      <c r="R817" t="s">
        <v>153</v>
      </c>
      <c r="S817" t="s">
        <v>68</v>
      </c>
      <c r="T817" t="s">
        <v>194</v>
      </c>
      <c r="U817" t="s">
        <v>151</v>
      </c>
      <c r="V817" t="s">
        <v>39</v>
      </c>
      <c r="W817" t="s">
        <v>194</v>
      </c>
      <c r="X817" t="s">
        <v>43</v>
      </c>
      <c r="Y817" t="s">
        <v>95</v>
      </c>
      <c r="Z817" t="s">
        <v>214</v>
      </c>
      <c r="AA817" t="s">
        <v>58</v>
      </c>
      <c r="AB817" t="s">
        <v>655</v>
      </c>
      <c r="AC817" t="s">
        <v>233</v>
      </c>
      <c r="AD817" t="s">
        <v>438</v>
      </c>
    </row>
    <row r="818" spans="1:30" hidden="1" x14ac:dyDescent="0.3">
      <c r="A818" t="s">
        <v>3905</v>
      </c>
      <c r="B818" t="s">
        <v>3906</v>
      </c>
      <c r="C818" s="1" t="str">
        <f t="shared" si="132"/>
        <v>21:0500</v>
      </c>
      <c r="D818" s="1" t="str">
        <f t="shared" si="136"/>
        <v>21:0165</v>
      </c>
      <c r="E818" t="s">
        <v>3888</v>
      </c>
      <c r="F818" t="s">
        <v>3907</v>
      </c>
      <c r="H818">
        <v>52.400395400000001</v>
      </c>
      <c r="I818">
        <v>-60.365036699999997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52</v>
      </c>
      <c r="N818">
        <v>817</v>
      </c>
      <c r="O818" t="s">
        <v>1134</v>
      </c>
      <c r="P818" t="s">
        <v>78</v>
      </c>
      <c r="Q818" t="s">
        <v>95</v>
      </c>
      <c r="R818" t="s">
        <v>119</v>
      </c>
      <c r="S818" t="s">
        <v>79</v>
      </c>
      <c r="T818" t="s">
        <v>40</v>
      </c>
      <c r="U818" t="s">
        <v>384</v>
      </c>
      <c r="V818" t="s">
        <v>728</v>
      </c>
      <c r="W818" t="s">
        <v>40</v>
      </c>
      <c r="X818" t="s">
        <v>2796</v>
      </c>
      <c r="Y818" t="s">
        <v>95</v>
      </c>
      <c r="Z818" t="s">
        <v>58</v>
      </c>
      <c r="AA818" t="s">
        <v>135</v>
      </c>
      <c r="AB818" t="s">
        <v>397</v>
      </c>
      <c r="AC818" t="s">
        <v>233</v>
      </c>
      <c r="AD818" t="s">
        <v>449</v>
      </c>
    </row>
    <row r="819" spans="1:30" hidden="1" x14ac:dyDescent="0.3">
      <c r="A819" t="s">
        <v>3908</v>
      </c>
      <c r="B819" t="s">
        <v>3909</v>
      </c>
      <c r="C819" s="1" t="str">
        <f t="shared" si="132"/>
        <v>21:0500</v>
      </c>
      <c r="D819" s="1" t="str">
        <f t="shared" si="136"/>
        <v>21:0165</v>
      </c>
      <c r="E819" t="s">
        <v>3910</v>
      </c>
      <c r="F819" t="s">
        <v>3911</v>
      </c>
      <c r="H819">
        <v>52.414492899999999</v>
      </c>
      <c r="I819">
        <v>-60.416714599999999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113</v>
      </c>
      <c r="N819">
        <v>818</v>
      </c>
      <c r="O819" t="s">
        <v>108</v>
      </c>
      <c r="P819" t="s">
        <v>169</v>
      </c>
      <c r="Q819" t="s">
        <v>95</v>
      </c>
      <c r="R819" t="s">
        <v>68</v>
      </c>
      <c r="S819" t="s">
        <v>37</v>
      </c>
      <c r="T819" t="s">
        <v>40</v>
      </c>
      <c r="U819" t="s">
        <v>552</v>
      </c>
      <c r="V819" t="s">
        <v>47</v>
      </c>
      <c r="W819" t="s">
        <v>40</v>
      </c>
      <c r="X819" t="s">
        <v>43</v>
      </c>
      <c r="Y819" t="s">
        <v>95</v>
      </c>
      <c r="Z819" t="s">
        <v>263</v>
      </c>
      <c r="AA819" t="s">
        <v>58</v>
      </c>
      <c r="AB819" t="s">
        <v>164</v>
      </c>
      <c r="AC819" t="s">
        <v>94</v>
      </c>
      <c r="AD819" t="s">
        <v>71</v>
      </c>
    </row>
    <row r="820" spans="1:30" hidden="1" x14ac:dyDescent="0.3">
      <c r="A820" t="s">
        <v>3912</v>
      </c>
      <c r="B820" t="s">
        <v>3913</v>
      </c>
      <c r="C820" s="1" t="str">
        <f t="shared" si="132"/>
        <v>21:0500</v>
      </c>
      <c r="D820" s="1" t="str">
        <f t="shared" si="136"/>
        <v>21:0165</v>
      </c>
      <c r="E820" t="s">
        <v>3914</v>
      </c>
      <c r="F820" t="s">
        <v>3915</v>
      </c>
      <c r="H820">
        <v>52.411239000000002</v>
      </c>
      <c r="I820">
        <v>-60.465770599999999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127</v>
      </c>
      <c r="N820">
        <v>819</v>
      </c>
      <c r="O820" t="s">
        <v>103</v>
      </c>
      <c r="P820" t="s">
        <v>169</v>
      </c>
      <c r="Q820" t="s">
        <v>95</v>
      </c>
      <c r="R820" t="s">
        <v>131</v>
      </c>
      <c r="S820" t="s">
        <v>37</v>
      </c>
      <c r="T820" t="s">
        <v>40</v>
      </c>
      <c r="U820" t="s">
        <v>44</v>
      </c>
      <c r="V820" t="s">
        <v>57</v>
      </c>
      <c r="W820" t="s">
        <v>194</v>
      </c>
      <c r="X820" t="s">
        <v>179</v>
      </c>
      <c r="Y820" t="s">
        <v>95</v>
      </c>
      <c r="Z820" t="s">
        <v>263</v>
      </c>
      <c r="AA820" t="s">
        <v>58</v>
      </c>
      <c r="AB820" t="s">
        <v>2003</v>
      </c>
      <c r="AC820" t="s">
        <v>250</v>
      </c>
      <c r="AD820" t="s">
        <v>71</v>
      </c>
    </row>
    <row r="821" spans="1:30" hidden="1" x14ac:dyDescent="0.3">
      <c r="A821" t="s">
        <v>3916</v>
      </c>
      <c r="B821" t="s">
        <v>3917</v>
      </c>
      <c r="C821" s="1" t="str">
        <f t="shared" si="132"/>
        <v>21:0500</v>
      </c>
      <c r="D821" s="1" t="str">
        <f>HYPERLINK("http://geochem.nrcan.gc.ca/cdogs/content/svy/svy_e.htm", "")</f>
        <v/>
      </c>
      <c r="G821" s="1" t="str">
        <f>HYPERLINK("http://geochem.nrcan.gc.ca/cdogs/content/cr_/cr_00055_e.htm", "55")</f>
        <v>55</v>
      </c>
      <c r="J821" t="s">
        <v>161</v>
      </c>
      <c r="K821" t="s">
        <v>162</v>
      </c>
      <c r="L821">
        <v>42</v>
      </c>
      <c r="M821" t="s">
        <v>163</v>
      </c>
      <c r="N821">
        <v>820</v>
      </c>
      <c r="O821" t="s">
        <v>128</v>
      </c>
      <c r="P821" t="s">
        <v>54</v>
      </c>
      <c r="Q821" t="s">
        <v>136</v>
      </c>
      <c r="R821" t="s">
        <v>130</v>
      </c>
      <c r="S821" t="s">
        <v>136</v>
      </c>
      <c r="T821" t="s">
        <v>40</v>
      </c>
      <c r="U821" t="s">
        <v>1151</v>
      </c>
      <c r="V821" t="s">
        <v>974</v>
      </c>
      <c r="W821" t="s">
        <v>194</v>
      </c>
      <c r="X821" t="s">
        <v>70</v>
      </c>
      <c r="Y821" t="s">
        <v>37</v>
      </c>
      <c r="Z821" t="s">
        <v>134</v>
      </c>
      <c r="AA821" t="s">
        <v>214</v>
      </c>
      <c r="AB821" t="s">
        <v>204</v>
      </c>
      <c r="AC821" t="s">
        <v>266</v>
      </c>
      <c r="AD821" t="s">
        <v>1448</v>
      </c>
    </row>
    <row r="822" spans="1:30" hidden="1" x14ac:dyDescent="0.3">
      <c r="A822" t="s">
        <v>3918</v>
      </c>
      <c r="B822" t="s">
        <v>3919</v>
      </c>
      <c r="C822" s="1" t="str">
        <f t="shared" si="132"/>
        <v>21:0500</v>
      </c>
      <c r="D822" s="1" t="str">
        <f t="shared" ref="D822:D849" si="139">HYPERLINK("http://geochem.nrcan.gc.ca/cdogs/content/svy/svy210165_e.htm", "21:0165")</f>
        <v>21:0165</v>
      </c>
      <c r="E822" t="s">
        <v>3920</v>
      </c>
      <c r="F822" t="s">
        <v>3921</v>
      </c>
      <c r="H822">
        <v>52.433453999999998</v>
      </c>
      <c r="I822">
        <v>-60.489903300000002</v>
      </c>
      <c r="J822" s="1" t="str">
        <f t="shared" ref="J822:J849" si="140">HYPERLINK("http://geochem.nrcan.gc.ca/cdogs/content/kwd/kwd020027_e.htm", "NGR lake sediment grab sample")</f>
        <v>NGR lake sediment grab sample</v>
      </c>
      <c r="K822" s="1" t="str">
        <f t="shared" ref="K822:K849" si="141">HYPERLINK("http://geochem.nrcan.gc.ca/cdogs/content/kwd/kwd080006_e.htm", "&lt;177 micron (NGR)")</f>
        <v>&lt;177 micron (NGR)</v>
      </c>
      <c r="L822">
        <v>42</v>
      </c>
      <c r="M822" t="s">
        <v>142</v>
      </c>
      <c r="N822">
        <v>821</v>
      </c>
      <c r="O822" t="s">
        <v>576</v>
      </c>
      <c r="P822" t="s">
        <v>36</v>
      </c>
      <c r="Q822" t="s">
        <v>95</v>
      </c>
      <c r="R822" t="s">
        <v>54</v>
      </c>
      <c r="S822" t="s">
        <v>131</v>
      </c>
      <c r="T822" t="s">
        <v>40</v>
      </c>
      <c r="U822" t="s">
        <v>1539</v>
      </c>
      <c r="V822" t="s">
        <v>39</v>
      </c>
      <c r="W822" t="s">
        <v>40</v>
      </c>
      <c r="X822" t="s">
        <v>43</v>
      </c>
      <c r="Y822" t="s">
        <v>95</v>
      </c>
      <c r="Z822" t="s">
        <v>258</v>
      </c>
      <c r="AA822" t="s">
        <v>214</v>
      </c>
      <c r="AB822" t="s">
        <v>285</v>
      </c>
      <c r="AC822" t="s">
        <v>42</v>
      </c>
      <c r="AD822" t="s">
        <v>1448</v>
      </c>
    </row>
    <row r="823" spans="1:30" hidden="1" x14ac:dyDescent="0.3">
      <c r="A823" t="s">
        <v>3922</v>
      </c>
      <c r="B823" t="s">
        <v>3923</v>
      </c>
      <c r="C823" s="1" t="str">
        <f t="shared" si="132"/>
        <v>21:0500</v>
      </c>
      <c r="D823" s="1" t="str">
        <f t="shared" si="139"/>
        <v>21:0165</v>
      </c>
      <c r="E823" t="s">
        <v>3924</v>
      </c>
      <c r="F823" t="s">
        <v>3925</v>
      </c>
      <c r="H823">
        <v>52.431733600000001</v>
      </c>
      <c r="I823">
        <v>-60.443186799999999</v>
      </c>
      <c r="J823" s="1" t="str">
        <f t="shared" si="140"/>
        <v>NGR lake sediment grab sample</v>
      </c>
      <c r="K823" s="1" t="str">
        <f t="shared" si="141"/>
        <v>&lt;177 micron (NGR)</v>
      </c>
      <c r="L823">
        <v>42</v>
      </c>
      <c r="M823" t="s">
        <v>150</v>
      </c>
      <c r="N823">
        <v>822</v>
      </c>
      <c r="O823" t="s">
        <v>377</v>
      </c>
      <c r="P823" t="s">
        <v>176</v>
      </c>
      <c r="Q823" t="s">
        <v>95</v>
      </c>
      <c r="R823" t="s">
        <v>136</v>
      </c>
      <c r="S823" t="s">
        <v>136</v>
      </c>
      <c r="T823" t="s">
        <v>40</v>
      </c>
      <c r="U823" t="s">
        <v>143</v>
      </c>
      <c r="V823" t="s">
        <v>444</v>
      </c>
      <c r="W823" t="s">
        <v>40</v>
      </c>
      <c r="X823" t="s">
        <v>43</v>
      </c>
      <c r="Y823" t="s">
        <v>95</v>
      </c>
      <c r="Z823" t="s">
        <v>35</v>
      </c>
      <c r="AA823" t="s">
        <v>258</v>
      </c>
      <c r="AB823" t="s">
        <v>285</v>
      </c>
      <c r="AC823" t="s">
        <v>239</v>
      </c>
      <c r="AD823" t="s">
        <v>203</v>
      </c>
    </row>
    <row r="824" spans="1:30" hidden="1" x14ac:dyDescent="0.3">
      <c r="A824" t="s">
        <v>3926</v>
      </c>
      <c r="B824" t="s">
        <v>3927</v>
      </c>
      <c r="C824" s="1" t="str">
        <f t="shared" si="132"/>
        <v>21:0500</v>
      </c>
      <c r="D824" s="1" t="str">
        <f t="shared" si="139"/>
        <v>21:0165</v>
      </c>
      <c r="E824" t="s">
        <v>3928</v>
      </c>
      <c r="F824" t="s">
        <v>3929</v>
      </c>
      <c r="H824">
        <v>52.446695099999999</v>
      </c>
      <c r="I824">
        <v>-60.373616599999998</v>
      </c>
      <c r="J824" s="1" t="str">
        <f t="shared" si="140"/>
        <v>NGR lake sediment grab sample</v>
      </c>
      <c r="K824" s="1" t="str">
        <f t="shared" si="141"/>
        <v>&lt;177 micron (NGR)</v>
      </c>
      <c r="L824">
        <v>42</v>
      </c>
      <c r="M824" t="s">
        <v>175</v>
      </c>
      <c r="N824">
        <v>823</v>
      </c>
      <c r="O824" t="s">
        <v>93</v>
      </c>
      <c r="P824" t="s">
        <v>255</v>
      </c>
      <c r="Q824" t="s">
        <v>95</v>
      </c>
      <c r="R824" t="s">
        <v>119</v>
      </c>
      <c r="S824" t="s">
        <v>153</v>
      </c>
      <c r="T824" t="s">
        <v>194</v>
      </c>
      <c r="U824" t="s">
        <v>1026</v>
      </c>
      <c r="V824" t="s">
        <v>884</v>
      </c>
      <c r="W824" t="s">
        <v>194</v>
      </c>
      <c r="X824" t="s">
        <v>43</v>
      </c>
      <c r="Y824" t="s">
        <v>39</v>
      </c>
      <c r="Z824" t="s">
        <v>44</v>
      </c>
      <c r="AA824" t="s">
        <v>135</v>
      </c>
      <c r="AB824" t="s">
        <v>997</v>
      </c>
      <c r="AC824" t="s">
        <v>714</v>
      </c>
      <c r="AD824" t="s">
        <v>170</v>
      </c>
    </row>
    <row r="825" spans="1:30" hidden="1" x14ac:dyDescent="0.3">
      <c r="A825" t="s">
        <v>3930</v>
      </c>
      <c r="B825" t="s">
        <v>3931</v>
      </c>
      <c r="C825" s="1" t="str">
        <f t="shared" si="132"/>
        <v>21:0500</v>
      </c>
      <c r="D825" s="1" t="str">
        <f t="shared" si="139"/>
        <v>21:0165</v>
      </c>
      <c r="E825" t="s">
        <v>3932</v>
      </c>
      <c r="F825" t="s">
        <v>3933</v>
      </c>
      <c r="H825">
        <v>52.424292899999998</v>
      </c>
      <c r="I825">
        <v>-60.307239500000001</v>
      </c>
      <c r="J825" s="1" t="str">
        <f t="shared" si="140"/>
        <v>NGR lake sediment grab sample</v>
      </c>
      <c r="K825" s="1" t="str">
        <f t="shared" si="141"/>
        <v>&lt;177 micron (NGR)</v>
      </c>
      <c r="L825">
        <v>42</v>
      </c>
      <c r="M825" t="s">
        <v>184</v>
      </c>
      <c r="N825">
        <v>824</v>
      </c>
      <c r="O825" t="s">
        <v>263</v>
      </c>
      <c r="P825" t="s">
        <v>193</v>
      </c>
      <c r="Q825" t="s">
        <v>95</v>
      </c>
      <c r="R825" t="s">
        <v>38</v>
      </c>
      <c r="S825" t="s">
        <v>79</v>
      </c>
      <c r="T825" t="s">
        <v>40</v>
      </c>
      <c r="U825" t="s">
        <v>665</v>
      </c>
      <c r="V825" t="s">
        <v>97</v>
      </c>
      <c r="W825" t="s">
        <v>40</v>
      </c>
      <c r="X825" t="s">
        <v>43</v>
      </c>
      <c r="Y825" t="s">
        <v>55</v>
      </c>
      <c r="Z825" t="s">
        <v>134</v>
      </c>
      <c r="AA825" t="s">
        <v>134</v>
      </c>
      <c r="AB825" t="s">
        <v>805</v>
      </c>
      <c r="AC825" t="s">
        <v>714</v>
      </c>
      <c r="AD825" t="s">
        <v>170</v>
      </c>
    </row>
    <row r="826" spans="1:30" hidden="1" x14ac:dyDescent="0.3">
      <c r="A826" t="s">
        <v>3934</v>
      </c>
      <c r="B826" t="s">
        <v>3935</v>
      </c>
      <c r="C826" s="1" t="str">
        <f t="shared" si="132"/>
        <v>21:0500</v>
      </c>
      <c r="D826" s="1" t="str">
        <f t="shared" si="139"/>
        <v>21:0165</v>
      </c>
      <c r="E826" t="s">
        <v>3936</v>
      </c>
      <c r="F826" t="s">
        <v>3937</v>
      </c>
      <c r="H826">
        <v>52.4382783</v>
      </c>
      <c r="I826">
        <v>-60.258985000000003</v>
      </c>
      <c r="J826" s="1" t="str">
        <f t="shared" si="140"/>
        <v>NGR lake sediment grab sample</v>
      </c>
      <c r="K826" s="1" t="str">
        <f t="shared" si="141"/>
        <v>&lt;177 micron (NGR)</v>
      </c>
      <c r="L826">
        <v>42</v>
      </c>
      <c r="M826" t="s">
        <v>191</v>
      </c>
      <c r="N826">
        <v>825</v>
      </c>
      <c r="O826" t="s">
        <v>397</v>
      </c>
      <c r="P826" t="s">
        <v>193</v>
      </c>
      <c r="Q826" t="s">
        <v>95</v>
      </c>
      <c r="R826" t="s">
        <v>38</v>
      </c>
      <c r="S826" t="s">
        <v>39</v>
      </c>
      <c r="T826" t="s">
        <v>40</v>
      </c>
      <c r="U826" t="s">
        <v>105</v>
      </c>
      <c r="V826" t="s">
        <v>94</v>
      </c>
      <c r="W826" t="s">
        <v>194</v>
      </c>
      <c r="X826" t="s">
        <v>43</v>
      </c>
      <c r="Y826" t="s">
        <v>95</v>
      </c>
      <c r="Z826" t="s">
        <v>164</v>
      </c>
      <c r="AA826" t="s">
        <v>214</v>
      </c>
      <c r="AB826" t="s">
        <v>53</v>
      </c>
      <c r="AC826" t="s">
        <v>144</v>
      </c>
      <c r="AD826" t="s">
        <v>155</v>
      </c>
    </row>
    <row r="827" spans="1:30" hidden="1" x14ac:dyDescent="0.3">
      <c r="A827" t="s">
        <v>3938</v>
      </c>
      <c r="B827" t="s">
        <v>3939</v>
      </c>
      <c r="C827" s="1" t="str">
        <f t="shared" si="132"/>
        <v>21:0500</v>
      </c>
      <c r="D827" s="1" t="str">
        <f t="shared" si="139"/>
        <v>21:0165</v>
      </c>
      <c r="E827" t="s">
        <v>3940</v>
      </c>
      <c r="F827" t="s">
        <v>3941</v>
      </c>
      <c r="H827">
        <v>52.437327799999998</v>
      </c>
      <c r="I827">
        <v>-60.199520200000002</v>
      </c>
      <c r="J827" s="1" t="str">
        <f t="shared" si="140"/>
        <v>NGR lake sediment grab sample</v>
      </c>
      <c r="K827" s="1" t="str">
        <f t="shared" si="141"/>
        <v>&lt;177 micron (NGR)</v>
      </c>
      <c r="L827">
        <v>42</v>
      </c>
      <c r="M827" t="s">
        <v>201</v>
      </c>
      <c r="N827">
        <v>826</v>
      </c>
      <c r="O827" t="s">
        <v>263</v>
      </c>
      <c r="P827" t="s">
        <v>36</v>
      </c>
      <c r="Q827" t="s">
        <v>95</v>
      </c>
      <c r="R827" t="s">
        <v>92</v>
      </c>
      <c r="S827" t="s">
        <v>202</v>
      </c>
      <c r="T827" t="s">
        <v>40</v>
      </c>
      <c r="U827" t="s">
        <v>1482</v>
      </c>
      <c r="V827" t="s">
        <v>2108</v>
      </c>
      <c r="W827" t="s">
        <v>40</v>
      </c>
      <c r="X827" t="s">
        <v>3942</v>
      </c>
      <c r="Y827" t="s">
        <v>95</v>
      </c>
      <c r="Z827" t="s">
        <v>423</v>
      </c>
      <c r="AA827" t="s">
        <v>134</v>
      </c>
      <c r="AB827" t="s">
        <v>3016</v>
      </c>
      <c r="AC827" t="s">
        <v>179</v>
      </c>
      <c r="AD827" t="s">
        <v>480</v>
      </c>
    </row>
    <row r="828" spans="1:30" hidden="1" x14ac:dyDescent="0.3">
      <c r="A828" t="s">
        <v>3943</v>
      </c>
      <c r="B828" t="s">
        <v>3944</v>
      </c>
      <c r="C828" s="1" t="str">
        <f t="shared" si="132"/>
        <v>21:0500</v>
      </c>
      <c r="D828" s="1" t="str">
        <f t="shared" si="139"/>
        <v>21:0165</v>
      </c>
      <c r="E828" t="s">
        <v>3945</v>
      </c>
      <c r="F828" t="s">
        <v>3946</v>
      </c>
      <c r="H828">
        <v>52.429142300000002</v>
      </c>
      <c r="I828">
        <v>-60.158329299999998</v>
      </c>
      <c r="J828" s="1" t="str">
        <f t="shared" si="140"/>
        <v>NGR lake sediment grab sample</v>
      </c>
      <c r="K828" s="1" t="str">
        <f t="shared" si="141"/>
        <v>&lt;177 micron (NGR)</v>
      </c>
      <c r="L828">
        <v>42</v>
      </c>
      <c r="M828" t="s">
        <v>210</v>
      </c>
      <c r="N828">
        <v>827</v>
      </c>
      <c r="O828" t="s">
        <v>214</v>
      </c>
      <c r="P828" t="s">
        <v>67</v>
      </c>
      <c r="Q828" t="s">
        <v>95</v>
      </c>
      <c r="R828" t="s">
        <v>68</v>
      </c>
      <c r="S828" t="s">
        <v>68</v>
      </c>
      <c r="T828" t="s">
        <v>40</v>
      </c>
      <c r="U828" t="s">
        <v>3947</v>
      </c>
      <c r="V828" t="s">
        <v>2108</v>
      </c>
      <c r="W828" t="s">
        <v>40</v>
      </c>
      <c r="X828" t="s">
        <v>179</v>
      </c>
      <c r="Y828" t="s">
        <v>95</v>
      </c>
      <c r="Z828" t="s">
        <v>258</v>
      </c>
      <c r="AA828" t="s">
        <v>258</v>
      </c>
      <c r="AB828" t="s">
        <v>164</v>
      </c>
      <c r="AC828" t="s">
        <v>94</v>
      </c>
      <c r="AD828" t="s">
        <v>478</v>
      </c>
    </row>
    <row r="829" spans="1:30" hidden="1" x14ac:dyDescent="0.3">
      <c r="A829" t="s">
        <v>3948</v>
      </c>
      <c r="B829" t="s">
        <v>3949</v>
      </c>
      <c r="C829" s="1" t="str">
        <f t="shared" si="132"/>
        <v>21:0500</v>
      </c>
      <c r="D829" s="1" t="str">
        <f t="shared" si="139"/>
        <v>21:0165</v>
      </c>
      <c r="E829" t="s">
        <v>3950</v>
      </c>
      <c r="F829" t="s">
        <v>3951</v>
      </c>
      <c r="H829">
        <v>52.449633800000001</v>
      </c>
      <c r="I829">
        <v>-60.161850800000003</v>
      </c>
      <c r="J829" s="1" t="str">
        <f t="shared" si="140"/>
        <v>NGR lake sediment grab sample</v>
      </c>
      <c r="K829" s="1" t="str">
        <f t="shared" si="141"/>
        <v>&lt;177 micron (NGR)</v>
      </c>
      <c r="L829">
        <v>42</v>
      </c>
      <c r="M829" t="s">
        <v>221</v>
      </c>
      <c r="N829">
        <v>828</v>
      </c>
      <c r="O829" t="s">
        <v>414</v>
      </c>
      <c r="P829" t="s">
        <v>165</v>
      </c>
      <c r="Q829" t="s">
        <v>95</v>
      </c>
      <c r="R829" t="s">
        <v>131</v>
      </c>
      <c r="S829" t="s">
        <v>136</v>
      </c>
      <c r="T829" t="s">
        <v>40</v>
      </c>
      <c r="U829" t="s">
        <v>3952</v>
      </c>
      <c r="V829" t="s">
        <v>444</v>
      </c>
      <c r="W829" t="s">
        <v>40</v>
      </c>
      <c r="X829" t="s">
        <v>43</v>
      </c>
      <c r="Y829" t="s">
        <v>95</v>
      </c>
      <c r="Z829" t="s">
        <v>214</v>
      </c>
      <c r="AA829" t="s">
        <v>44</v>
      </c>
      <c r="AB829" t="s">
        <v>462</v>
      </c>
      <c r="AC829" t="s">
        <v>248</v>
      </c>
      <c r="AD829" t="s">
        <v>48</v>
      </c>
    </row>
    <row r="830" spans="1:30" hidden="1" x14ac:dyDescent="0.3">
      <c r="A830" t="s">
        <v>3953</v>
      </c>
      <c r="B830" t="s">
        <v>3954</v>
      </c>
      <c r="C830" s="1" t="str">
        <f t="shared" si="132"/>
        <v>21:0500</v>
      </c>
      <c r="D830" s="1" t="str">
        <f t="shared" si="139"/>
        <v>21:0165</v>
      </c>
      <c r="E830" t="s">
        <v>3955</v>
      </c>
      <c r="F830" t="s">
        <v>3956</v>
      </c>
      <c r="H830">
        <v>52.461733500000001</v>
      </c>
      <c r="I830">
        <v>-60.201649400000001</v>
      </c>
      <c r="J830" s="1" t="str">
        <f t="shared" si="140"/>
        <v>NGR lake sediment grab sample</v>
      </c>
      <c r="K830" s="1" t="str">
        <f t="shared" si="141"/>
        <v>&lt;177 micron (NGR)</v>
      </c>
      <c r="L830">
        <v>42</v>
      </c>
      <c r="M830" t="s">
        <v>230</v>
      </c>
      <c r="N830">
        <v>829</v>
      </c>
      <c r="O830" t="s">
        <v>35</v>
      </c>
      <c r="P830" t="s">
        <v>169</v>
      </c>
      <c r="Q830" t="s">
        <v>95</v>
      </c>
      <c r="R830" t="s">
        <v>38</v>
      </c>
      <c r="S830" t="s">
        <v>39</v>
      </c>
      <c r="T830" t="s">
        <v>40</v>
      </c>
      <c r="U830" t="s">
        <v>66</v>
      </c>
      <c r="V830" t="s">
        <v>42</v>
      </c>
      <c r="W830" t="s">
        <v>40</v>
      </c>
      <c r="X830" t="s">
        <v>43</v>
      </c>
      <c r="Y830" t="s">
        <v>95</v>
      </c>
      <c r="Z830" t="s">
        <v>263</v>
      </c>
      <c r="AA830" t="s">
        <v>44</v>
      </c>
      <c r="AB830" t="s">
        <v>472</v>
      </c>
      <c r="AC830" t="s">
        <v>250</v>
      </c>
      <c r="AD830" t="s">
        <v>241</v>
      </c>
    </row>
    <row r="831" spans="1:30" hidden="1" x14ac:dyDescent="0.3">
      <c r="A831" t="s">
        <v>3957</v>
      </c>
      <c r="B831" t="s">
        <v>3958</v>
      </c>
      <c r="C831" s="1" t="str">
        <f t="shared" si="132"/>
        <v>21:0500</v>
      </c>
      <c r="D831" s="1" t="str">
        <f t="shared" si="139"/>
        <v>21:0165</v>
      </c>
      <c r="E831" t="s">
        <v>3959</v>
      </c>
      <c r="F831" t="s">
        <v>3960</v>
      </c>
      <c r="H831">
        <v>52.472690100000001</v>
      </c>
      <c r="I831">
        <v>-60.2586388</v>
      </c>
      <c r="J831" s="1" t="str">
        <f t="shared" si="140"/>
        <v>NGR lake sediment grab sample</v>
      </c>
      <c r="K831" s="1" t="str">
        <f t="shared" si="141"/>
        <v>&lt;177 micron (NGR)</v>
      </c>
      <c r="L831">
        <v>42</v>
      </c>
      <c r="M831" t="s">
        <v>238</v>
      </c>
      <c r="N831">
        <v>830</v>
      </c>
      <c r="O831" t="s">
        <v>377</v>
      </c>
      <c r="P831" t="s">
        <v>153</v>
      </c>
      <c r="Q831" t="s">
        <v>39</v>
      </c>
      <c r="R831" t="s">
        <v>136</v>
      </c>
      <c r="S831" t="s">
        <v>55</v>
      </c>
      <c r="T831" t="s">
        <v>40</v>
      </c>
      <c r="U831" t="s">
        <v>54</v>
      </c>
      <c r="V831" t="s">
        <v>748</v>
      </c>
      <c r="W831" t="s">
        <v>194</v>
      </c>
      <c r="X831" t="s">
        <v>43</v>
      </c>
      <c r="Y831" t="s">
        <v>95</v>
      </c>
      <c r="Z831" t="s">
        <v>67</v>
      </c>
      <c r="AA831" t="s">
        <v>135</v>
      </c>
      <c r="AB831" t="s">
        <v>259</v>
      </c>
      <c r="AC831" t="s">
        <v>250</v>
      </c>
      <c r="AD831" t="s">
        <v>1236</v>
      </c>
    </row>
    <row r="832" spans="1:30" hidden="1" x14ac:dyDescent="0.3">
      <c r="A832" t="s">
        <v>3961</v>
      </c>
      <c r="B832" t="s">
        <v>3962</v>
      </c>
      <c r="C832" s="1" t="str">
        <f t="shared" si="132"/>
        <v>21:0500</v>
      </c>
      <c r="D832" s="1" t="str">
        <f t="shared" si="139"/>
        <v>21:0165</v>
      </c>
      <c r="E832" t="s">
        <v>3963</v>
      </c>
      <c r="F832" t="s">
        <v>3964</v>
      </c>
      <c r="H832">
        <v>52.475295799999998</v>
      </c>
      <c r="I832">
        <v>-60.320230199999997</v>
      </c>
      <c r="J832" s="1" t="str">
        <f t="shared" si="140"/>
        <v>NGR lake sediment grab sample</v>
      </c>
      <c r="K832" s="1" t="str">
        <f t="shared" si="141"/>
        <v>&lt;177 micron (NGR)</v>
      </c>
      <c r="L832">
        <v>42</v>
      </c>
      <c r="M832" t="s">
        <v>246</v>
      </c>
      <c r="N832">
        <v>831</v>
      </c>
      <c r="O832" t="s">
        <v>270</v>
      </c>
      <c r="P832" t="s">
        <v>153</v>
      </c>
      <c r="Q832" t="s">
        <v>95</v>
      </c>
      <c r="R832" t="s">
        <v>37</v>
      </c>
      <c r="S832" t="s">
        <v>54</v>
      </c>
      <c r="T832" t="s">
        <v>40</v>
      </c>
      <c r="U832" t="s">
        <v>3965</v>
      </c>
      <c r="V832" t="s">
        <v>677</v>
      </c>
      <c r="W832" t="s">
        <v>194</v>
      </c>
      <c r="X832" t="s">
        <v>43</v>
      </c>
      <c r="Y832" t="s">
        <v>95</v>
      </c>
      <c r="Z832" t="s">
        <v>337</v>
      </c>
      <c r="AA832" t="s">
        <v>258</v>
      </c>
      <c r="AB832" t="s">
        <v>3966</v>
      </c>
      <c r="AC832" t="s">
        <v>144</v>
      </c>
      <c r="AD832" t="s">
        <v>48</v>
      </c>
    </row>
    <row r="833" spans="1:30" hidden="1" x14ac:dyDescent="0.3">
      <c r="A833" t="s">
        <v>3967</v>
      </c>
      <c r="B833" t="s">
        <v>3968</v>
      </c>
      <c r="C833" s="1" t="str">
        <f t="shared" si="132"/>
        <v>21:0500</v>
      </c>
      <c r="D833" s="1" t="str">
        <f t="shared" si="139"/>
        <v>21:0165</v>
      </c>
      <c r="E833" t="s">
        <v>3969</v>
      </c>
      <c r="F833" t="s">
        <v>3970</v>
      </c>
      <c r="H833">
        <v>52.469503799999998</v>
      </c>
      <c r="I833">
        <v>-60.3542311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43</v>
      </c>
      <c r="M833" t="s">
        <v>34</v>
      </c>
      <c r="N833">
        <v>832</v>
      </c>
      <c r="O833" t="s">
        <v>211</v>
      </c>
      <c r="P833" t="s">
        <v>103</v>
      </c>
      <c r="Q833" t="s">
        <v>95</v>
      </c>
      <c r="R833" t="s">
        <v>131</v>
      </c>
      <c r="S833" t="s">
        <v>136</v>
      </c>
      <c r="T833" t="s">
        <v>194</v>
      </c>
      <c r="U833" t="s">
        <v>1447</v>
      </c>
      <c r="V833" t="s">
        <v>284</v>
      </c>
      <c r="W833" t="s">
        <v>649</v>
      </c>
      <c r="X833" t="s">
        <v>43</v>
      </c>
      <c r="Y833" t="s">
        <v>95</v>
      </c>
      <c r="Z833" t="s">
        <v>211</v>
      </c>
      <c r="AA833" t="s">
        <v>314</v>
      </c>
      <c r="AB833" t="s">
        <v>1842</v>
      </c>
      <c r="AC833" t="s">
        <v>179</v>
      </c>
      <c r="AD833" t="s">
        <v>196</v>
      </c>
    </row>
    <row r="834" spans="1:30" hidden="1" x14ac:dyDescent="0.3">
      <c r="A834" t="s">
        <v>3971</v>
      </c>
      <c r="B834" t="s">
        <v>3972</v>
      </c>
      <c r="C834" s="1" t="str">
        <f t="shared" ref="C834:C897" si="142">HYPERLINK("http://geochem.nrcan.gc.ca/cdogs/content/bdl/bdl210500_e.htm", "21:0500")</f>
        <v>21:0500</v>
      </c>
      <c r="D834" s="1" t="str">
        <f t="shared" si="139"/>
        <v>21:0165</v>
      </c>
      <c r="E834" t="s">
        <v>3969</v>
      </c>
      <c r="F834" t="s">
        <v>3973</v>
      </c>
      <c r="H834">
        <v>52.469503799999998</v>
      </c>
      <c r="I834">
        <v>-60.3542311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52</v>
      </c>
      <c r="N834">
        <v>833</v>
      </c>
      <c r="O834" t="s">
        <v>58</v>
      </c>
      <c r="P834" t="s">
        <v>103</v>
      </c>
      <c r="Q834" t="s">
        <v>95</v>
      </c>
      <c r="R834" t="s">
        <v>131</v>
      </c>
      <c r="S834" t="s">
        <v>37</v>
      </c>
      <c r="T834" t="s">
        <v>194</v>
      </c>
      <c r="U834" t="s">
        <v>864</v>
      </c>
      <c r="V834" t="s">
        <v>596</v>
      </c>
      <c r="W834" t="s">
        <v>117</v>
      </c>
      <c r="X834" t="s">
        <v>43</v>
      </c>
      <c r="Y834" t="s">
        <v>95</v>
      </c>
      <c r="Z834" t="s">
        <v>258</v>
      </c>
      <c r="AA834" t="s">
        <v>83</v>
      </c>
      <c r="AB834" t="s">
        <v>3974</v>
      </c>
      <c r="AC834" t="s">
        <v>239</v>
      </c>
      <c r="AD834" t="s">
        <v>241</v>
      </c>
    </row>
    <row r="835" spans="1:30" hidden="1" x14ac:dyDescent="0.3">
      <c r="A835" t="s">
        <v>3975</v>
      </c>
      <c r="B835" t="s">
        <v>3976</v>
      </c>
      <c r="C835" s="1" t="str">
        <f t="shared" si="142"/>
        <v>21:0500</v>
      </c>
      <c r="D835" s="1" t="str">
        <f t="shared" si="139"/>
        <v>21:0165</v>
      </c>
      <c r="E835" t="s">
        <v>3969</v>
      </c>
      <c r="F835" t="s">
        <v>3977</v>
      </c>
      <c r="H835">
        <v>52.469503799999998</v>
      </c>
      <c r="I835">
        <v>-60.3542311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65</v>
      </c>
      <c r="N835">
        <v>834</v>
      </c>
      <c r="O835" t="s">
        <v>283</v>
      </c>
      <c r="P835" t="s">
        <v>329</v>
      </c>
      <c r="Q835" t="s">
        <v>95</v>
      </c>
      <c r="R835" t="s">
        <v>92</v>
      </c>
      <c r="S835" t="s">
        <v>37</v>
      </c>
      <c r="T835" t="s">
        <v>40</v>
      </c>
      <c r="U835" t="s">
        <v>1142</v>
      </c>
      <c r="V835" t="s">
        <v>97</v>
      </c>
      <c r="W835" t="s">
        <v>117</v>
      </c>
      <c r="X835" t="s">
        <v>43</v>
      </c>
      <c r="Y835" t="s">
        <v>95</v>
      </c>
      <c r="Z835" t="s">
        <v>211</v>
      </c>
      <c r="AA835" t="s">
        <v>314</v>
      </c>
      <c r="AB835" t="s">
        <v>3978</v>
      </c>
      <c r="AC835" t="s">
        <v>239</v>
      </c>
      <c r="AD835" t="s">
        <v>241</v>
      </c>
    </row>
    <row r="836" spans="1:30" hidden="1" x14ac:dyDescent="0.3">
      <c r="A836" t="s">
        <v>3979</v>
      </c>
      <c r="B836" t="s">
        <v>3980</v>
      </c>
      <c r="C836" s="1" t="str">
        <f t="shared" si="142"/>
        <v>21:0500</v>
      </c>
      <c r="D836" s="1" t="str">
        <f t="shared" si="139"/>
        <v>21:0165</v>
      </c>
      <c r="E836" t="s">
        <v>3981</v>
      </c>
      <c r="F836" t="s">
        <v>3982</v>
      </c>
      <c r="H836">
        <v>52.466368299999999</v>
      </c>
      <c r="I836">
        <v>-60.408870200000003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76</v>
      </c>
      <c r="N836">
        <v>835</v>
      </c>
      <c r="O836" t="s">
        <v>941</v>
      </c>
      <c r="P836" t="s">
        <v>232</v>
      </c>
      <c r="Q836" t="s">
        <v>95</v>
      </c>
      <c r="R836" t="s">
        <v>131</v>
      </c>
      <c r="S836" t="s">
        <v>54</v>
      </c>
      <c r="T836" t="s">
        <v>194</v>
      </c>
      <c r="U836" t="s">
        <v>354</v>
      </c>
      <c r="V836" t="s">
        <v>3439</v>
      </c>
      <c r="W836" t="s">
        <v>194</v>
      </c>
      <c r="X836" t="s">
        <v>43</v>
      </c>
      <c r="Y836" t="s">
        <v>55</v>
      </c>
      <c r="Z836" t="s">
        <v>107</v>
      </c>
      <c r="AA836" t="s">
        <v>196</v>
      </c>
      <c r="AB836" t="s">
        <v>3060</v>
      </c>
      <c r="AC836" t="s">
        <v>505</v>
      </c>
      <c r="AD836" t="s">
        <v>48</v>
      </c>
    </row>
    <row r="837" spans="1:30" hidden="1" x14ac:dyDescent="0.3">
      <c r="A837" t="s">
        <v>3983</v>
      </c>
      <c r="B837" t="s">
        <v>3984</v>
      </c>
      <c r="C837" s="1" t="str">
        <f t="shared" si="142"/>
        <v>21:0500</v>
      </c>
      <c r="D837" s="1" t="str">
        <f t="shared" si="139"/>
        <v>21:0165</v>
      </c>
      <c r="E837" t="s">
        <v>3985</v>
      </c>
      <c r="F837" t="s">
        <v>3986</v>
      </c>
      <c r="H837">
        <v>52.4918531</v>
      </c>
      <c r="I837">
        <v>-60.429777199999997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91</v>
      </c>
      <c r="N837">
        <v>836</v>
      </c>
      <c r="O837" t="s">
        <v>1241</v>
      </c>
      <c r="P837" t="s">
        <v>67</v>
      </c>
      <c r="Q837" t="s">
        <v>95</v>
      </c>
      <c r="R837" t="s">
        <v>38</v>
      </c>
      <c r="S837" t="s">
        <v>38</v>
      </c>
      <c r="T837" t="s">
        <v>40</v>
      </c>
      <c r="U837" t="s">
        <v>3987</v>
      </c>
      <c r="V837" t="s">
        <v>689</v>
      </c>
      <c r="W837" t="s">
        <v>194</v>
      </c>
      <c r="X837" t="s">
        <v>179</v>
      </c>
      <c r="Y837" t="s">
        <v>95</v>
      </c>
      <c r="Z837" t="s">
        <v>58</v>
      </c>
      <c r="AA837" t="s">
        <v>58</v>
      </c>
      <c r="AB837" t="s">
        <v>1076</v>
      </c>
      <c r="AC837" t="s">
        <v>250</v>
      </c>
      <c r="AD837" t="s">
        <v>61</v>
      </c>
    </row>
    <row r="838" spans="1:30" hidden="1" x14ac:dyDescent="0.3">
      <c r="A838" t="s">
        <v>3988</v>
      </c>
      <c r="B838" t="s">
        <v>3989</v>
      </c>
      <c r="C838" s="1" t="str">
        <f t="shared" si="142"/>
        <v>21:0500</v>
      </c>
      <c r="D838" s="1" t="str">
        <f t="shared" si="139"/>
        <v>21:0165</v>
      </c>
      <c r="E838" t="s">
        <v>3990</v>
      </c>
      <c r="F838" t="s">
        <v>3991</v>
      </c>
      <c r="H838">
        <v>52.491186399999997</v>
      </c>
      <c r="I838">
        <v>-60.457676200000002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102</v>
      </c>
      <c r="N838">
        <v>837</v>
      </c>
      <c r="O838" t="s">
        <v>364</v>
      </c>
      <c r="P838" t="s">
        <v>36</v>
      </c>
      <c r="Q838" t="s">
        <v>95</v>
      </c>
      <c r="R838" t="s">
        <v>131</v>
      </c>
      <c r="S838" t="s">
        <v>68</v>
      </c>
      <c r="T838" t="s">
        <v>40</v>
      </c>
      <c r="U838" t="s">
        <v>3992</v>
      </c>
      <c r="V838" t="s">
        <v>97</v>
      </c>
      <c r="W838" t="s">
        <v>194</v>
      </c>
      <c r="X838" t="s">
        <v>307</v>
      </c>
      <c r="Y838" t="s">
        <v>95</v>
      </c>
      <c r="Z838" t="s">
        <v>214</v>
      </c>
      <c r="AA838" t="s">
        <v>214</v>
      </c>
      <c r="AB838" t="s">
        <v>671</v>
      </c>
      <c r="AC838" t="s">
        <v>248</v>
      </c>
      <c r="AD838" t="s">
        <v>409</v>
      </c>
    </row>
    <row r="839" spans="1:30" hidden="1" x14ac:dyDescent="0.3">
      <c r="A839" t="s">
        <v>3993</v>
      </c>
      <c r="B839" t="s">
        <v>3994</v>
      </c>
      <c r="C839" s="1" t="str">
        <f t="shared" si="142"/>
        <v>21:0500</v>
      </c>
      <c r="D839" s="1" t="str">
        <f t="shared" si="139"/>
        <v>21:0165</v>
      </c>
      <c r="E839" t="s">
        <v>3995</v>
      </c>
      <c r="F839" t="s">
        <v>3996</v>
      </c>
      <c r="H839">
        <v>52.498515699999999</v>
      </c>
      <c r="I839">
        <v>-60.521365099999997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113</v>
      </c>
      <c r="N839">
        <v>838</v>
      </c>
      <c r="O839" t="s">
        <v>391</v>
      </c>
      <c r="P839" t="s">
        <v>153</v>
      </c>
      <c r="Q839" t="s">
        <v>95</v>
      </c>
      <c r="R839" t="s">
        <v>37</v>
      </c>
      <c r="S839" t="s">
        <v>185</v>
      </c>
      <c r="T839" t="s">
        <v>40</v>
      </c>
      <c r="U839" t="s">
        <v>3997</v>
      </c>
      <c r="V839" t="s">
        <v>2476</v>
      </c>
      <c r="W839" t="s">
        <v>194</v>
      </c>
      <c r="X839" t="s">
        <v>179</v>
      </c>
      <c r="Y839" t="s">
        <v>95</v>
      </c>
      <c r="Z839" t="s">
        <v>257</v>
      </c>
      <c r="AA839" t="s">
        <v>134</v>
      </c>
      <c r="AB839" t="s">
        <v>715</v>
      </c>
      <c r="AC839" t="s">
        <v>97</v>
      </c>
      <c r="AD839" t="s">
        <v>605</v>
      </c>
    </row>
    <row r="840" spans="1:30" hidden="1" x14ac:dyDescent="0.3">
      <c r="A840" t="s">
        <v>3998</v>
      </c>
      <c r="B840" t="s">
        <v>3999</v>
      </c>
      <c r="C840" s="1" t="str">
        <f t="shared" si="142"/>
        <v>21:0500</v>
      </c>
      <c r="D840" s="1" t="str">
        <f t="shared" si="139"/>
        <v>21:0165</v>
      </c>
      <c r="E840" t="s">
        <v>4000</v>
      </c>
      <c r="F840" t="s">
        <v>4001</v>
      </c>
      <c r="H840">
        <v>52.4627312</v>
      </c>
      <c r="I840">
        <v>-60.513131600000001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127</v>
      </c>
      <c r="N840">
        <v>839</v>
      </c>
      <c r="O840" t="s">
        <v>873</v>
      </c>
      <c r="P840" t="s">
        <v>66</v>
      </c>
      <c r="Q840" t="s">
        <v>95</v>
      </c>
      <c r="R840" t="s">
        <v>68</v>
      </c>
      <c r="S840" t="s">
        <v>136</v>
      </c>
      <c r="T840" t="s">
        <v>40</v>
      </c>
      <c r="U840" t="s">
        <v>4002</v>
      </c>
      <c r="V840" t="s">
        <v>2722</v>
      </c>
      <c r="W840" t="s">
        <v>194</v>
      </c>
      <c r="X840" t="s">
        <v>4003</v>
      </c>
      <c r="Y840" t="s">
        <v>95</v>
      </c>
      <c r="Z840" t="s">
        <v>83</v>
      </c>
      <c r="AA840" t="s">
        <v>83</v>
      </c>
      <c r="AB840" t="s">
        <v>2003</v>
      </c>
      <c r="AC840" t="s">
        <v>250</v>
      </c>
      <c r="AD840" t="s">
        <v>155</v>
      </c>
    </row>
    <row r="841" spans="1:30" hidden="1" x14ac:dyDescent="0.3">
      <c r="A841" t="s">
        <v>4004</v>
      </c>
      <c r="B841" t="s">
        <v>4005</v>
      </c>
      <c r="C841" s="1" t="str">
        <f t="shared" si="142"/>
        <v>21:0500</v>
      </c>
      <c r="D841" s="1" t="str">
        <f t="shared" si="139"/>
        <v>21:0165</v>
      </c>
      <c r="E841" t="s">
        <v>4006</v>
      </c>
      <c r="F841" t="s">
        <v>4007</v>
      </c>
      <c r="H841">
        <v>52.467814599999997</v>
      </c>
      <c r="I841">
        <v>-60.46658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142</v>
      </c>
      <c r="N841">
        <v>840</v>
      </c>
      <c r="O841" t="s">
        <v>103</v>
      </c>
      <c r="P841" t="s">
        <v>131</v>
      </c>
      <c r="Q841" t="s">
        <v>67</v>
      </c>
      <c r="R841" t="s">
        <v>37</v>
      </c>
      <c r="S841" t="s">
        <v>38</v>
      </c>
      <c r="T841" t="s">
        <v>40</v>
      </c>
      <c r="U841" t="s">
        <v>392</v>
      </c>
      <c r="V841" t="s">
        <v>444</v>
      </c>
      <c r="W841" t="s">
        <v>40</v>
      </c>
      <c r="X841" t="s">
        <v>70</v>
      </c>
      <c r="Y841" t="s">
        <v>95</v>
      </c>
      <c r="Z841" t="s">
        <v>204</v>
      </c>
      <c r="AA841" t="s">
        <v>204</v>
      </c>
      <c r="AB841" t="s">
        <v>38</v>
      </c>
      <c r="AC841" t="s">
        <v>239</v>
      </c>
      <c r="AD841" t="s">
        <v>438</v>
      </c>
    </row>
    <row r="842" spans="1:30" hidden="1" x14ac:dyDescent="0.3">
      <c r="A842" t="s">
        <v>4008</v>
      </c>
      <c r="B842" t="s">
        <v>4009</v>
      </c>
      <c r="C842" s="1" t="str">
        <f t="shared" si="142"/>
        <v>21:0500</v>
      </c>
      <c r="D842" s="1" t="str">
        <f t="shared" si="139"/>
        <v>21:0165</v>
      </c>
      <c r="E842" t="s">
        <v>4010</v>
      </c>
      <c r="F842" t="s">
        <v>4011</v>
      </c>
      <c r="H842">
        <v>52.428865600000002</v>
      </c>
      <c r="I842">
        <v>-60.5351067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150</v>
      </c>
      <c r="N842">
        <v>841</v>
      </c>
      <c r="O842" t="s">
        <v>41</v>
      </c>
      <c r="P842" t="s">
        <v>169</v>
      </c>
      <c r="Q842" t="s">
        <v>68</v>
      </c>
      <c r="R842" t="s">
        <v>92</v>
      </c>
      <c r="S842" t="s">
        <v>153</v>
      </c>
      <c r="T842" t="s">
        <v>40</v>
      </c>
      <c r="U842" t="s">
        <v>517</v>
      </c>
      <c r="V842" t="s">
        <v>278</v>
      </c>
      <c r="W842" t="s">
        <v>40</v>
      </c>
      <c r="X842" t="s">
        <v>179</v>
      </c>
      <c r="Y842" t="s">
        <v>95</v>
      </c>
      <c r="Z842" t="s">
        <v>314</v>
      </c>
      <c r="AA842" t="s">
        <v>44</v>
      </c>
      <c r="AB842" t="s">
        <v>259</v>
      </c>
      <c r="AC842" t="s">
        <v>42</v>
      </c>
      <c r="AD842" t="s">
        <v>324</v>
      </c>
    </row>
    <row r="843" spans="1:30" hidden="1" x14ac:dyDescent="0.3">
      <c r="A843" t="s">
        <v>4012</v>
      </c>
      <c r="B843" t="s">
        <v>4013</v>
      </c>
      <c r="C843" s="1" t="str">
        <f t="shared" si="142"/>
        <v>21:0500</v>
      </c>
      <c r="D843" s="1" t="str">
        <f t="shared" si="139"/>
        <v>21:0165</v>
      </c>
      <c r="E843" t="s">
        <v>4014</v>
      </c>
      <c r="F843" t="s">
        <v>4015</v>
      </c>
      <c r="H843">
        <v>52.412554100000001</v>
      </c>
      <c r="I843">
        <v>-60.531723300000003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175</v>
      </c>
      <c r="N843">
        <v>842</v>
      </c>
      <c r="O843" t="s">
        <v>53</v>
      </c>
      <c r="P843" t="s">
        <v>176</v>
      </c>
      <c r="Q843" t="s">
        <v>39</v>
      </c>
      <c r="R843" t="s">
        <v>37</v>
      </c>
      <c r="S843" t="s">
        <v>37</v>
      </c>
      <c r="T843" t="s">
        <v>40</v>
      </c>
      <c r="U843" t="s">
        <v>344</v>
      </c>
      <c r="V843" t="s">
        <v>518</v>
      </c>
      <c r="W843" t="s">
        <v>40</v>
      </c>
      <c r="X843" t="s">
        <v>43</v>
      </c>
      <c r="Y843" t="s">
        <v>95</v>
      </c>
      <c r="Z843" t="s">
        <v>263</v>
      </c>
      <c r="AA843" t="s">
        <v>135</v>
      </c>
      <c r="AB843" t="s">
        <v>36</v>
      </c>
      <c r="AC843" t="s">
        <v>179</v>
      </c>
      <c r="AD843" t="s">
        <v>324</v>
      </c>
    </row>
    <row r="844" spans="1:30" hidden="1" x14ac:dyDescent="0.3">
      <c r="A844" t="s">
        <v>4016</v>
      </c>
      <c r="B844" t="s">
        <v>4017</v>
      </c>
      <c r="C844" s="1" t="str">
        <f t="shared" si="142"/>
        <v>21:0500</v>
      </c>
      <c r="D844" s="1" t="str">
        <f t="shared" si="139"/>
        <v>21:0165</v>
      </c>
      <c r="E844" t="s">
        <v>4018</v>
      </c>
      <c r="F844" t="s">
        <v>4019</v>
      </c>
      <c r="H844">
        <v>52.417147999999997</v>
      </c>
      <c r="I844">
        <v>-60.5742197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184</v>
      </c>
      <c r="N844">
        <v>843</v>
      </c>
      <c r="O844" t="s">
        <v>36</v>
      </c>
      <c r="P844" t="s">
        <v>192</v>
      </c>
      <c r="Q844" t="s">
        <v>39</v>
      </c>
      <c r="R844" t="s">
        <v>136</v>
      </c>
      <c r="S844" t="s">
        <v>95</v>
      </c>
      <c r="T844" t="s">
        <v>40</v>
      </c>
      <c r="U844" t="s">
        <v>414</v>
      </c>
      <c r="V844" t="s">
        <v>390</v>
      </c>
      <c r="W844" t="s">
        <v>194</v>
      </c>
      <c r="X844" t="s">
        <v>43</v>
      </c>
      <c r="Y844" t="s">
        <v>95</v>
      </c>
      <c r="Z844" t="s">
        <v>134</v>
      </c>
      <c r="AA844" t="s">
        <v>44</v>
      </c>
      <c r="AB844" t="s">
        <v>650</v>
      </c>
      <c r="AC844" t="s">
        <v>250</v>
      </c>
      <c r="AD844" t="s">
        <v>71</v>
      </c>
    </row>
    <row r="845" spans="1:30" hidden="1" x14ac:dyDescent="0.3">
      <c r="A845" t="s">
        <v>4020</v>
      </c>
      <c r="B845" t="s">
        <v>4021</v>
      </c>
      <c r="C845" s="1" t="str">
        <f t="shared" si="142"/>
        <v>21:0500</v>
      </c>
      <c r="D845" s="1" t="str">
        <f t="shared" si="139"/>
        <v>21:0165</v>
      </c>
      <c r="E845" t="s">
        <v>4022</v>
      </c>
      <c r="F845" t="s">
        <v>4023</v>
      </c>
      <c r="H845">
        <v>52.402445299999997</v>
      </c>
      <c r="I845">
        <v>-60.658490299999997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191</v>
      </c>
      <c r="N845">
        <v>844</v>
      </c>
      <c r="O845" t="s">
        <v>434</v>
      </c>
      <c r="P845" t="s">
        <v>414</v>
      </c>
      <c r="Q845" t="s">
        <v>95</v>
      </c>
      <c r="R845" t="s">
        <v>202</v>
      </c>
      <c r="S845" t="s">
        <v>377</v>
      </c>
      <c r="T845" t="s">
        <v>40</v>
      </c>
      <c r="U845" t="s">
        <v>4024</v>
      </c>
      <c r="V845" t="s">
        <v>4025</v>
      </c>
      <c r="W845" t="s">
        <v>194</v>
      </c>
      <c r="X845" t="s">
        <v>43</v>
      </c>
      <c r="Y845" t="s">
        <v>95</v>
      </c>
      <c r="Z845" t="s">
        <v>3341</v>
      </c>
      <c r="AA845" t="s">
        <v>115</v>
      </c>
      <c r="AB845" t="s">
        <v>385</v>
      </c>
      <c r="AC845" t="s">
        <v>47</v>
      </c>
      <c r="AD845" t="s">
        <v>170</v>
      </c>
    </row>
    <row r="846" spans="1:30" hidden="1" x14ac:dyDescent="0.3">
      <c r="A846" t="s">
        <v>4026</v>
      </c>
      <c r="B846" t="s">
        <v>4027</v>
      </c>
      <c r="C846" s="1" t="str">
        <f t="shared" si="142"/>
        <v>21:0500</v>
      </c>
      <c r="D846" s="1" t="str">
        <f t="shared" si="139"/>
        <v>21:0165</v>
      </c>
      <c r="E846" t="s">
        <v>4028</v>
      </c>
      <c r="F846" t="s">
        <v>4029</v>
      </c>
      <c r="H846">
        <v>52.3835105</v>
      </c>
      <c r="I846">
        <v>-60.698450399999999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201</v>
      </c>
      <c r="N846">
        <v>845</v>
      </c>
      <c r="O846" t="s">
        <v>492</v>
      </c>
      <c r="P846" t="s">
        <v>53</v>
      </c>
      <c r="Q846" t="s">
        <v>95</v>
      </c>
      <c r="R846" t="s">
        <v>38</v>
      </c>
      <c r="S846" t="s">
        <v>185</v>
      </c>
      <c r="T846" t="s">
        <v>194</v>
      </c>
      <c r="U846" t="s">
        <v>4030</v>
      </c>
      <c r="V846" t="s">
        <v>4031</v>
      </c>
      <c r="W846" t="s">
        <v>40</v>
      </c>
      <c r="X846" t="s">
        <v>43</v>
      </c>
      <c r="Y846" t="s">
        <v>95</v>
      </c>
      <c r="Z846" t="s">
        <v>196</v>
      </c>
      <c r="AA846" t="s">
        <v>196</v>
      </c>
      <c r="AB846" t="s">
        <v>429</v>
      </c>
      <c r="AC846" t="s">
        <v>97</v>
      </c>
      <c r="AD846" t="s">
        <v>170</v>
      </c>
    </row>
    <row r="847" spans="1:30" hidden="1" x14ac:dyDescent="0.3">
      <c r="A847" t="s">
        <v>4032</v>
      </c>
      <c r="B847" t="s">
        <v>4033</v>
      </c>
      <c r="C847" s="1" t="str">
        <f t="shared" si="142"/>
        <v>21:0500</v>
      </c>
      <c r="D847" s="1" t="str">
        <f t="shared" si="139"/>
        <v>21:0165</v>
      </c>
      <c r="E847" t="s">
        <v>4034</v>
      </c>
      <c r="F847" t="s">
        <v>4035</v>
      </c>
      <c r="H847">
        <v>52.413889900000001</v>
      </c>
      <c r="I847">
        <v>-60.6825452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210</v>
      </c>
      <c r="N847">
        <v>846</v>
      </c>
      <c r="O847" t="s">
        <v>154</v>
      </c>
      <c r="P847" t="s">
        <v>477</v>
      </c>
      <c r="Q847" t="s">
        <v>95</v>
      </c>
      <c r="R847" t="s">
        <v>131</v>
      </c>
      <c r="S847" t="s">
        <v>153</v>
      </c>
      <c r="T847" t="s">
        <v>40</v>
      </c>
      <c r="U847" t="s">
        <v>1612</v>
      </c>
      <c r="V847" t="s">
        <v>3307</v>
      </c>
      <c r="W847" t="s">
        <v>40</v>
      </c>
      <c r="X847" t="s">
        <v>43</v>
      </c>
      <c r="Y847" t="s">
        <v>95</v>
      </c>
      <c r="Z847" t="s">
        <v>83</v>
      </c>
      <c r="AA847" t="s">
        <v>258</v>
      </c>
      <c r="AB847" t="s">
        <v>992</v>
      </c>
      <c r="AC847" t="s">
        <v>106</v>
      </c>
      <c r="AD847" t="s">
        <v>216</v>
      </c>
    </row>
    <row r="848" spans="1:30" hidden="1" x14ac:dyDescent="0.3">
      <c r="A848" t="s">
        <v>4036</v>
      </c>
      <c r="B848" t="s">
        <v>4037</v>
      </c>
      <c r="C848" s="1" t="str">
        <f t="shared" si="142"/>
        <v>21:0500</v>
      </c>
      <c r="D848" s="1" t="str">
        <f t="shared" si="139"/>
        <v>21:0165</v>
      </c>
      <c r="E848" t="s">
        <v>4038</v>
      </c>
      <c r="F848" t="s">
        <v>4039</v>
      </c>
      <c r="H848">
        <v>52.4395594</v>
      </c>
      <c r="I848">
        <v>-60.686494500000002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221</v>
      </c>
      <c r="N848">
        <v>847</v>
      </c>
      <c r="O848" t="s">
        <v>257</v>
      </c>
      <c r="P848" t="s">
        <v>232</v>
      </c>
      <c r="Q848" t="s">
        <v>95</v>
      </c>
      <c r="R848" t="s">
        <v>68</v>
      </c>
      <c r="S848" t="s">
        <v>153</v>
      </c>
      <c r="T848" t="s">
        <v>194</v>
      </c>
      <c r="U848" t="s">
        <v>4040</v>
      </c>
      <c r="V848" t="s">
        <v>1402</v>
      </c>
      <c r="W848" t="s">
        <v>40</v>
      </c>
      <c r="X848" t="s">
        <v>43</v>
      </c>
      <c r="Y848" t="s">
        <v>95</v>
      </c>
      <c r="Z848" t="s">
        <v>45</v>
      </c>
      <c r="AA848" t="s">
        <v>45</v>
      </c>
      <c r="AB848" t="s">
        <v>1250</v>
      </c>
      <c r="AC848" t="s">
        <v>239</v>
      </c>
      <c r="AD848" t="s">
        <v>438</v>
      </c>
    </row>
    <row r="849" spans="1:30" hidden="1" x14ac:dyDescent="0.3">
      <c r="A849" t="s">
        <v>4041</v>
      </c>
      <c r="B849" t="s">
        <v>4042</v>
      </c>
      <c r="C849" s="1" t="str">
        <f t="shared" si="142"/>
        <v>21:0500</v>
      </c>
      <c r="D849" s="1" t="str">
        <f t="shared" si="139"/>
        <v>21:0165</v>
      </c>
      <c r="E849" t="s">
        <v>4043</v>
      </c>
      <c r="F849" t="s">
        <v>4044</v>
      </c>
      <c r="H849">
        <v>52.443098599999999</v>
      </c>
      <c r="I849">
        <v>-60.618352700000003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230</v>
      </c>
      <c r="N849">
        <v>848</v>
      </c>
      <c r="O849" t="s">
        <v>258</v>
      </c>
      <c r="P849" t="s">
        <v>134</v>
      </c>
      <c r="Q849" t="s">
        <v>95</v>
      </c>
      <c r="R849" t="s">
        <v>38</v>
      </c>
      <c r="S849" t="s">
        <v>119</v>
      </c>
      <c r="T849" t="s">
        <v>40</v>
      </c>
      <c r="U849" t="s">
        <v>1891</v>
      </c>
      <c r="V849" t="s">
        <v>1389</v>
      </c>
      <c r="W849" t="s">
        <v>40</v>
      </c>
      <c r="X849" t="s">
        <v>43</v>
      </c>
      <c r="Y849" t="s">
        <v>95</v>
      </c>
      <c r="Z849" t="s">
        <v>802</v>
      </c>
      <c r="AA849" t="s">
        <v>314</v>
      </c>
      <c r="AB849" t="s">
        <v>1323</v>
      </c>
      <c r="AC849" t="s">
        <v>47</v>
      </c>
      <c r="AD849" t="s">
        <v>324</v>
      </c>
    </row>
    <row r="850" spans="1:30" hidden="1" x14ac:dyDescent="0.3">
      <c r="A850" t="s">
        <v>4045</v>
      </c>
      <c r="B850" t="s">
        <v>4046</v>
      </c>
      <c r="C850" s="1" t="str">
        <f t="shared" si="142"/>
        <v>21:0500</v>
      </c>
      <c r="D850" s="1" t="str">
        <f>HYPERLINK("http://geochem.nrcan.gc.ca/cdogs/content/svy/svy_e.htm", "")</f>
        <v/>
      </c>
      <c r="G850" s="1" t="str">
        <f>HYPERLINK("http://geochem.nrcan.gc.ca/cdogs/content/cr_/cr_00055_e.htm", "55")</f>
        <v>55</v>
      </c>
      <c r="J850" t="s">
        <v>161</v>
      </c>
      <c r="K850" t="s">
        <v>162</v>
      </c>
      <c r="L850">
        <v>43</v>
      </c>
      <c r="M850" t="s">
        <v>163</v>
      </c>
      <c r="N850">
        <v>849</v>
      </c>
      <c r="O850" t="s">
        <v>129</v>
      </c>
      <c r="P850" t="s">
        <v>54</v>
      </c>
      <c r="Q850" t="s">
        <v>37</v>
      </c>
      <c r="R850" t="s">
        <v>54</v>
      </c>
      <c r="S850" t="s">
        <v>136</v>
      </c>
      <c r="T850" t="s">
        <v>40</v>
      </c>
      <c r="U850" t="s">
        <v>802</v>
      </c>
      <c r="V850" t="s">
        <v>39</v>
      </c>
      <c r="W850" t="s">
        <v>40</v>
      </c>
      <c r="X850" t="s">
        <v>70</v>
      </c>
      <c r="Y850" t="s">
        <v>95</v>
      </c>
      <c r="Z850" t="s">
        <v>134</v>
      </c>
      <c r="AA850" t="s">
        <v>258</v>
      </c>
      <c r="AB850" t="s">
        <v>225</v>
      </c>
      <c r="AC850" t="s">
        <v>68</v>
      </c>
      <c r="AD850" t="s">
        <v>1885</v>
      </c>
    </row>
    <row r="851" spans="1:30" hidden="1" x14ac:dyDescent="0.3">
      <c r="A851" t="s">
        <v>4047</v>
      </c>
      <c r="B851" t="s">
        <v>4048</v>
      </c>
      <c r="C851" s="1" t="str">
        <f t="shared" si="142"/>
        <v>21:0500</v>
      </c>
      <c r="D851" s="1" t="str">
        <f t="shared" ref="D851:D864" si="143">HYPERLINK("http://geochem.nrcan.gc.ca/cdogs/content/svy/svy210165_e.htm", "21:0165")</f>
        <v>21:0165</v>
      </c>
      <c r="E851" t="s">
        <v>4049</v>
      </c>
      <c r="F851" t="s">
        <v>4050</v>
      </c>
      <c r="H851">
        <v>52.450711599999998</v>
      </c>
      <c r="I851">
        <v>-60.6030321</v>
      </c>
      <c r="J851" s="1" t="str">
        <f t="shared" ref="J851:J864" si="144">HYPERLINK("http://geochem.nrcan.gc.ca/cdogs/content/kwd/kwd020027_e.htm", "NGR lake sediment grab sample")</f>
        <v>NGR lake sediment grab sample</v>
      </c>
      <c r="K851" s="1" t="str">
        <f t="shared" ref="K851:K864" si="145">HYPERLINK("http://geochem.nrcan.gc.ca/cdogs/content/kwd/kwd080006_e.htm", "&lt;177 micron (NGR)")</f>
        <v>&lt;177 micron (NGR)</v>
      </c>
      <c r="L851">
        <v>43</v>
      </c>
      <c r="M851" t="s">
        <v>238</v>
      </c>
      <c r="N851">
        <v>850</v>
      </c>
      <c r="O851" t="s">
        <v>1047</v>
      </c>
      <c r="P851" t="s">
        <v>192</v>
      </c>
      <c r="Q851" t="s">
        <v>95</v>
      </c>
      <c r="R851" t="s">
        <v>131</v>
      </c>
      <c r="S851" t="s">
        <v>136</v>
      </c>
      <c r="T851" t="s">
        <v>40</v>
      </c>
      <c r="U851" t="s">
        <v>3199</v>
      </c>
      <c r="V851" t="s">
        <v>339</v>
      </c>
      <c r="W851" t="s">
        <v>40</v>
      </c>
      <c r="X851" t="s">
        <v>43</v>
      </c>
      <c r="Y851" t="s">
        <v>39</v>
      </c>
      <c r="Z851" t="s">
        <v>423</v>
      </c>
      <c r="AA851" t="s">
        <v>214</v>
      </c>
      <c r="AB851" t="s">
        <v>1779</v>
      </c>
      <c r="AC851" t="s">
        <v>42</v>
      </c>
      <c r="AD851" t="s">
        <v>438</v>
      </c>
    </row>
    <row r="852" spans="1:30" hidden="1" x14ac:dyDescent="0.3">
      <c r="A852" t="s">
        <v>4051</v>
      </c>
      <c r="B852" t="s">
        <v>4052</v>
      </c>
      <c r="C852" s="1" t="str">
        <f t="shared" si="142"/>
        <v>21:0500</v>
      </c>
      <c r="D852" s="1" t="str">
        <f t="shared" si="143"/>
        <v>21:0165</v>
      </c>
      <c r="E852" t="s">
        <v>4053</v>
      </c>
      <c r="F852" t="s">
        <v>4054</v>
      </c>
      <c r="H852">
        <v>52.4646477</v>
      </c>
      <c r="I852">
        <v>-60.620736899999997</v>
      </c>
      <c r="J852" s="1" t="str">
        <f t="shared" si="144"/>
        <v>NGR lake sediment grab sample</v>
      </c>
      <c r="K852" s="1" t="str">
        <f t="shared" si="145"/>
        <v>&lt;177 micron (NGR)</v>
      </c>
      <c r="L852">
        <v>43</v>
      </c>
      <c r="M852" t="s">
        <v>246</v>
      </c>
      <c r="N852">
        <v>851</v>
      </c>
      <c r="O852" t="s">
        <v>414</v>
      </c>
      <c r="P852" t="s">
        <v>68</v>
      </c>
      <c r="Q852" t="s">
        <v>95</v>
      </c>
      <c r="R852" t="s">
        <v>55</v>
      </c>
      <c r="S852" t="s">
        <v>37</v>
      </c>
      <c r="T852" t="s">
        <v>40</v>
      </c>
      <c r="U852" t="s">
        <v>553</v>
      </c>
      <c r="V852" t="s">
        <v>444</v>
      </c>
      <c r="W852" t="s">
        <v>40</v>
      </c>
      <c r="X852" t="s">
        <v>43</v>
      </c>
      <c r="Y852" t="s">
        <v>95</v>
      </c>
      <c r="Z852" t="s">
        <v>35</v>
      </c>
      <c r="AA852" t="s">
        <v>67</v>
      </c>
      <c r="AB852" t="s">
        <v>37</v>
      </c>
      <c r="AC852" t="s">
        <v>94</v>
      </c>
      <c r="AD852" t="s">
        <v>1060</v>
      </c>
    </row>
    <row r="853" spans="1:30" hidden="1" x14ac:dyDescent="0.3">
      <c r="A853" t="s">
        <v>4055</v>
      </c>
      <c r="B853" t="s">
        <v>4056</v>
      </c>
      <c r="C853" s="1" t="str">
        <f t="shared" si="142"/>
        <v>21:0500</v>
      </c>
      <c r="D853" s="1" t="str">
        <f t="shared" si="143"/>
        <v>21:0165</v>
      </c>
      <c r="E853" t="s">
        <v>4057</v>
      </c>
      <c r="F853" t="s">
        <v>4058</v>
      </c>
      <c r="H853">
        <v>52.480221399999998</v>
      </c>
      <c r="I853">
        <v>-60.675420500000001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44</v>
      </c>
      <c r="M853" t="s">
        <v>34</v>
      </c>
      <c r="N853">
        <v>852</v>
      </c>
      <c r="O853" t="s">
        <v>44</v>
      </c>
      <c r="P853" t="s">
        <v>270</v>
      </c>
      <c r="Q853" t="s">
        <v>95</v>
      </c>
      <c r="R853" t="s">
        <v>153</v>
      </c>
      <c r="S853" t="s">
        <v>153</v>
      </c>
      <c r="T853" t="s">
        <v>40</v>
      </c>
      <c r="U853" t="s">
        <v>544</v>
      </c>
      <c r="V853" t="s">
        <v>714</v>
      </c>
      <c r="W853" t="s">
        <v>40</v>
      </c>
      <c r="X853" t="s">
        <v>179</v>
      </c>
      <c r="Y853" t="s">
        <v>95</v>
      </c>
      <c r="Z853" t="s">
        <v>257</v>
      </c>
      <c r="AA853" t="s">
        <v>44</v>
      </c>
      <c r="AB853" t="s">
        <v>554</v>
      </c>
      <c r="AC853" t="s">
        <v>60</v>
      </c>
      <c r="AD853" t="s">
        <v>324</v>
      </c>
    </row>
    <row r="854" spans="1:30" hidden="1" x14ac:dyDescent="0.3">
      <c r="A854" t="s">
        <v>4059</v>
      </c>
      <c r="B854" t="s">
        <v>4060</v>
      </c>
      <c r="C854" s="1" t="str">
        <f t="shared" si="142"/>
        <v>21:0500</v>
      </c>
      <c r="D854" s="1" t="str">
        <f t="shared" si="143"/>
        <v>21:0165</v>
      </c>
      <c r="E854" t="s">
        <v>4061</v>
      </c>
      <c r="F854" t="s">
        <v>4062</v>
      </c>
      <c r="H854">
        <v>52.469729700000002</v>
      </c>
      <c r="I854">
        <v>-60.571665000000003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76</v>
      </c>
      <c r="N854">
        <v>853</v>
      </c>
      <c r="O854" t="s">
        <v>164</v>
      </c>
      <c r="P854" t="s">
        <v>36</v>
      </c>
      <c r="Q854" t="s">
        <v>95</v>
      </c>
      <c r="R854" t="s">
        <v>38</v>
      </c>
      <c r="S854" t="s">
        <v>39</v>
      </c>
      <c r="T854" t="s">
        <v>40</v>
      </c>
      <c r="U854" t="s">
        <v>211</v>
      </c>
      <c r="V854" t="s">
        <v>264</v>
      </c>
      <c r="W854" t="s">
        <v>40</v>
      </c>
      <c r="X854" t="s">
        <v>43</v>
      </c>
      <c r="Y854" t="s">
        <v>95</v>
      </c>
      <c r="Z854" t="s">
        <v>164</v>
      </c>
      <c r="AA854" t="s">
        <v>214</v>
      </c>
      <c r="AB854" t="s">
        <v>35</v>
      </c>
      <c r="AC854" t="s">
        <v>94</v>
      </c>
      <c r="AD854" t="s">
        <v>86</v>
      </c>
    </row>
    <row r="855" spans="1:30" hidden="1" x14ac:dyDescent="0.3">
      <c r="A855" t="s">
        <v>4063</v>
      </c>
      <c r="B855" t="s">
        <v>4064</v>
      </c>
      <c r="C855" s="1" t="str">
        <f t="shared" si="142"/>
        <v>21:0500</v>
      </c>
      <c r="D855" s="1" t="str">
        <f t="shared" si="143"/>
        <v>21:0165</v>
      </c>
      <c r="E855" t="s">
        <v>4065</v>
      </c>
      <c r="F855" t="s">
        <v>4066</v>
      </c>
      <c r="H855">
        <v>52.493507800000003</v>
      </c>
      <c r="I855">
        <v>-60.5739339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91</v>
      </c>
      <c r="N855">
        <v>854</v>
      </c>
      <c r="O855" t="s">
        <v>299</v>
      </c>
      <c r="P855" t="s">
        <v>169</v>
      </c>
      <c r="Q855" t="s">
        <v>95</v>
      </c>
      <c r="R855" t="s">
        <v>131</v>
      </c>
      <c r="S855" t="s">
        <v>145</v>
      </c>
      <c r="T855" t="s">
        <v>194</v>
      </c>
      <c r="U855" t="s">
        <v>370</v>
      </c>
      <c r="V855" t="s">
        <v>2776</v>
      </c>
      <c r="W855" t="s">
        <v>40</v>
      </c>
      <c r="X855" t="s">
        <v>43</v>
      </c>
      <c r="Y855" t="s">
        <v>39</v>
      </c>
      <c r="Z855" t="s">
        <v>546</v>
      </c>
      <c r="AA855" t="s">
        <v>258</v>
      </c>
      <c r="AB855" t="s">
        <v>636</v>
      </c>
      <c r="AC855" t="s">
        <v>42</v>
      </c>
      <c r="AD855" t="s">
        <v>605</v>
      </c>
    </row>
    <row r="856" spans="1:30" hidden="1" x14ac:dyDescent="0.3">
      <c r="A856" t="s">
        <v>4067</v>
      </c>
      <c r="B856" t="s">
        <v>4068</v>
      </c>
      <c r="C856" s="1" t="str">
        <f t="shared" si="142"/>
        <v>21:0500</v>
      </c>
      <c r="D856" s="1" t="str">
        <f t="shared" si="143"/>
        <v>21:0165</v>
      </c>
      <c r="E856" t="s">
        <v>4069</v>
      </c>
      <c r="F856" t="s">
        <v>4070</v>
      </c>
      <c r="H856">
        <v>52.497351000000002</v>
      </c>
      <c r="I856">
        <v>-60.637682099999999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102</v>
      </c>
      <c r="N856">
        <v>855</v>
      </c>
      <c r="O856" t="s">
        <v>694</v>
      </c>
      <c r="P856" t="s">
        <v>571</v>
      </c>
      <c r="Q856" t="s">
        <v>95</v>
      </c>
      <c r="R856" t="s">
        <v>119</v>
      </c>
      <c r="S856" t="s">
        <v>276</v>
      </c>
      <c r="T856" t="s">
        <v>40</v>
      </c>
      <c r="U856" t="s">
        <v>4071</v>
      </c>
      <c r="V856" t="s">
        <v>153</v>
      </c>
      <c r="W856" t="s">
        <v>40</v>
      </c>
      <c r="X856" t="s">
        <v>43</v>
      </c>
      <c r="Y856" t="s">
        <v>95</v>
      </c>
      <c r="Z856" t="s">
        <v>61</v>
      </c>
      <c r="AA856" t="s">
        <v>83</v>
      </c>
      <c r="AB856" t="s">
        <v>582</v>
      </c>
      <c r="AC856" t="s">
        <v>250</v>
      </c>
      <c r="AD856" t="s">
        <v>216</v>
      </c>
    </row>
    <row r="857" spans="1:30" hidden="1" x14ac:dyDescent="0.3">
      <c r="A857" t="s">
        <v>4072</v>
      </c>
      <c r="B857" t="s">
        <v>4073</v>
      </c>
      <c r="C857" s="1" t="str">
        <f t="shared" si="142"/>
        <v>21:0500</v>
      </c>
      <c r="D857" s="1" t="str">
        <f t="shared" si="143"/>
        <v>21:0165</v>
      </c>
      <c r="E857" t="s">
        <v>4057</v>
      </c>
      <c r="F857" t="s">
        <v>4074</v>
      </c>
      <c r="H857">
        <v>52.480221399999998</v>
      </c>
      <c r="I857">
        <v>-60.675420500000001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52</v>
      </c>
      <c r="N857">
        <v>856</v>
      </c>
      <c r="O857" t="s">
        <v>648</v>
      </c>
      <c r="P857" t="s">
        <v>192</v>
      </c>
      <c r="Q857" t="s">
        <v>95</v>
      </c>
      <c r="R857" t="s">
        <v>38</v>
      </c>
      <c r="S857" t="s">
        <v>37</v>
      </c>
      <c r="T857" t="s">
        <v>40</v>
      </c>
      <c r="U857" t="s">
        <v>369</v>
      </c>
      <c r="V857" t="s">
        <v>60</v>
      </c>
      <c r="W857" t="s">
        <v>40</v>
      </c>
      <c r="X857" t="s">
        <v>43</v>
      </c>
      <c r="Y857" t="s">
        <v>95</v>
      </c>
      <c r="Z857" t="s">
        <v>214</v>
      </c>
      <c r="AA857" t="s">
        <v>44</v>
      </c>
      <c r="AB857" t="s">
        <v>547</v>
      </c>
      <c r="AC857" t="s">
        <v>42</v>
      </c>
      <c r="AD857" t="s">
        <v>478</v>
      </c>
    </row>
    <row r="858" spans="1:30" hidden="1" x14ac:dyDescent="0.3">
      <c r="A858" t="s">
        <v>4075</v>
      </c>
      <c r="B858" t="s">
        <v>4076</v>
      </c>
      <c r="C858" s="1" t="str">
        <f t="shared" si="142"/>
        <v>21:0500</v>
      </c>
      <c r="D858" s="1" t="str">
        <f t="shared" si="143"/>
        <v>21:0165</v>
      </c>
      <c r="E858" t="s">
        <v>4057</v>
      </c>
      <c r="F858" t="s">
        <v>4077</v>
      </c>
      <c r="H858">
        <v>52.480221399999998</v>
      </c>
      <c r="I858">
        <v>-60.675420500000001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65</v>
      </c>
      <c r="N858">
        <v>857</v>
      </c>
      <c r="O858" t="s">
        <v>299</v>
      </c>
      <c r="P858" t="s">
        <v>255</v>
      </c>
      <c r="Q858" t="s">
        <v>95</v>
      </c>
      <c r="R858" t="s">
        <v>153</v>
      </c>
      <c r="S858" t="s">
        <v>153</v>
      </c>
      <c r="T858" t="s">
        <v>40</v>
      </c>
      <c r="U858" t="s">
        <v>3866</v>
      </c>
      <c r="V858" t="s">
        <v>947</v>
      </c>
      <c r="W858" t="s">
        <v>40</v>
      </c>
      <c r="X858" t="s">
        <v>43</v>
      </c>
      <c r="Y858" t="s">
        <v>95</v>
      </c>
      <c r="Z858" t="s">
        <v>258</v>
      </c>
      <c r="AA858" t="s">
        <v>58</v>
      </c>
      <c r="AB858" t="s">
        <v>1633</v>
      </c>
      <c r="AC858" t="s">
        <v>60</v>
      </c>
      <c r="AD858" t="s">
        <v>478</v>
      </c>
    </row>
    <row r="859" spans="1:30" hidden="1" x14ac:dyDescent="0.3">
      <c r="A859" t="s">
        <v>4078</v>
      </c>
      <c r="B859" t="s">
        <v>4079</v>
      </c>
      <c r="C859" s="1" t="str">
        <f t="shared" si="142"/>
        <v>21:0500</v>
      </c>
      <c r="D859" s="1" t="str">
        <f t="shared" si="143"/>
        <v>21:0165</v>
      </c>
      <c r="E859" t="s">
        <v>4080</v>
      </c>
      <c r="F859" t="s">
        <v>4081</v>
      </c>
      <c r="H859">
        <v>52.491622900000003</v>
      </c>
      <c r="I859">
        <v>-60.679046800000002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113</v>
      </c>
      <c r="N859">
        <v>858</v>
      </c>
      <c r="O859" t="s">
        <v>391</v>
      </c>
      <c r="P859" t="s">
        <v>67</v>
      </c>
      <c r="Q859" t="s">
        <v>95</v>
      </c>
      <c r="R859" t="s">
        <v>131</v>
      </c>
      <c r="S859" t="s">
        <v>79</v>
      </c>
      <c r="T859" t="s">
        <v>40</v>
      </c>
      <c r="U859" t="s">
        <v>83</v>
      </c>
      <c r="V859" t="s">
        <v>620</v>
      </c>
      <c r="W859" t="s">
        <v>40</v>
      </c>
      <c r="X859" t="s">
        <v>43</v>
      </c>
      <c r="Y859" t="s">
        <v>95</v>
      </c>
      <c r="Z859" t="s">
        <v>423</v>
      </c>
      <c r="AA859" t="s">
        <v>214</v>
      </c>
      <c r="AB859" t="s">
        <v>2152</v>
      </c>
      <c r="AC859" t="s">
        <v>42</v>
      </c>
      <c r="AD859" t="s">
        <v>122</v>
      </c>
    </row>
    <row r="860" spans="1:30" hidden="1" x14ac:dyDescent="0.3">
      <c r="A860" t="s">
        <v>4082</v>
      </c>
      <c r="B860" t="s">
        <v>4083</v>
      </c>
      <c r="C860" s="1" t="str">
        <f t="shared" si="142"/>
        <v>21:0500</v>
      </c>
      <c r="D860" s="1" t="str">
        <f t="shared" si="143"/>
        <v>21:0165</v>
      </c>
      <c r="E860" t="s">
        <v>4084</v>
      </c>
      <c r="F860" t="s">
        <v>4085</v>
      </c>
      <c r="H860">
        <v>52.529101599999997</v>
      </c>
      <c r="I860">
        <v>-60.664591899999998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127</v>
      </c>
      <c r="N860">
        <v>859</v>
      </c>
      <c r="O860" t="s">
        <v>359</v>
      </c>
      <c r="P860" t="s">
        <v>571</v>
      </c>
      <c r="Q860" t="s">
        <v>95</v>
      </c>
      <c r="R860" t="s">
        <v>92</v>
      </c>
      <c r="S860" t="s">
        <v>176</v>
      </c>
      <c r="T860" t="s">
        <v>40</v>
      </c>
      <c r="U860" t="s">
        <v>1227</v>
      </c>
      <c r="V860" t="s">
        <v>818</v>
      </c>
      <c r="W860" t="s">
        <v>40</v>
      </c>
      <c r="X860" t="s">
        <v>179</v>
      </c>
      <c r="Y860" t="s">
        <v>95</v>
      </c>
      <c r="Z860" t="s">
        <v>204</v>
      </c>
      <c r="AA860" t="s">
        <v>45</v>
      </c>
      <c r="AB860" t="s">
        <v>59</v>
      </c>
      <c r="AC860" t="s">
        <v>94</v>
      </c>
      <c r="AD860" t="s">
        <v>203</v>
      </c>
    </row>
    <row r="861" spans="1:30" hidden="1" x14ac:dyDescent="0.3">
      <c r="A861" t="s">
        <v>4086</v>
      </c>
      <c r="B861" t="s">
        <v>4087</v>
      </c>
      <c r="C861" s="1" t="str">
        <f t="shared" si="142"/>
        <v>21:0500</v>
      </c>
      <c r="D861" s="1" t="str">
        <f t="shared" si="143"/>
        <v>21:0165</v>
      </c>
      <c r="E861" t="s">
        <v>4088</v>
      </c>
      <c r="F861" t="s">
        <v>4089</v>
      </c>
      <c r="H861">
        <v>52.545950599999998</v>
      </c>
      <c r="I861">
        <v>-60.6403009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142</v>
      </c>
      <c r="N861">
        <v>860</v>
      </c>
      <c r="O861" t="s">
        <v>344</v>
      </c>
      <c r="P861" t="s">
        <v>232</v>
      </c>
      <c r="Q861" t="s">
        <v>95</v>
      </c>
      <c r="R861" t="s">
        <v>79</v>
      </c>
      <c r="S861" t="s">
        <v>131</v>
      </c>
      <c r="T861" t="s">
        <v>194</v>
      </c>
      <c r="U861" t="s">
        <v>1948</v>
      </c>
      <c r="V861" t="s">
        <v>167</v>
      </c>
      <c r="W861" t="s">
        <v>40</v>
      </c>
      <c r="X861" t="s">
        <v>43</v>
      </c>
      <c r="Y861" t="s">
        <v>95</v>
      </c>
      <c r="Z861" t="s">
        <v>214</v>
      </c>
      <c r="AA861" t="s">
        <v>214</v>
      </c>
      <c r="AB861" t="s">
        <v>498</v>
      </c>
      <c r="AC861" t="s">
        <v>42</v>
      </c>
      <c r="AD861" t="s">
        <v>605</v>
      </c>
    </row>
    <row r="862" spans="1:30" hidden="1" x14ac:dyDescent="0.3">
      <c r="A862" t="s">
        <v>4090</v>
      </c>
      <c r="B862" t="s">
        <v>4091</v>
      </c>
      <c r="C862" s="1" t="str">
        <f t="shared" si="142"/>
        <v>21:0500</v>
      </c>
      <c r="D862" s="1" t="str">
        <f t="shared" si="143"/>
        <v>21:0165</v>
      </c>
      <c r="E862" t="s">
        <v>4092</v>
      </c>
      <c r="F862" t="s">
        <v>4093</v>
      </c>
      <c r="H862">
        <v>52.577004299999999</v>
      </c>
      <c r="I862">
        <v>-60.623601800000003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150</v>
      </c>
      <c r="N862">
        <v>861</v>
      </c>
      <c r="O862" t="s">
        <v>44</v>
      </c>
      <c r="P862" t="s">
        <v>104</v>
      </c>
      <c r="Q862" t="s">
        <v>95</v>
      </c>
      <c r="R862" t="s">
        <v>131</v>
      </c>
      <c r="S862" t="s">
        <v>79</v>
      </c>
      <c r="T862" t="s">
        <v>40</v>
      </c>
      <c r="U862" t="s">
        <v>630</v>
      </c>
      <c r="V862" t="s">
        <v>1866</v>
      </c>
      <c r="W862" t="s">
        <v>40</v>
      </c>
      <c r="X862" t="s">
        <v>43</v>
      </c>
      <c r="Y862" t="s">
        <v>95</v>
      </c>
      <c r="Z862" t="s">
        <v>45</v>
      </c>
      <c r="AA862" t="s">
        <v>45</v>
      </c>
      <c r="AB862" t="s">
        <v>493</v>
      </c>
      <c r="AC862" t="s">
        <v>239</v>
      </c>
      <c r="AD862" t="s">
        <v>203</v>
      </c>
    </row>
    <row r="863" spans="1:30" hidden="1" x14ac:dyDescent="0.3">
      <c r="A863" t="s">
        <v>4094</v>
      </c>
      <c r="B863" t="s">
        <v>4095</v>
      </c>
      <c r="C863" s="1" t="str">
        <f t="shared" si="142"/>
        <v>21:0500</v>
      </c>
      <c r="D863" s="1" t="str">
        <f t="shared" si="143"/>
        <v>21:0165</v>
      </c>
      <c r="E863" t="s">
        <v>4096</v>
      </c>
      <c r="F863" t="s">
        <v>4097</v>
      </c>
      <c r="H863">
        <v>52.592020900000001</v>
      </c>
      <c r="I863">
        <v>-60.6756332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175</v>
      </c>
      <c r="N863">
        <v>862</v>
      </c>
      <c r="O863" t="s">
        <v>2194</v>
      </c>
      <c r="P863" t="s">
        <v>58</v>
      </c>
      <c r="Q863" t="s">
        <v>95</v>
      </c>
      <c r="R863" t="s">
        <v>130</v>
      </c>
      <c r="S863" t="s">
        <v>143</v>
      </c>
      <c r="T863" t="s">
        <v>194</v>
      </c>
      <c r="U863" t="s">
        <v>4098</v>
      </c>
      <c r="V863" t="s">
        <v>1153</v>
      </c>
      <c r="W863" t="s">
        <v>194</v>
      </c>
      <c r="X863" t="s">
        <v>339</v>
      </c>
      <c r="Y863" t="s">
        <v>79</v>
      </c>
      <c r="Z863" t="s">
        <v>107</v>
      </c>
      <c r="AA863" t="s">
        <v>241</v>
      </c>
      <c r="AB863" t="s">
        <v>874</v>
      </c>
      <c r="AC863" t="s">
        <v>4099</v>
      </c>
      <c r="AD863" t="s">
        <v>409</v>
      </c>
    </row>
    <row r="864" spans="1:30" hidden="1" x14ac:dyDescent="0.3">
      <c r="A864" t="s">
        <v>4100</v>
      </c>
      <c r="B864" t="s">
        <v>4101</v>
      </c>
      <c r="C864" s="1" t="str">
        <f t="shared" si="142"/>
        <v>21:0500</v>
      </c>
      <c r="D864" s="1" t="str">
        <f t="shared" si="143"/>
        <v>21:0165</v>
      </c>
      <c r="E864" t="s">
        <v>4102</v>
      </c>
      <c r="F864" t="s">
        <v>4103</v>
      </c>
      <c r="H864">
        <v>52.567033600000002</v>
      </c>
      <c r="I864">
        <v>-60.680470700000001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184</v>
      </c>
      <c r="N864">
        <v>863</v>
      </c>
      <c r="O864" t="s">
        <v>665</v>
      </c>
      <c r="P864" t="s">
        <v>571</v>
      </c>
      <c r="Q864" t="s">
        <v>95</v>
      </c>
      <c r="R864" t="s">
        <v>92</v>
      </c>
      <c r="S864" t="s">
        <v>145</v>
      </c>
      <c r="T864" t="s">
        <v>40</v>
      </c>
      <c r="U864" t="s">
        <v>2163</v>
      </c>
      <c r="V864" t="s">
        <v>4104</v>
      </c>
      <c r="W864" t="s">
        <v>40</v>
      </c>
      <c r="X864" t="s">
        <v>179</v>
      </c>
      <c r="Y864" t="s">
        <v>39</v>
      </c>
      <c r="Z864" t="s">
        <v>802</v>
      </c>
      <c r="AA864" t="s">
        <v>115</v>
      </c>
      <c r="AB864" t="s">
        <v>1192</v>
      </c>
      <c r="AC864" t="s">
        <v>179</v>
      </c>
      <c r="AD864" t="s">
        <v>478</v>
      </c>
    </row>
    <row r="865" spans="1:30" hidden="1" x14ac:dyDescent="0.3">
      <c r="A865" t="s">
        <v>4105</v>
      </c>
      <c r="B865" t="s">
        <v>4106</v>
      </c>
      <c r="C865" s="1" t="str">
        <f t="shared" si="142"/>
        <v>21:0500</v>
      </c>
      <c r="D865" s="1" t="str">
        <f>HYPERLINK("http://geochem.nrcan.gc.ca/cdogs/content/svy/svy_e.htm", "")</f>
        <v/>
      </c>
      <c r="G865" s="1" t="str">
        <f>HYPERLINK("http://geochem.nrcan.gc.ca/cdogs/content/cr_/cr_00055_e.htm", "55")</f>
        <v>55</v>
      </c>
      <c r="J865" t="s">
        <v>161</v>
      </c>
      <c r="K865" t="s">
        <v>162</v>
      </c>
      <c r="L865">
        <v>44</v>
      </c>
      <c r="M865" t="s">
        <v>163</v>
      </c>
      <c r="N865">
        <v>864</v>
      </c>
      <c r="O865" t="s">
        <v>270</v>
      </c>
      <c r="P865" t="s">
        <v>193</v>
      </c>
      <c r="Q865" t="s">
        <v>37</v>
      </c>
      <c r="R865" t="s">
        <v>185</v>
      </c>
      <c r="S865" t="s">
        <v>136</v>
      </c>
      <c r="T865" t="s">
        <v>40</v>
      </c>
      <c r="U865" t="s">
        <v>132</v>
      </c>
      <c r="V865" t="s">
        <v>415</v>
      </c>
      <c r="W865" t="s">
        <v>40</v>
      </c>
      <c r="X865" t="s">
        <v>39</v>
      </c>
      <c r="Y865" t="s">
        <v>55</v>
      </c>
      <c r="Z865" t="s">
        <v>164</v>
      </c>
      <c r="AA865" t="s">
        <v>258</v>
      </c>
      <c r="AB865" t="s">
        <v>2301</v>
      </c>
      <c r="AC865" t="s">
        <v>1343</v>
      </c>
      <c r="AD865" t="s">
        <v>80</v>
      </c>
    </row>
    <row r="866" spans="1:30" hidden="1" x14ac:dyDescent="0.3">
      <c r="A866" t="s">
        <v>4107</v>
      </c>
      <c r="B866" t="s">
        <v>4108</v>
      </c>
      <c r="C866" s="1" t="str">
        <f t="shared" si="142"/>
        <v>21:0500</v>
      </c>
      <c r="D866" s="1" t="str">
        <f t="shared" ref="D866:D873" si="146">HYPERLINK("http://geochem.nrcan.gc.ca/cdogs/content/svy/svy210165_e.htm", "21:0165")</f>
        <v>21:0165</v>
      </c>
      <c r="E866" t="s">
        <v>4109</v>
      </c>
      <c r="F866" t="s">
        <v>4110</v>
      </c>
      <c r="H866">
        <v>52.565273599999998</v>
      </c>
      <c r="I866">
        <v>-60.738808599999999</v>
      </c>
      <c r="J866" s="1" t="str">
        <f t="shared" ref="J866:J873" si="147">HYPERLINK("http://geochem.nrcan.gc.ca/cdogs/content/kwd/kwd020027_e.htm", "NGR lake sediment grab sample")</f>
        <v>NGR lake sediment grab sample</v>
      </c>
      <c r="K866" s="1" t="str">
        <f t="shared" ref="K866:K873" si="148">HYPERLINK("http://geochem.nrcan.gc.ca/cdogs/content/kwd/kwd080006_e.htm", "&lt;177 micron (NGR)")</f>
        <v>&lt;177 micron (NGR)</v>
      </c>
      <c r="L866">
        <v>44</v>
      </c>
      <c r="M866" t="s">
        <v>191</v>
      </c>
      <c r="N866">
        <v>865</v>
      </c>
      <c r="O866" t="s">
        <v>169</v>
      </c>
      <c r="P866" t="s">
        <v>192</v>
      </c>
      <c r="Q866" t="s">
        <v>39</v>
      </c>
      <c r="R866" t="s">
        <v>136</v>
      </c>
      <c r="S866" t="s">
        <v>95</v>
      </c>
      <c r="T866" t="s">
        <v>40</v>
      </c>
      <c r="U866" t="s">
        <v>116</v>
      </c>
      <c r="V866" t="s">
        <v>248</v>
      </c>
      <c r="W866" t="s">
        <v>40</v>
      </c>
      <c r="X866" t="s">
        <v>43</v>
      </c>
      <c r="Y866" t="s">
        <v>39</v>
      </c>
      <c r="Z866" t="s">
        <v>164</v>
      </c>
      <c r="AA866" t="s">
        <v>45</v>
      </c>
      <c r="AB866" t="s">
        <v>437</v>
      </c>
      <c r="AC866" t="s">
        <v>250</v>
      </c>
      <c r="AD866" t="s">
        <v>107</v>
      </c>
    </row>
    <row r="867" spans="1:30" hidden="1" x14ac:dyDescent="0.3">
      <c r="A867" t="s">
        <v>4111</v>
      </c>
      <c r="B867" t="s">
        <v>4112</v>
      </c>
      <c r="C867" s="1" t="str">
        <f t="shared" si="142"/>
        <v>21:0500</v>
      </c>
      <c r="D867" s="1" t="str">
        <f t="shared" si="146"/>
        <v>21:0165</v>
      </c>
      <c r="E867" t="s">
        <v>4113</v>
      </c>
      <c r="F867" t="s">
        <v>4114</v>
      </c>
      <c r="H867">
        <v>52.611552500000002</v>
      </c>
      <c r="I867">
        <v>-60.715915600000002</v>
      </c>
      <c r="J867" s="1" t="str">
        <f t="shared" si="147"/>
        <v>NGR lake sediment grab sample</v>
      </c>
      <c r="K867" s="1" t="str">
        <f t="shared" si="148"/>
        <v>&lt;177 micron (NGR)</v>
      </c>
      <c r="L867">
        <v>44</v>
      </c>
      <c r="M867" t="s">
        <v>201</v>
      </c>
      <c r="N867">
        <v>866</v>
      </c>
      <c r="O867" t="s">
        <v>214</v>
      </c>
      <c r="P867" t="s">
        <v>53</v>
      </c>
      <c r="Q867" t="s">
        <v>95</v>
      </c>
      <c r="R867" t="s">
        <v>38</v>
      </c>
      <c r="S867" t="s">
        <v>131</v>
      </c>
      <c r="T867" t="s">
        <v>194</v>
      </c>
      <c r="U867" t="s">
        <v>2124</v>
      </c>
      <c r="V867" t="s">
        <v>284</v>
      </c>
      <c r="W867" t="s">
        <v>40</v>
      </c>
      <c r="X867" t="s">
        <v>43</v>
      </c>
      <c r="Y867" t="s">
        <v>39</v>
      </c>
      <c r="Z867" t="s">
        <v>257</v>
      </c>
      <c r="AA867" t="s">
        <v>314</v>
      </c>
      <c r="AB867" t="s">
        <v>1932</v>
      </c>
      <c r="AC867" t="s">
        <v>94</v>
      </c>
      <c r="AD867" t="s">
        <v>392</v>
      </c>
    </row>
    <row r="868" spans="1:30" hidden="1" x14ac:dyDescent="0.3">
      <c r="A868" t="s">
        <v>4115</v>
      </c>
      <c r="B868" t="s">
        <v>4116</v>
      </c>
      <c r="C868" s="1" t="str">
        <f t="shared" si="142"/>
        <v>21:0500</v>
      </c>
      <c r="D868" s="1" t="str">
        <f t="shared" si="146"/>
        <v>21:0165</v>
      </c>
      <c r="E868" t="s">
        <v>4117</v>
      </c>
      <c r="F868" t="s">
        <v>4118</v>
      </c>
      <c r="H868">
        <v>52.6164025</v>
      </c>
      <c r="I868">
        <v>-60.789192300000003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210</v>
      </c>
      <c r="N868">
        <v>867</v>
      </c>
      <c r="O868" t="s">
        <v>103</v>
      </c>
      <c r="P868" t="s">
        <v>134</v>
      </c>
      <c r="Q868" t="s">
        <v>95</v>
      </c>
      <c r="R868" t="s">
        <v>153</v>
      </c>
      <c r="S868" t="s">
        <v>136</v>
      </c>
      <c r="T868" t="s">
        <v>40</v>
      </c>
      <c r="U868" t="s">
        <v>255</v>
      </c>
      <c r="V868" t="s">
        <v>233</v>
      </c>
      <c r="W868" t="s">
        <v>194</v>
      </c>
      <c r="X868" t="s">
        <v>43</v>
      </c>
      <c r="Y868" t="s">
        <v>95</v>
      </c>
      <c r="Z868" t="s">
        <v>35</v>
      </c>
      <c r="AA868" t="s">
        <v>258</v>
      </c>
      <c r="AB868" t="s">
        <v>547</v>
      </c>
      <c r="AC868" t="s">
        <v>57</v>
      </c>
      <c r="AD868" t="s">
        <v>241</v>
      </c>
    </row>
    <row r="869" spans="1:30" hidden="1" x14ac:dyDescent="0.3">
      <c r="A869" t="s">
        <v>4119</v>
      </c>
      <c r="B869" t="s">
        <v>4120</v>
      </c>
      <c r="C869" s="1" t="str">
        <f t="shared" si="142"/>
        <v>21:0500</v>
      </c>
      <c r="D869" s="1" t="str">
        <f t="shared" si="146"/>
        <v>21:0165</v>
      </c>
      <c r="E869" t="s">
        <v>4121</v>
      </c>
      <c r="F869" t="s">
        <v>4122</v>
      </c>
      <c r="H869">
        <v>52.596116000000002</v>
      </c>
      <c r="I869">
        <v>-60.8345907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221</v>
      </c>
      <c r="N869">
        <v>868</v>
      </c>
      <c r="O869" t="s">
        <v>2194</v>
      </c>
      <c r="P869" t="s">
        <v>129</v>
      </c>
      <c r="Q869" t="s">
        <v>95</v>
      </c>
      <c r="R869" t="s">
        <v>130</v>
      </c>
      <c r="S869" t="s">
        <v>256</v>
      </c>
      <c r="T869" t="s">
        <v>40</v>
      </c>
      <c r="U869" t="s">
        <v>4123</v>
      </c>
      <c r="V869" t="s">
        <v>3674</v>
      </c>
      <c r="W869" t="s">
        <v>194</v>
      </c>
      <c r="X869" t="s">
        <v>43</v>
      </c>
      <c r="Y869" t="s">
        <v>55</v>
      </c>
      <c r="Z869" t="s">
        <v>1142</v>
      </c>
      <c r="AA869" t="s">
        <v>196</v>
      </c>
      <c r="AB869" t="s">
        <v>232</v>
      </c>
      <c r="AC869" t="s">
        <v>42</v>
      </c>
      <c r="AD869" t="s">
        <v>122</v>
      </c>
    </row>
    <row r="870" spans="1:30" hidden="1" x14ac:dyDescent="0.3">
      <c r="A870" t="s">
        <v>4124</v>
      </c>
      <c r="B870" t="s">
        <v>4125</v>
      </c>
      <c r="C870" s="1" t="str">
        <f t="shared" si="142"/>
        <v>21:0500</v>
      </c>
      <c r="D870" s="1" t="str">
        <f t="shared" si="146"/>
        <v>21:0165</v>
      </c>
      <c r="E870" t="s">
        <v>4126</v>
      </c>
      <c r="F870" t="s">
        <v>4127</v>
      </c>
      <c r="H870">
        <v>52.605447900000001</v>
      </c>
      <c r="I870">
        <v>-60.896458299999999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230</v>
      </c>
      <c r="N870">
        <v>869</v>
      </c>
      <c r="O870" t="s">
        <v>77</v>
      </c>
      <c r="P870" t="s">
        <v>337</v>
      </c>
      <c r="Q870" t="s">
        <v>95</v>
      </c>
      <c r="R870" t="s">
        <v>79</v>
      </c>
      <c r="S870" t="s">
        <v>119</v>
      </c>
      <c r="T870" t="s">
        <v>40</v>
      </c>
      <c r="U870" t="s">
        <v>595</v>
      </c>
      <c r="V870" t="s">
        <v>705</v>
      </c>
      <c r="W870" t="s">
        <v>40</v>
      </c>
      <c r="X870" t="s">
        <v>43</v>
      </c>
      <c r="Y870" t="s">
        <v>95</v>
      </c>
      <c r="Z870" t="s">
        <v>214</v>
      </c>
      <c r="AA870" t="s">
        <v>241</v>
      </c>
      <c r="AB870" t="s">
        <v>744</v>
      </c>
      <c r="AC870" t="s">
        <v>94</v>
      </c>
      <c r="AD870" t="s">
        <v>71</v>
      </c>
    </row>
    <row r="871" spans="1:30" hidden="1" x14ac:dyDescent="0.3">
      <c r="A871" t="s">
        <v>4128</v>
      </c>
      <c r="B871" t="s">
        <v>4129</v>
      </c>
      <c r="C871" s="1" t="str">
        <f t="shared" si="142"/>
        <v>21:0500</v>
      </c>
      <c r="D871" s="1" t="str">
        <f t="shared" si="146"/>
        <v>21:0165</v>
      </c>
      <c r="E871" t="s">
        <v>4130</v>
      </c>
      <c r="F871" t="s">
        <v>4131</v>
      </c>
      <c r="H871">
        <v>52.598198500000002</v>
      </c>
      <c r="I871">
        <v>-60.961691999999999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238</v>
      </c>
      <c r="N871">
        <v>870</v>
      </c>
      <c r="O871" t="s">
        <v>1227</v>
      </c>
      <c r="P871" t="s">
        <v>255</v>
      </c>
      <c r="Q871" t="s">
        <v>95</v>
      </c>
      <c r="R871" t="s">
        <v>36</v>
      </c>
      <c r="S871" t="s">
        <v>256</v>
      </c>
      <c r="T871" t="s">
        <v>40</v>
      </c>
      <c r="U871" t="s">
        <v>4132</v>
      </c>
      <c r="V871" t="s">
        <v>353</v>
      </c>
      <c r="W871" t="s">
        <v>40</v>
      </c>
      <c r="X871" t="s">
        <v>43</v>
      </c>
      <c r="Y871" t="s">
        <v>95</v>
      </c>
      <c r="Z871" t="s">
        <v>45</v>
      </c>
      <c r="AA871" t="s">
        <v>314</v>
      </c>
      <c r="AB871" t="s">
        <v>848</v>
      </c>
      <c r="AC871" t="s">
        <v>106</v>
      </c>
      <c r="AD871" t="s">
        <v>480</v>
      </c>
    </row>
    <row r="872" spans="1:30" hidden="1" x14ac:dyDescent="0.3">
      <c r="A872" t="s">
        <v>4133</v>
      </c>
      <c r="B872" t="s">
        <v>4134</v>
      </c>
      <c r="C872" s="1" t="str">
        <f t="shared" si="142"/>
        <v>21:0500</v>
      </c>
      <c r="D872" s="1" t="str">
        <f t="shared" si="146"/>
        <v>21:0165</v>
      </c>
      <c r="E872" t="s">
        <v>4135</v>
      </c>
      <c r="F872" t="s">
        <v>4136</v>
      </c>
      <c r="H872">
        <v>52.601813399999998</v>
      </c>
      <c r="I872">
        <v>-60.992196399999997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246</v>
      </c>
      <c r="N872">
        <v>871</v>
      </c>
      <c r="O872" t="s">
        <v>408</v>
      </c>
      <c r="P872" t="s">
        <v>477</v>
      </c>
      <c r="Q872" t="s">
        <v>95</v>
      </c>
      <c r="R872" t="s">
        <v>176</v>
      </c>
      <c r="S872" t="s">
        <v>130</v>
      </c>
      <c r="T872" t="s">
        <v>40</v>
      </c>
      <c r="U872" t="s">
        <v>533</v>
      </c>
      <c r="V872" t="s">
        <v>167</v>
      </c>
      <c r="W872" t="s">
        <v>40</v>
      </c>
      <c r="X872" t="s">
        <v>43</v>
      </c>
      <c r="Y872" t="s">
        <v>39</v>
      </c>
      <c r="Z872" t="s">
        <v>263</v>
      </c>
      <c r="AA872" t="s">
        <v>58</v>
      </c>
      <c r="AB872" t="s">
        <v>450</v>
      </c>
      <c r="AC872" t="s">
        <v>57</v>
      </c>
      <c r="AD872" t="s">
        <v>170</v>
      </c>
    </row>
    <row r="873" spans="1:30" hidden="1" x14ac:dyDescent="0.3">
      <c r="A873" t="s">
        <v>4137</v>
      </c>
      <c r="B873" t="s">
        <v>4138</v>
      </c>
      <c r="C873" s="1" t="str">
        <f t="shared" si="142"/>
        <v>21:0500</v>
      </c>
      <c r="D873" s="1" t="str">
        <f t="shared" si="146"/>
        <v>21:0165</v>
      </c>
      <c r="E873" t="s">
        <v>4139</v>
      </c>
      <c r="F873" t="s">
        <v>4140</v>
      </c>
      <c r="H873">
        <v>52.606996600000002</v>
      </c>
      <c r="I873">
        <v>-61.035839000000003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45</v>
      </c>
      <c r="M873" t="s">
        <v>34</v>
      </c>
      <c r="N873">
        <v>872</v>
      </c>
      <c r="O873" t="s">
        <v>510</v>
      </c>
      <c r="P873" t="s">
        <v>408</v>
      </c>
      <c r="Q873" t="s">
        <v>39</v>
      </c>
      <c r="R873" t="s">
        <v>79</v>
      </c>
      <c r="S873" t="s">
        <v>38</v>
      </c>
      <c r="T873" t="s">
        <v>40</v>
      </c>
      <c r="U873" t="s">
        <v>1295</v>
      </c>
      <c r="V873" t="s">
        <v>974</v>
      </c>
      <c r="W873" t="s">
        <v>40</v>
      </c>
      <c r="X873" t="s">
        <v>43</v>
      </c>
      <c r="Y873" t="s">
        <v>39</v>
      </c>
      <c r="Z873" t="s">
        <v>58</v>
      </c>
      <c r="AA873" t="s">
        <v>314</v>
      </c>
      <c r="AB873" t="s">
        <v>249</v>
      </c>
      <c r="AC873" t="s">
        <v>233</v>
      </c>
      <c r="AD873" t="s">
        <v>86</v>
      </c>
    </row>
    <row r="874" spans="1:30" hidden="1" x14ac:dyDescent="0.3">
      <c r="A874" t="s">
        <v>4141</v>
      </c>
      <c r="B874" t="s">
        <v>4142</v>
      </c>
      <c r="C874" s="1" t="str">
        <f t="shared" si="142"/>
        <v>21:0500</v>
      </c>
      <c r="D874" s="1" t="str">
        <f>HYPERLINK("http://geochem.nrcan.gc.ca/cdogs/content/svy/svy_e.htm", "")</f>
        <v/>
      </c>
      <c r="G874" s="1" t="str">
        <f>HYPERLINK("http://geochem.nrcan.gc.ca/cdogs/content/cr_/cr_00060_e.htm", "60")</f>
        <v>60</v>
      </c>
      <c r="J874" t="s">
        <v>161</v>
      </c>
      <c r="K874" t="s">
        <v>162</v>
      </c>
      <c r="L874">
        <v>45</v>
      </c>
      <c r="M874" t="s">
        <v>163</v>
      </c>
      <c r="N874">
        <v>873</v>
      </c>
      <c r="O874" t="s">
        <v>510</v>
      </c>
      <c r="P874" t="s">
        <v>256</v>
      </c>
      <c r="Q874" t="s">
        <v>37</v>
      </c>
      <c r="R874" t="s">
        <v>54</v>
      </c>
      <c r="S874" t="s">
        <v>68</v>
      </c>
      <c r="T874" t="s">
        <v>40</v>
      </c>
      <c r="U874" t="s">
        <v>1502</v>
      </c>
      <c r="V874" t="s">
        <v>351</v>
      </c>
      <c r="W874" t="s">
        <v>40</v>
      </c>
      <c r="X874" t="s">
        <v>39</v>
      </c>
      <c r="Y874" t="s">
        <v>55</v>
      </c>
      <c r="Z874" t="s">
        <v>134</v>
      </c>
      <c r="AA874" t="s">
        <v>135</v>
      </c>
      <c r="AB874" t="s">
        <v>338</v>
      </c>
      <c r="AC874" t="s">
        <v>2031</v>
      </c>
      <c r="AD874" t="s">
        <v>1236</v>
      </c>
    </row>
    <row r="875" spans="1:30" hidden="1" x14ac:dyDescent="0.3">
      <c r="A875" t="s">
        <v>4143</v>
      </c>
      <c r="B875" t="s">
        <v>4144</v>
      </c>
      <c r="C875" s="1" t="str">
        <f t="shared" si="142"/>
        <v>21:0500</v>
      </c>
      <c r="D875" s="1" t="str">
        <f t="shared" ref="D875:D904" si="149">HYPERLINK("http://geochem.nrcan.gc.ca/cdogs/content/svy/svy210165_e.htm", "21:0165")</f>
        <v>21:0165</v>
      </c>
      <c r="E875" t="s">
        <v>4139</v>
      </c>
      <c r="F875" t="s">
        <v>4145</v>
      </c>
      <c r="H875">
        <v>52.606996600000002</v>
      </c>
      <c r="I875">
        <v>-61.035839000000003</v>
      </c>
      <c r="J875" s="1" t="str">
        <f t="shared" ref="J875:J904" si="150">HYPERLINK("http://geochem.nrcan.gc.ca/cdogs/content/kwd/kwd020027_e.htm", "NGR lake sediment grab sample")</f>
        <v>NGR lake sediment grab sample</v>
      </c>
      <c r="K875" s="1" t="str">
        <f t="shared" ref="K875:K904" si="151">HYPERLINK("http://geochem.nrcan.gc.ca/cdogs/content/kwd/kwd080006_e.htm", "&lt;177 micron (NGR)")</f>
        <v>&lt;177 micron (NGR)</v>
      </c>
      <c r="L875">
        <v>45</v>
      </c>
      <c r="M875" t="s">
        <v>52</v>
      </c>
      <c r="N875">
        <v>874</v>
      </c>
      <c r="O875" t="s">
        <v>364</v>
      </c>
      <c r="P875" t="s">
        <v>364</v>
      </c>
      <c r="Q875" t="s">
        <v>95</v>
      </c>
      <c r="R875" t="s">
        <v>153</v>
      </c>
      <c r="S875" t="s">
        <v>131</v>
      </c>
      <c r="T875" t="s">
        <v>40</v>
      </c>
      <c r="U875" t="s">
        <v>1295</v>
      </c>
      <c r="V875" t="s">
        <v>167</v>
      </c>
      <c r="W875" t="s">
        <v>40</v>
      </c>
      <c r="X875" t="s">
        <v>43</v>
      </c>
      <c r="Y875" t="s">
        <v>95</v>
      </c>
      <c r="Z875" t="s">
        <v>337</v>
      </c>
      <c r="AA875" t="s">
        <v>115</v>
      </c>
      <c r="AB875" t="s">
        <v>874</v>
      </c>
      <c r="AC875" t="s">
        <v>179</v>
      </c>
      <c r="AD875" t="s">
        <v>449</v>
      </c>
    </row>
    <row r="876" spans="1:30" hidden="1" x14ac:dyDescent="0.3">
      <c r="A876" t="s">
        <v>4146</v>
      </c>
      <c r="B876" t="s">
        <v>4147</v>
      </c>
      <c r="C876" s="1" t="str">
        <f t="shared" si="142"/>
        <v>21:0500</v>
      </c>
      <c r="D876" s="1" t="str">
        <f t="shared" si="149"/>
        <v>21:0165</v>
      </c>
      <c r="E876" t="s">
        <v>4139</v>
      </c>
      <c r="F876" t="s">
        <v>4148</v>
      </c>
      <c r="H876">
        <v>52.606996600000002</v>
      </c>
      <c r="I876">
        <v>-61.035839000000003</v>
      </c>
      <c r="J876" s="1" t="str">
        <f t="shared" si="150"/>
        <v>NGR lake sediment grab sample</v>
      </c>
      <c r="K876" s="1" t="str">
        <f t="shared" si="151"/>
        <v>&lt;177 micron (NGR)</v>
      </c>
      <c r="L876">
        <v>45</v>
      </c>
      <c r="M876" t="s">
        <v>65</v>
      </c>
      <c r="N876">
        <v>875</v>
      </c>
      <c r="O876" t="s">
        <v>403</v>
      </c>
      <c r="P876" t="s">
        <v>364</v>
      </c>
      <c r="Q876" t="s">
        <v>39</v>
      </c>
      <c r="R876" t="s">
        <v>153</v>
      </c>
      <c r="S876" t="s">
        <v>38</v>
      </c>
      <c r="T876" t="s">
        <v>40</v>
      </c>
      <c r="U876" t="s">
        <v>1005</v>
      </c>
      <c r="V876" t="s">
        <v>47</v>
      </c>
      <c r="W876" t="s">
        <v>40</v>
      </c>
      <c r="X876" t="s">
        <v>43</v>
      </c>
      <c r="Y876" t="s">
        <v>95</v>
      </c>
      <c r="Z876" t="s">
        <v>214</v>
      </c>
      <c r="AA876" t="s">
        <v>83</v>
      </c>
      <c r="AB876" t="s">
        <v>35</v>
      </c>
      <c r="AC876" t="s">
        <v>239</v>
      </c>
      <c r="AD876" t="s">
        <v>86</v>
      </c>
    </row>
    <row r="877" spans="1:30" hidden="1" x14ac:dyDescent="0.3">
      <c r="A877" t="s">
        <v>4149</v>
      </c>
      <c r="B877" t="s">
        <v>4150</v>
      </c>
      <c r="C877" s="1" t="str">
        <f t="shared" si="142"/>
        <v>21:0500</v>
      </c>
      <c r="D877" s="1" t="str">
        <f t="shared" si="149"/>
        <v>21:0165</v>
      </c>
      <c r="E877" t="s">
        <v>4151</v>
      </c>
      <c r="F877" t="s">
        <v>4152</v>
      </c>
      <c r="H877">
        <v>52.616919899999999</v>
      </c>
      <c r="I877">
        <v>-61.098976200000003</v>
      </c>
      <c r="J877" s="1" t="str">
        <f t="shared" si="150"/>
        <v>NGR lake sediment grab sample</v>
      </c>
      <c r="K877" s="1" t="str">
        <f t="shared" si="151"/>
        <v>&lt;177 micron (NGR)</v>
      </c>
      <c r="L877">
        <v>45</v>
      </c>
      <c r="M877" t="s">
        <v>76</v>
      </c>
      <c r="N877">
        <v>876</v>
      </c>
      <c r="O877" t="s">
        <v>135</v>
      </c>
      <c r="P877" t="s">
        <v>169</v>
      </c>
      <c r="Q877" t="s">
        <v>95</v>
      </c>
      <c r="R877" t="s">
        <v>131</v>
      </c>
      <c r="S877" t="s">
        <v>92</v>
      </c>
      <c r="T877" t="s">
        <v>40</v>
      </c>
      <c r="U877" t="s">
        <v>1102</v>
      </c>
      <c r="V877" t="s">
        <v>97</v>
      </c>
      <c r="W877" t="s">
        <v>40</v>
      </c>
      <c r="X877" t="s">
        <v>43</v>
      </c>
      <c r="Y877" t="s">
        <v>95</v>
      </c>
      <c r="Z877" t="s">
        <v>135</v>
      </c>
      <c r="AA877" t="s">
        <v>214</v>
      </c>
      <c r="AB877" t="s">
        <v>169</v>
      </c>
      <c r="AC877" t="s">
        <v>70</v>
      </c>
      <c r="AD877" t="s">
        <v>438</v>
      </c>
    </row>
    <row r="878" spans="1:30" hidden="1" x14ac:dyDescent="0.3">
      <c r="A878" t="s">
        <v>4153</v>
      </c>
      <c r="B878" t="s">
        <v>4154</v>
      </c>
      <c r="C878" s="1" t="str">
        <f t="shared" si="142"/>
        <v>21:0500</v>
      </c>
      <c r="D878" s="1" t="str">
        <f t="shared" si="149"/>
        <v>21:0165</v>
      </c>
      <c r="E878" t="s">
        <v>4155</v>
      </c>
      <c r="F878" t="s">
        <v>4156</v>
      </c>
      <c r="H878">
        <v>52.634984299999999</v>
      </c>
      <c r="I878">
        <v>-61.072225500000002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91</v>
      </c>
      <c r="N878">
        <v>877</v>
      </c>
      <c r="O878" t="s">
        <v>477</v>
      </c>
      <c r="P878" t="s">
        <v>335</v>
      </c>
      <c r="Q878" t="s">
        <v>39</v>
      </c>
      <c r="R878" t="s">
        <v>176</v>
      </c>
      <c r="S878" t="s">
        <v>39</v>
      </c>
      <c r="T878" t="s">
        <v>40</v>
      </c>
      <c r="U878" t="s">
        <v>135</v>
      </c>
      <c r="V878" t="s">
        <v>248</v>
      </c>
      <c r="W878" t="s">
        <v>194</v>
      </c>
      <c r="X878" t="s">
        <v>43</v>
      </c>
      <c r="Y878" t="s">
        <v>95</v>
      </c>
      <c r="Z878" t="s">
        <v>134</v>
      </c>
      <c r="AA878" t="s">
        <v>45</v>
      </c>
      <c r="AB878" t="s">
        <v>423</v>
      </c>
      <c r="AC878" t="s">
        <v>250</v>
      </c>
      <c r="AD878" t="s">
        <v>241</v>
      </c>
    </row>
    <row r="879" spans="1:30" hidden="1" x14ac:dyDescent="0.3">
      <c r="A879" t="s">
        <v>4157</v>
      </c>
      <c r="B879" t="s">
        <v>4158</v>
      </c>
      <c r="C879" s="1" t="str">
        <f t="shared" si="142"/>
        <v>21:0500</v>
      </c>
      <c r="D879" s="1" t="str">
        <f t="shared" si="149"/>
        <v>21:0165</v>
      </c>
      <c r="E879" t="s">
        <v>4159</v>
      </c>
      <c r="F879" t="s">
        <v>4160</v>
      </c>
      <c r="H879">
        <v>52.635597500000003</v>
      </c>
      <c r="I879">
        <v>-61.112560199999997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102</v>
      </c>
      <c r="N879">
        <v>878</v>
      </c>
      <c r="O879" t="s">
        <v>403</v>
      </c>
      <c r="P879" t="s">
        <v>129</v>
      </c>
      <c r="Q879" t="s">
        <v>39</v>
      </c>
      <c r="R879" t="s">
        <v>153</v>
      </c>
      <c r="S879" t="s">
        <v>38</v>
      </c>
      <c r="T879" t="s">
        <v>194</v>
      </c>
      <c r="U879" t="s">
        <v>216</v>
      </c>
      <c r="V879" t="s">
        <v>714</v>
      </c>
      <c r="W879" t="s">
        <v>40</v>
      </c>
      <c r="X879" t="s">
        <v>43</v>
      </c>
      <c r="Y879" t="s">
        <v>95</v>
      </c>
      <c r="Z879" t="s">
        <v>423</v>
      </c>
      <c r="AA879" t="s">
        <v>314</v>
      </c>
      <c r="AB879" t="s">
        <v>429</v>
      </c>
      <c r="AC879" t="s">
        <v>57</v>
      </c>
      <c r="AD879" t="s">
        <v>438</v>
      </c>
    </row>
    <row r="880" spans="1:30" hidden="1" x14ac:dyDescent="0.3">
      <c r="A880" t="s">
        <v>4161</v>
      </c>
      <c r="B880" t="s">
        <v>4162</v>
      </c>
      <c r="C880" s="1" t="str">
        <f t="shared" si="142"/>
        <v>21:0500</v>
      </c>
      <c r="D880" s="1" t="str">
        <f t="shared" si="149"/>
        <v>21:0165</v>
      </c>
      <c r="E880" t="s">
        <v>4163</v>
      </c>
      <c r="F880" t="s">
        <v>4164</v>
      </c>
      <c r="H880">
        <v>52.640491699999998</v>
      </c>
      <c r="I880">
        <v>-61.166579300000002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113</v>
      </c>
      <c r="N880">
        <v>879</v>
      </c>
      <c r="O880" t="s">
        <v>104</v>
      </c>
      <c r="P880" t="s">
        <v>192</v>
      </c>
      <c r="Q880" t="s">
        <v>55</v>
      </c>
      <c r="R880" t="s">
        <v>68</v>
      </c>
      <c r="S880" t="s">
        <v>55</v>
      </c>
      <c r="T880" t="s">
        <v>40</v>
      </c>
      <c r="U880" t="s">
        <v>391</v>
      </c>
      <c r="V880" t="s">
        <v>920</v>
      </c>
      <c r="W880" t="s">
        <v>40</v>
      </c>
      <c r="X880" t="s">
        <v>179</v>
      </c>
      <c r="Y880" t="s">
        <v>95</v>
      </c>
      <c r="Z880" t="s">
        <v>35</v>
      </c>
      <c r="AA880" t="s">
        <v>58</v>
      </c>
      <c r="AB880" t="s">
        <v>178</v>
      </c>
      <c r="AC880" t="s">
        <v>250</v>
      </c>
      <c r="AD880" t="s">
        <v>107</v>
      </c>
    </row>
    <row r="881" spans="1:30" hidden="1" x14ac:dyDescent="0.3">
      <c r="A881" t="s">
        <v>4165</v>
      </c>
      <c r="B881" t="s">
        <v>4166</v>
      </c>
      <c r="C881" s="1" t="str">
        <f t="shared" si="142"/>
        <v>21:0500</v>
      </c>
      <c r="D881" s="1" t="str">
        <f t="shared" si="149"/>
        <v>21:0165</v>
      </c>
      <c r="E881" t="s">
        <v>4167</v>
      </c>
      <c r="F881" t="s">
        <v>4168</v>
      </c>
      <c r="H881">
        <v>52.602836799999999</v>
      </c>
      <c r="I881">
        <v>-61.180160000000001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127</v>
      </c>
      <c r="N881">
        <v>880</v>
      </c>
      <c r="O881" t="s">
        <v>391</v>
      </c>
      <c r="P881" t="s">
        <v>256</v>
      </c>
      <c r="Q881" t="s">
        <v>39</v>
      </c>
      <c r="R881" t="s">
        <v>79</v>
      </c>
      <c r="S881" t="s">
        <v>68</v>
      </c>
      <c r="T881" t="s">
        <v>40</v>
      </c>
      <c r="U881" t="s">
        <v>4169</v>
      </c>
      <c r="V881" t="s">
        <v>444</v>
      </c>
      <c r="W881" t="s">
        <v>40</v>
      </c>
      <c r="X881" t="s">
        <v>70</v>
      </c>
      <c r="Y881" t="s">
        <v>95</v>
      </c>
      <c r="Z881" t="s">
        <v>214</v>
      </c>
      <c r="AA881" t="s">
        <v>214</v>
      </c>
      <c r="AB881" t="s">
        <v>67</v>
      </c>
      <c r="AC881" t="s">
        <v>55</v>
      </c>
      <c r="AD881" t="s">
        <v>480</v>
      </c>
    </row>
    <row r="882" spans="1:30" hidden="1" x14ac:dyDescent="0.3">
      <c r="A882" t="s">
        <v>4170</v>
      </c>
      <c r="B882" t="s">
        <v>4171</v>
      </c>
      <c r="C882" s="1" t="str">
        <f t="shared" si="142"/>
        <v>21:0500</v>
      </c>
      <c r="D882" s="1" t="str">
        <f t="shared" si="149"/>
        <v>21:0165</v>
      </c>
      <c r="E882" t="s">
        <v>4172</v>
      </c>
      <c r="F882" t="s">
        <v>4173</v>
      </c>
      <c r="H882">
        <v>52.573089799999998</v>
      </c>
      <c r="I882">
        <v>-61.146963300000003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142</v>
      </c>
      <c r="N882">
        <v>881</v>
      </c>
      <c r="O882" t="s">
        <v>576</v>
      </c>
      <c r="P882" t="s">
        <v>67</v>
      </c>
      <c r="Q882" t="s">
        <v>55</v>
      </c>
      <c r="R882" t="s">
        <v>153</v>
      </c>
      <c r="S882" t="s">
        <v>185</v>
      </c>
      <c r="T882" t="s">
        <v>40</v>
      </c>
      <c r="U882" t="s">
        <v>1571</v>
      </c>
      <c r="V882" t="s">
        <v>812</v>
      </c>
      <c r="W882" t="s">
        <v>40</v>
      </c>
      <c r="X882" t="s">
        <v>43</v>
      </c>
      <c r="Y882" t="s">
        <v>39</v>
      </c>
      <c r="Z882" t="s">
        <v>214</v>
      </c>
      <c r="AA882" t="s">
        <v>135</v>
      </c>
      <c r="AB882" t="s">
        <v>1978</v>
      </c>
      <c r="AC882" t="s">
        <v>37</v>
      </c>
      <c r="AD882" t="s">
        <v>2471</v>
      </c>
    </row>
    <row r="883" spans="1:30" hidden="1" x14ac:dyDescent="0.3">
      <c r="A883" t="s">
        <v>4174</v>
      </c>
      <c r="B883" t="s">
        <v>4175</v>
      </c>
      <c r="C883" s="1" t="str">
        <f t="shared" si="142"/>
        <v>21:0500</v>
      </c>
      <c r="D883" s="1" t="str">
        <f t="shared" si="149"/>
        <v>21:0165</v>
      </c>
      <c r="E883" t="s">
        <v>4176</v>
      </c>
      <c r="F883" t="s">
        <v>4177</v>
      </c>
      <c r="H883">
        <v>52.532338299999999</v>
      </c>
      <c r="I883">
        <v>-61.164736499999997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150</v>
      </c>
      <c r="N883">
        <v>882</v>
      </c>
      <c r="O883" t="s">
        <v>108</v>
      </c>
      <c r="P883" t="s">
        <v>202</v>
      </c>
      <c r="Q883" t="s">
        <v>55</v>
      </c>
      <c r="R883" t="s">
        <v>55</v>
      </c>
      <c r="S883" t="s">
        <v>54</v>
      </c>
      <c r="T883" t="s">
        <v>40</v>
      </c>
      <c r="U883" t="s">
        <v>942</v>
      </c>
      <c r="V883" t="s">
        <v>1402</v>
      </c>
      <c r="W883" t="s">
        <v>40</v>
      </c>
      <c r="X883" t="s">
        <v>179</v>
      </c>
      <c r="Y883" t="s">
        <v>37</v>
      </c>
      <c r="Z883" t="s">
        <v>263</v>
      </c>
      <c r="AA883" t="s">
        <v>134</v>
      </c>
      <c r="AB883" t="s">
        <v>4178</v>
      </c>
      <c r="AC883" t="s">
        <v>293</v>
      </c>
      <c r="AD883" t="s">
        <v>308</v>
      </c>
    </row>
    <row r="884" spans="1:30" hidden="1" x14ac:dyDescent="0.3">
      <c r="A884" t="s">
        <v>4179</v>
      </c>
      <c r="B884" t="s">
        <v>4180</v>
      </c>
      <c r="C884" s="1" t="str">
        <f t="shared" si="142"/>
        <v>21:0500</v>
      </c>
      <c r="D884" s="1" t="str">
        <f t="shared" si="149"/>
        <v>21:0165</v>
      </c>
      <c r="E884" t="s">
        <v>4181</v>
      </c>
      <c r="F884" t="s">
        <v>4182</v>
      </c>
      <c r="H884">
        <v>52.507920800000001</v>
      </c>
      <c r="I884">
        <v>-61.178338599999996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175</v>
      </c>
      <c r="N884">
        <v>883</v>
      </c>
      <c r="O884" t="s">
        <v>571</v>
      </c>
      <c r="P884" t="s">
        <v>204</v>
      </c>
      <c r="Q884" t="s">
        <v>95</v>
      </c>
      <c r="R884" t="s">
        <v>37</v>
      </c>
      <c r="S884" t="s">
        <v>136</v>
      </c>
      <c r="T884" t="s">
        <v>40</v>
      </c>
      <c r="U884" t="s">
        <v>4183</v>
      </c>
      <c r="V884" t="s">
        <v>284</v>
      </c>
      <c r="W884" t="s">
        <v>40</v>
      </c>
      <c r="X884" t="s">
        <v>70</v>
      </c>
      <c r="Y884" t="s">
        <v>95</v>
      </c>
      <c r="Z884" t="s">
        <v>214</v>
      </c>
      <c r="AA884" t="s">
        <v>314</v>
      </c>
      <c r="AB884" t="s">
        <v>1259</v>
      </c>
      <c r="AC884" t="s">
        <v>70</v>
      </c>
      <c r="AD884" t="s">
        <v>216</v>
      </c>
    </row>
    <row r="885" spans="1:30" hidden="1" x14ac:dyDescent="0.3">
      <c r="A885" t="s">
        <v>4184</v>
      </c>
      <c r="B885" t="s">
        <v>4185</v>
      </c>
      <c r="C885" s="1" t="str">
        <f t="shared" si="142"/>
        <v>21:0500</v>
      </c>
      <c r="D885" s="1" t="str">
        <f t="shared" si="149"/>
        <v>21:0165</v>
      </c>
      <c r="E885" t="s">
        <v>4186</v>
      </c>
      <c r="F885" t="s">
        <v>4187</v>
      </c>
      <c r="H885">
        <v>52.506295199999997</v>
      </c>
      <c r="I885">
        <v>-61.207286799999999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184</v>
      </c>
      <c r="N885">
        <v>884</v>
      </c>
      <c r="O885" t="s">
        <v>165</v>
      </c>
      <c r="P885" t="s">
        <v>256</v>
      </c>
      <c r="Q885" t="s">
        <v>39</v>
      </c>
      <c r="R885" t="s">
        <v>37</v>
      </c>
      <c r="S885" t="s">
        <v>95</v>
      </c>
      <c r="T885" t="s">
        <v>40</v>
      </c>
      <c r="U885" t="s">
        <v>377</v>
      </c>
      <c r="V885" t="s">
        <v>649</v>
      </c>
      <c r="W885" t="s">
        <v>40</v>
      </c>
      <c r="X885" t="s">
        <v>43</v>
      </c>
      <c r="Y885" t="s">
        <v>95</v>
      </c>
      <c r="Z885" t="s">
        <v>67</v>
      </c>
      <c r="AA885" t="s">
        <v>258</v>
      </c>
      <c r="AB885" t="s">
        <v>249</v>
      </c>
      <c r="AC885" t="s">
        <v>60</v>
      </c>
      <c r="AD885" t="s">
        <v>107</v>
      </c>
    </row>
    <row r="886" spans="1:30" hidden="1" x14ac:dyDescent="0.3">
      <c r="A886" t="s">
        <v>4188</v>
      </c>
      <c r="B886" t="s">
        <v>4189</v>
      </c>
      <c r="C886" s="1" t="str">
        <f t="shared" si="142"/>
        <v>21:0500</v>
      </c>
      <c r="D886" s="1" t="str">
        <f t="shared" si="149"/>
        <v>21:0165</v>
      </c>
      <c r="E886" t="s">
        <v>4190</v>
      </c>
      <c r="F886" t="s">
        <v>4191</v>
      </c>
      <c r="H886">
        <v>52.518943999999998</v>
      </c>
      <c r="I886">
        <v>-61.2594943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191</v>
      </c>
      <c r="N886">
        <v>885</v>
      </c>
      <c r="O886" t="s">
        <v>241</v>
      </c>
      <c r="P886" t="s">
        <v>45</v>
      </c>
      <c r="Q886" t="s">
        <v>95</v>
      </c>
      <c r="R886" t="s">
        <v>79</v>
      </c>
      <c r="S886" t="s">
        <v>67</v>
      </c>
      <c r="T886" t="s">
        <v>194</v>
      </c>
      <c r="U886" t="s">
        <v>3510</v>
      </c>
      <c r="V886" t="s">
        <v>3444</v>
      </c>
      <c r="W886" t="s">
        <v>40</v>
      </c>
      <c r="X886" t="s">
        <v>70</v>
      </c>
      <c r="Y886" t="s">
        <v>39</v>
      </c>
      <c r="Z886" t="s">
        <v>83</v>
      </c>
      <c r="AA886" t="s">
        <v>107</v>
      </c>
      <c r="AB886" t="s">
        <v>2301</v>
      </c>
      <c r="AC886" t="s">
        <v>598</v>
      </c>
      <c r="AD886" t="s">
        <v>324</v>
      </c>
    </row>
    <row r="887" spans="1:30" hidden="1" x14ac:dyDescent="0.3">
      <c r="A887" t="s">
        <v>4192</v>
      </c>
      <c r="B887" t="s">
        <v>4193</v>
      </c>
      <c r="C887" s="1" t="str">
        <f t="shared" si="142"/>
        <v>21:0500</v>
      </c>
      <c r="D887" s="1" t="str">
        <f t="shared" si="149"/>
        <v>21:0165</v>
      </c>
      <c r="E887" t="s">
        <v>4194</v>
      </c>
      <c r="F887" t="s">
        <v>4195</v>
      </c>
      <c r="H887">
        <v>52.513493400000002</v>
      </c>
      <c r="I887">
        <v>-61.319027900000002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201</v>
      </c>
      <c r="N887">
        <v>886</v>
      </c>
      <c r="O887" t="s">
        <v>256</v>
      </c>
      <c r="P887" t="s">
        <v>256</v>
      </c>
      <c r="Q887" t="s">
        <v>39</v>
      </c>
      <c r="R887" t="s">
        <v>37</v>
      </c>
      <c r="S887" t="s">
        <v>55</v>
      </c>
      <c r="T887" t="s">
        <v>40</v>
      </c>
      <c r="U887" t="s">
        <v>116</v>
      </c>
      <c r="V887" t="s">
        <v>97</v>
      </c>
      <c r="W887" t="s">
        <v>40</v>
      </c>
      <c r="X887" t="s">
        <v>43</v>
      </c>
      <c r="Y887" t="s">
        <v>95</v>
      </c>
      <c r="Z887" t="s">
        <v>204</v>
      </c>
      <c r="AA887" t="s">
        <v>258</v>
      </c>
      <c r="AB887" t="s">
        <v>84</v>
      </c>
      <c r="AC887" t="s">
        <v>233</v>
      </c>
      <c r="AD887" t="s">
        <v>216</v>
      </c>
    </row>
    <row r="888" spans="1:30" hidden="1" x14ac:dyDescent="0.3">
      <c r="A888" t="s">
        <v>4196</v>
      </c>
      <c r="B888" t="s">
        <v>4197</v>
      </c>
      <c r="C888" s="1" t="str">
        <f t="shared" si="142"/>
        <v>21:0500</v>
      </c>
      <c r="D888" s="1" t="str">
        <f t="shared" si="149"/>
        <v>21:0165</v>
      </c>
      <c r="E888" t="s">
        <v>4198</v>
      </c>
      <c r="F888" t="s">
        <v>4199</v>
      </c>
      <c r="H888">
        <v>52.510804499999999</v>
      </c>
      <c r="I888">
        <v>-61.354792600000003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210</v>
      </c>
      <c r="N888">
        <v>887</v>
      </c>
      <c r="O888" t="s">
        <v>335</v>
      </c>
      <c r="P888" t="s">
        <v>377</v>
      </c>
      <c r="Q888" t="s">
        <v>95</v>
      </c>
      <c r="R888" t="s">
        <v>131</v>
      </c>
      <c r="S888" t="s">
        <v>38</v>
      </c>
      <c r="T888" t="s">
        <v>40</v>
      </c>
      <c r="U888" t="s">
        <v>544</v>
      </c>
      <c r="V888" t="s">
        <v>505</v>
      </c>
      <c r="W888" t="s">
        <v>40</v>
      </c>
      <c r="X888" t="s">
        <v>39</v>
      </c>
      <c r="Y888" t="s">
        <v>95</v>
      </c>
      <c r="Z888" t="s">
        <v>135</v>
      </c>
      <c r="AA888" t="s">
        <v>58</v>
      </c>
      <c r="AB888" t="s">
        <v>67</v>
      </c>
      <c r="AC888" t="s">
        <v>947</v>
      </c>
      <c r="AD888" t="s">
        <v>122</v>
      </c>
    </row>
    <row r="889" spans="1:30" hidden="1" x14ac:dyDescent="0.3">
      <c r="A889" t="s">
        <v>4200</v>
      </c>
      <c r="B889" t="s">
        <v>4201</v>
      </c>
      <c r="C889" s="1" t="str">
        <f t="shared" si="142"/>
        <v>21:0500</v>
      </c>
      <c r="D889" s="1" t="str">
        <f t="shared" si="149"/>
        <v>21:0165</v>
      </c>
      <c r="E889" t="s">
        <v>4202</v>
      </c>
      <c r="F889" t="s">
        <v>4203</v>
      </c>
      <c r="H889">
        <v>52.5171432</v>
      </c>
      <c r="I889">
        <v>-61.437606600000002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221</v>
      </c>
      <c r="N889">
        <v>888</v>
      </c>
      <c r="O889" t="s">
        <v>151</v>
      </c>
      <c r="P889" t="s">
        <v>477</v>
      </c>
      <c r="Q889" t="s">
        <v>95</v>
      </c>
      <c r="R889" t="s">
        <v>38</v>
      </c>
      <c r="S889" t="s">
        <v>185</v>
      </c>
      <c r="T889" t="s">
        <v>40</v>
      </c>
      <c r="U889" t="s">
        <v>4204</v>
      </c>
      <c r="V889" t="s">
        <v>4205</v>
      </c>
      <c r="W889" t="s">
        <v>40</v>
      </c>
      <c r="X889" t="s">
        <v>43</v>
      </c>
      <c r="Y889" t="s">
        <v>37</v>
      </c>
      <c r="Z889" t="s">
        <v>196</v>
      </c>
      <c r="AA889" t="s">
        <v>314</v>
      </c>
      <c r="AB889" t="s">
        <v>936</v>
      </c>
      <c r="AC889" t="s">
        <v>596</v>
      </c>
      <c r="AD889" t="s">
        <v>449</v>
      </c>
    </row>
    <row r="890" spans="1:30" hidden="1" x14ac:dyDescent="0.3">
      <c r="A890" t="s">
        <v>4206</v>
      </c>
      <c r="B890" t="s">
        <v>4207</v>
      </c>
      <c r="C890" s="1" t="str">
        <f t="shared" si="142"/>
        <v>21:0500</v>
      </c>
      <c r="D890" s="1" t="str">
        <f t="shared" si="149"/>
        <v>21:0165</v>
      </c>
      <c r="E890" t="s">
        <v>4208</v>
      </c>
      <c r="F890" t="s">
        <v>4209</v>
      </c>
      <c r="H890">
        <v>52.518740100000002</v>
      </c>
      <c r="I890">
        <v>-61.489887500000002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230</v>
      </c>
      <c r="N890">
        <v>889</v>
      </c>
      <c r="O890" t="s">
        <v>270</v>
      </c>
      <c r="P890" t="s">
        <v>79</v>
      </c>
      <c r="Q890" t="s">
        <v>95</v>
      </c>
      <c r="R890" t="s">
        <v>68</v>
      </c>
      <c r="S890" t="s">
        <v>185</v>
      </c>
      <c r="T890" t="s">
        <v>40</v>
      </c>
      <c r="U890" t="s">
        <v>4210</v>
      </c>
      <c r="V890" t="s">
        <v>461</v>
      </c>
      <c r="W890" t="s">
        <v>40</v>
      </c>
      <c r="X890" t="s">
        <v>70</v>
      </c>
      <c r="Y890" t="s">
        <v>55</v>
      </c>
      <c r="Z890" t="s">
        <v>211</v>
      </c>
      <c r="AA890" t="s">
        <v>204</v>
      </c>
      <c r="AB890" t="s">
        <v>3966</v>
      </c>
      <c r="AC890" t="s">
        <v>70</v>
      </c>
      <c r="AD890" t="s">
        <v>122</v>
      </c>
    </row>
    <row r="891" spans="1:30" hidden="1" x14ac:dyDescent="0.3">
      <c r="A891" t="s">
        <v>4211</v>
      </c>
      <c r="B891" t="s">
        <v>4212</v>
      </c>
      <c r="C891" s="1" t="str">
        <f t="shared" si="142"/>
        <v>21:0500</v>
      </c>
      <c r="D891" s="1" t="str">
        <f t="shared" si="149"/>
        <v>21:0165</v>
      </c>
      <c r="E891" t="s">
        <v>4213</v>
      </c>
      <c r="F891" t="s">
        <v>4214</v>
      </c>
      <c r="H891">
        <v>52.282351599999998</v>
      </c>
      <c r="I891">
        <v>-60.682512000000003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238</v>
      </c>
      <c r="N891">
        <v>890</v>
      </c>
      <c r="O891" t="s">
        <v>257</v>
      </c>
      <c r="P891" t="s">
        <v>134</v>
      </c>
      <c r="Q891" t="s">
        <v>39</v>
      </c>
      <c r="R891" t="s">
        <v>38</v>
      </c>
      <c r="S891" t="s">
        <v>92</v>
      </c>
      <c r="T891" t="s">
        <v>40</v>
      </c>
      <c r="U891" t="s">
        <v>4215</v>
      </c>
      <c r="V891" t="s">
        <v>505</v>
      </c>
      <c r="W891" t="s">
        <v>40</v>
      </c>
      <c r="X891" t="s">
        <v>43</v>
      </c>
      <c r="Y891" t="s">
        <v>95</v>
      </c>
      <c r="Z891" t="s">
        <v>214</v>
      </c>
      <c r="AA891" t="s">
        <v>258</v>
      </c>
      <c r="AB891" t="s">
        <v>256</v>
      </c>
      <c r="AC891" t="s">
        <v>239</v>
      </c>
      <c r="AD891" t="s">
        <v>324</v>
      </c>
    </row>
    <row r="892" spans="1:30" hidden="1" x14ac:dyDescent="0.3">
      <c r="A892" t="s">
        <v>4216</v>
      </c>
      <c r="B892" t="s">
        <v>4217</v>
      </c>
      <c r="C892" s="1" t="str">
        <f t="shared" si="142"/>
        <v>21:0500</v>
      </c>
      <c r="D892" s="1" t="str">
        <f t="shared" si="149"/>
        <v>21:0165</v>
      </c>
      <c r="E892" t="s">
        <v>4218</v>
      </c>
      <c r="F892" t="s">
        <v>4219</v>
      </c>
      <c r="H892">
        <v>52.259360700000002</v>
      </c>
      <c r="I892">
        <v>-60.627409299999997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246</v>
      </c>
      <c r="N892">
        <v>891</v>
      </c>
      <c r="O892" t="s">
        <v>192</v>
      </c>
      <c r="P892" t="s">
        <v>131</v>
      </c>
      <c r="Q892" t="s">
        <v>55</v>
      </c>
      <c r="R892" t="s">
        <v>55</v>
      </c>
      <c r="S892" t="s">
        <v>131</v>
      </c>
      <c r="T892" t="s">
        <v>40</v>
      </c>
      <c r="U892" t="s">
        <v>641</v>
      </c>
      <c r="V892" t="s">
        <v>233</v>
      </c>
      <c r="W892" t="s">
        <v>40</v>
      </c>
      <c r="X892" t="s">
        <v>179</v>
      </c>
      <c r="Y892" t="s">
        <v>95</v>
      </c>
      <c r="Z892" t="s">
        <v>204</v>
      </c>
      <c r="AA892" t="s">
        <v>134</v>
      </c>
      <c r="AB892" t="s">
        <v>131</v>
      </c>
      <c r="AC892" t="s">
        <v>239</v>
      </c>
      <c r="AD892" t="s">
        <v>438</v>
      </c>
    </row>
    <row r="893" spans="1:30" hidden="1" x14ac:dyDescent="0.3">
      <c r="A893" t="s">
        <v>4220</v>
      </c>
      <c r="B893" t="s">
        <v>4221</v>
      </c>
      <c r="C893" s="1" t="str">
        <f t="shared" si="142"/>
        <v>21:0500</v>
      </c>
      <c r="D893" s="1" t="str">
        <f t="shared" si="149"/>
        <v>21:0165</v>
      </c>
      <c r="E893" t="s">
        <v>4222</v>
      </c>
      <c r="F893" t="s">
        <v>4223</v>
      </c>
      <c r="H893">
        <v>52.233101699999999</v>
      </c>
      <c r="I893">
        <v>-60.481819999999999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46</v>
      </c>
      <c r="M893" t="s">
        <v>34</v>
      </c>
      <c r="N893">
        <v>892</v>
      </c>
      <c r="O893" t="s">
        <v>135</v>
      </c>
      <c r="P893" t="s">
        <v>477</v>
      </c>
      <c r="Q893" t="s">
        <v>39</v>
      </c>
      <c r="R893" t="s">
        <v>68</v>
      </c>
      <c r="S893" t="s">
        <v>68</v>
      </c>
      <c r="T893" t="s">
        <v>40</v>
      </c>
      <c r="U893" t="s">
        <v>3111</v>
      </c>
      <c r="V893" t="s">
        <v>3537</v>
      </c>
      <c r="W893" t="s">
        <v>40</v>
      </c>
      <c r="X893" t="s">
        <v>43</v>
      </c>
      <c r="Y893" t="s">
        <v>95</v>
      </c>
      <c r="Z893" t="s">
        <v>211</v>
      </c>
      <c r="AA893" t="s">
        <v>115</v>
      </c>
      <c r="AB893" t="s">
        <v>35</v>
      </c>
      <c r="AC893" t="s">
        <v>144</v>
      </c>
      <c r="AD893" t="s">
        <v>438</v>
      </c>
    </row>
    <row r="894" spans="1:30" hidden="1" x14ac:dyDescent="0.3">
      <c r="A894" t="s">
        <v>4224</v>
      </c>
      <c r="B894" t="s">
        <v>4225</v>
      </c>
      <c r="C894" s="1" t="str">
        <f t="shared" si="142"/>
        <v>21:0500</v>
      </c>
      <c r="D894" s="1" t="str">
        <f t="shared" si="149"/>
        <v>21:0165</v>
      </c>
      <c r="E894" t="s">
        <v>4226</v>
      </c>
      <c r="F894" t="s">
        <v>4227</v>
      </c>
      <c r="H894">
        <v>52.238249699999997</v>
      </c>
      <c r="I894">
        <v>-60.615060100000001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76</v>
      </c>
      <c r="N894">
        <v>893</v>
      </c>
      <c r="O894" t="s">
        <v>53</v>
      </c>
      <c r="P894" t="s">
        <v>119</v>
      </c>
      <c r="Q894" t="s">
        <v>39</v>
      </c>
      <c r="R894" t="s">
        <v>38</v>
      </c>
      <c r="S894" t="s">
        <v>119</v>
      </c>
      <c r="T894" t="s">
        <v>40</v>
      </c>
      <c r="U894" t="s">
        <v>384</v>
      </c>
      <c r="V894" t="s">
        <v>284</v>
      </c>
      <c r="W894" t="s">
        <v>40</v>
      </c>
      <c r="X894" t="s">
        <v>179</v>
      </c>
      <c r="Y894" t="s">
        <v>95</v>
      </c>
      <c r="Z894" t="s">
        <v>263</v>
      </c>
      <c r="AA894" t="s">
        <v>214</v>
      </c>
      <c r="AB894" t="s">
        <v>2662</v>
      </c>
      <c r="AC894" t="s">
        <v>106</v>
      </c>
      <c r="AD894" t="s">
        <v>308</v>
      </c>
    </row>
    <row r="895" spans="1:30" hidden="1" x14ac:dyDescent="0.3">
      <c r="A895" t="s">
        <v>4228</v>
      </c>
      <c r="B895" t="s">
        <v>4229</v>
      </c>
      <c r="C895" s="1" t="str">
        <f t="shared" si="142"/>
        <v>21:0500</v>
      </c>
      <c r="D895" s="1" t="str">
        <f t="shared" si="149"/>
        <v>21:0165</v>
      </c>
      <c r="E895" t="s">
        <v>4230</v>
      </c>
      <c r="F895" t="s">
        <v>4231</v>
      </c>
      <c r="H895">
        <v>52.235372400000003</v>
      </c>
      <c r="I895">
        <v>-60.536223700000001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91</v>
      </c>
      <c r="N895">
        <v>894</v>
      </c>
      <c r="O895" t="s">
        <v>105</v>
      </c>
      <c r="P895" t="s">
        <v>408</v>
      </c>
      <c r="Q895" t="s">
        <v>95</v>
      </c>
      <c r="R895" t="s">
        <v>92</v>
      </c>
      <c r="S895" t="s">
        <v>38</v>
      </c>
      <c r="T895" t="s">
        <v>194</v>
      </c>
      <c r="U895" t="s">
        <v>1060</v>
      </c>
      <c r="V895" t="s">
        <v>1198</v>
      </c>
      <c r="W895" t="s">
        <v>117</v>
      </c>
      <c r="X895" t="s">
        <v>43</v>
      </c>
      <c r="Y895" t="s">
        <v>95</v>
      </c>
      <c r="Z895" t="s">
        <v>83</v>
      </c>
      <c r="AA895" t="s">
        <v>392</v>
      </c>
      <c r="AB895" t="s">
        <v>1842</v>
      </c>
      <c r="AC895" t="s">
        <v>94</v>
      </c>
      <c r="AD895" t="s">
        <v>2423</v>
      </c>
    </row>
    <row r="896" spans="1:30" hidden="1" x14ac:dyDescent="0.3">
      <c r="A896" t="s">
        <v>4232</v>
      </c>
      <c r="B896" t="s">
        <v>4233</v>
      </c>
      <c r="C896" s="1" t="str">
        <f t="shared" si="142"/>
        <v>21:0500</v>
      </c>
      <c r="D896" s="1" t="str">
        <f t="shared" si="149"/>
        <v>21:0165</v>
      </c>
      <c r="E896" t="s">
        <v>4222</v>
      </c>
      <c r="F896" t="s">
        <v>4234</v>
      </c>
      <c r="H896">
        <v>52.233101699999999</v>
      </c>
      <c r="I896">
        <v>-60.481819999999999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65</v>
      </c>
      <c r="N896">
        <v>895</v>
      </c>
      <c r="O896" t="s">
        <v>873</v>
      </c>
      <c r="P896" t="s">
        <v>104</v>
      </c>
      <c r="Q896" t="s">
        <v>95</v>
      </c>
      <c r="R896" t="s">
        <v>38</v>
      </c>
      <c r="S896" t="s">
        <v>38</v>
      </c>
      <c r="T896" t="s">
        <v>40</v>
      </c>
      <c r="U896" t="s">
        <v>336</v>
      </c>
      <c r="V896" t="s">
        <v>812</v>
      </c>
      <c r="W896" t="s">
        <v>40</v>
      </c>
      <c r="X896" t="s">
        <v>43</v>
      </c>
      <c r="Y896" t="s">
        <v>95</v>
      </c>
      <c r="Z896" t="s">
        <v>211</v>
      </c>
      <c r="AA896" t="s">
        <v>115</v>
      </c>
      <c r="AB896" t="s">
        <v>655</v>
      </c>
      <c r="AC896" t="s">
        <v>94</v>
      </c>
      <c r="AD896" t="s">
        <v>324</v>
      </c>
    </row>
    <row r="897" spans="1:30" hidden="1" x14ac:dyDescent="0.3">
      <c r="A897" t="s">
        <v>4235</v>
      </c>
      <c r="B897" t="s">
        <v>4236</v>
      </c>
      <c r="C897" s="1" t="str">
        <f t="shared" si="142"/>
        <v>21:0500</v>
      </c>
      <c r="D897" s="1" t="str">
        <f t="shared" si="149"/>
        <v>21:0165</v>
      </c>
      <c r="E897" t="s">
        <v>4222</v>
      </c>
      <c r="F897" t="s">
        <v>4237</v>
      </c>
      <c r="H897">
        <v>52.233101699999999</v>
      </c>
      <c r="I897">
        <v>-60.481819999999999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52</v>
      </c>
      <c r="N897">
        <v>896</v>
      </c>
      <c r="O897" t="s">
        <v>129</v>
      </c>
      <c r="P897" t="s">
        <v>192</v>
      </c>
      <c r="Q897" t="s">
        <v>95</v>
      </c>
      <c r="R897" t="s">
        <v>68</v>
      </c>
      <c r="S897" t="s">
        <v>136</v>
      </c>
      <c r="T897" t="s">
        <v>40</v>
      </c>
      <c r="U897" t="s">
        <v>455</v>
      </c>
      <c r="V897" t="s">
        <v>935</v>
      </c>
      <c r="W897" t="s">
        <v>40</v>
      </c>
      <c r="X897" t="s">
        <v>43</v>
      </c>
      <c r="Y897" t="s">
        <v>95</v>
      </c>
      <c r="Z897" t="s">
        <v>423</v>
      </c>
      <c r="AA897" t="s">
        <v>107</v>
      </c>
      <c r="AB897" t="s">
        <v>512</v>
      </c>
      <c r="AC897" t="s">
        <v>248</v>
      </c>
      <c r="AD897" t="s">
        <v>324</v>
      </c>
    </row>
    <row r="898" spans="1:30" hidden="1" x14ac:dyDescent="0.3">
      <c r="A898" t="s">
        <v>4238</v>
      </c>
      <c r="B898" t="s">
        <v>4239</v>
      </c>
      <c r="C898" s="1" t="str">
        <f t="shared" ref="C898:C961" si="152">HYPERLINK("http://geochem.nrcan.gc.ca/cdogs/content/bdl/bdl210500_e.htm", "21:0500")</f>
        <v>21:0500</v>
      </c>
      <c r="D898" s="1" t="str">
        <f t="shared" si="149"/>
        <v>21:0165</v>
      </c>
      <c r="E898" t="s">
        <v>4240</v>
      </c>
      <c r="F898" t="s">
        <v>4241</v>
      </c>
      <c r="H898">
        <v>52.230416699999999</v>
      </c>
      <c r="I898">
        <v>-60.436363700000001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102</v>
      </c>
      <c r="N898">
        <v>897</v>
      </c>
      <c r="O898" t="s">
        <v>44</v>
      </c>
      <c r="P898" t="s">
        <v>270</v>
      </c>
      <c r="Q898" t="s">
        <v>95</v>
      </c>
      <c r="R898" t="s">
        <v>38</v>
      </c>
      <c r="S898" t="s">
        <v>202</v>
      </c>
      <c r="T898" t="s">
        <v>194</v>
      </c>
      <c r="U898" t="s">
        <v>4242</v>
      </c>
      <c r="V898" t="s">
        <v>728</v>
      </c>
      <c r="W898" t="s">
        <v>40</v>
      </c>
      <c r="X898" t="s">
        <v>43</v>
      </c>
      <c r="Y898" t="s">
        <v>95</v>
      </c>
      <c r="Z898" t="s">
        <v>1139</v>
      </c>
      <c r="AA898" t="s">
        <v>392</v>
      </c>
      <c r="AB898" t="s">
        <v>108</v>
      </c>
      <c r="AC898" t="s">
        <v>248</v>
      </c>
      <c r="AD898" t="s">
        <v>86</v>
      </c>
    </row>
    <row r="899" spans="1:30" hidden="1" x14ac:dyDescent="0.3">
      <c r="A899" t="s">
        <v>4243</v>
      </c>
      <c r="B899" t="s">
        <v>4244</v>
      </c>
      <c r="C899" s="1" t="str">
        <f t="shared" si="152"/>
        <v>21:0500</v>
      </c>
      <c r="D899" s="1" t="str">
        <f t="shared" si="149"/>
        <v>21:0165</v>
      </c>
      <c r="E899" t="s">
        <v>4245</v>
      </c>
      <c r="F899" t="s">
        <v>4246</v>
      </c>
      <c r="H899">
        <v>52.242017799999999</v>
      </c>
      <c r="I899">
        <v>-60.367249999999999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113</v>
      </c>
      <c r="N899">
        <v>898</v>
      </c>
      <c r="O899" t="s">
        <v>283</v>
      </c>
      <c r="P899" t="s">
        <v>134</v>
      </c>
      <c r="Q899" t="s">
        <v>95</v>
      </c>
      <c r="R899" t="s">
        <v>68</v>
      </c>
      <c r="S899" t="s">
        <v>131</v>
      </c>
      <c r="T899" t="s">
        <v>40</v>
      </c>
      <c r="U899" t="s">
        <v>613</v>
      </c>
      <c r="V899" t="s">
        <v>97</v>
      </c>
      <c r="W899" t="s">
        <v>40</v>
      </c>
      <c r="X899" t="s">
        <v>43</v>
      </c>
      <c r="Y899" t="s">
        <v>39</v>
      </c>
      <c r="Z899" t="s">
        <v>613</v>
      </c>
      <c r="AA899" t="s">
        <v>58</v>
      </c>
      <c r="AB899" t="s">
        <v>462</v>
      </c>
      <c r="AC899" t="s">
        <v>94</v>
      </c>
      <c r="AD899" t="s">
        <v>314</v>
      </c>
    </row>
    <row r="900" spans="1:30" hidden="1" x14ac:dyDescent="0.3">
      <c r="A900" t="s">
        <v>4247</v>
      </c>
      <c r="B900" t="s">
        <v>4248</v>
      </c>
      <c r="C900" s="1" t="str">
        <f t="shared" si="152"/>
        <v>21:0500</v>
      </c>
      <c r="D900" s="1" t="str">
        <f t="shared" si="149"/>
        <v>21:0165</v>
      </c>
      <c r="E900" t="s">
        <v>4249</v>
      </c>
      <c r="F900" t="s">
        <v>4250</v>
      </c>
      <c r="H900">
        <v>52.2291004</v>
      </c>
      <c r="I900">
        <v>-60.326610600000002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127</v>
      </c>
      <c r="N900">
        <v>899</v>
      </c>
      <c r="O900" t="s">
        <v>270</v>
      </c>
      <c r="P900" t="s">
        <v>165</v>
      </c>
      <c r="Q900" t="s">
        <v>39</v>
      </c>
      <c r="R900" t="s">
        <v>136</v>
      </c>
      <c r="S900" t="s">
        <v>136</v>
      </c>
      <c r="T900" t="s">
        <v>40</v>
      </c>
      <c r="U900" t="s">
        <v>41</v>
      </c>
      <c r="V900" t="s">
        <v>57</v>
      </c>
      <c r="W900" t="s">
        <v>40</v>
      </c>
      <c r="X900" t="s">
        <v>43</v>
      </c>
      <c r="Y900" t="s">
        <v>39</v>
      </c>
      <c r="Z900" t="s">
        <v>337</v>
      </c>
      <c r="AA900" t="s">
        <v>135</v>
      </c>
      <c r="AB900" t="s">
        <v>683</v>
      </c>
      <c r="AC900" t="s">
        <v>179</v>
      </c>
      <c r="AD900" t="s">
        <v>107</v>
      </c>
    </row>
    <row r="901" spans="1:30" hidden="1" x14ac:dyDescent="0.3">
      <c r="A901" t="s">
        <v>4251</v>
      </c>
      <c r="B901" t="s">
        <v>4252</v>
      </c>
      <c r="C901" s="1" t="str">
        <f t="shared" si="152"/>
        <v>21:0500</v>
      </c>
      <c r="D901" s="1" t="str">
        <f t="shared" si="149"/>
        <v>21:0165</v>
      </c>
      <c r="E901" t="s">
        <v>4253</v>
      </c>
      <c r="F901" t="s">
        <v>4254</v>
      </c>
      <c r="H901">
        <v>52.223339000000003</v>
      </c>
      <c r="I901">
        <v>-60.2569442</v>
      </c>
      <c r="J901" s="1" t="str">
        <f t="shared" si="150"/>
        <v>NGR lake sediment grab sample</v>
      </c>
      <c r="K901" s="1" t="str">
        <f t="shared" si="151"/>
        <v>&lt;177 micron (NGR)</v>
      </c>
      <c r="L901">
        <v>46</v>
      </c>
      <c r="M901" t="s">
        <v>142</v>
      </c>
      <c r="N901">
        <v>900</v>
      </c>
      <c r="O901" t="s">
        <v>283</v>
      </c>
      <c r="P901" t="s">
        <v>477</v>
      </c>
      <c r="Q901" t="s">
        <v>39</v>
      </c>
      <c r="R901" t="s">
        <v>92</v>
      </c>
      <c r="S901" t="s">
        <v>136</v>
      </c>
      <c r="T901" t="s">
        <v>194</v>
      </c>
      <c r="U901" t="s">
        <v>222</v>
      </c>
      <c r="V901" t="s">
        <v>47</v>
      </c>
      <c r="W901" t="s">
        <v>40</v>
      </c>
      <c r="X901" t="s">
        <v>43</v>
      </c>
      <c r="Y901" t="s">
        <v>95</v>
      </c>
      <c r="Z901" t="s">
        <v>214</v>
      </c>
      <c r="AA901" t="s">
        <v>58</v>
      </c>
      <c r="AB901" t="s">
        <v>472</v>
      </c>
      <c r="AC901" t="s">
        <v>70</v>
      </c>
      <c r="AD901" t="s">
        <v>61</v>
      </c>
    </row>
    <row r="902" spans="1:30" hidden="1" x14ac:dyDescent="0.3">
      <c r="A902" t="s">
        <v>4255</v>
      </c>
      <c r="B902" t="s">
        <v>4256</v>
      </c>
      <c r="C902" s="1" t="str">
        <f t="shared" si="152"/>
        <v>21:0500</v>
      </c>
      <c r="D902" s="1" t="str">
        <f t="shared" si="149"/>
        <v>21:0165</v>
      </c>
      <c r="E902" t="s">
        <v>4257</v>
      </c>
      <c r="F902" t="s">
        <v>4258</v>
      </c>
      <c r="H902">
        <v>52.250785499999999</v>
      </c>
      <c r="I902">
        <v>-60.203260800000002</v>
      </c>
      <c r="J902" s="1" t="str">
        <f t="shared" si="150"/>
        <v>NGR lake sediment grab sample</v>
      </c>
      <c r="K902" s="1" t="str">
        <f t="shared" si="151"/>
        <v>&lt;177 micron (NGR)</v>
      </c>
      <c r="L902">
        <v>46</v>
      </c>
      <c r="M902" t="s">
        <v>150</v>
      </c>
      <c r="N902">
        <v>901</v>
      </c>
      <c r="O902" t="s">
        <v>232</v>
      </c>
      <c r="P902" t="s">
        <v>185</v>
      </c>
      <c r="Q902" t="s">
        <v>39</v>
      </c>
      <c r="R902" t="s">
        <v>39</v>
      </c>
      <c r="S902" t="s">
        <v>95</v>
      </c>
      <c r="T902" t="s">
        <v>194</v>
      </c>
      <c r="U902" t="s">
        <v>247</v>
      </c>
      <c r="V902" t="s">
        <v>144</v>
      </c>
      <c r="W902" t="s">
        <v>40</v>
      </c>
      <c r="X902" t="s">
        <v>43</v>
      </c>
      <c r="Y902" t="s">
        <v>95</v>
      </c>
      <c r="Z902" t="s">
        <v>67</v>
      </c>
      <c r="AA902" t="s">
        <v>58</v>
      </c>
      <c r="AB902" t="s">
        <v>493</v>
      </c>
      <c r="AC902" t="s">
        <v>47</v>
      </c>
      <c r="AD902" t="s">
        <v>83</v>
      </c>
    </row>
    <row r="903" spans="1:30" hidden="1" x14ac:dyDescent="0.3">
      <c r="A903" t="s">
        <v>4259</v>
      </c>
      <c r="B903" t="s">
        <v>4260</v>
      </c>
      <c r="C903" s="1" t="str">
        <f t="shared" si="152"/>
        <v>21:0500</v>
      </c>
      <c r="D903" s="1" t="str">
        <f t="shared" si="149"/>
        <v>21:0165</v>
      </c>
      <c r="E903" t="s">
        <v>4261</v>
      </c>
      <c r="F903" t="s">
        <v>4262</v>
      </c>
      <c r="H903">
        <v>52.200758299999997</v>
      </c>
      <c r="I903">
        <v>-60.244210899999999</v>
      </c>
      <c r="J903" s="1" t="str">
        <f t="shared" si="150"/>
        <v>NGR lake sediment grab sample</v>
      </c>
      <c r="K903" s="1" t="str">
        <f t="shared" si="151"/>
        <v>&lt;177 micron (NGR)</v>
      </c>
      <c r="L903">
        <v>46</v>
      </c>
      <c r="M903" t="s">
        <v>175</v>
      </c>
      <c r="N903">
        <v>902</v>
      </c>
      <c r="O903" t="s">
        <v>103</v>
      </c>
      <c r="P903" t="s">
        <v>176</v>
      </c>
      <c r="Q903" t="s">
        <v>95</v>
      </c>
      <c r="R903" t="s">
        <v>55</v>
      </c>
      <c r="S903" t="s">
        <v>79</v>
      </c>
      <c r="T903" t="s">
        <v>40</v>
      </c>
      <c r="U903" t="s">
        <v>241</v>
      </c>
      <c r="V903" t="s">
        <v>596</v>
      </c>
      <c r="W903" t="s">
        <v>40</v>
      </c>
      <c r="X903" t="s">
        <v>43</v>
      </c>
      <c r="Y903" t="s">
        <v>95</v>
      </c>
      <c r="Z903" t="s">
        <v>337</v>
      </c>
      <c r="AA903" t="s">
        <v>135</v>
      </c>
      <c r="AB903" t="s">
        <v>1978</v>
      </c>
      <c r="AC903" t="s">
        <v>239</v>
      </c>
      <c r="AD903" t="s">
        <v>61</v>
      </c>
    </row>
    <row r="904" spans="1:30" hidden="1" x14ac:dyDescent="0.3">
      <c r="A904" t="s">
        <v>4263</v>
      </c>
      <c r="B904" t="s">
        <v>4264</v>
      </c>
      <c r="C904" s="1" t="str">
        <f t="shared" si="152"/>
        <v>21:0500</v>
      </c>
      <c r="D904" s="1" t="str">
        <f t="shared" si="149"/>
        <v>21:0165</v>
      </c>
      <c r="E904" t="s">
        <v>4265</v>
      </c>
      <c r="F904" t="s">
        <v>4266</v>
      </c>
      <c r="H904">
        <v>52.156389699999998</v>
      </c>
      <c r="I904">
        <v>-60.249716599999999</v>
      </c>
      <c r="J904" s="1" t="str">
        <f t="shared" si="150"/>
        <v>NGR lake sediment grab sample</v>
      </c>
      <c r="K904" s="1" t="str">
        <f t="shared" si="151"/>
        <v>&lt;177 micron (NGR)</v>
      </c>
      <c r="L904">
        <v>46</v>
      </c>
      <c r="M904" t="s">
        <v>184</v>
      </c>
      <c r="N904">
        <v>903</v>
      </c>
      <c r="O904" t="s">
        <v>263</v>
      </c>
      <c r="P904" t="s">
        <v>67</v>
      </c>
      <c r="Q904" t="s">
        <v>95</v>
      </c>
      <c r="R904" t="s">
        <v>68</v>
      </c>
      <c r="S904" t="s">
        <v>153</v>
      </c>
      <c r="T904" t="s">
        <v>40</v>
      </c>
      <c r="U904" t="s">
        <v>4267</v>
      </c>
      <c r="V904" t="s">
        <v>818</v>
      </c>
      <c r="W904" t="s">
        <v>40</v>
      </c>
      <c r="X904" t="s">
        <v>43</v>
      </c>
      <c r="Y904" t="s">
        <v>95</v>
      </c>
      <c r="Z904" t="s">
        <v>258</v>
      </c>
      <c r="AA904" t="s">
        <v>258</v>
      </c>
      <c r="AB904" t="s">
        <v>285</v>
      </c>
      <c r="AC904" t="s">
        <v>94</v>
      </c>
      <c r="AD904" t="s">
        <v>392</v>
      </c>
    </row>
    <row r="905" spans="1:30" hidden="1" x14ac:dyDescent="0.3">
      <c r="A905" t="s">
        <v>4268</v>
      </c>
      <c r="B905" t="s">
        <v>4269</v>
      </c>
      <c r="C905" s="1" t="str">
        <f t="shared" si="152"/>
        <v>21:0500</v>
      </c>
      <c r="D905" s="1" t="str">
        <f>HYPERLINK("http://geochem.nrcan.gc.ca/cdogs/content/svy/svy_e.htm", "")</f>
        <v/>
      </c>
      <c r="G905" s="1" t="str">
        <f>HYPERLINK("http://geochem.nrcan.gc.ca/cdogs/content/cr_/cr_00060_e.htm", "60")</f>
        <v>60</v>
      </c>
      <c r="J905" t="s">
        <v>161</v>
      </c>
      <c r="K905" t="s">
        <v>162</v>
      </c>
      <c r="L905">
        <v>46</v>
      </c>
      <c r="M905" t="s">
        <v>163</v>
      </c>
      <c r="N905">
        <v>904</v>
      </c>
      <c r="O905" t="s">
        <v>359</v>
      </c>
      <c r="P905" t="s">
        <v>256</v>
      </c>
      <c r="Q905" t="s">
        <v>37</v>
      </c>
      <c r="R905" t="s">
        <v>54</v>
      </c>
      <c r="S905" t="s">
        <v>68</v>
      </c>
      <c r="T905" t="s">
        <v>40</v>
      </c>
      <c r="U905" t="s">
        <v>4270</v>
      </c>
      <c r="V905" t="s">
        <v>167</v>
      </c>
      <c r="W905" t="s">
        <v>194</v>
      </c>
      <c r="X905" t="s">
        <v>70</v>
      </c>
      <c r="Y905" t="s">
        <v>55</v>
      </c>
      <c r="Z905" t="s">
        <v>134</v>
      </c>
      <c r="AA905" t="s">
        <v>204</v>
      </c>
      <c r="AB905" t="s">
        <v>306</v>
      </c>
      <c r="AC905" t="s">
        <v>625</v>
      </c>
      <c r="AD905" t="s">
        <v>1060</v>
      </c>
    </row>
    <row r="906" spans="1:30" hidden="1" x14ac:dyDescent="0.3">
      <c r="A906" t="s">
        <v>4271</v>
      </c>
      <c r="B906" t="s">
        <v>4272</v>
      </c>
      <c r="C906" s="1" t="str">
        <f t="shared" si="152"/>
        <v>21:0500</v>
      </c>
      <c r="D906" s="1" t="str">
        <f t="shared" ref="D906:D929" si="153">HYPERLINK("http://geochem.nrcan.gc.ca/cdogs/content/svy/svy210165_e.htm", "21:0165")</f>
        <v>21:0165</v>
      </c>
      <c r="E906" t="s">
        <v>4273</v>
      </c>
      <c r="F906" t="s">
        <v>4274</v>
      </c>
      <c r="H906">
        <v>52.1497776</v>
      </c>
      <c r="I906">
        <v>-60.196087499999997</v>
      </c>
      <c r="J906" s="1" t="str">
        <f t="shared" ref="J906:J929" si="154">HYPERLINK("http://geochem.nrcan.gc.ca/cdogs/content/kwd/kwd020027_e.htm", "NGR lake sediment grab sample")</f>
        <v>NGR lake sediment grab sample</v>
      </c>
      <c r="K906" s="1" t="str">
        <f t="shared" ref="K906:K929" si="155">HYPERLINK("http://geochem.nrcan.gc.ca/cdogs/content/kwd/kwd080006_e.htm", "&lt;177 micron (NGR)")</f>
        <v>&lt;177 micron (NGR)</v>
      </c>
      <c r="L906">
        <v>46</v>
      </c>
      <c r="M906" t="s">
        <v>191</v>
      </c>
      <c r="N906">
        <v>905</v>
      </c>
      <c r="O906" t="s">
        <v>44</v>
      </c>
      <c r="P906" t="s">
        <v>232</v>
      </c>
      <c r="Q906" t="s">
        <v>39</v>
      </c>
      <c r="R906" t="s">
        <v>38</v>
      </c>
      <c r="S906" t="s">
        <v>193</v>
      </c>
      <c r="T906" t="s">
        <v>194</v>
      </c>
      <c r="U906" t="s">
        <v>4275</v>
      </c>
      <c r="V906" t="s">
        <v>590</v>
      </c>
      <c r="W906" t="s">
        <v>194</v>
      </c>
      <c r="X906" t="s">
        <v>43</v>
      </c>
      <c r="Y906" t="s">
        <v>39</v>
      </c>
      <c r="Z906" t="s">
        <v>1139</v>
      </c>
      <c r="AA906" t="s">
        <v>44</v>
      </c>
      <c r="AB906" t="s">
        <v>276</v>
      </c>
      <c r="AC906" t="s">
        <v>239</v>
      </c>
      <c r="AD906" t="s">
        <v>203</v>
      </c>
    </row>
    <row r="907" spans="1:30" hidden="1" x14ac:dyDescent="0.3">
      <c r="A907" t="s">
        <v>4276</v>
      </c>
      <c r="B907" t="s">
        <v>4277</v>
      </c>
      <c r="C907" s="1" t="str">
        <f t="shared" si="152"/>
        <v>21:0500</v>
      </c>
      <c r="D907" s="1" t="str">
        <f t="shared" si="153"/>
        <v>21:0165</v>
      </c>
      <c r="E907" t="s">
        <v>4278</v>
      </c>
      <c r="F907" t="s">
        <v>4279</v>
      </c>
      <c r="H907">
        <v>52.108609899999998</v>
      </c>
      <c r="I907">
        <v>-60.185262899999998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201</v>
      </c>
      <c r="N907">
        <v>906</v>
      </c>
      <c r="O907" t="s">
        <v>108</v>
      </c>
      <c r="P907" t="s">
        <v>36</v>
      </c>
      <c r="Q907" t="s">
        <v>95</v>
      </c>
      <c r="R907" t="s">
        <v>68</v>
      </c>
      <c r="S907" t="s">
        <v>95</v>
      </c>
      <c r="T907" t="s">
        <v>40</v>
      </c>
      <c r="U907" t="s">
        <v>477</v>
      </c>
      <c r="V907" t="s">
        <v>233</v>
      </c>
      <c r="W907" t="s">
        <v>40</v>
      </c>
      <c r="X907" t="s">
        <v>43</v>
      </c>
      <c r="Y907" t="s">
        <v>95</v>
      </c>
      <c r="Z907" t="s">
        <v>164</v>
      </c>
      <c r="AA907" t="s">
        <v>44</v>
      </c>
      <c r="AB907" t="s">
        <v>108</v>
      </c>
      <c r="AC907" t="s">
        <v>250</v>
      </c>
      <c r="AD907" t="s">
        <v>324</v>
      </c>
    </row>
    <row r="908" spans="1:30" hidden="1" x14ac:dyDescent="0.3">
      <c r="A908" t="s">
        <v>4280</v>
      </c>
      <c r="B908" t="s">
        <v>4281</v>
      </c>
      <c r="C908" s="1" t="str">
        <f t="shared" si="152"/>
        <v>21:0500</v>
      </c>
      <c r="D908" s="1" t="str">
        <f t="shared" si="153"/>
        <v>21:0165</v>
      </c>
      <c r="E908" t="s">
        <v>4282</v>
      </c>
      <c r="F908" t="s">
        <v>4283</v>
      </c>
      <c r="H908">
        <v>52.077017300000001</v>
      </c>
      <c r="I908">
        <v>-60.166889500000003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210</v>
      </c>
      <c r="N908">
        <v>907</v>
      </c>
      <c r="O908" t="s">
        <v>414</v>
      </c>
      <c r="P908" t="s">
        <v>103</v>
      </c>
      <c r="Q908" t="s">
        <v>95</v>
      </c>
      <c r="R908" t="s">
        <v>92</v>
      </c>
      <c r="S908" t="s">
        <v>39</v>
      </c>
      <c r="T908" t="s">
        <v>40</v>
      </c>
      <c r="U908" t="s">
        <v>510</v>
      </c>
      <c r="V908" t="s">
        <v>179</v>
      </c>
      <c r="W908" t="s">
        <v>40</v>
      </c>
      <c r="X908" t="s">
        <v>43</v>
      </c>
      <c r="Y908" t="s">
        <v>95</v>
      </c>
      <c r="Z908" t="s">
        <v>423</v>
      </c>
      <c r="AA908" t="s">
        <v>45</v>
      </c>
      <c r="AB908" t="s">
        <v>1290</v>
      </c>
      <c r="AC908" t="s">
        <v>70</v>
      </c>
      <c r="AD908" t="s">
        <v>107</v>
      </c>
    </row>
    <row r="909" spans="1:30" hidden="1" x14ac:dyDescent="0.3">
      <c r="A909" t="s">
        <v>4284</v>
      </c>
      <c r="B909" t="s">
        <v>4285</v>
      </c>
      <c r="C909" s="1" t="str">
        <f t="shared" si="152"/>
        <v>21:0500</v>
      </c>
      <c r="D909" s="1" t="str">
        <f t="shared" si="153"/>
        <v>21:0165</v>
      </c>
      <c r="E909" t="s">
        <v>4286</v>
      </c>
      <c r="F909" t="s">
        <v>4287</v>
      </c>
      <c r="H909">
        <v>52.046585200000003</v>
      </c>
      <c r="I909">
        <v>-60.146439800000003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221</v>
      </c>
      <c r="N909">
        <v>908</v>
      </c>
      <c r="O909" t="s">
        <v>283</v>
      </c>
      <c r="P909" t="s">
        <v>54</v>
      </c>
      <c r="Q909" t="s">
        <v>95</v>
      </c>
      <c r="R909" t="s">
        <v>68</v>
      </c>
      <c r="S909" t="s">
        <v>68</v>
      </c>
      <c r="T909" t="s">
        <v>40</v>
      </c>
      <c r="U909" t="s">
        <v>2781</v>
      </c>
      <c r="V909" t="s">
        <v>224</v>
      </c>
      <c r="W909" t="s">
        <v>40</v>
      </c>
      <c r="X909" t="s">
        <v>43</v>
      </c>
      <c r="Y909" t="s">
        <v>37</v>
      </c>
      <c r="Z909" t="s">
        <v>135</v>
      </c>
      <c r="AA909" t="s">
        <v>258</v>
      </c>
      <c r="AB909" t="s">
        <v>84</v>
      </c>
      <c r="AC909" t="s">
        <v>505</v>
      </c>
      <c r="AD909" t="s">
        <v>478</v>
      </c>
    </row>
    <row r="910" spans="1:30" hidden="1" x14ac:dyDescent="0.3">
      <c r="A910" t="s">
        <v>4288</v>
      </c>
      <c r="B910" t="s">
        <v>4289</v>
      </c>
      <c r="C910" s="1" t="str">
        <f t="shared" si="152"/>
        <v>21:0500</v>
      </c>
      <c r="D910" s="1" t="str">
        <f t="shared" si="153"/>
        <v>21:0165</v>
      </c>
      <c r="E910" t="s">
        <v>4290</v>
      </c>
      <c r="F910" t="s">
        <v>4291</v>
      </c>
      <c r="H910">
        <v>52.033420700000001</v>
      </c>
      <c r="I910">
        <v>-60.028196299999998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230</v>
      </c>
      <c r="N910">
        <v>909</v>
      </c>
      <c r="O910" t="s">
        <v>364</v>
      </c>
      <c r="P910" t="s">
        <v>202</v>
      </c>
      <c r="Q910" t="s">
        <v>95</v>
      </c>
      <c r="R910" t="s">
        <v>37</v>
      </c>
      <c r="S910" t="s">
        <v>131</v>
      </c>
      <c r="T910" t="s">
        <v>40</v>
      </c>
      <c r="U910" t="s">
        <v>2422</v>
      </c>
      <c r="V910" t="s">
        <v>2108</v>
      </c>
      <c r="W910" t="s">
        <v>40</v>
      </c>
      <c r="X910" t="s">
        <v>43</v>
      </c>
      <c r="Y910" t="s">
        <v>95</v>
      </c>
      <c r="Z910" t="s">
        <v>214</v>
      </c>
      <c r="AA910" t="s">
        <v>135</v>
      </c>
      <c r="AB910" t="s">
        <v>1037</v>
      </c>
      <c r="AC910" t="s">
        <v>239</v>
      </c>
      <c r="AD910" t="s">
        <v>478</v>
      </c>
    </row>
    <row r="911" spans="1:30" hidden="1" x14ac:dyDescent="0.3">
      <c r="A911" t="s">
        <v>4292</v>
      </c>
      <c r="B911" t="s">
        <v>4293</v>
      </c>
      <c r="C911" s="1" t="str">
        <f t="shared" si="152"/>
        <v>21:0500</v>
      </c>
      <c r="D911" s="1" t="str">
        <f t="shared" si="153"/>
        <v>21:0165</v>
      </c>
      <c r="E911" t="s">
        <v>4294</v>
      </c>
      <c r="F911" t="s">
        <v>4295</v>
      </c>
      <c r="H911">
        <v>52.009127100000001</v>
      </c>
      <c r="I911">
        <v>-60.028845099999998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238</v>
      </c>
      <c r="N911">
        <v>910</v>
      </c>
      <c r="O911" t="s">
        <v>571</v>
      </c>
      <c r="P911" t="s">
        <v>119</v>
      </c>
      <c r="Q911" t="s">
        <v>95</v>
      </c>
      <c r="R911" t="s">
        <v>37</v>
      </c>
      <c r="S911" t="s">
        <v>38</v>
      </c>
      <c r="T911" t="s">
        <v>40</v>
      </c>
      <c r="U911" t="s">
        <v>510</v>
      </c>
      <c r="V911" t="s">
        <v>1642</v>
      </c>
      <c r="W911" t="s">
        <v>40</v>
      </c>
      <c r="X911" t="s">
        <v>43</v>
      </c>
      <c r="Y911" t="s">
        <v>39</v>
      </c>
      <c r="Z911" t="s">
        <v>35</v>
      </c>
      <c r="AA911" t="s">
        <v>214</v>
      </c>
      <c r="AB911" t="s">
        <v>330</v>
      </c>
      <c r="AC911" t="s">
        <v>505</v>
      </c>
      <c r="AD911" t="s">
        <v>241</v>
      </c>
    </row>
    <row r="912" spans="1:30" hidden="1" x14ac:dyDescent="0.3">
      <c r="A912" t="s">
        <v>4296</v>
      </c>
      <c r="B912" t="s">
        <v>4297</v>
      </c>
      <c r="C912" s="1" t="str">
        <f t="shared" si="152"/>
        <v>21:0500</v>
      </c>
      <c r="D912" s="1" t="str">
        <f t="shared" si="153"/>
        <v>21:0165</v>
      </c>
      <c r="E912" t="s">
        <v>4298</v>
      </c>
      <c r="F912" t="s">
        <v>4299</v>
      </c>
      <c r="H912">
        <v>52.016646199999997</v>
      </c>
      <c r="I912">
        <v>-60.065110500000003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246</v>
      </c>
      <c r="N912">
        <v>911</v>
      </c>
      <c r="O912" t="s">
        <v>255</v>
      </c>
      <c r="P912" t="s">
        <v>54</v>
      </c>
      <c r="Q912" t="s">
        <v>95</v>
      </c>
      <c r="R912" t="s">
        <v>68</v>
      </c>
      <c r="S912" t="s">
        <v>92</v>
      </c>
      <c r="T912" t="s">
        <v>194</v>
      </c>
      <c r="U912" t="s">
        <v>3754</v>
      </c>
      <c r="V912" t="s">
        <v>740</v>
      </c>
      <c r="W912" t="s">
        <v>40</v>
      </c>
      <c r="X912" t="s">
        <v>43</v>
      </c>
      <c r="Y912" t="s">
        <v>39</v>
      </c>
      <c r="Z912" t="s">
        <v>44</v>
      </c>
      <c r="AA912" t="s">
        <v>314</v>
      </c>
      <c r="AB912" t="s">
        <v>300</v>
      </c>
      <c r="AC912" t="s">
        <v>55</v>
      </c>
      <c r="AD912" t="s">
        <v>86</v>
      </c>
    </row>
    <row r="913" spans="1:30" hidden="1" x14ac:dyDescent="0.3">
      <c r="A913" t="s">
        <v>4300</v>
      </c>
      <c r="B913" t="s">
        <v>4301</v>
      </c>
      <c r="C913" s="1" t="str">
        <f t="shared" si="152"/>
        <v>21:0500</v>
      </c>
      <c r="D913" s="1" t="str">
        <f t="shared" si="153"/>
        <v>21:0165</v>
      </c>
      <c r="E913" t="s">
        <v>4302</v>
      </c>
      <c r="F913" t="s">
        <v>4303</v>
      </c>
      <c r="H913">
        <v>52.036060200000001</v>
      </c>
      <c r="I913">
        <v>-60.180725099999997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47</v>
      </c>
      <c r="M913" t="s">
        <v>34</v>
      </c>
      <c r="N913">
        <v>912</v>
      </c>
      <c r="O913" t="s">
        <v>571</v>
      </c>
      <c r="P913" t="s">
        <v>67</v>
      </c>
      <c r="Q913" t="s">
        <v>95</v>
      </c>
      <c r="R913" t="s">
        <v>68</v>
      </c>
      <c r="S913" t="s">
        <v>39</v>
      </c>
      <c r="T913" t="s">
        <v>40</v>
      </c>
      <c r="U913" t="s">
        <v>44</v>
      </c>
      <c r="V913" t="s">
        <v>248</v>
      </c>
      <c r="W913" t="s">
        <v>194</v>
      </c>
      <c r="X913" t="s">
        <v>43</v>
      </c>
      <c r="Y913" t="s">
        <v>95</v>
      </c>
      <c r="Z913" t="s">
        <v>164</v>
      </c>
      <c r="AA913" t="s">
        <v>45</v>
      </c>
      <c r="AB913" t="s">
        <v>1557</v>
      </c>
      <c r="AC913" t="s">
        <v>85</v>
      </c>
      <c r="AD913" t="s">
        <v>196</v>
      </c>
    </row>
    <row r="914" spans="1:30" hidden="1" x14ac:dyDescent="0.3">
      <c r="A914" t="s">
        <v>4304</v>
      </c>
      <c r="B914" t="s">
        <v>4305</v>
      </c>
      <c r="C914" s="1" t="str">
        <f t="shared" si="152"/>
        <v>21:0500</v>
      </c>
      <c r="D914" s="1" t="str">
        <f t="shared" si="153"/>
        <v>21:0165</v>
      </c>
      <c r="E914" t="s">
        <v>4302</v>
      </c>
      <c r="F914" t="s">
        <v>4306</v>
      </c>
      <c r="H914">
        <v>52.036060200000001</v>
      </c>
      <c r="I914">
        <v>-60.180725099999997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65</v>
      </c>
      <c r="N914">
        <v>913</v>
      </c>
      <c r="O914" t="s">
        <v>103</v>
      </c>
      <c r="P914" t="s">
        <v>169</v>
      </c>
      <c r="Q914" t="s">
        <v>95</v>
      </c>
      <c r="R914" t="s">
        <v>68</v>
      </c>
      <c r="S914" t="s">
        <v>39</v>
      </c>
      <c r="T914" t="s">
        <v>40</v>
      </c>
      <c r="U914" t="s">
        <v>1134</v>
      </c>
      <c r="V914" t="s">
        <v>248</v>
      </c>
      <c r="W914" t="s">
        <v>117</v>
      </c>
      <c r="X914" t="s">
        <v>43</v>
      </c>
      <c r="Y914" t="s">
        <v>39</v>
      </c>
      <c r="Z914" t="s">
        <v>164</v>
      </c>
      <c r="AA914" t="s">
        <v>45</v>
      </c>
      <c r="AB914" t="s">
        <v>1585</v>
      </c>
      <c r="AC914" t="s">
        <v>947</v>
      </c>
      <c r="AD914" t="s">
        <v>83</v>
      </c>
    </row>
    <row r="915" spans="1:30" hidden="1" x14ac:dyDescent="0.3">
      <c r="A915" t="s">
        <v>4307</v>
      </c>
      <c r="B915" t="s">
        <v>4308</v>
      </c>
      <c r="C915" s="1" t="str">
        <f t="shared" si="152"/>
        <v>21:0500</v>
      </c>
      <c r="D915" s="1" t="str">
        <f t="shared" si="153"/>
        <v>21:0165</v>
      </c>
      <c r="E915" t="s">
        <v>4302</v>
      </c>
      <c r="F915" t="s">
        <v>4309</v>
      </c>
      <c r="H915">
        <v>52.036060200000001</v>
      </c>
      <c r="I915">
        <v>-60.180725099999997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52</v>
      </c>
      <c r="N915">
        <v>914</v>
      </c>
      <c r="O915" t="s">
        <v>263</v>
      </c>
      <c r="P915" t="s">
        <v>145</v>
      </c>
      <c r="Q915" t="s">
        <v>95</v>
      </c>
      <c r="R915" t="s">
        <v>136</v>
      </c>
      <c r="S915" t="s">
        <v>39</v>
      </c>
      <c r="T915" t="s">
        <v>40</v>
      </c>
      <c r="U915" t="s">
        <v>753</v>
      </c>
      <c r="V915" t="s">
        <v>649</v>
      </c>
      <c r="W915" t="s">
        <v>40</v>
      </c>
      <c r="X915" t="s">
        <v>43</v>
      </c>
      <c r="Y915" t="s">
        <v>95</v>
      </c>
      <c r="Z915" t="s">
        <v>164</v>
      </c>
      <c r="AA915" t="s">
        <v>258</v>
      </c>
      <c r="AB915" t="s">
        <v>1557</v>
      </c>
      <c r="AC915" t="s">
        <v>620</v>
      </c>
      <c r="AD915" t="s">
        <v>83</v>
      </c>
    </row>
    <row r="916" spans="1:30" hidden="1" x14ac:dyDescent="0.3">
      <c r="A916" t="s">
        <v>4310</v>
      </c>
      <c r="B916" t="s">
        <v>4311</v>
      </c>
      <c r="C916" s="1" t="str">
        <f t="shared" si="152"/>
        <v>21:0500</v>
      </c>
      <c r="D916" s="1" t="str">
        <f t="shared" si="153"/>
        <v>21:0165</v>
      </c>
      <c r="E916" t="s">
        <v>4312</v>
      </c>
      <c r="F916" t="s">
        <v>4313</v>
      </c>
      <c r="H916">
        <v>52.011837999999997</v>
      </c>
      <c r="I916">
        <v>-60.2425304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76</v>
      </c>
      <c r="N916">
        <v>915</v>
      </c>
      <c r="O916" t="s">
        <v>576</v>
      </c>
      <c r="P916" t="s">
        <v>130</v>
      </c>
      <c r="Q916" t="s">
        <v>95</v>
      </c>
      <c r="R916" t="s">
        <v>176</v>
      </c>
      <c r="S916" t="s">
        <v>92</v>
      </c>
      <c r="T916" t="s">
        <v>40</v>
      </c>
      <c r="U916" t="s">
        <v>2717</v>
      </c>
      <c r="V916" t="s">
        <v>884</v>
      </c>
      <c r="W916" t="s">
        <v>40</v>
      </c>
      <c r="X916" t="s">
        <v>179</v>
      </c>
      <c r="Y916" t="s">
        <v>95</v>
      </c>
      <c r="Z916" t="s">
        <v>214</v>
      </c>
      <c r="AA916" t="s">
        <v>204</v>
      </c>
      <c r="AB916" t="s">
        <v>37</v>
      </c>
      <c r="AC916" t="s">
        <v>47</v>
      </c>
      <c r="AD916" t="s">
        <v>137</v>
      </c>
    </row>
    <row r="917" spans="1:30" hidden="1" x14ac:dyDescent="0.3">
      <c r="A917" t="s">
        <v>4314</v>
      </c>
      <c r="B917" t="s">
        <v>4315</v>
      </c>
      <c r="C917" s="1" t="str">
        <f t="shared" si="152"/>
        <v>21:0500</v>
      </c>
      <c r="D917" s="1" t="str">
        <f t="shared" si="153"/>
        <v>21:0165</v>
      </c>
      <c r="E917" t="s">
        <v>4316</v>
      </c>
      <c r="F917" t="s">
        <v>4317</v>
      </c>
      <c r="H917">
        <v>52.037217099999999</v>
      </c>
      <c r="I917">
        <v>-60.262231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91</v>
      </c>
      <c r="N917">
        <v>916</v>
      </c>
      <c r="O917" t="s">
        <v>105</v>
      </c>
      <c r="P917" t="s">
        <v>129</v>
      </c>
      <c r="Q917" t="s">
        <v>95</v>
      </c>
      <c r="R917" t="s">
        <v>131</v>
      </c>
      <c r="S917" t="s">
        <v>153</v>
      </c>
      <c r="T917" t="s">
        <v>194</v>
      </c>
      <c r="U917" t="s">
        <v>48</v>
      </c>
      <c r="V917" t="s">
        <v>3537</v>
      </c>
      <c r="W917" t="s">
        <v>194</v>
      </c>
      <c r="X917" t="s">
        <v>43</v>
      </c>
      <c r="Y917" t="s">
        <v>55</v>
      </c>
      <c r="Z917" t="s">
        <v>115</v>
      </c>
      <c r="AA917" t="s">
        <v>115</v>
      </c>
      <c r="AB917" t="s">
        <v>472</v>
      </c>
      <c r="AC917" t="s">
        <v>884</v>
      </c>
      <c r="AD917" t="s">
        <v>48</v>
      </c>
    </row>
    <row r="918" spans="1:30" hidden="1" x14ac:dyDescent="0.3">
      <c r="A918" t="s">
        <v>4318</v>
      </c>
      <c r="B918" t="s">
        <v>4319</v>
      </c>
      <c r="C918" s="1" t="str">
        <f t="shared" si="152"/>
        <v>21:0500</v>
      </c>
      <c r="D918" s="1" t="str">
        <f t="shared" si="153"/>
        <v>21:0165</v>
      </c>
      <c r="E918" t="s">
        <v>4320</v>
      </c>
      <c r="F918" t="s">
        <v>4321</v>
      </c>
      <c r="H918">
        <v>52.066107000000002</v>
      </c>
      <c r="I918">
        <v>-60.228899800000001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102</v>
      </c>
      <c r="N918">
        <v>917</v>
      </c>
      <c r="O918" t="s">
        <v>377</v>
      </c>
      <c r="P918" t="s">
        <v>185</v>
      </c>
      <c r="Q918" t="s">
        <v>95</v>
      </c>
      <c r="R918" t="s">
        <v>55</v>
      </c>
      <c r="S918" t="s">
        <v>39</v>
      </c>
      <c r="T918" t="s">
        <v>40</v>
      </c>
      <c r="U918" t="s">
        <v>1520</v>
      </c>
      <c r="V918" t="s">
        <v>1027</v>
      </c>
      <c r="W918" t="s">
        <v>40</v>
      </c>
      <c r="X918" t="s">
        <v>43</v>
      </c>
      <c r="Y918" t="s">
        <v>95</v>
      </c>
      <c r="Z918" t="s">
        <v>35</v>
      </c>
      <c r="AA918" t="s">
        <v>214</v>
      </c>
      <c r="AB918" t="s">
        <v>1733</v>
      </c>
      <c r="AC918" t="s">
        <v>106</v>
      </c>
      <c r="AD918" t="s">
        <v>107</v>
      </c>
    </row>
    <row r="919" spans="1:30" hidden="1" x14ac:dyDescent="0.3">
      <c r="A919" t="s">
        <v>4322</v>
      </c>
      <c r="B919" t="s">
        <v>4323</v>
      </c>
      <c r="C919" s="1" t="str">
        <f t="shared" si="152"/>
        <v>21:0500</v>
      </c>
      <c r="D919" s="1" t="str">
        <f t="shared" si="153"/>
        <v>21:0165</v>
      </c>
      <c r="E919" t="s">
        <v>4324</v>
      </c>
      <c r="F919" t="s">
        <v>4325</v>
      </c>
      <c r="H919">
        <v>52.093646900000003</v>
      </c>
      <c r="I919">
        <v>-60.241298299999997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113</v>
      </c>
      <c r="N919">
        <v>918</v>
      </c>
      <c r="O919" t="s">
        <v>263</v>
      </c>
      <c r="P919" t="s">
        <v>193</v>
      </c>
      <c r="Q919" t="s">
        <v>95</v>
      </c>
      <c r="R919" t="s">
        <v>68</v>
      </c>
      <c r="S919" t="s">
        <v>55</v>
      </c>
      <c r="T919" t="s">
        <v>194</v>
      </c>
      <c r="U919" t="s">
        <v>1108</v>
      </c>
      <c r="V919" t="s">
        <v>1598</v>
      </c>
      <c r="W919" t="s">
        <v>40</v>
      </c>
      <c r="X919" t="s">
        <v>43</v>
      </c>
      <c r="Y919" t="s">
        <v>95</v>
      </c>
      <c r="Z919" t="s">
        <v>134</v>
      </c>
      <c r="AA919" t="s">
        <v>258</v>
      </c>
      <c r="AB919" t="s">
        <v>1733</v>
      </c>
      <c r="AC919" t="s">
        <v>947</v>
      </c>
      <c r="AD919" t="s">
        <v>86</v>
      </c>
    </row>
    <row r="920" spans="1:30" hidden="1" x14ac:dyDescent="0.3">
      <c r="A920" t="s">
        <v>4326</v>
      </c>
      <c r="B920" t="s">
        <v>4327</v>
      </c>
      <c r="C920" s="1" t="str">
        <f t="shared" si="152"/>
        <v>21:0500</v>
      </c>
      <c r="D920" s="1" t="str">
        <f t="shared" si="153"/>
        <v>21:0165</v>
      </c>
      <c r="E920" t="s">
        <v>4328</v>
      </c>
      <c r="F920" t="s">
        <v>4329</v>
      </c>
      <c r="H920">
        <v>52.140694000000003</v>
      </c>
      <c r="I920">
        <v>-60.249587699999999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127</v>
      </c>
      <c r="N920">
        <v>919</v>
      </c>
      <c r="O920" t="s">
        <v>263</v>
      </c>
      <c r="P920" t="s">
        <v>67</v>
      </c>
      <c r="Q920" t="s">
        <v>95</v>
      </c>
      <c r="R920" t="s">
        <v>131</v>
      </c>
      <c r="S920" t="s">
        <v>37</v>
      </c>
      <c r="T920" t="s">
        <v>40</v>
      </c>
      <c r="U920" t="s">
        <v>789</v>
      </c>
      <c r="V920" t="s">
        <v>518</v>
      </c>
      <c r="W920" t="s">
        <v>40</v>
      </c>
      <c r="X920" t="s">
        <v>43</v>
      </c>
      <c r="Y920" t="s">
        <v>95</v>
      </c>
      <c r="Z920" t="s">
        <v>337</v>
      </c>
      <c r="AA920" t="s">
        <v>214</v>
      </c>
      <c r="AB920" t="s">
        <v>1076</v>
      </c>
      <c r="AC920" t="s">
        <v>248</v>
      </c>
      <c r="AD920" t="s">
        <v>107</v>
      </c>
    </row>
    <row r="921" spans="1:30" hidden="1" x14ac:dyDescent="0.3">
      <c r="A921" t="s">
        <v>4330</v>
      </c>
      <c r="B921" t="s">
        <v>4331</v>
      </c>
      <c r="C921" s="1" t="str">
        <f t="shared" si="152"/>
        <v>21:0500</v>
      </c>
      <c r="D921" s="1" t="str">
        <f t="shared" si="153"/>
        <v>21:0165</v>
      </c>
      <c r="E921" t="s">
        <v>4332</v>
      </c>
      <c r="F921" t="s">
        <v>4333</v>
      </c>
      <c r="H921">
        <v>52.140432799999999</v>
      </c>
      <c r="I921">
        <v>-60.278267499999998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142</v>
      </c>
      <c r="N921">
        <v>920</v>
      </c>
      <c r="O921" t="s">
        <v>477</v>
      </c>
      <c r="P921" t="s">
        <v>153</v>
      </c>
      <c r="Q921" t="s">
        <v>95</v>
      </c>
      <c r="R921" t="s">
        <v>136</v>
      </c>
      <c r="S921" t="s">
        <v>192</v>
      </c>
      <c r="T921" t="s">
        <v>40</v>
      </c>
      <c r="U921" t="s">
        <v>434</v>
      </c>
      <c r="V921" t="s">
        <v>42</v>
      </c>
      <c r="W921" t="s">
        <v>40</v>
      </c>
      <c r="X921" t="s">
        <v>43</v>
      </c>
      <c r="Y921" t="s">
        <v>95</v>
      </c>
      <c r="Z921" t="s">
        <v>204</v>
      </c>
      <c r="AA921" t="s">
        <v>204</v>
      </c>
      <c r="AB921" t="s">
        <v>202</v>
      </c>
      <c r="AC921" t="s">
        <v>239</v>
      </c>
      <c r="AD921" t="s">
        <v>155</v>
      </c>
    </row>
    <row r="922" spans="1:30" hidden="1" x14ac:dyDescent="0.3">
      <c r="A922" t="s">
        <v>4334</v>
      </c>
      <c r="B922" t="s">
        <v>4335</v>
      </c>
      <c r="C922" s="1" t="str">
        <f t="shared" si="152"/>
        <v>21:0500</v>
      </c>
      <c r="D922" s="1" t="str">
        <f t="shared" si="153"/>
        <v>21:0165</v>
      </c>
      <c r="E922" t="s">
        <v>4336</v>
      </c>
      <c r="F922" t="s">
        <v>4337</v>
      </c>
      <c r="H922">
        <v>52.168363399999997</v>
      </c>
      <c r="I922">
        <v>-60.286785899999998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150</v>
      </c>
      <c r="N922">
        <v>921</v>
      </c>
      <c r="O922" t="s">
        <v>35</v>
      </c>
      <c r="P922" t="s">
        <v>54</v>
      </c>
      <c r="Q922" t="s">
        <v>95</v>
      </c>
      <c r="R922" t="s">
        <v>68</v>
      </c>
      <c r="S922" t="s">
        <v>131</v>
      </c>
      <c r="T922" t="s">
        <v>40</v>
      </c>
      <c r="U922" t="s">
        <v>258</v>
      </c>
      <c r="V922" t="s">
        <v>313</v>
      </c>
      <c r="W922" t="s">
        <v>40</v>
      </c>
      <c r="X922" t="s">
        <v>43</v>
      </c>
      <c r="Y922" t="s">
        <v>95</v>
      </c>
      <c r="Z922" t="s">
        <v>204</v>
      </c>
      <c r="AA922" t="s">
        <v>135</v>
      </c>
      <c r="AB922" t="s">
        <v>4338</v>
      </c>
      <c r="AC922" t="s">
        <v>94</v>
      </c>
      <c r="AD922" t="s">
        <v>48</v>
      </c>
    </row>
    <row r="923" spans="1:30" hidden="1" x14ac:dyDescent="0.3">
      <c r="A923" t="s">
        <v>4339</v>
      </c>
      <c r="B923" t="s">
        <v>4340</v>
      </c>
      <c r="C923" s="1" t="str">
        <f t="shared" si="152"/>
        <v>21:0500</v>
      </c>
      <c r="D923" s="1" t="str">
        <f t="shared" si="153"/>
        <v>21:0165</v>
      </c>
      <c r="E923" t="s">
        <v>4341</v>
      </c>
      <c r="F923" t="s">
        <v>4342</v>
      </c>
      <c r="H923">
        <v>52.2057541</v>
      </c>
      <c r="I923">
        <v>-60.2769695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175</v>
      </c>
      <c r="N923">
        <v>922</v>
      </c>
      <c r="O923" t="s">
        <v>873</v>
      </c>
      <c r="P923" t="s">
        <v>169</v>
      </c>
      <c r="Q923" t="s">
        <v>95</v>
      </c>
      <c r="R923" t="s">
        <v>68</v>
      </c>
      <c r="S923" t="s">
        <v>38</v>
      </c>
      <c r="T923" t="s">
        <v>194</v>
      </c>
      <c r="U923" t="s">
        <v>1464</v>
      </c>
      <c r="V923" t="s">
        <v>284</v>
      </c>
      <c r="W923" t="s">
        <v>40</v>
      </c>
      <c r="X923" t="s">
        <v>43</v>
      </c>
      <c r="Y923" t="s">
        <v>95</v>
      </c>
      <c r="Z923" t="s">
        <v>258</v>
      </c>
      <c r="AA923" t="s">
        <v>44</v>
      </c>
      <c r="AB923" t="s">
        <v>2747</v>
      </c>
      <c r="AC923" t="s">
        <v>94</v>
      </c>
      <c r="AD923" t="s">
        <v>155</v>
      </c>
    </row>
    <row r="924" spans="1:30" hidden="1" x14ac:dyDescent="0.3">
      <c r="A924" t="s">
        <v>4343</v>
      </c>
      <c r="B924" t="s">
        <v>4344</v>
      </c>
      <c r="C924" s="1" t="str">
        <f t="shared" si="152"/>
        <v>21:0500</v>
      </c>
      <c r="D924" s="1" t="str">
        <f t="shared" si="153"/>
        <v>21:0165</v>
      </c>
      <c r="E924" t="s">
        <v>4345</v>
      </c>
      <c r="F924" t="s">
        <v>4346</v>
      </c>
      <c r="H924">
        <v>52.210012599999999</v>
      </c>
      <c r="I924">
        <v>-60.335515800000003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184</v>
      </c>
      <c r="N924">
        <v>923</v>
      </c>
      <c r="O924" t="s">
        <v>214</v>
      </c>
      <c r="P924" t="s">
        <v>145</v>
      </c>
      <c r="Q924" t="s">
        <v>95</v>
      </c>
      <c r="R924" t="s">
        <v>131</v>
      </c>
      <c r="S924" t="s">
        <v>37</v>
      </c>
      <c r="T924" t="s">
        <v>40</v>
      </c>
      <c r="U924" t="s">
        <v>83</v>
      </c>
      <c r="V924" t="s">
        <v>518</v>
      </c>
      <c r="W924" t="s">
        <v>40</v>
      </c>
      <c r="X924" t="s">
        <v>43</v>
      </c>
      <c r="Y924" t="s">
        <v>95</v>
      </c>
      <c r="Z924" t="s">
        <v>134</v>
      </c>
      <c r="AA924" t="s">
        <v>258</v>
      </c>
      <c r="AB924" t="s">
        <v>1417</v>
      </c>
      <c r="AC924" t="s">
        <v>248</v>
      </c>
      <c r="AD924" t="s">
        <v>196</v>
      </c>
    </row>
    <row r="925" spans="1:30" hidden="1" x14ac:dyDescent="0.3">
      <c r="A925" t="s">
        <v>4347</v>
      </c>
      <c r="B925" t="s">
        <v>4348</v>
      </c>
      <c r="C925" s="1" t="str">
        <f t="shared" si="152"/>
        <v>21:0500</v>
      </c>
      <c r="D925" s="1" t="str">
        <f t="shared" si="153"/>
        <v>21:0165</v>
      </c>
      <c r="E925" t="s">
        <v>4349</v>
      </c>
      <c r="F925" t="s">
        <v>4350</v>
      </c>
      <c r="H925">
        <v>52.204916599999997</v>
      </c>
      <c r="I925">
        <v>-60.395748099999999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191</v>
      </c>
      <c r="N925">
        <v>924</v>
      </c>
      <c r="O925" t="s">
        <v>263</v>
      </c>
      <c r="P925" t="s">
        <v>67</v>
      </c>
      <c r="Q925" t="s">
        <v>95</v>
      </c>
      <c r="R925" t="s">
        <v>136</v>
      </c>
      <c r="S925" t="s">
        <v>92</v>
      </c>
      <c r="T925" t="s">
        <v>40</v>
      </c>
      <c r="U925" t="s">
        <v>1520</v>
      </c>
      <c r="V925" t="s">
        <v>106</v>
      </c>
      <c r="W925" t="s">
        <v>40</v>
      </c>
      <c r="X925" t="s">
        <v>43</v>
      </c>
      <c r="Y925" t="s">
        <v>95</v>
      </c>
      <c r="Z925" t="s">
        <v>263</v>
      </c>
      <c r="AA925" t="s">
        <v>58</v>
      </c>
      <c r="AB925" t="s">
        <v>145</v>
      </c>
      <c r="AC925" t="s">
        <v>144</v>
      </c>
      <c r="AD925" t="s">
        <v>107</v>
      </c>
    </row>
    <row r="926" spans="1:30" hidden="1" x14ac:dyDescent="0.3">
      <c r="A926" t="s">
        <v>4351</v>
      </c>
      <c r="B926" t="s">
        <v>4352</v>
      </c>
      <c r="C926" s="1" t="str">
        <f t="shared" si="152"/>
        <v>21:0500</v>
      </c>
      <c r="D926" s="1" t="str">
        <f t="shared" si="153"/>
        <v>21:0165</v>
      </c>
      <c r="E926" t="s">
        <v>4353</v>
      </c>
      <c r="F926" t="s">
        <v>4354</v>
      </c>
      <c r="H926">
        <v>52.221020299999999</v>
      </c>
      <c r="I926">
        <v>-60.448458500000001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201</v>
      </c>
      <c r="N926">
        <v>925</v>
      </c>
      <c r="O926" t="s">
        <v>78</v>
      </c>
      <c r="P926" t="s">
        <v>67</v>
      </c>
      <c r="Q926" t="s">
        <v>95</v>
      </c>
      <c r="R926" t="s">
        <v>68</v>
      </c>
      <c r="S926" t="s">
        <v>55</v>
      </c>
      <c r="T926" t="s">
        <v>40</v>
      </c>
      <c r="U926" t="s">
        <v>641</v>
      </c>
      <c r="V926" t="s">
        <v>239</v>
      </c>
      <c r="W926" t="s">
        <v>40</v>
      </c>
      <c r="X926" t="s">
        <v>43</v>
      </c>
      <c r="Y926" t="s">
        <v>95</v>
      </c>
      <c r="Z926" t="s">
        <v>67</v>
      </c>
      <c r="AA926" t="s">
        <v>58</v>
      </c>
      <c r="AB926" t="s">
        <v>554</v>
      </c>
      <c r="AC926" t="s">
        <v>250</v>
      </c>
      <c r="AD926" t="s">
        <v>115</v>
      </c>
    </row>
    <row r="927" spans="1:30" hidden="1" x14ac:dyDescent="0.3">
      <c r="A927" t="s">
        <v>4355</v>
      </c>
      <c r="B927" t="s">
        <v>4356</v>
      </c>
      <c r="C927" s="1" t="str">
        <f t="shared" si="152"/>
        <v>21:0500</v>
      </c>
      <c r="D927" s="1" t="str">
        <f t="shared" si="153"/>
        <v>21:0165</v>
      </c>
      <c r="E927" t="s">
        <v>4357</v>
      </c>
      <c r="F927" t="s">
        <v>4358</v>
      </c>
      <c r="H927">
        <v>52.205174700000001</v>
      </c>
      <c r="I927">
        <v>-60.490879800000002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210</v>
      </c>
      <c r="N927">
        <v>926</v>
      </c>
      <c r="O927" t="s">
        <v>66</v>
      </c>
      <c r="P927" t="s">
        <v>54</v>
      </c>
      <c r="Q927" t="s">
        <v>95</v>
      </c>
      <c r="R927" t="s">
        <v>136</v>
      </c>
      <c r="S927" t="s">
        <v>79</v>
      </c>
      <c r="T927" t="s">
        <v>40</v>
      </c>
      <c r="U927" t="s">
        <v>1120</v>
      </c>
      <c r="V927" t="s">
        <v>42</v>
      </c>
      <c r="W927" t="s">
        <v>40</v>
      </c>
      <c r="X927" t="s">
        <v>43</v>
      </c>
      <c r="Y927" t="s">
        <v>95</v>
      </c>
      <c r="Z927" t="s">
        <v>214</v>
      </c>
      <c r="AA927" t="s">
        <v>258</v>
      </c>
      <c r="AB927" t="s">
        <v>1378</v>
      </c>
      <c r="AC927" t="s">
        <v>144</v>
      </c>
      <c r="AD927" t="s">
        <v>196</v>
      </c>
    </row>
    <row r="928" spans="1:30" hidden="1" x14ac:dyDescent="0.3">
      <c r="A928" t="s">
        <v>4359</v>
      </c>
      <c r="B928" t="s">
        <v>4360</v>
      </c>
      <c r="C928" s="1" t="str">
        <f t="shared" si="152"/>
        <v>21:0500</v>
      </c>
      <c r="D928" s="1" t="str">
        <f t="shared" si="153"/>
        <v>21:0165</v>
      </c>
      <c r="E928" t="s">
        <v>4361</v>
      </c>
      <c r="F928" t="s">
        <v>4362</v>
      </c>
      <c r="H928">
        <v>52.202483999999998</v>
      </c>
      <c r="I928">
        <v>-60.562939999999998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221</v>
      </c>
      <c r="N928">
        <v>927</v>
      </c>
      <c r="O928" t="s">
        <v>265</v>
      </c>
      <c r="P928" t="s">
        <v>164</v>
      </c>
      <c r="Q928" t="s">
        <v>95</v>
      </c>
      <c r="R928" t="s">
        <v>131</v>
      </c>
      <c r="S928" t="s">
        <v>131</v>
      </c>
      <c r="T928" t="s">
        <v>40</v>
      </c>
      <c r="U928" t="s">
        <v>823</v>
      </c>
      <c r="V928" t="s">
        <v>179</v>
      </c>
      <c r="W928" t="s">
        <v>40</v>
      </c>
      <c r="X928" t="s">
        <v>43</v>
      </c>
      <c r="Y928" t="s">
        <v>95</v>
      </c>
      <c r="Z928" t="s">
        <v>214</v>
      </c>
      <c r="AA928" t="s">
        <v>135</v>
      </c>
      <c r="AB928" t="s">
        <v>621</v>
      </c>
      <c r="AC928" t="s">
        <v>60</v>
      </c>
      <c r="AD928" t="s">
        <v>155</v>
      </c>
    </row>
    <row r="929" spans="1:30" hidden="1" x14ac:dyDescent="0.3">
      <c r="A929" t="s">
        <v>4363</v>
      </c>
      <c r="B929" t="s">
        <v>4364</v>
      </c>
      <c r="C929" s="1" t="str">
        <f t="shared" si="152"/>
        <v>21:0500</v>
      </c>
      <c r="D929" s="1" t="str">
        <f t="shared" si="153"/>
        <v>21:0165</v>
      </c>
      <c r="E929" t="s">
        <v>4365</v>
      </c>
      <c r="F929" t="s">
        <v>4366</v>
      </c>
      <c r="H929">
        <v>52.202055799999997</v>
      </c>
      <c r="I929">
        <v>-60.597328599999997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230</v>
      </c>
      <c r="N929">
        <v>928</v>
      </c>
      <c r="O929" t="s">
        <v>265</v>
      </c>
      <c r="P929" t="s">
        <v>256</v>
      </c>
      <c r="Q929" t="s">
        <v>95</v>
      </c>
      <c r="R929" t="s">
        <v>68</v>
      </c>
      <c r="S929" t="s">
        <v>37</v>
      </c>
      <c r="T929" t="s">
        <v>40</v>
      </c>
      <c r="U929" t="s">
        <v>1101</v>
      </c>
      <c r="V929" t="s">
        <v>106</v>
      </c>
      <c r="W929" t="s">
        <v>194</v>
      </c>
      <c r="X929" t="s">
        <v>43</v>
      </c>
      <c r="Y929" t="s">
        <v>95</v>
      </c>
      <c r="Z929" t="s">
        <v>135</v>
      </c>
      <c r="AA929" t="s">
        <v>83</v>
      </c>
      <c r="AB929" t="s">
        <v>315</v>
      </c>
      <c r="AC929" t="s">
        <v>248</v>
      </c>
      <c r="AD929" t="s">
        <v>392</v>
      </c>
    </row>
    <row r="930" spans="1:30" hidden="1" x14ac:dyDescent="0.3">
      <c r="A930" t="s">
        <v>4367</v>
      </c>
      <c r="B930" t="s">
        <v>4368</v>
      </c>
      <c r="C930" s="1" t="str">
        <f t="shared" si="152"/>
        <v>21:0500</v>
      </c>
      <c r="D930" s="1" t="str">
        <f>HYPERLINK("http://geochem.nrcan.gc.ca/cdogs/content/svy/svy_e.htm", "")</f>
        <v/>
      </c>
      <c r="G930" s="1" t="str">
        <f>HYPERLINK("http://geochem.nrcan.gc.ca/cdogs/content/cr_/cr_00056_e.htm", "56")</f>
        <v>56</v>
      </c>
      <c r="J930" t="s">
        <v>161</v>
      </c>
      <c r="K930" t="s">
        <v>162</v>
      </c>
      <c r="L930">
        <v>47</v>
      </c>
      <c r="M930" t="s">
        <v>163</v>
      </c>
      <c r="N930">
        <v>929</v>
      </c>
      <c r="O930" t="s">
        <v>1948</v>
      </c>
      <c r="P930" t="s">
        <v>1241</v>
      </c>
      <c r="Q930" t="s">
        <v>165</v>
      </c>
      <c r="R930" t="s">
        <v>135</v>
      </c>
      <c r="S930" t="s">
        <v>130</v>
      </c>
      <c r="T930" t="s">
        <v>194</v>
      </c>
      <c r="U930" t="s">
        <v>2163</v>
      </c>
      <c r="V930" t="s">
        <v>4369</v>
      </c>
      <c r="W930" t="s">
        <v>239</v>
      </c>
      <c r="X930" t="s">
        <v>145</v>
      </c>
      <c r="Y930" t="s">
        <v>37</v>
      </c>
      <c r="Z930" t="s">
        <v>423</v>
      </c>
      <c r="AA930" t="s">
        <v>107</v>
      </c>
      <c r="AB930" t="s">
        <v>830</v>
      </c>
      <c r="AC930" t="s">
        <v>2716</v>
      </c>
      <c r="AD930" t="s">
        <v>4370</v>
      </c>
    </row>
    <row r="931" spans="1:30" hidden="1" x14ac:dyDescent="0.3">
      <c r="A931" t="s">
        <v>4371</v>
      </c>
      <c r="B931" t="s">
        <v>4372</v>
      </c>
      <c r="C931" s="1" t="str">
        <f t="shared" si="152"/>
        <v>21:0500</v>
      </c>
      <c r="D931" s="1" t="str">
        <f t="shared" ref="D931:D941" si="156">HYPERLINK("http://geochem.nrcan.gc.ca/cdogs/content/svy/svy210165_e.htm", "21:0165")</f>
        <v>21:0165</v>
      </c>
      <c r="E931" t="s">
        <v>4373</v>
      </c>
      <c r="F931" t="s">
        <v>4374</v>
      </c>
      <c r="H931">
        <v>52.2141211</v>
      </c>
      <c r="I931">
        <v>-60.6368486</v>
      </c>
      <c r="J931" s="1" t="str">
        <f t="shared" ref="J931:J941" si="157">HYPERLINK("http://geochem.nrcan.gc.ca/cdogs/content/kwd/kwd020027_e.htm", "NGR lake sediment grab sample")</f>
        <v>NGR lake sediment grab sample</v>
      </c>
      <c r="K931" s="1" t="str">
        <f t="shared" ref="K931:K941" si="158">HYPERLINK("http://geochem.nrcan.gc.ca/cdogs/content/kwd/kwd080006_e.htm", "&lt;177 micron (NGR)")</f>
        <v>&lt;177 micron (NGR)</v>
      </c>
      <c r="L931">
        <v>47</v>
      </c>
      <c r="M931" t="s">
        <v>238</v>
      </c>
      <c r="N931">
        <v>930</v>
      </c>
      <c r="O931" t="s">
        <v>510</v>
      </c>
      <c r="P931" t="s">
        <v>232</v>
      </c>
      <c r="Q931" t="s">
        <v>95</v>
      </c>
      <c r="R931" t="s">
        <v>92</v>
      </c>
      <c r="S931" t="s">
        <v>79</v>
      </c>
      <c r="T931" t="s">
        <v>40</v>
      </c>
      <c r="U931" t="s">
        <v>3199</v>
      </c>
      <c r="V931" t="s">
        <v>37</v>
      </c>
      <c r="W931" t="s">
        <v>40</v>
      </c>
      <c r="X931" t="s">
        <v>43</v>
      </c>
      <c r="Y931" t="s">
        <v>95</v>
      </c>
      <c r="Z931" t="s">
        <v>45</v>
      </c>
      <c r="AA931" t="s">
        <v>258</v>
      </c>
      <c r="AB931" t="s">
        <v>825</v>
      </c>
      <c r="AC931" t="s">
        <v>239</v>
      </c>
      <c r="AD931" t="s">
        <v>438</v>
      </c>
    </row>
    <row r="932" spans="1:30" hidden="1" x14ac:dyDescent="0.3">
      <c r="A932" t="s">
        <v>4375</v>
      </c>
      <c r="B932" t="s">
        <v>4376</v>
      </c>
      <c r="C932" s="1" t="str">
        <f t="shared" si="152"/>
        <v>21:0500</v>
      </c>
      <c r="D932" s="1" t="str">
        <f t="shared" si="156"/>
        <v>21:0165</v>
      </c>
      <c r="E932" t="s">
        <v>4377</v>
      </c>
      <c r="F932" t="s">
        <v>4378</v>
      </c>
      <c r="H932">
        <v>52.214700299999997</v>
      </c>
      <c r="I932">
        <v>-60.688788700000003</v>
      </c>
      <c r="J932" s="1" t="str">
        <f t="shared" si="157"/>
        <v>NGR lake sediment grab sample</v>
      </c>
      <c r="K932" s="1" t="str">
        <f t="shared" si="158"/>
        <v>&lt;177 micron (NGR)</v>
      </c>
      <c r="L932">
        <v>47</v>
      </c>
      <c r="M932" t="s">
        <v>246</v>
      </c>
      <c r="N932">
        <v>931</v>
      </c>
      <c r="O932" t="s">
        <v>44</v>
      </c>
      <c r="P932" t="s">
        <v>108</v>
      </c>
      <c r="Q932" t="s">
        <v>95</v>
      </c>
      <c r="R932" t="s">
        <v>92</v>
      </c>
      <c r="S932" t="s">
        <v>185</v>
      </c>
      <c r="T932" t="s">
        <v>40</v>
      </c>
      <c r="U932" t="s">
        <v>4379</v>
      </c>
      <c r="V932" t="s">
        <v>2278</v>
      </c>
      <c r="W932" t="s">
        <v>40</v>
      </c>
      <c r="X932" t="s">
        <v>179</v>
      </c>
      <c r="Y932" t="s">
        <v>39</v>
      </c>
      <c r="Z932" t="s">
        <v>83</v>
      </c>
      <c r="AA932" t="s">
        <v>83</v>
      </c>
      <c r="AB932" t="s">
        <v>529</v>
      </c>
      <c r="AC932" t="s">
        <v>239</v>
      </c>
      <c r="AD932" t="s">
        <v>392</v>
      </c>
    </row>
    <row r="933" spans="1:30" hidden="1" x14ac:dyDescent="0.3">
      <c r="A933" t="s">
        <v>4380</v>
      </c>
      <c r="B933" t="s">
        <v>4381</v>
      </c>
      <c r="C933" s="1" t="str">
        <f t="shared" si="152"/>
        <v>21:0500</v>
      </c>
      <c r="D933" s="1" t="str">
        <f t="shared" si="156"/>
        <v>21:0165</v>
      </c>
      <c r="E933" t="s">
        <v>4382</v>
      </c>
      <c r="F933" t="s">
        <v>4383</v>
      </c>
      <c r="H933">
        <v>52.343368400000003</v>
      </c>
      <c r="I933">
        <v>-60.791652499999998</v>
      </c>
      <c r="J933" s="1" t="str">
        <f t="shared" si="157"/>
        <v>NGR lake sediment grab sample</v>
      </c>
      <c r="K933" s="1" t="str">
        <f t="shared" si="158"/>
        <v>&lt;177 micron (NGR)</v>
      </c>
      <c r="L933">
        <v>48</v>
      </c>
      <c r="M933" t="s">
        <v>34</v>
      </c>
      <c r="N933">
        <v>932</v>
      </c>
      <c r="O933" t="s">
        <v>103</v>
      </c>
      <c r="P933" t="s">
        <v>103</v>
      </c>
      <c r="Q933" t="s">
        <v>95</v>
      </c>
      <c r="R933" t="s">
        <v>131</v>
      </c>
      <c r="S933" t="s">
        <v>136</v>
      </c>
      <c r="T933" t="s">
        <v>40</v>
      </c>
      <c r="U933" t="s">
        <v>2422</v>
      </c>
      <c r="V933" t="s">
        <v>1642</v>
      </c>
      <c r="W933" t="s">
        <v>40</v>
      </c>
      <c r="X933" t="s">
        <v>179</v>
      </c>
      <c r="Y933" t="s">
        <v>95</v>
      </c>
      <c r="Z933" t="s">
        <v>214</v>
      </c>
      <c r="AA933" t="s">
        <v>258</v>
      </c>
      <c r="AB933" t="s">
        <v>3060</v>
      </c>
      <c r="AC933" t="s">
        <v>94</v>
      </c>
      <c r="AD933" t="s">
        <v>392</v>
      </c>
    </row>
    <row r="934" spans="1:30" hidden="1" x14ac:dyDescent="0.3">
      <c r="A934" t="s">
        <v>4384</v>
      </c>
      <c r="B934" t="s">
        <v>4385</v>
      </c>
      <c r="C934" s="1" t="str">
        <f t="shared" si="152"/>
        <v>21:0500</v>
      </c>
      <c r="D934" s="1" t="str">
        <f t="shared" si="156"/>
        <v>21:0165</v>
      </c>
      <c r="E934" t="s">
        <v>4386</v>
      </c>
      <c r="F934" t="s">
        <v>4387</v>
      </c>
      <c r="H934">
        <v>52.250926</v>
      </c>
      <c r="I934">
        <v>-60.692722000000003</v>
      </c>
      <c r="J934" s="1" t="str">
        <f t="shared" si="157"/>
        <v>NGR lake sediment grab sample</v>
      </c>
      <c r="K934" s="1" t="str">
        <f t="shared" si="158"/>
        <v>&lt;177 micron (NGR)</v>
      </c>
      <c r="L934">
        <v>48</v>
      </c>
      <c r="M934" t="s">
        <v>76</v>
      </c>
      <c r="N934">
        <v>933</v>
      </c>
      <c r="O934" t="s">
        <v>753</v>
      </c>
      <c r="P934" t="s">
        <v>873</v>
      </c>
      <c r="Q934" t="s">
        <v>95</v>
      </c>
      <c r="R934" t="s">
        <v>377</v>
      </c>
      <c r="S934" t="s">
        <v>276</v>
      </c>
      <c r="T934" t="s">
        <v>40</v>
      </c>
      <c r="U934" t="s">
        <v>2990</v>
      </c>
      <c r="V934" t="s">
        <v>2668</v>
      </c>
      <c r="W934" t="s">
        <v>40</v>
      </c>
      <c r="X934" t="s">
        <v>43</v>
      </c>
      <c r="Y934" t="s">
        <v>39</v>
      </c>
      <c r="Z934" t="s">
        <v>211</v>
      </c>
      <c r="AA934" t="s">
        <v>58</v>
      </c>
      <c r="AB934" t="s">
        <v>604</v>
      </c>
      <c r="AC934" t="s">
        <v>620</v>
      </c>
      <c r="AD934" t="s">
        <v>2166</v>
      </c>
    </row>
    <row r="935" spans="1:30" hidden="1" x14ac:dyDescent="0.3">
      <c r="A935" t="s">
        <v>4388</v>
      </c>
      <c r="B935" t="s">
        <v>4389</v>
      </c>
      <c r="C935" s="1" t="str">
        <f t="shared" si="152"/>
        <v>21:0500</v>
      </c>
      <c r="D935" s="1" t="str">
        <f t="shared" si="156"/>
        <v>21:0165</v>
      </c>
      <c r="E935" t="s">
        <v>4382</v>
      </c>
      <c r="F935" t="s">
        <v>4390</v>
      </c>
      <c r="H935">
        <v>52.343368400000003</v>
      </c>
      <c r="I935">
        <v>-60.791652499999998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65</v>
      </c>
      <c r="N935">
        <v>934</v>
      </c>
      <c r="O935" t="s">
        <v>263</v>
      </c>
      <c r="P935" t="s">
        <v>108</v>
      </c>
      <c r="Q935" t="s">
        <v>95</v>
      </c>
      <c r="R935" t="s">
        <v>131</v>
      </c>
      <c r="S935" t="s">
        <v>136</v>
      </c>
      <c r="T935" t="s">
        <v>40</v>
      </c>
      <c r="U935" t="s">
        <v>2944</v>
      </c>
      <c r="V935" t="s">
        <v>42</v>
      </c>
      <c r="W935" t="s">
        <v>194</v>
      </c>
      <c r="X935" t="s">
        <v>43</v>
      </c>
      <c r="Y935" t="s">
        <v>95</v>
      </c>
      <c r="Z935" t="s">
        <v>214</v>
      </c>
      <c r="AA935" t="s">
        <v>83</v>
      </c>
      <c r="AB935" t="s">
        <v>249</v>
      </c>
      <c r="AC935" t="s">
        <v>144</v>
      </c>
      <c r="AD935" t="s">
        <v>115</v>
      </c>
    </row>
    <row r="936" spans="1:30" hidden="1" x14ac:dyDescent="0.3">
      <c r="A936" t="s">
        <v>4391</v>
      </c>
      <c r="B936" t="s">
        <v>4392</v>
      </c>
      <c r="C936" s="1" t="str">
        <f t="shared" si="152"/>
        <v>21:0500</v>
      </c>
      <c r="D936" s="1" t="str">
        <f t="shared" si="156"/>
        <v>21:0165</v>
      </c>
      <c r="E936" t="s">
        <v>4382</v>
      </c>
      <c r="F936" t="s">
        <v>4393</v>
      </c>
      <c r="H936">
        <v>52.343368400000003</v>
      </c>
      <c r="I936">
        <v>-60.791652499999998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52</v>
      </c>
      <c r="N936">
        <v>935</v>
      </c>
      <c r="O936" t="s">
        <v>56</v>
      </c>
      <c r="P936" t="s">
        <v>753</v>
      </c>
      <c r="Q936" t="s">
        <v>95</v>
      </c>
      <c r="R936" t="s">
        <v>92</v>
      </c>
      <c r="S936" t="s">
        <v>38</v>
      </c>
      <c r="T936" t="s">
        <v>194</v>
      </c>
      <c r="U936" t="s">
        <v>1482</v>
      </c>
      <c r="V936" t="s">
        <v>60</v>
      </c>
      <c r="W936" t="s">
        <v>117</v>
      </c>
      <c r="X936" t="s">
        <v>43</v>
      </c>
      <c r="Y936" t="s">
        <v>39</v>
      </c>
      <c r="Z936" t="s">
        <v>44</v>
      </c>
      <c r="AA936" t="s">
        <v>71</v>
      </c>
      <c r="AB936" t="s">
        <v>1872</v>
      </c>
      <c r="AC936" t="s">
        <v>60</v>
      </c>
      <c r="AD936" t="s">
        <v>196</v>
      </c>
    </row>
    <row r="937" spans="1:30" hidden="1" x14ac:dyDescent="0.3">
      <c r="A937" t="s">
        <v>4394</v>
      </c>
      <c r="B937" t="s">
        <v>4395</v>
      </c>
      <c r="C937" s="1" t="str">
        <f t="shared" si="152"/>
        <v>21:0500</v>
      </c>
      <c r="D937" s="1" t="str">
        <f t="shared" si="156"/>
        <v>21:0165</v>
      </c>
      <c r="E937" t="s">
        <v>4396</v>
      </c>
      <c r="F937" t="s">
        <v>4397</v>
      </c>
      <c r="H937">
        <v>52.3751532</v>
      </c>
      <c r="I937">
        <v>-60.815234400000001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91</v>
      </c>
      <c r="N937">
        <v>936</v>
      </c>
      <c r="O937" t="s">
        <v>283</v>
      </c>
      <c r="P937" t="s">
        <v>571</v>
      </c>
      <c r="Q937" t="s">
        <v>95</v>
      </c>
      <c r="R937" t="s">
        <v>79</v>
      </c>
      <c r="S937" t="s">
        <v>38</v>
      </c>
      <c r="T937" t="s">
        <v>40</v>
      </c>
      <c r="U937" t="s">
        <v>203</v>
      </c>
      <c r="V937" t="s">
        <v>677</v>
      </c>
      <c r="W937" t="s">
        <v>40</v>
      </c>
      <c r="X937" t="s">
        <v>70</v>
      </c>
      <c r="Y937" t="s">
        <v>55</v>
      </c>
      <c r="Z937" t="s">
        <v>258</v>
      </c>
      <c r="AA937" t="s">
        <v>214</v>
      </c>
      <c r="AB937" t="s">
        <v>1285</v>
      </c>
      <c r="AC937" t="s">
        <v>57</v>
      </c>
      <c r="AD937" t="s">
        <v>107</v>
      </c>
    </row>
    <row r="938" spans="1:30" hidden="1" x14ac:dyDescent="0.3">
      <c r="A938" t="s">
        <v>4398</v>
      </c>
      <c r="B938" t="s">
        <v>4399</v>
      </c>
      <c r="C938" s="1" t="str">
        <f t="shared" si="152"/>
        <v>21:0500</v>
      </c>
      <c r="D938" s="1" t="str">
        <f t="shared" si="156"/>
        <v>21:0165</v>
      </c>
      <c r="E938" t="s">
        <v>4400</v>
      </c>
      <c r="F938" t="s">
        <v>4401</v>
      </c>
      <c r="H938">
        <v>52.410282799999997</v>
      </c>
      <c r="I938">
        <v>-60.813174600000004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102</v>
      </c>
      <c r="N938">
        <v>937</v>
      </c>
      <c r="O938" t="s">
        <v>314</v>
      </c>
      <c r="P938" t="s">
        <v>329</v>
      </c>
      <c r="Q938" t="s">
        <v>95</v>
      </c>
      <c r="R938" t="s">
        <v>193</v>
      </c>
      <c r="S938" t="s">
        <v>377</v>
      </c>
      <c r="T938" t="s">
        <v>40</v>
      </c>
      <c r="U938" t="s">
        <v>4402</v>
      </c>
      <c r="V938" t="s">
        <v>4403</v>
      </c>
      <c r="W938" t="s">
        <v>40</v>
      </c>
      <c r="X938" t="s">
        <v>70</v>
      </c>
      <c r="Y938" t="s">
        <v>55</v>
      </c>
      <c r="Z938" t="s">
        <v>314</v>
      </c>
      <c r="AA938" t="s">
        <v>58</v>
      </c>
      <c r="AB938" t="s">
        <v>1807</v>
      </c>
      <c r="AC938" t="s">
        <v>596</v>
      </c>
      <c r="AD938" t="s">
        <v>137</v>
      </c>
    </row>
    <row r="939" spans="1:30" hidden="1" x14ac:dyDescent="0.3">
      <c r="A939" t="s">
        <v>4404</v>
      </c>
      <c r="B939" t="s">
        <v>4405</v>
      </c>
      <c r="C939" s="1" t="str">
        <f t="shared" si="152"/>
        <v>21:0500</v>
      </c>
      <c r="D939" s="1" t="str">
        <f t="shared" si="156"/>
        <v>21:0165</v>
      </c>
      <c r="E939" t="s">
        <v>4406</v>
      </c>
      <c r="F939" t="s">
        <v>4407</v>
      </c>
      <c r="H939">
        <v>52.436711099999997</v>
      </c>
      <c r="I939">
        <v>-60.819045500000001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113</v>
      </c>
      <c r="N939">
        <v>938</v>
      </c>
      <c r="O939" t="s">
        <v>45</v>
      </c>
      <c r="P939" t="s">
        <v>108</v>
      </c>
      <c r="Q939" t="s">
        <v>95</v>
      </c>
      <c r="R939" t="s">
        <v>131</v>
      </c>
      <c r="S939" t="s">
        <v>92</v>
      </c>
      <c r="T939" t="s">
        <v>40</v>
      </c>
      <c r="U939" t="s">
        <v>4408</v>
      </c>
      <c r="V939" t="s">
        <v>583</v>
      </c>
      <c r="W939" t="s">
        <v>40</v>
      </c>
      <c r="X939" t="s">
        <v>43</v>
      </c>
      <c r="Y939" t="s">
        <v>95</v>
      </c>
      <c r="Z939" t="s">
        <v>115</v>
      </c>
      <c r="AA939" t="s">
        <v>45</v>
      </c>
      <c r="AB939" t="s">
        <v>1021</v>
      </c>
      <c r="AC939" t="s">
        <v>167</v>
      </c>
      <c r="AD939" t="s">
        <v>61</v>
      </c>
    </row>
    <row r="940" spans="1:30" hidden="1" x14ac:dyDescent="0.3">
      <c r="A940" t="s">
        <v>4409</v>
      </c>
      <c r="B940" t="s">
        <v>4410</v>
      </c>
      <c r="C940" s="1" t="str">
        <f t="shared" si="152"/>
        <v>21:0500</v>
      </c>
      <c r="D940" s="1" t="str">
        <f t="shared" si="156"/>
        <v>21:0165</v>
      </c>
      <c r="E940" t="s">
        <v>4411</v>
      </c>
      <c r="F940" t="s">
        <v>4412</v>
      </c>
      <c r="H940">
        <v>52.459781399999997</v>
      </c>
      <c r="I940">
        <v>-60.839426099999997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127</v>
      </c>
      <c r="N940">
        <v>939</v>
      </c>
      <c r="O940" t="s">
        <v>263</v>
      </c>
      <c r="P940" t="s">
        <v>54</v>
      </c>
      <c r="Q940" t="s">
        <v>95</v>
      </c>
      <c r="R940" t="s">
        <v>136</v>
      </c>
      <c r="S940" t="s">
        <v>55</v>
      </c>
      <c r="T940" t="s">
        <v>40</v>
      </c>
      <c r="U940" t="s">
        <v>223</v>
      </c>
      <c r="V940" t="s">
        <v>133</v>
      </c>
      <c r="W940" t="s">
        <v>40</v>
      </c>
      <c r="X940" t="s">
        <v>43</v>
      </c>
      <c r="Y940" t="s">
        <v>95</v>
      </c>
      <c r="Z940" t="s">
        <v>423</v>
      </c>
      <c r="AA940" t="s">
        <v>135</v>
      </c>
      <c r="AB940" t="s">
        <v>1014</v>
      </c>
      <c r="AC940" t="s">
        <v>60</v>
      </c>
      <c r="AD940" t="s">
        <v>122</v>
      </c>
    </row>
    <row r="941" spans="1:30" hidden="1" x14ac:dyDescent="0.3">
      <c r="A941" t="s">
        <v>4413</v>
      </c>
      <c r="B941" t="s">
        <v>4414</v>
      </c>
      <c r="C941" s="1" t="str">
        <f t="shared" si="152"/>
        <v>21:0500</v>
      </c>
      <c r="D941" s="1" t="str">
        <f t="shared" si="156"/>
        <v>21:0165</v>
      </c>
      <c r="E941" t="s">
        <v>4415</v>
      </c>
      <c r="F941" t="s">
        <v>4416</v>
      </c>
      <c r="H941">
        <v>52.4349962</v>
      </c>
      <c r="I941">
        <v>-60.837785199999999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142</v>
      </c>
      <c r="N941">
        <v>940</v>
      </c>
      <c r="O941" t="s">
        <v>104</v>
      </c>
      <c r="P941" t="s">
        <v>193</v>
      </c>
      <c r="Q941" t="s">
        <v>95</v>
      </c>
      <c r="R941" t="s">
        <v>68</v>
      </c>
      <c r="S941" t="s">
        <v>95</v>
      </c>
      <c r="T941" t="s">
        <v>40</v>
      </c>
      <c r="U941" t="s">
        <v>214</v>
      </c>
      <c r="V941" t="s">
        <v>1027</v>
      </c>
      <c r="W941" t="s">
        <v>40</v>
      </c>
      <c r="X941" t="s">
        <v>43</v>
      </c>
      <c r="Y941" t="s">
        <v>95</v>
      </c>
      <c r="Z941" t="s">
        <v>135</v>
      </c>
      <c r="AA941" t="s">
        <v>258</v>
      </c>
      <c r="AB941" t="s">
        <v>2444</v>
      </c>
      <c r="AC941" t="s">
        <v>57</v>
      </c>
      <c r="AD941" t="s">
        <v>196</v>
      </c>
    </row>
    <row r="942" spans="1:30" hidden="1" x14ac:dyDescent="0.3">
      <c r="A942" t="s">
        <v>4417</v>
      </c>
      <c r="B942" t="s">
        <v>4418</v>
      </c>
      <c r="C942" s="1" t="str">
        <f t="shared" si="152"/>
        <v>21:0500</v>
      </c>
      <c r="D942" s="1" t="str">
        <f>HYPERLINK("http://geochem.nrcan.gc.ca/cdogs/content/svy/svy_e.htm", "")</f>
        <v/>
      </c>
      <c r="G942" s="1" t="str">
        <f>HYPERLINK("http://geochem.nrcan.gc.ca/cdogs/content/cr_/cr_00055_e.htm", "55")</f>
        <v>55</v>
      </c>
      <c r="J942" t="s">
        <v>161</v>
      </c>
      <c r="K942" t="s">
        <v>162</v>
      </c>
      <c r="L942">
        <v>48</v>
      </c>
      <c r="M942" t="s">
        <v>163</v>
      </c>
      <c r="N942">
        <v>941</v>
      </c>
      <c r="O942" t="s">
        <v>403</v>
      </c>
      <c r="P942" t="s">
        <v>193</v>
      </c>
      <c r="Q942" t="s">
        <v>37</v>
      </c>
      <c r="R942" t="s">
        <v>54</v>
      </c>
      <c r="S942" t="s">
        <v>136</v>
      </c>
      <c r="T942" t="s">
        <v>40</v>
      </c>
      <c r="U942" t="s">
        <v>3046</v>
      </c>
      <c r="V942" t="s">
        <v>167</v>
      </c>
      <c r="W942" t="s">
        <v>40</v>
      </c>
      <c r="X942" t="s">
        <v>39</v>
      </c>
      <c r="Y942" t="s">
        <v>39</v>
      </c>
      <c r="Z942" t="s">
        <v>35</v>
      </c>
      <c r="AA942" t="s">
        <v>135</v>
      </c>
      <c r="AB942" t="s">
        <v>837</v>
      </c>
      <c r="AC942" t="s">
        <v>901</v>
      </c>
      <c r="AD942" t="s">
        <v>449</v>
      </c>
    </row>
    <row r="943" spans="1:30" hidden="1" x14ac:dyDescent="0.3">
      <c r="A943" t="s">
        <v>4419</v>
      </c>
      <c r="B943" t="s">
        <v>4420</v>
      </c>
      <c r="C943" s="1" t="str">
        <f t="shared" si="152"/>
        <v>21:0500</v>
      </c>
      <c r="D943" s="1" t="str">
        <f t="shared" ref="D943:D962" si="159">HYPERLINK("http://geochem.nrcan.gc.ca/cdogs/content/svy/svy210165_e.htm", "21:0165")</f>
        <v>21:0165</v>
      </c>
      <c r="E943" t="s">
        <v>4421</v>
      </c>
      <c r="F943" t="s">
        <v>4422</v>
      </c>
      <c r="H943">
        <v>52.399670299999997</v>
      </c>
      <c r="I943">
        <v>-60.837499600000001</v>
      </c>
      <c r="J943" s="1" t="str">
        <f t="shared" ref="J943:J962" si="160">HYPERLINK("http://geochem.nrcan.gc.ca/cdogs/content/kwd/kwd020027_e.htm", "NGR lake sediment grab sample")</f>
        <v>NGR lake sediment grab sample</v>
      </c>
      <c r="K943" s="1" t="str">
        <f t="shared" ref="K943:K962" si="161">HYPERLINK("http://geochem.nrcan.gc.ca/cdogs/content/kwd/kwd080006_e.htm", "&lt;177 micron (NGR)")</f>
        <v>&lt;177 micron (NGR)</v>
      </c>
      <c r="L943">
        <v>48</v>
      </c>
      <c r="M943" t="s">
        <v>150</v>
      </c>
      <c r="N943">
        <v>942</v>
      </c>
      <c r="O943" t="s">
        <v>67</v>
      </c>
      <c r="P943" t="s">
        <v>54</v>
      </c>
      <c r="Q943" t="s">
        <v>39</v>
      </c>
      <c r="R943" t="s">
        <v>55</v>
      </c>
      <c r="S943" t="s">
        <v>95</v>
      </c>
      <c r="T943" t="s">
        <v>40</v>
      </c>
      <c r="U943" t="s">
        <v>66</v>
      </c>
      <c r="V943" t="s">
        <v>390</v>
      </c>
      <c r="W943" t="s">
        <v>40</v>
      </c>
      <c r="X943" t="s">
        <v>43</v>
      </c>
      <c r="Y943" t="s">
        <v>95</v>
      </c>
      <c r="Z943" t="s">
        <v>67</v>
      </c>
      <c r="AA943" t="s">
        <v>258</v>
      </c>
      <c r="AB943" t="s">
        <v>547</v>
      </c>
      <c r="AC943" t="s">
        <v>179</v>
      </c>
      <c r="AD943" t="s">
        <v>314</v>
      </c>
    </row>
    <row r="944" spans="1:30" hidden="1" x14ac:dyDescent="0.3">
      <c r="A944" t="s">
        <v>4423</v>
      </c>
      <c r="B944" t="s">
        <v>4424</v>
      </c>
      <c r="C944" s="1" t="str">
        <f t="shared" si="152"/>
        <v>21:0500</v>
      </c>
      <c r="D944" s="1" t="str">
        <f t="shared" si="159"/>
        <v>21:0165</v>
      </c>
      <c r="E944" t="s">
        <v>4425</v>
      </c>
      <c r="F944" t="s">
        <v>4426</v>
      </c>
      <c r="H944">
        <v>52.3729698</v>
      </c>
      <c r="I944">
        <v>-60.842727199999999</v>
      </c>
      <c r="J944" s="1" t="str">
        <f t="shared" si="160"/>
        <v>NGR lake sediment grab sample</v>
      </c>
      <c r="K944" s="1" t="str">
        <f t="shared" si="161"/>
        <v>&lt;177 micron (NGR)</v>
      </c>
      <c r="L944">
        <v>48</v>
      </c>
      <c r="M944" t="s">
        <v>175</v>
      </c>
      <c r="N944">
        <v>943</v>
      </c>
      <c r="O944" t="s">
        <v>255</v>
      </c>
      <c r="P944" t="s">
        <v>256</v>
      </c>
      <c r="Q944" t="s">
        <v>95</v>
      </c>
      <c r="R944" t="s">
        <v>92</v>
      </c>
      <c r="S944" t="s">
        <v>153</v>
      </c>
      <c r="T944" t="s">
        <v>40</v>
      </c>
      <c r="U944" t="s">
        <v>231</v>
      </c>
      <c r="V944" t="s">
        <v>2278</v>
      </c>
      <c r="W944" t="s">
        <v>40</v>
      </c>
      <c r="X944" t="s">
        <v>43</v>
      </c>
      <c r="Y944" t="s">
        <v>95</v>
      </c>
      <c r="Z944" t="s">
        <v>204</v>
      </c>
      <c r="AA944" t="s">
        <v>44</v>
      </c>
      <c r="AB944" t="s">
        <v>323</v>
      </c>
      <c r="AC944" t="s">
        <v>233</v>
      </c>
      <c r="AD944" t="s">
        <v>107</v>
      </c>
    </row>
    <row r="945" spans="1:30" hidden="1" x14ac:dyDescent="0.3">
      <c r="A945" t="s">
        <v>4427</v>
      </c>
      <c r="B945" t="s">
        <v>4428</v>
      </c>
      <c r="C945" s="1" t="str">
        <f t="shared" si="152"/>
        <v>21:0500</v>
      </c>
      <c r="D945" s="1" t="str">
        <f t="shared" si="159"/>
        <v>21:0165</v>
      </c>
      <c r="E945" t="s">
        <v>4429</v>
      </c>
      <c r="F945" t="s">
        <v>4430</v>
      </c>
      <c r="H945">
        <v>52.349552500000001</v>
      </c>
      <c r="I945">
        <v>-60.841136800000001</v>
      </c>
      <c r="J945" s="1" t="str">
        <f t="shared" si="160"/>
        <v>NGR lake sediment grab sample</v>
      </c>
      <c r="K945" s="1" t="str">
        <f t="shared" si="161"/>
        <v>&lt;177 micron (NGR)</v>
      </c>
      <c r="L945">
        <v>48</v>
      </c>
      <c r="M945" t="s">
        <v>184</v>
      </c>
      <c r="N945">
        <v>944</v>
      </c>
      <c r="O945" t="s">
        <v>78</v>
      </c>
      <c r="P945" t="s">
        <v>53</v>
      </c>
      <c r="Q945" t="s">
        <v>95</v>
      </c>
      <c r="R945" t="s">
        <v>202</v>
      </c>
      <c r="S945" t="s">
        <v>55</v>
      </c>
      <c r="T945" t="s">
        <v>40</v>
      </c>
      <c r="U945" t="s">
        <v>383</v>
      </c>
      <c r="V945" t="s">
        <v>1027</v>
      </c>
      <c r="W945" t="s">
        <v>40</v>
      </c>
      <c r="X945" t="s">
        <v>43</v>
      </c>
      <c r="Y945" t="s">
        <v>95</v>
      </c>
      <c r="Z945" t="s">
        <v>135</v>
      </c>
      <c r="AA945" t="s">
        <v>45</v>
      </c>
      <c r="AB945" t="s">
        <v>571</v>
      </c>
      <c r="AC945" t="s">
        <v>248</v>
      </c>
      <c r="AD945" t="s">
        <v>314</v>
      </c>
    </row>
    <row r="946" spans="1:30" hidden="1" x14ac:dyDescent="0.3">
      <c r="A946" t="s">
        <v>4431</v>
      </c>
      <c r="B946" t="s">
        <v>4432</v>
      </c>
      <c r="C946" s="1" t="str">
        <f t="shared" si="152"/>
        <v>21:0500</v>
      </c>
      <c r="D946" s="1" t="str">
        <f t="shared" si="159"/>
        <v>21:0165</v>
      </c>
      <c r="E946" t="s">
        <v>4433</v>
      </c>
      <c r="F946" t="s">
        <v>4434</v>
      </c>
      <c r="H946">
        <v>52.344913200000001</v>
      </c>
      <c r="I946">
        <v>-60.888918400000001</v>
      </c>
      <c r="J946" s="1" t="str">
        <f t="shared" si="160"/>
        <v>NGR lake sediment grab sample</v>
      </c>
      <c r="K946" s="1" t="str">
        <f t="shared" si="161"/>
        <v>&lt;177 micron (NGR)</v>
      </c>
      <c r="L946">
        <v>48</v>
      </c>
      <c r="M946" t="s">
        <v>191</v>
      </c>
      <c r="N946">
        <v>945</v>
      </c>
      <c r="O946" t="s">
        <v>103</v>
      </c>
      <c r="P946" t="s">
        <v>169</v>
      </c>
      <c r="Q946" t="s">
        <v>95</v>
      </c>
      <c r="R946" t="s">
        <v>38</v>
      </c>
      <c r="S946" t="s">
        <v>37</v>
      </c>
      <c r="T946" t="s">
        <v>40</v>
      </c>
      <c r="U946" t="s">
        <v>56</v>
      </c>
      <c r="V946" t="s">
        <v>60</v>
      </c>
      <c r="W946" t="s">
        <v>40</v>
      </c>
      <c r="X946" t="s">
        <v>43</v>
      </c>
      <c r="Y946" t="s">
        <v>95</v>
      </c>
      <c r="Z946" t="s">
        <v>204</v>
      </c>
      <c r="AA946" t="s">
        <v>58</v>
      </c>
      <c r="AB946" t="s">
        <v>330</v>
      </c>
      <c r="AC946" t="s">
        <v>42</v>
      </c>
      <c r="AD946" t="s">
        <v>61</v>
      </c>
    </row>
    <row r="947" spans="1:30" hidden="1" x14ac:dyDescent="0.3">
      <c r="A947" t="s">
        <v>4435</v>
      </c>
      <c r="B947" t="s">
        <v>4436</v>
      </c>
      <c r="C947" s="1" t="str">
        <f t="shared" si="152"/>
        <v>21:0500</v>
      </c>
      <c r="D947" s="1" t="str">
        <f t="shared" si="159"/>
        <v>21:0165</v>
      </c>
      <c r="E947" t="s">
        <v>4437</v>
      </c>
      <c r="F947" t="s">
        <v>4438</v>
      </c>
      <c r="H947">
        <v>52.378129800000004</v>
      </c>
      <c r="I947">
        <v>-60.888935400000001</v>
      </c>
      <c r="J947" s="1" t="str">
        <f t="shared" si="160"/>
        <v>NGR lake sediment grab sample</v>
      </c>
      <c r="K947" s="1" t="str">
        <f t="shared" si="161"/>
        <v>&lt;177 micron (NGR)</v>
      </c>
      <c r="L947">
        <v>48</v>
      </c>
      <c r="M947" t="s">
        <v>201</v>
      </c>
      <c r="N947">
        <v>946</v>
      </c>
      <c r="O947" t="s">
        <v>270</v>
      </c>
      <c r="P947" t="s">
        <v>265</v>
      </c>
      <c r="Q947" t="s">
        <v>95</v>
      </c>
      <c r="R947" t="s">
        <v>119</v>
      </c>
      <c r="S947" t="s">
        <v>92</v>
      </c>
      <c r="T947" t="s">
        <v>40</v>
      </c>
      <c r="U947" t="s">
        <v>3002</v>
      </c>
      <c r="V947" t="s">
        <v>351</v>
      </c>
      <c r="W947" t="s">
        <v>40</v>
      </c>
      <c r="X947" t="s">
        <v>43</v>
      </c>
      <c r="Y947" t="s">
        <v>95</v>
      </c>
      <c r="Z947" t="s">
        <v>263</v>
      </c>
      <c r="AA947" t="s">
        <v>135</v>
      </c>
      <c r="AB947" t="s">
        <v>997</v>
      </c>
      <c r="AC947" t="s">
        <v>47</v>
      </c>
      <c r="AD947" t="s">
        <v>48</v>
      </c>
    </row>
    <row r="948" spans="1:30" hidden="1" x14ac:dyDescent="0.3">
      <c r="A948" t="s">
        <v>4439</v>
      </c>
      <c r="B948" t="s">
        <v>4440</v>
      </c>
      <c r="C948" s="1" t="str">
        <f t="shared" si="152"/>
        <v>21:0500</v>
      </c>
      <c r="D948" s="1" t="str">
        <f t="shared" si="159"/>
        <v>21:0165</v>
      </c>
      <c r="E948" t="s">
        <v>4441</v>
      </c>
      <c r="F948" t="s">
        <v>4442</v>
      </c>
      <c r="H948">
        <v>52.415523200000003</v>
      </c>
      <c r="I948">
        <v>-60.905898700000002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210</v>
      </c>
      <c r="N948">
        <v>947</v>
      </c>
      <c r="O948" t="s">
        <v>941</v>
      </c>
      <c r="P948" t="s">
        <v>265</v>
      </c>
      <c r="Q948" t="s">
        <v>95</v>
      </c>
      <c r="R948" t="s">
        <v>67</v>
      </c>
      <c r="S948" t="s">
        <v>232</v>
      </c>
      <c r="T948" t="s">
        <v>40</v>
      </c>
      <c r="U948" t="s">
        <v>4443</v>
      </c>
      <c r="V948" t="s">
        <v>4031</v>
      </c>
      <c r="W948" t="s">
        <v>40</v>
      </c>
      <c r="X948" t="s">
        <v>43</v>
      </c>
      <c r="Y948" t="s">
        <v>39</v>
      </c>
      <c r="Z948" t="s">
        <v>82</v>
      </c>
      <c r="AA948" t="s">
        <v>58</v>
      </c>
      <c r="AB948" t="s">
        <v>1037</v>
      </c>
      <c r="AC948" t="s">
        <v>97</v>
      </c>
      <c r="AD948" t="s">
        <v>308</v>
      </c>
    </row>
    <row r="949" spans="1:30" hidden="1" x14ac:dyDescent="0.3">
      <c r="A949" t="s">
        <v>4444</v>
      </c>
      <c r="B949" t="s">
        <v>4445</v>
      </c>
      <c r="C949" s="1" t="str">
        <f t="shared" si="152"/>
        <v>21:0500</v>
      </c>
      <c r="D949" s="1" t="str">
        <f t="shared" si="159"/>
        <v>21:0165</v>
      </c>
      <c r="E949" t="s">
        <v>4446</v>
      </c>
      <c r="F949" t="s">
        <v>4447</v>
      </c>
      <c r="H949">
        <v>52.454705799999999</v>
      </c>
      <c r="I949">
        <v>-60.893500899999999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221</v>
      </c>
      <c r="N949">
        <v>948</v>
      </c>
      <c r="O949" t="s">
        <v>232</v>
      </c>
      <c r="P949" t="s">
        <v>67</v>
      </c>
      <c r="Q949" t="s">
        <v>95</v>
      </c>
      <c r="R949" t="s">
        <v>55</v>
      </c>
      <c r="S949" t="s">
        <v>95</v>
      </c>
      <c r="T949" t="s">
        <v>40</v>
      </c>
      <c r="U949" t="s">
        <v>103</v>
      </c>
      <c r="V949" t="s">
        <v>390</v>
      </c>
      <c r="W949" t="s">
        <v>40</v>
      </c>
      <c r="X949" t="s">
        <v>43</v>
      </c>
      <c r="Y949" t="s">
        <v>95</v>
      </c>
      <c r="Z949" t="s">
        <v>185</v>
      </c>
      <c r="AA949" t="s">
        <v>44</v>
      </c>
      <c r="AB949" t="s">
        <v>695</v>
      </c>
      <c r="AC949" t="s">
        <v>233</v>
      </c>
      <c r="AD949" t="s">
        <v>83</v>
      </c>
    </row>
    <row r="950" spans="1:30" hidden="1" x14ac:dyDescent="0.3">
      <c r="A950" t="s">
        <v>4448</v>
      </c>
      <c r="B950" t="s">
        <v>4449</v>
      </c>
      <c r="C950" s="1" t="str">
        <f t="shared" si="152"/>
        <v>21:0500</v>
      </c>
      <c r="D950" s="1" t="str">
        <f t="shared" si="159"/>
        <v>21:0165</v>
      </c>
      <c r="E950" t="s">
        <v>4450</v>
      </c>
      <c r="F950" t="s">
        <v>4451</v>
      </c>
      <c r="H950">
        <v>52.460200800000003</v>
      </c>
      <c r="I950">
        <v>-60.935853999999999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230</v>
      </c>
      <c r="N950">
        <v>949</v>
      </c>
      <c r="O950" t="s">
        <v>270</v>
      </c>
      <c r="P950" t="s">
        <v>192</v>
      </c>
      <c r="Q950" t="s">
        <v>37</v>
      </c>
      <c r="R950" t="s">
        <v>131</v>
      </c>
      <c r="S950" t="s">
        <v>131</v>
      </c>
      <c r="T950" t="s">
        <v>40</v>
      </c>
      <c r="U950" t="s">
        <v>1059</v>
      </c>
      <c r="V950" t="s">
        <v>596</v>
      </c>
      <c r="W950" t="s">
        <v>40</v>
      </c>
      <c r="X950" t="s">
        <v>43</v>
      </c>
      <c r="Y950" t="s">
        <v>95</v>
      </c>
      <c r="Z950" t="s">
        <v>58</v>
      </c>
      <c r="AA950" t="s">
        <v>83</v>
      </c>
      <c r="AB950" t="s">
        <v>559</v>
      </c>
      <c r="AC950" t="s">
        <v>505</v>
      </c>
      <c r="AD950" t="s">
        <v>71</v>
      </c>
    </row>
    <row r="951" spans="1:30" hidden="1" x14ac:dyDescent="0.3">
      <c r="A951" t="s">
        <v>4452</v>
      </c>
      <c r="B951" t="s">
        <v>4453</v>
      </c>
      <c r="C951" s="1" t="str">
        <f t="shared" si="152"/>
        <v>21:0500</v>
      </c>
      <c r="D951" s="1" t="str">
        <f t="shared" si="159"/>
        <v>21:0165</v>
      </c>
      <c r="E951" t="s">
        <v>4454</v>
      </c>
      <c r="F951" t="s">
        <v>4455</v>
      </c>
      <c r="H951">
        <v>52.4501949</v>
      </c>
      <c r="I951">
        <v>-60.955115599999999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238</v>
      </c>
      <c r="N951">
        <v>950</v>
      </c>
      <c r="O951" t="s">
        <v>571</v>
      </c>
      <c r="P951" t="s">
        <v>169</v>
      </c>
      <c r="Q951" t="s">
        <v>95</v>
      </c>
      <c r="R951" t="s">
        <v>92</v>
      </c>
      <c r="S951" t="s">
        <v>38</v>
      </c>
      <c r="T951" t="s">
        <v>40</v>
      </c>
      <c r="U951" t="s">
        <v>403</v>
      </c>
      <c r="V951" t="s">
        <v>94</v>
      </c>
      <c r="W951" t="s">
        <v>40</v>
      </c>
      <c r="X951" t="s">
        <v>43</v>
      </c>
      <c r="Y951" t="s">
        <v>95</v>
      </c>
      <c r="Z951" t="s">
        <v>67</v>
      </c>
      <c r="AA951" t="s">
        <v>214</v>
      </c>
      <c r="AB951" t="s">
        <v>259</v>
      </c>
      <c r="AC951" t="s">
        <v>167</v>
      </c>
      <c r="AD951" t="s">
        <v>44</v>
      </c>
    </row>
    <row r="952" spans="1:30" hidden="1" x14ac:dyDescent="0.3">
      <c r="A952" t="s">
        <v>4456</v>
      </c>
      <c r="B952" t="s">
        <v>4457</v>
      </c>
      <c r="C952" s="1" t="str">
        <f t="shared" si="152"/>
        <v>21:0500</v>
      </c>
      <c r="D952" s="1" t="str">
        <f t="shared" si="159"/>
        <v>21:0165</v>
      </c>
      <c r="E952" t="s">
        <v>4458</v>
      </c>
      <c r="F952" t="s">
        <v>4459</v>
      </c>
      <c r="H952">
        <v>52.421162099999997</v>
      </c>
      <c r="I952">
        <v>-60.956798200000001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246</v>
      </c>
      <c r="N952">
        <v>951</v>
      </c>
      <c r="O952" t="s">
        <v>78</v>
      </c>
      <c r="P952" t="s">
        <v>263</v>
      </c>
      <c r="Q952" t="s">
        <v>95</v>
      </c>
      <c r="R952" t="s">
        <v>38</v>
      </c>
      <c r="S952" t="s">
        <v>55</v>
      </c>
      <c r="T952" t="s">
        <v>194</v>
      </c>
      <c r="U952" t="s">
        <v>177</v>
      </c>
      <c r="V952" t="s">
        <v>179</v>
      </c>
      <c r="W952" t="s">
        <v>40</v>
      </c>
      <c r="X952" t="s">
        <v>43</v>
      </c>
      <c r="Y952" t="s">
        <v>95</v>
      </c>
      <c r="Z952" t="s">
        <v>214</v>
      </c>
      <c r="AA952" t="s">
        <v>258</v>
      </c>
      <c r="AB952" t="s">
        <v>1779</v>
      </c>
      <c r="AC952" t="s">
        <v>42</v>
      </c>
      <c r="AD952" t="s">
        <v>258</v>
      </c>
    </row>
    <row r="953" spans="1:30" hidden="1" x14ac:dyDescent="0.3">
      <c r="A953" t="s">
        <v>4460</v>
      </c>
      <c r="B953" t="s">
        <v>4461</v>
      </c>
      <c r="C953" s="1" t="str">
        <f t="shared" si="152"/>
        <v>21:0500</v>
      </c>
      <c r="D953" s="1" t="str">
        <f t="shared" si="159"/>
        <v>21:0165</v>
      </c>
      <c r="E953" t="s">
        <v>4462</v>
      </c>
      <c r="F953" t="s">
        <v>4463</v>
      </c>
      <c r="H953">
        <v>52.342398099999997</v>
      </c>
      <c r="I953">
        <v>-60.981646900000001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49</v>
      </c>
      <c r="M953" t="s">
        <v>34</v>
      </c>
      <c r="N953">
        <v>952</v>
      </c>
      <c r="O953" t="s">
        <v>403</v>
      </c>
      <c r="P953" t="s">
        <v>108</v>
      </c>
      <c r="Q953" t="s">
        <v>95</v>
      </c>
      <c r="R953" t="s">
        <v>92</v>
      </c>
      <c r="S953" t="s">
        <v>130</v>
      </c>
      <c r="T953" t="s">
        <v>40</v>
      </c>
      <c r="U953" t="s">
        <v>71</v>
      </c>
      <c r="V953" t="s">
        <v>598</v>
      </c>
      <c r="W953" t="s">
        <v>40</v>
      </c>
      <c r="X953" t="s">
        <v>43</v>
      </c>
      <c r="Y953" t="s">
        <v>95</v>
      </c>
      <c r="Z953" t="s">
        <v>392</v>
      </c>
      <c r="AA953" t="s">
        <v>115</v>
      </c>
      <c r="AB953" t="s">
        <v>981</v>
      </c>
      <c r="AC953" t="s">
        <v>106</v>
      </c>
      <c r="AD953" t="s">
        <v>107</v>
      </c>
    </row>
    <row r="954" spans="1:30" hidden="1" x14ac:dyDescent="0.3">
      <c r="A954" t="s">
        <v>4464</v>
      </c>
      <c r="B954" t="s">
        <v>4465</v>
      </c>
      <c r="C954" s="1" t="str">
        <f t="shared" si="152"/>
        <v>21:0500</v>
      </c>
      <c r="D954" s="1" t="str">
        <f t="shared" si="159"/>
        <v>21:0165</v>
      </c>
      <c r="E954" t="s">
        <v>4466</v>
      </c>
      <c r="F954" t="s">
        <v>4467</v>
      </c>
      <c r="H954">
        <v>52.382436499999997</v>
      </c>
      <c r="I954">
        <v>-60.937779999999997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76</v>
      </c>
      <c r="N954">
        <v>953</v>
      </c>
      <c r="O954" t="s">
        <v>232</v>
      </c>
      <c r="P954" t="s">
        <v>571</v>
      </c>
      <c r="Q954" t="s">
        <v>95</v>
      </c>
      <c r="R954" t="s">
        <v>68</v>
      </c>
      <c r="S954" t="s">
        <v>39</v>
      </c>
      <c r="T954" t="s">
        <v>40</v>
      </c>
      <c r="U954" t="s">
        <v>359</v>
      </c>
      <c r="V954" t="s">
        <v>1027</v>
      </c>
      <c r="W954" t="s">
        <v>194</v>
      </c>
      <c r="X954" t="s">
        <v>43</v>
      </c>
      <c r="Y954" t="s">
        <v>95</v>
      </c>
      <c r="Z954" t="s">
        <v>214</v>
      </c>
      <c r="AA954" t="s">
        <v>83</v>
      </c>
      <c r="AB954" t="s">
        <v>329</v>
      </c>
      <c r="AC954" t="s">
        <v>233</v>
      </c>
      <c r="AD954" t="s">
        <v>44</v>
      </c>
    </row>
    <row r="955" spans="1:30" hidden="1" x14ac:dyDescent="0.3">
      <c r="A955" t="s">
        <v>4468</v>
      </c>
      <c r="B955" t="s">
        <v>4469</v>
      </c>
      <c r="C955" s="1" t="str">
        <f t="shared" si="152"/>
        <v>21:0500</v>
      </c>
      <c r="D955" s="1" t="str">
        <f t="shared" si="159"/>
        <v>21:0165</v>
      </c>
      <c r="E955" t="s">
        <v>4462</v>
      </c>
      <c r="F955" t="s">
        <v>4470</v>
      </c>
      <c r="H955">
        <v>52.342398099999997</v>
      </c>
      <c r="I955">
        <v>-60.981646900000001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65</v>
      </c>
      <c r="N955">
        <v>954</v>
      </c>
      <c r="O955" t="s">
        <v>408</v>
      </c>
      <c r="P955" t="s">
        <v>103</v>
      </c>
      <c r="Q955" t="s">
        <v>95</v>
      </c>
      <c r="R955" t="s">
        <v>92</v>
      </c>
      <c r="S955" t="s">
        <v>54</v>
      </c>
      <c r="T955" t="s">
        <v>40</v>
      </c>
      <c r="U955" t="s">
        <v>3046</v>
      </c>
      <c r="V955" t="s">
        <v>213</v>
      </c>
      <c r="W955" t="s">
        <v>194</v>
      </c>
      <c r="X955" t="s">
        <v>43</v>
      </c>
      <c r="Y955" t="s">
        <v>39</v>
      </c>
      <c r="Z955" t="s">
        <v>392</v>
      </c>
      <c r="AA955" t="s">
        <v>314</v>
      </c>
      <c r="AB955" t="s">
        <v>981</v>
      </c>
      <c r="AC955" t="s">
        <v>106</v>
      </c>
      <c r="AD955" t="s">
        <v>115</v>
      </c>
    </row>
    <row r="956" spans="1:30" hidden="1" x14ac:dyDescent="0.3">
      <c r="A956" t="s">
        <v>4471</v>
      </c>
      <c r="B956" t="s">
        <v>4472</v>
      </c>
      <c r="C956" s="1" t="str">
        <f t="shared" si="152"/>
        <v>21:0500</v>
      </c>
      <c r="D956" s="1" t="str">
        <f t="shared" si="159"/>
        <v>21:0165</v>
      </c>
      <c r="E956" t="s">
        <v>4462</v>
      </c>
      <c r="F956" t="s">
        <v>4473</v>
      </c>
      <c r="H956">
        <v>52.342398099999997</v>
      </c>
      <c r="I956">
        <v>-60.981646900000001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52</v>
      </c>
      <c r="N956">
        <v>955</v>
      </c>
      <c r="O956" t="s">
        <v>403</v>
      </c>
      <c r="P956" t="s">
        <v>477</v>
      </c>
      <c r="Q956" t="s">
        <v>95</v>
      </c>
      <c r="R956" t="s">
        <v>38</v>
      </c>
      <c r="S956" t="s">
        <v>202</v>
      </c>
      <c r="T956" t="s">
        <v>40</v>
      </c>
      <c r="U956" t="s">
        <v>155</v>
      </c>
      <c r="V956" t="s">
        <v>598</v>
      </c>
      <c r="W956" t="s">
        <v>40</v>
      </c>
      <c r="X956" t="s">
        <v>43</v>
      </c>
      <c r="Y956" t="s">
        <v>95</v>
      </c>
      <c r="Z956" t="s">
        <v>1175</v>
      </c>
      <c r="AA956" t="s">
        <v>45</v>
      </c>
      <c r="AB956" t="s">
        <v>46</v>
      </c>
      <c r="AC956" t="s">
        <v>60</v>
      </c>
      <c r="AD956" t="s">
        <v>392</v>
      </c>
    </row>
    <row r="957" spans="1:30" hidden="1" x14ac:dyDescent="0.3">
      <c r="A957" t="s">
        <v>4474</v>
      </c>
      <c r="B957" t="s">
        <v>4475</v>
      </c>
      <c r="C957" s="1" t="str">
        <f t="shared" si="152"/>
        <v>21:0500</v>
      </c>
      <c r="D957" s="1" t="str">
        <f t="shared" si="159"/>
        <v>21:0165</v>
      </c>
      <c r="E957" t="s">
        <v>4476</v>
      </c>
      <c r="F957" t="s">
        <v>4477</v>
      </c>
      <c r="H957">
        <v>52.356819999999999</v>
      </c>
      <c r="I957">
        <v>-61.002210499999997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91</v>
      </c>
      <c r="N957">
        <v>956</v>
      </c>
      <c r="O957" t="s">
        <v>477</v>
      </c>
      <c r="P957" t="s">
        <v>164</v>
      </c>
      <c r="Q957" t="s">
        <v>95</v>
      </c>
      <c r="R957" t="s">
        <v>136</v>
      </c>
      <c r="S957" t="s">
        <v>55</v>
      </c>
      <c r="T957" t="s">
        <v>40</v>
      </c>
      <c r="U957" t="s">
        <v>104</v>
      </c>
      <c r="V957" t="s">
        <v>920</v>
      </c>
      <c r="W957" t="s">
        <v>40</v>
      </c>
      <c r="X957" t="s">
        <v>43</v>
      </c>
      <c r="Y957" t="s">
        <v>95</v>
      </c>
      <c r="Z957" t="s">
        <v>214</v>
      </c>
      <c r="AA957" t="s">
        <v>258</v>
      </c>
      <c r="AB957" t="s">
        <v>192</v>
      </c>
      <c r="AC957" t="s">
        <v>144</v>
      </c>
      <c r="AD957" t="s">
        <v>258</v>
      </c>
    </row>
    <row r="958" spans="1:30" hidden="1" x14ac:dyDescent="0.3">
      <c r="A958" t="s">
        <v>4478</v>
      </c>
      <c r="B958" t="s">
        <v>4479</v>
      </c>
      <c r="C958" s="1" t="str">
        <f t="shared" si="152"/>
        <v>21:0500</v>
      </c>
      <c r="D958" s="1" t="str">
        <f t="shared" si="159"/>
        <v>21:0165</v>
      </c>
      <c r="E958" t="s">
        <v>4480</v>
      </c>
      <c r="F958" t="s">
        <v>4481</v>
      </c>
      <c r="H958">
        <v>52.388126399999997</v>
      </c>
      <c r="I958">
        <v>-60.989304300000001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102</v>
      </c>
      <c r="N958">
        <v>957</v>
      </c>
      <c r="O958" t="s">
        <v>873</v>
      </c>
      <c r="P958" t="s">
        <v>571</v>
      </c>
      <c r="Q958" t="s">
        <v>95</v>
      </c>
      <c r="R958" t="s">
        <v>38</v>
      </c>
      <c r="S958" t="s">
        <v>68</v>
      </c>
      <c r="T958" t="s">
        <v>40</v>
      </c>
      <c r="U958" t="s">
        <v>4002</v>
      </c>
      <c r="V958" t="s">
        <v>351</v>
      </c>
      <c r="W958" t="s">
        <v>194</v>
      </c>
      <c r="X958" t="s">
        <v>43</v>
      </c>
      <c r="Y958" t="s">
        <v>95</v>
      </c>
      <c r="Z958" t="s">
        <v>58</v>
      </c>
      <c r="AA958" t="s">
        <v>45</v>
      </c>
      <c r="AB958" t="s">
        <v>874</v>
      </c>
      <c r="AC958" t="s">
        <v>179</v>
      </c>
      <c r="AD958" t="s">
        <v>409</v>
      </c>
    </row>
    <row r="959" spans="1:30" hidden="1" x14ac:dyDescent="0.3">
      <c r="A959" t="s">
        <v>4482</v>
      </c>
      <c r="B959" t="s">
        <v>4483</v>
      </c>
      <c r="C959" s="1" t="str">
        <f t="shared" si="152"/>
        <v>21:0500</v>
      </c>
      <c r="D959" s="1" t="str">
        <f t="shared" si="159"/>
        <v>21:0165</v>
      </c>
      <c r="E959" t="s">
        <v>4484</v>
      </c>
      <c r="F959" t="s">
        <v>4485</v>
      </c>
      <c r="H959">
        <v>52.418646899999999</v>
      </c>
      <c r="I959">
        <v>-61.021401900000001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113</v>
      </c>
      <c r="N959">
        <v>958</v>
      </c>
      <c r="O959" t="s">
        <v>255</v>
      </c>
      <c r="P959" t="s">
        <v>145</v>
      </c>
      <c r="Q959" t="s">
        <v>95</v>
      </c>
      <c r="R959" t="s">
        <v>37</v>
      </c>
      <c r="S959" t="s">
        <v>37</v>
      </c>
      <c r="T959" t="s">
        <v>40</v>
      </c>
      <c r="U959" t="s">
        <v>4486</v>
      </c>
      <c r="V959" t="s">
        <v>57</v>
      </c>
      <c r="W959" t="s">
        <v>40</v>
      </c>
      <c r="X959" t="s">
        <v>179</v>
      </c>
      <c r="Y959" t="s">
        <v>95</v>
      </c>
      <c r="Z959" t="s">
        <v>263</v>
      </c>
      <c r="AA959" t="s">
        <v>135</v>
      </c>
      <c r="AB959" t="s">
        <v>2756</v>
      </c>
      <c r="AC959" t="s">
        <v>106</v>
      </c>
      <c r="AD959" t="s">
        <v>61</v>
      </c>
    </row>
    <row r="960" spans="1:30" hidden="1" x14ac:dyDescent="0.3">
      <c r="A960" t="s">
        <v>4487</v>
      </c>
      <c r="B960" t="s">
        <v>4488</v>
      </c>
      <c r="C960" s="1" t="str">
        <f t="shared" si="152"/>
        <v>21:0500</v>
      </c>
      <c r="D960" s="1" t="str">
        <f t="shared" si="159"/>
        <v>21:0165</v>
      </c>
      <c r="E960" t="s">
        <v>4489</v>
      </c>
      <c r="F960" t="s">
        <v>4490</v>
      </c>
      <c r="H960">
        <v>52.444441300000001</v>
      </c>
      <c r="I960">
        <v>-61.010504400000002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127</v>
      </c>
      <c r="N960">
        <v>959</v>
      </c>
      <c r="O960" t="s">
        <v>1241</v>
      </c>
      <c r="P960" t="s">
        <v>108</v>
      </c>
      <c r="Q960" t="s">
        <v>39</v>
      </c>
      <c r="R960" t="s">
        <v>79</v>
      </c>
      <c r="S960" t="s">
        <v>192</v>
      </c>
      <c r="T960" t="s">
        <v>40</v>
      </c>
      <c r="U960" t="s">
        <v>4491</v>
      </c>
      <c r="V960" t="s">
        <v>2476</v>
      </c>
      <c r="W960" t="s">
        <v>40</v>
      </c>
      <c r="X960" t="s">
        <v>179</v>
      </c>
      <c r="Y960" t="s">
        <v>95</v>
      </c>
      <c r="Z960" t="s">
        <v>211</v>
      </c>
      <c r="AA960" t="s">
        <v>314</v>
      </c>
      <c r="AB960" t="s">
        <v>1182</v>
      </c>
      <c r="AC960" t="s">
        <v>60</v>
      </c>
      <c r="AD960" t="s">
        <v>203</v>
      </c>
    </row>
    <row r="961" spans="1:30" hidden="1" x14ac:dyDescent="0.3">
      <c r="A961" t="s">
        <v>4492</v>
      </c>
      <c r="B961" t="s">
        <v>4493</v>
      </c>
      <c r="C961" s="1" t="str">
        <f t="shared" si="152"/>
        <v>21:0500</v>
      </c>
      <c r="D961" s="1" t="str">
        <f t="shared" si="159"/>
        <v>21:0165</v>
      </c>
      <c r="E961" t="s">
        <v>4494</v>
      </c>
      <c r="F961" t="s">
        <v>4495</v>
      </c>
      <c r="H961">
        <v>52.509172200000002</v>
      </c>
      <c r="I961">
        <v>-60.979684599999999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142</v>
      </c>
      <c r="N961">
        <v>960</v>
      </c>
      <c r="O961" t="s">
        <v>270</v>
      </c>
      <c r="P961" t="s">
        <v>193</v>
      </c>
      <c r="Q961" t="s">
        <v>95</v>
      </c>
      <c r="R961" t="s">
        <v>38</v>
      </c>
      <c r="S961" t="s">
        <v>136</v>
      </c>
      <c r="T961" t="s">
        <v>40</v>
      </c>
      <c r="U961" t="s">
        <v>241</v>
      </c>
      <c r="V961" t="s">
        <v>596</v>
      </c>
      <c r="W961" t="s">
        <v>40</v>
      </c>
      <c r="X961" t="s">
        <v>43</v>
      </c>
      <c r="Y961" t="s">
        <v>55</v>
      </c>
      <c r="Z961" t="s">
        <v>58</v>
      </c>
      <c r="AA961" t="s">
        <v>214</v>
      </c>
      <c r="AB961" t="s">
        <v>566</v>
      </c>
      <c r="AC961" t="s">
        <v>818</v>
      </c>
      <c r="AD961" t="s">
        <v>71</v>
      </c>
    </row>
    <row r="962" spans="1:30" hidden="1" x14ac:dyDescent="0.3">
      <c r="A962" t="s">
        <v>4496</v>
      </c>
      <c r="B962" t="s">
        <v>4497</v>
      </c>
      <c r="C962" s="1" t="str">
        <f t="shared" ref="C962:C1025" si="162">HYPERLINK("http://geochem.nrcan.gc.ca/cdogs/content/bdl/bdl210500_e.htm", "21:0500")</f>
        <v>21:0500</v>
      </c>
      <c r="D962" s="1" t="str">
        <f t="shared" si="159"/>
        <v>21:0165</v>
      </c>
      <c r="E962" t="s">
        <v>4498</v>
      </c>
      <c r="F962" t="s">
        <v>4499</v>
      </c>
      <c r="H962">
        <v>52.495564100000003</v>
      </c>
      <c r="I962">
        <v>-61.043111099999997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150</v>
      </c>
      <c r="N962">
        <v>961</v>
      </c>
      <c r="O962" t="s">
        <v>377</v>
      </c>
      <c r="P962" t="s">
        <v>79</v>
      </c>
      <c r="Q962" t="s">
        <v>39</v>
      </c>
      <c r="R962" t="s">
        <v>37</v>
      </c>
      <c r="S962" t="s">
        <v>37</v>
      </c>
      <c r="T962" t="s">
        <v>40</v>
      </c>
      <c r="U962" t="s">
        <v>107</v>
      </c>
      <c r="V962" t="s">
        <v>1642</v>
      </c>
      <c r="W962" t="s">
        <v>40</v>
      </c>
      <c r="X962" t="s">
        <v>43</v>
      </c>
      <c r="Y962" t="s">
        <v>95</v>
      </c>
      <c r="Z962" t="s">
        <v>134</v>
      </c>
      <c r="AA962" t="s">
        <v>204</v>
      </c>
      <c r="AB962" t="s">
        <v>2662</v>
      </c>
      <c r="AC962" t="s">
        <v>947</v>
      </c>
      <c r="AD962" t="s">
        <v>438</v>
      </c>
    </row>
    <row r="963" spans="1:30" hidden="1" x14ac:dyDescent="0.3">
      <c r="A963" t="s">
        <v>4500</v>
      </c>
      <c r="B963" t="s">
        <v>4501</v>
      </c>
      <c r="C963" s="1" t="str">
        <f t="shared" si="162"/>
        <v>21:0500</v>
      </c>
      <c r="D963" s="1" t="str">
        <f>HYPERLINK("http://geochem.nrcan.gc.ca/cdogs/content/svy/svy_e.htm", "")</f>
        <v/>
      </c>
      <c r="G963" s="1" t="str">
        <f>HYPERLINK("http://geochem.nrcan.gc.ca/cdogs/content/cr_/cr_00060_e.htm", "60")</f>
        <v>60</v>
      </c>
      <c r="J963" t="s">
        <v>161</v>
      </c>
      <c r="K963" t="s">
        <v>162</v>
      </c>
      <c r="L963">
        <v>49</v>
      </c>
      <c r="M963" t="s">
        <v>163</v>
      </c>
      <c r="N963">
        <v>962</v>
      </c>
      <c r="O963" t="s">
        <v>214</v>
      </c>
      <c r="P963" t="s">
        <v>256</v>
      </c>
      <c r="Q963" t="s">
        <v>37</v>
      </c>
      <c r="R963" t="s">
        <v>36</v>
      </c>
      <c r="S963" t="s">
        <v>38</v>
      </c>
      <c r="T963" t="s">
        <v>40</v>
      </c>
      <c r="U963" t="s">
        <v>2447</v>
      </c>
      <c r="V963" t="s">
        <v>167</v>
      </c>
      <c r="W963" t="s">
        <v>194</v>
      </c>
      <c r="X963" t="s">
        <v>740</v>
      </c>
      <c r="Y963" t="s">
        <v>55</v>
      </c>
      <c r="Z963" t="s">
        <v>164</v>
      </c>
      <c r="AA963" t="s">
        <v>135</v>
      </c>
      <c r="AB963" t="s">
        <v>777</v>
      </c>
      <c r="AC963" t="s">
        <v>165</v>
      </c>
      <c r="AD963" t="s">
        <v>1448</v>
      </c>
    </row>
    <row r="964" spans="1:30" hidden="1" x14ac:dyDescent="0.3">
      <c r="A964" t="s">
        <v>4502</v>
      </c>
      <c r="B964" t="s">
        <v>4503</v>
      </c>
      <c r="C964" s="1" t="str">
        <f t="shared" si="162"/>
        <v>21:0500</v>
      </c>
      <c r="D964" s="1" t="str">
        <f t="shared" ref="D964:D976" si="163">HYPERLINK("http://geochem.nrcan.gc.ca/cdogs/content/svy/svy210165_e.htm", "21:0165")</f>
        <v>21:0165</v>
      </c>
      <c r="E964" t="s">
        <v>4504</v>
      </c>
      <c r="F964" t="s">
        <v>4505</v>
      </c>
      <c r="H964">
        <v>52.472867700000002</v>
      </c>
      <c r="I964">
        <v>-61.044663499999999</v>
      </c>
      <c r="J964" s="1" t="str">
        <f t="shared" ref="J964:J976" si="164">HYPERLINK("http://geochem.nrcan.gc.ca/cdogs/content/kwd/kwd020027_e.htm", "NGR lake sediment grab sample")</f>
        <v>NGR lake sediment grab sample</v>
      </c>
      <c r="K964" s="1" t="str">
        <f t="shared" ref="K964:K976" si="165">HYPERLINK("http://geochem.nrcan.gc.ca/cdogs/content/kwd/kwd080006_e.htm", "&lt;177 micron (NGR)")</f>
        <v>&lt;177 micron (NGR)</v>
      </c>
      <c r="L964">
        <v>49</v>
      </c>
      <c r="M964" t="s">
        <v>175</v>
      </c>
      <c r="N964">
        <v>963</v>
      </c>
      <c r="O964" t="s">
        <v>1241</v>
      </c>
      <c r="P964" t="s">
        <v>477</v>
      </c>
      <c r="Q964" t="s">
        <v>95</v>
      </c>
      <c r="R964" t="s">
        <v>38</v>
      </c>
      <c r="S964" t="s">
        <v>119</v>
      </c>
      <c r="T964" t="s">
        <v>40</v>
      </c>
      <c r="U964" t="s">
        <v>480</v>
      </c>
      <c r="V964" t="s">
        <v>4369</v>
      </c>
      <c r="W964" t="s">
        <v>194</v>
      </c>
      <c r="X964" t="s">
        <v>43</v>
      </c>
      <c r="Y964" t="s">
        <v>55</v>
      </c>
      <c r="Z964" t="s">
        <v>83</v>
      </c>
      <c r="AA964" t="s">
        <v>44</v>
      </c>
      <c r="AB964" t="s">
        <v>78</v>
      </c>
      <c r="AC964" t="s">
        <v>947</v>
      </c>
      <c r="AD964" t="s">
        <v>86</v>
      </c>
    </row>
    <row r="965" spans="1:30" hidden="1" x14ac:dyDescent="0.3">
      <c r="A965" t="s">
        <v>4506</v>
      </c>
      <c r="B965" t="s">
        <v>4507</v>
      </c>
      <c r="C965" s="1" t="str">
        <f t="shared" si="162"/>
        <v>21:0500</v>
      </c>
      <c r="D965" s="1" t="str">
        <f t="shared" si="163"/>
        <v>21:0165</v>
      </c>
      <c r="E965" t="s">
        <v>4508</v>
      </c>
      <c r="F965" t="s">
        <v>4509</v>
      </c>
      <c r="H965">
        <v>52.450939699999999</v>
      </c>
      <c r="I965">
        <v>-61.060116899999997</v>
      </c>
      <c r="J965" s="1" t="str">
        <f t="shared" si="164"/>
        <v>NGR lake sediment grab sample</v>
      </c>
      <c r="K965" s="1" t="str">
        <f t="shared" si="165"/>
        <v>&lt;177 micron (NGR)</v>
      </c>
      <c r="L965">
        <v>49</v>
      </c>
      <c r="M965" t="s">
        <v>184</v>
      </c>
      <c r="N965">
        <v>964</v>
      </c>
      <c r="O965" t="s">
        <v>477</v>
      </c>
      <c r="P965" t="s">
        <v>164</v>
      </c>
      <c r="Q965" t="s">
        <v>39</v>
      </c>
      <c r="R965" t="s">
        <v>38</v>
      </c>
      <c r="S965" t="s">
        <v>39</v>
      </c>
      <c r="T965" t="s">
        <v>40</v>
      </c>
      <c r="U965" t="s">
        <v>304</v>
      </c>
      <c r="V965" t="s">
        <v>248</v>
      </c>
      <c r="W965" t="s">
        <v>40</v>
      </c>
      <c r="X965" t="s">
        <v>43</v>
      </c>
      <c r="Y965" t="s">
        <v>95</v>
      </c>
      <c r="Z965" t="s">
        <v>35</v>
      </c>
      <c r="AA965" t="s">
        <v>214</v>
      </c>
      <c r="AB965" t="s">
        <v>385</v>
      </c>
      <c r="AC965" t="s">
        <v>70</v>
      </c>
      <c r="AD965" t="s">
        <v>83</v>
      </c>
    </row>
    <row r="966" spans="1:30" hidden="1" x14ac:dyDescent="0.3">
      <c r="A966" t="s">
        <v>4510</v>
      </c>
      <c r="B966" t="s">
        <v>4511</v>
      </c>
      <c r="C966" s="1" t="str">
        <f t="shared" si="162"/>
        <v>21:0500</v>
      </c>
      <c r="D966" s="1" t="str">
        <f t="shared" si="163"/>
        <v>21:0165</v>
      </c>
      <c r="E966" t="s">
        <v>4512</v>
      </c>
      <c r="F966" t="s">
        <v>4513</v>
      </c>
      <c r="H966">
        <v>52.4490154</v>
      </c>
      <c r="I966">
        <v>-61.102775600000001</v>
      </c>
      <c r="J966" s="1" t="str">
        <f t="shared" si="164"/>
        <v>NGR lake sediment grab sample</v>
      </c>
      <c r="K966" s="1" t="str">
        <f t="shared" si="165"/>
        <v>&lt;177 micron (NGR)</v>
      </c>
      <c r="L966">
        <v>49</v>
      </c>
      <c r="M966" t="s">
        <v>191</v>
      </c>
      <c r="N966">
        <v>965</v>
      </c>
      <c r="O966" t="s">
        <v>1108</v>
      </c>
      <c r="P966" t="s">
        <v>733</v>
      </c>
      <c r="Q966" t="s">
        <v>95</v>
      </c>
      <c r="R966" t="s">
        <v>176</v>
      </c>
      <c r="S966" t="s">
        <v>67</v>
      </c>
      <c r="T966" t="s">
        <v>40</v>
      </c>
      <c r="U966" t="s">
        <v>4514</v>
      </c>
      <c r="V966" t="s">
        <v>3439</v>
      </c>
      <c r="W966" t="s">
        <v>117</v>
      </c>
      <c r="X966" t="s">
        <v>43</v>
      </c>
      <c r="Y966" t="s">
        <v>136</v>
      </c>
      <c r="Z966" t="s">
        <v>115</v>
      </c>
      <c r="AA966" t="s">
        <v>44</v>
      </c>
      <c r="AB966" t="s">
        <v>1489</v>
      </c>
      <c r="AC966" t="s">
        <v>1572</v>
      </c>
      <c r="AD966" t="s">
        <v>158</v>
      </c>
    </row>
    <row r="967" spans="1:30" hidden="1" x14ac:dyDescent="0.3">
      <c r="A967" t="s">
        <v>4515</v>
      </c>
      <c r="B967" t="s">
        <v>4516</v>
      </c>
      <c r="C967" s="1" t="str">
        <f t="shared" si="162"/>
        <v>21:0500</v>
      </c>
      <c r="D967" s="1" t="str">
        <f t="shared" si="163"/>
        <v>21:0165</v>
      </c>
      <c r="E967" t="s">
        <v>4517</v>
      </c>
      <c r="F967" t="s">
        <v>4518</v>
      </c>
      <c r="H967">
        <v>52.460298999999999</v>
      </c>
      <c r="I967">
        <v>-61.1555617</v>
      </c>
      <c r="J967" s="1" t="str">
        <f t="shared" si="164"/>
        <v>NGR lake sediment grab sample</v>
      </c>
      <c r="K967" s="1" t="str">
        <f t="shared" si="165"/>
        <v>&lt;177 micron (NGR)</v>
      </c>
      <c r="L967">
        <v>49</v>
      </c>
      <c r="M967" t="s">
        <v>201</v>
      </c>
      <c r="N967">
        <v>966</v>
      </c>
      <c r="O967" t="s">
        <v>165</v>
      </c>
      <c r="P967" t="s">
        <v>193</v>
      </c>
      <c r="Q967" t="s">
        <v>55</v>
      </c>
      <c r="R967" t="s">
        <v>55</v>
      </c>
      <c r="S967" t="s">
        <v>95</v>
      </c>
      <c r="T967" t="s">
        <v>40</v>
      </c>
      <c r="U967" t="s">
        <v>263</v>
      </c>
      <c r="V967" t="s">
        <v>248</v>
      </c>
      <c r="W967" t="s">
        <v>40</v>
      </c>
      <c r="X967" t="s">
        <v>43</v>
      </c>
      <c r="Y967" t="s">
        <v>95</v>
      </c>
      <c r="Z967" t="s">
        <v>185</v>
      </c>
      <c r="AA967" t="s">
        <v>214</v>
      </c>
      <c r="AB967" t="s">
        <v>1921</v>
      </c>
      <c r="AC967" t="s">
        <v>239</v>
      </c>
      <c r="AD967" t="s">
        <v>314</v>
      </c>
    </row>
    <row r="968" spans="1:30" hidden="1" x14ac:dyDescent="0.3">
      <c r="A968" t="s">
        <v>4519</v>
      </c>
      <c r="B968" t="s">
        <v>4520</v>
      </c>
      <c r="C968" s="1" t="str">
        <f t="shared" si="162"/>
        <v>21:0500</v>
      </c>
      <c r="D968" s="1" t="str">
        <f t="shared" si="163"/>
        <v>21:0165</v>
      </c>
      <c r="E968" t="s">
        <v>4521</v>
      </c>
      <c r="F968" t="s">
        <v>4522</v>
      </c>
      <c r="H968">
        <v>52.4438332</v>
      </c>
      <c r="I968">
        <v>-61.230704199999998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210</v>
      </c>
      <c r="N968">
        <v>967</v>
      </c>
      <c r="O968" t="s">
        <v>337</v>
      </c>
      <c r="P968" t="s">
        <v>135</v>
      </c>
      <c r="Q968" t="s">
        <v>95</v>
      </c>
      <c r="R968" t="s">
        <v>38</v>
      </c>
      <c r="S968" t="s">
        <v>68</v>
      </c>
      <c r="T968" t="s">
        <v>194</v>
      </c>
      <c r="U968" t="s">
        <v>1151</v>
      </c>
      <c r="V968" t="s">
        <v>2108</v>
      </c>
      <c r="W968" t="s">
        <v>40</v>
      </c>
      <c r="X968" t="s">
        <v>43</v>
      </c>
      <c r="Y968" t="s">
        <v>39</v>
      </c>
      <c r="Z968" t="s">
        <v>257</v>
      </c>
      <c r="AA968" t="s">
        <v>115</v>
      </c>
      <c r="AB968" t="s">
        <v>1323</v>
      </c>
      <c r="AC968" t="s">
        <v>70</v>
      </c>
      <c r="AD968" t="s">
        <v>241</v>
      </c>
    </row>
    <row r="969" spans="1:30" hidden="1" x14ac:dyDescent="0.3">
      <c r="A969" t="s">
        <v>4523</v>
      </c>
      <c r="B969" t="s">
        <v>4524</v>
      </c>
      <c r="C969" s="1" t="str">
        <f t="shared" si="162"/>
        <v>21:0500</v>
      </c>
      <c r="D969" s="1" t="str">
        <f t="shared" si="163"/>
        <v>21:0165</v>
      </c>
      <c r="E969" t="s">
        <v>4525</v>
      </c>
      <c r="F969" t="s">
        <v>4526</v>
      </c>
      <c r="H969">
        <v>52.458849700000002</v>
      </c>
      <c r="I969">
        <v>-61.293733099999997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221</v>
      </c>
      <c r="N969">
        <v>968</v>
      </c>
      <c r="O969" t="s">
        <v>151</v>
      </c>
      <c r="P969" t="s">
        <v>391</v>
      </c>
      <c r="Q969" t="s">
        <v>95</v>
      </c>
      <c r="R969" t="s">
        <v>153</v>
      </c>
      <c r="S969" t="s">
        <v>92</v>
      </c>
      <c r="T969" t="s">
        <v>40</v>
      </c>
      <c r="U969" t="s">
        <v>4527</v>
      </c>
      <c r="V969" t="s">
        <v>1249</v>
      </c>
      <c r="W969" t="s">
        <v>40</v>
      </c>
      <c r="X969" t="s">
        <v>43</v>
      </c>
      <c r="Y969" t="s">
        <v>39</v>
      </c>
      <c r="Z969" t="s">
        <v>83</v>
      </c>
      <c r="AA969" t="s">
        <v>44</v>
      </c>
      <c r="AB969" t="s">
        <v>571</v>
      </c>
      <c r="AC969" t="s">
        <v>106</v>
      </c>
      <c r="AD969" t="s">
        <v>115</v>
      </c>
    </row>
    <row r="970" spans="1:30" hidden="1" x14ac:dyDescent="0.3">
      <c r="A970" t="s">
        <v>4528</v>
      </c>
      <c r="B970" t="s">
        <v>4529</v>
      </c>
      <c r="C970" s="1" t="str">
        <f t="shared" si="162"/>
        <v>21:0500</v>
      </c>
      <c r="D970" s="1" t="str">
        <f t="shared" si="163"/>
        <v>21:0165</v>
      </c>
      <c r="E970" t="s">
        <v>4530</v>
      </c>
      <c r="F970" t="s">
        <v>4531</v>
      </c>
      <c r="H970">
        <v>52.454618199999999</v>
      </c>
      <c r="I970">
        <v>-61.344554899999999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230</v>
      </c>
      <c r="N970">
        <v>969</v>
      </c>
      <c r="O970" t="s">
        <v>108</v>
      </c>
      <c r="P970" t="s">
        <v>263</v>
      </c>
      <c r="Q970" t="s">
        <v>95</v>
      </c>
      <c r="R970" t="s">
        <v>92</v>
      </c>
      <c r="S970" t="s">
        <v>55</v>
      </c>
      <c r="T970" t="s">
        <v>194</v>
      </c>
      <c r="U970" t="s">
        <v>58</v>
      </c>
      <c r="V970" t="s">
        <v>1598</v>
      </c>
      <c r="W970" t="s">
        <v>194</v>
      </c>
      <c r="X970" t="s">
        <v>43</v>
      </c>
      <c r="Y970" t="s">
        <v>39</v>
      </c>
      <c r="Z970" t="s">
        <v>135</v>
      </c>
      <c r="AA970" t="s">
        <v>83</v>
      </c>
      <c r="AB970" t="s">
        <v>1338</v>
      </c>
      <c r="AC970" t="s">
        <v>106</v>
      </c>
      <c r="AD970" t="s">
        <v>71</v>
      </c>
    </row>
    <row r="971" spans="1:30" hidden="1" x14ac:dyDescent="0.3">
      <c r="A971" t="s">
        <v>4532</v>
      </c>
      <c r="B971" t="s">
        <v>4533</v>
      </c>
      <c r="C971" s="1" t="str">
        <f t="shared" si="162"/>
        <v>21:0500</v>
      </c>
      <c r="D971" s="1" t="str">
        <f t="shared" si="163"/>
        <v>21:0165</v>
      </c>
      <c r="E971" t="s">
        <v>4534</v>
      </c>
      <c r="F971" t="s">
        <v>4535</v>
      </c>
      <c r="H971">
        <v>52.461843299999998</v>
      </c>
      <c r="I971">
        <v>-61.390475000000002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238</v>
      </c>
      <c r="N971">
        <v>970</v>
      </c>
      <c r="O971" t="s">
        <v>613</v>
      </c>
      <c r="P971" t="s">
        <v>255</v>
      </c>
      <c r="Q971" t="s">
        <v>95</v>
      </c>
      <c r="R971" t="s">
        <v>92</v>
      </c>
      <c r="S971" t="s">
        <v>68</v>
      </c>
      <c r="T971" t="s">
        <v>40</v>
      </c>
      <c r="U971" t="s">
        <v>1448</v>
      </c>
      <c r="V971" t="s">
        <v>2195</v>
      </c>
      <c r="W971" t="s">
        <v>40</v>
      </c>
      <c r="X971" t="s">
        <v>43</v>
      </c>
      <c r="Y971" t="s">
        <v>55</v>
      </c>
      <c r="Z971" t="s">
        <v>314</v>
      </c>
      <c r="AA971" t="s">
        <v>314</v>
      </c>
      <c r="AB971" t="s">
        <v>53</v>
      </c>
      <c r="AC971" t="s">
        <v>106</v>
      </c>
      <c r="AD971" t="s">
        <v>107</v>
      </c>
    </row>
    <row r="972" spans="1:30" hidden="1" x14ac:dyDescent="0.3">
      <c r="A972" t="s">
        <v>4536</v>
      </c>
      <c r="B972" t="s">
        <v>4537</v>
      </c>
      <c r="C972" s="1" t="str">
        <f t="shared" si="162"/>
        <v>21:0500</v>
      </c>
      <c r="D972" s="1" t="str">
        <f t="shared" si="163"/>
        <v>21:0165</v>
      </c>
      <c r="E972" t="s">
        <v>4538</v>
      </c>
      <c r="F972" t="s">
        <v>4539</v>
      </c>
      <c r="H972">
        <v>52.459257399999998</v>
      </c>
      <c r="I972">
        <v>-61.451285200000001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246</v>
      </c>
      <c r="N972">
        <v>971</v>
      </c>
      <c r="O972" t="s">
        <v>1520</v>
      </c>
      <c r="P972" t="s">
        <v>510</v>
      </c>
      <c r="Q972" t="s">
        <v>95</v>
      </c>
      <c r="R972" t="s">
        <v>131</v>
      </c>
      <c r="S972" t="s">
        <v>79</v>
      </c>
      <c r="T972" t="s">
        <v>40</v>
      </c>
      <c r="U972" t="s">
        <v>1412</v>
      </c>
      <c r="V972" t="s">
        <v>352</v>
      </c>
      <c r="W972" t="s">
        <v>40</v>
      </c>
      <c r="X972" t="s">
        <v>43</v>
      </c>
      <c r="Y972" t="s">
        <v>39</v>
      </c>
      <c r="Z972" t="s">
        <v>314</v>
      </c>
      <c r="AA972" t="s">
        <v>196</v>
      </c>
      <c r="AB972" t="s">
        <v>1585</v>
      </c>
      <c r="AC972" t="s">
        <v>596</v>
      </c>
      <c r="AD972" t="s">
        <v>392</v>
      </c>
    </row>
    <row r="973" spans="1:30" hidden="1" x14ac:dyDescent="0.3">
      <c r="A973" t="s">
        <v>4540</v>
      </c>
      <c r="B973" t="s">
        <v>4541</v>
      </c>
      <c r="C973" s="1" t="str">
        <f t="shared" si="162"/>
        <v>21:0500</v>
      </c>
      <c r="D973" s="1" t="str">
        <f t="shared" si="163"/>
        <v>21:0165</v>
      </c>
      <c r="E973" t="s">
        <v>4542</v>
      </c>
      <c r="F973" t="s">
        <v>4543</v>
      </c>
      <c r="H973">
        <v>52.4635216</v>
      </c>
      <c r="I973">
        <v>-61.549157800000003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50</v>
      </c>
      <c r="M973" t="s">
        <v>34</v>
      </c>
      <c r="N973">
        <v>972</v>
      </c>
      <c r="O973" t="s">
        <v>35</v>
      </c>
      <c r="P973" t="s">
        <v>153</v>
      </c>
      <c r="Q973" t="s">
        <v>95</v>
      </c>
      <c r="R973" t="s">
        <v>153</v>
      </c>
      <c r="S973" t="s">
        <v>79</v>
      </c>
      <c r="T973" t="s">
        <v>40</v>
      </c>
      <c r="U973" t="s">
        <v>726</v>
      </c>
      <c r="V973" t="s">
        <v>179</v>
      </c>
      <c r="W973" t="s">
        <v>40</v>
      </c>
      <c r="X973" t="s">
        <v>43</v>
      </c>
      <c r="Y973" t="s">
        <v>95</v>
      </c>
      <c r="Z973" t="s">
        <v>35</v>
      </c>
      <c r="AA973" t="s">
        <v>134</v>
      </c>
      <c r="AB973" t="s">
        <v>68</v>
      </c>
      <c r="AC973" t="s">
        <v>70</v>
      </c>
      <c r="AD973" t="s">
        <v>122</v>
      </c>
    </row>
    <row r="974" spans="1:30" hidden="1" x14ac:dyDescent="0.3">
      <c r="A974" t="s">
        <v>4544</v>
      </c>
      <c r="B974" t="s">
        <v>4545</v>
      </c>
      <c r="C974" s="1" t="str">
        <f t="shared" si="162"/>
        <v>21:0500</v>
      </c>
      <c r="D974" s="1" t="str">
        <f t="shared" si="163"/>
        <v>21:0165</v>
      </c>
      <c r="E974" t="s">
        <v>4546</v>
      </c>
      <c r="F974" t="s">
        <v>4547</v>
      </c>
      <c r="H974">
        <v>52.465421800000001</v>
      </c>
      <c r="I974">
        <v>-61.494819499999998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76</v>
      </c>
      <c r="N974">
        <v>973</v>
      </c>
      <c r="O974" t="s">
        <v>152</v>
      </c>
      <c r="P974" t="s">
        <v>1520</v>
      </c>
      <c r="Q974" t="s">
        <v>95</v>
      </c>
      <c r="R974" t="s">
        <v>165</v>
      </c>
      <c r="S974" t="s">
        <v>397</v>
      </c>
      <c r="T974" t="s">
        <v>40</v>
      </c>
      <c r="U974" t="s">
        <v>1666</v>
      </c>
      <c r="V974" t="s">
        <v>378</v>
      </c>
      <c r="W974" t="s">
        <v>40</v>
      </c>
      <c r="X974" t="s">
        <v>43</v>
      </c>
      <c r="Y974" t="s">
        <v>55</v>
      </c>
      <c r="Z974" t="s">
        <v>258</v>
      </c>
      <c r="AA974" t="s">
        <v>44</v>
      </c>
      <c r="AB974" t="s">
        <v>1921</v>
      </c>
      <c r="AC974" t="s">
        <v>461</v>
      </c>
      <c r="AD974" t="s">
        <v>324</v>
      </c>
    </row>
    <row r="975" spans="1:30" hidden="1" x14ac:dyDescent="0.3">
      <c r="A975" t="s">
        <v>4548</v>
      </c>
      <c r="B975" t="s">
        <v>4549</v>
      </c>
      <c r="C975" s="1" t="str">
        <f t="shared" si="162"/>
        <v>21:0500</v>
      </c>
      <c r="D975" s="1" t="str">
        <f t="shared" si="163"/>
        <v>21:0165</v>
      </c>
      <c r="E975" t="s">
        <v>4542</v>
      </c>
      <c r="F975" t="s">
        <v>4550</v>
      </c>
      <c r="H975">
        <v>52.4635216</v>
      </c>
      <c r="I975">
        <v>-61.549157800000003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52</v>
      </c>
      <c r="N975">
        <v>974</v>
      </c>
      <c r="O975" t="s">
        <v>571</v>
      </c>
      <c r="P975" t="s">
        <v>185</v>
      </c>
      <c r="Q975" t="s">
        <v>39</v>
      </c>
      <c r="R975" t="s">
        <v>38</v>
      </c>
      <c r="S975" t="s">
        <v>37</v>
      </c>
      <c r="T975" t="s">
        <v>40</v>
      </c>
      <c r="U975" t="s">
        <v>941</v>
      </c>
      <c r="V975" t="s">
        <v>313</v>
      </c>
      <c r="W975" t="s">
        <v>40</v>
      </c>
      <c r="X975" t="s">
        <v>43</v>
      </c>
      <c r="Y975" t="s">
        <v>95</v>
      </c>
      <c r="Z975" t="s">
        <v>35</v>
      </c>
      <c r="AA975" t="s">
        <v>135</v>
      </c>
      <c r="AB975" t="s">
        <v>79</v>
      </c>
      <c r="AC975" t="s">
        <v>57</v>
      </c>
      <c r="AD975" t="s">
        <v>86</v>
      </c>
    </row>
    <row r="976" spans="1:30" hidden="1" x14ac:dyDescent="0.3">
      <c r="A976" t="s">
        <v>4551</v>
      </c>
      <c r="B976" t="s">
        <v>4552</v>
      </c>
      <c r="C976" s="1" t="str">
        <f t="shared" si="162"/>
        <v>21:0500</v>
      </c>
      <c r="D976" s="1" t="str">
        <f t="shared" si="163"/>
        <v>21:0165</v>
      </c>
      <c r="E976" t="s">
        <v>4542</v>
      </c>
      <c r="F976" t="s">
        <v>4553</v>
      </c>
      <c r="H976">
        <v>52.4635216</v>
      </c>
      <c r="I976">
        <v>-61.549157800000003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65</v>
      </c>
      <c r="N976">
        <v>975</v>
      </c>
      <c r="O976" t="s">
        <v>477</v>
      </c>
      <c r="P976" t="s">
        <v>153</v>
      </c>
      <c r="Q976" t="s">
        <v>95</v>
      </c>
      <c r="R976" t="s">
        <v>153</v>
      </c>
      <c r="S976" t="s">
        <v>153</v>
      </c>
      <c r="T976" t="s">
        <v>40</v>
      </c>
      <c r="U976" t="s">
        <v>726</v>
      </c>
      <c r="V976" t="s">
        <v>313</v>
      </c>
      <c r="W976" t="s">
        <v>40</v>
      </c>
      <c r="X976" t="s">
        <v>43</v>
      </c>
      <c r="Y976" t="s">
        <v>95</v>
      </c>
      <c r="Z976" t="s">
        <v>35</v>
      </c>
      <c r="AA976" t="s">
        <v>135</v>
      </c>
      <c r="AB976" t="s">
        <v>157</v>
      </c>
      <c r="AC976" t="s">
        <v>60</v>
      </c>
      <c r="AD976" t="s">
        <v>203</v>
      </c>
    </row>
    <row r="977" spans="1:30" hidden="1" x14ac:dyDescent="0.3">
      <c r="A977" t="s">
        <v>4554</v>
      </c>
      <c r="B977" t="s">
        <v>4555</v>
      </c>
      <c r="C977" s="1" t="str">
        <f t="shared" si="162"/>
        <v>21:0500</v>
      </c>
      <c r="D977" s="1" t="str">
        <f>HYPERLINK("http://geochem.nrcan.gc.ca/cdogs/content/svy/svy_e.htm", "")</f>
        <v/>
      </c>
      <c r="G977" s="1" t="str">
        <f>HYPERLINK("http://geochem.nrcan.gc.ca/cdogs/content/cr_/cr_00056_e.htm", "56")</f>
        <v>56</v>
      </c>
      <c r="J977" t="s">
        <v>161</v>
      </c>
      <c r="K977" t="s">
        <v>162</v>
      </c>
      <c r="L977">
        <v>50</v>
      </c>
      <c r="M977" t="s">
        <v>163</v>
      </c>
      <c r="N977">
        <v>976</v>
      </c>
      <c r="O977" t="s">
        <v>392</v>
      </c>
      <c r="P977" t="s">
        <v>789</v>
      </c>
      <c r="Q977" t="s">
        <v>169</v>
      </c>
      <c r="R977" t="s">
        <v>414</v>
      </c>
      <c r="S977" t="s">
        <v>130</v>
      </c>
      <c r="T977" t="s">
        <v>194</v>
      </c>
      <c r="U977" t="s">
        <v>878</v>
      </c>
      <c r="V977" t="s">
        <v>2278</v>
      </c>
      <c r="W977" t="s">
        <v>239</v>
      </c>
      <c r="X977" t="s">
        <v>164</v>
      </c>
      <c r="Y977" t="s">
        <v>37</v>
      </c>
      <c r="Z977" t="s">
        <v>423</v>
      </c>
      <c r="AA977" t="s">
        <v>107</v>
      </c>
      <c r="AB977" t="s">
        <v>1736</v>
      </c>
      <c r="AC977" t="s">
        <v>4556</v>
      </c>
      <c r="AD977" t="s">
        <v>4557</v>
      </c>
    </row>
    <row r="978" spans="1:30" hidden="1" x14ac:dyDescent="0.3">
      <c r="A978" t="s">
        <v>4558</v>
      </c>
      <c r="B978" t="s">
        <v>4559</v>
      </c>
      <c r="C978" s="1" t="str">
        <f t="shared" si="162"/>
        <v>21:0500</v>
      </c>
      <c r="D978" s="1" t="str">
        <f t="shared" ref="D978:D1005" si="166">HYPERLINK("http://geochem.nrcan.gc.ca/cdogs/content/svy/svy210165_e.htm", "21:0165")</f>
        <v>21:0165</v>
      </c>
      <c r="E978" t="s">
        <v>4560</v>
      </c>
      <c r="F978" t="s">
        <v>4561</v>
      </c>
      <c r="H978">
        <v>52.458734800000002</v>
      </c>
      <c r="I978">
        <v>-61.591189300000003</v>
      </c>
      <c r="J978" s="1" t="str">
        <f t="shared" ref="J978:J1005" si="167">HYPERLINK("http://geochem.nrcan.gc.ca/cdogs/content/kwd/kwd020027_e.htm", "NGR lake sediment grab sample")</f>
        <v>NGR lake sediment grab sample</v>
      </c>
      <c r="K978" s="1" t="str">
        <f t="shared" ref="K978:K1005" si="168">HYPERLINK("http://geochem.nrcan.gc.ca/cdogs/content/kwd/kwd080006_e.htm", "&lt;177 micron (NGR)")</f>
        <v>&lt;177 micron (NGR)</v>
      </c>
      <c r="L978">
        <v>50</v>
      </c>
      <c r="M978" t="s">
        <v>91</v>
      </c>
      <c r="N978">
        <v>977</v>
      </c>
      <c r="O978" t="s">
        <v>1241</v>
      </c>
      <c r="P978" t="s">
        <v>1900</v>
      </c>
      <c r="Q978" t="s">
        <v>39</v>
      </c>
      <c r="R978" t="s">
        <v>92</v>
      </c>
      <c r="S978" t="s">
        <v>37</v>
      </c>
      <c r="T978" t="s">
        <v>40</v>
      </c>
      <c r="U978" t="s">
        <v>733</v>
      </c>
      <c r="V978" t="s">
        <v>596</v>
      </c>
      <c r="W978" t="s">
        <v>194</v>
      </c>
      <c r="X978" t="s">
        <v>43</v>
      </c>
      <c r="Y978" t="s">
        <v>39</v>
      </c>
      <c r="Z978" t="s">
        <v>314</v>
      </c>
      <c r="AA978" t="s">
        <v>48</v>
      </c>
      <c r="AB978" t="s">
        <v>4562</v>
      </c>
      <c r="AC978" t="s">
        <v>714</v>
      </c>
      <c r="AD978" t="s">
        <v>48</v>
      </c>
    </row>
    <row r="979" spans="1:30" hidden="1" x14ac:dyDescent="0.3">
      <c r="A979" t="s">
        <v>4563</v>
      </c>
      <c r="B979" t="s">
        <v>4564</v>
      </c>
      <c r="C979" s="1" t="str">
        <f t="shared" si="162"/>
        <v>21:0500</v>
      </c>
      <c r="D979" s="1" t="str">
        <f t="shared" si="166"/>
        <v>21:0165</v>
      </c>
      <c r="E979" t="s">
        <v>4565</v>
      </c>
      <c r="F979" t="s">
        <v>4566</v>
      </c>
      <c r="H979">
        <v>52.498812000000001</v>
      </c>
      <c r="I979">
        <v>-61.583205200000002</v>
      </c>
      <c r="J979" s="1" t="str">
        <f t="shared" si="167"/>
        <v>NGR lake sediment grab sample</v>
      </c>
      <c r="K979" s="1" t="str">
        <f t="shared" si="168"/>
        <v>&lt;177 micron (NGR)</v>
      </c>
      <c r="L979">
        <v>50</v>
      </c>
      <c r="M979" t="s">
        <v>102</v>
      </c>
      <c r="N979">
        <v>978</v>
      </c>
      <c r="O979" t="s">
        <v>145</v>
      </c>
      <c r="P979" t="s">
        <v>131</v>
      </c>
      <c r="Q979" t="s">
        <v>39</v>
      </c>
      <c r="R979" t="s">
        <v>136</v>
      </c>
      <c r="S979" t="s">
        <v>95</v>
      </c>
      <c r="T979" t="s">
        <v>40</v>
      </c>
      <c r="U979" t="s">
        <v>145</v>
      </c>
      <c r="V979" t="s">
        <v>194</v>
      </c>
      <c r="W979" t="s">
        <v>40</v>
      </c>
      <c r="X979" t="s">
        <v>43</v>
      </c>
      <c r="Y979" t="s">
        <v>95</v>
      </c>
      <c r="Z979" t="s">
        <v>67</v>
      </c>
      <c r="AA979" t="s">
        <v>214</v>
      </c>
      <c r="AB979" t="s">
        <v>59</v>
      </c>
      <c r="AC979" t="s">
        <v>144</v>
      </c>
      <c r="AD979" t="s">
        <v>45</v>
      </c>
    </row>
    <row r="980" spans="1:30" hidden="1" x14ac:dyDescent="0.3">
      <c r="A980" t="s">
        <v>4567</v>
      </c>
      <c r="B980" t="s">
        <v>4568</v>
      </c>
      <c r="C980" s="1" t="str">
        <f t="shared" si="162"/>
        <v>21:0500</v>
      </c>
      <c r="D980" s="1" t="str">
        <f t="shared" si="166"/>
        <v>21:0165</v>
      </c>
      <c r="E980" t="s">
        <v>4569</v>
      </c>
      <c r="F980" t="s">
        <v>4570</v>
      </c>
      <c r="H980">
        <v>52.532362499999998</v>
      </c>
      <c r="I980">
        <v>-61.573161499999998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113</v>
      </c>
      <c r="N980">
        <v>979</v>
      </c>
      <c r="O980" t="s">
        <v>192</v>
      </c>
      <c r="P980" t="s">
        <v>131</v>
      </c>
      <c r="Q980" t="s">
        <v>95</v>
      </c>
      <c r="R980" t="s">
        <v>136</v>
      </c>
      <c r="S980" t="s">
        <v>68</v>
      </c>
      <c r="T980" t="s">
        <v>40</v>
      </c>
      <c r="U980" t="s">
        <v>258</v>
      </c>
      <c r="V980" t="s">
        <v>60</v>
      </c>
      <c r="W980" t="s">
        <v>40</v>
      </c>
      <c r="X980" t="s">
        <v>43</v>
      </c>
      <c r="Y980" t="s">
        <v>95</v>
      </c>
      <c r="Z980" t="s">
        <v>134</v>
      </c>
      <c r="AA980" t="s">
        <v>135</v>
      </c>
      <c r="AB980" t="s">
        <v>1014</v>
      </c>
      <c r="AC980" t="s">
        <v>47</v>
      </c>
      <c r="AD980" t="s">
        <v>203</v>
      </c>
    </row>
    <row r="981" spans="1:30" hidden="1" x14ac:dyDescent="0.3">
      <c r="A981" t="s">
        <v>4571</v>
      </c>
      <c r="B981" t="s">
        <v>4572</v>
      </c>
      <c r="C981" s="1" t="str">
        <f t="shared" si="162"/>
        <v>21:0500</v>
      </c>
      <c r="D981" s="1" t="str">
        <f t="shared" si="166"/>
        <v>21:0165</v>
      </c>
      <c r="E981" t="s">
        <v>4573</v>
      </c>
      <c r="F981" t="s">
        <v>4574</v>
      </c>
      <c r="H981">
        <v>52.167012300000003</v>
      </c>
      <c r="I981">
        <v>-60.729897899999997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127</v>
      </c>
      <c r="N981">
        <v>980</v>
      </c>
      <c r="O981" t="s">
        <v>255</v>
      </c>
      <c r="P981" t="s">
        <v>232</v>
      </c>
      <c r="Q981" t="s">
        <v>39</v>
      </c>
      <c r="R981" t="s">
        <v>37</v>
      </c>
      <c r="S981" t="s">
        <v>55</v>
      </c>
      <c r="T981" t="s">
        <v>40</v>
      </c>
      <c r="U981" t="s">
        <v>304</v>
      </c>
      <c r="V981" t="s">
        <v>313</v>
      </c>
      <c r="W981" t="s">
        <v>40</v>
      </c>
      <c r="X981" t="s">
        <v>43</v>
      </c>
      <c r="Y981" t="s">
        <v>95</v>
      </c>
      <c r="Z981" t="s">
        <v>211</v>
      </c>
      <c r="AA981" t="s">
        <v>83</v>
      </c>
      <c r="AB981" t="s">
        <v>3060</v>
      </c>
      <c r="AC981" t="s">
        <v>239</v>
      </c>
      <c r="AD981" t="s">
        <v>83</v>
      </c>
    </row>
    <row r="982" spans="1:30" hidden="1" x14ac:dyDescent="0.3">
      <c r="A982" t="s">
        <v>4575</v>
      </c>
      <c r="B982" t="s">
        <v>4576</v>
      </c>
      <c r="C982" s="1" t="str">
        <f t="shared" si="162"/>
        <v>21:0500</v>
      </c>
      <c r="D982" s="1" t="str">
        <f t="shared" si="166"/>
        <v>21:0165</v>
      </c>
      <c r="E982" t="s">
        <v>4577</v>
      </c>
      <c r="F982" t="s">
        <v>4578</v>
      </c>
      <c r="H982">
        <v>52.136948400000001</v>
      </c>
      <c r="I982">
        <v>-60.648068600000002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142</v>
      </c>
      <c r="N982">
        <v>981</v>
      </c>
      <c r="O982" t="s">
        <v>135</v>
      </c>
      <c r="P982" t="s">
        <v>185</v>
      </c>
      <c r="Q982" t="s">
        <v>55</v>
      </c>
      <c r="R982" t="s">
        <v>79</v>
      </c>
      <c r="S982" t="s">
        <v>136</v>
      </c>
      <c r="T982" t="s">
        <v>40</v>
      </c>
      <c r="U982" t="s">
        <v>3445</v>
      </c>
      <c r="V982" t="s">
        <v>60</v>
      </c>
      <c r="W982" t="s">
        <v>40</v>
      </c>
      <c r="X982" t="s">
        <v>43</v>
      </c>
      <c r="Y982" t="s">
        <v>95</v>
      </c>
      <c r="Z982" t="s">
        <v>337</v>
      </c>
      <c r="AA982" t="s">
        <v>214</v>
      </c>
      <c r="AB982" t="s">
        <v>1082</v>
      </c>
      <c r="AC982" t="s">
        <v>167</v>
      </c>
      <c r="AD982" t="s">
        <v>2423</v>
      </c>
    </row>
    <row r="983" spans="1:30" hidden="1" x14ac:dyDescent="0.3">
      <c r="A983" t="s">
        <v>4579</v>
      </c>
      <c r="B983" t="s">
        <v>4580</v>
      </c>
      <c r="C983" s="1" t="str">
        <f t="shared" si="162"/>
        <v>21:0500</v>
      </c>
      <c r="D983" s="1" t="str">
        <f t="shared" si="166"/>
        <v>21:0165</v>
      </c>
      <c r="E983" t="s">
        <v>4581</v>
      </c>
      <c r="F983" t="s">
        <v>4582</v>
      </c>
      <c r="H983">
        <v>52.157538700000003</v>
      </c>
      <c r="I983">
        <v>-60.592665199999999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150</v>
      </c>
      <c r="N983">
        <v>982</v>
      </c>
      <c r="O983" t="s">
        <v>510</v>
      </c>
      <c r="P983" t="s">
        <v>256</v>
      </c>
      <c r="Q983" t="s">
        <v>39</v>
      </c>
      <c r="R983" t="s">
        <v>68</v>
      </c>
      <c r="S983" t="s">
        <v>176</v>
      </c>
      <c r="T983" t="s">
        <v>40</v>
      </c>
      <c r="U983" t="s">
        <v>1448</v>
      </c>
      <c r="V983" t="s">
        <v>167</v>
      </c>
      <c r="W983" t="s">
        <v>40</v>
      </c>
      <c r="X983" t="s">
        <v>43</v>
      </c>
      <c r="Y983" t="s">
        <v>95</v>
      </c>
      <c r="Z983" t="s">
        <v>258</v>
      </c>
      <c r="AA983" t="s">
        <v>44</v>
      </c>
      <c r="AB983" t="s">
        <v>416</v>
      </c>
      <c r="AC983" t="s">
        <v>94</v>
      </c>
      <c r="AD983" t="s">
        <v>203</v>
      </c>
    </row>
    <row r="984" spans="1:30" hidden="1" x14ac:dyDescent="0.3">
      <c r="A984" t="s">
        <v>4583</v>
      </c>
      <c r="B984" t="s">
        <v>4584</v>
      </c>
      <c r="C984" s="1" t="str">
        <f t="shared" si="162"/>
        <v>21:0500</v>
      </c>
      <c r="D984" s="1" t="str">
        <f t="shared" si="166"/>
        <v>21:0165</v>
      </c>
      <c r="E984" t="s">
        <v>4585</v>
      </c>
      <c r="F984" t="s">
        <v>4586</v>
      </c>
      <c r="H984">
        <v>52.159573700000003</v>
      </c>
      <c r="I984">
        <v>-60.523246499999999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175</v>
      </c>
      <c r="N984">
        <v>983</v>
      </c>
      <c r="O984" t="s">
        <v>408</v>
      </c>
      <c r="P984" t="s">
        <v>130</v>
      </c>
      <c r="Q984" t="s">
        <v>39</v>
      </c>
      <c r="R984" t="s">
        <v>68</v>
      </c>
      <c r="S984" t="s">
        <v>265</v>
      </c>
      <c r="T984" t="s">
        <v>40</v>
      </c>
      <c r="U984" t="s">
        <v>942</v>
      </c>
      <c r="V984" t="s">
        <v>157</v>
      </c>
      <c r="W984" t="s">
        <v>40</v>
      </c>
      <c r="X984" t="s">
        <v>43</v>
      </c>
      <c r="Y984" t="s">
        <v>95</v>
      </c>
      <c r="Z984" t="s">
        <v>613</v>
      </c>
      <c r="AA984" t="s">
        <v>204</v>
      </c>
      <c r="AB984" t="s">
        <v>92</v>
      </c>
      <c r="AC984" t="s">
        <v>239</v>
      </c>
      <c r="AD984" t="s">
        <v>449</v>
      </c>
    </row>
    <row r="985" spans="1:30" hidden="1" x14ac:dyDescent="0.3">
      <c r="A985" t="s">
        <v>4587</v>
      </c>
      <c r="B985" t="s">
        <v>4588</v>
      </c>
      <c r="C985" s="1" t="str">
        <f t="shared" si="162"/>
        <v>21:0500</v>
      </c>
      <c r="D985" s="1" t="str">
        <f t="shared" si="166"/>
        <v>21:0165</v>
      </c>
      <c r="E985" t="s">
        <v>4589</v>
      </c>
      <c r="F985" t="s">
        <v>4590</v>
      </c>
      <c r="H985">
        <v>52.149803800000001</v>
      </c>
      <c r="I985">
        <v>-60.502547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184</v>
      </c>
      <c r="N985">
        <v>984</v>
      </c>
      <c r="O985" t="s">
        <v>66</v>
      </c>
      <c r="P985" t="s">
        <v>165</v>
      </c>
      <c r="Q985" t="s">
        <v>95</v>
      </c>
      <c r="R985" t="s">
        <v>37</v>
      </c>
      <c r="S985" t="s">
        <v>39</v>
      </c>
      <c r="T985" t="s">
        <v>40</v>
      </c>
      <c r="U985" t="s">
        <v>873</v>
      </c>
      <c r="V985" t="s">
        <v>248</v>
      </c>
      <c r="W985" t="s">
        <v>40</v>
      </c>
      <c r="X985" t="s">
        <v>43</v>
      </c>
      <c r="Y985" t="s">
        <v>95</v>
      </c>
      <c r="Z985" t="s">
        <v>134</v>
      </c>
      <c r="AA985" t="s">
        <v>214</v>
      </c>
      <c r="AB985" t="s">
        <v>2444</v>
      </c>
      <c r="AC985" t="s">
        <v>250</v>
      </c>
      <c r="AD985" t="s">
        <v>314</v>
      </c>
    </row>
    <row r="986" spans="1:30" hidden="1" x14ac:dyDescent="0.3">
      <c r="A986" t="s">
        <v>4591</v>
      </c>
      <c r="B986" t="s">
        <v>4592</v>
      </c>
      <c r="C986" s="1" t="str">
        <f t="shared" si="162"/>
        <v>21:0500</v>
      </c>
      <c r="D986" s="1" t="str">
        <f t="shared" si="166"/>
        <v>21:0165</v>
      </c>
      <c r="E986" t="s">
        <v>4593</v>
      </c>
      <c r="F986" t="s">
        <v>4594</v>
      </c>
      <c r="H986">
        <v>52.149144200000002</v>
      </c>
      <c r="I986">
        <v>-60.431474299999998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191</v>
      </c>
      <c r="N986">
        <v>985</v>
      </c>
      <c r="O986" t="s">
        <v>344</v>
      </c>
      <c r="P986" t="s">
        <v>104</v>
      </c>
      <c r="Q986" t="s">
        <v>95</v>
      </c>
      <c r="R986" t="s">
        <v>68</v>
      </c>
      <c r="S986" t="s">
        <v>55</v>
      </c>
      <c r="T986" t="s">
        <v>40</v>
      </c>
      <c r="U986" t="s">
        <v>41</v>
      </c>
      <c r="V986" t="s">
        <v>239</v>
      </c>
      <c r="W986" t="s">
        <v>194</v>
      </c>
      <c r="X986" t="s">
        <v>43</v>
      </c>
      <c r="Y986" t="s">
        <v>95</v>
      </c>
      <c r="Z986" t="s">
        <v>423</v>
      </c>
      <c r="AA986" t="s">
        <v>258</v>
      </c>
      <c r="AB986" t="s">
        <v>547</v>
      </c>
      <c r="AC986" t="s">
        <v>144</v>
      </c>
      <c r="AD986" t="s">
        <v>314</v>
      </c>
    </row>
    <row r="987" spans="1:30" hidden="1" x14ac:dyDescent="0.3">
      <c r="A987" t="s">
        <v>4595</v>
      </c>
      <c r="B987" t="s">
        <v>4596</v>
      </c>
      <c r="C987" s="1" t="str">
        <f t="shared" si="162"/>
        <v>21:0500</v>
      </c>
      <c r="D987" s="1" t="str">
        <f t="shared" si="166"/>
        <v>21:0165</v>
      </c>
      <c r="E987" t="s">
        <v>4597</v>
      </c>
      <c r="F987" t="s">
        <v>4598</v>
      </c>
      <c r="H987">
        <v>52.133292400000002</v>
      </c>
      <c r="I987">
        <v>-60.406051400000003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201</v>
      </c>
      <c r="N987">
        <v>986</v>
      </c>
      <c r="O987" t="s">
        <v>552</v>
      </c>
      <c r="P987" t="s">
        <v>247</v>
      </c>
      <c r="Q987" t="s">
        <v>39</v>
      </c>
      <c r="R987" t="s">
        <v>38</v>
      </c>
      <c r="S987" t="s">
        <v>136</v>
      </c>
      <c r="T987" t="s">
        <v>194</v>
      </c>
      <c r="U987" t="s">
        <v>1167</v>
      </c>
      <c r="V987" t="s">
        <v>284</v>
      </c>
      <c r="W987" t="s">
        <v>40</v>
      </c>
      <c r="X987" t="s">
        <v>43</v>
      </c>
      <c r="Y987" t="s">
        <v>95</v>
      </c>
      <c r="Z987" t="s">
        <v>257</v>
      </c>
      <c r="AA987" t="s">
        <v>44</v>
      </c>
      <c r="AB987" t="s">
        <v>655</v>
      </c>
      <c r="AC987" t="s">
        <v>233</v>
      </c>
      <c r="AD987" t="s">
        <v>107</v>
      </c>
    </row>
    <row r="988" spans="1:30" hidden="1" x14ac:dyDescent="0.3">
      <c r="A988" t="s">
        <v>4599</v>
      </c>
      <c r="B988" t="s">
        <v>4600</v>
      </c>
      <c r="C988" s="1" t="str">
        <f t="shared" si="162"/>
        <v>21:0500</v>
      </c>
      <c r="D988" s="1" t="str">
        <f t="shared" si="166"/>
        <v>21:0165</v>
      </c>
      <c r="E988" t="s">
        <v>4601</v>
      </c>
      <c r="F988" t="s">
        <v>4602</v>
      </c>
      <c r="H988">
        <v>52.123359800000003</v>
      </c>
      <c r="I988">
        <v>-60.409521300000002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210</v>
      </c>
      <c r="N988">
        <v>987</v>
      </c>
      <c r="O988" t="s">
        <v>69</v>
      </c>
      <c r="P988" t="s">
        <v>265</v>
      </c>
      <c r="Q988" t="s">
        <v>39</v>
      </c>
      <c r="R988" t="s">
        <v>131</v>
      </c>
      <c r="S988" t="s">
        <v>55</v>
      </c>
      <c r="T988" t="s">
        <v>40</v>
      </c>
      <c r="U988" t="s">
        <v>299</v>
      </c>
      <c r="V988" t="s">
        <v>179</v>
      </c>
      <c r="W988" t="s">
        <v>40</v>
      </c>
      <c r="X988" t="s">
        <v>43</v>
      </c>
      <c r="Y988" t="s">
        <v>95</v>
      </c>
      <c r="Z988" t="s">
        <v>58</v>
      </c>
      <c r="AA988" t="s">
        <v>314</v>
      </c>
      <c r="AB988" t="s">
        <v>204</v>
      </c>
      <c r="AC988" t="s">
        <v>248</v>
      </c>
      <c r="AD988" t="s">
        <v>83</v>
      </c>
    </row>
    <row r="989" spans="1:30" hidden="1" x14ac:dyDescent="0.3">
      <c r="A989" t="s">
        <v>4603</v>
      </c>
      <c r="B989" t="s">
        <v>4604</v>
      </c>
      <c r="C989" s="1" t="str">
        <f t="shared" si="162"/>
        <v>21:0500</v>
      </c>
      <c r="D989" s="1" t="str">
        <f t="shared" si="166"/>
        <v>21:0165</v>
      </c>
      <c r="E989" t="s">
        <v>4605</v>
      </c>
      <c r="F989" t="s">
        <v>4606</v>
      </c>
      <c r="H989">
        <v>52.111336700000003</v>
      </c>
      <c r="I989">
        <v>-60.422254500000001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221</v>
      </c>
      <c r="N989">
        <v>988</v>
      </c>
      <c r="O989" t="s">
        <v>255</v>
      </c>
      <c r="P989" t="s">
        <v>54</v>
      </c>
      <c r="Q989" t="s">
        <v>95</v>
      </c>
      <c r="R989" t="s">
        <v>136</v>
      </c>
      <c r="S989" t="s">
        <v>136</v>
      </c>
      <c r="T989" t="s">
        <v>40</v>
      </c>
      <c r="U989" t="s">
        <v>3111</v>
      </c>
      <c r="V989" t="s">
        <v>57</v>
      </c>
      <c r="W989" t="s">
        <v>40</v>
      </c>
      <c r="X989" t="s">
        <v>43</v>
      </c>
      <c r="Y989" t="s">
        <v>95</v>
      </c>
      <c r="Z989" t="s">
        <v>134</v>
      </c>
      <c r="AA989" t="s">
        <v>44</v>
      </c>
      <c r="AB989" t="s">
        <v>35</v>
      </c>
      <c r="AC989" t="s">
        <v>233</v>
      </c>
      <c r="AD989" t="s">
        <v>71</v>
      </c>
    </row>
    <row r="990" spans="1:30" hidden="1" x14ac:dyDescent="0.3">
      <c r="A990" t="s">
        <v>4607</v>
      </c>
      <c r="B990" t="s">
        <v>4608</v>
      </c>
      <c r="C990" s="1" t="str">
        <f t="shared" si="162"/>
        <v>21:0500</v>
      </c>
      <c r="D990" s="1" t="str">
        <f t="shared" si="166"/>
        <v>21:0165</v>
      </c>
      <c r="E990" t="s">
        <v>4609</v>
      </c>
      <c r="F990" t="s">
        <v>4610</v>
      </c>
      <c r="H990">
        <v>52.085945299999999</v>
      </c>
      <c r="I990">
        <v>-60.396229499999997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230</v>
      </c>
      <c r="N990">
        <v>989</v>
      </c>
      <c r="O990" t="s">
        <v>135</v>
      </c>
      <c r="P990" t="s">
        <v>169</v>
      </c>
      <c r="Q990" t="s">
        <v>39</v>
      </c>
      <c r="R990" t="s">
        <v>37</v>
      </c>
      <c r="S990" t="s">
        <v>95</v>
      </c>
      <c r="T990" t="s">
        <v>40</v>
      </c>
      <c r="U990" t="s">
        <v>265</v>
      </c>
      <c r="V990" t="s">
        <v>248</v>
      </c>
      <c r="W990" t="s">
        <v>40</v>
      </c>
      <c r="X990" t="s">
        <v>43</v>
      </c>
      <c r="Y990" t="s">
        <v>55</v>
      </c>
      <c r="Z990" t="s">
        <v>134</v>
      </c>
      <c r="AA990" t="s">
        <v>45</v>
      </c>
      <c r="AB990" t="s">
        <v>429</v>
      </c>
      <c r="AC990" t="s">
        <v>590</v>
      </c>
      <c r="AD990" t="s">
        <v>83</v>
      </c>
    </row>
    <row r="991" spans="1:30" hidden="1" x14ac:dyDescent="0.3">
      <c r="A991" t="s">
        <v>4611</v>
      </c>
      <c r="B991" t="s">
        <v>4612</v>
      </c>
      <c r="C991" s="1" t="str">
        <f t="shared" si="162"/>
        <v>21:0500</v>
      </c>
      <c r="D991" s="1" t="str">
        <f t="shared" si="166"/>
        <v>21:0165</v>
      </c>
      <c r="E991" t="s">
        <v>4613</v>
      </c>
      <c r="F991" t="s">
        <v>4614</v>
      </c>
      <c r="H991">
        <v>52.045727300000003</v>
      </c>
      <c r="I991">
        <v>-60.342969799999999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238</v>
      </c>
      <c r="N991">
        <v>990</v>
      </c>
      <c r="O991" t="s">
        <v>263</v>
      </c>
      <c r="P991" t="s">
        <v>193</v>
      </c>
      <c r="Q991" t="s">
        <v>95</v>
      </c>
      <c r="R991" t="s">
        <v>119</v>
      </c>
      <c r="S991" t="s">
        <v>92</v>
      </c>
      <c r="T991" t="s">
        <v>40</v>
      </c>
      <c r="U991" t="s">
        <v>4615</v>
      </c>
      <c r="V991" t="s">
        <v>565</v>
      </c>
      <c r="W991" t="s">
        <v>40</v>
      </c>
      <c r="X991" t="s">
        <v>43</v>
      </c>
      <c r="Y991" t="s">
        <v>95</v>
      </c>
      <c r="Z991" t="s">
        <v>214</v>
      </c>
      <c r="AA991" t="s">
        <v>134</v>
      </c>
      <c r="AB991" t="s">
        <v>352</v>
      </c>
      <c r="AC991" t="s">
        <v>596</v>
      </c>
      <c r="AD991" t="s">
        <v>1529</v>
      </c>
    </row>
    <row r="992" spans="1:30" hidden="1" x14ac:dyDescent="0.3">
      <c r="A992" t="s">
        <v>4616</v>
      </c>
      <c r="B992" t="s">
        <v>4617</v>
      </c>
      <c r="C992" s="1" t="str">
        <f t="shared" si="162"/>
        <v>21:0500</v>
      </c>
      <c r="D992" s="1" t="str">
        <f t="shared" si="166"/>
        <v>21:0165</v>
      </c>
      <c r="E992" t="s">
        <v>4618</v>
      </c>
      <c r="F992" t="s">
        <v>4619</v>
      </c>
      <c r="H992">
        <v>52.031495100000001</v>
      </c>
      <c r="I992">
        <v>-60.410593400000003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246</v>
      </c>
      <c r="N992">
        <v>991</v>
      </c>
      <c r="O992" t="s">
        <v>873</v>
      </c>
      <c r="P992" t="s">
        <v>256</v>
      </c>
      <c r="Q992" t="s">
        <v>39</v>
      </c>
      <c r="R992" t="s">
        <v>92</v>
      </c>
      <c r="S992" t="s">
        <v>38</v>
      </c>
      <c r="T992" t="s">
        <v>40</v>
      </c>
      <c r="U992" t="s">
        <v>3992</v>
      </c>
      <c r="V992" t="s">
        <v>947</v>
      </c>
      <c r="W992" t="s">
        <v>40</v>
      </c>
      <c r="X992" t="s">
        <v>43</v>
      </c>
      <c r="Y992" t="s">
        <v>55</v>
      </c>
      <c r="Z992" t="s">
        <v>214</v>
      </c>
      <c r="AA992" t="s">
        <v>44</v>
      </c>
      <c r="AB992" t="s">
        <v>1250</v>
      </c>
      <c r="AC992" t="s">
        <v>37</v>
      </c>
      <c r="AD992" t="s">
        <v>122</v>
      </c>
    </row>
    <row r="993" spans="1:30" hidden="1" x14ac:dyDescent="0.3">
      <c r="A993" t="s">
        <v>4620</v>
      </c>
      <c r="B993" t="s">
        <v>4621</v>
      </c>
      <c r="C993" s="1" t="str">
        <f t="shared" si="162"/>
        <v>21:0500</v>
      </c>
      <c r="D993" s="1" t="str">
        <f t="shared" si="166"/>
        <v>21:0165</v>
      </c>
      <c r="E993" t="s">
        <v>4622</v>
      </c>
      <c r="F993" t="s">
        <v>4623</v>
      </c>
      <c r="H993">
        <v>52.081041900000002</v>
      </c>
      <c r="I993">
        <v>-60.562482600000003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51</v>
      </c>
      <c r="M993" t="s">
        <v>34</v>
      </c>
      <c r="N993">
        <v>992</v>
      </c>
      <c r="O993" t="s">
        <v>108</v>
      </c>
      <c r="P993" t="s">
        <v>130</v>
      </c>
      <c r="Q993" t="s">
        <v>95</v>
      </c>
      <c r="R993" t="s">
        <v>68</v>
      </c>
      <c r="S993" t="s">
        <v>39</v>
      </c>
      <c r="T993" t="s">
        <v>40</v>
      </c>
      <c r="U993" t="s">
        <v>641</v>
      </c>
      <c r="V993" t="s">
        <v>313</v>
      </c>
      <c r="W993" t="s">
        <v>40</v>
      </c>
      <c r="X993" t="s">
        <v>43</v>
      </c>
      <c r="Y993" t="s">
        <v>95</v>
      </c>
      <c r="Z993" t="s">
        <v>35</v>
      </c>
      <c r="AA993" t="s">
        <v>258</v>
      </c>
      <c r="AB993" t="s">
        <v>547</v>
      </c>
      <c r="AC993" t="s">
        <v>106</v>
      </c>
      <c r="AD993" t="s">
        <v>48</v>
      </c>
    </row>
    <row r="994" spans="1:30" hidden="1" x14ac:dyDescent="0.3">
      <c r="A994" t="s">
        <v>4624</v>
      </c>
      <c r="B994" t="s">
        <v>4625</v>
      </c>
      <c r="C994" s="1" t="str">
        <f t="shared" si="162"/>
        <v>21:0500</v>
      </c>
      <c r="D994" s="1" t="str">
        <f t="shared" si="166"/>
        <v>21:0165</v>
      </c>
      <c r="E994" t="s">
        <v>4626</v>
      </c>
      <c r="F994" t="s">
        <v>4627</v>
      </c>
      <c r="H994">
        <v>52.048004900000002</v>
      </c>
      <c r="I994">
        <v>-60.456401499999998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76</v>
      </c>
      <c r="N994">
        <v>993</v>
      </c>
      <c r="O994" t="s">
        <v>135</v>
      </c>
      <c r="P994" t="s">
        <v>193</v>
      </c>
      <c r="Q994" t="s">
        <v>95</v>
      </c>
      <c r="R994" t="s">
        <v>68</v>
      </c>
      <c r="S994" t="s">
        <v>37</v>
      </c>
      <c r="T994" t="s">
        <v>40</v>
      </c>
      <c r="U994" t="s">
        <v>241</v>
      </c>
      <c r="V994" t="s">
        <v>444</v>
      </c>
      <c r="W994" t="s">
        <v>40</v>
      </c>
      <c r="X994" t="s">
        <v>43</v>
      </c>
      <c r="Y994" t="s">
        <v>95</v>
      </c>
      <c r="Z994" t="s">
        <v>263</v>
      </c>
      <c r="AA994" t="s">
        <v>258</v>
      </c>
      <c r="AB994" t="s">
        <v>1489</v>
      </c>
      <c r="AC994" t="s">
        <v>47</v>
      </c>
      <c r="AD994" t="s">
        <v>203</v>
      </c>
    </row>
    <row r="995" spans="1:30" hidden="1" x14ac:dyDescent="0.3">
      <c r="A995" t="s">
        <v>4628</v>
      </c>
      <c r="B995" t="s">
        <v>4629</v>
      </c>
      <c r="C995" s="1" t="str">
        <f t="shared" si="162"/>
        <v>21:0500</v>
      </c>
      <c r="D995" s="1" t="str">
        <f t="shared" si="166"/>
        <v>21:0165</v>
      </c>
      <c r="E995" t="s">
        <v>4630</v>
      </c>
      <c r="F995" t="s">
        <v>4631</v>
      </c>
      <c r="H995">
        <v>52.050314399999998</v>
      </c>
      <c r="I995">
        <v>-60.504742200000003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91</v>
      </c>
      <c r="N995">
        <v>994</v>
      </c>
      <c r="O995" t="s">
        <v>503</v>
      </c>
      <c r="P995" t="s">
        <v>571</v>
      </c>
      <c r="Q995" t="s">
        <v>95</v>
      </c>
      <c r="R995" t="s">
        <v>119</v>
      </c>
      <c r="S995" t="s">
        <v>36</v>
      </c>
      <c r="T995" t="s">
        <v>40</v>
      </c>
      <c r="U995" t="s">
        <v>4632</v>
      </c>
      <c r="V995" t="s">
        <v>771</v>
      </c>
      <c r="W995" t="s">
        <v>40</v>
      </c>
      <c r="X995" t="s">
        <v>43</v>
      </c>
      <c r="Y995" t="s">
        <v>39</v>
      </c>
      <c r="Z995" t="s">
        <v>44</v>
      </c>
      <c r="AA995" t="s">
        <v>45</v>
      </c>
      <c r="AB995" t="s">
        <v>498</v>
      </c>
      <c r="AC995" t="s">
        <v>42</v>
      </c>
      <c r="AD995" t="s">
        <v>48</v>
      </c>
    </row>
    <row r="996" spans="1:30" hidden="1" x14ac:dyDescent="0.3">
      <c r="A996" t="s">
        <v>4633</v>
      </c>
      <c r="B996" t="s">
        <v>4634</v>
      </c>
      <c r="C996" s="1" t="str">
        <f t="shared" si="162"/>
        <v>21:0500</v>
      </c>
      <c r="D996" s="1" t="str">
        <f t="shared" si="166"/>
        <v>21:0165</v>
      </c>
      <c r="E996" t="s">
        <v>4635</v>
      </c>
      <c r="F996" t="s">
        <v>4636</v>
      </c>
      <c r="H996">
        <v>52.085284000000001</v>
      </c>
      <c r="I996">
        <v>-60.4918865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102</v>
      </c>
      <c r="N996">
        <v>995</v>
      </c>
      <c r="O996" t="s">
        <v>53</v>
      </c>
      <c r="P996" t="s">
        <v>176</v>
      </c>
      <c r="Q996" t="s">
        <v>55</v>
      </c>
      <c r="R996" t="s">
        <v>92</v>
      </c>
      <c r="S996" t="s">
        <v>38</v>
      </c>
      <c r="T996" t="s">
        <v>40</v>
      </c>
      <c r="U996" t="s">
        <v>2124</v>
      </c>
      <c r="V996" t="s">
        <v>714</v>
      </c>
      <c r="W996" t="s">
        <v>40</v>
      </c>
      <c r="X996" t="s">
        <v>43</v>
      </c>
      <c r="Y996" t="s">
        <v>95</v>
      </c>
      <c r="Z996" t="s">
        <v>135</v>
      </c>
      <c r="AA996" t="s">
        <v>135</v>
      </c>
      <c r="AB996" t="s">
        <v>157</v>
      </c>
      <c r="AC996" t="s">
        <v>47</v>
      </c>
      <c r="AD996" t="s">
        <v>137</v>
      </c>
    </row>
    <row r="997" spans="1:30" hidden="1" x14ac:dyDescent="0.3">
      <c r="A997" t="s">
        <v>4637</v>
      </c>
      <c r="B997" t="s">
        <v>4638</v>
      </c>
      <c r="C997" s="1" t="str">
        <f t="shared" si="162"/>
        <v>21:0500</v>
      </c>
      <c r="D997" s="1" t="str">
        <f t="shared" si="166"/>
        <v>21:0165</v>
      </c>
      <c r="E997" t="s">
        <v>4639</v>
      </c>
      <c r="F997" t="s">
        <v>4640</v>
      </c>
      <c r="H997">
        <v>52.106901000000001</v>
      </c>
      <c r="I997">
        <v>-60.554938200000002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113</v>
      </c>
      <c r="N997">
        <v>996</v>
      </c>
      <c r="O997" t="s">
        <v>35</v>
      </c>
      <c r="P997" t="s">
        <v>119</v>
      </c>
      <c r="Q997" t="s">
        <v>39</v>
      </c>
      <c r="R997" t="s">
        <v>131</v>
      </c>
      <c r="S997" t="s">
        <v>136</v>
      </c>
      <c r="T997" t="s">
        <v>40</v>
      </c>
      <c r="U997" t="s">
        <v>132</v>
      </c>
      <c r="V997" t="s">
        <v>224</v>
      </c>
      <c r="W997" t="s">
        <v>40</v>
      </c>
      <c r="X997" t="s">
        <v>43</v>
      </c>
      <c r="Y997" t="s">
        <v>95</v>
      </c>
      <c r="Z997" t="s">
        <v>263</v>
      </c>
      <c r="AA997" t="s">
        <v>134</v>
      </c>
      <c r="AB997" t="s">
        <v>590</v>
      </c>
      <c r="AC997" t="s">
        <v>505</v>
      </c>
      <c r="AD997" t="s">
        <v>1384</v>
      </c>
    </row>
    <row r="998" spans="1:30" hidden="1" x14ac:dyDescent="0.3">
      <c r="A998" t="s">
        <v>4641</v>
      </c>
      <c r="B998" t="s">
        <v>4642</v>
      </c>
      <c r="C998" s="1" t="str">
        <f t="shared" si="162"/>
        <v>21:0500</v>
      </c>
      <c r="D998" s="1" t="str">
        <f t="shared" si="166"/>
        <v>21:0165</v>
      </c>
      <c r="E998" t="s">
        <v>4622</v>
      </c>
      <c r="F998" t="s">
        <v>4643</v>
      </c>
      <c r="H998">
        <v>52.081041900000002</v>
      </c>
      <c r="I998">
        <v>-60.562482600000003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52</v>
      </c>
      <c r="N998">
        <v>997</v>
      </c>
      <c r="O998" t="s">
        <v>265</v>
      </c>
      <c r="P998" t="s">
        <v>54</v>
      </c>
      <c r="Q998" t="s">
        <v>39</v>
      </c>
      <c r="R998" t="s">
        <v>68</v>
      </c>
      <c r="S998" t="s">
        <v>39</v>
      </c>
      <c r="T998" t="s">
        <v>40</v>
      </c>
      <c r="U998" t="s">
        <v>492</v>
      </c>
      <c r="V998" t="s">
        <v>179</v>
      </c>
      <c r="W998" t="s">
        <v>40</v>
      </c>
      <c r="X998" t="s">
        <v>43</v>
      </c>
      <c r="Y998" t="s">
        <v>95</v>
      </c>
      <c r="Z998" t="s">
        <v>35</v>
      </c>
      <c r="AA998" t="s">
        <v>258</v>
      </c>
      <c r="AB998" t="s">
        <v>437</v>
      </c>
      <c r="AC998" t="s">
        <v>42</v>
      </c>
      <c r="AD998" t="s">
        <v>71</v>
      </c>
    </row>
    <row r="999" spans="1:30" hidden="1" x14ac:dyDescent="0.3">
      <c r="A999" t="s">
        <v>4644</v>
      </c>
      <c r="B999" t="s">
        <v>4645</v>
      </c>
      <c r="C999" s="1" t="str">
        <f t="shared" si="162"/>
        <v>21:0500</v>
      </c>
      <c r="D999" s="1" t="str">
        <f t="shared" si="166"/>
        <v>21:0165</v>
      </c>
      <c r="E999" t="s">
        <v>4622</v>
      </c>
      <c r="F999" t="s">
        <v>4646</v>
      </c>
      <c r="H999">
        <v>52.081041900000002</v>
      </c>
      <c r="I999">
        <v>-60.562482600000003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65</v>
      </c>
      <c r="N999">
        <v>998</v>
      </c>
      <c r="O999" t="s">
        <v>397</v>
      </c>
      <c r="P999" t="s">
        <v>130</v>
      </c>
      <c r="Q999" t="s">
        <v>95</v>
      </c>
      <c r="R999" t="s">
        <v>68</v>
      </c>
      <c r="S999" t="s">
        <v>39</v>
      </c>
      <c r="T999" t="s">
        <v>40</v>
      </c>
      <c r="U999" t="s">
        <v>56</v>
      </c>
      <c r="V999" t="s">
        <v>313</v>
      </c>
      <c r="W999" t="s">
        <v>40</v>
      </c>
      <c r="X999" t="s">
        <v>43</v>
      </c>
      <c r="Y999" t="s">
        <v>95</v>
      </c>
      <c r="Z999" t="s">
        <v>35</v>
      </c>
      <c r="AA999" t="s">
        <v>58</v>
      </c>
      <c r="AB999" t="s">
        <v>1489</v>
      </c>
      <c r="AC999" t="s">
        <v>233</v>
      </c>
      <c r="AD999" t="s">
        <v>155</v>
      </c>
    </row>
    <row r="1000" spans="1:30" hidden="1" x14ac:dyDescent="0.3">
      <c r="A1000" t="s">
        <v>4647</v>
      </c>
      <c r="B1000" t="s">
        <v>4648</v>
      </c>
      <c r="C1000" s="1" t="str">
        <f t="shared" si="162"/>
        <v>21:0500</v>
      </c>
      <c r="D1000" s="1" t="str">
        <f t="shared" si="166"/>
        <v>21:0165</v>
      </c>
      <c r="E1000" t="s">
        <v>4649</v>
      </c>
      <c r="F1000" t="s">
        <v>4650</v>
      </c>
      <c r="H1000">
        <v>52.041920300000001</v>
      </c>
      <c r="I1000">
        <v>-60.555714999999999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127</v>
      </c>
      <c r="N1000">
        <v>999</v>
      </c>
      <c r="O1000" t="s">
        <v>423</v>
      </c>
      <c r="P1000" t="s">
        <v>232</v>
      </c>
      <c r="Q1000" t="s">
        <v>95</v>
      </c>
      <c r="R1000" t="s">
        <v>136</v>
      </c>
      <c r="S1000" t="s">
        <v>153</v>
      </c>
      <c r="T1000" t="s">
        <v>40</v>
      </c>
      <c r="U1000" t="s">
        <v>41</v>
      </c>
      <c r="V1000" t="s">
        <v>1503</v>
      </c>
      <c r="W1000" t="s">
        <v>40</v>
      </c>
      <c r="X1000" t="s">
        <v>43</v>
      </c>
      <c r="Y1000" t="s">
        <v>39</v>
      </c>
      <c r="Z1000" t="s">
        <v>214</v>
      </c>
      <c r="AA1000" t="s">
        <v>44</v>
      </c>
      <c r="AB1000" t="s">
        <v>46</v>
      </c>
      <c r="AC1000" t="s">
        <v>47</v>
      </c>
      <c r="AD1000" t="s">
        <v>122</v>
      </c>
    </row>
    <row r="1001" spans="1:30" hidden="1" x14ac:dyDescent="0.3">
      <c r="A1001" t="s">
        <v>4651</v>
      </c>
      <c r="B1001" t="s">
        <v>4652</v>
      </c>
      <c r="C1001" s="1" t="str">
        <f t="shared" si="162"/>
        <v>21:0500</v>
      </c>
      <c r="D1001" s="1" t="str">
        <f t="shared" si="166"/>
        <v>21:0165</v>
      </c>
      <c r="E1001" t="s">
        <v>4653</v>
      </c>
      <c r="F1001" t="s">
        <v>4654</v>
      </c>
      <c r="H1001">
        <v>52.061177499999999</v>
      </c>
      <c r="I1001">
        <v>-60.602870000000003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142</v>
      </c>
      <c r="N1001">
        <v>1000</v>
      </c>
      <c r="O1001" t="s">
        <v>477</v>
      </c>
      <c r="P1001" t="s">
        <v>153</v>
      </c>
      <c r="Q1001" t="s">
        <v>39</v>
      </c>
      <c r="R1001" t="s">
        <v>95</v>
      </c>
      <c r="S1001" t="s">
        <v>95</v>
      </c>
      <c r="T1001" t="s">
        <v>40</v>
      </c>
      <c r="U1001" t="s">
        <v>255</v>
      </c>
      <c r="V1001" t="s">
        <v>248</v>
      </c>
      <c r="W1001" t="s">
        <v>40</v>
      </c>
      <c r="X1001" t="s">
        <v>43</v>
      </c>
      <c r="Y1001" t="s">
        <v>95</v>
      </c>
      <c r="Z1001" t="s">
        <v>164</v>
      </c>
      <c r="AA1001" t="s">
        <v>135</v>
      </c>
      <c r="AB1001" t="s">
        <v>2095</v>
      </c>
      <c r="AC1001" t="s">
        <v>60</v>
      </c>
      <c r="AD1001" t="s">
        <v>48</v>
      </c>
    </row>
    <row r="1002" spans="1:30" hidden="1" x14ac:dyDescent="0.3">
      <c r="A1002" t="s">
        <v>4655</v>
      </c>
      <c r="B1002" t="s">
        <v>4656</v>
      </c>
      <c r="C1002" s="1" t="str">
        <f t="shared" si="162"/>
        <v>21:0500</v>
      </c>
      <c r="D1002" s="1" t="str">
        <f t="shared" si="166"/>
        <v>21:0165</v>
      </c>
      <c r="E1002" t="s">
        <v>4657</v>
      </c>
      <c r="F1002" t="s">
        <v>4658</v>
      </c>
      <c r="H1002">
        <v>52.068496400000001</v>
      </c>
      <c r="I1002">
        <v>-60.5997348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150</v>
      </c>
      <c r="N1002">
        <v>1001</v>
      </c>
      <c r="O1002" t="s">
        <v>258</v>
      </c>
      <c r="P1002" t="s">
        <v>232</v>
      </c>
      <c r="Q1002" t="s">
        <v>39</v>
      </c>
      <c r="R1002" t="s">
        <v>136</v>
      </c>
      <c r="S1002" t="s">
        <v>55</v>
      </c>
      <c r="T1002" t="s">
        <v>40</v>
      </c>
      <c r="U1002" t="s">
        <v>3742</v>
      </c>
      <c r="V1002" t="s">
        <v>106</v>
      </c>
      <c r="W1002" t="s">
        <v>40</v>
      </c>
      <c r="X1002" t="s">
        <v>43</v>
      </c>
      <c r="Y1002" t="s">
        <v>95</v>
      </c>
      <c r="Z1002" t="s">
        <v>257</v>
      </c>
      <c r="AA1002" t="s">
        <v>83</v>
      </c>
      <c r="AB1002" t="s">
        <v>1585</v>
      </c>
      <c r="AC1002" t="s">
        <v>106</v>
      </c>
      <c r="AD1002" t="s">
        <v>392</v>
      </c>
    </row>
    <row r="1003" spans="1:30" hidden="1" x14ac:dyDescent="0.3">
      <c r="A1003" t="s">
        <v>4659</v>
      </c>
      <c r="B1003" t="s">
        <v>4660</v>
      </c>
      <c r="C1003" s="1" t="str">
        <f t="shared" si="162"/>
        <v>21:0500</v>
      </c>
      <c r="D1003" s="1" t="str">
        <f t="shared" si="166"/>
        <v>21:0165</v>
      </c>
      <c r="E1003" t="s">
        <v>4661</v>
      </c>
      <c r="F1003" t="s">
        <v>4662</v>
      </c>
      <c r="H1003">
        <v>52.108572100000004</v>
      </c>
      <c r="I1003">
        <v>-60.6727262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175</v>
      </c>
      <c r="N1003">
        <v>1002</v>
      </c>
      <c r="O1003" t="s">
        <v>247</v>
      </c>
      <c r="P1003" t="s">
        <v>193</v>
      </c>
      <c r="Q1003" t="s">
        <v>95</v>
      </c>
      <c r="R1003" t="s">
        <v>55</v>
      </c>
      <c r="S1003" t="s">
        <v>95</v>
      </c>
      <c r="T1003" t="s">
        <v>40</v>
      </c>
      <c r="U1003" t="s">
        <v>477</v>
      </c>
      <c r="V1003" t="s">
        <v>194</v>
      </c>
      <c r="W1003" t="s">
        <v>194</v>
      </c>
      <c r="X1003" t="s">
        <v>43</v>
      </c>
      <c r="Y1003" t="s">
        <v>95</v>
      </c>
      <c r="Z1003" t="s">
        <v>164</v>
      </c>
      <c r="AA1003" t="s">
        <v>314</v>
      </c>
      <c r="AB1003" t="s">
        <v>825</v>
      </c>
      <c r="AC1003" t="s">
        <v>39</v>
      </c>
      <c r="AD1003" t="s">
        <v>115</v>
      </c>
    </row>
    <row r="1004" spans="1:30" hidden="1" x14ac:dyDescent="0.3">
      <c r="A1004" t="s">
        <v>4663</v>
      </c>
      <c r="B1004" t="s">
        <v>4664</v>
      </c>
      <c r="C1004" s="1" t="str">
        <f t="shared" si="162"/>
        <v>21:0500</v>
      </c>
      <c r="D1004" s="1" t="str">
        <f t="shared" si="166"/>
        <v>21:0165</v>
      </c>
      <c r="E1004" t="s">
        <v>4665</v>
      </c>
      <c r="F1004" t="s">
        <v>4666</v>
      </c>
      <c r="H1004">
        <v>52.081516499999999</v>
      </c>
      <c r="I1004">
        <v>-60.663756599999999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51</v>
      </c>
      <c r="M1004" t="s">
        <v>184</v>
      </c>
      <c r="N1004">
        <v>1003</v>
      </c>
      <c r="O1004" t="s">
        <v>329</v>
      </c>
      <c r="P1004" t="s">
        <v>232</v>
      </c>
      <c r="Q1004" t="s">
        <v>39</v>
      </c>
      <c r="R1004" t="s">
        <v>92</v>
      </c>
      <c r="S1004" t="s">
        <v>39</v>
      </c>
      <c r="T1004" t="s">
        <v>40</v>
      </c>
      <c r="U1004" t="s">
        <v>648</v>
      </c>
      <c r="V1004" t="s">
        <v>94</v>
      </c>
      <c r="W1004" t="s">
        <v>40</v>
      </c>
      <c r="X1004" t="s">
        <v>43</v>
      </c>
      <c r="Y1004" t="s">
        <v>39</v>
      </c>
      <c r="Z1004" t="s">
        <v>135</v>
      </c>
      <c r="AA1004" t="s">
        <v>44</v>
      </c>
      <c r="AB1004" t="s">
        <v>1585</v>
      </c>
      <c r="AC1004" t="s">
        <v>60</v>
      </c>
      <c r="AD1004" t="s">
        <v>115</v>
      </c>
    </row>
    <row r="1005" spans="1:30" hidden="1" x14ac:dyDescent="0.3">
      <c r="A1005" t="s">
        <v>4667</v>
      </c>
      <c r="B1005" t="s">
        <v>4668</v>
      </c>
      <c r="C1005" s="1" t="str">
        <f t="shared" si="162"/>
        <v>21:0500</v>
      </c>
      <c r="D1005" s="1" t="str">
        <f t="shared" si="166"/>
        <v>21:0165</v>
      </c>
      <c r="E1005" t="s">
        <v>4669</v>
      </c>
      <c r="F1005" t="s">
        <v>4670</v>
      </c>
      <c r="H1005">
        <v>52.076309600000002</v>
      </c>
      <c r="I1005">
        <v>-60.697099100000003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51</v>
      </c>
      <c r="M1005" t="s">
        <v>191</v>
      </c>
      <c r="N1005">
        <v>1004</v>
      </c>
      <c r="O1005" t="s">
        <v>571</v>
      </c>
      <c r="P1005" t="s">
        <v>202</v>
      </c>
      <c r="Q1005" t="s">
        <v>39</v>
      </c>
      <c r="R1005" t="s">
        <v>55</v>
      </c>
      <c r="S1005" t="s">
        <v>95</v>
      </c>
      <c r="T1005" t="s">
        <v>40</v>
      </c>
      <c r="U1005" t="s">
        <v>335</v>
      </c>
      <c r="V1005" t="s">
        <v>264</v>
      </c>
      <c r="W1005" t="s">
        <v>40</v>
      </c>
      <c r="X1005" t="s">
        <v>43</v>
      </c>
      <c r="Y1005" t="s">
        <v>95</v>
      </c>
      <c r="Z1005" t="s">
        <v>185</v>
      </c>
      <c r="AA1005" t="s">
        <v>44</v>
      </c>
      <c r="AB1005" t="s">
        <v>377</v>
      </c>
      <c r="AC1005" t="s">
        <v>167</v>
      </c>
      <c r="AD1005" t="s">
        <v>71</v>
      </c>
    </row>
    <row r="1006" spans="1:30" hidden="1" x14ac:dyDescent="0.3">
      <c r="A1006" t="s">
        <v>4671</v>
      </c>
      <c r="B1006" t="s">
        <v>4672</v>
      </c>
      <c r="C1006" s="1" t="str">
        <f t="shared" si="162"/>
        <v>21:0500</v>
      </c>
      <c r="D1006" s="1" t="str">
        <f>HYPERLINK("http://geochem.nrcan.gc.ca/cdogs/content/svy/svy_e.htm", "")</f>
        <v/>
      </c>
      <c r="G1006" s="1" t="str">
        <f>HYPERLINK("http://geochem.nrcan.gc.ca/cdogs/content/cr_/cr_00055_e.htm", "55")</f>
        <v>55</v>
      </c>
      <c r="J1006" t="s">
        <v>161</v>
      </c>
      <c r="K1006" t="s">
        <v>162</v>
      </c>
      <c r="L1006">
        <v>51</v>
      </c>
      <c r="M1006" t="s">
        <v>163</v>
      </c>
      <c r="N1006">
        <v>1005</v>
      </c>
      <c r="O1006" t="s">
        <v>135</v>
      </c>
      <c r="P1006" t="s">
        <v>54</v>
      </c>
      <c r="Q1006" t="s">
        <v>37</v>
      </c>
      <c r="R1006" t="s">
        <v>193</v>
      </c>
      <c r="S1006" t="s">
        <v>136</v>
      </c>
      <c r="T1006" t="s">
        <v>40</v>
      </c>
      <c r="U1006" t="s">
        <v>48</v>
      </c>
      <c r="V1006" t="s">
        <v>167</v>
      </c>
      <c r="W1006" t="s">
        <v>194</v>
      </c>
      <c r="X1006" t="s">
        <v>70</v>
      </c>
      <c r="Y1006" t="s">
        <v>39</v>
      </c>
      <c r="Z1006" t="s">
        <v>134</v>
      </c>
      <c r="AA1006" t="s">
        <v>58</v>
      </c>
      <c r="AB1006" t="s">
        <v>225</v>
      </c>
      <c r="AC1006" t="s">
        <v>3674</v>
      </c>
      <c r="AD1006" t="s">
        <v>122</v>
      </c>
    </row>
    <row r="1007" spans="1:30" hidden="1" x14ac:dyDescent="0.3">
      <c r="A1007" t="s">
        <v>4673</v>
      </c>
      <c r="B1007" t="s">
        <v>4674</v>
      </c>
      <c r="C1007" s="1" t="str">
        <f t="shared" si="162"/>
        <v>21:0500</v>
      </c>
      <c r="D1007" s="1" t="str">
        <f t="shared" ref="D1007:D1018" si="169">HYPERLINK("http://geochem.nrcan.gc.ca/cdogs/content/svy/svy210165_e.htm", "21:0165")</f>
        <v>21:0165</v>
      </c>
      <c r="E1007" t="s">
        <v>4675</v>
      </c>
      <c r="F1007" t="s">
        <v>4676</v>
      </c>
      <c r="H1007">
        <v>52.056023699999997</v>
      </c>
      <c r="I1007">
        <v>-60.677428200000001</v>
      </c>
      <c r="J1007" s="1" t="str">
        <f t="shared" ref="J1007:J1018" si="170">HYPERLINK("http://geochem.nrcan.gc.ca/cdogs/content/kwd/kwd020027_e.htm", "NGR lake sediment grab sample")</f>
        <v>NGR lake sediment grab sample</v>
      </c>
      <c r="K1007" s="1" t="str">
        <f t="shared" ref="K1007:K1018" si="171">HYPERLINK("http://geochem.nrcan.gc.ca/cdogs/content/kwd/kwd080006_e.htm", "&lt;177 micron (NGR)")</f>
        <v>&lt;177 micron (NGR)</v>
      </c>
      <c r="L1007">
        <v>51</v>
      </c>
      <c r="M1007" t="s">
        <v>201</v>
      </c>
      <c r="N1007">
        <v>1006</v>
      </c>
      <c r="O1007" t="s">
        <v>256</v>
      </c>
      <c r="P1007" t="s">
        <v>119</v>
      </c>
      <c r="Q1007" t="s">
        <v>39</v>
      </c>
      <c r="R1007" t="s">
        <v>55</v>
      </c>
      <c r="S1007" t="s">
        <v>95</v>
      </c>
      <c r="T1007" t="s">
        <v>40</v>
      </c>
      <c r="U1007" t="s">
        <v>204</v>
      </c>
      <c r="V1007" t="s">
        <v>248</v>
      </c>
      <c r="W1007" t="s">
        <v>194</v>
      </c>
      <c r="X1007" t="s">
        <v>43</v>
      </c>
      <c r="Y1007" t="s">
        <v>95</v>
      </c>
      <c r="Z1007" t="s">
        <v>67</v>
      </c>
      <c r="AA1007" t="s">
        <v>258</v>
      </c>
      <c r="AB1007" t="s">
        <v>205</v>
      </c>
      <c r="AC1007" t="s">
        <v>106</v>
      </c>
      <c r="AD1007" t="s">
        <v>392</v>
      </c>
    </row>
    <row r="1008" spans="1:30" hidden="1" x14ac:dyDescent="0.3">
      <c r="A1008" t="s">
        <v>4677</v>
      </c>
      <c r="B1008" t="s">
        <v>4678</v>
      </c>
      <c r="C1008" s="1" t="str">
        <f t="shared" si="162"/>
        <v>21:0500</v>
      </c>
      <c r="D1008" s="1" t="str">
        <f t="shared" si="169"/>
        <v>21:0165</v>
      </c>
      <c r="E1008" t="s">
        <v>4679</v>
      </c>
      <c r="F1008" t="s">
        <v>4680</v>
      </c>
      <c r="H1008">
        <v>52.043942399999999</v>
      </c>
      <c r="I1008">
        <v>-60.727478900000001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210</v>
      </c>
      <c r="N1008">
        <v>1007</v>
      </c>
      <c r="O1008" t="s">
        <v>477</v>
      </c>
      <c r="P1008" t="s">
        <v>176</v>
      </c>
      <c r="Q1008" t="s">
        <v>95</v>
      </c>
      <c r="R1008" t="s">
        <v>37</v>
      </c>
      <c r="S1008" t="s">
        <v>95</v>
      </c>
      <c r="T1008" t="s">
        <v>40</v>
      </c>
      <c r="U1008" t="s">
        <v>214</v>
      </c>
      <c r="V1008" t="s">
        <v>264</v>
      </c>
      <c r="W1008" t="s">
        <v>40</v>
      </c>
      <c r="X1008" t="s">
        <v>43</v>
      </c>
      <c r="Y1008" t="s">
        <v>95</v>
      </c>
      <c r="Z1008" t="s">
        <v>164</v>
      </c>
      <c r="AA1008" t="s">
        <v>214</v>
      </c>
      <c r="AB1008" t="s">
        <v>695</v>
      </c>
      <c r="AC1008" t="s">
        <v>167</v>
      </c>
      <c r="AD1008" t="s">
        <v>241</v>
      </c>
    </row>
    <row r="1009" spans="1:30" hidden="1" x14ac:dyDescent="0.3">
      <c r="A1009" t="s">
        <v>4681</v>
      </c>
      <c r="B1009" t="s">
        <v>4682</v>
      </c>
      <c r="C1009" s="1" t="str">
        <f t="shared" si="162"/>
        <v>21:0500</v>
      </c>
      <c r="D1009" s="1" t="str">
        <f t="shared" si="169"/>
        <v>21:0165</v>
      </c>
      <c r="E1009" t="s">
        <v>4683</v>
      </c>
      <c r="F1009" t="s">
        <v>4684</v>
      </c>
      <c r="H1009">
        <v>52.065210200000003</v>
      </c>
      <c r="I1009">
        <v>-60.767048000000003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221</v>
      </c>
      <c r="N1009">
        <v>1008</v>
      </c>
      <c r="O1009" t="s">
        <v>214</v>
      </c>
      <c r="P1009" t="s">
        <v>169</v>
      </c>
      <c r="Q1009" t="s">
        <v>39</v>
      </c>
      <c r="R1009" t="s">
        <v>68</v>
      </c>
      <c r="S1009" t="s">
        <v>38</v>
      </c>
      <c r="T1009" t="s">
        <v>194</v>
      </c>
      <c r="U1009" t="s">
        <v>3679</v>
      </c>
      <c r="V1009" t="s">
        <v>461</v>
      </c>
      <c r="W1009" t="s">
        <v>40</v>
      </c>
      <c r="X1009" t="s">
        <v>43</v>
      </c>
      <c r="Y1009" t="s">
        <v>37</v>
      </c>
      <c r="Z1009" t="s">
        <v>258</v>
      </c>
      <c r="AA1009" t="s">
        <v>58</v>
      </c>
      <c r="AB1009" t="s">
        <v>1720</v>
      </c>
      <c r="AC1009" t="s">
        <v>461</v>
      </c>
      <c r="AD1009" t="s">
        <v>170</v>
      </c>
    </row>
    <row r="1010" spans="1:30" hidden="1" x14ac:dyDescent="0.3">
      <c r="A1010" t="s">
        <v>4685</v>
      </c>
      <c r="B1010" t="s">
        <v>4686</v>
      </c>
      <c r="C1010" s="1" t="str">
        <f t="shared" si="162"/>
        <v>21:0500</v>
      </c>
      <c r="D1010" s="1" t="str">
        <f t="shared" si="169"/>
        <v>21:0165</v>
      </c>
      <c r="E1010" t="s">
        <v>4687</v>
      </c>
      <c r="F1010" t="s">
        <v>4688</v>
      </c>
      <c r="H1010">
        <v>52.0906497</v>
      </c>
      <c r="I1010">
        <v>-60.752405400000001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230</v>
      </c>
      <c r="N1010">
        <v>1009</v>
      </c>
      <c r="O1010" t="s">
        <v>337</v>
      </c>
      <c r="P1010" t="s">
        <v>54</v>
      </c>
      <c r="Q1010" t="s">
        <v>95</v>
      </c>
      <c r="R1010" t="s">
        <v>136</v>
      </c>
      <c r="S1010" t="s">
        <v>136</v>
      </c>
      <c r="T1010" t="s">
        <v>40</v>
      </c>
      <c r="U1010" t="s">
        <v>4689</v>
      </c>
      <c r="V1010" t="s">
        <v>284</v>
      </c>
      <c r="W1010" t="s">
        <v>40</v>
      </c>
      <c r="X1010" t="s">
        <v>43</v>
      </c>
      <c r="Y1010" t="s">
        <v>95</v>
      </c>
      <c r="Z1010" t="s">
        <v>423</v>
      </c>
      <c r="AA1010" t="s">
        <v>314</v>
      </c>
      <c r="AB1010" t="s">
        <v>46</v>
      </c>
      <c r="AC1010" t="s">
        <v>598</v>
      </c>
      <c r="AD1010" t="s">
        <v>137</v>
      </c>
    </row>
    <row r="1011" spans="1:30" hidden="1" x14ac:dyDescent="0.3">
      <c r="A1011" t="s">
        <v>4690</v>
      </c>
      <c r="B1011" t="s">
        <v>4691</v>
      </c>
      <c r="C1011" s="1" t="str">
        <f t="shared" si="162"/>
        <v>21:0500</v>
      </c>
      <c r="D1011" s="1" t="str">
        <f t="shared" si="169"/>
        <v>21:0165</v>
      </c>
      <c r="E1011" t="s">
        <v>4692</v>
      </c>
      <c r="F1011" t="s">
        <v>4693</v>
      </c>
      <c r="H1011">
        <v>52.105701000000003</v>
      </c>
      <c r="I1011">
        <v>-60.7237261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238</v>
      </c>
      <c r="N1011">
        <v>1010</v>
      </c>
      <c r="O1011" t="s">
        <v>134</v>
      </c>
      <c r="P1011" t="s">
        <v>153</v>
      </c>
      <c r="Q1011" t="s">
        <v>55</v>
      </c>
      <c r="R1011" t="s">
        <v>55</v>
      </c>
      <c r="S1011" t="s">
        <v>95</v>
      </c>
      <c r="T1011" t="s">
        <v>40</v>
      </c>
      <c r="U1011" t="s">
        <v>789</v>
      </c>
      <c r="V1011" t="s">
        <v>233</v>
      </c>
      <c r="W1011" t="s">
        <v>40</v>
      </c>
      <c r="X1011" t="s">
        <v>43</v>
      </c>
      <c r="Y1011" t="s">
        <v>95</v>
      </c>
      <c r="Z1011" t="s">
        <v>67</v>
      </c>
      <c r="AA1011" t="s">
        <v>258</v>
      </c>
      <c r="AB1011" t="s">
        <v>96</v>
      </c>
      <c r="AC1011" t="s">
        <v>70</v>
      </c>
      <c r="AD1011" t="s">
        <v>48</v>
      </c>
    </row>
    <row r="1012" spans="1:30" hidden="1" x14ac:dyDescent="0.3">
      <c r="A1012" t="s">
        <v>4694</v>
      </c>
      <c r="B1012" t="s">
        <v>4695</v>
      </c>
      <c r="C1012" s="1" t="str">
        <f t="shared" si="162"/>
        <v>21:0500</v>
      </c>
      <c r="D1012" s="1" t="str">
        <f t="shared" si="169"/>
        <v>21:0165</v>
      </c>
      <c r="E1012" t="s">
        <v>4696</v>
      </c>
      <c r="F1012" t="s">
        <v>4697</v>
      </c>
      <c r="H1012">
        <v>52.1144143</v>
      </c>
      <c r="I1012">
        <v>-60.772666700000002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246</v>
      </c>
      <c r="N1012">
        <v>1011</v>
      </c>
      <c r="O1012" t="s">
        <v>414</v>
      </c>
      <c r="P1012" t="s">
        <v>54</v>
      </c>
      <c r="Q1012" t="s">
        <v>37</v>
      </c>
      <c r="R1012" t="s">
        <v>136</v>
      </c>
      <c r="S1012" t="s">
        <v>38</v>
      </c>
      <c r="T1012" t="s">
        <v>40</v>
      </c>
      <c r="U1012" t="s">
        <v>4275</v>
      </c>
      <c r="V1012" t="s">
        <v>714</v>
      </c>
      <c r="W1012" t="s">
        <v>40</v>
      </c>
      <c r="X1012" t="s">
        <v>43</v>
      </c>
      <c r="Y1012" t="s">
        <v>95</v>
      </c>
      <c r="Z1012" t="s">
        <v>58</v>
      </c>
      <c r="AA1012" t="s">
        <v>45</v>
      </c>
      <c r="AB1012" t="s">
        <v>1182</v>
      </c>
      <c r="AC1012" t="s">
        <v>884</v>
      </c>
      <c r="AD1012" t="s">
        <v>324</v>
      </c>
    </row>
    <row r="1013" spans="1:30" hidden="1" x14ac:dyDescent="0.3">
      <c r="A1013" t="s">
        <v>4698</v>
      </c>
      <c r="B1013" t="s">
        <v>4699</v>
      </c>
      <c r="C1013" s="1" t="str">
        <f t="shared" si="162"/>
        <v>21:0500</v>
      </c>
      <c r="D1013" s="1" t="str">
        <f t="shared" si="169"/>
        <v>21:0165</v>
      </c>
      <c r="E1013" t="s">
        <v>4700</v>
      </c>
      <c r="F1013" t="s">
        <v>4701</v>
      </c>
      <c r="H1013">
        <v>52.083781399999999</v>
      </c>
      <c r="I1013">
        <v>-60.858734300000002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52</v>
      </c>
      <c r="M1013" t="s">
        <v>34</v>
      </c>
      <c r="N1013">
        <v>1012</v>
      </c>
      <c r="O1013" t="s">
        <v>648</v>
      </c>
      <c r="P1013" t="s">
        <v>192</v>
      </c>
      <c r="Q1013" t="s">
        <v>39</v>
      </c>
      <c r="R1013" t="s">
        <v>153</v>
      </c>
      <c r="S1013" t="s">
        <v>55</v>
      </c>
      <c r="T1013" t="s">
        <v>194</v>
      </c>
      <c r="U1013" t="s">
        <v>2590</v>
      </c>
      <c r="V1013" t="s">
        <v>974</v>
      </c>
      <c r="W1013" t="s">
        <v>40</v>
      </c>
      <c r="X1013" t="s">
        <v>43</v>
      </c>
      <c r="Y1013" t="s">
        <v>95</v>
      </c>
      <c r="Z1013" t="s">
        <v>214</v>
      </c>
      <c r="AA1013" t="s">
        <v>44</v>
      </c>
      <c r="AB1013" t="s">
        <v>2036</v>
      </c>
      <c r="AC1013" t="s">
        <v>565</v>
      </c>
      <c r="AD1013" t="s">
        <v>196</v>
      </c>
    </row>
    <row r="1014" spans="1:30" hidden="1" x14ac:dyDescent="0.3">
      <c r="A1014" t="s">
        <v>4702</v>
      </c>
      <c r="B1014" t="s">
        <v>4703</v>
      </c>
      <c r="C1014" s="1" t="str">
        <f t="shared" si="162"/>
        <v>21:0500</v>
      </c>
      <c r="D1014" s="1" t="str">
        <f t="shared" si="169"/>
        <v>21:0165</v>
      </c>
      <c r="E1014" t="s">
        <v>4700</v>
      </c>
      <c r="F1014" t="s">
        <v>4704</v>
      </c>
      <c r="H1014">
        <v>52.083781399999999</v>
      </c>
      <c r="I1014">
        <v>-60.858734300000002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65</v>
      </c>
      <c r="N1014">
        <v>1013</v>
      </c>
      <c r="O1014" t="s">
        <v>383</v>
      </c>
      <c r="P1014" t="s">
        <v>164</v>
      </c>
      <c r="Q1014" t="s">
        <v>95</v>
      </c>
      <c r="R1014" t="s">
        <v>153</v>
      </c>
      <c r="S1014" t="s">
        <v>39</v>
      </c>
      <c r="T1014" t="s">
        <v>40</v>
      </c>
      <c r="U1014" t="s">
        <v>44</v>
      </c>
      <c r="V1014" t="s">
        <v>974</v>
      </c>
      <c r="W1014" t="s">
        <v>194</v>
      </c>
      <c r="X1014" t="s">
        <v>179</v>
      </c>
      <c r="Y1014" t="s">
        <v>39</v>
      </c>
      <c r="Z1014" t="s">
        <v>135</v>
      </c>
      <c r="AA1014" t="s">
        <v>58</v>
      </c>
      <c r="AB1014" t="s">
        <v>3974</v>
      </c>
      <c r="AC1014" t="s">
        <v>565</v>
      </c>
      <c r="AD1014" t="s">
        <v>115</v>
      </c>
    </row>
    <row r="1015" spans="1:30" hidden="1" x14ac:dyDescent="0.3">
      <c r="A1015" t="s">
        <v>4705</v>
      </c>
      <c r="B1015" t="s">
        <v>4706</v>
      </c>
      <c r="C1015" s="1" t="str">
        <f t="shared" si="162"/>
        <v>21:0500</v>
      </c>
      <c r="D1015" s="1" t="str">
        <f t="shared" si="169"/>
        <v>21:0165</v>
      </c>
      <c r="E1015" t="s">
        <v>4700</v>
      </c>
      <c r="F1015" t="s">
        <v>4707</v>
      </c>
      <c r="H1015">
        <v>52.083781399999999</v>
      </c>
      <c r="I1015">
        <v>-60.858734300000002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52</v>
      </c>
      <c r="N1015">
        <v>1014</v>
      </c>
      <c r="O1015" t="s">
        <v>1019</v>
      </c>
      <c r="P1015" t="s">
        <v>232</v>
      </c>
      <c r="Q1015" t="s">
        <v>95</v>
      </c>
      <c r="R1015" t="s">
        <v>153</v>
      </c>
      <c r="S1015" t="s">
        <v>55</v>
      </c>
      <c r="T1015" t="s">
        <v>40</v>
      </c>
      <c r="U1015" t="s">
        <v>613</v>
      </c>
      <c r="V1015" t="s">
        <v>97</v>
      </c>
      <c r="W1015" t="s">
        <v>40</v>
      </c>
      <c r="X1015" t="s">
        <v>43</v>
      </c>
      <c r="Y1015" t="s">
        <v>55</v>
      </c>
      <c r="Z1015" t="s">
        <v>214</v>
      </c>
      <c r="AA1015" t="s">
        <v>214</v>
      </c>
      <c r="AB1015" t="s">
        <v>186</v>
      </c>
      <c r="AC1015" t="s">
        <v>740</v>
      </c>
      <c r="AD1015" t="s">
        <v>115</v>
      </c>
    </row>
    <row r="1016" spans="1:30" hidden="1" x14ac:dyDescent="0.3">
      <c r="A1016" t="s">
        <v>4708</v>
      </c>
      <c r="B1016" t="s">
        <v>4709</v>
      </c>
      <c r="C1016" s="1" t="str">
        <f t="shared" si="162"/>
        <v>21:0500</v>
      </c>
      <c r="D1016" s="1" t="str">
        <f t="shared" si="169"/>
        <v>21:0165</v>
      </c>
      <c r="E1016" t="s">
        <v>4710</v>
      </c>
      <c r="F1016" t="s">
        <v>4711</v>
      </c>
      <c r="H1016">
        <v>52.112473100000003</v>
      </c>
      <c r="I1016">
        <v>-60.847748899999999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76</v>
      </c>
      <c r="N1016">
        <v>1015</v>
      </c>
      <c r="O1016" t="s">
        <v>263</v>
      </c>
      <c r="P1016" t="s">
        <v>202</v>
      </c>
      <c r="Q1016" t="s">
        <v>95</v>
      </c>
      <c r="R1016" t="s">
        <v>55</v>
      </c>
      <c r="S1016" t="s">
        <v>37</v>
      </c>
      <c r="T1016" t="s">
        <v>40</v>
      </c>
      <c r="U1016" t="s">
        <v>2194</v>
      </c>
      <c r="V1016" t="s">
        <v>167</v>
      </c>
      <c r="W1016" t="s">
        <v>40</v>
      </c>
      <c r="X1016" t="s">
        <v>70</v>
      </c>
      <c r="Y1016" t="s">
        <v>95</v>
      </c>
      <c r="Z1016" t="s">
        <v>204</v>
      </c>
      <c r="AA1016" t="s">
        <v>214</v>
      </c>
      <c r="AB1016" t="s">
        <v>450</v>
      </c>
      <c r="AC1016" t="s">
        <v>39</v>
      </c>
      <c r="AD1016" t="s">
        <v>122</v>
      </c>
    </row>
    <row r="1017" spans="1:30" hidden="1" x14ac:dyDescent="0.3">
      <c r="A1017" t="s">
        <v>4712</v>
      </c>
      <c r="B1017" t="s">
        <v>4713</v>
      </c>
      <c r="C1017" s="1" t="str">
        <f t="shared" si="162"/>
        <v>21:0500</v>
      </c>
      <c r="D1017" s="1" t="str">
        <f t="shared" si="169"/>
        <v>21:0165</v>
      </c>
      <c r="E1017" t="s">
        <v>4714</v>
      </c>
      <c r="F1017" t="s">
        <v>4715</v>
      </c>
      <c r="H1017">
        <v>52.072335000000002</v>
      </c>
      <c r="I1017">
        <v>-60.962756300000002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91</v>
      </c>
      <c r="N1017">
        <v>1016</v>
      </c>
      <c r="O1017" t="s">
        <v>576</v>
      </c>
      <c r="P1017" t="s">
        <v>54</v>
      </c>
      <c r="Q1017" t="s">
        <v>39</v>
      </c>
      <c r="R1017" t="s">
        <v>37</v>
      </c>
      <c r="S1017" t="s">
        <v>95</v>
      </c>
      <c r="T1017" t="s">
        <v>194</v>
      </c>
      <c r="U1017" t="s">
        <v>304</v>
      </c>
      <c r="V1017" t="s">
        <v>57</v>
      </c>
      <c r="W1017" t="s">
        <v>40</v>
      </c>
      <c r="X1017" t="s">
        <v>43</v>
      </c>
      <c r="Y1017" t="s">
        <v>39</v>
      </c>
      <c r="Z1017" t="s">
        <v>135</v>
      </c>
      <c r="AA1017" t="s">
        <v>44</v>
      </c>
      <c r="AB1017" t="s">
        <v>1076</v>
      </c>
      <c r="AC1017" t="s">
        <v>153</v>
      </c>
      <c r="AD1017" t="s">
        <v>409</v>
      </c>
    </row>
    <row r="1018" spans="1:30" hidden="1" x14ac:dyDescent="0.3">
      <c r="A1018" t="s">
        <v>4716</v>
      </c>
      <c r="B1018" t="s">
        <v>4717</v>
      </c>
      <c r="C1018" s="1" t="str">
        <f t="shared" si="162"/>
        <v>21:0500</v>
      </c>
      <c r="D1018" s="1" t="str">
        <f t="shared" si="169"/>
        <v>21:0165</v>
      </c>
      <c r="E1018" t="s">
        <v>4718</v>
      </c>
      <c r="F1018" t="s">
        <v>4719</v>
      </c>
      <c r="H1018">
        <v>52.091974399999998</v>
      </c>
      <c r="I1018">
        <v>-61.015511199999999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102</v>
      </c>
      <c r="N1018">
        <v>1017</v>
      </c>
      <c r="O1018" t="s">
        <v>35</v>
      </c>
      <c r="P1018" t="s">
        <v>176</v>
      </c>
      <c r="Q1018" t="s">
        <v>39</v>
      </c>
      <c r="R1018" t="s">
        <v>37</v>
      </c>
      <c r="S1018" t="s">
        <v>95</v>
      </c>
      <c r="T1018" t="s">
        <v>40</v>
      </c>
      <c r="U1018" t="s">
        <v>134</v>
      </c>
      <c r="V1018" t="s">
        <v>117</v>
      </c>
      <c r="W1018" t="s">
        <v>40</v>
      </c>
      <c r="X1018" t="s">
        <v>43</v>
      </c>
      <c r="Y1018" t="s">
        <v>39</v>
      </c>
      <c r="Z1018" t="s">
        <v>67</v>
      </c>
      <c r="AA1018" t="s">
        <v>134</v>
      </c>
      <c r="AB1018" t="s">
        <v>416</v>
      </c>
      <c r="AC1018" t="s">
        <v>250</v>
      </c>
      <c r="AD1018" t="s">
        <v>241</v>
      </c>
    </row>
    <row r="1019" spans="1:30" hidden="1" x14ac:dyDescent="0.3">
      <c r="A1019" t="s">
        <v>4720</v>
      </c>
      <c r="B1019" t="s">
        <v>4721</v>
      </c>
      <c r="C1019" s="1" t="str">
        <f t="shared" si="162"/>
        <v>21:0500</v>
      </c>
      <c r="D1019" s="1" t="str">
        <f>HYPERLINK("http://geochem.nrcan.gc.ca/cdogs/content/svy/svy_e.htm", "")</f>
        <v/>
      </c>
      <c r="G1019" s="1" t="str">
        <f>HYPERLINK("http://geochem.nrcan.gc.ca/cdogs/content/cr_/cr_00060_e.htm", "60")</f>
        <v>60</v>
      </c>
      <c r="J1019" t="s">
        <v>161</v>
      </c>
      <c r="K1019" t="s">
        <v>162</v>
      </c>
      <c r="L1019">
        <v>52</v>
      </c>
      <c r="M1019" t="s">
        <v>163</v>
      </c>
      <c r="N1019">
        <v>1018</v>
      </c>
      <c r="O1019" t="s">
        <v>214</v>
      </c>
      <c r="P1019" t="s">
        <v>256</v>
      </c>
      <c r="Q1019" t="s">
        <v>37</v>
      </c>
      <c r="R1019" t="s">
        <v>54</v>
      </c>
      <c r="S1019" t="s">
        <v>68</v>
      </c>
      <c r="T1019" t="s">
        <v>40</v>
      </c>
      <c r="U1019" t="s">
        <v>1477</v>
      </c>
      <c r="V1019" t="s">
        <v>47</v>
      </c>
      <c r="W1019" t="s">
        <v>194</v>
      </c>
      <c r="X1019" t="s">
        <v>39</v>
      </c>
      <c r="Y1019" t="s">
        <v>55</v>
      </c>
      <c r="Z1019" t="s">
        <v>164</v>
      </c>
      <c r="AA1019" t="s">
        <v>204</v>
      </c>
      <c r="AB1019" t="s">
        <v>285</v>
      </c>
      <c r="AC1019" t="s">
        <v>2922</v>
      </c>
      <c r="AD1019" t="s">
        <v>216</v>
      </c>
    </row>
    <row r="1020" spans="1:30" hidden="1" x14ac:dyDescent="0.3">
      <c r="A1020" t="s">
        <v>4722</v>
      </c>
      <c r="B1020" t="s">
        <v>4723</v>
      </c>
      <c r="C1020" s="1" t="str">
        <f t="shared" si="162"/>
        <v>21:0500</v>
      </c>
      <c r="D1020" s="1" t="str">
        <f t="shared" ref="D1020:D1041" si="172">HYPERLINK("http://geochem.nrcan.gc.ca/cdogs/content/svy/svy210165_e.htm", "21:0165")</f>
        <v>21:0165</v>
      </c>
      <c r="E1020" t="s">
        <v>4724</v>
      </c>
      <c r="F1020" t="s">
        <v>4725</v>
      </c>
      <c r="H1020">
        <v>52.080374499999998</v>
      </c>
      <c r="I1020">
        <v>-61.0972583</v>
      </c>
      <c r="J1020" s="1" t="str">
        <f t="shared" ref="J1020:J1041" si="173">HYPERLINK("http://geochem.nrcan.gc.ca/cdogs/content/kwd/kwd020027_e.htm", "NGR lake sediment grab sample")</f>
        <v>NGR lake sediment grab sample</v>
      </c>
      <c r="K1020" s="1" t="str">
        <f t="shared" ref="K1020:K1041" si="174">HYPERLINK("http://geochem.nrcan.gc.ca/cdogs/content/kwd/kwd080006_e.htm", "&lt;177 micron (NGR)")</f>
        <v>&lt;177 micron (NGR)</v>
      </c>
      <c r="L1020">
        <v>52</v>
      </c>
      <c r="M1020" t="s">
        <v>113</v>
      </c>
      <c r="N1020">
        <v>1019</v>
      </c>
      <c r="O1020" t="s">
        <v>510</v>
      </c>
      <c r="P1020" t="s">
        <v>193</v>
      </c>
      <c r="Q1020" t="s">
        <v>95</v>
      </c>
      <c r="R1020" t="s">
        <v>38</v>
      </c>
      <c r="S1020" t="s">
        <v>55</v>
      </c>
      <c r="T1020" t="s">
        <v>40</v>
      </c>
      <c r="U1020" t="s">
        <v>1520</v>
      </c>
      <c r="V1020" t="s">
        <v>106</v>
      </c>
      <c r="W1020" t="s">
        <v>40</v>
      </c>
      <c r="X1020" t="s">
        <v>43</v>
      </c>
      <c r="Y1020" t="s">
        <v>95</v>
      </c>
      <c r="Z1020" t="s">
        <v>204</v>
      </c>
      <c r="AA1020" t="s">
        <v>214</v>
      </c>
      <c r="AB1020" t="s">
        <v>4726</v>
      </c>
      <c r="AC1020" t="s">
        <v>167</v>
      </c>
      <c r="AD1020" t="s">
        <v>409</v>
      </c>
    </row>
    <row r="1021" spans="1:30" hidden="1" x14ac:dyDescent="0.3">
      <c r="A1021" t="s">
        <v>4727</v>
      </c>
      <c r="B1021" t="s">
        <v>4728</v>
      </c>
      <c r="C1021" s="1" t="str">
        <f t="shared" si="162"/>
        <v>21:0500</v>
      </c>
      <c r="D1021" s="1" t="str">
        <f t="shared" si="172"/>
        <v>21:0165</v>
      </c>
      <c r="E1021" t="s">
        <v>4729</v>
      </c>
      <c r="F1021" t="s">
        <v>4730</v>
      </c>
      <c r="H1021">
        <v>52.086478999999997</v>
      </c>
      <c r="I1021">
        <v>-61.126380699999999</v>
      </c>
      <c r="J1021" s="1" t="str">
        <f t="shared" si="173"/>
        <v>NGR lake sediment grab sample</v>
      </c>
      <c r="K1021" s="1" t="str">
        <f t="shared" si="174"/>
        <v>&lt;177 micron (NGR)</v>
      </c>
      <c r="L1021">
        <v>52</v>
      </c>
      <c r="M1021" t="s">
        <v>127</v>
      </c>
      <c r="N1021">
        <v>1020</v>
      </c>
      <c r="O1021" t="s">
        <v>258</v>
      </c>
      <c r="P1021" t="s">
        <v>54</v>
      </c>
      <c r="Q1021" t="s">
        <v>39</v>
      </c>
      <c r="R1021" t="s">
        <v>136</v>
      </c>
      <c r="S1021" t="s">
        <v>136</v>
      </c>
      <c r="T1021" t="s">
        <v>194</v>
      </c>
      <c r="U1021" t="s">
        <v>449</v>
      </c>
      <c r="V1021" t="s">
        <v>352</v>
      </c>
      <c r="W1021" t="s">
        <v>40</v>
      </c>
      <c r="X1021" t="s">
        <v>179</v>
      </c>
      <c r="Y1021" t="s">
        <v>55</v>
      </c>
      <c r="Z1021" t="s">
        <v>211</v>
      </c>
      <c r="AA1021" t="s">
        <v>258</v>
      </c>
      <c r="AB1021" t="s">
        <v>981</v>
      </c>
      <c r="AC1021" t="s">
        <v>505</v>
      </c>
      <c r="AD1021" t="s">
        <v>1477</v>
      </c>
    </row>
    <row r="1022" spans="1:30" hidden="1" x14ac:dyDescent="0.3">
      <c r="A1022" t="s">
        <v>4731</v>
      </c>
      <c r="B1022" t="s">
        <v>4732</v>
      </c>
      <c r="C1022" s="1" t="str">
        <f t="shared" si="162"/>
        <v>21:0500</v>
      </c>
      <c r="D1022" s="1" t="str">
        <f t="shared" si="172"/>
        <v>21:0165</v>
      </c>
      <c r="E1022" t="s">
        <v>4733</v>
      </c>
      <c r="F1022" t="s">
        <v>4734</v>
      </c>
      <c r="H1022">
        <v>52.089689499999999</v>
      </c>
      <c r="I1022">
        <v>-61.184415299999998</v>
      </c>
      <c r="J1022" s="1" t="str">
        <f t="shared" si="173"/>
        <v>NGR lake sediment grab sample</v>
      </c>
      <c r="K1022" s="1" t="str">
        <f t="shared" si="174"/>
        <v>&lt;177 micron (NGR)</v>
      </c>
      <c r="L1022">
        <v>52</v>
      </c>
      <c r="M1022" t="s">
        <v>142</v>
      </c>
      <c r="N1022">
        <v>1021</v>
      </c>
      <c r="O1022" t="s">
        <v>648</v>
      </c>
      <c r="P1022" t="s">
        <v>176</v>
      </c>
      <c r="Q1022" t="s">
        <v>39</v>
      </c>
      <c r="R1022" t="s">
        <v>37</v>
      </c>
      <c r="S1022" t="s">
        <v>136</v>
      </c>
      <c r="T1022" t="s">
        <v>40</v>
      </c>
      <c r="U1022" t="s">
        <v>4735</v>
      </c>
      <c r="V1022" t="s">
        <v>85</v>
      </c>
      <c r="W1022" t="s">
        <v>40</v>
      </c>
      <c r="X1022" t="s">
        <v>43</v>
      </c>
      <c r="Y1022" t="s">
        <v>136</v>
      </c>
      <c r="Z1022" t="s">
        <v>337</v>
      </c>
      <c r="AA1022" t="s">
        <v>58</v>
      </c>
      <c r="AB1022" t="s">
        <v>134</v>
      </c>
      <c r="AC1022" t="s">
        <v>947</v>
      </c>
      <c r="AD1022" t="s">
        <v>71</v>
      </c>
    </row>
    <row r="1023" spans="1:30" hidden="1" x14ac:dyDescent="0.3">
      <c r="A1023" t="s">
        <v>4736</v>
      </c>
      <c r="B1023" t="s">
        <v>4737</v>
      </c>
      <c r="C1023" s="1" t="str">
        <f t="shared" si="162"/>
        <v>21:0500</v>
      </c>
      <c r="D1023" s="1" t="str">
        <f t="shared" si="172"/>
        <v>21:0165</v>
      </c>
      <c r="E1023" t="s">
        <v>4738</v>
      </c>
      <c r="F1023" t="s">
        <v>4739</v>
      </c>
      <c r="H1023">
        <v>52.094723399999999</v>
      </c>
      <c r="I1023">
        <v>-61.232210600000002</v>
      </c>
      <c r="J1023" s="1" t="str">
        <f t="shared" si="173"/>
        <v>NGR lake sediment grab sample</v>
      </c>
      <c r="K1023" s="1" t="str">
        <f t="shared" si="174"/>
        <v>&lt;177 micron (NGR)</v>
      </c>
      <c r="L1023">
        <v>52</v>
      </c>
      <c r="M1023" t="s">
        <v>150</v>
      </c>
      <c r="N1023">
        <v>1022</v>
      </c>
      <c r="O1023" t="s">
        <v>48</v>
      </c>
      <c r="P1023" t="s">
        <v>104</v>
      </c>
      <c r="Q1023" t="s">
        <v>39</v>
      </c>
      <c r="R1023" t="s">
        <v>119</v>
      </c>
      <c r="S1023" t="s">
        <v>265</v>
      </c>
      <c r="T1023" t="s">
        <v>194</v>
      </c>
      <c r="U1023" t="s">
        <v>4740</v>
      </c>
      <c r="V1023" t="s">
        <v>378</v>
      </c>
      <c r="W1023" t="s">
        <v>194</v>
      </c>
      <c r="X1023" t="s">
        <v>43</v>
      </c>
      <c r="Y1023" t="s">
        <v>79</v>
      </c>
      <c r="Z1023" t="s">
        <v>613</v>
      </c>
      <c r="AA1023" t="s">
        <v>258</v>
      </c>
      <c r="AB1023" t="s">
        <v>777</v>
      </c>
      <c r="AC1023" t="s">
        <v>2776</v>
      </c>
      <c r="AD1023" t="s">
        <v>216</v>
      </c>
    </row>
    <row r="1024" spans="1:30" hidden="1" x14ac:dyDescent="0.3">
      <c r="A1024" t="s">
        <v>4741</v>
      </c>
      <c r="B1024" t="s">
        <v>4742</v>
      </c>
      <c r="C1024" s="1" t="str">
        <f t="shared" si="162"/>
        <v>21:0500</v>
      </c>
      <c r="D1024" s="1" t="str">
        <f t="shared" si="172"/>
        <v>21:0165</v>
      </c>
      <c r="E1024" t="s">
        <v>4743</v>
      </c>
      <c r="F1024" t="s">
        <v>4744</v>
      </c>
      <c r="H1024">
        <v>52.097774299999998</v>
      </c>
      <c r="I1024">
        <v>-61.269961899999998</v>
      </c>
      <c r="J1024" s="1" t="str">
        <f t="shared" si="173"/>
        <v>NGR lake sediment grab sample</v>
      </c>
      <c r="K1024" s="1" t="str">
        <f t="shared" si="174"/>
        <v>&lt;177 micron (NGR)</v>
      </c>
      <c r="L1024">
        <v>52</v>
      </c>
      <c r="M1024" t="s">
        <v>175</v>
      </c>
      <c r="N1024">
        <v>1023</v>
      </c>
      <c r="O1024" t="s">
        <v>314</v>
      </c>
      <c r="P1024" t="s">
        <v>36</v>
      </c>
      <c r="Q1024" t="s">
        <v>95</v>
      </c>
      <c r="R1024" t="s">
        <v>68</v>
      </c>
      <c r="S1024" t="s">
        <v>131</v>
      </c>
      <c r="T1024" t="s">
        <v>40</v>
      </c>
      <c r="U1024" t="s">
        <v>4745</v>
      </c>
      <c r="V1024" t="s">
        <v>121</v>
      </c>
      <c r="W1024" t="s">
        <v>40</v>
      </c>
      <c r="X1024" t="s">
        <v>43</v>
      </c>
      <c r="Y1024" t="s">
        <v>68</v>
      </c>
      <c r="Z1024" t="s">
        <v>135</v>
      </c>
      <c r="AA1024" t="s">
        <v>204</v>
      </c>
      <c r="AB1024" t="s">
        <v>2125</v>
      </c>
      <c r="AC1024" t="s">
        <v>1402</v>
      </c>
      <c r="AD1024" t="s">
        <v>1448</v>
      </c>
    </row>
    <row r="1025" spans="1:30" hidden="1" x14ac:dyDescent="0.3">
      <c r="A1025" t="s">
        <v>4746</v>
      </c>
      <c r="B1025" t="s">
        <v>4747</v>
      </c>
      <c r="C1025" s="1" t="str">
        <f t="shared" si="162"/>
        <v>21:0500</v>
      </c>
      <c r="D1025" s="1" t="str">
        <f t="shared" si="172"/>
        <v>21:0165</v>
      </c>
      <c r="E1025" t="s">
        <v>4748</v>
      </c>
      <c r="F1025" t="s">
        <v>4749</v>
      </c>
      <c r="H1025">
        <v>52.089051099999999</v>
      </c>
      <c r="I1025">
        <v>-61.320848699999999</v>
      </c>
      <c r="J1025" s="1" t="str">
        <f t="shared" si="173"/>
        <v>NGR lake sediment grab sample</v>
      </c>
      <c r="K1025" s="1" t="str">
        <f t="shared" si="174"/>
        <v>&lt;177 micron (NGR)</v>
      </c>
      <c r="L1025">
        <v>52</v>
      </c>
      <c r="M1025" t="s">
        <v>184</v>
      </c>
      <c r="N1025">
        <v>1024</v>
      </c>
      <c r="O1025" t="s">
        <v>2678</v>
      </c>
      <c r="P1025" t="s">
        <v>104</v>
      </c>
      <c r="Q1025" t="s">
        <v>39</v>
      </c>
      <c r="R1025" t="s">
        <v>37</v>
      </c>
      <c r="S1025" t="s">
        <v>202</v>
      </c>
      <c r="T1025" t="s">
        <v>194</v>
      </c>
      <c r="U1025" t="s">
        <v>4750</v>
      </c>
      <c r="V1025" t="s">
        <v>4751</v>
      </c>
      <c r="W1025" t="s">
        <v>40</v>
      </c>
      <c r="X1025" t="s">
        <v>43</v>
      </c>
      <c r="Y1025" t="s">
        <v>131</v>
      </c>
      <c r="Z1025" t="s">
        <v>45</v>
      </c>
      <c r="AA1025" t="s">
        <v>196</v>
      </c>
      <c r="AB1025" t="s">
        <v>429</v>
      </c>
      <c r="AC1025" t="s">
        <v>4752</v>
      </c>
      <c r="AD1025" t="s">
        <v>438</v>
      </c>
    </row>
    <row r="1026" spans="1:30" hidden="1" x14ac:dyDescent="0.3">
      <c r="A1026" t="s">
        <v>4753</v>
      </c>
      <c r="B1026" t="s">
        <v>4754</v>
      </c>
      <c r="C1026" s="1" t="str">
        <f t="shared" ref="C1026:C1089" si="175">HYPERLINK("http://geochem.nrcan.gc.ca/cdogs/content/bdl/bdl210500_e.htm", "21:0500")</f>
        <v>21:0500</v>
      </c>
      <c r="D1026" s="1" t="str">
        <f t="shared" si="172"/>
        <v>21:0165</v>
      </c>
      <c r="E1026" t="s">
        <v>4755</v>
      </c>
      <c r="F1026" t="s">
        <v>4756</v>
      </c>
      <c r="H1026">
        <v>52.100152299999998</v>
      </c>
      <c r="I1026">
        <v>-61.394225200000001</v>
      </c>
      <c r="J1026" s="1" t="str">
        <f t="shared" si="173"/>
        <v>NGR lake sediment grab sample</v>
      </c>
      <c r="K1026" s="1" t="str">
        <f t="shared" si="174"/>
        <v>&lt;177 micron (NGR)</v>
      </c>
      <c r="L1026">
        <v>52</v>
      </c>
      <c r="M1026" t="s">
        <v>191</v>
      </c>
      <c r="N1026">
        <v>1025</v>
      </c>
      <c r="O1026" t="s">
        <v>222</v>
      </c>
      <c r="P1026" t="s">
        <v>145</v>
      </c>
      <c r="Q1026" t="s">
        <v>55</v>
      </c>
      <c r="R1026" t="s">
        <v>68</v>
      </c>
      <c r="S1026" t="s">
        <v>37</v>
      </c>
      <c r="T1026" t="s">
        <v>40</v>
      </c>
      <c r="U1026" t="s">
        <v>107</v>
      </c>
      <c r="V1026" t="s">
        <v>167</v>
      </c>
      <c r="W1026" t="s">
        <v>40</v>
      </c>
      <c r="X1026" t="s">
        <v>43</v>
      </c>
      <c r="Y1026" t="s">
        <v>136</v>
      </c>
      <c r="Z1026" t="s">
        <v>135</v>
      </c>
      <c r="AA1026" t="s">
        <v>214</v>
      </c>
      <c r="AB1026" t="s">
        <v>59</v>
      </c>
      <c r="AC1026" t="s">
        <v>565</v>
      </c>
      <c r="AD1026" t="s">
        <v>1448</v>
      </c>
    </row>
    <row r="1027" spans="1:30" hidden="1" x14ac:dyDescent="0.3">
      <c r="A1027" t="s">
        <v>4757</v>
      </c>
      <c r="B1027" t="s">
        <v>4758</v>
      </c>
      <c r="C1027" s="1" t="str">
        <f t="shared" si="175"/>
        <v>21:0500</v>
      </c>
      <c r="D1027" s="1" t="str">
        <f t="shared" si="172"/>
        <v>21:0165</v>
      </c>
      <c r="E1027" t="s">
        <v>4759</v>
      </c>
      <c r="F1027" t="s">
        <v>4760</v>
      </c>
      <c r="H1027">
        <v>52.1170768</v>
      </c>
      <c r="I1027">
        <v>-61.3597897</v>
      </c>
      <c r="J1027" s="1" t="str">
        <f t="shared" si="173"/>
        <v>NGR lake sediment grab sample</v>
      </c>
      <c r="K1027" s="1" t="str">
        <f t="shared" si="174"/>
        <v>&lt;177 micron (NGR)</v>
      </c>
      <c r="L1027">
        <v>52</v>
      </c>
      <c r="M1027" t="s">
        <v>201</v>
      </c>
      <c r="N1027">
        <v>1026</v>
      </c>
      <c r="O1027" t="s">
        <v>510</v>
      </c>
      <c r="P1027" t="s">
        <v>36</v>
      </c>
      <c r="Q1027" t="s">
        <v>39</v>
      </c>
      <c r="R1027" t="s">
        <v>68</v>
      </c>
      <c r="S1027" t="s">
        <v>95</v>
      </c>
      <c r="T1027" t="s">
        <v>40</v>
      </c>
      <c r="U1027" t="s">
        <v>1241</v>
      </c>
      <c r="V1027" t="s">
        <v>1027</v>
      </c>
      <c r="W1027" t="s">
        <v>40</v>
      </c>
      <c r="X1027" t="s">
        <v>43</v>
      </c>
      <c r="Y1027" t="s">
        <v>39</v>
      </c>
      <c r="Z1027" t="s">
        <v>35</v>
      </c>
      <c r="AA1027" t="s">
        <v>258</v>
      </c>
      <c r="AB1027" t="s">
        <v>2444</v>
      </c>
      <c r="AC1027" t="s">
        <v>2499</v>
      </c>
      <c r="AD1027" t="s">
        <v>71</v>
      </c>
    </row>
    <row r="1028" spans="1:30" hidden="1" x14ac:dyDescent="0.3">
      <c r="A1028" t="s">
        <v>4761</v>
      </c>
      <c r="B1028" t="s">
        <v>4762</v>
      </c>
      <c r="C1028" s="1" t="str">
        <f t="shared" si="175"/>
        <v>21:0500</v>
      </c>
      <c r="D1028" s="1" t="str">
        <f t="shared" si="172"/>
        <v>21:0165</v>
      </c>
      <c r="E1028" t="s">
        <v>4763</v>
      </c>
      <c r="F1028" t="s">
        <v>4764</v>
      </c>
      <c r="H1028">
        <v>52.127136399999998</v>
      </c>
      <c r="I1028">
        <v>-61.392979099999998</v>
      </c>
      <c r="J1028" s="1" t="str">
        <f t="shared" si="173"/>
        <v>NGR lake sediment grab sample</v>
      </c>
      <c r="K1028" s="1" t="str">
        <f t="shared" si="174"/>
        <v>&lt;177 micron (NGR)</v>
      </c>
      <c r="L1028">
        <v>52</v>
      </c>
      <c r="M1028" t="s">
        <v>210</v>
      </c>
      <c r="N1028">
        <v>1027</v>
      </c>
      <c r="O1028" t="s">
        <v>104</v>
      </c>
      <c r="P1028" t="s">
        <v>202</v>
      </c>
      <c r="Q1028" t="s">
        <v>37</v>
      </c>
      <c r="R1028" t="s">
        <v>55</v>
      </c>
      <c r="S1028" t="s">
        <v>39</v>
      </c>
      <c r="T1028" t="s">
        <v>40</v>
      </c>
      <c r="U1028" t="s">
        <v>810</v>
      </c>
      <c r="V1028" t="s">
        <v>233</v>
      </c>
      <c r="W1028" t="s">
        <v>40</v>
      </c>
      <c r="X1028" t="s">
        <v>43</v>
      </c>
      <c r="Y1028" t="s">
        <v>39</v>
      </c>
      <c r="Z1028" t="s">
        <v>164</v>
      </c>
      <c r="AA1028" t="s">
        <v>214</v>
      </c>
      <c r="AB1028" t="s">
        <v>330</v>
      </c>
      <c r="AC1028" t="s">
        <v>293</v>
      </c>
      <c r="AD1028" t="s">
        <v>1477</v>
      </c>
    </row>
    <row r="1029" spans="1:30" hidden="1" x14ac:dyDescent="0.3">
      <c r="A1029" t="s">
        <v>4765</v>
      </c>
      <c r="B1029" t="s">
        <v>4766</v>
      </c>
      <c r="C1029" s="1" t="str">
        <f t="shared" si="175"/>
        <v>21:0500</v>
      </c>
      <c r="D1029" s="1" t="str">
        <f t="shared" si="172"/>
        <v>21:0165</v>
      </c>
      <c r="E1029" t="s">
        <v>4767</v>
      </c>
      <c r="F1029" t="s">
        <v>4768</v>
      </c>
      <c r="H1029">
        <v>52.136582199999999</v>
      </c>
      <c r="I1029">
        <v>-61.3053144</v>
      </c>
      <c r="J1029" s="1" t="str">
        <f t="shared" si="173"/>
        <v>NGR lake sediment grab sample</v>
      </c>
      <c r="K1029" s="1" t="str">
        <f t="shared" si="174"/>
        <v>&lt;177 micron (NGR)</v>
      </c>
      <c r="L1029">
        <v>52</v>
      </c>
      <c r="M1029" t="s">
        <v>221</v>
      </c>
      <c r="N1029">
        <v>1028</v>
      </c>
      <c r="O1029" t="s">
        <v>35</v>
      </c>
      <c r="P1029" t="s">
        <v>67</v>
      </c>
      <c r="Q1029" t="s">
        <v>95</v>
      </c>
      <c r="R1029" t="s">
        <v>68</v>
      </c>
      <c r="S1029" t="s">
        <v>39</v>
      </c>
      <c r="T1029" t="s">
        <v>40</v>
      </c>
      <c r="U1029" t="s">
        <v>108</v>
      </c>
      <c r="V1029" t="s">
        <v>117</v>
      </c>
      <c r="W1029" t="s">
        <v>40</v>
      </c>
      <c r="X1029" t="s">
        <v>43</v>
      </c>
      <c r="Y1029" t="s">
        <v>95</v>
      </c>
      <c r="Z1029" t="s">
        <v>67</v>
      </c>
      <c r="AA1029" t="s">
        <v>44</v>
      </c>
      <c r="AB1029" t="s">
        <v>300</v>
      </c>
      <c r="AC1029" t="s">
        <v>55</v>
      </c>
      <c r="AD1029" t="s">
        <v>196</v>
      </c>
    </row>
    <row r="1030" spans="1:30" hidden="1" x14ac:dyDescent="0.3">
      <c r="A1030" t="s">
        <v>4769</v>
      </c>
      <c r="B1030" t="s">
        <v>4770</v>
      </c>
      <c r="C1030" s="1" t="str">
        <f t="shared" si="175"/>
        <v>21:0500</v>
      </c>
      <c r="D1030" s="1" t="str">
        <f t="shared" si="172"/>
        <v>21:0165</v>
      </c>
      <c r="E1030" t="s">
        <v>4771</v>
      </c>
      <c r="F1030" t="s">
        <v>4772</v>
      </c>
      <c r="H1030">
        <v>52.131262800000002</v>
      </c>
      <c r="I1030">
        <v>-61.240482900000003</v>
      </c>
      <c r="J1030" s="1" t="str">
        <f t="shared" si="173"/>
        <v>NGR lake sediment grab sample</v>
      </c>
      <c r="K1030" s="1" t="str">
        <f t="shared" si="174"/>
        <v>&lt;177 micron (NGR)</v>
      </c>
      <c r="L1030">
        <v>52</v>
      </c>
      <c r="M1030" t="s">
        <v>230</v>
      </c>
      <c r="N1030">
        <v>1029</v>
      </c>
      <c r="O1030" t="s">
        <v>571</v>
      </c>
      <c r="P1030" t="s">
        <v>67</v>
      </c>
      <c r="Q1030" t="s">
        <v>95</v>
      </c>
      <c r="R1030" t="s">
        <v>37</v>
      </c>
      <c r="S1030" t="s">
        <v>95</v>
      </c>
      <c r="T1030" t="s">
        <v>40</v>
      </c>
      <c r="U1030" t="s">
        <v>129</v>
      </c>
      <c r="V1030" t="s">
        <v>390</v>
      </c>
      <c r="W1030" t="s">
        <v>40</v>
      </c>
      <c r="X1030" t="s">
        <v>43</v>
      </c>
      <c r="Y1030" t="s">
        <v>95</v>
      </c>
      <c r="Z1030" t="s">
        <v>164</v>
      </c>
      <c r="AA1030" t="s">
        <v>258</v>
      </c>
      <c r="AB1030" t="s">
        <v>992</v>
      </c>
      <c r="AC1030" t="s">
        <v>316</v>
      </c>
      <c r="AD1030" t="s">
        <v>409</v>
      </c>
    </row>
    <row r="1031" spans="1:30" hidden="1" x14ac:dyDescent="0.3">
      <c r="A1031" t="s">
        <v>4773</v>
      </c>
      <c r="B1031" t="s">
        <v>4774</v>
      </c>
      <c r="C1031" s="1" t="str">
        <f t="shared" si="175"/>
        <v>21:0500</v>
      </c>
      <c r="D1031" s="1" t="str">
        <f t="shared" si="172"/>
        <v>21:0165</v>
      </c>
      <c r="E1031" t="s">
        <v>4775</v>
      </c>
      <c r="F1031" t="s">
        <v>4776</v>
      </c>
      <c r="H1031">
        <v>52.112908500000003</v>
      </c>
      <c r="I1031">
        <v>-61.196295800000001</v>
      </c>
      <c r="J1031" s="1" t="str">
        <f t="shared" si="173"/>
        <v>NGR lake sediment grab sample</v>
      </c>
      <c r="K1031" s="1" t="str">
        <f t="shared" si="174"/>
        <v>&lt;177 micron (NGR)</v>
      </c>
      <c r="L1031">
        <v>52</v>
      </c>
      <c r="M1031" t="s">
        <v>238</v>
      </c>
      <c r="N1031">
        <v>1030</v>
      </c>
      <c r="O1031" t="s">
        <v>257</v>
      </c>
      <c r="P1031" t="s">
        <v>232</v>
      </c>
      <c r="Q1031" t="s">
        <v>39</v>
      </c>
      <c r="R1031" t="s">
        <v>136</v>
      </c>
      <c r="S1031" t="s">
        <v>39</v>
      </c>
      <c r="T1031" t="s">
        <v>194</v>
      </c>
      <c r="U1031" t="s">
        <v>211</v>
      </c>
      <c r="V1031" t="s">
        <v>271</v>
      </c>
      <c r="W1031" t="s">
        <v>40</v>
      </c>
      <c r="X1031" t="s">
        <v>43</v>
      </c>
      <c r="Y1031" t="s">
        <v>37</v>
      </c>
      <c r="Z1031" t="s">
        <v>337</v>
      </c>
      <c r="AA1031" t="s">
        <v>58</v>
      </c>
      <c r="AB1031" t="s">
        <v>695</v>
      </c>
      <c r="AC1031" t="s">
        <v>85</v>
      </c>
      <c r="AD1031" t="s">
        <v>61</v>
      </c>
    </row>
    <row r="1032" spans="1:30" hidden="1" x14ac:dyDescent="0.3">
      <c r="A1032" t="s">
        <v>4777</v>
      </c>
      <c r="B1032" t="s">
        <v>4778</v>
      </c>
      <c r="C1032" s="1" t="str">
        <f t="shared" si="175"/>
        <v>21:0500</v>
      </c>
      <c r="D1032" s="1" t="str">
        <f t="shared" si="172"/>
        <v>21:0165</v>
      </c>
      <c r="E1032" t="s">
        <v>4779</v>
      </c>
      <c r="F1032" t="s">
        <v>4780</v>
      </c>
      <c r="H1032">
        <v>52.127349600000002</v>
      </c>
      <c r="I1032">
        <v>-61.110247700000002</v>
      </c>
      <c r="J1032" s="1" t="str">
        <f t="shared" si="173"/>
        <v>NGR lake sediment grab sample</v>
      </c>
      <c r="K1032" s="1" t="str">
        <f t="shared" si="174"/>
        <v>&lt;177 micron (NGR)</v>
      </c>
      <c r="L1032">
        <v>52</v>
      </c>
      <c r="M1032" t="s">
        <v>246</v>
      </c>
      <c r="N1032">
        <v>1031</v>
      </c>
      <c r="O1032" t="s">
        <v>54</v>
      </c>
      <c r="P1032" t="s">
        <v>119</v>
      </c>
      <c r="Q1032" t="s">
        <v>55</v>
      </c>
      <c r="R1032" t="s">
        <v>136</v>
      </c>
      <c r="S1032" t="s">
        <v>95</v>
      </c>
      <c r="T1032" t="s">
        <v>40</v>
      </c>
      <c r="U1032" t="s">
        <v>383</v>
      </c>
      <c r="V1032" t="s">
        <v>248</v>
      </c>
      <c r="W1032" t="s">
        <v>40</v>
      </c>
      <c r="X1032" t="s">
        <v>43</v>
      </c>
      <c r="Y1032" t="s">
        <v>95</v>
      </c>
      <c r="Z1032" t="s">
        <v>164</v>
      </c>
      <c r="AA1032" t="s">
        <v>314</v>
      </c>
      <c r="AB1032" t="s">
        <v>4781</v>
      </c>
      <c r="AC1032" t="s">
        <v>179</v>
      </c>
      <c r="AD1032" t="s">
        <v>86</v>
      </c>
    </row>
    <row r="1033" spans="1:30" hidden="1" x14ac:dyDescent="0.3">
      <c r="A1033" t="s">
        <v>4782</v>
      </c>
      <c r="B1033" t="s">
        <v>4783</v>
      </c>
      <c r="C1033" s="1" t="str">
        <f t="shared" si="175"/>
        <v>21:0500</v>
      </c>
      <c r="D1033" s="1" t="str">
        <f t="shared" si="172"/>
        <v>21:0165</v>
      </c>
      <c r="E1033" t="s">
        <v>4784</v>
      </c>
      <c r="F1033" t="s">
        <v>4785</v>
      </c>
      <c r="H1033">
        <v>52.169111200000003</v>
      </c>
      <c r="I1033">
        <v>-61.0221996</v>
      </c>
      <c r="J1033" s="1" t="str">
        <f t="shared" si="173"/>
        <v>NGR lake sediment grab sample</v>
      </c>
      <c r="K1033" s="1" t="str">
        <f t="shared" si="174"/>
        <v>&lt;177 micron (NGR)</v>
      </c>
      <c r="L1033">
        <v>53</v>
      </c>
      <c r="M1033" t="s">
        <v>34</v>
      </c>
      <c r="N1033">
        <v>1032</v>
      </c>
      <c r="O1033" t="s">
        <v>143</v>
      </c>
      <c r="P1033" t="s">
        <v>78</v>
      </c>
      <c r="Q1033" t="s">
        <v>39</v>
      </c>
      <c r="R1033" t="s">
        <v>55</v>
      </c>
      <c r="S1033" t="s">
        <v>39</v>
      </c>
      <c r="T1033" t="s">
        <v>194</v>
      </c>
      <c r="U1033" t="s">
        <v>364</v>
      </c>
      <c r="V1033" t="s">
        <v>920</v>
      </c>
      <c r="W1033" t="s">
        <v>40</v>
      </c>
      <c r="X1033" t="s">
        <v>179</v>
      </c>
      <c r="Y1033" t="s">
        <v>39</v>
      </c>
      <c r="Z1033" t="s">
        <v>214</v>
      </c>
      <c r="AA1033" t="s">
        <v>115</v>
      </c>
      <c r="AB1033" t="s">
        <v>78</v>
      </c>
      <c r="AC1033" t="s">
        <v>70</v>
      </c>
      <c r="AD1033" t="s">
        <v>115</v>
      </c>
    </row>
    <row r="1034" spans="1:30" hidden="1" x14ac:dyDescent="0.3">
      <c r="A1034" t="s">
        <v>4786</v>
      </c>
      <c r="B1034" t="s">
        <v>4787</v>
      </c>
      <c r="C1034" s="1" t="str">
        <f t="shared" si="175"/>
        <v>21:0500</v>
      </c>
      <c r="D1034" s="1" t="str">
        <f t="shared" si="172"/>
        <v>21:0165</v>
      </c>
      <c r="E1034" t="s">
        <v>4788</v>
      </c>
      <c r="F1034" t="s">
        <v>4789</v>
      </c>
      <c r="H1034">
        <v>52.111341500000002</v>
      </c>
      <c r="I1034">
        <v>-61.094991100000001</v>
      </c>
      <c r="J1034" s="1" t="str">
        <f t="shared" si="173"/>
        <v>NGR lake sediment grab sample</v>
      </c>
      <c r="K1034" s="1" t="str">
        <f t="shared" si="174"/>
        <v>&lt;177 micron (NGR)</v>
      </c>
      <c r="L1034">
        <v>53</v>
      </c>
      <c r="M1034" t="s">
        <v>76</v>
      </c>
      <c r="N1034">
        <v>1033</v>
      </c>
      <c r="O1034" t="s">
        <v>54</v>
      </c>
      <c r="P1034" t="s">
        <v>131</v>
      </c>
      <c r="Q1034" t="s">
        <v>55</v>
      </c>
      <c r="R1034" t="s">
        <v>68</v>
      </c>
      <c r="S1034" t="s">
        <v>55</v>
      </c>
      <c r="T1034" t="s">
        <v>40</v>
      </c>
      <c r="U1034" t="s">
        <v>177</v>
      </c>
      <c r="V1034" t="s">
        <v>649</v>
      </c>
      <c r="W1034" t="s">
        <v>40</v>
      </c>
      <c r="X1034" t="s">
        <v>43</v>
      </c>
      <c r="Y1034" t="s">
        <v>95</v>
      </c>
      <c r="Z1034" t="s">
        <v>263</v>
      </c>
      <c r="AA1034" t="s">
        <v>45</v>
      </c>
      <c r="AB1034" t="s">
        <v>4781</v>
      </c>
      <c r="AC1034" t="s">
        <v>106</v>
      </c>
      <c r="AD1034" t="s">
        <v>241</v>
      </c>
    </row>
    <row r="1035" spans="1:30" hidden="1" x14ac:dyDescent="0.3">
      <c r="A1035" t="s">
        <v>4790</v>
      </c>
      <c r="B1035" t="s">
        <v>4791</v>
      </c>
      <c r="C1035" s="1" t="str">
        <f t="shared" si="175"/>
        <v>21:0500</v>
      </c>
      <c r="D1035" s="1" t="str">
        <f t="shared" si="172"/>
        <v>21:0165</v>
      </c>
      <c r="E1035" t="s">
        <v>4792</v>
      </c>
      <c r="F1035" t="s">
        <v>4793</v>
      </c>
      <c r="H1035">
        <v>52.149824799999998</v>
      </c>
      <c r="I1035">
        <v>-61.067827399999999</v>
      </c>
      <c r="J1035" s="1" t="str">
        <f t="shared" si="173"/>
        <v>NGR lake sediment grab sample</v>
      </c>
      <c r="K1035" s="1" t="str">
        <f t="shared" si="174"/>
        <v>&lt;177 micron (NGR)</v>
      </c>
      <c r="L1035">
        <v>53</v>
      </c>
      <c r="M1035" t="s">
        <v>91</v>
      </c>
      <c r="N1035">
        <v>1034</v>
      </c>
      <c r="O1035" t="s">
        <v>276</v>
      </c>
      <c r="P1035" t="s">
        <v>193</v>
      </c>
      <c r="Q1035" t="s">
        <v>95</v>
      </c>
      <c r="R1035" t="s">
        <v>68</v>
      </c>
      <c r="S1035" t="s">
        <v>95</v>
      </c>
      <c r="T1035" t="s">
        <v>194</v>
      </c>
      <c r="U1035" t="s">
        <v>134</v>
      </c>
      <c r="V1035" t="s">
        <v>106</v>
      </c>
      <c r="W1035" t="s">
        <v>40</v>
      </c>
      <c r="X1035" t="s">
        <v>43</v>
      </c>
      <c r="Y1035" t="s">
        <v>95</v>
      </c>
      <c r="Z1035" t="s">
        <v>67</v>
      </c>
      <c r="AA1035" t="s">
        <v>134</v>
      </c>
      <c r="AB1035" t="s">
        <v>85</v>
      </c>
      <c r="AC1035" t="s">
        <v>250</v>
      </c>
      <c r="AD1035" t="s">
        <v>216</v>
      </c>
    </row>
    <row r="1036" spans="1:30" hidden="1" x14ac:dyDescent="0.3">
      <c r="A1036" t="s">
        <v>4794</v>
      </c>
      <c r="B1036" t="s">
        <v>4795</v>
      </c>
      <c r="C1036" s="1" t="str">
        <f t="shared" si="175"/>
        <v>21:0500</v>
      </c>
      <c r="D1036" s="1" t="str">
        <f t="shared" si="172"/>
        <v>21:0165</v>
      </c>
      <c r="E1036" t="s">
        <v>4784</v>
      </c>
      <c r="F1036" t="s">
        <v>4796</v>
      </c>
      <c r="H1036">
        <v>52.169111200000003</v>
      </c>
      <c r="I1036">
        <v>-61.0221996</v>
      </c>
      <c r="J1036" s="1" t="str">
        <f t="shared" si="173"/>
        <v>NGR lake sediment grab sample</v>
      </c>
      <c r="K1036" s="1" t="str">
        <f t="shared" si="174"/>
        <v>&lt;177 micron (NGR)</v>
      </c>
      <c r="L1036">
        <v>53</v>
      </c>
      <c r="M1036" t="s">
        <v>65</v>
      </c>
      <c r="N1036">
        <v>1035</v>
      </c>
      <c r="O1036" t="s">
        <v>270</v>
      </c>
      <c r="P1036" t="s">
        <v>78</v>
      </c>
      <c r="Q1036" t="s">
        <v>95</v>
      </c>
      <c r="R1036" t="s">
        <v>55</v>
      </c>
      <c r="S1036" t="s">
        <v>95</v>
      </c>
      <c r="T1036" t="s">
        <v>194</v>
      </c>
      <c r="U1036" t="s">
        <v>510</v>
      </c>
      <c r="V1036" t="s">
        <v>144</v>
      </c>
      <c r="W1036" t="s">
        <v>40</v>
      </c>
      <c r="X1036" t="s">
        <v>43</v>
      </c>
      <c r="Y1036" t="s">
        <v>39</v>
      </c>
      <c r="Z1036" t="s">
        <v>337</v>
      </c>
      <c r="AA1036" t="s">
        <v>83</v>
      </c>
      <c r="AB1036" t="s">
        <v>2444</v>
      </c>
      <c r="AC1036" t="s">
        <v>47</v>
      </c>
      <c r="AD1036" t="s">
        <v>392</v>
      </c>
    </row>
    <row r="1037" spans="1:30" hidden="1" x14ac:dyDescent="0.3">
      <c r="A1037" t="s">
        <v>4797</v>
      </c>
      <c r="B1037" t="s">
        <v>4798</v>
      </c>
      <c r="C1037" s="1" t="str">
        <f t="shared" si="175"/>
        <v>21:0500</v>
      </c>
      <c r="D1037" s="1" t="str">
        <f t="shared" si="172"/>
        <v>21:0165</v>
      </c>
      <c r="E1037" t="s">
        <v>4784</v>
      </c>
      <c r="F1037" t="s">
        <v>4799</v>
      </c>
      <c r="H1037">
        <v>52.169111200000003</v>
      </c>
      <c r="I1037">
        <v>-61.0221996</v>
      </c>
      <c r="J1037" s="1" t="str">
        <f t="shared" si="173"/>
        <v>NGR lake sediment grab sample</v>
      </c>
      <c r="K1037" s="1" t="str">
        <f t="shared" si="174"/>
        <v>&lt;177 micron (NGR)</v>
      </c>
      <c r="L1037">
        <v>53</v>
      </c>
      <c r="M1037" t="s">
        <v>52</v>
      </c>
      <c r="N1037">
        <v>1036</v>
      </c>
      <c r="O1037" t="s">
        <v>304</v>
      </c>
      <c r="P1037" t="s">
        <v>265</v>
      </c>
      <c r="Q1037" t="s">
        <v>39</v>
      </c>
      <c r="R1037" t="s">
        <v>55</v>
      </c>
      <c r="S1037" t="s">
        <v>39</v>
      </c>
      <c r="T1037" t="s">
        <v>40</v>
      </c>
      <c r="U1037" t="s">
        <v>77</v>
      </c>
      <c r="V1037" t="s">
        <v>649</v>
      </c>
      <c r="W1037" t="s">
        <v>194</v>
      </c>
      <c r="X1037" t="s">
        <v>179</v>
      </c>
      <c r="Y1037" t="s">
        <v>39</v>
      </c>
      <c r="Z1037" t="s">
        <v>135</v>
      </c>
      <c r="AA1037" t="s">
        <v>115</v>
      </c>
      <c r="AB1037" t="s">
        <v>1489</v>
      </c>
      <c r="AC1037" t="s">
        <v>596</v>
      </c>
      <c r="AD1037" t="s">
        <v>392</v>
      </c>
    </row>
    <row r="1038" spans="1:30" hidden="1" x14ac:dyDescent="0.3">
      <c r="A1038" t="s">
        <v>4800</v>
      </c>
      <c r="B1038" t="s">
        <v>4801</v>
      </c>
      <c r="C1038" s="1" t="str">
        <f t="shared" si="175"/>
        <v>21:0500</v>
      </c>
      <c r="D1038" s="1" t="str">
        <f t="shared" si="172"/>
        <v>21:0165</v>
      </c>
      <c r="E1038" t="s">
        <v>4802</v>
      </c>
      <c r="F1038" t="s">
        <v>4803</v>
      </c>
      <c r="H1038">
        <v>52.164032900000002</v>
      </c>
      <c r="I1038">
        <v>-60.988823199999999</v>
      </c>
      <c r="J1038" s="1" t="str">
        <f t="shared" si="173"/>
        <v>NGR lake sediment grab sample</v>
      </c>
      <c r="K1038" s="1" t="str">
        <f t="shared" si="174"/>
        <v>&lt;177 micron (NGR)</v>
      </c>
      <c r="L1038">
        <v>53</v>
      </c>
      <c r="M1038" t="s">
        <v>102</v>
      </c>
      <c r="N1038">
        <v>1037</v>
      </c>
      <c r="O1038" t="s">
        <v>104</v>
      </c>
      <c r="P1038" t="s">
        <v>256</v>
      </c>
      <c r="Q1038" t="s">
        <v>95</v>
      </c>
      <c r="R1038" t="s">
        <v>37</v>
      </c>
      <c r="S1038" t="s">
        <v>39</v>
      </c>
      <c r="T1038" t="s">
        <v>40</v>
      </c>
      <c r="U1038" t="s">
        <v>648</v>
      </c>
      <c r="V1038" t="s">
        <v>233</v>
      </c>
      <c r="W1038" t="s">
        <v>194</v>
      </c>
      <c r="X1038" t="s">
        <v>43</v>
      </c>
      <c r="Y1038" t="s">
        <v>39</v>
      </c>
      <c r="Z1038" t="s">
        <v>211</v>
      </c>
      <c r="AA1038" t="s">
        <v>58</v>
      </c>
      <c r="AB1038" t="s">
        <v>695</v>
      </c>
      <c r="AC1038" t="s">
        <v>884</v>
      </c>
      <c r="AD1038" t="s">
        <v>196</v>
      </c>
    </row>
    <row r="1039" spans="1:30" hidden="1" x14ac:dyDescent="0.3">
      <c r="A1039" t="s">
        <v>4804</v>
      </c>
      <c r="B1039" t="s">
        <v>4805</v>
      </c>
      <c r="C1039" s="1" t="str">
        <f t="shared" si="175"/>
        <v>21:0500</v>
      </c>
      <c r="D1039" s="1" t="str">
        <f t="shared" si="172"/>
        <v>21:0165</v>
      </c>
      <c r="E1039" t="s">
        <v>4806</v>
      </c>
      <c r="F1039" t="s">
        <v>4807</v>
      </c>
      <c r="H1039">
        <v>52.199378799999998</v>
      </c>
      <c r="I1039">
        <v>-60.8674198</v>
      </c>
      <c r="J1039" s="1" t="str">
        <f t="shared" si="173"/>
        <v>NGR lake sediment grab sample</v>
      </c>
      <c r="K1039" s="1" t="str">
        <f t="shared" si="174"/>
        <v>&lt;177 micron (NGR)</v>
      </c>
      <c r="L1039">
        <v>53</v>
      </c>
      <c r="M1039" t="s">
        <v>113</v>
      </c>
      <c r="N1039">
        <v>1038</v>
      </c>
      <c r="O1039" t="s">
        <v>214</v>
      </c>
      <c r="P1039" t="s">
        <v>232</v>
      </c>
      <c r="Q1039" t="s">
        <v>55</v>
      </c>
      <c r="R1039" t="s">
        <v>36</v>
      </c>
      <c r="S1039" t="s">
        <v>92</v>
      </c>
      <c r="T1039" t="s">
        <v>40</v>
      </c>
      <c r="U1039" t="s">
        <v>3679</v>
      </c>
      <c r="V1039" t="s">
        <v>284</v>
      </c>
      <c r="W1039" t="s">
        <v>40</v>
      </c>
      <c r="X1039" t="s">
        <v>43</v>
      </c>
      <c r="Y1039" t="s">
        <v>95</v>
      </c>
      <c r="Z1039" t="s">
        <v>337</v>
      </c>
      <c r="AA1039" t="s">
        <v>134</v>
      </c>
      <c r="AB1039" t="s">
        <v>136</v>
      </c>
      <c r="AC1039" t="s">
        <v>70</v>
      </c>
      <c r="AD1039" t="s">
        <v>1070</v>
      </c>
    </row>
    <row r="1040" spans="1:30" hidden="1" x14ac:dyDescent="0.3">
      <c r="A1040" t="s">
        <v>4808</v>
      </c>
      <c r="B1040" t="s">
        <v>4809</v>
      </c>
      <c r="C1040" s="1" t="str">
        <f t="shared" si="175"/>
        <v>21:0500</v>
      </c>
      <c r="D1040" s="1" t="str">
        <f t="shared" si="172"/>
        <v>21:0165</v>
      </c>
      <c r="E1040" t="s">
        <v>4810</v>
      </c>
      <c r="F1040" t="s">
        <v>4811</v>
      </c>
      <c r="H1040">
        <v>52.215507299999999</v>
      </c>
      <c r="I1040">
        <v>-60.885238999999999</v>
      </c>
      <c r="J1040" s="1" t="str">
        <f t="shared" si="173"/>
        <v>NGR lake sediment grab sample</v>
      </c>
      <c r="K1040" s="1" t="str">
        <f t="shared" si="174"/>
        <v>&lt;177 micron (NGR)</v>
      </c>
      <c r="L1040">
        <v>53</v>
      </c>
      <c r="M1040" t="s">
        <v>127</v>
      </c>
      <c r="N1040">
        <v>1039</v>
      </c>
      <c r="O1040" t="s">
        <v>135</v>
      </c>
      <c r="P1040" t="s">
        <v>104</v>
      </c>
      <c r="Q1040" t="s">
        <v>39</v>
      </c>
      <c r="R1040" t="s">
        <v>202</v>
      </c>
      <c r="S1040" t="s">
        <v>136</v>
      </c>
      <c r="T1040" t="s">
        <v>40</v>
      </c>
      <c r="U1040" t="s">
        <v>694</v>
      </c>
      <c r="V1040" t="s">
        <v>57</v>
      </c>
      <c r="W1040" t="s">
        <v>40</v>
      </c>
      <c r="X1040" t="s">
        <v>43</v>
      </c>
      <c r="Y1040" t="s">
        <v>95</v>
      </c>
      <c r="Z1040" t="s">
        <v>423</v>
      </c>
      <c r="AA1040" t="s">
        <v>214</v>
      </c>
      <c r="AB1040" t="s">
        <v>1037</v>
      </c>
      <c r="AC1040" t="s">
        <v>106</v>
      </c>
      <c r="AD1040" t="s">
        <v>1236</v>
      </c>
    </row>
    <row r="1041" spans="1:30" hidden="1" x14ac:dyDescent="0.3">
      <c r="A1041" t="s">
        <v>4812</v>
      </c>
      <c r="B1041" t="s">
        <v>4813</v>
      </c>
      <c r="C1041" s="1" t="str">
        <f t="shared" si="175"/>
        <v>21:0500</v>
      </c>
      <c r="D1041" s="1" t="str">
        <f t="shared" si="172"/>
        <v>21:0165</v>
      </c>
      <c r="E1041" t="s">
        <v>4814</v>
      </c>
      <c r="F1041" t="s">
        <v>4815</v>
      </c>
      <c r="H1041">
        <v>52.245631799999998</v>
      </c>
      <c r="I1041">
        <v>-60.865348400000002</v>
      </c>
      <c r="J1041" s="1" t="str">
        <f t="shared" si="173"/>
        <v>NGR lake sediment grab sample</v>
      </c>
      <c r="K1041" s="1" t="str">
        <f t="shared" si="174"/>
        <v>&lt;177 micron (NGR)</v>
      </c>
      <c r="L1041">
        <v>53</v>
      </c>
      <c r="M1041" t="s">
        <v>142</v>
      </c>
      <c r="N1041">
        <v>1040</v>
      </c>
      <c r="O1041" t="s">
        <v>115</v>
      </c>
      <c r="P1041" t="s">
        <v>214</v>
      </c>
      <c r="Q1041" t="s">
        <v>95</v>
      </c>
      <c r="R1041" t="s">
        <v>131</v>
      </c>
      <c r="S1041" t="s">
        <v>119</v>
      </c>
      <c r="T1041" t="s">
        <v>194</v>
      </c>
      <c r="U1041" t="s">
        <v>2331</v>
      </c>
      <c r="V1041" t="s">
        <v>968</v>
      </c>
      <c r="W1041" t="s">
        <v>40</v>
      </c>
      <c r="X1041" t="s">
        <v>43</v>
      </c>
      <c r="Y1041" t="s">
        <v>68</v>
      </c>
      <c r="Z1041" t="s">
        <v>1464</v>
      </c>
      <c r="AA1041" t="s">
        <v>115</v>
      </c>
      <c r="AB1041" t="s">
        <v>744</v>
      </c>
      <c r="AC1041" t="s">
        <v>461</v>
      </c>
      <c r="AD1041" t="s">
        <v>122</v>
      </c>
    </row>
    <row r="1042" spans="1:30" hidden="1" x14ac:dyDescent="0.3">
      <c r="A1042" t="s">
        <v>4816</v>
      </c>
      <c r="B1042" t="s">
        <v>4817</v>
      </c>
      <c r="C1042" s="1" t="str">
        <f t="shared" si="175"/>
        <v>21:0500</v>
      </c>
      <c r="D1042" s="1" t="str">
        <f>HYPERLINK("http://geochem.nrcan.gc.ca/cdogs/content/svy/svy_e.htm", "")</f>
        <v/>
      </c>
      <c r="G1042" s="1" t="str">
        <f>HYPERLINK("http://geochem.nrcan.gc.ca/cdogs/content/cr_/cr_00055_e.htm", "55")</f>
        <v>55</v>
      </c>
      <c r="J1042" t="s">
        <v>161</v>
      </c>
      <c r="K1042" t="s">
        <v>162</v>
      </c>
      <c r="L1042">
        <v>53</v>
      </c>
      <c r="M1042" t="s">
        <v>163</v>
      </c>
      <c r="N1042">
        <v>1041</v>
      </c>
      <c r="O1042" t="s">
        <v>414</v>
      </c>
      <c r="P1042" t="s">
        <v>54</v>
      </c>
      <c r="Q1042" t="s">
        <v>55</v>
      </c>
      <c r="R1042" t="s">
        <v>193</v>
      </c>
      <c r="S1042" t="s">
        <v>136</v>
      </c>
      <c r="T1042" t="s">
        <v>40</v>
      </c>
      <c r="U1042" t="s">
        <v>71</v>
      </c>
      <c r="V1042" t="s">
        <v>39</v>
      </c>
      <c r="W1042" t="s">
        <v>40</v>
      </c>
      <c r="X1042" t="s">
        <v>740</v>
      </c>
      <c r="Y1042" t="s">
        <v>55</v>
      </c>
      <c r="Z1042" t="s">
        <v>164</v>
      </c>
      <c r="AA1042" t="s">
        <v>214</v>
      </c>
      <c r="AB1042" t="s">
        <v>204</v>
      </c>
      <c r="AC1042" t="s">
        <v>901</v>
      </c>
      <c r="AD1042" t="s">
        <v>438</v>
      </c>
    </row>
    <row r="1043" spans="1:30" hidden="1" x14ac:dyDescent="0.3">
      <c r="A1043" t="s">
        <v>4818</v>
      </c>
      <c r="B1043" t="s">
        <v>4819</v>
      </c>
      <c r="C1043" s="1" t="str">
        <f t="shared" si="175"/>
        <v>21:0500</v>
      </c>
      <c r="D1043" s="1" t="str">
        <f t="shared" ref="D1043:D1060" si="176">HYPERLINK("http://geochem.nrcan.gc.ca/cdogs/content/svy/svy210165_e.htm", "21:0165")</f>
        <v>21:0165</v>
      </c>
      <c r="E1043" t="s">
        <v>4820</v>
      </c>
      <c r="F1043" t="s">
        <v>4821</v>
      </c>
      <c r="H1043">
        <v>52.2818489</v>
      </c>
      <c r="I1043">
        <v>-60.976483399999999</v>
      </c>
      <c r="J1043" s="1" t="str">
        <f t="shared" ref="J1043:J1060" si="177">HYPERLINK("http://geochem.nrcan.gc.ca/cdogs/content/kwd/kwd020027_e.htm", "NGR lake sediment grab sample")</f>
        <v>NGR lake sediment grab sample</v>
      </c>
      <c r="K1043" s="1" t="str">
        <f t="shared" ref="K1043:K1060" si="178">HYPERLINK("http://geochem.nrcan.gc.ca/cdogs/content/kwd/kwd080006_e.htm", "&lt;177 micron (NGR)")</f>
        <v>&lt;177 micron (NGR)</v>
      </c>
      <c r="L1043">
        <v>53</v>
      </c>
      <c r="M1043" t="s">
        <v>150</v>
      </c>
      <c r="N1043">
        <v>1042</v>
      </c>
      <c r="O1043" t="s">
        <v>391</v>
      </c>
      <c r="P1043" t="s">
        <v>202</v>
      </c>
      <c r="Q1043" t="s">
        <v>95</v>
      </c>
      <c r="R1043" t="s">
        <v>37</v>
      </c>
      <c r="S1043" t="s">
        <v>37</v>
      </c>
      <c r="T1043" t="s">
        <v>40</v>
      </c>
      <c r="U1043" t="s">
        <v>510</v>
      </c>
      <c r="V1043" t="s">
        <v>133</v>
      </c>
      <c r="W1043" t="s">
        <v>40</v>
      </c>
      <c r="X1043" t="s">
        <v>179</v>
      </c>
      <c r="Y1043" t="s">
        <v>39</v>
      </c>
      <c r="Z1043" t="s">
        <v>135</v>
      </c>
      <c r="AA1043" t="s">
        <v>134</v>
      </c>
      <c r="AB1043" t="s">
        <v>1299</v>
      </c>
      <c r="AC1043" t="s">
        <v>106</v>
      </c>
      <c r="AD1043" t="s">
        <v>314</v>
      </c>
    </row>
    <row r="1044" spans="1:30" hidden="1" x14ac:dyDescent="0.3">
      <c r="A1044" t="s">
        <v>4822</v>
      </c>
      <c r="B1044" t="s">
        <v>4823</v>
      </c>
      <c r="C1044" s="1" t="str">
        <f t="shared" si="175"/>
        <v>21:0500</v>
      </c>
      <c r="D1044" s="1" t="str">
        <f t="shared" si="176"/>
        <v>21:0165</v>
      </c>
      <c r="E1044" t="s">
        <v>4824</v>
      </c>
      <c r="F1044" t="s">
        <v>4825</v>
      </c>
      <c r="H1044">
        <v>52.262487200000002</v>
      </c>
      <c r="I1044">
        <v>-61.074714999999998</v>
      </c>
      <c r="J1044" s="1" t="str">
        <f t="shared" si="177"/>
        <v>NGR lake sediment grab sample</v>
      </c>
      <c r="K1044" s="1" t="str">
        <f t="shared" si="178"/>
        <v>&lt;177 micron (NGR)</v>
      </c>
      <c r="L1044">
        <v>53</v>
      </c>
      <c r="M1044" t="s">
        <v>175</v>
      </c>
      <c r="N1044">
        <v>1043</v>
      </c>
      <c r="O1044" t="s">
        <v>232</v>
      </c>
      <c r="P1044" t="s">
        <v>193</v>
      </c>
      <c r="Q1044" t="s">
        <v>95</v>
      </c>
      <c r="R1044" t="s">
        <v>55</v>
      </c>
      <c r="S1044" t="s">
        <v>95</v>
      </c>
      <c r="T1044" t="s">
        <v>40</v>
      </c>
      <c r="U1044" t="s">
        <v>329</v>
      </c>
      <c r="V1044" t="s">
        <v>1027</v>
      </c>
      <c r="W1044" t="s">
        <v>40</v>
      </c>
      <c r="X1044" t="s">
        <v>43</v>
      </c>
      <c r="Y1044" t="s">
        <v>95</v>
      </c>
      <c r="Z1044" t="s">
        <v>164</v>
      </c>
      <c r="AA1044" t="s">
        <v>214</v>
      </c>
      <c r="AB1044" t="s">
        <v>1489</v>
      </c>
      <c r="AC1044" t="s">
        <v>144</v>
      </c>
      <c r="AD1044" t="s">
        <v>314</v>
      </c>
    </row>
    <row r="1045" spans="1:30" hidden="1" x14ac:dyDescent="0.3">
      <c r="A1045" t="s">
        <v>4826</v>
      </c>
      <c r="B1045" t="s">
        <v>4827</v>
      </c>
      <c r="C1045" s="1" t="str">
        <f t="shared" si="175"/>
        <v>21:0500</v>
      </c>
      <c r="D1045" s="1" t="str">
        <f t="shared" si="176"/>
        <v>21:0165</v>
      </c>
      <c r="E1045" t="s">
        <v>4828</v>
      </c>
      <c r="F1045" t="s">
        <v>4829</v>
      </c>
      <c r="H1045">
        <v>52.246535600000001</v>
      </c>
      <c r="I1045">
        <v>-61.107501900000003</v>
      </c>
      <c r="J1045" s="1" t="str">
        <f t="shared" si="177"/>
        <v>NGR lake sediment grab sample</v>
      </c>
      <c r="K1045" s="1" t="str">
        <f t="shared" si="178"/>
        <v>&lt;177 micron (NGR)</v>
      </c>
      <c r="L1045">
        <v>53</v>
      </c>
      <c r="M1045" t="s">
        <v>184</v>
      </c>
      <c r="N1045">
        <v>1044</v>
      </c>
      <c r="O1045" t="s">
        <v>204</v>
      </c>
      <c r="P1045" t="s">
        <v>232</v>
      </c>
      <c r="Q1045" t="s">
        <v>95</v>
      </c>
      <c r="R1045" t="s">
        <v>38</v>
      </c>
      <c r="S1045" t="s">
        <v>37</v>
      </c>
      <c r="T1045" t="s">
        <v>40</v>
      </c>
      <c r="U1045" t="s">
        <v>196</v>
      </c>
      <c r="V1045" t="s">
        <v>57</v>
      </c>
      <c r="W1045" t="s">
        <v>40</v>
      </c>
      <c r="X1045" t="s">
        <v>43</v>
      </c>
      <c r="Y1045" t="s">
        <v>95</v>
      </c>
      <c r="Z1045" t="s">
        <v>263</v>
      </c>
      <c r="AA1045" t="s">
        <v>44</v>
      </c>
      <c r="AB1045" t="s">
        <v>678</v>
      </c>
      <c r="AC1045" t="s">
        <v>39</v>
      </c>
      <c r="AD1045" t="s">
        <v>196</v>
      </c>
    </row>
    <row r="1046" spans="1:30" hidden="1" x14ac:dyDescent="0.3">
      <c r="A1046" t="s">
        <v>4830</v>
      </c>
      <c r="B1046" t="s">
        <v>4831</v>
      </c>
      <c r="C1046" s="1" t="str">
        <f t="shared" si="175"/>
        <v>21:0500</v>
      </c>
      <c r="D1046" s="1" t="str">
        <f t="shared" si="176"/>
        <v>21:0165</v>
      </c>
      <c r="E1046" t="s">
        <v>4832</v>
      </c>
      <c r="F1046" t="s">
        <v>4833</v>
      </c>
      <c r="H1046">
        <v>52.310907800000003</v>
      </c>
      <c r="I1046">
        <v>-61.119925899999998</v>
      </c>
      <c r="J1046" s="1" t="str">
        <f t="shared" si="177"/>
        <v>NGR lake sediment grab sample</v>
      </c>
      <c r="K1046" s="1" t="str">
        <f t="shared" si="178"/>
        <v>&lt;177 micron (NGR)</v>
      </c>
      <c r="L1046">
        <v>53</v>
      </c>
      <c r="M1046" t="s">
        <v>191</v>
      </c>
      <c r="N1046">
        <v>1045</v>
      </c>
      <c r="O1046" t="s">
        <v>648</v>
      </c>
      <c r="P1046" t="s">
        <v>104</v>
      </c>
      <c r="Q1046" t="s">
        <v>39</v>
      </c>
      <c r="R1046" t="s">
        <v>38</v>
      </c>
      <c r="S1046" t="s">
        <v>92</v>
      </c>
      <c r="T1046" t="s">
        <v>40</v>
      </c>
      <c r="U1046" t="s">
        <v>3965</v>
      </c>
      <c r="V1046" t="s">
        <v>85</v>
      </c>
      <c r="W1046" t="s">
        <v>40</v>
      </c>
      <c r="X1046" t="s">
        <v>43</v>
      </c>
      <c r="Y1046" t="s">
        <v>95</v>
      </c>
      <c r="Z1046" t="s">
        <v>45</v>
      </c>
      <c r="AA1046" t="s">
        <v>44</v>
      </c>
      <c r="AB1046" t="s">
        <v>46</v>
      </c>
      <c r="AC1046" t="s">
        <v>106</v>
      </c>
      <c r="AD1046" t="s">
        <v>122</v>
      </c>
    </row>
    <row r="1047" spans="1:30" hidden="1" x14ac:dyDescent="0.3">
      <c r="A1047" t="s">
        <v>4834</v>
      </c>
      <c r="B1047" t="s">
        <v>4835</v>
      </c>
      <c r="C1047" s="1" t="str">
        <f t="shared" si="175"/>
        <v>21:0500</v>
      </c>
      <c r="D1047" s="1" t="str">
        <f t="shared" si="176"/>
        <v>21:0165</v>
      </c>
      <c r="E1047" t="s">
        <v>4836</v>
      </c>
      <c r="F1047" t="s">
        <v>4837</v>
      </c>
      <c r="H1047">
        <v>52.341778300000001</v>
      </c>
      <c r="I1047">
        <v>-61.107679300000001</v>
      </c>
      <c r="J1047" s="1" t="str">
        <f t="shared" si="177"/>
        <v>NGR lake sediment grab sample</v>
      </c>
      <c r="K1047" s="1" t="str">
        <f t="shared" si="178"/>
        <v>&lt;177 micron (NGR)</v>
      </c>
      <c r="L1047">
        <v>53</v>
      </c>
      <c r="M1047" t="s">
        <v>201</v>
      </c>
      <c r="N1047">
        <v>1046</v>
      </c>
      <c r="O1047" t="s">
        <v>53</v>
      </c>
      <c r="P1047" t="s">
        <v>256</v>
      </c>
      <c r="Q1047" t="s">
        <v>95</v>
      </c>
      <c r="R1047" t="s">
        <v>68</v>
      </c>
      <c r="S1047" t="s">
        <v>55</v>
      </c>
      <c r="T1047" t="s">
        <v>194</v>
      </c>
      <c r="U1047" t="s">
        <v>1520</v>
      </c>
      <c r="V1047" t="s">
        <v>42</v>
      </c>
      <c r="W1047" t="s">
        <v>194</v>
      </c>
      <c r="X1047" t="s">
        <v>43</v>
      </c>
      <c r="Y1047" t="s">
        <v>95</v>
      </c>
      <c r="Z1047" t="s">
        <v>35</v>
      </c>
      <c r="AA1047" t="s">
        <v>214</v>
      </c>
      <c r="AB1047" t="s">
        <v>952</v>
      </c>
      <c r="AC1047" t="s">
        <v>179</v>
      </c>
      <c r="AD1047" t="s">
        <v>71</v>
      </c>
    </row>
    <row r="1048" spans="1:30" hidden="1" x14ac:dyDescent="0.3">
      <c r="A1048" t="s">
        <v>4838</v>
      </c>
      <c r="B1048" t="s">
        <v>4839</v>
      </c>
      <c r="C1048" s="1" t="str">
        <f t="shared" si="175"/>
        <v>21:0500</v>
      </c>
      <c r="D1048" s="1" t="str">
        <f t="shared" si="176"/>
        <v>21:0165</v>
      </c>
      <c r="E1048" t="s">
        <v>4840</v>
      </c>
      <c r="F1048" t="s">
        <v>4841</v>
      </c>
      <c r="H1048">
        <v>52.332759500000002</v>
      </c>
      <c r="I1048">
        <v>-61.149660500000003</v>
      </c>
      <c r="J1048" s="1" t="str">
        <f t="shared" si="177"/>
        <v>NGR lake sediment grab sample</v>
      </c>
      <c r="K1048" s="1" t="str">
        <f t="shared" si="178"/>
        <v>&lt;177 micron (NGR)</v>
      </c>
      <c r="L1048">
        <v>53</v>
      </c>
      <c r="M1048" t="s">
        <v>210</v>
      </c>
      <c r="N1048">
        <v>1047</v>
      </c>
      <c r="O1048" t="s">
        <v>524</v>
      </c>
      <c r="P1048" t="s">
        <v>77</v>
      </c>
      <c r="Q1048" t="s">
        <v>95</v>
      </c>
      <c r="R1048" t="s">
        <v>119</v>
      </c>
      <c r="S1048" t="s">
        <v>104</v>
      </c>
      <c r="T1048" t="s">
        <v>40</v>
      </c>
      <c r="U1048" t="s">
        <v>3219</v>
      </c>
      <c r="V1048" t="s">
        <v>771</v>
      </c>
      <c r="W1048" t="s">
        <v>194</v>
      </c>
      <c r="X1048" t="s">
        <v>43</v>
      </c>
      <c r="Y1048" t="s">
        <v>68</v>
      </c>
      <c r="Z1048" t="s">
        <v>71</v>
      </c>
      <c r="AA1048" t="s">
        <v>258</v>
      </c>
      <c r="AB1048" t="s">
        <v>547</v>
      </c>
      <c r="AC1048" t="s">
        <v>947</v>
      </c>
      <c r="AD1048" t="s">
        <v>1448</v>
      </c>
    </row>
    <row r="1049" spans="1:30" hidden="1" x14ac:dyDescent="0.3">
      <c r="A1049" t="s">
        <v>4842</v>
      </c>
      <c r="B1049" t="s">
        <v>4843</v>
      </c>
      <c r="C1049" s="1" t="str">
        <f t="shared" si="175"/>
        <v>21:0500</v>
      </c>
      <c r="D1049" s="1" t="str">
        <f t="shared" si="176"/>
        <v>21:0165</v>
      </c>
      <c r="E1049" t="s">
        <v>4844</v>
      </c>
      <c r="F1049" t="s">
        <v>4845</v>
      </c>
      <c r="H1049">
        <v>52.3456294</v>
      </c>
      <c r="I1049">
        <v>-61.172364100000003</v>
      </c>
      <c r="J1049" s="1" t="str">
        <f t="shared" si="177"/>
        <v>NGR lake sediment grab sample</v>
      </c>
      <c r="K1049" s="1" t="str">
        <f t="shared" si="178"/>
        <v>&lt;177 micron (NGR)</v>
      </c>
      <c r="L1049">
        <v>53</v>
      </c>
      <c r="M1049" t="s">
        <v>221</v>
      </c>
      <c r="N1049">
        <v>1048</v>
      </c>
      <c r="O1049" t="s">
        <v>53</v>
      </c>
      <c r="P1049" t="s">
        <v>169</v>
      </c>
      <c r="Q1049" t="s">
        <v>95</v>
      </c>
      <c r="R1049" t="s">
        <v>68</v>
      </c>
      <c r="S1049" t="s">
        <v>131</v>
      </c>
      <c r="T1049" t="s">
        <v>40</v>
      </c>
      <c r="U1049" t="s">
        <v>304</v>
      </c>
      <c r="V1049" t="s">
        <v>70</v>
      </c>
      <c r="W1049" t="s">
        <v>40</v>
      </c>
      <c r="X1049" t="s">
        <v>70</v>
      </c>
      <c r="Y1049" t="s">
        <v>39</v>
      </c>
      <c r="Z1049" t="s">
        <v>257</v>
      </c>
      <c r="AA1049" t="s">
        <v>135</v>
      </c>
      <c r="AB1049" t="s">
        <v>1961</v>
      </c>
      <c r="AC1049" t="s">
        <v>60</v>
      </c>
      <c r="AD1049" t="s">
        <v>155</v>
      </c>
    </row>
    <row r="1050" spans="1:30" hidden="1" x14ac:dyDescent="0.3">
      <c r="A1050" t="s">
        <v>4846</v>
      </c>
      <c r="B1050" t="s">
        <v>4847</v>
      </c>
      <c r="C1050" s="1" t="str">
        <f t="shared" si="175"/>
        <v>21:0500</v>
      </c>
      <c r="D1050" s="1" t="str">
        <f t="shared" si="176"/>
        <v>21:0165</v>
      </c>
      <c r="E1050" t="s">
        <v>4848</v>
      </c>
      <c r="F1050" t="s">
        <v>4849</v>
      </c>
      <c r="H1050">
        <v>52.342302599999996</v>
      </c>
      <c r="I1050">
        <v>-61.209349600000003</v>
      </c>
      <c r="J1050" s="1" t="str">
        <f t="shared" si="177"/>
        <v>NGR lake sediment grab sample</v>
      </c>
      <c r="K1050" s="1" t="str">
        <f t="shared" si="178"/>
        <v>&lt;177 micron (NGR)</v>
      </c>
      <c r="L1050">
        <v>53</v>
      </c>
      <c r="M1050" t="s">
        <v>230</v>
      </c>
      <c r="N1050">
        <v>1049</v>
      </c>
      <c r="O1050" t="s">
        <v>270</v>
      </c>
      <c r="P1050" t="s">
        <v>192</v>
      </c>
      <c r="Q1050" t="s">
        <v>95</v>
      </c>
      <c r="R1050" t="s">
        <v>136</v>
      </c>
      <c r="S1050" t="s">
        <v>68</v>
      </c>
      <c r="T1050" t="s">
        <v>40</v>
      </c>
      <c r="U1050" t="s">
        <v>3046</v>
      </c>
      <c r="V1050" t="s">
        <v>444</v>
      </c>
      <c r="W1050" t="s">
        <v>40</v>
      </c>
      <c r="X1050" t="s">
        <v>43</v>
      </c>
      <c r="Y1050" t="s">
        <v>39</v>
      </c>
      <c r="Z1050" t="s">
        <v>58</v>
      </c>
      <c r="AA1050" t="s">
        <v>214</v>
      </c>
      <c r="AB1050" t="s">
        <v>178</v>
      </c>
      <c r="AC1050" t="s">
        <v>106</v>
      </c>
      <c r="AD1050" t="s">
        <v>48</v>
      </c>
    </row>
    <row r="1051" spans="1:30" hidden="1" x14ac:dyDescent="0.3">
      <c r="A1051" t="s">
        <v>4850</v>
      </c>
      <c r="B1051" t="s">
        <v>4851</v>
      </c>
      <c r="C1051" s="1" t="str">
        <f t="shared" si="175"/>
        <v>21:0500</v>
      </c>
      <c r="D1051" s="1" t="str">
        <f t="shared" si="176"/>
        <v>21:0165</v>
      </c>
      <c r="E1051" t="s">
        <v>4852</v>
      </c>
      <c r="F1051" t="s">
        <v>4853</v>
      </c>
      <c r="H1051">
        <v>52.352220299999999</v>
      </c>
      <c r="I1051">
        <v>-61.254997000000003</v>
      </c>
      <c r="J1051" s="1" t="str">
        <f t="shared" si="177"/>
        <v>NGR lake sediment grab sample</v>
      </c>
      <c r="K1051" s="1" t="str">
        <f t="shared" si="178"/>
        <v>&lt;177 micron (NGR)</v>
      </c>
      <c r="L1051">
        <v>53</v>
      </c>
      <c r="M1051" t="s">
        <v>238</v>
      </c>
      <c r="N1051">
        <v>1050</v>
      </c>
      <c r="O1051" t="s">
        <v>82</v>
      </c>
      <c r="P1051" t="s">
        <v>270</v>
      </c>
      <c r="Q1051" t="s">
        <v>95</v>
      </c>
      <c r="R1051" t="s">
        <v>92</v>
      </c>
      <c r="S1051" t="s">
        <v>153</v>
      </c>
      <c r="T1051" t="s">
        <v>40</v>
      </c>
      <c r="U1051" t="s">
        <v>1477</v>
      </c>
      <c r="V1051" t="s">
        <v>2195</v>
      </c>
      <c r="W1051" t="s">
        <v>40</v>
      </c>
      <c r="X1051" t="s">
        <v>43</v>
      </c>
      <c r="Y1051" t="s">
        <v>55</v>
      </c>
      <c r="Z1051" t="s">
        <v>409</v>
      </c>
      <c r="AA1051" t="s">
        <v>44</v>
      </c>
      <c r="AB1051" t="s">
        <v>385</v>
      </c>
      <c r="AC1051" t="s">
        <v>740</v>
      </c>
      <c r="AD1051" t="s">
        <v>1477</v>
      </c>
    </row>
    <row r="1052" spans="1:30" hidden="1" x14ac:dyDescent="0.3">
      <c r="A1052" t="s">
        <v>4854</v>
      </c>
      <c r="B1052" t="s">
        <v>4855</v>
      </c>
      <c r="C1052" s="1" t="str">
        <f t="shared" si="175"/>
        <v>21:0500</v>
      </c>
      <c r="D1052" s="1" t="str">
        <f t="shared" si="176"/>
        <v>21:0165</v>
      </c>
      <c r="E1052" t="s">
        <v>4856</v>
      </c>
      <c r="F1052" t="s">
        <v>4857</v>
      </c>
      <c r="H1052">
        <v>52.344603900000003</v>
      </c>
      <c r="I1052">
        <v>-61.337848800000003</v>
      </c>
      <c r="J1052" s="1" t="str">
        <f t="shared" si="177"/>
        <v>NGR lake sediment grab sample</v>
      </c>
      <c r="K1052" s="1" t="str">
        <f t="shared" si="178"/>
        <v>&lt;177 micron (NGR)</v>
      </c>
      <c r="L1052">
        <v>53</v>
      </c>
      <c r="M1052" t="s">
        <v>246</v>
      </c>
      <c r="N1052">
        <v>1051</v>
      </c>
      <c r="O1052" t="s">
        <v>108</v>
      </c>
      <c r="P1052" t="s">
        <v>130</v>
      </c>
      <c r="Q1052" t="s">
        <v>95</v>
      </c>
      <c r="R1052" t="s">
        <v>136</v>
      </c>
      <c r="S1052" t="s">
        <v>136</v>
      </c>
      <c r="T1052" t="s">
        <v>40</v>
      </c>
      <c r="U1052" t="s">
        <v>45</v>
      </c>
      <c r="V1052" t="s">
        <v>47</v>
      </c>
      <c r="W1052" t="s">
        <v>40</v>
      </c>
      <c r="X1052" t="s">
        <v>43</v>
      </c>
      <c r="Y1052" t="s">
        <v>39</v>
      </c>
      <c r="Z1052" t="s">
        <v>263</v>
      </c>
      <c r="AA1052" t="s">
        <v>214</v>
      </c>
      <c r="AB1052" t="s">
        <v>169</v>
      </c>
      <c r="AC1052" t="s">
        <v>179</v>
      </c>
      <c r="AD1052" t="s">
        <v>409</v>
      </c>
    </row>
    <row r="1053" spans="1:30" hidden="1" x14ac:dyDescent="0.3">
      <c r="A1053" t="s">
        <v>4858</v>
      </c>
      <c r="B1053" t="s">
        <v>4859</v>
      </c>
      <c r="C1053" s="1" t="str">
        <f t="shared" si="175"/>
        <v>21:0500</v>
      </c>
      <c r="D1053" s="1" t="str">
        <f t="shared" si="176"/>
        <v>21:0165</v>
      </c>
      <c r="E1053" t="s">
        <v>4860</v>
      </c>
      <c r="F1053" t="s">
        <v>4861</v>
      </c>
      <c r="H1053">
        <v>52.3543229</v>
      </c>
      <c r="I1053">
        <v>-61.478524999999998</v>
      </c>
      <c r="J1053" s="1" t="str">
        <f t="shared" si="177"/>
        <v>NGR lake sediment grab sample</v>
      </c>
      <c r="K1053" s="1" t="str">
        <f t="shared" si="178"/>
        <v>&lt;177 micron (NGR)</v>
      </c>
      <c r="L1053">
        <v>54</v>
      </c>
      <c r="M1053" t="s">
        <v>34</v>
      </c>
      <c r="N1053">
        <v>1052</v>
      </c>
      <c r="O1053" t="s">
        <v>204</v>
      </c>
      <c r="P1053" t="s">
        <v>35</v>
      </c>
      <c r="Q1053" t="s">
        <v>39</v>
      </c>
      <c r="R1053" t="s">
        <v>68</v>
      </c>
      <c r="S1053" t="s">
        <v>37</v>
      </c>
      <c r="T1053" t="s">
        <v>40</v>
      </c>
      <c r="U1053" t="s">
        <v>1019</v>
      </c>
      <c r="V1053" t="s">
        <v>133</v>
      </c>
      <c r="W1053" t="s">
        <v>194</v>
      </c>
      <c r="X1053" t="s">
        <v>43</v>
      </c>
      <c r="Y1053" t="s">
        <v>95</v>
      </c>
      <c r="Z1053" t="s">
        <v>35</v>
      </c>
      <c r="AA1053" t="s">
        <v>44</v>
      </c>
      <c r="AB1053" t="s">
        <v>784</v>
      </c>
      <c r="AC1053" t="s">
        <v>239</v>
      </c>
      <c r="AD1053" t="s">
        <v>107</v>
      </c>
    </row>
    <row r="1054" spans="1:30" hidden="1" x14ac:dyDescent="0.3">
      <c r="A1054" t="s">
        <v>4862</v>
      </c>
      <c r="B1054" t="s">
        <v>4863</v>
      </c>
      <c r="C1054" s="1" t="str">
        <f t="shared" si="175"/>
        <v>21:0500</v>
      </c>
      <c r="D1054" s="1" t="str">
        <f t="shared" si="176"/>
        <v>21:0165</v>
      </c>
      <c r="E1054" t="s">
        <v>4864</v>
      </c>
      <c r="F1054" t="s">
        <v>4865</v>
      </c>
      <c r="H1054">
        <v>52.350111900000002</v>
      </c>
      <c r="I1054">
        <v>-61.395433699999998</v>
      </c>
      <c r="J1054" s="1" t="str">
        <f t="shared" si="177"/>
        <v>NGR lake sediment grab sample</v>
      </c>
      <c r="K1054" s="1" t="str">
        <f t="shared" si="178"/>
        <v>&lt;177 micron (NGR)</v>
      </c>
      <c r="L1054">
        <v>54</v>
      </c>
      <c r="M1054" t="s">
        <v>76</v>
      </c>
      <c r="N1054">
        <v>1053</v>
      </c>
      <c r="O1054" t="s">
        <v>3952</v>
      </c>
      <c r="P1054" t="s">
        <v>329</v>
      </c>
      <c r="Q1054" t="s">
        <v>95</v>
      </c>
      <c r="R1054" t="s">
        <v>202</v>
      </c>
      <c r="S1054" t="s">
        <v>104</v>
      </c>
      <c r="T1054" t="s">
        <v>40</v>
      </c>
      <c r="U1054" t="s">
        <v>4866</v>
      </c>
      <c r="V1054" t="s">
        <v>153</v>
      </c>
      <c r="W1054" t="s">
        <v>40</v>
      </c>
      <c r="X1054" t="s">
        <v>179</v>
      </c>
      <c r="Y1054" t="s">
        <v>136</v>
      </c>
      <c r="Z1054" t="s">
        <v>2422</v>
      </c>
      <c r="AA1054" t="s">
        <v>45</v>
      </c>
      <c r="AB1054" t="s">
        <v>330</v>
      </c>
      <c r="AC1054" t="s">
        <v>70</v>
      </c>
      <c r="AD1054" t="s">
        <v>203</v>
      </c>
    </row>
    <row r="1055" spans="1:30" hidden="1" x14ac:dyDescent="0.3">
      <c r="A1055" t="s">
        <v>4867</v>
      </c>
      <c r="B1055" t="s">
        <v>4868</v>
      </c>
      <c r="C1055" s="1" t="str">
        <f t="shared" si="175"/>
        <v>21:0500</v>
      </c>
      <c r="D1055" s="1" t="str">
        <f t="shared" si="176"/>
        <v>21:0165</v>
      </c>
      <c r="E1055" t="s">
        <v>4869</v>
      </c>
      <c r="F1055" t="s">
        <v>4870</v>
      </c>
      <c r="H1055">
        <v>52.352924399999999</v>
      </c>
      <c r="I1055">
        <v>-61.439573600000003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91</v>
      </c>
      <c r="N1055">
        <v>1054</v>
      </c>
      <c r="O1055" t="s">
        <v>255</v>
      </c>
      <c r="P1055" t="s">
        <v>204</v>
      </c>
      <c r="Q1055" t="s">
        <v>95</v>
      </c>
      <c r="R1055" t="s">
        <v>131</v>
      </c>
      <c r="S1055" t="s">
        <v>92</v>
      </c>
      <c r="T1055" t="s">
        <v>194</v>
      </c>
      <c r="U1055" t="s">
        <v>428</v>
      </c>
      <c r="V1055" t="s">
        <v>1054</v>
      </c>
      <c r="W1055" t="s">
        <v>194</v>
      </c>
      <c r="X1055" t="s">
        <v>43</v>
      </c>
      <c r="Y1055" t="s">
        <v>39</v>
      </c>
      <c r="Z1055" t="s">
        <v>257</v>
      </c>
      <c r="AA1055" t="s">
        <v>83</v>
      </c>
      <c r="AB1055" t="s">
        <v>837</v>
      </c>
      <c r="AC1055" t="s">
        <v>167</v>
      </c>
      <c r="AD1055" t="s">
        <v>86</v>
      </c>
    </row>
    <row r="1056" spans="1:30" hidden="1" x14ac:dyDescent="0.3">
      <c r="A1056" t="s">
        <v>4871</v>
      </c>
      <c r="B1056" t="s">
        <v>4872</v>
      </c>
      <c r="C1056" s="1" t="str">
        <f t="shared" si="175"/>
        <v>21:0500</v>
      </c>
      <c r="D1056" s="1" t="str">
        <f t="shared" si="176"/>
        <v>21:0165</v>
      </c>
      <c r="E1056" t="s">
        <v>4860</v>
      </c>
      <c r="F1056" t="s">
        <v>4873</v>
      </c>
      <c r="H1056">
        <v>52.3543229</v>
      </c>
      <c r="I1056">
        <v>-61.478524999999998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52</v>
      </c>
      <c r="N1056">
        <v>1055</v>
      </c>
      <c r="O1056" t="s">
        <v>329</v>
      </c>
      <c r="P1056" t="s">
        <v>247</v>
      </c>
      <c r="Q1056" t="s">
        <v>95</v>
      </c>
      <c r="R1056" t="s">
        <v>68</v>
      </c>
      <c r="S1056" t="s">
        <v>55</v>
      </c>
      <c r="T1056" t="s">
        <v>40</v>
      </c>
      <c r="U1056" t="s">
        <v>344</v>
      </c>
      <c r="V1056" t="s">
        <v>133</v>
      </c>
      <c r="W1056" t="s">
        <v>40</v>
      </c>
      <c r="X1056" t="s">
        <v>43</v>
      </c>
      <c r="Y1056" t="s">
        <v>95</v>
      </c>
      <c r="Z1056" t="s">
        <v>204</v>
      </c>
      <c r="AA1056" t="s">
        <v>44</v>
      </c>
      <c r="AB1056" t="s">
        <v>1733</v>
      </c>
      <c r="AC1056" t="s">
        <v>239</v>
      </c>
      <c r="AD1056" t="s">
        <v>241</v>
      </c>
    </row>
    <row r="1057" spans="1:30" hidden="1" x14ac:dyDescent="0.3">
      <c r="A1057" t="s">
        <v>4874</v>
      </c>
      <c r="B1057" t="s">
        <v>4875</v>
      </c>
      <c r="C1057" s="1" t="str">
        <f t="shared" si="175"/>
        <v>21:0500</v>
      </c>
      <c r="D1057" s="1" t="str">
        <f t="shared" si="176"/>
        <v>21:0165</v>
      </c>
      <c r="E1057" t="s">
        <v>4860</v>
      </c>
      <c r="F1057" t="s">
        <v>4876</v>
      </c>
      <c r="H1057">
        <v>52.3543229</v>
      </c>
      <c r="I1057">
        <v>-61.478524999999998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65</v>
      </c>
      <c r="N1057">
        <v>1056</v>
      </c>
      <c r="O1057" t="s">
        <v>329</v>
      </c>
      <c r="P1057" t="s">
        <v>104</v>
      </c>
      <c r="Q1057" t="s">
        <v>95</v>
      </c>
      <c r="R1057" t="s">
        <v>38</v>
      </c>
      <c r="S1057" t="s">
        <v>55</v>
      </c>
      <c r="T1057" t="s">
        <v>40</v>
      </c>
      <c r="U1057" t="s">
        <v>359</v>
      </c>
      <c r="V1057" t="s">
        <v>239</v>
      </c>
      <c r="W1057" t="s">
        <v>194</v>
      </c>
      <c r="X1057" t="s">
        <v>43</v>
      </c>
      <c r="Y1057" t="s">
        <v>95</v>
      </c>
      <c r="Z1057" t="s">
        <v>35</v>
      </c>
      <c r="AA1057" t="s">
        <v>45</v>
      </c>
      <c r="AB1057" t="s">
        <v>1733</v>
      </c>
      <c r="AC1057" t="s">
        <v>239</v>
      </c>
      <c r="AD1057" t="s">
        <v>107</v>
      </c>
    </row>
    <row r="1058" spans="1:30" hidden="1" x14ac:dyDescent="0.3">
      <c r="A1058" t="s">
        <v>4877</v>
      </c>
      <c r="B1058" t="s">
        <v>4878</v>
      </c>
      <c r="C1058" s="1" t="str">
        <f t="shared" si="175"/>
        <v>21:0500</v>
      </c>
      <c r="D1058" s="1" t="str">
        <f t="shared" si="176"/>
        <v>21:0165</v>
      </c>
      <c r="E1058" t="s">
        <v>4879</v>
      </c>
      <c r="F1058" t="s">
        <v>4880</v>
      </c>
      <c r="H1058">
        <v>52.3494131</v>
      </c>
      <c r="I1058">
        <v>-61.533884200000003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102</v>
      </c>
      <c r="N1058">
        <v>1057</v>
      </c>
      <c r="O1058" t="s">
        <v>1047</v>
      </c>
      <c r="P1058" t="s">
        <v>214</v>
      </c>
      <c r="Q1058" t="s">
        <v>55</v>
      </c>
      <c r="R1058" t="s">
        <v>202</v>
      </c>
      <c r="S1058" t="s">
        <v>38</v>
      </c>
      <c r="T1058" t="s">
        <v>194</v>
      </c>
      <c r="U1058" t="s">
        <v>4002</v>
      </c>
      <c r="V1058" t="s">
        <v>974</v>
      </c>
      <c r="W1058" t="s">
        <v>194</v>
      </c>
      <c r="X1058" t="s">
        <v>43</v>
      </c>
      <c r="Y1058" t="s">
        <v>39</v>
      </c>
      <c r="Z1058" t="s">
        <v>258</v>
      </c>
      <c r="AA1058" t="s">
        <v>115</v>
      </c>
      <c r="AB1058" t="s">
        <v>981</v>
      </c>
      <c r="AC1058" t="s">
        <v>620</v>
      </c>
      <c r="AD1058" t="s">
        <v>1477</v>
      </c>
    </row>
    <row r="1059" spans="1:30" hidden="1" x14ac:dyDescent="0.3">
      <c r="A1059" t="s">
        <v>4881</v>
      </c>
      <c r="B1059" t="s">
        <v>4882</v>
      </c>
      <c r="C1059" s="1" t="str">
        <f t="shared" si="175"/>
        <v>21:0500</v>
      </c>
      <c r="D1059" s="1" t="str">
        <f t="shared" si="176"/>
        <v>21:0165</v>
      </c>
      <c r="E1059" t="s">
        <v>4883</v>
      </c>
      <c r="F1059" t="s">
        <v>4884</v>
      </c>
      <c r="H1059">
        <v>52.374632400000003</v>
      </c>
      <c r="I1059">
        <v>-61.553439500000003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113</v>
      </c>
      <c r="N1059">
        <v>1058</v>
      </c>
      <c r="O1059" t="s">
        <v>477</v>
      </c>
      <c r="P1059" t="s">
        <v>176</v>
      </c>
      <c r="Q1059" t="s">
        <v>95</v>
      </c>
      <c r="R1059" t="s">
        <v>136</v>
      </c>
      <c r="S1059" t="s">
        <v>37</v>
      </c>
      <c r="T1059" t="s">
        <v>40</v>
      </c>
      <c r="U1059" t="s">
        <v>299</v>
      </c>
      <c r="V1059" t="s">
        <v>144</v>
      </c>
      <c r="W1059" t="s">
        <v>40</v>
      </c>
      <c r="X1059" t="s">
        <v>43</v>
      </c>
      <c r="Y1059" t="s">
        <v>39</v>
      </c>
      <c r="Z1059" t="s">
        <v>134</v>
      </c>
      <c r="AA1059" t="s">
        <v>134</v>
      </c>
      <c r="AB1059" t="s">
        <v>1192</v>
      </c>
      <c r="AC1059" t="s">
        <v>70</v>
      </c>
      <c r="AD1059" t="s">
        <v>392</v>
      </c>
    </row>
    <row r="1060" spans="1:30" hidden="1" x14ac:dyDescent="0.3">
      <c r="A1060" t="s">
        <v>4885</v>
      </c>
      <c r="B1060" t="s">
        <v>4886</v>
      </c>
      <c r="C1060" s="1" t="str">
        <f t="shared" si="175"/>
        <v>21:0500</v>
      </c>
      <c r="D1060" s="1" t="str">
        <f t="shared" si="176"/>
        <v>21:0165</v>
      </c>
      <c r="E1060" t="s">
        <v>4887</v>
      </c>
      <c r="F1060" t="s">
        <v>4888</v>
      </c>
      <c r="H1060">
        <v>52.378297099999997</v>
      </c>
      <c r="I1060">
        <v>-61.596293000000003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127</v>
      </c>
      <c r="N1060">
        <v>1059</v>
      </c>
      <c r="O1060" t="s">
        <v>58</v>
      </c>
      <c r="P1060" t="s">
        <v>265</v>
      </c>
      <c r="Q1060" t="s">
        <v>39</v>
      </c>
      <c r="R1060" t="s">
        <v>131</v>
      </c>
      <c r="S1060" t="s">
        <v>38</v>
      </c>
      <c r="T1060" t="s">
        <v>40</v>
      </c>
      <c r="U1060" t="s">
        <v>1211</v>
      </c>
      <c r="V1060" t="s">
        <v>884</v>
      </c>
      <c r="W1060" t="s">
        <v>194</v>
      </c>
      <c r="X1060" t="s">
        <v>43</v>
      </c>
      <c r="Y1060" t="s">
        <v>39</v>
      </c>
      <c r="Z1060" t="s">
        <v>44</v>
      </c>
      <c r="AA1060" t="s">
        <v>115</v>
      </c>
      <c r="AB1060" t="s">
        <v>766</v>
      </c>
      <c r="AC1060" t="s">
        <v>565</v>
      </c>
      <c r="AD1060" t="s">
        <v>203</v>
      </c>
    </row>
    <row r="1061" spans="1:30" hidden="1" x14ac:dyDescent="0.3">
      <c r="A1061" t="s">
        <v>4889</v>
      </c>
      <c r="B1061" t="s">
        <v>4890</v>
      </c>
      <c r="C1061" s="1" t="str">
        <f t="shared" si="175"/>
        <v>21:0500</v>
      </c>
      <c r="D1061" s="1" t="str">
        <f>HYPERLINK("http://geochem.nrcan.gc.ca/cdogs/content/svy/svy_e.htm", "")</f>
        <v/>
      </c>
      <c r="G1061" s="1" t="str">
        <f>HYPERLINK("http://geochem.nrcan.gc.ca/cdogs/content/cr_/cr_00056_e.htm", "56")</f>
        <v>56</v>
      </c>
      <c r="J1061" t="s">
        <v>161</v>
      </c>
      <c r="K1061" t="s">
        <v>162</v>
      </c>
      <c r="L1061">
        <v>54</v>
      </c>
      <c r="M1061" t="s">
        <v>163</v>
      </c>
      <c r="N1061">
        <v>1060</v>
      </c>
      <c r="O1061" t="s">
        <v>1005</v>
      </c>
      <c r="P1061" t="s">
        <v>69</v>
      </c>
      <c r="Q1061" t="s">
        <v>169</v>
      </c>
      <c r="R1061" t="s">
        <v>270</v>
      </c>
      <c r="S1061" t="s">
        <v>130</v>
      </c>
      <c r="T1061" t="s">
        <v>40</v>
      </c>
      <c r="U1061" t="s">
        <v>1885</v>
      </c>
      <c r="V1061" t="s">
        <v>728</v>
      </c>
      <c r="W1061" t="s">
        <v>239</v>
      </c>
      <c r="X1061" t="s">
        <v>164</v>
      </c>
      <c r="Y1061" t="s">
        <v>136</v>
      </c>
      <c r="Z1061" t="s">
        <v>214</v>
      </c>
      <c r="AA1061" t="s">
        <v>196</v>
      </c>
      <c r="AB1061" t="s">
        <v>4178</v>
      </c>
      <c r="AC1061" t="s">
        <v>1611</v>
      </c>
      <c r="AD1061" t="s">
        <v>487</v>
      </c>
    </row>
    <row r="1062" spans="1:30" hidden="1" x14ac:dyDescent="0.3">
      <c r="A1062" t="s">
        <v>4891</v>
      </c>
      <c r="B1062" t="s">
        <v>4892</v>
      </c>
      <c r="C1062" s="1" t="str">
        <f t="shared" si="175"/>
        <v>21:0500</v>
      </c>
      <c r="D1062" s="1" t="str">
        <f t="shared" ref="D1062:D1087" si="179">HYPERLINK("http://geochem.nrcan.gc.ca/cdogs/content/svy/svy210165_e.htm", "21:0165")</f>
        <v>21:0165</v>
      </c>
      <c r="E1062" t="s">
        <v>4893</v>
      </c>
      <c r="F1062" t="s">
        <v>4894</v>
      </c>
      <c r="H1062">
        <v>52.364387000000001</v>
      </c>
      <c r="I1062">
        <v>-61.653293599999998</v>
      </c>
      <c r="J1062" s="1" t="str">
        <f t="shared" ref="J1062:J1087" si="180">HYPERLINK("http://geochem.nrcan.gc.ca/cdogs/content/kwd/kwd020027_e.htm", "NGR lake sediment grab sample")</f>
        <v>NGR lake sediment grab sample</v>
      </c>
      <c r="K1062" s="1" t="str">
        <f t="shared" ref="K1062:K1087" si="181">HYPERLINK("http://geochem.nrcan.gc.ca/cdogs/content/kwd/kwd080006_e.htm", "&lt;177 micron (NGR)")</f>
        <v>&lt;177 micron (NGR)</v>
      </c>
      <c r="L1062">
        <v>54</v>
      </c>
      <c r="M1062" t="s">
        <v>142</v>
      </c>
      <c r="N1062">
        <v>1061</v>
      </c>
      <c r="O1062" t="s">
        <v>329</v>
      </c>
      <c r="P1062" t="s">
        <v>54</v>
      </c>
      <c r="Q1062" t="s">
        <v>39</v>
      </c>
      <c r="R1062" t="s">
        <v>38</v>
      </c>
      <c r="S1062" t="s">
        <v>39</v>
      </c>
      <c r="T1062" t="s">
        <v>40</v>
      </c>
      <c r="U1062" t="s">
        <v>397</v>
      </c>
      <c r="V1062" t="s">
        <v>94</v>
      </c>
      <c r="W1062" t="s">
        <v>40</v>
      </c>
      <c r="X1062" t="s">
        <v>43</v>
      </c>
      <c r="Y1062" t="s">
        <v>95</v>
      </c>
      <c r="Z1062" t="s">
        <v>67</v>
      </c>
      <c r="AA1062" t="s">
        <v>44</v>
      </c>
      <c r="AB1062" t="s">
        <v>678</v>
      </c>
      <c r="AC1062" t="s">
        <v>239</v>
      </c>
      <c r="AD1062" t="s">
        <v>409</v>
      </c>
    </row>
    <row r="1063" spans="1:30" hidden="1" x14ac:dyDescent="0.3">
      <c r="A1063" t="s">
        <v>4895</v>
      </c>
      <c r="B1063" t="s">
        <v>4896</v>
      </c>
      <c r="C1063" s="1" t="str">
        <f t="shared" si="175"/>
        <v>21:0500</v>
      </c>
      <c r="D1063" s="1" t="str">
        <f t="shared" si="179"/>
        <v>21:0165</v>
      </c>
      <c r="E1063" t="s">
        <v>4897</v>
      </c>
      <c r="F1063" t="s">
        <v>4898</v>
      </c>
      <c r="H1063">
        <v>52.398308999999998</v>
      </c>
      <c r="I1063">
        <v>-61.657875799999999</v>
      </c>
      <c r="J1063" s="1" t="str">
        <f t="shared" si="180"/>
        <v>NGR lake sediment grab sample</v>
      </c>
      <c r="K1063" s="1" t="str">
        <f t="shared" si="181"/>
        <v>&lt;177 micron (NGR)</v>
      </c>
      <c r="L1063">
        <v>54</v>
      </c>
      <c r="M1063" t="s">
        <v>150</v>
      </c>
      <c r="N1063">
        <v>1062</v>
      </c>
      <c r="O1063" t="s">
        <v>93</v>
      </c>
      <c r="P1063" t="s">
        <v>134</v>
      </c>
      <c r="Q1063" t="s">
        <v>39</v>
      </c>
      <c r="R1063" t="s">
        <v>79</v>
      </c>
      <c r="S1063" t="s">
        <v>131</v>
      </c>
      <c r="T1063" t="s">
        <v>40</v>
      </c>
      <c r="U1063" t="s">
        <v>4169</v>
      </c>
      <c r="V1063" t="s">
        <v>714</v>
      </c>
      <c r="W1063" t="s">
        <v>40</v>
      </c>
      <c r="X1063" t="s">
        <v>43</v>
      </c>
      <c r="Y1063" t="s">
        <v>95</v>
      </c>
      <c r="Z1063" t="s">
        <v>258</v>
      </c>
      <c r="AA1063" t="s">
        <v>314</v>
      </c>
      <c r="AB1063" t="s">
        <v>192</v>
      </c>
      <c r="AC1063" t="s">
        <v>106</v>
      </c>
      <c r="AD1063" t="s">
        <v>71</v>
      </c>
    </row>
    <row r="1064" spans="1:30" hidden="1" x14ac:dyDescent="0.3">
      <c r="A1064" t="s">
        <v>4899</v>
      </c>
      <c r="B1064" t="s">
        <v>4900</v>
      </c>
      <c r="C1064" s="1" t="str">
        <f t="shared" si="175"/>
        <v>21:0500</v>
      </c>
      <c r="D1064" s="1" t="str">
        <f t="shared" si="179"/>
        <v>21:0165</v>
      </c>
      <c r="E1064" t="s">
        <v>4901</v>
      </c>
      <c r="F1064" t="s">
        <v>4902</v>
      </c>
      <c r="H1064">
        <v>52.406511199999997</v>
      </c>
      <c r="I1064">
        <v>-61.690910000000002</v>
      </c>
      <c r="J1064" s="1" t="str">
        <f t="shared" si="180"/>
        <v>NGR lake sediment grab sample</v>
      </c>
      <c r="K1064" s="1" t="str">
        <f t="shared" si="181"/>
        <v>&lt;177 micron (NGR)</v>
      </c>
      <c r="L1064">
        <v>54</v>
      </c>
      <c r="M1064" t="s">
        <v>175</v>
      </c>
      <c r="N1064">
        <v>1063</v>
      </c>
      <c r="O1064" t="s">
        <v>1885</v>
      </c>
      <c r="P1064" t="s">
        <v>1134</v>
      </c>
      <c r="Q1064" t="s">
        <v>95</v>
      </c>
      <c r="R1064" t="s">
        <v>256</v>
      </c>
      <c r="S1064" t="s">
        <v>176</v>
      </c>
      <c r="T1064" t="s">
        <v>40</v>
      </c>
      <c r="U1064" t="s">
        <v>82</v>
      </c>
      <c r="V1064" t="s">
        <v>60</v>
      </c>
      <c r="W1064" t="s">
        <v>194</v>
      </c>
      <c r="X1064" t="s">
        <v>43</v>
      </c>
      <c r="Y1064" t="s">
        <v>38</v>
      </c>
      <c r="Z1064" t="s">
        <v>58</v>
      </c>
      <c r="AA1064" t="s">
        <v>214</v>
      </c>
      <c r="AB1064" t="s">
        <v>2787</v>
      </c>
      <c r="AC1064" t="s">
        <v>4903</v>
      </c>
      <c r="AD1064" t="s">
        <v>478</v>
      </c>
    </row>
    <row r="1065" spans="1:30" hidden="1" x14ac:dyDescent="0.3">
      <c r="A1065" t="s">
        <v>4904</v>
      </c>
      <c r="B1065" t="s">
        <v>4905</v>
      </c>
      <c r="C1065" s="1" t="str">
        <f t="shared" si="175"/>
        <v>21:0500</v>
      </c>
      <c r="D1065" s="1" t="str">
        <f t="shared" si="179"/>
        <v>21:0165</v>
      </c>
      <c r="E1065" t="s">
        <v>4906</v>
      </c>
      <c r="F1065" t="s">
        <v>4907</v>
      </c>
      <c r="H1065">
        <v>52.412728000000001</v>
      </c>
      <c r="I1065">
        <v>-61.715015399999999</v>
      </c>
      <c r="J1065" s="1" t="str">
        <f t="shared" si="180"/>
        <v>NGR lake sediment grab sample</v>
      </c>
      <c r="K1065" s="1" t="str">
        <f t="shared" si="181"/>
        <v>&lt;177 micron (NGR)</v>
      </c>
      <c r="L1065">
        <v>54</v>
      </c>
      <c r="M1065" t="s">
        <v>184</v>
      </c>
      <c r="N1065">
        <v>1064</v>
      </c>
      <c r="O1065" t="s">
        <v>44</v>
      </c>
      <c r="P1065" t="s">
        <v>232</v>
      </c>
      <c r="Q1065" t="s">
        <v>39</v>
      </c>
      <c r="R1065" t="s">
        <v>68</v>
      </c>
      <c r="S1065" t="s">
        <v>37</v>
      </c>
      <c r="T1065" t="s">
        <v>194</v>
      </c>
      <c r="U1065" t="s">
        <v>384</v>
      </c>
      <c r="V1065" t="s">
        <v>42</v>
      </c>
      <c r="W1065" t="s">
        <v>194</v>
      </c>
      <c r="X1065" t="s">
        <v>43</v>
      </c>
      <c r="Y1065" t="s">
        <v>39</v>
      </c>
      <c r="Z1065" t="s">
        <v>214</v>
      </c>
      <c r="AA1065" t="s">
        <v>258</v>
      </c>
      <c r="AB1065" t="s">
        <v>462</v>
      </c>
      <c r="AC1065" t="s">
        <v>167</v>
      </c>
      <c r="AD1065" t="s">
        <v>196</v>
      </c>
    </row>
    <row r="1066" spans="1:30" hidden="1" x14ac:dyDescent="0.3">
      <c r="A1066" t="s">
        <v>4908</v>
      </c>
      <c r="B1066" t="s">
        <v>4909</v>
      </c>
      <c r="C1066" s="1" t="str">
        <f t="shared" si="175"/>
        <v>21:0500</v>
      </c>
      <c r="D1066" s="1" t="str">
        <f t="shared" si="179"/>
        <v>21:0165</v>
      </c>
      <c r="E1066" t="s">
        <v>4910</v>
      </c>
      <c r="F1066" t="s">
        <v>4911</v>
      </c>
      <c r="H1066">
        <v>52.448137199999998</v>
      </c>
      <c r="I1066">
        <v>-61.696370999999999</v>
      </c>
      <c r="J1066" s="1" t="str">
        <f t="shared" si="180"/>
        <v>NGR lake sediment grab sample</v>
      </c>
      <c r="K1066" s="1" t="str">
        <f t="shared" si="181"/>
        <v>&lt;177 micron (NGR)</v>
      </c>
      <c r="L1066">
        <v>54</v>
      </c>
      <c r="M1066" t="s">
        <v>191</v>
      </c>
      <c r="N1066">
        <v>1065</v>
      </c>
      <c r="O1066" t="s">
        <v>337</v>
      </c>
      <c r="P1066" t="s">
        <v>176</v>
      </c>
      <c r="Q1066" t="s">
        <v>95</v>
      </c>
      <c r="R1066" t="s">
        <v>136</v>
      </c>
      <c r="S1066" t="s">
        <v>38</v>
      </c>
      <c r="T1066" t="s">
        <v>40</v>
      </c>
      <c r="U1066" t="s">
        <v>103</v>
      </c>
      <c r="V1066" t="s">
        <v>947</v>
      </c>
      <c r="W1066" t="s">
        <v>40</v>
      </c>
      <c r="X1066" t="s">
        <v>43</v>
      </c>
      <c r="Y1066" t="s">
        <v>39</v>
      </c>
      <c r="Z1066" t="s">
        <v>263</v>
      </c>
      <c r="AA1066" t="s">
        <v>83</v>
      </c>
      <c r="AB1066" t="s">
        <v>997</v>
      </c>
      <c r="AC1066" t="s">
        <v>818</v>
      </c>
      <c r="AD1066" t="s">
        <v>196</v>
      </c>
    </row>
    <row r="1067" spans="1:30" hidden="1" x14ac:dyDescent="0.3">
      <c r="A1067" t="s">
        <v>4912</v>
      </c>
      <c r="B1067" t="s">
        <v>4913</v>
      </c>
      <c r="C1067" s="1" t="str">
        <f t="shared" si="175"/>
        <v>21:0500</v>
      </c>
      <c r="D1067" s="1" t="str">
        <f t="shared" si="179"/>
        <v>21:0165</v>
      </c>
      <c r="E1067" t="s">
        <v>4914</v>
      </c>
      <c r="F1067" t="s">
        <v>4915</v>
      </c>
      <c r="H1067">
        <v>52.488148899999999</v>
      </c>
      <c r="I1067">
        <v>-61.686792599999997</v>
      </c>
      <c r="J1067" s="1" t="str">
        <f t="shared" si="180"/>
        <v>NGR lake sediment grab sample</v>
      </c>
      <c r="K1067" s="1" t="str">
        <f t="shared" si="181"/>
        <v>&lt;177 micron (NGR)</v>
      </c>
      <c r="L1067">
        <v>54</v>
      </c>
      <c r="M1067" t="s">
        <v>201</v>
      </c>
      <c r="N1067">
        <v>1066</v>
      </c>
      <c r="O1067" t="s">
        <v>232</v>
      </c>
      <c r="P1067" t="s">
        <v>202</v>
      </c>
      <c r="Q1067" t="s">
        <v>39</v>
      </c>
      <c r="R1067" t="s">
        <v>38</v>
      </c>
      <c r="S1067" t="s">
        <v>39</v>
      </c>
      <c r="T1067" t="s">
        <v>40</v>
      </c>
      <c r="U1067" t="s">
        <v>77</v>
      </c>
      <c r="V1067" t="s">
        <v>144</v>
      </c>
      <c r="W1067" t="s">
        <v>40</v>
      </c>
      <c r="X1067" t="s">
        <v>43</v>
      </c>
      <c r="Y1067" t="s">
        <v>95</v>
      </c>
      <c r="Z1067" t="s">
        <v>164</v>
      </c>
      <c r="AA1067" t="s">
        <v>58</v>
      </c>
      <c r="AB1067" t="s">
        <v>678</v>
      </c>
      <c r="AC1067" t="s">
        <v>106</v>
      </c>
      <c r="AD1067" t="s">
        <v>83</v>
      </c>
    </row>
    <row r="1068" spans="1:30" hidden="1" x14ac:dyDescent="0.3">
      <c r="A1068" t="s">
        <v>4916</v>
      </c>
      <c r="B1068" t="s">
        <v>4917</v>
      </c>
      <c r="C1068" s="1" t="str">
        <f t="shared" si="175"/>
        <v>21:0500</v>
      </c>
      <c r="D1068" s="1" t="str">
        <f t="shared" si="179"/>
        <v>21:0165</v>
      </c>
      <c r="E1068" t="s">
        <v>4918</v>
      </c>
      <c r="F1068" t="s">
        <v>4919</v>
      </c>
      <c r="H1068">
        <v>52.523714900000002</v>
      </c>
      <c r="I1068">
        <v>-61.714430999999998</v>
      </c>
      <c r="J1068" s="1" t="str">
        <f t="shared" si="180"/>
        <v>NGR lake sediment grab sample</v>
      </c>
      <c r="K1068" s="1" t="str">
        <f t="shared" si="181"/>
        <v>&lt;177 micron (NGR)</v>
      </c>
      <c r="L1068">
        <v>54</v>
      </c>
      <c r="M1068" t="s">
        <v>210</v>
      </c>
      <c r="N1068">
        <v>1067</v>
      </c>
      <c r="O1068" t="s">
        <v>676</v>
      </c>
      <c r="P1068" t="s">
        <v>145</v>
      </c>
      <c r="Q1068" t="s">
        <v>95</v>
      </c>
      <c r="R1068" t="s">
        <v>92</v>
      </c>
      <c r="S1068" t="s">
        <v>67</v>
      </c>
      <c r="T1068" t="s">
        <v>40</v>
      </c>
      <c r="U1068" t="s">
        <v>4615</v>
      </c>
      <c r="V1068" t="s">
        <v>968</v>
      </c>
      <c r="W1068" t="s">
        <v>40</v>
      </c>
      <c r="X1068" t="s">
        <v>43</v>
      </c>
      <c r="Y1068" t="s">
        <v>68</v>
      </c>
      <c r="Z1068" t="s">
        <v>1142</v>
      </c>
      <c r="AA1068" t="s">
        <v>44</v>
      </c>
      <c r="AB1068" t="s">
        <v>1276</v>
      </c>
      <c r="AC1068" t="s">
        <v>714</v>
      </c>
      <c r="AD1068" t="s">
        <v>392</v>
      </c>
    </row>
    <row r="1069" spans="1:30" hidden="1" x14ac:dyDescent="0.3">
      <c r="A1069" t="s">
        <v>4920</v>
      </c>
      <c r="B1069" t="s">
        <v>4921</v>
      </c>
      <c r="C1069" s="1" t="str">
        <f t="shared" si="175"/>
        <v>21:0500</v>
      </c>
      <c r="D1069" s="1" t="str">
        <f t="shared" si="179"/>
        <v>21:0165</v>
      </c>
      <c r="E1069" t="s">
        <v>4922</v>
      </c>
      <c r="F1069" t="s">
        <v>4923</v>
      </c>
      <c r="H1069">
        <v>52.551680699999999</v>
      </c>
      <c r="I1069">
        <v>-61.6910472</v>
      </c>
      <c r="J1069" s="1" t="str">
        <f t="shared" si="180"/>
        <v>NGR lake sediment grab sample</v>
      </c>
      <c r="K1069" s="1" t="str">
        <f t="shared" si="181"/>
        <v>&lt;177 micron (NGR)</v>
      </c>
      <c r="L1069">
        <v>54</v>
      </c>
      <c r="M1069" t="s">
        <v>221</v>
      </c>
      <c r="N1069">
        <v>1068</v>
      </c>
      <c r="O1069" t="s">
        <v>35</v>
      </c>
      <c r="P1069" t="s">
        <v>130</v>
      </c>
      <c r="Q1069" t="s">
        <v>95</v>
      </c>
      <c r="R1069" t="s">
        <v>131</v>
      </c>
      <c r="S1069" t="s">
        <v>37</v>
      </c>
      <c r="T1069" t="s">
        <v>40</v>
      </c>
      <c r="U1069" t="s">
        <v>2781</v>
      </c>
      <c r="V1069" t="s">
        <v>415</v>
      </c>
      <c r="W1069" t="s">
        <v>40</v>
      </c>
      <c r="X1069" t="s">
        <v>43</v>
      </c>
      <c r="Y1069" t="s">
        <v>95</v>
      </c>
      <c r="Z1069" t="s">
        <v>423</v>
      </c>
      <c r="AA1069" t="s">
        <v>58</v>
      </c>
      <c r="AB1069" t="s">
        <v>2747</v>
      </c>
      <c r="AC1069" t="s">
        <v>179</v>
      </c>
      <c r="AD1069" t="s">
        <v>71</v>
      </c>
    </row>
    <row r="1070" spans="1:30" hidden="1" x14ac:dyDescent="0.3">
      <c r="A1070" t="s">
        <v>4924</v>
      </c>
      <c r="B1070" t="s">
        <v>4925</v>
      </c>
      <c r="C1070" s="1" t="str">
        <f t="shared" si="175"/>
        <v>21:0500</v>
      </c>
      <c r="D1070" s="1" t="str">
        <f t="shared" si="179"/>
        <v>21:0165</v>
      </c>
      <c r="E1070" t="s">
        <v>4926</v>
      </c>
      <c r="F1070" t="s">
        <v>4927</v>
      </c>
      <c r="H1070">
        <v>52.134732399999997</v>
      </c>
      <c r="I1070">
        <v>-61.5636364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230</v>
      </c>
      <c r="N1070">
        <v>1069</v>
      </c>
      <c r="O1070" t="s">
        <v>528</v>
      </c>
      <c r="P1070" t="s">
        <v>377</v>
      </c>
      <c r="Q1070" t="s">
        <v>95</v>
      </c>
      <c r="R1070" t="s">
        <v>131</v>
      </c>
      <c r="S1070" t="s">
        <v>153</v>
      </c>
      <c r="T1070" t="s">
        <v>40</v>
      </c>
      <c r="U1070" t="s">
        <v>4928</v>
      </c>
      <c r="V1070" t="s">
        <v>136</v>
      </c>
      <c r="W1070" t="s">
        <v>40</v>
      </c>
      <c r="X1070" t="s">
        <v>43</v>
      </c>
      <c r="Y1070" t="s">
        <v>55</v>
      </c>
      <c r="Z1070" t="s">
        <v>314</v>
      </c>
      <c r="AA1070" t="s">
        <v>44</v>
      </c>
      <c r="AB1070" t="s">
        <v>104</v>
      </c>
      <c r="AC1070" t="s">
        <v>85</v>
      </c>
      <c r="AD1070" t="s">
        <v>438</v>
      </c>
    </row>
    <row r="1071" spans="1:30" hidden="1" x14ac:dyDescent="0.3">
      <c r="A1071" t="s">
        <v>4929</v>
      </c>
      <c r="B1071" t="s">
        <v>4930</v>
      </c>
      <c r="C1071" s="1" t="str">
        <f t="shared" si="175"/>
        <v>21:0500</v>
      </c>
      <c r="D1071" s="1" t="str">
        <f t="shared" si="179"/>
        <v>21:0165</v>
      </c>
      <c r="E1071" t="s">
        <v>4931</v>
      </c>
      <c r="F1071" t="s">
        <v>4932</v>
      </c>
      <c r="H1071">
        <v>52.1025943</v>
      </c>
      <c r="I1071">
        <v>-61.5530902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238</v>
      </c>
      <c r="N1071">
        <v>1070</v>
      </c>
      <c r="O1071" t="s">
        <v>1241</v>
      </c>
      <c r="P1071" t="s">
        <v>232</v>
      </c>
      <c r="Q1071" t="s">
        <v>95</v>
      </c>
      <c r="R1071" t="s">
        <v>185</v>
      </c>
      <c r="S1071" t="s">
        <v>79</v>
      </c>
      <c r="T1071" t="s">
        <v>40</v>
      </c>
      <c r="U1071" t="s">
        <v>911</v>
      </c>
      <c r="V1071" t="s">
        <v>1054</v>
      </c>
      <c r="W1071" t="s">
        <v>40</v>
      </c>
      <c r="X1071" t="s">
        <v>43</v>
      </c>
      <c r="Y1071" t="s">
        <v>39</v>
      </c>
      <c r="Z1071" t="s">
        <v>135</v>
      </c>
      <c r="AA1071" t="s">
        <v>134</v>
      </c>
      <c r="AB1071" t="s">
        <v>1043</v>
      </c>
      <c r="AC1071" t="s">
        <v>278</v>
      </c>
      <c r="AD1071" t="s">
        <v>1060</v>
      </c>
    </row>
    <row r="1072" spans="1:30" hidden="1" x14ac:dyDescent="0.3">
      <c r="A1072" t="s">
        <v>4933</v>
      </c>
      <c r="B1072" t="s">
        <v>4934</v>
      </c>
      <c r="C1072" s="1" t="str">
        <f t="shared" si="175"/>
        <v>21:0500</v>
      </c>
      <c r="D1072" s="1" t="str">
        <f t="shared" si="179"/>
        <v>21:0165</v>
      </c>
      <c r="E1072" t="s">
        <v>4935</v>
      </c>
      <c r="F1072" t="s">
        <v>4936</v>
      </c>
      <c r="H1072">
        <v>52.0685985</v>
      </c>
      <c r="I1072">
        <v>-61.5656575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246</v>
      </c>
      <c r="N1072">
        <v>1071</v>
      </c>
      <c r="O1072" t="s">
        <v>83</v>
      </c>
      <c r="P1072" t="s">
        <v>169</v>
      </c>
      <c r="Q1072" t="s">
        <v>95</v>
      </c>
      <c r="R1072" t="s">
        <v>136</v>
      </c>
      <c r="S1072" t="s">
        <v>79</v>
      </c>
      <c r="T1072" t="s">
        <v>40</v>
      </c>
      <c r="U1072" t="s">
        <v>1384</v>
      </c>
      <c r="V1072" t="s">
        <v>92</v>
      </c>
      <c r="W1072" t="s">
        <v>40</v>
      </c>
      <c r="X1072" t="s">
        <v>43</v>
      </c>
      <c r="Y1072" t="s">
        <v>136</v>
      </c>
      <c r="Z1072" t="s">
        <v>115</v>
      </c>
      <c r="AA1072" t="s">
        <v>196</v>
      </c>
      <c r="AB1072" t="s">
        <v>1562</v>
      </c>
      <c r="AC1072" t="s">
        <v>1181</v>
      </c>
      <c r="AD1072" t="s">
        <v>1448</v>
      </c>
    </row>
    <row r="1073" spans="1:30" hidden="1" x14ac:dyDescent="0.3">
      <c r="A1073" t="s">
        <v>4937</v>
      </c>
      <c r="B1073" t="s">
        <v>4938</v>
      </c>
      <c r="C1073" s="1" t="str">
        <f t="shared" si="175"/>
        <v>21:0500</v>
      </c>
      <c r="D1073" s="1" t="str">
        <f t="shared" si="179"/>
        <v>21:0165</v>
      </c>
      <c r="E1073" t="s">
        <v>4939</v>
      </c>
      <c r="F1073" t="s">
        <v>4940</v>
      </c>
      <c r="H1073">
        <v>52.033820499999997</v>
      </c>
      <c r="I1073">
        <v>-61.531372699999999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55</v>
      </c>
      <c r="M1073" t="s">
        <v>34</v>
      </c>
      <c r="N1073">
        <v>1072</v>
      </c>
      <c r="O1073" t="s">
        <v>82</v>
      </c>
      <c r="P1073" t="s">
        <v>54</v>
      </c>
      <c r="Q1073" t="s">
        <v>39</v>
      </c>
      <c r="R1073" t="s">
        <v>38</v>
      </c>
      <c r="S1073" t="s">
        <v>37</v>
      </c>
      <c r="T1073" t="s">
        <v>40</v>
      </c>
      <c r="U1073" t="s">
        <v>2599</v>
      </c>
      <c r="V1073" t="s">
        <v>818</v>
      </c>
      <c r="W1073" t="s">
        <v>40</v>
      </c>
      <c r="X1073" t="s">
        <v>43</v>
      </c>
      <c r="Y1073" t="s">
        <v>55</v>
      </c>
      <c r="Z1073" t="s">
        <v>214</v>
      </c>
      <c r="AA1073" t="s">
        <v>58</v>
      </c>
      <c r="AB1073" t="s">
        <v>1276</v>
      </c>
      <c r="AC1073" t="s">
        <v>316</v>
      </c>
      <c r="AD1073" t="s">
        <v>137</v>
      </c>
    </row>
    <row r="1074" spans="1:30" hidden="1" x14ac:dyDescent="0.3">
      <c r="A1074" t="s">
        <v>4941</v>
      </c>
      <c r="B1074" t="s">
        <v>4942</v>
      </c>
      <c r="C1074" s="1" t="str">
        <f t="shared" si="175"/>
        <v>21:0500</v>
      </c>
      <c r="D1074" s="1" t="str">
        <f t="shared" si="179"/>
        <v>21:0165</v>
      </c>
      <c r="E1074" t="s">
        <v>4943</v>
      </c>
      <c r="F1074" t="s">
        <v>4944</v>
      </c>
      <c r="H1074">
        <v>52.0638881</v>
      </c>
      <c r="I1074">
        <v>-61.590361299999998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76</v>
      </c>
      <c r="N1074">
        <v>1073</v>
      </c>
      <c r="O1074" t="s">
        <v>93</v>
      </c>
      <c r="P1074" t="s">
        <v>67</v>
      </c>
      <c r="Q1074" t="s">
        <v>39</v>
      </c>
      <c r="R1074" t="s">
        <v>37</v>
      </c>
      <c r="S1074" t="s">
        <v>136</v>
      </c>
      <c r="T1074" t="s">
        <v>40</v>
      </c>
      <c r="U1074" t="s">
        <v>4945</v>
      </c>
      <c r="V1074" t="s">
        <v>136</v>
      </c>
      <c r="W1074" t="s">
        <v>194</v>
      </c>
      <c r="X1074" t="s">
        <v>43</v>
      </c>
      <c r="Y1074" t="s">
        <v>55</v>
      </c>
      <c r="Z1074" t="s">
        <v>258</v>
      </c>
      <c r="AA1074" t="s">
        <v>258</v>
      </c>
      <c r="AB1074" t="s">
        <v>385</v>
      </c>
      <c r="AC1074" t="s">
        <v>1578</v>
      </c>
      <c r="AD1074" t="s">
        <v>1448</v>
      </c>
    </row>
    <row r="1075" spans="1:30" hidden="1" x14ac:dyDescent="0.3">
      <c r="A1075" t="s">
        <v>4946</v>
      </c>
      <c r="B1075" t="s">
        <v>4947</v>
      </c>
      <c r="C1075" s="1" t="str">
        <f t="shared" si="175"/>
        <v>21:0500</v>
      </c>
      <c r="D1075" s="1" t="str">
        <f t="shared" si="179"/>
        <v>21:0165</v>
      </c>
      <c r="E1075" t="s">
        <v>4948</v>
      </c>
      <c r="F1075" t="s">
        <v>4949</v>
      </c>
      <c r="H1075">
        <v>52.044784800000002</v>
      </c>
      <c r="I1075">
        <v>-61.582402999999999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91</v>
      </c>
      <c r="N1075">
        <v>1074</v>
      </c>
      <c r="O1075" t="s">
        <v>257</v>
      </c>
      <c r="P1075" t="s">
        <v>169</v>
      </c>
      <c r="Q1075" t="s">
        <v>39</v>
      </c>
      <c r="R1075" t="s">
        <v>37</v>
      </c>
      <c r="S1075" t="s">
        <v>136</v>
      </c>
      <c r="T1075" t="s">
        <v>194</v>
      </c>
      <c r="U1075" t="s">
        <v>1168</v>
      </c>
      <c r="V1075" t="s">
        <v>316</v>
      </c>
      <c r="W1075" t="s">
        <v>40</v>
      </c>
      <c r="X1075" t="s">
        <v>43</v>
      </c>
      <c r="Y1075" t="s">
        <v>37</v>
      </c>
      <c r="Z1075" t="s">
        <v>613</v>
      </c>
      <c r="AA1075" t="s">
        <v>115</v>
      </c>
      <c r="AB1075" t="s">
        <v>429</v>
      </c>
      <c r="AC1075" t="s">
        <v>1736</v>
      </c>
      <c r="AD1075" t="s">
        <v>155</v>
      </c>
    </row>
    <row r="1076" spans="1:30" hidden="1" x14ac:dyDescent="0.3">
      <c r="A1076" t="s">
        <v>4950</v>
      </c>
      <c r="B1076" t="s">
        <v>4951</v>
      </c>
      <c r="C1076" s="1" t="str">
        <f t="shared" si="175"/>
        <v>21:0500</v>
      </c>
      <c r="D1076" s="1" t="str">
        <f t="shared" si="179"/>
        <v>21:0165</v>
      </c>
      <c r="E1076" t="s">
        <v>4939</v>
      </c>
      <c r="F1076" t="s">
        <v>4952</v>
      </c>
      <c r="H1076">
        <v>52.033820499999997</v>
      </c>
      <c r="I1076">
        <v>-61.531372699999999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52</v>
      </c>
      <c r="N1076">
        <v>1075</v>
      </c>
      <c r="O1076" t="s">
        <v>873</v>
      </c>
      <c r="P1076" t="s">
        <v>176</v>
      </c>
      <c r="Q1076" t="s">
        <v>39</v>
      </c>
      <c r="R1076" t="s">
        <v>136</v>
      </c>
      <c r="S1076" t="s">
        <v>39</v>
      </c>
      <c r="T1076" t="s">
        <v>40</v>
      </c>
      <c r="U1076" t="s">
        <v>546</v>
      </c>
      <c r="V1076" t="s">
        <v>55</v>
      </c>
      <c r="W1076" t="s">
        <v>40</v>
      </c>
      <c r="X1076" t="s">
        <v>43</v>
      </c>
      <c r="Y1076" t="s">
        <v>39</v>
      </c>
      <c r="Z1076" t="s">
        <v>211</v>
      </c>
      <c r="AA1076" t="s">
        <v>214</v>
      </c>
      <c r="AB1076" t="s">
        <v>614</v>
      </c>
      <c r="AC1076" t="s">
        <v>1578</v>
      </c>
      <c r="AD1076" t="s">
        <v>216</v>
      </c>
    </row>
    <row r="1077" spans="1:30" hidden="1" x14ac:dyDescent="0.3">
      <c r="A1077" t="s">
        <v>4953</v>
      </c>
      <c r="B1077" t="s">
        <v>4954</v>
      </c>
      <c r="C1077" s="1" t="str">
        <f t="shared" si="175"/>
        <v>21:0500</v>
      </c>
      <c r="D1077" s="1" t="str">
        <f t="shared" si="179"/>
        <v>21:0165</v>
      </c>
      <c r="E1077" t="s">
        <v>4939</v>
      </c>
      <c r="F1077" t="s">
        <v>4955</v>
      </c>
      <c r="H1077">
        <v>52.033820499999997</v>
      </c>
      <c r="I1077">
        <v>-61.531372699999999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65</v>
      </c>
      <c r="N1077">
        <v>1076</v>
      </c>
      <c r="O1077" t="s">
        <v>1139</v>
      </c>
      <c r="P1077" t="s">
        <v>54</v>
      </c>
      <c r="Q1077" t="s">
        <v>37</v>
      </c>
      <c r="R1077" t="s">
        <v>38</v>
      </c>
      <c r="S1077" t="s">
        <v>55</v>
      </c>
      <c r="T1077" t="s">
        <v>40</v>
      </c>
      <c r="U1077" t="s">
        <v>4486</v>
      </c>
      <c r="V1077" t="s">
        <v>1249</v>
      </c>
      <c r="W1077" t="s">
        <v>40</v>
      </c>
      <c r="X1077" t="s">
        <v>43</v>
      </c>
      <c r="Y1077" t="s">
        <v>95</v>
      </c>
      <c r="Z1077" t="s">
        <v>337</v>
      </c>
      <c r="AA1077" t="s">
        <v>58</v>
      </c>
      <c r="AB1077" t="s">
        <v>46</v>
      </c>
      <c r="AC1077" t="s">
        <v>316</v>
      </c>
      <c r="AD1077" t="s">
        <v>1236</v>
      </c>
    </row>
    <row r="1078" spans="1:30" hidden="1" x14ac:dyDescent="0.3">
      <c r="A1078" t="s">
        <v>4956</v>
      </c>
      <c r="B1078" t="s">
        <v>4957</v>
      </c>
      <c r="C1078" s="1" t="str">
        <f t="shared" si="175"/>
        <v>21:0500</v>
      </c>
      <c r="D1078" s="1" t="str">
        <f t="shared" si="179"/>
        <v>21:0165</v>
      </c>
      <c r="E1078" t="s">
        <v>4958</v>
      </c>
      <c r="F1078" t="s">
        <v>4959</v>
      </c>
      <c r="H1078">
        <v>52.004612399999999</v>
      </c>
      <c r="I1078">
        <v>-61.5728188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102</v>
      </c>
      <c r="N1078">
        <v>1077</v>
      </c>
      <c r="O1078" t="s">
        <v>255</v>
      </c>
      <c r="P1078" t="s">
        <v>131</v>
      </c>
      <c r="Q1078" t="s">
        <v>55</v>
      </c>
      <c r="R1078" t="s">
        <v>39</v>
      </c>
      <c r="S1078" t="s">
        <v>39</v>
      </c>
      <c r="T1078" t="s">
        <v>40</v>
      </c>
      <c r="U1078" t="s">
        <v>760</v>
      </c>
      <c r="V1078" t="s">
        <v>47</v>
      </c>
      <c r="W1078" t="s">
        <v>40</v>
      </c>
      <c r="X1078" t="s">
        <v>43</v>
      </c>
      <c r="Y1078" t="s">
        <v>95</v>
      </c>
      <c r="Z1078" t="s">
        <v>35</v>
      </c>
      <c r="AA1078" t="s">
        <v>258</v>
      </c>
      <c r="AB1078" t="s">
        <v>1250</v>
      </c>
      <c r="AC1078" t="s">
        <v>596</v>
      </c>
      <c r="AD1078" t="s">
        <v>1477</v>
      </c>
    </row>
    <row r="1079" spans="1:30" hidden="1" x14ac:dyDescent="0.3">
      <c r="A1079" t="s">
        <v>4960</v>
      </c>
      <c r="B1079" t="s">
        <v>4961</v>
      </c>
      <c r="C1079" s="1" t="str">
        <f t="shared" si="175"/>
        <v>21:0500</v>
      </c>
      <c r="D1079" s="1" t="str">
        <f t="shared" si="179"/>
        <v>21:0165</v>
      </c>
      <c r="E1079" t="s">
        <v>4962</v>
      </c>
      <c r="F1079" t="s">
        <v>4963</v>
      </c>
      <c r="H1079">
        <v>52.012668099999999</v>
      </c>
      <c r="I1079">
        <v>-61.605815499999999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113</v>
      </c>
      <c r="N1079">
        <v>1078</v>
      </c>
      <c r="O1079" t="s">
        <v>789</v>
      </c>
      <c r="P1079" t="s">
        <v>79</v>
      </c>
      <c r="Q1079" t="s">
        <v>95</v>
      </c>
      <c r="R1079" t="s">
        <v>55</v>
      </c>
      <c r="S1079" t="s">
        <v>95</v>
      </c>
      <c r="T1079" t="s">
        <v>194</v>
      </c>
      <c r="U1079" t="s">
        <v>544</v>
      </c>
      <c r="V1079" t="s">
        <v>179</v>
      </c>
      <c r="W1079" t="s">
        <v>194</v>
      </c>
      <c r="X1079" t="s">
        <v>43</v>
      </c>
      <c r="Y1079" t="s">
        <v>95</v>
      </c>
      <c r="Z1079" t="s">
        <v>204</v>
      </c>
      <c r="AA1079" t="s">
        <v>44</v>
      </c>
      <c r="AB1079" t="s">
        <v>597</v>
      </c>
      <c r="AC1079" t="s">
        <v>167</v>
      </c>
      <c r="AD1079" t="s">
        <v>86</v>
      </c>
    </row>
    <row r="1080" spans="1:30" hidden="1" x14ac:dyDescent="0.3">
      <c r="A1080" t="s">
        <v>4964</v>
      </c>
      <c r="B1080" t="s">
        <v>4965</v>
      </c>
      <c r="C1080" s="1" t="str">
        <f t="shared" si="175"/>
        <v>21:0500</v>
      </c>
      <c r="D1080" s="1" t="str">
        <f t="shared" si="179"/>
        <v>21:0165</v>
      </c>
      <c r="E1080" t="s">
        <v>4966</v>
      </c>
      <c r="F1080" t="s">
        <v>4967</v>
      </c>
      <c r="H1080">
        <v>52.009067199999997</v>
      </c>
      <c r="I1080">
        <v>-61.674787500000001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127</v>
      </c>
      <c r="N1080">
        <v>1079</v>
      </c>
      <c r="O1080" t="s">
        <v>576</v>
      </c>
      <c r="P1080" t="s">
        <v>37</v>
      </c>
      <c r="Q1080" t="s">
        <v>95</v>
      </c>
      <c r="R1080" t="s">
        <v>95</v>
      </c>
      <c r="S1080" t="s">
        <v>39</v>
      </c>
      <c r="T1080" t="s">
        <v>40</v>
      </c>
      <c r="U1080" t="s">
        <v>196</v>
      </c>
      <c r="V1080" t="s">
        <v>179</v>
      </c>
      <c r="W1080" t="s">
        <v>40</v>
      </c>
      <c r="X1080" t="s">
        <v>43</v>
      </c>
      <c r="Y1080" t="s">
        <v>95</v>
      </c>
      <c r="Z1080" t="s">
        <v>67</v>
      </c>
      <c r="AA1080" t="s">
        <v>134</v>
      </c>
      <c r="AB1080" t="s">
        <v>293</v>
      </c>
      <c r="AC1080" t="s">
        <v>596</v>
      </c>
      <c r="AD1080" t="s">
        <v>478</v>
      </c>
    </row>
    <row r="1081" spans="1:30" hidden="1" x14ac:dyDescent="0.3">
      <c r="A1081" t="s">
        <v>4968</v>
      </c>
      <c r="B1081" t="s">
        <v>4969</v>
      </c>
      <c r="C1081" s="1" t="str">
        <f t="shared" si="175"/>
        <v>21:0500</v>
      </c>
      <c r="D1081" s="1" t="str">
        <f t="shared" si="179"/>
        <v>21:0165</v>
      </c>
      <c r="E1081" t="s">
        <v>4970</v>
      </c>
      <c r="F1081" t="s">
        <v>4971</v>
      </c>
      <c r="H1081">
        <v>52.0032639</v>
      </c>
      <c r="I1081">
        <v>-61.703542499999998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142</v>
      </c>
      <c r="N1081">
        <v>1080</v>
      </c>
      <c r="O1081" t="s">
        <v>152</v>
      </c>
      <c r="P1081" t="s">
        <v>119</v>
      </c>
      <c r="Q1081" t="s">
        <v>37</v>
      </c>
      <c r="R1081" t="s">
        <v>136</v>
      </c>
      <c r="S1081" t="s">
        <v>39</v>
      </c>
      <c r="T1081" t="s">
        <v>40</v>
      </c>
      <c r="U1081" t="s">
        <v>524</v>
      </c>
      <c r="V1081" t="s">
        <v>264</v>
      </c>
      <c r="W1081" t="s">
        <v>194</v>
      </c>
      <c r="X1081" t="s">
        <v>43</v>
      </c>
      <c r="Y1081" t="s">
        <v>95</v>
      </c>
      <c r="Z1081" t="s">
        <v>134</v>
      </c>
      <c r="AA1081" t="s">
        <v>58</v>
      </c>
      <c r="AB1081" t="s">
        <v>1259</v>
      </c>
      <c r="AC1081" t="s">
        <v>47</v>
      </c>
      <c r="AD1081" t="s">
        <v>86</v>
      </c>
    </row>
    <row r="1082" spans="1:30" hidden="1" x14ac:dyDescent="0.3">
      <c r="A1082" t="s">
        <v>4972</v>
      </c>
      <c r="B1082" t="s">
        <v>4973</v>
      </c>
      <c r="C1082" s="1" t="str">
        <f t="shared" si="175"/>
        <v>21:0500</v>
      </c>
      <c r="D1082" s="1" t="str">
        <f t="shared" si="179"/>
        <v>21:0165</v>
      </c>
      <c r="E1082" t="s">
        <v>4974</v>
      </c>
      <c r="F1082" t="s">
        <v>4975</v>
      </c>
      <c r="H1082">
        <v>52.002010300000002</v>
      </c>
      <c r="I1082">
        <v>-61.771174600000002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150</v>
      </c>
      <c r="N1082">
        <v>1081</v>
      </c>
      <c r="O1082" t="s">
        <v>77</v>
      </c>
      <c r="P1082" t="s">
        <v>54</v>
      </c>
      <c r="Q1082" t="s">
        <v>39</v>
      </c>
      <c r="R1082" t="s">
        <v>92</v>
      </c>
      <c r="S1082" t="s">
        <v>153</v>
      </c>
      <c r="T1082" t="s">
        <v>40</v>
      </c>
      <c r="U1082" t="s">
        <v>4976</v>
      </c>
      <c r="V1082" t="s">
        <v>2547</v>
      </c>
      <c r="W1082" t="s">
        <v>40</v>
      </c>
      <c r="X1082" t="s">
        <v>43</v>
      </c>
      <c r="Y1082" t="s">
        <v>55</v>
      </c>
      <c r="Z1082" t="s">
        <v>44</v>
      </c>
      <c r="AA1082" t="s">
        <v>204</v>
      </c>
      <c r="AB1082" t="s">
        <v>830</v>
      </c>
      <c r="AC1082" t="s">
        <v>85</v>
      </c>
      <c r="AD1082" t="s">
        <v>1384</v>
      </c>
    </row>
    <row r="1083" spans="1:30" hidden="1" x14ac:dyDescent="0.3">
      <c r="A1083" t="s">
        <v>4977</v>
      </c>
      <c r="B1083" t="s">
        <v>4978</v>
      </c>
      <c r="C1083" s="1" t="str">
        <f t="shared" si="175"/>
        <v>21:0500</v>
      </c>
      <c r="D1083" s="1" t="str">
        <f t="shared" si="179"/>
        <v>21:0165</v>
      </c>
      <c r="E1083" t="s">
        <v>4979</v>
      </c>
      <c r="F1083" t="s">
        <v>4980</v>
      </c>
      <c r="H1083">
        <v>52.0129394</v>
      </c>
      <c r="I1083">
        <v>-61.8808899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175</v>
      </c>
      <c r="N1083">
        <v>1082</v>
      </c>
      <c r="O1083" t="s">
        <v>115</v>
      </c>
      <c r="P1083" t="s">
        <v>145</v>
      </c>
      <c r="Q1083" t="s">
        <v>95</v>
      </c>
      <c r="R1083" t="s">
        <v>38</v>
      </c>
      <c r="S1083" t="s">
        <v>131</v>
      </c>
      <c r="T1083" t="s">
        <v>40</v>
      </c>
      <c r="U1083" t="s">
        <v>1151</v>
      </c>
      <c r="V1083" t="s">
        <v>121</v>
      </c>
      <c r="W1083" t="s">
        <v>194</v>
      </c>
      <c r="X1083" t="s">
        <v>43</v>
      </c>
      <c r="Y1083" t="s">
        <v>38</v>
      </c>
      <c r="Z1083" t="s">
        <v>58</v>
      </c>
      <c r="AA1083" t="s">
        <v>214</v>
      </c>
      <c r="AB1083" t="s">
        <v>1579</v>
      </c>
      <c r="AC1083" t="s">
        <v>740</v>
      </c>
      <c r="AD1083" t="s">
        <v>216</v>
      </c>
    </row>
    <row r="1084" spans="1:30" hidden="1" x14ac:dyDescent="0.3">
      <c r="A1084" t="s">
        <v>4981</v>
      </c>
      <c r="B1084" t="s">
        <v>4982</v>
      </c>
      <c r="C1084" s="1" t="str">
        <f t="shared" si="175"/>
        <v>21:0500</v>
      </c>
      <c r="D1084" s="1" t="str">
        <f t="shared" si="179"/>
        <v>21:0165</v>
      </c>
      <c r="E1084" t="s">
        <v>4983</v>
      </c>
      <c r="F1084" t="s">
        <v>4984</v>
      </c>
      <c r="H1084">
        <v>52.006649299999999</v>
      </c>
      <c r="I1084">
        <v>-61.937648799999998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184</v>
      </c>
      <c r="N1084">
        <v>1083</v>
      </c>
      <c r="O1084" t="s">
        <v>35</v>
      </c>
      <c r="P1084" t="s">
        <v>153</v>
      </c>
      <c r="Q1084" t="s">
        <v>55</v>
      </c>
      <c r="R1084" t="s">
        <v>55</v>
      </c>
      <c r="S1084" t="s">
        <v>39</v>
      </c>
      <c r="T1084" t="s">
        <v>40</v>
      </c>
      <c r="U1084" t="s">
        <v>129</v>
      </c>
      <c r="V1084" t="s">
        <v>94</v>
      </c>
      <c r="W1084" t="s">
        <v>40</v>
      </c>
      <c r="X1084" t="s">
        <v>43</v>
      </c>
      <c r="Y1084" t="s">
        <v>39</v>
      </c>
      <c r="Z1084" t="s">
        <v>164</v>
      </c>
      <c r="AA1084" t="s">
        <v>135</v>
      </c>
      <c r="AB1084" t="s">
        <v>330</v>
      </c>
      <c r="AC1084" t="s">
        <v>57</v>
      </c>
      <c r="AD1084" t="s">
        <v>155</v>
      </c>
    </row>
    <row r="1085" spans="1:30" hidden="1" x14ac:dyDescent="0.3">
      <c r="A1085" t="s">
        <v>4985</v>
      </c>
      <c r="B1085" t="s">
        <v>4986</v>
      </c>
      <c r="C1085" s="1" t="str">
        <f t="shared" si="175"/>
        <v>21:0500</v>
      </c>
      <c r="D1085" s="1" t="str">
        <f t="shared" si="179"/>
        <v>21:0165</v>
      </c>
      <c r="E1085" t="s">
        <v>4987</v>
      </c>
      <c r="F1085" t="s">
        <v>4988</v>
      </c>
      <c r="H1085">
        <v>52.009146299999998</v>
      </c>
      <c r="I1085">
        <v>-61.9811105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191</v>
      </c>
      <c r="N1085">
        <v>1084</v>
      </c>
      <c r="O1085" t="s">
        <v>665</v>
      </c>
      <c r="P1085" t="s">
        <v>54</v>
      </c>
      <c r="Q1085" t="s">
        <v>95</v>
      </c>
      <c r="R1085" t="s">
        <v>136</v>
      </c>
      <c r="S1085" t="s">
        <v>68</v>
      </c>
      <c r="T1085" t="s">
        <v>40</v>
      </c>
      <c r="U1085" t="s">
        <v>449</v>
      </c>
      <c r="V1085" t="s">
        <v>278</v>
      </c>
      <c r="W1085" t="s">
        <v>40</v>
      </c>
      <c r="X1085" t="s">
        <v>43</v>
      </c>
      <c r="Y1085" t="s">
        <v>55</v>
      </c>
      <c r="Z1085" t="s">
        <v>58</v>
      </c>
      <c r="AA1085" t="s">
        <v>258</v>
      </c>
      <c r="AB1085" t="s">
        <v>1276</v>
      </c>
      <c r="AC1085" t="s">
        <v>70</v>
      </c>
      <c r="AD1085" t="s">
        <v>409</v>
      </c>
    </row>
    <row r="1086" spans="1:30" hidden="1" x14ac:dyDescent="0.3">
      <c r="A1086" t="s">
        <v>4989</v>
      </c>
      <c r="B1086" t="s">
        <v>4990</v>
      </c>
      <c r="C1086" s="1" t="str">
        <f t="shared" si="175"/>
        <v>21:0500</v>
      </c>
      <c r="D1086" s="1" t="str">
        <f t="shared" si="179"/>
        <v>21:0165</v>
      </c>
      <c r="E1086" t="s">
        <v>4991</v>
      </c>
      <c r="F1086" t="s">
        <v>4992</v>
      </c>
      <c r="H1086">
        <v>52.028731399999998</v>
      </c>
      <c r="I1086">
        <v>-61.9865542</v>
      </c>
      <c r="J1086" s="1" t="str">
        <f t="shared" si="180"/>
        <v>NGR lake sediment grab sample</v>
      </c>
      <c r="K1086" s="1" t="str">
        <f t="shared" si="181"/>
        <v>&lt;177 micron (NGR)</v>
      </c>
      <c r="L1086">
        <v>55</v>
      </c>
      <c r="M1086" t="s">
        <v>201</v>
      </c>
      <c r="N1086">
        <v>1085</v>
      </c>
      <c r="O1086" t="s">
        <v>115</v>
      </c>
      <c r="P1086" t="s">
        <v>256</v>
      </c>
      <c r="Q1086" t="s">
        <v>95</v>
      </c>
      <c r="R1086" t="s">
        <v>136</v>
      </c>
      <c r="S1086" t="s">
        <v>136</v>
      </c>
      <c r="T1086" t="s">
        <v>40</v>
      </c>
      <c r="U1086" t="s">
        <v>4993</v>
      </c>
      <c r="V1086" t="s">
        <v>157</v>
      </c>
      <c r="W1086" t="s">
        <v>40</v>
      </c>
      <c r="X1086" t="s">
        <v>43</v>
      </c>
      <c r="Y1086" t="s">
        <v>39</v>
      </c>
      <c r="Z1086" t="s">
        <v>257</v>
      </c>
      <c r="AA1086" t="s">
        <v>44</v>
      </c>
      <c r="AB1086" t="s">
        <v>1932</v>
      </c>
      <c r="AC1086" t="s">
        <v>505</v>
      </c>
      <c r="AD1086" t="s">
        <v>48</v>
      </c>
    </row>
    <row r="1087" spans="1:30" hidden="1" x14ac:dyDescent="0.3">
      <c r="A1087" t="s">
        <v>4994</v>
      </c>
      <c r="B1087" t="s">
        <v>4995</v>
      </c>
      <c r="C1087" s="1" t="str">
        <f t="shared" si="175"/>
        <v>21:0500</v>
      </c>
      <c r="D1087" s="1" t="str">
        <f t="shared" si="179"/>
        <v>21:0165</v>
      </c>
      <c r="E1087" t="s">
        <v>4996</v>
      </c>
      <c r="F1087" t="s">
        <v>4997</v>
      </c>
      <c r="H1087">
        <v>52.026518500000002</v>
      </c>
      <c r="I1087">
        <v>-61.9177046</v>
      </c>
      <c r="J1087" s="1" t="str">
        <f t="shared" si="180"/>
        <v>NGR lake sediment grab sample</v>
      </c>
      <c r="K1087" s="1" t="str">
        <f t="shared" si="181"/>
        <v>&lt;177 micron (NGR)</v>
      </c>
      <c r="L1087">
        <v>55</v>
      </c>
      <c r="M1087" t="s">
        <v>210</v>
      </c>
      <c r="N1087">
        <v>1086</v>
      </c>
      <c r="O1087" t="s">
        <v>283</v>
      </c>
      <c r="P1087" t="s">
        <v>477</v>
      </c>
      <c r="Q1087" t="s">
        <v>95</v>
      </c>
      <c r="R1087" t="s">
        <v>68</v>
      </c>
      <c r="S1087" t="s">
        <v>136</v>
      </c>
      <c r="T1087" t="s">
        <v>40</v>
      </c>
      <c r="U1087" t="s">
        <v>3754</v>
      </c>
      <c r="V1087" t="s">
        <v>714</v>
      </c>
      <c r="W1087" t="s">
        <v>40</v>
      </c>
      <c r="X1087" t="s">
        <v>43</v>
      </c>
      <c r="Y1087" t="s">
        <v>136</v>
      </c>
      <c r="Z1087" t="s">
        <v>613</v>
      </c>
      <c r="AA1087" t="s">
        <v>45</v>
      </c>
      <c r="AB1087" t="s">
        <v>655</v>
      </c>
      <c r="AC1087" t="s">
        <v>2278</v>
      </c>
      <c r="AD1087" t="s">
        <v>48</v>
      </c>
    </row>
    <row r="1088" spans="1:30" hidden="1" x14ac:dyDescent="0.3">
      <c r="A1088" t="s">
        <v>4998</v>
      </c>
      <c r="B1088" t="s">
        <v>4999</v>
      </c>
      <c r="C1088" s="1" t="str">
        <f t="shared" si="175"/>
        <v>21:0500</v>
      </c>
      <c r="D1088" s="1" t="str">
        <f>HYPERLINK("http://geochem.nrcan.gc.ca/cdogs/content/svy/svy_e.htm", "")</f>
        <v/>
      </c>
      <c r="G1088" s="1" t="str">
        <f>HYPERLINK("http://geochem.nrcan.gc.ca/cdogs/content/cr_/cr_00055_e.htm", "55")</f>
        <v>55</v>
      </c>
      <c r="J1088" t="s">
        <v>161</v>
      </c>
      <c r="K1088" t="s">
        <v>162</v>
      </c>
      <c r="L1088">
        <v>55</v>
      </c>
      <c r="M1088" t="s">
        <v>163</v>
      </c>
      <c r="N1088">
        <v>1087</v>
      </c>
      <c r="O1088" t="s">
        <v>403</v>
      </c>
      <c r="P1088" t="s">
        <v>193</v>
      </c>
      <c r="Q1088" t="s">
        <v>136</v>
      </c>
      <c r="R1088" t="s">
        <v>130</v>
      </c>
      <c r="S1088" t="s">
        <v>136</v>
      </c>
      <c r="T1088" t="s">
        <v>40</v>
      </c>
      <c r="U1088" t="s">
        <v>1059</v>
      </c>
      <c r="V1088" t="s">
        <v>167</v>
      </c>
      <c r="W1088" t="s">
        <v>194</v>
      </c>
      <c r="X1088" t="s">
        <v>70</v>
      </c>
      <c r="Y1088" t="s">
        <v>55</v>
      </c>
      <c r="Z1088" t="s">
        <v>134</v>
      </c>
      <c r="AA1088" t="s">
        <v>58</v>
      </c>
      <c r="AB1088" t="s">
        <v>225</v>
      </c>
      <c r="AC1088" t="s">
        <v>1181</v>
      </c>
      <c r="AD1088" t="s">
        <v>216</v>
      </c>
    </row>
    <row r="1089" spans="1:30" hidden="1" x14ac:dyDescent="0.3">
      <c r="A1089" t="s">
        <v>5000</v>
      </c>
      <c r="B1089" t="s">
        <v>5001</v>
      </c>
      <c r="C1089" s="1" t="str">
        <f t="shared" si="175"/>
        <v>21:0500</v>
      </c>
      <c r="D1089" s="1" t="str">
        <f t="shared" ref="D1089:D1099" si="182">HYPERLINK("http://geochem.nrcan.gc.ca/cdogs/content/svy/svy210165_e.htm", "21:0165")</f>
        <v>21:0165</v>
      </c>
      <c r="E1089" t="s">
        <v>5002</v>
      </c>
      <c r="F1089" t="s">
        <v>5003</v>
      </c>
      <c r="H1089">
        <v>52.028172900000001</v>
      </c>
      <c r="I1089">
        <v>-61.8773318</v>
      </c>
      <c r="J1089" s="1" t="str">
        <f t="shared" ref="J1089:J1099" si="183">HYPERLINK("http://geochem.nrcan.gc.ca/cdogs/content/kwd/kwd020027_e.htm", "NGR lake sediment grab sample")</f>
        <v>NGR lake sediment grab sample</v>
      </c>
      <c r="K1089" s="1" t="str">
        <f t="shared" ref="K1089:K1099" si="184">HYPERLINK("http://geochem.nrcan.gc.ca/cdogs/content/kwd/kwd080006_e.htm", "&lt;177 micron (NGR)")</f>
        <v>&lt;177 micron (NGR)</v>
      </c>
      <c r="L1089">
        <v>55</v>
      </c>
      <c r="M1089" t="s">
        <v>221</v>
      </c>
      <c r="N1089">
        <v>1088</v>
      </c>
      <c r="O1089" t="s">
        <v>196</v>
      </c>
      <c r="P1089" t="s">
        <v>130</v>
      </c>
      <c r="Q1089" t="s">
        <v>39</v>
      </c>
      <c r="R1089" t="s">
        <v>38</v>
      </c>
      <c r="S1089" t="s">
        <v>67</v>
      </c>
      <c r="T1089" t="s">
        <v>40</v>
      </c>
      <c r="U1089" t="s">
        <v>1140</v>
      </c>
      <c r="V1089" t="s">
        <v>612</v>
      </c>
      <c r="W1089" t="s">
        <v>117</v>
      </c>
      <c r="X1089" t="s">
        <v>43</v>
      </c>
      <c r="Y1089" t="s">
        <v>92</v>
      </c>
      <c r="Z1089" t="s">
        <v>44</v>
      </c>
      <c r="AA1089" t="s">
        <v>258</v>
      </c>
      <c r="AB1089" t="s">
        <v>936</v>
      </c>
      <c r="AC1089" t="s">
        <v>293</v>
      </c>
      <c r="AD1089" t="s">
        <v>48</v>
      </c>
    </row>
    <row r="1090" spans="1:30" hidden="1" x14ac:dyDescent="0.3">
      <c r="A1090" t="s">
        <v>5004</v>
      </c>
      <c r="B1090" t="s">
        <v>5005</v>
      </c>
      <c r="C1090" s="1" t="str">
        <f t="shared" ref="C1090:C1153" si="185">HYPERLINK("http://geochem.nrcan.gc.ca/cdogs/content/bdl/bdl210500_e.htm", "21:0500")</f>
        <v>21:0500</v>
      </c>
      <c r="D1090" s="1" t="str">
        <f t="shared" si="182"/>
        <v>21:0165</v>
      </c>
      <c r="E1090" t="s">
        <v>5006</v>
      </c>
      <c r="F1090" t="s">
        <v>5007</v>
      </c>
      <c r="H1090">
        <v>52.030136200000001</v>
      </c>
      <c r="I1090">
        <v>-61.798274399999997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230</v>
      </c>
      <c r="N1090">
        <v>1089</v>
      </c>
      <c r="O1090" t="s">
        <v>397</v>
      </c>
      <c r="P1090" t="s">
        <v>169</v>
      </c>
      <c r="Q1090" t="s">
        <v>95</v>
      </c>
      <c r="R1090" t="s">
        <v>68</v>
      </c>
      <c r="S1090" t="s">
        <v>136</v>
      </c>
      <c r="T1090" t="s">
        <v>40</v>
      </c>
      <c r="U1090" t="s">
        <v>1005</v>
      </c>
      <c r="V1090" t="s">
        <v>689</v>
      </c>
      <c r="W1090" t="s">
        <v>40</v>
      </c>
      <c r="X1090" t="s">
        <v>43</v>
      </c>
      <c r="Y1090" t="s">
        <v>95</v>
      </c>
      <c r="Z1090" t="s">
        <v>258</v>
      </c>
      <c r="AA1090" t="s">
        <v>204</v>
      </c>
      <c r="AB1090" t="s">
        <v>2756</v>
      </c>
      <c r="AC1090" t="s">
        <v>213</v>
      </c>
      <c r="AD1090" t="s">
        <v>2471</v>
      </c>
    </row>
    <row r="1091" spans="1:30" hidden="1" x14ac:dyDescent="0.3">
      <c r="A1091" t="s">
        <v>5008</v>
      </c>
      <c r="B1091" t="s">
        <v>5009</v>
      </c>
      <c r="C1091" s="1" t="str">
        <f t="shared" si="185"/>
        <v>21:0500</v>
      </c>
      <c r="D1091" s="1" t="str">
        <f t="shared" si="182"/>
        <v>21:0165</v>
      </c>
      <c r="E1091" t="s">
        <v>5010</v>
      </c>
      <c r="F1091" t="s">
        <v>5011</v>
      </c>
      <c r="H1091">
        <v>52.020359200000001</v>
      </c>
      <c r="I1091">
        <v>-61.777827000000002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238</v>
      </c>
      <c r="N1091">
        <v>1090</v>
      </c>
      <c r="O1091" t="s">
        <v>1241</v>
      </c>
      <c r="P1091" t="s">
        <v>169</v>
      </c>
      <c r="Q1091" t="s">
        <v>37</v>
      </c>
      <c r="R1091" t="s">
        <v>92</v>
      </c>
      <c r="S1091" t="s">
        <v>37</v>
      </c>
      <c r="T1091" t="s">
        <v>40</v>
      </c>
      <c r="U1091" t="s">
        <v>177</v>
      </c>
      <c r="V1091" t="s">
        <v>2722</v>
      </c>
      <c r="W1091" t="s">
        <v>40</v>
      </c>
      <c r="X1091" t="s">
        <v>43</v>
      </c>
      <c r="Y1091" t="s">
        <v>55</v>
      </c>
      <c r="Z1091" t="s">
        <v>257</v>
      </c>
      <c r="AA1091" t="s">
        <v>134</v>
      </c>
      <c r="AB1091" t="s">
        <v>597</v>
      </c>
      <c r="AC1091" t="s">
        <v>461</v>
      </c>
      <c r="AD1091" t="s">
        <v>478</v>
      </c>
    </row>
    <row r="1092" spans="1:30" hidden="1" x14ac:dyDescent="0.3">
      <c r="A1092" t="s">
        <v>5012</v>
      </c>
      <c r="B1092" t="s">
        <v>5013</v>
      </c>
      <c r="C1092" s="1" t="str">
        <f t="shared" si="185"/>
        <v>21:0500</v>
      </c>
      <c r="D1092" s="1" t="str">
        <f t="shared" si="182"/>
        <v>21:0165</v>
      </c>
      <c r="E1092" t="s">
        <v>5014</v>
      </c>
      <c r="F1092" t="s">
        <v>5015</v>
      </c>
      <c r="H1092">
        <v>52.022700200000003</v>
      </c>
      <c r="I1092">
        <v>-61.709786299999998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246</v>
      </c>
      <c r="N1092">
        <v>1091</v>
      </c>
      <c r="O1092" t="s">
        <v>93</v>
      </c>
      <c r="P1092" t="s">
        <v>54</v>
      </c>
      <c r="Q1092" t="s">
        <v>39</v>
      </c>
      <c r="R1092" t="s">
        <v>38</v>
      </c>
      <c r="S1092" t="s">
        <v>176</v>
      </c>
      <c r="T1092" t="s">
        <v>40</v>
      </c>
      <c r="U1092" t="s">
        <v>80</v>
      </c>
      <c r="V1092" t="s">
        <v>818</v>
      </c>
      <c r="W1092" t="s">
        <v>40</v>
      </c>
      <c r="X1092" t="s">
        <v>43</v>
      </c>
      <c r="Y1092" t="s">
        <v>37</v>
      </c>
      <c r="Z1092" t="s">
        <v>258</v>
      </c>
      <c r="AA1092" t="s">
        <v>58</v>
      </c>
      <c r="AB1092" t="s">
        <v>285</v>
      </c>
      <c r="AC1092" t="s">
        <v>598</v>
      </c>
      <c r="AD1092" t="s">
        <v>1477</v>
      </c>
    </row>
    <row r="1093" spans="1:30" hidden="1" x14ac:dyDescent="0.3">
      <c r="A1093" t="s">
        <v>5016</v>
      </c>
      <c r="B1093" t="s">
        <v>5017</v>
      </c>
      <c r="C1093" s="1" t="str">
        <f t="shared" si="185"/>
        <v>21:0500</v>
      </c>
      <c r="D1093" s="1" t="str">
        <f t="shared" si="182"/>
        <v>21:0165</v>
      </c>
      <c r="E1093" t="s">
        <v>5018</v>
      </c>
      <c r="F1093" t="s">
        <v>5019</v>
      </c>
      <c r="H1093">
        <v>52.0683881</v>
      </c>
      <c r="I1093">
        <v>-61.743234800000003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56</v>
      </c>
      <c r="M1093" t="s">
        <v>34</v>
      </c>
      <c r="N1093">
        <v>1092</v>
      </c>
      <c r="O1093" t="s">
        <v>134</v>
      </c>
      <c r="P1093" t="s">
        <v>92</v>
      </c>
      <c r="Q1093" t="s">
        <v>95</v>
      </c>
      <c r="R1093" t="s">
        <v>68</v>
      </c>
      <c r="S1093" t="s">
        <v>95</v>
      </c>
      <c r="T1093" t="s">
        <v>40</v>
      </c>
      <c r="U1093" t="s">
        <v>204</v>
      </c>
      <c r="V1093" t="s">
        <v>144</v>
      </c>
      <c r="W1093" t="s">
        <v>40</v>
      </c>
      <c r="X1093" t="s">
        <v>43</v>
      </c>
      <c r="Y1093" t="s">
        <v>95</v>
      </c>
      <c r="Z1093" t="s">
        <v>153</v>
      </c>
      <c r="AA1093" t="s">
        <v>214</v>
      </c>
      <c r="AB1093" t="s">
        <v>582</v>
      </c>
      <c r="AC1093" t="s">
        <v>97</v>
      </c>
      <c r="AD1093" t="s">
        <v>83</v>
      </c>
    </row>
    <row r="1094" spans="1:30" hidden="1" x14ac:dyDescent="0.3">
      <c r="A1094" t="s">
        <v>5020</v>
      </c>
      <c r="B1094" t="s">
        <v>5021</v>
      </c>
      <c r="C1094" s="1" t="str">
        <f t="shared" si="185"/>
        <v>21:0500</v>
      </c>
      <c r="D1094" s="1" t="str">
        <f t="shared" si="182"/>
        <v>21:0165</v>
      </c>
      <c r="E1094" t="s">
        <v>5022</v>
      </c>
      <c r="F1094" t="s">
        <v>5023</v>
      </c>
      <c r="H1094">
        <v>52.0382125</v>
      </c>
      <c r="I1094">
        <v>-61.659242999999996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76</v>
      </c>
      <c r="N1094">
        <v>1093</v>
      </c>
      <c r="O1094" t="s">
        <v>247</v>
      </c>
      <c r="P1094" t="s">
        <v>176</v>
      </c>
      <c r="Q1094" t="s">
        <v>95</v>
      </c>
      <c r="R1094" t="s">
        <v>37</v>
      </c>
      <c r="S1094" t="s">
        <v>95</v>
      </c>
      <c r="T1094" t="s">
        <v>40</v>
      </c>
      <c r="U1094" t="s">
        <v>134</v>
      </c>
      <c r="V1094" t="s">
        <v>144</v>
      </c>
      <c r="W1094" t="s">
        <v>40</v>
      </c>
      <c r="X1094" t="s">
        <v>43</v>
      </c>
      <c r="Y1094" t="s">
        <v>95</v>
      </c>
      <c r="Z1094" t="s">
        <v>67</v>
      </c>
      <c r="AA1094" t="s">
        <v>214</v>
      </c>
      <c r="AB1094" t="s">
        <v>1579</v>
      </c>
      <c r="AC1094" t="s">
        <v>47</v>
      </c>
      <c r="AD1094" t="s">
        <v>241</v>
      </c>
    </row>
    <row r="1095" spans="1:30" hidden="1" x14ac:dyDescent="0.3">
      <c r="A1095" t="s">
        <v>5024</v>
      </c>
      <c r="B1095" t="s">
        <v>5025</v>
      </c>
      <c r="C1095" s="1" t="str">
        <f t="shared" si="185"/>
        <v>21:0500</v>
      </c>
      <c r="D1095" s="1" t="str">
        <f t="shared" si="182"/>
        <v>21:0165</v>
      </c>
      <c r="E1095" t="s">
        <v>5026</v>
      </c>
      <c r="F1095" t="s">
        <v>5027</v>
      </c>
      <c r="H1095">
        <v>52.067797400000003</v>
      </c>
      <c r="I1095">
        <v>-61.674608900000003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91</v>
      </c>
      <c r="N1095">
        <v>1094</v>
      </c>
      <c r="O1095" t="s">
        <v>299</v>
      </c>
      <c r="P1095" t="s">
        <v>67</v>
      </c>
      <c r="Q1095" t="s">
        <v>95</v>
      </c>
      <c r="R1095" t="s">
        <v>136</v>
      </c>
      <c r="S1095" t="s">
        <v>37</v>
      </c>
      <c r="T1095" t="s">
        <v>40</v>
      </c>
      <c r="U1095" t="s">
        <v>1151</v>
      </c>
      <c r="V1095" t="s">
        <v>565</v>
      </c>
      <c r="W1095" t="s">
        <v>40</v>
      </c>
      <c r="X1095" t="s">
        <v>43</v>
      </c>
      <c r="Y1095" t="s">
        <v>37</v>
      </c>
      <c r="Z1095" t="s">
        <v>58</v>
      </c>
      <c r="AA1095" t="s">
        <v>58</v>
      </c>
      <c r="AB1095" t="s">
        <v>145</v>
      </c>
      <c r="AC1095" t="s">
        <v>293</v>
      </c>
      <c r="AD1095" t="s">
        <v>480</v>
      </c>
    </row>
    <row r="1096" spans="1:30" hidden="1" x14ac:dyDescent="0.3">
      <c r="A1096" t="s">
        <v>5028</v>
      </c>
      <c r="B1096" t="s">
        <v>5029</v>
      </c>
      <c r="C1096" s="1" t="str">
        <f t="shared" si="185"/>
        <v>21:0500</v>
      </c>
      <c r="D1096" s="1" t="str">
        <f t="shared" si="182"/>
        <v>21:0165</v>
      </c>
      <c r="E1096" t="s">
        <v>5030</v>
      </c>
      <c r="F1096" t="s">
        <v>5031</v>
      </c>
      <c r="H1096">
        <v>52.067609699999998</v>
      </c>
      <c r="I1096">
        <v>-61.708694899999998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102</v>
      </c>
      <c r="N1096">
        <v>1095</v>
      </c>
      <c r="O1096" t="s">
        <v>77</v>
      </c>
      <c r="P1096" t="s">
        <v>153</v>
      </c>
      <c r="Q1096" t="s">
        <v>95</v>
      </c>
      <c r="R1096" t="s">
        <v>136</v>
      </c>
      <c r="S1096" t="s">
        <v>38</v>
      </c>
      <c r="T1096" t="s">
        <v>40</v>
      </c>
      <c r="U1096" t="s">
        <v>511</v>
      </c>
      <c r="V1096" t="s">
        <v>322</v>
      </c>
      <c r="W1096" t="s">
        <v>194</v>
      </c>
      <c r="X1096" t="s">
        <v>43</v>
      </c>
      <c r="Y1096" t="s">
        <v>55</v>
      </c>
      <c r="Z1096" t="s">
        <v>204</v>
      </c>
      <c r="AA1096" t="s">
        <v>214</v>
      </c>
      <c r="AB1096" t="s">
        <v>1082</v>
      </c>
      <c r="AC1096" t="s">
        <v>884</v>
      </c>
      <c r="AD1096" t="s">
        <v>216</v>
      </c>
    </row>
    <row r="1097" spans="1:30" hidden="1" x14ac:dyDescent="0.3">
      <c r="A1097" t="s">
        <v>5032</v>
      </c>
      <c r="B1097" t="s">
        <v>5033</v>
      </c>
      <c r="C1097" s="1" t="str">
        <f t="shared" si="185"/>
        <v>21:0500</v>
      </c>
      <c r="D1097" s="1" t="str">
        <f t="shared" si="182"/>
        <v>21:0165</v>
      </c>
      <c r="E1097" t="s">
        <v>5018</v>
      </c>
      <c r="F1097" t="s">
        <v>5034</v>
      </c>
      <c r="H1097">
        <v>52.0683881</v>
      </c>
      <c r="I1097">
        <v>-61.743234800000003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65</v>
      </c>
      <c r="N1097">
        <v>1096</v>
      </c>
      <c r="O1097" t="s">
        <v>134</v>
      </c>
      <c r="P1097" t="s">
        <v>131</v>
      </c>
      <c r="Q1097" t="s">
        <v>39</v>
      </c>
      <c r="R1097" t="s">
        <v>136</v>
      </c>
      <c r="S1097" t="s">
        <v>95</v>
      </c>
      <c r="T1097" t="s">
        <v>40</v>
      </c>
      <c r="U1097" t="s">
        <v>397</v>
      </c>
      <c r="V1097" t="s">
        <v>920</v>
      </c>
      <c r="W1097" t="s">
        <v>40</v>
      </c>
      <c r="X1097" t="s">
        <v>43</v>
      </c>
      <c r="Y1097" t="s">
        <v>39</v>
      </c>
      <c r="Z1097" t="s">
        <v>67</v>
      </c>
      <c r="AA1097" t="s">
        <v>135</v>
      </c>
      <c r="AB1097" t="s">
        <v>168</v>
      </c>
      <c r="AC1097" t="s">
        <v>596</v>
      </c>
      <c r="AD1097" t="s">
        <v>196</v>
      </c>
    </row>
    <row r="1098" spans="1:30" hidden="1" x14ac:dyDescent="0.3">
      <c r="A1098" t="s">
        <v>5035</v>
      </c>
      <c r="B1098" t="s">
        <v>5036</v>
      </c>
      <c r="C1098" s="1" t="str">
        <f t="shared" si="185"/>
        <v>21:0500</v>
      </c>
      <c r="D1098" s="1" t="str">
        <f t="shared" si="182"/>
        <v>21:0165</v>
      </c>
      <c r="E1098" t="s">
        <v>5018</v>
      </c>
      <c r="F1098" t="s">
        <v>5037</v>
      </c>
      <c r="H1098">
        <v>52.0683881</v>
      </c>
      <c r="I1098">
        <v>-61.743234800000003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52</v>
      </c>
      <c r="N1098">
        <v>1097</v>
      </c>
      <c r="O1098" t="s">
        <v>164</v>
      </c>
      <c r="P1098" t="s">
        <v>131</v>
      </c>
      <c r="Q1098" t="s">
        <v>39</v>
      </c>
      <c r="R1098" t="s">
        <v>37</v>
      </c>
      <c r="S1098" t="s">
        <v>95</v>
      </c>
      <c r="T1098" t="s">
        <v>40</v>
      </c>
      <c r="U1098" t="s">
        <v>78</v>
      </c>
      <c r="V1098" t="s">
        <v>649</v>
      </c>
      <c r="W1098" t="s">
        <v>40</v>
      </c>
      <c r="X1098" t="s">
        <v>43</v>
      </c>
      <c r="Y1098" t="s">
        <v>95</v>
      </c>
      <c r="Z1098" t="s">
        <v>67</v>
      </c>
      <c r="AA1098" t="s">
        <v>135</v>
      </c>
      <c r="AB1098" t="s">
        <v>582</v>
      </c>
      <c r="AC1098" t="s">
        <v>97</v>
      </c>
      <c r="AD1098" t="s">
        <v>196</v>
      </c>
    </row>
    <row r="1099" spans="1:30" hidden="1" x14ac:dyDescent="0.3">
      <c r="A1099" t="s">
        <v>5038</v>
      </c>
      <c r="B1099" t="s">
        <v>5039</v>
      </c>
      <c r="C1099" s="1" t="str">
        <f t="shared" si="185"/>
        <v>21:0500</v>
      </c>
      <c r="D1099" s="1" t="str">
        <f t="shared" si="182"/>
        <v>21:0165</v>
      </c>
      <c r="E1099" t="s">
        <v>5040</v>
      </c>
      <c r="F1099" t="s">
        <v>5041</v>
      </c>
      <c r="H1099">
        <v>52.054647799999998</v>
      </c>
      <c r="I1099">
        <v>-61.808132200000003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113</v>
      </c>
      <c r="N1099">
        <v>1098</v>
      </c>
      <c r="O1099" t="s">
        <v>135</v>
      </c>
      <c r="P1099" t="s">
        <v>193</v>
      </c>
      <c r="Q1099" t="s">
        <v>95</v>
      </c>
      <c r="R1099" t="s">
        <v>131</v>
      </c>
      <c r="S1099" t="s">
        <v>92</v>
      </c>
      <c r="T1099" t="s">
        <v>40</v>
      </c>
      <c r="U1099" t="s">
        <v>5042</v>
      </c>
      <c r="V1099" t="s">
        <v>505</v>
      </c>
      <c r="W1099" t="s">
        <v>194</v>
      </c>
      <c r="X1099" t="s">
        <v>43</v>
      </c>
      <c r="Y1099" t="s">
        <v>95</v>
      </c>
      <c r="Z1099" t="s">
        <v>423</v>
      </c>
      <c r="AA1099" t="s">
        <v>204</v>
      </c>
      <c r="AB1099" t="s">
        <v>2662</v>
      </c>
      <c r="AC1099" t="s">
        <v>55</v>
      </c>
      <c r="AD1099" t="s">
        <v>2166</v>
      </c>
    </row>
    <row r="1100" spans="1:30" hidden="1" x14ac:dyDescent="0.3">
      <c r="A1100" t="s">
        <v>5043</v>
      </c>
      <c r="B1100" t="s">
        <v>5044</v>
      </c>
      <c r="C1100" s="1" t="str">
        <f t="shared" si="185"/>
        <v>21:0500</v>
      </c>
      <c r="D1100" s="1" t="str">
        <f>HYPERLINK("http://geochem.nrcan.gc.ca/cdogs/content/svy/svy_e.htm", "")</f>
        <v/>
      </c>
      <c r="G1100" s="1" t="str">
        <f>HYPERLINK("http://geochem.nrcan.gc.ca/cdogs/content/cr_/cr_00056_e.htm", "56")</f>
        <v>56</v>
      </c>
      <c r="J1100" t="s">
        <v>161</v>
      </c>
      <c r="K1100" t="s">
        <v>162</v>
      </c>
      <c r="L1100">
        <v>56</v>
      </c>
      <c r="M1100" t="s">
        <v>163</v>
      </c>
      <c r="N1100">
        <v>1099</v>
      </c>
      <c r="O1100" t="s">
        <v>2585</v>
      </c>
      <c r="P1100" t="s">
        <v>152</v>
      </c>
      <c r="Q1100" t="s">
        <v>169</v>
      </c>
      <c r="R1100" t="s">
        <v>135</v>
      </c>
      <c r="S1100" t="s">
        <v>130</v>
      </c>
      <c r="T1100" t="s">
        <v>194</v>
      </c>
      <c r="U1100" t="s">
        <v>5045</v>
      </c>
      <c r="V1100" t="s">
        <v>1572</v>
      </c>
      <c r="W1100" t="s">
        <v>239</v>
      </c>
      <c r="X1100" t="s">
        <v>145</v>
      </c>
      <c r="Y1100" t="s">
        <v>37</v>
      </c>
      <c r="Z1100" t="s">
        <v>423</v>
      </c>
      <c r="AA1100" t="s">
        <v>196</v>
      </c>
      <c r="AB1100" t="s">
        <v>1736</v>
      </c>
      <c r="AC1100" t="s">
        <v>462</v>
      </c>
      <c r="AD1100" t="s">
        <v>1070</v>
      </c>
    </row>
    <row r="1101" spans="1:30" hidden="1" x14ac:dyDescent="0.3">
      <c r="A1101" t="s">
        <v>5046</v>
      </c>
      <c r="B1101" t="s">
        <v>5047</v>
      </c>
      <c r="C1101" s="1" t="str">
        <f t="shared" si="185"/>
        <v>21:0500</v>
      </c>
      <c r="D1101" s="1" t="str">
        <f t="shared" ref="D1101:D1125" si="186">HYPERLINK("http://geochem.nrcan.gc.ca/cdogs/content/svy/svy210165_e.htm", "21:0165")</f>
        <v>21:0165</v>
      </c>
      <c r="E1101" t="s">
        <v>5048</v>
      </c>
      <c r="F1101" t="s">
        <v>5049</v>
      </c>
      <c r="H1101">
        <v>52.063136700000001</v>
      </c>
      <c r="I1101">
        <v>-61.852691200000002</v>
      </c>
      <c r="J1101" s="1" t="str">
        <f t="shared" ref="J1101:J1125" si="187">HYPERLINK("http://geochem.nrcan.gc.ca/cdogs/content/kwd/kwd020027_e.htm", "NGR lake sediment grab sample")</f>
        <v>NGR lake sediment grab sample</v>
      </c>
      <c r="K1101" s="1" t="str">
        <f t="shared" ref="K1101:K1125" si="188">HYPERLINK("http://geochem.nrcan.gc.ca/cdogs/content/kwd/kwd080006_e.htm", "&lt;177 micron (NGR)")</f>
        <v>&lt;177 micron (NGR)</v>
      </c>
      <c r="L1101">
        <v>56</v>
      </c>
      <c r="M1101" t="s">
        <v>127</v>
      </c>
      <c r="N1101">
        <v>1100</v>
      </c>
      <c r="O1101" t="s">
        <v>276</v>
      </c>
      <c r="P1101" t="s">
        <v>67</v>
      </c>
      <c r="Q1101" t="s">
        <v>39</v>
      </c>
      <c r="R1101" t="s">
        <v>37</v>
      </c>
      <c r="S1101" t="s">
        <v>95</v>
      </c>
      <c r="T1101" t="s">
        <v>40</v>
      </c>
      <c r="U1101" t="s">
        <v>1520</v>
      </c>
      <c r="V1101" t="s">
        <v>144</v>
      </c>
      <c r="W1101" t="s">
        <v>194</v>
      </c>
      <c r="X1101" t="s">
        <v>179</v>
      </c>
      <c r="Y1101" t="s">
        <v>95</v>
      </c>
      <c r="Z1101" t="s">
        <v>204</v>
      </c>
      <c r="AA1101" t="s">
        <v>258</v>
      </c>
      <c r="AB1101" t="s">
        <v>2747</v>
      </c>
      <c r="AC1101" t="s">
        <v>39</v>
      </c>
      <c r="AD1101" t="s">
        <v>449</v>
      </c>
    </row>
    <row r="1102" spans="1:30" hidden="1" x14ac:dyDescent="0.3">
      <c r="A1102" t="s">
        <v>5050</v>
      </c>
      <c r="B1102" t="s">
        <v>5051</v>
      </c>
      <c r="C1102" s="1" t="str">
        <f t="shared" si="185"/>
        <v>21:0500</v>
      </c>
      <c r="D1102" s="1" t="str">
        <f t="shared" si="186"/>
        <v>21:0165</v>
      </c>
      <c r="E1102" t="s">
        <v>5052</v>
      </c>
      <c r="F1102" t="s">
        <v>5053</v>
      </c>
      <c r="H1102">
        <v>52.058365600000002</v>
      </c>
      <c r="I1102">
        <v>-61.9206249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142</v>
      </c>
      <c r="N1102">
        <v>1101</v>
      </c>
      <c r="O1102" t="s">
        <v>169</v>
      </c>
      <c r="P1102" t="s">
        <v>176</v>
      </c>
      <c r="Q1102" t="s">
        <v>37</v>
      </c>
      <c r="R1102" t="s">
        <v>136</v>
      </c>
      <c r="S1102" t="s">
        <v>95</v>
      </c>
      <c r="T1102" t="s">
        <v>40</v>
      </c>
      <c r="U1102" t="s">
        <v>78</v>
      </c>
      <c r="V1102" t="s">
        <v>649</v>
      </c>
      <c r="W1102" t="s">
        <v>40</v>
      </c>
      <c r="X1102" t="s">
        <v>43</v>
      </c>
      <c r="Y1102" t="s">
        <v>95</v>
      </c>
      <c r="Z1102" t="s">
        <v>185</v>
      </c>
      <c r="AA1102" t="s">
        <v>214</v>
      </c>
      <c r="AB1102" t="s">
        <v>559</v>
      </c>
      <c r="AC1102" t="s">
        <v>179</v>
      </c>
      <c r="AD1102" t="s">
        <v>241</v>
      </c>
    </row>
    <row r="1103" spans="1:30" hidden="1" x14ac:dyDescent="0.3">
      <c r="A1103" t="s">
        <v>5054</v>
      </c>
      <c r="B1103" t="s">
        <v>5055</v>
      </c>
      <c r="C1103" s="1" t="str">
        <f t="shared" si="185"/>
        <v>21:0500</v>
      </c>
      <c r="D1103" s="1" t="str">
        <f t="shared" si="186"/>
        <v>21:0165</v>
      </c>
      <c r="E1103" t="s">
        <v>5056</v>
      </c>
      <c r="F1103" t="s">
        <v>5057</v>
      </c>
      <c r="H1103">
        <v>52.062735099999998</v>
      </c>
      <c r="I1103">
        <v>-61.956536399999997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150</v>
      </c>
      <c r="N1103">
        <v>1102</v>
      </c>
      <c r="O1103" t="s">
        <v>256</v>
      </c>
      <c r="P1103" t="s">
        <v>54</v>
      </c>
      <c r="Q1103" t="s">
        <v>95</v>
      </c>
      <c r="R1103" t="s">
        <v>68</v>
      </c>
      <c r="S1103" t="s">
        <v>95</v>
      </c>
      <c r="T1103" t="s">
        <v>40</v>
      </c>
      <c r="U1103" t="s">
        <v>134</v>
      </c>
      <c r="V1103" t="s">
        <v>390</v>
      </c>
      <c r="W1103" t="s">
        <v>194</v>
      </c>
      <c r="X1103" t="s">
        <v>43</v>
      </c>
      <c r="Y1103" t="s">
        <v>95</v>
      </c>
      <c r="Z1103" t="s">
        <v>67</v>
      </c>
      <c r="AA1103" t="s">
        <v>214</v>
      </c>
      <c r="AB1103" t="s">
        <v>1557</v>
      </c>
      <c r="AC1103" t="s">
        <v>47</v>
      </c>
      <c r="AD1103" t="s">
        <v>392</v>
      </c>
    </row>
    <row r="1104" spans="1:30" hidden="1" x14ac:dyDescent="0.3">
      <c r="A1104" t="s">
        <v>5058</v>
      </c>
      <c r="B1104" t="s">
        <v>5059</v>
      </c>
      <c r="C1104" s="1" t="str">
        <f t="shared" si="185"/>
        <v>21:0500</v>
      </c>
      <c r="D1104" s="1" t="str">
        <f t="shared" si="186"/>
        <v>21:0165</v>
      </c>
      <c r="E1104" t="s">
        <v>5060</v>
      </c>
      <c r="F1104" t="s">
        <v>5061</v>
      </c>
      <c r="H1104">
        <v>52.096607200000001</v>
      </c>
      <c r="I1104">
        <v>-61.945658100000003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175</v>
      </c>
      <c r="N1104">
        <v>1103</v>
      </c>
      <c r="O1104" t="s">
        <v>576</v>
      </c>
      <c r="P1104" t="s">
        <v>192</v>
      </c>
      <c r="Q1104" t="s">
        <v>39</v>
      </c>
      <c r="R1104" t="s">
        <v>38</v>
      </c>
      <c r="S1104" t="s">
        <v>39</v>
      </c>
      <c r="T1104" t="s">
        <v>40</v>
      </c>
      <c r="U1104" t="s">
        <v>648</v>
      </c>
      <c r="V1104" t="s">
        <v>313</v>
      </c>
      <c r="W1104" t="s">
        <v>194</v>
      </c>
      <c r="X1104" t="s">
        <v>70</v>
      </c>
      <c r="Y1104" t="s">
        <v>95</v>
      </c>
      <c r="Z1104" t="s">
        <v>35</v>
      </c>
      <c r="AA1104" t="s">
        <v>58</v>
      </c>
      <c r="AB1104" t="s">
        <v>429</v>
      </c>
      <c r="AC1104" t="s">
        <v>39</v>
      </c>
      <c r="AD1104" t="s">
        <v>122</v>
      </c>
    </row>
    <row r="1105" spans="1:30" hidden="1" x14ac:dyDescent="0.3">
      <c r="A1105" t="s">
        <v>5062</v>
      </c>
      <c r="B1105" t="s">
        <v>5063</v>
      </c>
      <c r="C1105" s="1" t="str">
        <f t="shared" si="185"/>
        <v>21:0500</v>
      </c>
      <c r="D1105" s="1" t="str">
        <f t="shared" si="186"/>
        <v>21:0165</v>
      </c>
      <c r="E1105" t="s">
        <v>5064</v>
      </c>
      <c r="F1105" t="s">
        <v>5065</v>
      </c>
      <c r="H1105">
        <v>52.087043299999998</v>
      </c>
      <c r="I1105">
        <v>-61.9093947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184</v>
      </c>
      <c r="N1105">
        <v>1104</v>
      </c>
      <c r="O1105" t="s">
        <v>104</v>
      </c>
      <c r="P1105" t="s">
        <v>176</v>
      </c>
      <c r="Q1105" t="s">
        <v>95</v>
      </c>
      <c r="R1105" t="s">
        <v>37</v>
      </c>
      <c r="S1105" t="s">
        <v>95</v>
      </c>
      <c r="T1105" t="s">
        <v>40</v>
      </c>
      <c r="U1105" t="s">
        <v>66</v>
      </c>
      <c r="V1105" t="s">
        <v>248</v>
      </c>
      <c r="W1105" t="s">
        <v>40</v>
      </c>
      <c r="X1105" t="s">
        <v>43</v>
      </c>
      <c r="Y1105" t="s">
        <v>95</v>
      </c>
      <c r="Z1105" t="s">
        <v>185</v>
      </c>
      <c r="AA1105" t="s">
        <v>135</v>
      </c>
      <c r="AB1105" t="s">
        <v>566</v>
      </c>
      <c r="AC1105" t="s">
        <v>42</v>
      </c>
      <c r="AD1105" t="s">
        <v>203</v>
      </c>
    </row>
    <row r="1106" spans="1:30" hidden="1" x14ac:dyDescent="0.3">
      <c r="A1106" t="s">
        <v>5066</v>
      </c>
      <c r="B1106" t="s">
        <v>5067</v>
      </c>
      <c r="C1106" s="1" t="str">
        <f t="shared" si="185"/>
        <v>21:0500</v>
      </c>
      <c r="D1106" s="1" t="str">
        <f t="shared" si="186"/>
        <v>21:0165</v>
      </c>
      <c r="E1106" t="s">
        <v>5068</v>
      </c>
      <c r="F1106" t="s">
        <v>5069</v>
      </c>
      <c r="H1106">
        <v>52.0924482</v>
      </c>
      <c r="I1106">
        <v>-61.847150999999997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191</v>
      </c>
      <c r="N1106">
        <v>1105</v>
      </c>
      <c r="O1106" t="s">
        <v>3754</v>
      </c>
      <c r="P1106" t="s">
        <v>204</v>
      </c>
      <c r="Q1106" t="s">
        <v>55</v>
      </c>
      <c r="R1106" t="s">
        <v>193</v>
      </c>
      <c r="S1106" t="s">
        <v>276</v>
      </c>
      <c r="T1106" t="s">
        <v>40</v>
      </c>
      <c r="U1106" t="s">
        <v>5070</v>
      </c>
      <c r="V1106" t="s">
        <v>5071</v>
      </c>
      <c r="W1106" t="s">
        <v>40</v>
      </c>
      <c r="X1106" t="s">
        <v>740</v>
      </c>
      <c r="Y1106" t="s">
        <v>39</v>
      </c>
      <c r="Z1106" t="s">
        <v>423</v>
      </c>
      <c r="AA1106" t="s">
        <v>204</v>
      </c>
      <c r="AB1106" t="s">
        <v>987</v>
      </c>
      <c r="AC1106" t="s">
        <v>3511</v>
      </c>
      <c r="AD1106" t="s">
        <v>1236</v>
      </c>
    </row>
    <row r="1107" spans="1:30" hidden="1" x14ac:dyDescent="0.3">
      <c r="A1107" t="s">
        <v>5072</v>
      </c>
      <c r="B1107" t="s">
        <v>5073</v>
      </c>
      <c r="C1107" s="1" t="str">
        <f t="shared" si="185"/>
        <v>21:0500</v>
      </c>
      <c r="D1107" s="1" t="str">
        <f t="shared" si="186"/>
        <v>21:0165</v>
      </c>
      <c r="E1107" t="s">
        <v>5074</v>
      </c>
      <c r="F1107" t="s">
        <v>5075</v>
      </c>
      <c r="H1107">
        <v>52.088881000000001</v>
      </c>
      <c r="I1107">
        <v>-61.803993499999997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201</v>
      </c>
      <c r="N1107">
        <v>1106</v>
      </c>
      <c r="O1107" t="s">
        <v>1900</v>
      </c>
      <c r="P1107" t="s">
        <v>232</v>
      </c>
      <c r="Q1107" t="s">
        <v>131</v>
      </c>
      <c r="R1107" t="s">
        <v>79</v>
      </c>
      <c r="S1107" t="s">
        <v>38</v>
      </c>
      <c r="T1107" t="s">
        <v>40</v>
      </c>
      <c r="U1107" t="s">
        <v>1520</v>
      </c>
      <c r="V1107" t="s">
        <v>85</v>
      </c>
      <c r="W1107" t="s">
        <v>40</v>
      </c>
      <c r="X1107" t="s">
        <v>39</v>
      </c>
      <c r="Y1107" t="s">
        <v>55</v>
      </c>
      <c r="Z1107" t="s">
        <v>214</v>
      </c>
      <c r="AA1107" t="s">
        <v>135</v>
      </c>
      <c r="AB1107" t="s">
        <v>519</v>
      </c>
      <c r="AC1107" t="s">
        <v>714</v>
      </c>
      <c r="AD1107" t="s">
        <v>1477</v>
      </c>
    </row>
    <row r="1108" spans="1:30" hidden="1" x14ac:dyDescent="0.3">
      <c r="A1108" t="s">
        <v>5076</v>
      </c>
      <c r="B1108" t="s">
        <v>5077</v>
      </c>
      <c r="C1108" s="1" t="str">
        <f t="shared" si="185"/>
        <v>21:0500</v>
      </c>
      <c r="D1108" s="1" t="str">
        <f t="shared" si="186"/>
        <v>21:0165</v>
      </c>
      <c r="E1108" t="s">
        <v>5078</v>
      </c>
      <c r="F1108" t="s">
        <v>5079</v>
      </c>
      <c r="H1108">
        <v>52.102332699999998</v>
      </c>
      <c r="I1108">
        <v>-61.740922099999999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210</v>
      </c>
      <c r="N1108">
        <v>1107</v>
      </c>
      <c r="O1108" t="s">
        <v>53</v>
      </c>
      <c r="P1108" t="s">
        <v>169</v>
      </c>
      <c r="Q1108" t="s">
        <v>37</v>
      </c>
      <c r="R1108" t="s">
        <v>136</v>
      </c>
      <c r="S1108" t="s">
        <v>95</v>
      </c>
      <c r="T1108" t="s">
        <v>40</v>
      </c>
      <c r="U1108" t="s">
        <v>1556</v>
      </c>
      <c r="V1108" t="s">
        <v>649</v>
      </c>
      <c r="W1108" t="s">
        <v>194</v>
      </c>
      <c r="X1108" t="s">
        <v>43</v>
      </c>
      <c r="Y1108" t="s">
        <v>95</v>
      </c>
      <c r="Z1108" t="s">
        <v>134</v>
      </c>
      <c r="AA1108" t="s">
        <v>314</v>
      </c>
      <c r="AB1108" t="s">
        <v>108</v>
      </c>
      <c r="AC1108" t="s">
        <v>598</v>
      </c>
      <c r="AD1108" t="s">
        <v>480</v>
      </c>
    </row>
    <row r="1109" spans="1:30" hidden="1" x14ac:dyDescent="0.3">
      <c r="A1109" t="s">
        <v>5080</v>
      </c>
      <c r="B1109" t="s">
        <v>5081</v>
      </c>
      <c r="C1109" s="1" t="str">
        <f t="shared" si="185"/>
        <v>21:0500</v>
      </c>
      <c r="D1109" s="1" t="str">
        <f t="shared" si="186"/>
        <v>21:0165</v>
      </c>
      <c r="E1109" t="s">
        <v>5082</v>
      </c>
      <c r="F1109" t="s">
        <v>5083</v>
      </c>
      <c r="H1109">
        <v>52.1099587</v>
      </c>
      <c r="I1109">
        <v>-61.697248899999998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221</v>
      </c>
      <c r="N1109">
        <v>1108</v>
      </c>
      <c r="O1109" t="s">
        <v>258</v>
      </c>
      <c r="P1109" t="s">
        <v>276</v>
      </c>
      <c r="Q1109" t="s">
        <v>95</v>
      </c>
      <c r="R1109" t="s">
        <v>136</v>
      </c>
      <c r="S1109" t="s">
        <v>92</v>
      </c>
      <c r="T1109" t="s">
        <v>194</v>
      </c>
      <c r="U1109" t="s">
        <v>5084</v>
      </c>
      <c r="V1109" t="s">
        <v>378</v>
      </c>
      <c r="W1109" t="s">
        <v>40</v>
      </c>
      <c r="X1109" t="s">
        <v>43</v>
      </c>
      <c r="Y1109" t="s">
        <v>95</v>
      </c>
      <c r="Z1109" t="s">
        <v>314</v>
      </c>
      <c r="AA1109" t="s">
        <v>196</v>
      </c>
      <c r="AB1109" t="s">
        <v>1285</v>
      </c>
      <c r="AC1109" t="s">
        <v>818</v>
      </c>
      <c r="AD1109" t="s">
        <v>86</v>
      </c>
    </row>
    <row r="1110" spans="1:30" hidden="1" x14ac:dyDescent="0.3">
      <c r="A1110" t="s">
        <v>5085</v>
      </c>
      <c r="B1110" t="s">
        <v>5086</v>
      </c>
      <c r="C1110" s="1" t="str">
        <f t="shared" si="185"/>
        <v>21:0500</v>
      </c>
      <c r="D1110" s="1" t="str">
        <f t="shared" si="186"/>
        <v>21:0165</v>
      </c>
      <c r="E1110" t="s">
        <v>5087</v>
      </c>
      <c r="F1110" t="s">
        <v>5088</v>
      </c>
      <c r="H1110">
        <v>52.096418200000002</v>
      </c>
      <c r="I1110">
        <v>-61.634577299999997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230</v>
      </c>
      <c r="N1110">
        <v>1109</v>
      </c>
      <c r="O1110" t="s">
        <v>192</v>
      </c>
      <c r="P1110" t="s">
        <v>176</v>
      </c>
      <c r="Q1110" t="s">
        <v>55</v>
      </c>
      <c r="R1110" t="s">
        <v>68</v>
      </c>
      <c r="S1110" t="s">
        <v>95</v>
      </c>
      <c r="T1110" t="s">
        <v>40</v>
      </c>
      <c r="U1110" t="s">
        <v>329</v>
      </c>
      <c r="V1110" t="s">
        <v>2296</v>
      </c>
      <c r="W1110" t="s">
        <v>194</v>
      </c>
      <c r="X1110" t="s">
        <v>43</v>
      </c>
      <c r="Y1110" t="s">
        <v>95</v>
      </c>
      <c r="Z1110" t="s">
        <v>134</v>
      </c>
      <c r="AA1110" t="s">
        <v>58</v>
      </c>
      <c r="AB1110" t="s">
        <v>1932</v>
      </c>
      <c r="AC1110" t="s">
        <v>55</v>
      </c>
      <c r="AD1110" t="s">
        <v>478</v>
      </c>
    </row>
    <row r="1111" spans="1:30" hidden="1" x14ac:dyDescent="0.3">
      <c r="A1111" t="s">
        <v>5089</v>
      </c>
      <c r="B1111" t="s">
        <v>5090</v>
      </c>
      <c r="C1111" s="1" t="str">
        <f t="shared" si="185"/>
        <v>21:0500</v>
      </c>
      <c r="D1111" s="1" t="str">
        <f t="shared" si="186"/>
        <v>21:0165</v>
      </c>
      <c r="E1111" t="s">
        <v>5091</v>
      </c>
      <c r="F1111" t="s">
        <v>5092</v>
      </c>
      <c r="H1111">
        <v>52.0989285</v>
      </c>
      <c r="I1111">
        <v>-61.611637700000003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238</v>
      </c>
      <c r="N1111">
        <v>1110</v>
      </c>
      <c r="O1111" t="s">
        <v>576</v>
      </c>
      <c r="P1111" t="s">
        <v>193</v>
      </c>
      <c r="Q1111" t="s">
        <v>39</v>
      </c>
      <c r="R1111" t="s">
        <v>136</v>
      </c>
      <c r="S1111" t="s">
        <v>95</v>
      </c>
      <c r="T1111" t="s">
        <v>40</v>
      </c>
      <c r="U1111" t="s">
        <v>1241</v>
      </c>
      <c r="V1111" t="s">
        <v>1598</v>
      </c>
      <c r="W1111" t="s">
        <v>40</v>
      </c>
      <c r="X1111" t="s">
        <v>179</v>
      </c>
      <c r="Y1111" t="s">
        <v>95</v>
      </c>
      <c r="Z1111" t="s">
        <v>135</v>
      </c>
      <c r="AA1111" t="s">
        <v>45</v>
      </c>
      <c r="AB1111" t="s">
        <v>59</v>
      </c>
      <c r="AC1111" t="s">
        <v>740</v>
      </c>
      <c r="AD1111" t="s">
        <v>203</v>
      </c>
    </row>
    <row r="1112" spans="1:30" hidden="1" x14ac:dyDescent="0.3">
      <c r="A1112" t="s">
        <v>5093</v>
      </c>
      <c r="B1112" t="s">
        <v>5094</v>
      </c>
      <c r="C1112" s="1" t="str">
        <f t="shared" si="185"/>
        <v>21:0500</v>
      </c>
      <c r="D1112" s="1" t="str">
        <f t="shared" si="186"/>
        <v>21:0165</v>
      </c>
      <c r="E1112" t="s">
        <v>5095</v>
      </c>
      <c r="F1112" t="s">
        <v>5096</v>
      </c>
      <c r="H1112">
        <v>52.132702100000003</v>
      </c>
      <c r="I1112">
        <v>-61.599659099999997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246</v>
      </c>
      <c r="N1112">
        <v>1111</v>
      </c>
      <c r="O1112" t="s">
        <v>247</v>
      </c>
      <c r="P1112" t="s">
        <v>193</v>
      </c>
      <c r="Q1112" t="s">
        <v>39</v>
      </c>
      <c r="R1112" t="s">
        <v>136</v>
      </c>
      <c r="S1112" t="s">
        <v>95</v>
      </c>
      <c r="T1112" t="s">
        <v>40</v>
      </c>
      <c r="U1112" t="s">
        <v>329</v>
      </c>
      <c r="V1112" t="s">
        <v>748</v>
      </c>
      <c r="W1112" t="s">
        <v>194</v>
      </c>
      <c r="X1112" t="s">
        <v>179</v>
      </c>
      <c r="Y1112" t="s">
        <v>95</v>
      </c>
      <c r="Z1112" t="s">
        <v>134</v>
      </c>
      <c r="AA1112" t="s">
        <v>58</v>
      </c>
      <c r="AB1112" t="s">
        <v>462</v>
      </c>
      <c r="AC1112" t="s">
        <v>179</v>
      </c>
      <c r="AD1112" t="s">
        <v>241</v>
      </c>
    </row>
    <row r="1113" spans="1:30" hidden="1" x14ac:dyDescent="0.3">
      <c r="A1113" t="s">
        <v>5097</v>
      </c>
      <c r="B1113" t="s">
        <v>5098</v>
      </c>
      <c r="C1113" s="1" t="str">
        <f t="shared" si="185"/>
        <v>21:0500</v>
      </c>
      <c r="D1113" s="1" t="str">
        <f t="shared" si="186"/>
        <v>21:0165</v>
      </c>
      <c r="E1113" t="s">
        <v>5099</v>
      </c>
      <c r="F1113" t="s">
        <v>5100</v>
      </c>
      <c r="H1113">
        <v>52.160957099999997</v>
      </c>
      <c r="I1113">
        <v>-61.611418499999999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57</v>
      </c>
      <c r="M1113" t="s">
        <v>34</v>
      </c>
      <c r="N1113">
        <v>1112</v>
      </c>
      <c r="O1113" t="s">
        <v>1241</v>
      </c>
      <c r="P1113" t="s">
        <v>169</v>
      </c>
      <c r="Q1113" t="s">
        <v>95</v>
      </c>
      <c r="R1113" t="s">
        <v>68</v>
      </c>
      <c r="S1113" t="s">
        <v>37</v>
      </c>
      <c r="T1113" t="s">
        <v>40</v>
      </c>
      <c r="U1113" t="s">
        <v>1318</v>
      </c>
      <c r="V1113" t="s">
        <v>596</v>
      </c>
      <c r="W1113" t="s">
        <v>40</v>
      </c>
      <c r="X1113" t="s">
        <v>179</v>
      </c>
      <c r="Y1113" t="s">
        <v>95</v>
      </c>
      <c r="Z1113" t="s">
        <v>44</v>
      </c>
      <c r="AA1113" t="s">
        <v>44</v>
      </c>
      <c r="AB1113" t="s">
        <v>385</v>
      </c>
      <c r="AC1113" t="s">
        <v>740</v>
      </c>
      <c r="AD1113" t="s">
        <v>438</v>
      </c>
    </row>
    <row r="1114" spans="1:30" hidden="1" x14ac:dyDescent="0.3">
      <c r="A1114" t="s">
        <v>5101</v>
      </c>
      <c r="B1114" t="s">
        <v>5102</v>
      </c>
      <c r="C1114" s="1" t="str">
        <f t="shared" si="185"/>
        <v>21:0500</v>
      </c>
      <c r="D1114" s="1" t="str">
        <f t="shared" si="186"/>
        <v>21:0165</v>
      </c>
      <c r="E1114" t="s">
        <v>5099</v>
      </c>
      <c r="F1114" t="s">
        <v>5103</v>
      </c>
      <c r="H1114">
        <v>52.160957099999997</v>
      </c>
      <c r="I1114">
        <v>-61.611418499999999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65</v>
      </c>
      <c r="N1114">
        <v>1113</v>
      </c>
      <c r="O1114" t="s">
        <v>391</v>
      </c>
      <c r="P1114" t="s">
        <v>169</v>
      </c>
      <c r="Q1114" t="s">
        <v>39</v>
      </c>
      <c r="R1114" t="s">
        <v>136</v>
      </c>
      <c r="S1114" t="s">
        <v>136</v>
      </c>
      <c r="T1114" t="s">
        <v>194</v>
      </c>
      <c r="U1114" t="s">
        <v>3341</v>
      </c>
      <c r="V1114" t="s">
        <v>97</v>
      </c>
      <c r="W1114" t="s">
        <v>40</v>
      </c>
      <c r="X1114" t="s">
        <v>43</v>
      </c>
      <c r="Y1114" t="s">
        <v>95</v>
      </c>
      <c r="Z1114" t="s">
        <v>44</v>
      </c>
      <c r="AA1114" t="s">
        <v>258</v>
      </c>
      <c r="AB1114" t="s">
        <v>1579</v>
      </c>
      <c r="AC1114" t="s">
        <v>85</v>
      </c>
      <c r="AD1114" t="s">
        <v>324</v>
      </c>
    </row>
    <row r="1115" spans="1:30" hidden="1" x14ac:dyDescent="0.3">
      <c r="A1115" t="s">
        <v>5104</v>
      </c>
      <c r="B1115" t="s">
        <v>5105</v>
      </c>
      <c r="C1115" s="1" t="str">
        <f t="shared" si="185"/>
        <v>21:0500</v>
      </c>
      <c r="D1115" s="1" t="str">
        <f t="shared" si="186"/>
        <v>21:0165</v>
      </c>
      <c r="E1115" t="s">
        <v>5099</v>
      </c>
      <c r="F1115" t="s">
        <v>5106</v>
      </c>
      <c r="H1115">
        <v>52.160957099999997</v>
      </c>
      <c r="I1115">
        <v>-61.611418499999999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52</v>
      </c>
      <c r="N1115">
        <v>1114</v>
      </c>
      <c r="O1115" t="s">
        <v>648</v>
      </c>
      <c r="P1115" t="s">
        <v>169</v>
      </c>
      <c r="Q1115" t="s">
        <v>95</v>
      </c>
      <c r="R1115" t="s">
        <v>136</v>
      </c>
      <c r="S1115" t="s">
        <v>68</v>
      </c>
      <c r="T1115" t="s">
        <v>40</v>
      </c>
      <c r="U1115" t="s">
        <v>107</v>
      </c>
      <c r="V1115" t="s">
        <v>677</v>
      </c>
      <c r="W1115" t="s">
        <v>40</v>
      </c>
      <c r="X1115" t="s">
        <v>43</v>
      </c>
      <c r="Y1115" t="s">
        <v>39</v>
      </c>
      <c r="Z1115" t="s">
        <v>258</v>
      </c>
      <c r="AA1115" t="s">
        <v>44</v>
      </c>
      <c r="AB1115" t="s">
        <v>936</v>
      </c>
      <c r="AC1115" t="s">
        <v>884</v>
      </c>
      <c r="AD1115" t="s">
        <v>449</v>
      </c>
    </row>
    <row r="1116" spans="1:30" hidden="1" x14ac:dyDescent="0.3">
      <c r="A1116" t="s">
        <v>5107</v>
      </c>
      <c r="B1116" t="s">
        <v>5108</v>
      </c>
      <c r="C1116" s="1" t="str">
        <f t="shared" si="185"/>
        <v>21:0500</v>
      </c>
      <c r="D1116" s="1" t="str">
        <f t="shared" si="186"/>
        <v>21:0165</v>
      </c>
      <c r="E1116" t="s">
        <v>5109</v>
      </c>
      <c r="F1116" t="s">
        <v>5110</v>
      </c>
      <c r="H1116">
        <v>52.167965600000002</v>
      </c>
      <c r="I1116">
        <v>-61.557843499999997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76</v>
      </c>
      <c r="N1116">
        <v>1115</v>
      </c>
      <c r="O1116" t="s">
        <v>314</v>
      </c>
      <c r="P1116" t="s">
        <v>477</v>
      </c>
      <c r="Q1116" t="s">
        <v>55</v>
      </c>
      <c r="R1116" t="s">
        <v>38</v>
      </c>
      <c r="S1116" t="s">
        <v>145</v>
      </c>
      <c r="T1116" t="s">
        <v>40</v>
      </c>
      <c r="U1116" t="s">
        <v>5111</v>
      </c>
      <c r="V1116" t="s">
        <v>5112</v>
      </c>
      <c r="W1116" t="s">
        <v>40</v>
      </c>
      <c r="X1116" t="s">
        <v>43</v>
      </c>
      <c r="Y1116" t="s">
        <v>37</v>
      </c>
      <c r="Z1116" t="s">
        <v>83</v>
      </c>
      <c r="AA1116" t="s">
        <v>196</v>
      </c>
      <c r="AB1116" t="s">
        <v>5113</v>
      </c>
      <c r="AC1116" t="s">
        <v>213</v>
      </c>
      <c r="AD1116" t="s">
        <v>158</v>
      </c>
    </row>
    <row r="1117" spans="1:30" hidden="1" x14ac:dyDescent="0.3">
      <c r="A1117" t="s">
        <v>5114</v>
      </c>
      <c r="B1117" t="s">
        <v>5115</v>
      </c>
      <c r="C1117" s="1" t="str">
        <f t="shared" si="185"/>
        <v>21:0500</v>
      </c>
      <c r="D1117" s="1" t="str">
        <f t="shared" si="186"/>
        <v>21:0165</v>
      </c>
      <c r="E1117" t="s">
        <v>5116</v>
      </c>
      <c r="F1117" t="s">
        <v>5117</v>
      </c>
      <c r="H1117">
        <v>52.170052200000001</v>
      </c>
      <c r="I1117">
        <v>-61.487526099999997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91</v>
      </c>
      <c r="N1117">
        <v>1116</v>
      </c>
      <c r="O1117" t="s">
        <v>58</v>
      </c>
      <c r="P1117" t="s">
        <v>145</v>
      </c>
      <c r="Q1117" t="s">
        <v>95</v>
      </c>
      <c r="R1117" t="s">
        <v>136</v>
      </c>
      <c r="S1117" t="s">
        <v>38</v>
      </c>
      <c r="T1117" t="s">
        <v>40</v>
      </c>
      <c r="U1117" t="s">
        <v>5118</v>
      </c>
      <c r="V1117" t="s">
        <v>2722</v>
      </c>
      <c r="W1117" t="s">
        <v>40</v>
      </c>
      <c r="X1117" t="s">
        <v>43</v>
      </c>
      <c r="Y1117" t="s">
        <v>55</v>
      </c>
      <c r="Z1117" t="s">
        <v>423</v>
      </c>
      <c r="AA1117" t="s">
        <v>258</v>
      </c>
      <c r="AB1117" t="s">
        <v>559</v>
      </c>
      <c r="AC1117" t="s">
        <v>505</v>
      </c>
      <c r="AD1117" t="s">
        <v>155</v>
      </c>
    </row>
    <row r="1118" spans="1:30" hidden="1" x14ac:dyDescent="0.3">
      <c r="A1118" t="s">
        <v>5119</v>
      </c>
      <c r="B1118" t="s">
        <v>5120</v>
      </c>
      <c r="C1118" s="1" t="str">
        <f t="shared" si="185"/>
        <v>21:0500</v>
      </c>
      <c r="D1118" s="1" t="str">
        <f t="shared" si="186"/>
        <v>21:0165</v>
      </c>
      <c r="E1118" t="s">
        <v>5121</v>
      </c>
      <c r="F1118" t="s">
        <v>5122</v>
      </c>
      <c r="H1118">
        <v>52.185132699999997</v>
      </c>
      <c r="I1118">
        <v>-61.4982343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102</v>
      </c>
      <c r="N1118">
        <v>1117</v>
      </c>
      <c r="O1118" t="s">
        <v>364</v>
      </c>
      <c r="P1118" t="s">
        <v>165</v>
      </c>
      <c r="Q1118" t="s">
        <v>39</v>
      </c>
      <c r="R1118" t="s">
        <v>37</v>
      </c>
      <c r="S1118" t="s">
        <v>136</v>
      </c>
      <c r="T1118" t="s">
        <v>40</v>
      </c>
      <c r="U1118" t="s">
        <v>3111</v>
      </c>
      <c r="V1118" t="s">
        <v>42</v>
      </c>
      <c r="W1118" t="s">
        <v>194</v>
      </c>
      <c r="X1118" t="s">
        <v>43</v>
      </c>
      <c r="Y1118" t="s">
        <v>95</v>
      </c>
      <c r="Z1118" t="s">
        <v>214</v>
      </c>
      <c r="AA1118" t="s">
        <v>214</v>
      </c>
      <c r="AB1118" t="s">
        <v>777</v>
      </c>
      <c r="AC1118" t="s">
        <v>85</v>
      </c>
      <c r="AD1118" t="s">
        <v>170</v>
      </c>
    </row>
    <row r="1119" spans="1:30" hidden="1" x14ac:dyDescent="0.3">
      <c r="A1119" t="s">
        <v>5123</v>
      </c>
      <c r="B1119" t="s">
        <v>5124</v>
      </c>
      <c r="C1119" s="1" t="str">
        <f t="shared" si="185"/>
        <v>21:0500</v>
      </c>
      <c r="D1119" s="1" t="str">
        <f t="shared" si="186"/>
        <v>21:0165</v>
      </c>
      <c r="E1119" t="s">
        <v>5125</v>
      </c>
      <c r="F1119" t="s">
        <v>5126</v>
      </c>
      <c r="H1119">
        <v>52.216934000000002</v>
      </c>
      <c r="I1119">
        <v>-61.4474193</v>
      </c>
      <c r="J1119" s="1" t="str">
        <f t="shared" si="187"/>
        <v>NGR lake sediment grab sample</v>
      </c>
      <c r="K1119" s="1" t="str">
        <f t="shared" si="188"/>
        <v>&lt;177 micron (NGR)</v>
      </c>
      <c r="L1119">
        <v>57</v>
      </c>
      <c r="M1119" t="s">
        <v>113</v>
      </c>
      <c r="N1119">
        <v>1118</v>
      </c>
      <c r="O1119" t="s">
        <v>533</v>
      </c>
      <c r="P1119" t="s">
        <v>270</v>
      </c>
      <c r="Q1119" t="s">
        <v>95</v>
      </c>
      <c r="R1119" t="s">
        <v>92</v>
      </c>
      <c r="S1119" t="s">
        <v>176</v>
      </c>
      <c r="T1119" t="s">
        <v>194</v>
      </c>
      <c r="U1119" t="s">
        <v>1174</v>
      </c>
      <c r="V1119" t="s">
        <v>79</v>
      </c>
      <c r="W1119" t="s">
        <v>194</v>
      </c>
      <c r="X1119" t="s">
        <v>43</v>
      </c>
      <c r="Y1119" t="s">
        <v>55</v>
      </c>
      <c r="Z1119" t="s">
        <v>82</v>
      </c>
      <c r="AA1119" t="s">
        <v>314</v>
      </c>
      <c r="AB1119" t="s">
        <v>1788</v>
      </c>
      <c r="AC1119" t="s">
        <v>461</v>
      </c>
      <c r="AD1119" t="s">
        <v>86</v>
      </c>
    </row>
    <row r="1120" spans="1:30" hidden="1" x14ac:dyDescent="0.3">
      <c r="A1120" t="s">
        <v>5127</v>
      </c>
      <c r="B1120" t="s">
        <v>5128</v>
      </c>
      <c r="C1120" s="1" t="str">
        <f t="shared" si="185"/>
        <v>21:0500</v>
      </c>
      <c r="D1120" s="1" t="str">
        <f t="shared" si="186"/>
        <v>21:0165</v>
      </c>
      <c r="E1120" t="s">
        <v>5129</v>
      </c>
      <c r="F1120" t="s">
        <v>5130</v>
      </c>
      <c r="H1120">
        <v>52.197207800000001</v>
      </c>
      <c r="I1120">
        <v>-61.401034500000002</v>
      </c>
      <c r="J1120" s="1" t="str">
        <f t="shared" si="187"/>
        <v>NGR lake sediment grab sample</v>
      </c>
      <c r="K1120" s="1" t="str">
        <f t="shared" si="188"/>
        <v>&lt;177 micron (NGR)</v>
      </c>
      <c r="L1120">
        <v>57</v>
      </c>
      <c r="M1120" t="s">
        <v>127</v>
      </c>
      <c r="N1120">
        <v>1119</v>
      </c>
      <c r="O1120" t="s">
        <v>204</v>
      </c>
      <c r="P1120" t="s">
        <v>165</v>
      </c>
      <c r="Q1120" t="s">
        <v>39</v>
      </c>
      <c r="R1120" t="s">
        <v>68</v>
      </c>
      <c r="S1120" t="s">
        <v>95</v>
      </c>
      <c r="T1120" t="s">
        <v>40</v>
      </c>
      <c r="U1120" t="s">
        <v>135</v>
      </c>
      <c r="V1120" t="s">
        <v>313</v>
      </c>
      <c r="W1120" t="s">
        <v>40</v>
      </c>
      <c r="X1120" t="s">
        <v>43</v>
      </c>
      <c r="Y1120" t="s">
        <v>95</v>
      </c>
      <c r="Z1120" t="s">
        <v>134</v>
      </c>
      <c r="AA1120" t="s">
        <v>258</v>
      </c>
      <c r="AB1120" t="s">
        <v>385</v>
      </c>
      <c r="AC1120" t="s">
        <v>106</v>
      </c>
      <c r="AD1120" t="s">
        <v>61</v>
      </c>
    </row>
    <row r="1121" spans="1:30" hidden="1" x14ac:dyDescent="0.3">
      <c r="A1121" t="s">
        <v>5131</v>
      </c>
      <c r="B1121" t="s">
        <v>5132</v>
      </c>
      <c r="C1121" s="1" t="str">
        <f t="shared" si="185"/>
        <v>21:0500</v>
      </c>
      <c r="D1121" s="1" t="str">
        <f t="shared" si="186"/>
        <v>21:0165</v>
      </c>
      <c r="E1121" t="s">
        <v>5133</v>
      </c>
      <c r="F1121" t="s">
        <v>5134</v>
      </c>
      <c r="H1121">
        <v>52.191972100000001</v>
      </c>
      <c r="I1121">
        <v>-61.4276014</v>
      </c>
      <c r="J1121" s="1" t="str">
        <f t="shared" si="187"/>
        <v>NGR lake sediment grab sample</v>
      </c>
      <c r="K1121" s="1" t="str">
        <f t="shared" si="188"/>
        <v>&lt;177 micron (NGR)</v>
      </c>
      <c r="L1121">
        <v>57</v>
      </c>
      <c r="M1121" t="s">
        <v>142</v>
      </c>
      <c r="N1121">
        <v>1120</v>
      </c>
      <c r="O1121" t="s">
        <v>263</v>
      </c>
      <c r="P1121" t="s">
        <v>477</v>
      </c>
      <c r="Q1121" t="s">
        <v>39</v>
      </c>
      <c r="R1121" t="s">
        <v>68</v>
      </c>
      <c r="S1121" t="s">
        <v>39</v>
      </c>
      <c r="T1121" t="s">
        <v>40</v>
      </c>
      <c r="U1121" t="s">
        <v>82</v>
      </c>
      <c r="V1121" t="s">
        <v>415</v>
      </c>
      <c r="W1121" t="s">
        <v>40</v>
      </c>
      <c r="X1121" t="s">
        <v>43</v>
      </c>
      <c r="Y1121" t="s">
        <v>95</v>
      </c>
      <c r="Z1121" t="s">
        <v>211</v>
      </c>
      <c r="AA1121" t="s">
        <v>115</v>
      </c>
      <c r="AB1121" t="s">
        <v>3978</v>
      </c>
      <c r="AC1121" t="s">
        <v>505</v>
      </c>
      <c r="AD1121" t="s">
        <v>203</v>
      </c>
    </row>
    <row r="1122" spans="1:30" hidden="1" x14ac:dyDescent="0.3">
      <c r="A1122" t="s">
        <v>5135</v>
      </c>
      <c r="B1122" t="s">
        <v>5136</v>
      </c>
      <c r="C1122" s="1" t="str">
        <f t="shared" si="185"/>
        <v>21:0500</v>
      </c>
      <c r="D1122" s="1" t="str">
        <f t="shared" si="186"/>
        <v>21:0165</v>
      </c>
      <c r="E1122" t="s">
        <v>5137</v>
      </c>
      <c r="F1122" t="s">
        <v>5138</v>
      </c>
      <c r="H1122">
        <v>52.215694599999999</v>
      </c>
      <c r="I1122">
        <v>-61.468161100000003</v>
      </c>
      <c r="J1122" s="1" t="str">
        <f t="shared" si="187"/>
        <v>NGR lake sediment grab sample</v>
      </c>
      <c r="K1122" s="1" t="str">
        <f t="shared" si="188"/>
        <v>&lt;177 micron (NGR)</v>
      </c>
      <c r="L1122">
        <v>57</v>
      </c>
      <c r="M1122" t="s">
        <v>150</v>
      </c>
      <c r="N1122">
        <v>1121</v>
      </c>
      <c r="O1122" t="s">
        <v>263</v>
      </c>
      <c r="P1122" t="s">
        <v>165</v>
      </c>
      <c r="Q1122" t="s">
        <v>95</v>
      </c>
      <c r="R1122" t="s">
        <v>55</v>
      </c>
      <c r="S1122" t="s">
        <v>247</v>
      </c>
      <c r="T1122" t="s">
        <v>40</v>
      </c>
      <c r="U1122" t="s">
        <v>5139</v>
      </c>
      <c r="V1122" t="s">
        <v>715</v>
      </c>
      <c r="W1122" t="s">
        <v>40</v>
      </c>
      <c r="X1122" t="s">
        <v>179</v>
      </c>
      <c r="Y1122" t="s">
        <v>55</v>
      </c>
      <c r="Z1122" t="s">
        <v>58</v>
      </c>
      <c r="AA1122" t="s">
        <v>258</v>
      </c>
      <c r="AB1122" t="s">
        <v>130</v>
      </c>
      <c r="AC1122" t="s">
        <v>947</v>
      </c>
      <c r="AD1122" t="s">
        <v>1070</v>
      </c>
    </row>
    <row r="1123" spans="1:30" hidden="1" x14ac:dyDescent="0.3">
      <c r="A1123" t="s">
        <v>5140</v>
      </c>
      <c r="B1123" t="s">
        <v>5141</v>
      </c>
      <c r="C1123" s="1" t="str">
        <f t="shared" si="185"/>
        <v>21:0500</v>
      </c>
      <c r="D1123" s="1" t="str">
        <f t="shared" si="186"/>
        <v>21:0165</v>
      </c>
      <c r="E1123" t="s">
        <v>5142</v>
      </c>
      <c r="F1123" t="s">
        <v>5143</v>
      </c>
      <c r="H1123">
        <v>52.223296300000001</v>
      </c>
      <c r="I1123">
        <v>-61.534309800000003</v>
      </c>
      <c r="J1123" s="1" t="str">
        <f t="shared" si="187"/>
        <v>NGR lake sediment grab sample</v>
      </c>
      <c r="K1123" s="1" t="str">
        <f t="shared" si="188"/>
        <v>&lt;177 micron (NGR)</v>
      </c>
      <c r="L1123">
        <v>57</v>
      </c>
      <c r="M1123" t="s">
        <v>175</v>
      </c>
      <c r="N1123">
        <v>1122</v>
      </c>
      <c r="O1123" t="s">
        <v>211</v>
      </c>
      <c r="P1123" t="s">
        <v>397</v>
      </c>
      <c r="Q1123" t="s">
        <v>95</v>
      </c>
      <c r="R1123" t="s">
        <v>38</v>
      </c>
      <c r="S1123" t="s">
        <v>136</v>
      </c>
      <c r="T1123" t="s">
        <v>40</v>
      </c>
      <c r="U1123" t="s">
        <v>48</v>
      </c>
      <c r="V1123" t="s">
        <v>818</v>
      </c>
      <c r="W1123" t="s">
        <v>40</v>
      </c>
      <c r="X1123" t="s">
        <v>43</v>
      </c>
      <c r="Y1123" t="s">
        <v>55</v>
      </c>
      <c r="Z1123" t="s">
        <v>58</v>
      </c>
      <c r="AA1123" t="s">
        <v>314</v>
      </c>
      <c r="AB1123" t="s">
        <v>1557</v>
      </c>
      <c r="AC1123" t="s">
        <v>68</v>
      </c>
      <c r="AD1123" t="s">
        <v>203</v>
      </c>
    </row>
    <row r="1124" spans="1:30" hidden="1" x14ac:dyDescent="0.3">
      <c r="A1124" t="s">
        <v>5144</v>
      </c>
      <c r="B1124" t="s">
        <v>5145</v>
      </c>
      <c r="C1124" s="1" t="str">
        <f t="shared" si="185"/>
        <v>21:0500</v>
      </c>
      <c r="D1124" s="1" t="str">
        <f t="shared" si="186"/>
        <v>21:0165</v>
      </c>
      <c r="E1124" t="s">
        <v>5146</v>
      </c>
      <c r="F1124" t="s">
        <v>5147</v>
      </c>
      <c r="H1124">
        <v>52.252990099999998</v>
      </c>
      <c r="I1124">
        <v>-61.499605699999996</v>
      </c>
      <c r="J1124" s="1" t="str">
        <f t="shared" si="187"/>
        <v>NGR lake sediment grab sample</v>
      </c>
      <c r="K1124" s="1" t="str">
        <f t="shared" si="188"/>
        <v>&lt;177 micron (NGR)</v>
      </c>
      <c r="L1124">
        <v>57</v>
      </c>
      <c r="M1124" t="s">
        <v>184</v>
      </c>
      <c r="N1124">
        <v>1123</v>
      </c>
      <c r="O1124" t="s">
        <v>648</v>
      </c>
      <c r="P1124" t="s">
        <v>129</v>
      </c>
      <c r="Q1124" t="s">
        <v>95</v>
      </c>
      <c r="R1124" t="s">
        <v>37</v>
      </c>
      <c r="S1124" t="s">
        <v>119</v>
      </c>
      <c r="T1124" t="s">
        <v>40</v>
      </c>
      <c r="U1124" t="s">
        <v>1612</v>
      </c>
      <c r="V1124" t="s">
        <v>2271</v>
      </c>
      <c r="W1124" t="s">
        <v>40</v>
      </c>
      <c r="X1124" t="s">
        <v>43</v>
      </c>
      <c r="Y1124" t="s">
        <v>38</v>
      </c>
      <c r="Z1124" t="s">
        <v>257</v>
      </c>
      <c r="AA1124" t="s">
        <v>58</v>
      </c>
      <c r="AB1124" t="s">
        <v>178</v>
      </c>
      <c r="AC1124" t="s">
        <v>740</v>
      </c>
      <c r="AD1124" t="s">
        <v>324</v>
      </c>
    </row>
    <row r="1125" spans="1:30" hidden="1" x14ac:dyDescent="0.3">
      <c r="A1125" t="s">
        <v>5148</v>
      </c>
      <c r="B1125" t="s">
        <v>5149</v>
      </c>
      <c r="C1125" s="1" t="str">
        <f t="shared" si="185"/>
        <v>21:0500</v>
      </c>
      <c r="D1125" s="1" t="str">
        <f t="shared" si="186"/>
        <v>21:0165</v>
      </c>
      <c r="E1125" t="s">
        <v>5150</v>
      </c>
      <c r="F1125" t="s">
        <v>5151</v>
      </c>
      <c r="H1125">
        <v>52.259231900000003</v>
      </c>
      <c r="I1125">
        <v>-61.4585729</v>
      </c>
      <c r="J1125" s="1" t="str">
        <f t="shared" si="187"/>
        <v>NGR lake sediment grab sample</v>
      </c>
      <c r="K1125" s="1" t="str">
        <f t="shared" si="188"/>
        <v>&lt;177 micron (NGR)</v>
      </c>
      <c r="L1125">
        <v>57</v>
      </c>
      <c r="M1125" t="s">
        <v>191</v>
      </c>
      <c r="N1125">
        <v>1124</v>
      </c>
      <c r="O1125" t="s">
        <v>4486</v>
      </c>
      <c r="P1125" t="s">
        <v>129</v>
      </c>
      <c r="Q1125" t="s">
        <v>95</v>
      </c>
      <c r="R1125" t="s">
        <v>79</v>
      </c>
      <c r="S1125" t="s">
        <v>265</v>
      </c>
      <c r="T1125" t="s">
        <v>40</v>
      </c>
      <c r="U1125" t="s">
        <v>5152</v>
      </c>
      <c r="V1125" t="s">
        <v>5153</v>
      </c>
      <c r="W1125" t="s">
        <v>40</v>
      </c>
      <c r="X1125" t="s">
        <v>43</v>
      </c>
      <c r="Y1125" t="s">
        <v>37</v>
      </c>
      <c r="Z1125" t="s">
        <v>196</v>
      </c>
      <c r="AA1125" t="s">
        <v>115</v>
      </c>
      <c r="AB1125" t="s">
        <v>3060</v>
      </c>
      <c r="AC1125" t="s">
        <v>39</v>
      </c>
      <c r="AD1125" t="s">
        <v>216</v>
      </c>
    </row>
    <row r="1126" spans="1:30" hidden="1" x14ac:dyDescent="0.3">
      <c r="A1126" t="s">
        <v>5154</v>
      </c>
      <c r="B1126" t="s">
        <v>5155</v>
      </c>
      <c r="C1126" s="1" t="str">
        <f t="shared" si="185"/>
        <v>21:0500</v>
      </c>
      <c r="D1126" s="1" t="str">
        <f>HYPERLINK("http://geochem.nrcan.gc.ca/cdogs/content/svy/svy_e.htm", "")</f>
        <v/>
      </c>
      <c r="G1126" s="1" t="str">
        <f>HYPERLINK("http://geochem.nrcan.gc.ca/cdogs/content/cr_/cr_00055_e.htm", "55")</f>
        <v>55</v>
      </c>
      <c r="J1126" t="s">
        <v>161</v>
      </c>
      <c r="K1126" t="s">
        <v>162</v>
      </c>
      <c r="L1126">
        <v>57</v>
      </c>
      <c r="M1126" t="s">
        <v>163</v>
      </c>
      <c r="N1126">
        <v>1125</v>
      </c>
      <c r="O1126" t="s">
        <v>414</v>
      </c>
      <c r="P1126" t="s">
        <v>54</v>
      </c>
      <c r="Q1126" t="s">
        <v>37</v>
      </c>
      <c r="R1126" t="s">
        <v>130</v>
      </c>
      <c r="S1126" t="s">
        <v>68</v>
      </c>
      <c r="T1126" t="s">
        <v>40</v>
      </c>
      <c r="U1126" t="s">
        <v>538</v>
      </c>
      <c r="V1126" t="s">
        <v>167</v>
      </c>
      <c r="W1126" t="s">
        <v>117</v>
      </c>
      <c r="X1126" t="s">
        <v>39</v>
      </c>
      <c r="Y1126" t="s">
        <v>55</v>
      </c>
      <c r="Z1126" t="s">
        <v>134</v>
      </c>
      <c r="AA1126" t="s">
        <v>258</v>
      </c>
      <c r="AB1126" t="s">
        <v>554</v>
      </c>
      <c r="AC1126" t="s">
        <v>1181</v>
      </c>
      <c r="AD1126" t="s">
        <v>438</v>
      </c>
    </row>
    <row r="1127" spans="1:30" hidden="1" x14ac:dyDescent="0.3">
      <c r="A1127" t="s">
        <v>5156</v>
      </c>
      <c r="B1127" t="s">
        <v>5157</v>
      </c>
      <c r="C1127" s="1" t="str">
        <f t="shared" si="185"/>
        <v>21:0500</v>
      </c>
      <c r="D1127" s="1" t="str">
        <f t="shared" ref="D1127:D1142" si="189">HYPERLINK("http://geochem.nrcan.gc.ca/cdogs/content/svy/svy210165_e.htm", "21:0165")</f>
        <v>21:0165</v>
      </c>
      <c r="E1127" t="s">
        <v>5158</v>
      </c>
      <c r="F1127" t="s">
        <v>5159</v>
      </c>
      <c r="H1127">
        <v>52.247489399999999</v>
      </c>
      <c r="I1127">
        <v>-61.393206999999997</v>
      </c>
      <c r="J1127" s="1" t="str">
        <f t="shared" ref="J1127:J1142" si="190">HYPERLINK("http://geochem.nrcan.gc.ca/cdogs/content/kwd/kwd020027_e.htm", "NGR lake sediment grab sample")</f>
        <v>NGR lake sediment grab sample</v>
      </c>
      <c r="K1127" s="1" t="str">
        <f t="shared" ref="K1127:K1142" si="191">HYPERLINK("http://geochem.nrcan.gc.ca/cdogs/content/kwd/kwd080006_e.htm", "&lt;177 micron (NGR)")</f>
        <v>&lt;177 micron (NGR)</v>
      </c>
      <c r="L1127">
        <v>57</v>
      </c>
      <c r="M1127" t="s">
        <v>201</v>
      </c>
      <c r="N1127">
        <v>1126</v>
      </c>
      <c r="O1127" t="s">
        <v>103</v>
      </c>
      <c r="P1127" t="s">
        <v>477</v>
      </c>
      <c r="Q1127" t="s">
        <v>37</v>
      </c>
      <c r="R1127" t="s">
        <v>136</v>
      </c>
      <c r="S1127" t="s">
        <v>68</v>
      </c>
      <c r="T1127" t="s">
        <v>40</v>
      </c>
      <c r="U1127" t="s">
        <v>630</v>
      </c>
      <c r="V1127" t="s">
        <v>284</v>
      </c>
      <c r="W1127" t="s">
        <v>40</v>
      </c>
      <c r="X1127" t="s">
        <v>43</v>
      </c>
      <c r="Y1127" t="s">
        <v>95</v>
      </c>
      <c r="Z1127" t="s">
        <v>58</v>
      </c>
      <c r="AA1127" t="s">
        <v>44</v>
      </c>
      <c r="AB1127" t="s">
        <v>597</v>
      </c>
      <c r="AC1127" t="s">
        <v>39</v>
      </c>
      <c r="AD1127" t="s">
        <v>1448</v>
      </c>
    </row>
    <row r="1128" spans="1:30" hidden="1" x14ac:dyDescent="0.3">
      <c r="A1128" t="s">
        <v>5160</v>
      </c>
      <c r="B1128" t="s">
        <v>5161</v>
      </c>
      <c r="C1128" s="1" t="str">
        <f t="shared" si="185"/>
        <v>21:0500</v>
      </c>
      <c r="D1128" s="1" t="str">
        <f t="shared" si="189"/>
        <v>21:0165</v>
      </c>
      <c r="E1128" t="s">
        <v>5162</v>
      </c>
      <c r="F1128" t="s">
        <v>5163</v>
      </c>
      <c r="H1128">
        <v>52.234892000000002</v>
      </c>
      <c r="I1128">
        <v>-61.355966299999999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210</v>
      </c>
      <c r="N1128">
        <v>1127</v>
      </c>
      <c r="O1128" t="s">
        <v>414</v>
      </c>
      <c r="P1128" t="s">
        <v>192</v>
      </c>
      <c r="Q1128" t="s">
        <v>37</v>
      </c>
      <c r="R1128" t="s">
        <v>79</v>
      </c>
      <c r="S1128" t="s">
        <v>131</v>
      </c>
      <c r="T1128" t="s">
        <v>40</v>
      </c>
      <c r="U1128" t="s">
        <v>5164</v>
      </c>
      <c r="V1128" t="s">
        <v>57</v>
      </c>
      <c r="W1128" t="s">
        <v>40</v>
      </c>
      <c r="X1128" t="s">
        <v>43</v>
      </c>
      <c r="Y1128" t="s">
        <v>37</v>
      </c>
      <c r="Z1128" t="s">
        <v>214</v>
      </c>
      <c r="AA1128" t="s">
        <v>204</v>
      </c>
      <c r="AB1128" t="s">
        <v>96</v>
      </c>
      <c r="AC1128" t="s">
        <v>818</v>
      </c>
      <c r="AD1128" t="s">
        <v>122</v>
      </c>
    </row>
    <row r="1129" spans="1:30" hidden="1" x14ac:dyDescent="0.3">
      <c r="A1129" t="s">
        <v>5165</v>
      </c>
      <c r="B1129" t="s">
        <v>5166</v>
      </c>
      <c r="C1129" s="1" t="str">
        <f t="shared" si="185"/>
        <v>21:0500</v>
      </c>
      <c r="D1129" s="1" t="str">
        <f t="shared" si="189"/>
        <v>21:0165</v>
      </c>
      <c r="E1129" t="s">
        <v>5167</v>
      </c>
      <c r="F1129" t="s">
        <v>5168</v>
      </c>
      <c r="H1129">
        <v>52.257222800000001</v>
      </c>
      <c r="I1129">
        <v>-61.335155200000003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221</v>
      </c>
      <c r="N1129">
        <v>1128</v>
      </c>
      <c r="O1129" t="s">
        <v>164</v>
      </c>
      <c r="P1129" t="s">
        <v>145</v>
      </c>
      <c r="Q1129" t="s">
        <v>39</v>
      </c>
      <c r="R1129" t="s">
        <v>136</v>
      </c>
      <c r="S1129" t="s">
        <v>55</v>
      </c>
      <c r="T1129" t="s">
        <v>40</v>
      </c>
      <c r="U1129" t="s">
        <v>873</v>
      </c>
      <c r="V1129" t="s">
        <v>1642</v>
      </c>
      <c r="W1129" t="s">
        <v>40</v>
      </c>
      <c r="X1129" t="s">
        <v>43</v>
      </c>
      <c r="Y1129" t="s">
        <v>37</v>
      </c>
      <c r="Z1129" t="s">
        <v>67</v>
      </c>
      <c r="AA1129" t="s">
        <v>58</v>
      </c>
      <c r="AB1129" t="s">
        <v>315</v>
      </c>
      <c r="AC1129" t="s">
        <v>233</v>
      </c>
      <c r="AD1129" t="s">
        <v>449</v>
      </c>
    </row>
    <row r="1130" spans="1:30" hidden="1" x14ac:dyDescent="0.3">
      <c r="A1130" t="s">
        <v>5169</v>
      </c>
      <c r="B1130" t="s">
        <v>5170</v>
      </c>
      <c r="C1130" s="1" t="str">
        <f t="shared" si="185"/>
        <v>21:0500</v>
      </c>
      <c r="D1130" s="1" t="str">
        <f t="shared" si="189"/>
        <v>21:0165</v>
      </c>
      <c r="E1130" t="s">
        <v>5171</v>
      </c>
      <c r="F1130" t="s">
        <v>5172</v>
      </c>
      <c r="H1130">
        <v>52.250739000000003</v>
      </c>
      <c r="I1130">
        <v>-61.265795199999999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230</v>
      </c>
      <c r="N1130">
        <v>1129</v>
      </c>
      <c r="O1130" t="s">
        <v>576</v>
      </c>
      <c r="P1130" t="s">
        <v>255</v>
      </c>
      <c r="Q1130" t="s">
        <v>95</v>
      </c>
      <c r="R1130" t="s">
        <v>38</v>
      </c>
      <c r="S1130" t="s">
        <v>92</v>
      </c>
      <c r="T1130" t="s">
        <v>40</v>
      </c>
      <c r="U1130" t="s">
        <v>155</v>
      </c>
      <c r="V1130" t="s">
        <v>97</v>
      </c>
      <c r="W1130" t="s">
        <v>40</v>
      </c>
      <c r="X1130" t="s">
        <v>43</v>
      </c>
      <c r="Y1130" t="s">
        <v>55</v>
      </c>
      <c r="Z1130" t="s">
        <v>314</v>
      </c>
      <c r="AA1130" t="s">
        <v>45</v>
      </c>
      <c r="AB1130" t="s">
        <v>249</v>
      </c>
      <c r="AC1130" t="s">
        <v>596</v>
      </c>
      <c r="AD1130" t="s">
        <v>449</v>
      </c>
    </row>
    <row r="1131" spans="1:30" hidden="1" x14ac:dyDescent="0.3">
      <c r="A1131" t="s">
        <v>5173</v>
      </c>
      <c r="B1131" t="s">
        <v>5174</v>
      </c>
      <c r="C1131" s="1" t="str">
        <f t="shared" si="185"/>
        <v>21:0500</v>
      </c>
      <c r="D1131" s="1" t="str">
        <f t="shared" si="189"/>
        <v>21:0165</v>
      </c>
      <c r="E1131" t="s">
        <v>5175</v>
      </c>
      <c r="F1131" t="s">
        <v>5176</v>
      </c>
      <c r="H1131">
        <v>52.233920300000001</v>
      </c>
      <c r="I1131">
        <v>-61.260592699999997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238</v>
      </c>
      <c r="N1131">
        <v>1130</v>
      </c>
      <c r="O1131" t="s">
        <v>276</v>
      </c>
      <c r="P1131" t="s">
        <v>176</v>
      </c>
      <c r="Q1131" t="s">
        <v>95</v>
      </c>
      <c r="R1131" t="s">
        <v>136</v>
      </c>
      <c r="S1131" t="s">
        <v>39</v>
      </c>
      <c r="T1131" t="s">
        <v>40</v>
      </c>
      <c r="U1131" t="s">
        <v>1019</v>
      </c>
      <c r="V1131" t="s">
        <v>248</v>
      </c>
      <c r="W1131" t="s">
        <v>40</v>
      </c>
      <c r="X1131" t="s">
        <v>43</v>
      </c>
      <c r="Y1131" t="s">
        <v>95</v>
      </c>
      <c r="Z1131" t="s">
        <v>185</v>
      </c>
      <c r="AA1131" t="s">
        <v>135</v>
      </c>
      <c r="AB1131" t="s">
        <v>168</v>
      </c>
      <c r="AC1131" t="s">
        <v>60</v>
      </c>
      <c r="AD1131" t="s">
        <v>155</v>
      </c>
    </row>
    <row r="1132" spans="1:30" hidden="1" x14ac:dyDescent="0.3">
      <c r="A1132" t="s">
        <v>5177</v>
      </c>
      <c r="B1132" t="s">
        <v>5178</v>
      </c>
      <c r="C1132" s="1" t="str">
        <f t="shared" si="185"/>
        <v>21:0500</v>
      </c>
      <c r="D1132" s="1" t="str">
        <f t="shared" si="189"/>
        <v>21:0165</v>
      </c>
      <c r="E1132" t="s">
        <v>5179</v>
      </c>
      <c r="F1132" t="s">
        <v>5180</v>
      </c>
      <c r="H1132">
        <v>52.225598099999999</v>
      </c>
      <c r="I1132">
        <v>-61.241444199999997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246</v>
      </c>
      <c r="N1132">
        <v>1131</v>
      </c>
      <c r="O1132" t="s">
        <v>576</v>
      </c>
      <c r="P1132" t="s">
        <v>232</v>
      </c>
      <c r="Q1132" t="s">
        <v>95</v>
      </c>
      <c r="R1132" t="s">
        <v>131</v>
      </c>
      <c r="S1132" t="s">
        <v>68</v>
      </c>
      <c r="T1132" t="s">
        <v>40</v>
      </c>
      <c r="U1132" t="s">
        <v>257</v>
      </c>
      <c r="V1132" t="s">
        <v>233</v>
      </c>
      <c r="W1132" t="s">
        <v>40</v>
      </c>
      <c r="X1132" t="s">
        <v>43</v>
      </c>
      <c r="Y1132" t="s">
        <v>37</v>
      </c>
      <c r="Z1132" t="s">
        <v>423</v>
      </c>
      <c r="AA1132" t="s">
        <v>214</v>
      </c>
      <c r="AB1132" t="s">
        <v>539</v>
      </c>
      <c r="AC1132" t="s">
        <v>179</v>
      </c>
      <c r="AD1132" t="s">
        <v>71</v>
      </c>
    </row>
    <row r="1133" spans="1:30" hidden="1" x14ac:dyDescent="0.3">
      <c r="A1133" t="s">
        <v>5181</v>
      </c>
      <c r="B1133" t="s">
        <v>5182</v>
      </c>
      <c r="C1133" s="1" t="str">
        <f t="shared" si="185"/>
        <v>21:0500</v>
      </c>
      <c r="D1133" s="1" t="str">
        <f t="shared" si="189"/>
        <v>21:0165</v>
      </c>
      <c r="E1133" t="s">
        <v>5183</v>
      </c>
      <c r="F1133" t="s">
        <v>5184</v>
      </c>
      <c r="H1133">
        <v>52.200524100000003</v>
      </c>
      <c r="I1133">
        <v>-61.225459000000001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58</v>
      </c>
      <c r="M1133" t="s">
        <v>34</v>
      </c>
      <c r="N1133">
        <v>1132</v>
      </c>
      <c r="O1133" t="s">
        <v>192</v>
      </c>
      <c r="P1133" t="s">
        <v>169</v>
      </c>
      <c r="Q1133" t="s">
        <v>55</v>
      </c>
      <c r="R1133" t="s">
        <v>37</v>
      </c>
      <c r="S1133" t="s">
        <v>95</v>
      </c>
      <c r="T1133" t="s">
        <v>40</v>
      </c>
      <c r="U1133" t="s">
        <v>255</v>
      </c>
      <c r="V1133" t="s">
        <v>117</v>
      </c>
      <c r="W1133" t="s">
        <v>194</v>
      </c>
      <c r="X1133" t="s">
        <v>43</v>
      </c>
      <c r="Y1133" t="s">
        <v>95</v>
      </c>
      <c r="Z1133" t="s">
        <v>164</v>
      </c>
      <c r="AA1133" t="s">
        <v>115</v>
      </c>
      <c r="AB1133" t="s">
        <v>1434</v>
      </c>
      <c r="AC1133" t="s">
        <v>106</v>
      </c>
      <c r="AD1133" t="s">
        <v>86</v>
      </c>
    </row>
    <row r="1134" spans="1:30" hidden="1" x14ac:dyDescent="0.3">
      <c r="A1134" t="s">
        <v>5185</v>
      </c>
      <c r="B1134" t="s">
        <v>5186</v>
      </c>
      <c r="C1134" s="1" t="str">
        <f t="shared" si="185"/>
        <v>21:0500</v>
      </c>
      <c r="D1134" s="1" t="str">
        <f t="shared" si="189"/>
        <v>21:0165</v>
      </c>
      <c r="E1134" t="s">
        <v>5183</v>
      </c>
      <c r="F1134" t="s">
        <v>5187</v>
      </c>
      <c r="H1134">
        <v>52.200524100000003</v>
      </c>
      <c r="I1134">
        <v>-61.225459000000001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52</v>
      </c>
      <c r="N1134">
        <v>1133</v>
      </c>
      <c r="O1134" t="s">
        <v>256</v>
      </c>
      <c r="P1134" t="s">
        <v>169</v>
      </c>
      <c r="Q1134" t="s">
        <v>55</v>
      </c>
      <c r="R1134" t="s">
        <v>55</v>
      </c>
      <c r="S1134" t="s">
        <v>95</v>
      </c>
      <c r="T1134" t="s">
        <v>40</v>
      </c>
      <c r="U1134" t="s">
        <v>571</v>
      </c>
      <c r="V1134" t="s">
        <v>117</v>
      </c>
      <c r="W1134" t="s">
        <v>40</v>
      </c>
      <c r="X1134" t="s">
        <v>43</v>
      </c>
      <c r="Y1134" t="s">
        <v>95</v>
      </c>
      <c r="Z1134" t="s">
        <v>134</v>
      </c>
      <c r="AA1134" t="s">
        <v>107</v>
      </c>
      <c r="AB1134" t="s">
        <v>5188</v>
      </c>
      <c r="AC1134" t="s">
        <v>596</v>
      </c>
      <c r="AD1134" t="s">
        <v>71</v>
      </c>
    </row>
    <row r="1135" spans="1:30" hidden="1" x14ac:dyDescent="0.3">
      <c r="A1135" t="s">
        <v>5189</v>
      </c>
      <c r="B1135" t="s">
        <v>5190</v>
      </c>
      <c r="C1135" s="1" t="str">
        <f t="shared" si="185"/>
        <v>21:0500</v>
      </c>
      <c r="D1135" s="1" t="str">
        <f t="shared" si="189"/>
        <v>21:0165</v>
      </c>
      <c r="E1135" t="s">
        <v>5183</v>
      </c>
      <c r="F1135" t="s">
        <v>5191</v>
      </c>
      <c r="H1135">
        <v>52.200524100000003</v>
      </c>
      <c r="I1135">
        <v>-61.225459000000001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65</v>
      </c>
      <c r="N1135">
        <v>1134</v>
      </c>
      <c r="O1135" t="s">
        <v>164</v>
      </c>
      <c r="P1135" t="s">
        <v>169</v>
      </c>
      <c r="Q1135" t="s">
        <v>39</v>
      </c>
      <c r="R1135" t="s">
        <v>55</v>
      </c>
      <c r="S1135" t="s">
        <v>95</v>
      </c>
      <c r="T1135" t="s">
        <v>40</v>
      </c>
      <c r="U1135" t="s">
        <v>571</v>
      </c>
      <c r="V1135" t="s">
        <v>2296</v>
      </c>
      <c r="W1135" t="s">
        <v>40</v>
      </c>
      <c r="X1135" t="s">
        <v>43</v>
      </c>
      <c r="Y1135" t="s">
        <v>95</v>
      </c>
      <c r="Z1135" t="s">
        <v>164</v>
      </c>
      <c r="AA1135" t="s">
        <v>83</v>
      </c>
      <c r="AB1135" t="s">
        <v>129</v>
      </c>
      <c r="AC1135" t="s">
        <v>167</v>
      </c>
      <c r="AD1135" t="s">
        <v>409</v>
      </c>
    </row>
    <row r="1136" spans="1:30" hidden="1" x14ac:dyDescent="0.3">
      <c r="A1136" t="s">
        <v>5192</v>
      </c>
      <c r="B1136" t="s">
        <v>5193</v>
      </c>
      <c r="C1136" s="1" t="str">
        <f t="shared" si="185"/>
        <v>21:0500</v>
      </c>
      <c r="D1136" s="1" t="str">
        <f t="shared" si="189"/>
        <v>21:0165</v>
      </c>
      <c r="E1136" t="s">
        <v>5194</v>
      </c>
      <c r="F1136" t="s">
        <v>5195</v>
      </c>
      <c r="H1136">
        <v>52.267888999999997</v>
      </c>
      <c r="I1136">
        <v>-61.215926199999998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76</v>
      </c>
      <c r="N1136">
        <v>1135</v>
      </c>
      <c r="O1136" t="s">
        <v>1139</v>
      </c>
      <c r="P1136" t="s">
        <v>41</v>
      </c>
      <c r="Q1136" t="s">
        <v>95</v>
      </c>
      <c r="R1136" t="s">
        <v>153</v>
      </c>
      <c r="S1136" t="s">
        <v>119</v>
      </c>
      <c r="T1136" t="s">
        <v>40</v>
      </c>
      <c r="U1136" t="s">
        <v>5196</v>
      </c>
      <c r="V1136" t="s">
        <v>3439</v>
      </c>
      <c r="W1136" t="s">
        <v>117</v>
      </c>
      <c r="X1136" t="s">
        <v>43</v>
      </c>
      <c r="Y1136" t="s">
        <v>55</v>
      </c>
      <c r="Z1136" t="s">
        <v>196</v>
      </c>
      <c r="AA1136" t="s">
        <v>44</v>
      </c>
      <c r="AB1136" t="s">
        <v>294</v>
      </c>
      <c r="AC1136" t="s">
        <v>596</v>
      </c>
      <c r="AD1136" t="s">
        <v>241</v>
      </c>
    </row>
    <row r="1137" spans="1:30" hidden="1" x14ac:dyDescent="0.3">
      <c r="A1137" t="s">
        <v>5197</v>
      </c>
      <c r="B1137" t="s">
        <v>5198</v>
      </c>
      <c r="C1137" s="1" t="str">
        <f t="shared" si="185"/>
        <v>21:0500</v>
      </c>
      <c r="D1137" s="1" t="str">
        <f t="shared" si="189"/>
        <v>21:0165</v>
      </c>
      <c r="E1137" t="s">
        <v>5199</v>
      </c>
      <c r="F1137" t="s">
        <v>5200</v>
      </c>
      <c r="H1137">
        <v>52.301036199999999</v>
      </c>
      <c r="I1137">
        <v>-61.269359799999997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91</v>
      </c>
      <c r="N1137">
        <v>1136</v>
      </c>
      <c r="O1137" t="s">
        <v>377</v>
      </c>
      <c r="P1137" t="s">
        <v>119</v>
      </c>
      <c r="Q1137" t="s">
        <v>95</v>
      </c>
      <c r="R1137" t="s">
        <v>136</v>
      </c>
      <c r="S1137" t="s">
        <v>39</v>
      </c>
      <c r="T1137" t="s">
        <v>40</v>
      </c>
      <c r="U1137" t="s">
        <v>211</v>
      </c>
      <c r="V1137" t="s">
        <v>106</v>
      </c>
      <c r="W1137" t="s">
        <v>40</v>
      </c>
      <c r="X1137" t="s">
        <v>43</v>
      </c>
      <c r="Y1137" t="s">
        <v>95</v>
      </c>
      <c r="Z1137" t="s">
        <v>134</v>
      </c>
      <c r="AA1137" t="s">
        <v>214</v>
      </c>
      <c r="AB1137" t="s">
        <v>169</v>
      </c>
      <c r="AC1137" t="s">
        <v>233</v>
      </c>
      <c r="AD1137" t="s">
        <v>61</v>
      </c>
    </row>
    <row r="1138" spans="1:30" hidden="1" x14ac:dyDescent="0.3">
      <c r="A1138" t="s">
        <v>5201</v>
      </c>
      <c r="B1138" t="s">
        <v>5202</v>
      </c>
      <c r="C1138" s="1" t="str">
        <f t="shared" si="185"/>
        <v>21:0500</v>
      </c>
      <c r="D1138" s="1" t="str">
        <f t="shared" si="189"/>
        <v>21:0165</v>
      </c>
      <c r="E1138" t="s">
        <v>5203</v>
      </c>
      <c r="F1138" t="s">
        <v>5204</v>
      </c>
      <c r="H1138">
        <v>52.288438900000003</v>
      </c>
      <c r="I1138">
        <v>-61.321023199999999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102</v>
      </c>
      <c r="N1138">
        <v>1137</v>
      </c>
      <c r="O1138" t="s">
        <v>103</v>
      </c>
      <c r="P1138" t="s">
        <v>256</v>
      </c>
      <c r="Q1138" t="s">
        <v>39</v>
      </c>
      <c r="R1138" t="s">
        <v>38</v>
      </c>
      <c r="S1138" t="s">
        <v>55</v>
      </c>
      <c r="T1138" t="s">
        <v>194</v>
      </c>
      <c r="U1138" t="s">
        <v>258</v>
      </c>
      <c r="V1138" t="s">
        <v>390</v>
      </c>
      <c r="W1138" t="s">
        <v>117</v>
      </c>
      <c r="X1138" t="s">
        <v>43</v>
      </c>
      <c r="Y1138" t="s">
        <v>95</v>
      </c>
      <c r="Z1138" t="s">
        <v>134</v>
      </c>
      <c r="AA1138" t="s">
        <v>135</v>
      </c>
      <c r="AB1138" t="s">
        <v>4562</v>
      </c>
      <c r="AC1138" t="s">
        <v>239</v>
      </c>
      <c r="AD1138" t="s">
        <v>449</v>
      </c>
    </row>
    <row r="1139" spans="1:30" hidden="1" x14ac:dyDescent="0.3">
      <c r="A1139" t="s">
        <v>5205</v>
      </c>
      <c r="B1139" t="s">
        <v>5206</v>
      </c>
      <c r="C1139" s="1" t="str">
        <f t="shared" si="185"/>
        <v>21:0500</v>
      </c>
      <c r="D1139" s="1" t="str">
        <f t="shared" si="189"/>
        <v>21:0165</v>
      </c>
      <c r="E1139" t="s">
        <v>5207</v>
      </c>
      <c r="F1139" t="s">
        <v>5208</v>
      </c>
      <c r="H1139">
        <v>52.2763749</v>
      </c>
      <c r="I1139">
        <v>-61.394229099999997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113</v>
      </c>
      <c r="N1139">
        <v>1138</v>
      </c>
      <c r="O1139" t="s">
        <v>104</v>
      </c>
      <c r="P1139" t="s">
        <v>143</v>
      </c>
      <c r="Q1139" t="s">
        <v>55</v>
      </c>
      <c r="R1139" t="s">
        <v>130</v>
      </c>
      <c r="S1139" t="s">
        <v>39</v>
      </c>
      <c r="T1139" t="s">
        <v>40</v>
      </c>
      <c r="U1139" t="s">
        <v>41</v>
      </c>
      <c r="V1139" t="s">
        <v>390</v>
      </c>
      <c r="W1139" t="s">
        <v>194</v>
      </c>
      <c r="X1139" t="s">
        <v>43</v>
      </c>
      <c r="Y1139" t="s">
        <v>39</v>
      </c>
      <c r="Z1139" t="s">
        <v>214</v>
      </c>
      <c r="AA1139" t="s">
        <v>45</v>
      </c>
      <c r="AB1139" t="s">
        <v>5209</v>
      </c>
      <c r="AC1139" t="s">
        <v>42</v>
      </c>
      <c r="AD1139" t="s">
        <v>107</v>
      </c>
    </row>
    <row r="1140" spans="1:30" hidden="1" x14ac:dyDescent="0.3">
      <c r="A1140" t="s">
        <v>5210</v>
      </c>
      <c r="B1140" t="s">
        <v>5211</v>
      </c>
      <c r="C1140" s="1" t="str">
        <f t="shared" si="185"/>
        <v>21:0500</v>
      </c>
      <c r="D1140" s="1" t="str">
        <f t="shared" si="189"/>
        <v>21:0165</v>
      </c>
      <c r="E1140" t="s">
        <v>5212</v>
      </c>
      <c r="F1140" t="s">
        <v>5213</v>
      </c>
      <c r="H1140">
        <v>52.300461400000003</v>
      </c>
      <c r="I1140">
        <v>-61.4458336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127</v>
      </c>
      <c r="N1140">
        <v>1139</v>
      </c>
      <c r="O1140" t="s">
        <v>255</v>
      </c>
      <c r="P1140" t="s">
        <v>265</v>
      </c>
      <c r="Q1140" t="s">
        <v>95</v>
      </c>
      <c r="R1140" t="s">
        <v>92</v>
      </c>
      <c r="S1140" t="s">
        <v>37</v>
      </c>
      <c r="T1140" t="s">
        <v>40</v>
      </c>
      <c r="U1140" t="s">
        <v>314</v>
      </c>
      <c r="V1140" t="s">
        <v>322</v>
      </c>
      <c r="W1140" t="s">
        <v>40</v>
      </c>
      <c r="X1140" t="s">
        <v>43</v>
      </c>
      <c r="Y1140" t="s">
        <v>39</v>
      </c>
      <c r="Z1140" t="s">
        <v>135</v>
      </c>
      <c r="AA1140" t="s">
        <v>258</v>
      </c>
      <c r="AB1140" t="s">
        <v>519</v>
      </c>
      <c r="AC1140" t="s">
        <v>39</v>
      </c>
      <c r="AD1140" t="s">
        <v>48</v>
      </c>
    </row>
    <row r="1141" spans="1:30" hidden="1" x14ac:dyDescent="0.3">
      <c r="A1141" t="s">
        <v>5214</v>
      </c>
      <c r="B1141" t="s">
        <v>5215</v>
      </c>
      <c r="C1141" s="1" t="str">
        <f t="shared" si="185"/>
        <v>21:0500</v>
      </c>
      <c r="D1141" s="1" t="str">
        <f t="shared" si="189"/>
        <v>21:0165</v>
      </c>
      <c r="E1141" t="s">
        <v>5216</v>
      </c>
      <c r="F1141" t="s">
        <v>5217</v>
      </c>
      <c r="H1141">
        <v>52.304067400000001</v>
      </c>
      <c r="I1141">
        <v>-61.481803599999999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142</v>
      </c>
      <c r="N1141">
        <v>1140</v>
      </c>
      <c r="O1141" t="s">
        <v>733</v>
      </c>
      <c r="P1141" t="s">
        <v>477</v>
      </c>
      <c r="Q1141" t="s">
        <v>55</v>
      </c>
      <c r="R1141" t="s">
        <v>131</v>
      </c>
      <c r="S1141" t="s">
        <v>232</v>
      </c>
      <c r="T1141" t="s">
        <v>40</v>
      </c>
      <c r="U1141" t="s">
        <v>5218</v>
      </c>
      <c r="V1141" t="s">
        <v>461</v>
      </c>
      <c r="W1141" t="s">
        <v>40</v>
      </c>
      <c r="X1141" t="s">
        <v>179</v>
      </c>
      <c r="Y1141" t="s">
        <v>55</v>
      </c>
      <c r="Z1141" t="s">
        <v>45</v>
      </c>
      <c r="AA1141" t="s">
        <v>314</v>
      </c>
      <c r="AB1141" t="s">
        <v>178</v>
      </c>
      <c r="AC1141" t="s">
        <v>39</v>
      </c>
      <c r="AD1141" t="s">
        <v>438</v>
      </c>
    </row>
    <row r="1142" spans="1:30" hidden="1" x14ac:dyDescent="0.3">
      <c r="A1142" t="s">
        <v>5219</v>
      </c>
      <c r="B1142" t="s">
        <v>5220</v>
      </c>
      <c r="C1142" s="1" t="str">
        <f t="shared" si="185"/>
        <v>21:0500</v>
      </c>
      <c r="D1142" s="1" t="str">
        <f t="shared" si="189"/>
        <v>21:0165</v>
      </c>
      <c r="E1142" t="s">
        <v>5221</v>
      </c>
      <c r="F1142" t="s">
        <v>5222</v>
      </c>
      <c r="H1142">
        <v>52.297215199999997</v>
      </c>
      <c r="I1142">
        <v>-61.5569761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150</v>
      </c>
      <c r="N1142">
        <v>1141</v>
      </c>
      <c r="O1142" t="s">
        <v>151</v>
      </c>
      <c r="P1142" t="s">
        <v>408</v>
      </c>
      <c r="Q1142" t="s">
        <v>39</v>
      </c>
      <c r="R1142" t="s">
        <v>119</v>
      </c>
      <c r="S1142" t="s">
        <v>185</v>
      </c>
      <c r="T1142" t="s">
        <v>40</v>
      </c>
      <c r="U1142" t="s">
        <v>3002</v>
      </c>
      <c r="V1142" t="s">
        <v>598</v>
      </c>
      <c r="W1142" t="s">
        <v>194</v>
      </c>
      <c r="X1142" t="s">
        <v>43</v>
      </c>
      <c r="Y1142" t="s">
        <v>95</v>
      </c>
      <c r="Z1142" t="s">
        <v>314</v>
      </c>
      <c r="AA1142" t="s">
        <v>107</v>
      </c>
      <c r="AB1142" t="s">
        <v>1932</v>
      </c>
      <c r="AC1142" t="s">
        <v>97</v>
      </c>
      <c r="AD1142" t="s">
        <v>48</v>
      </c>
    </row>
    <row r="1143" spans="1:30" hidden="1" x14ac:dyDescent="0.3">
      <c r="A1143" t="s">
        <v>5223</v>
      </c>
      <c r="B1143" t="s">
        <v>5224</v>
      </c>
      <c r="C1143" s="1" t="str">
        <f t="shared" si="185"/>
        <v>21:0500</v>
      </c>
      <c r="D1143" s="1" t="str">
        <f>HYPERLINK("http://geochem.nrcan.gc.ca/cdogs/content/svy/svy_e.htm", "")</f>
        <v/>
      </c>
      <c r="G1143" s="1" t="str">
        <f>HYPERLINK("http://geochem.nrcan.gc.ca/cdogs/content/cr_/cr_00055_e.htm", "55")</f>
        <v>55</v>
      </c>
      <c r="J1143" t="s">
        <v>161</v>
      </c>
      <c r="K1143" t="s">
        <v>162</v>
      </c>
      <c r="L1143">
        <v>58</v>
      </c>
      <c r="M1143" t="s">
        <v>163</v>
      </c>
      <c r="N1143">
        <v>1142</v>
      </c>
      <c r="O1143" t="s">
        <v>403</v>
      </c>
      <c r="P1143" t="s">
        <v>54</v>
      </c>
      <c r="Q1143" t="s">
        <v>37</v>
      </c>
      <c r="R1143" t="s">
        <v>130</v>
      </c>
      <c r="S1143" t="s">
        <v>136</v>
      </c>
      <c r="T1143" t="s">
        <v>40</v>
      </c>
      <c r="U1143" t="s">
        <v>336</v>
      </c>
      <c r="V1143" t="s">
        <v>974</v>
      </c>
      <c r="W1143" t="s">
        <v>194</v>
      </c>
      <c r="X1143" t="s">
        <v>39</v>
      </c>
      <c r="Y1143" t="s">
        <v>55</v>
      </c>
      <c r="Z1143" t="s">
        <v>134</v>
      </c>
      <c r="AA1143" t="s">
        <v>258</v>
      </c>
      <c r="AB1143" t="s">
        <v>5225</v>
      </c>
      <c r="AC1143" t="s">
        <v>901</v>
      </c>
      <c r="AD1143" t="s">
        <v>438</v>
      </c>
    </row>
    <row r="1144" spans="1:30" hidden="1" x14ac:dyDescent="0.3">
      <c r="A1144" t="s">
        <v>5226</v>
      </c>
      <c r="B1144" t="s">
        <v>5227</v>
      </c>
      <c r="C1144" s="1" t="str">
        <f t="shared" si="185"/>
        <v>21:0500</v>
      </c>
      <c r="D1144" s="1" t="str">
        <f t="shared" ref="D1144:D1169" si="192">HYPERLINK("http://geochem.nrcan.gc.ca/cdogs/content/svy/svy210165_e.htm", "21:0165")</f>
        <v>21:0165</v>
      </c>
      <c r="E1144" t="s">
        <v>5228</v>
      </c>
      <c r="F1144" t="s">
        <v>5229</v>
      </c>
      <c r="H1144">
        <v>52.264423200000003</v>
      </c>
      <c r="I1144">
        <v>-61.5606352</v>
      </c>
      <c r="J1144" s="1" t="str">
        <f t="shared" ref="J1144:J1169" si="193">HYPERLINK("http://geochem.nrcan.gc.ca/cdogs/content/kwd/kwd020027_e.htm", "NGR lake sediment grab sample")</f>
        <v>NGR lake sediment grab sample</v>
      </c>
      <c r="K1144" s="1" t="str">
        <f t="shared" ref="K1144:K1169" si="194">HYPERLINK("http://geochem.nrcan.gc.ca/cdogs/content/kwd/kwd080006_e.htm", "&lt;177 micron (NGR)")</f>
        <v>&lt;177 micron (NGR)</v>
      </c>
      <c r="L1144">
        <v>58</v>
      </c>
      <c r="M1144" t="s">
        <v>175</v>
      </c>
      <c r="N1144">
        <v>1143</v>
      </c>
      <c r="O1144" t="s">
        <v>263</v>
      </c>
      <c r="P1144" t="s">
        <v>192</v>
      </c>
      <c r="Q1144" t="s">
        <v>95</v>
      </c>
      <c r="R1144" t="s">
        <v>38</v>
      </c>
      <c r="S1144" t="s">
        <v>39</v>
      </c>
      <c r="T1144" t="s">
        <v>40</v>
      </c>
      <c r="U1144" t="s">
        <v>135</v>
      </c>
      <c r="V1144" t="s">
        <v>264</v>
      </c>
      <c r="W1144" t="s">
        <v>40</v>
      </c>
      <c r="X1144" t="s">
        <v>43</v>
      </c>
      <c r="Y1144" t="s">
        <v>95</v>
      </c>
      <c r="Z1144" t="s">
        <v>263</v>
      </c>
      <c r="AA1144" t="s">
        <v>58</v>
      </c>
      <c r="AB1144" t="s">
        <v>134</v>
      </c>
      <c r="AC1144" t="s">
        <v>106</v>
      </c>
      <c r="AD1144" t="s">
        <v>241</v>
      </c>
    </row>
    <row r="1145" spans="1:30" hidden="1" x14ac:dyDescent="0.3">
      <c r="A1145" t="s">
        <v>5230</v>
      </c>
      <c r="B1145" t="s">
        <v>5231</v>
      </c>
      <c r="C1145" s="1" t="str">
        <f t="shared" si="185"/>
        <v>21:0500</v>
      </c>
      <c r="D1145" s="1" t="str">
        <f t="shared" si="192"/>
        <v>21:0165</v>
      </c>
      <c r="E1145" t="s">
        <v>5232</v>
      </c>
      <c r="F1145" t="s">
        <v>5233</v>
      </c>
      <c r="H1145">
        <v>52.265505500000003</v>
      </c>
      <c r="I1145">
        <v>-61.601280799999998</v>
      </c>
      <c r="J1145" s="1" t="str">
        <f t="shared" si="193"/>
        <v>NGR lake sediment grab sample</v>
      </c>
      <c r="K1145" s="1" t="str">
        <f t="shared" si="194"/>
        <v>&lt;177 micron (NGR)</v>
      </c>
      <c r="L1145">
        <v>58</v>
      </c>
      <c r="M1145" t="s">
        <v>184</v>
      </c>
      <c r="N1145">
        <v>1144</v>
      </c>
      <c r="O1145" t="s">
        <v>1142</v>
      </c>
      <c r="P1145" t="s">
        <v>108</v>
      </c>
      <c r="Q1145" t="s">
        <v>95</v>
      </c>
      <c r="R1145" t="s">
        <v>185</v>
      </c>
      <c r="S1145" t="s">
        <v>119</v>
      </c>
      <c r="T1145" t="s">
        <v>40</v>
      </c>
      <c r="U1145" t="s">
        <v>354</v>
      </c>
      <c r="V1145" t="s">
        <v>37</v>
      </c>
      <c r="W1145" t="s">
        <v>40</v>
      </c>
      <c r="X1145" t="s">
        <v>43</v>
      </c>
      <c r="Y1145" t="s">
        <v>55</v>
      </c>
      <c r="Z1145" t="s">
        <v>337</v>
      </c>
      <c r="AA1145" t="s">
        <v>204</v>
      </c>
      <c r="AB1145" t="s">
        <v>3966</v>
      </c>
      <c r="AC1145" t="s">
        <v>353</v>
      </c>
      <c r="AD1145" t="s">
        <v>80</v>
      </c>
    </row>
    <row r="1146" spans="1:30" hidden="1" x14ac:dyDescent="0.3">
      <c r="A1146" t="s">
        <v>5234</v>
      </c>
      <c r="B1146" t="s">
        <v>5235</v>
      </c>
      <c r="C1146" s="1" t="str">
        <f t="shared" si="185"/>
        <v>21:0500</v>
      </c>
      <c r="D1146" s="1" t="str">
        <f t="shared" si="192"/>
        <v>21:0165</v>
      </c>
      <c r="E1146" t="s">
        <v>5236</v>
      </c>
      <c r="F1146" t="s">
        <v>5237</v>
      </c>
      <c r="H1146">
        <v>52.279817399999999</v>
      </c>
      <c r="I1146">
        <v>-61.588237800000002</v>
      </c>
      <c r="J1146" s="1" t="str">
        <f t="shared" si="193"/>
        <v>NGR lake sediment grab sample</v>
      </c>
      <c r="K1146" s="1" t="str">
        <f t="shared" si="194"/>
        <v>&lt;177 micron (NGR)</v>
      </c>
      <c r="L1146">
        <v>58</v>
      </c>
      <c r="M1146" t="s">
        <v>191</v>
      </c>
      <c r="N1146">
        <v>1145</v>
      </c>
      <c r="O1146" t="s">
        <v>270</v>
      </c>
      <c r="P1146" t="s">
        <v>477</v>
      </c>
      <c r="Q1146" t="s">
        <v>95</v>
      </c>
      <c r="R1146" t="s">
        <v>38</v>
      </c>
      <c r="S1146" t="s">
        <v>55</v>
      </c>
      <c r="T1146" t="s">
        <v>40</v>
      </c>
      <c r="U1146" t="s">
        <v>492</v>
      </c>
      <c r="V1146" t="s">
        <v>596</v>
      </c>
      <c r="W1146" t="s">
        <v>40</v>
      </c>
      <c r="X1146" t="s">
        <v>43</v>
      </c>
      <c r="Y1146" t="s">
        <v>95</v>
      </c>
      <c r="Z1146" t="s">
        <v>263</v>
      </c>
      <c r="AA1146" t="s">
        <v>196</v>
      </c>
      <c r="AB1146" t="s">
        <v>66</v>
      </c>
      <c r="AC1146" t="s">
        <v>60</v>
      </c>
      <c r="AD1146" t="s">
        <v>241</v>
      </c>
    </row>
    <row r="1147" spans="1:30" hidden="1" x14ac:dyDescent="0.3">
      <c r="A1147" t="s">
        <v>5238</v>
      </c>
      <c r="B1147" t="s">
        <v>5239</v>
      </c>
      <c r="C1147" s="1" t="str">
        <f t="shared" si="185"/>
        <v>21:0500</v>
      </c>
      <c r="D1147" s="1" t="str">
        <f t="shared" si="192"/>
        <v>21:0165</v>
      </c>
      <c r="E1147" t="s">
        <v>5240</v>
      </c>
      <c r="F1147" t="s">
        <v>5241</v>
      </c>
      <c r="H1147">
        <v>52.295815500000003</v>
      </c>
      <c r="I1147">
        <v>-61.647500700000002</v>
      </c>
      <c r="J1147" s="1" t="str">
        <f t="shared" si="193"/>
        <v>NGR lake sediment grab sample</v>
      </c>
      <c r="K1147" s="1" t="str">
        <f t="shared" si="194"/>
        <v>&lt;177 micron (NGR)</v>
      </c>
      <c r="L1147">
        <v>58</v>
      </c>
      <c r="M1147" t="s">
        <v>201</v>
      </c>
      <c r="N1147">
        <v>1146</v>
      </c>
      <c r="O1147" t="s">
        <v>1447</v>
      </c>
      <c r="P1147" t="s">
        <v>135</v>
      </c>
      <c r="Q1147" t="s">
        <v>95</v>
      </c>
      <c r="R1147" t="s">
        <v>202</v>
      </c>
      <c r="S1147" t="s">
        <v>36</v>
      </c>
      <c r="T1147" t="s">
        <v>40</v>
      </c>
      <c r="U1147" t="s">
        <v>1174</v>
      </c>
      <c r="V1147" t="s">
        <v>5242</v>
      </c>
      <c r="W1147" t="s">
        <v>40</v>
      </c>
      <c r="X1147" t="s">
        <v>179</v>
      </c>
      <c r="Y1147" t="s">
        <v>55</v>
      </c>
      <c r="Z1147" t="s">
        <v>45</v>
      </c>
      <c r="AA1147" t="s">
        <v>45</v>
      </c>
      <c r="AB1147" t="s">
        <v>192</v>
      </c>
      <c r="AC1147" t="s">
        <v>620</v>
      </c>
      <c r="AD1147" t="s">
        <v>438</v>
      </c>
    </row>
    <row r="1148" spans="1:30" hidden="1" x14ac:dyDescent="0.3">
      <c r="A1148" t="s">
        <v>5243</v>
      </c>
      <c r="B1148" t="s">
        <v>5244</v>
      </c>
      <c r="C1148" s="1" t="str">
        <f t="shared" si="185"/>
        <v>21:0500</v>
      </c>
      <c r="D1148" s="1" t="str">
        <f t="shared" si="192"/>
        <v>21:0165</v>
      </c>
      <c r="E1148" t="s">
        <v>5245</v>
      </c>
      <c r="F1148" t="s">
        <v>5246</v>
      </c>
      <c r="H1148">
        <v>52.295485399999997</v>
      </c>
      <c r="I1148">
        <v>-61.685109699999998</v>
      </c>
      <c r="J1148" s="1" t="str">
        <f t="shared" si="193"/>
        <v>NGR lake sediment grab sample</v>
      </c>
      <c r="K1148" s="1" t="str">
        <f t="shared" si="194"/>
        <v>&lt;177 micron (NGR)</v>
      </c>
      <c r="L1148">
        <v>58</v>
      </c>
      <c r="M1148" t="s">
        <v>210</v>
      </c>
      <c r="N1148">
        <v>1147</v>
      </c>
      <c r="O1148" t="s">
        <v>802</v>
      </c>
      <c r="P1148" t="s">
        <v>222</v>
      </c>
      <c r="Q1148" t="s">
        <v>95</v>
      </c>
      <c r="R1148" t="s">
        <v>67</v>
      </c>
      <c r="S1148" t="s">
        <v>135</v>
      </c>
      <c r="T1148" t="s">
        <v>194</v>
      </c>
      <c r="U1148" t="s">
        <v>5247</v>
      </c>
      <c r="V1148" t="s">
        <v>185</v>
      </c>
      <c r="W1148" t="s">
        <v>40</v>
      </c>
      <c r="X1148" t="s">
        <v>43</v>
      </c>
      <c r="Y1148" t="s">
        <v>37</v>
      </c>
      <c r="Z1148" t="s">
        <v>196</v>
      </c>
      <c r="AA1148" t="s">
        <v>392</v>
      </c>
      <c r="AB1148" t="s">
        <v>259</v>
      </c>
      <c r="AC1148" t="s">
        <v>85</v>
      </c>
      <c r="AD1148" t="s">
        <v>122</v>
      </c>
    </row>
    <row r="1149" spans="1:30" hidden="1" x14ac:dyDescent="0.3">
      <c r="A1149" t="s">
        <v>5248</v>
      </c>
      <c r="B1149" t="s">
        <v>5249</v>
      </c>
      <c r="C1149" s="1" t="str">
        <f t="shared" si="185"/>
        <v>21:0500</v>
      </c>
      <c r="D1149" s="1" t="str">
        <f t="shared" si="192"/>
        <v>21:0165</v>
      </c>
      <c r="E1149" t="s">
        <v>5250</v>
      </c>
      <c r="F1149" t="s">
        <v>5251</v>
      </c>
      <c r="H1149">
        <v>52.282936499999998</v>
      </c>
      <c r="I1149">
        <v>-61.7661704</v>
      </c>
      <c r="J1149" s="1" t="str">
        <f t="shared" si="193"/>
        <v>NGR lake sediment grab sample</v>
      </c>
      <c r="K1149" s="1" t="str">
        <f t="shared" si="194"/>
        <v>&lt;177 micron (NGR)</v>
      </c>
      <c r="L1149">
        <v>58</v>
      </c>
      <c r="M1149" t="s">
        <v>221</v>
      </c>
      <c r="N1149">
        <v>1148</v>
      </c>
      <c r="O1149" t="s">
        <v>135</v>
      </c>
      <c r="P1149" t="s">
        <v>176</v>
      </c>
      <c r="Q1149" t="s">
        <v>55</v>
      </c>
      <c r="R1149" t="s">
        <v>68</v>
      </c>
      <c r="S1149" t="s">
        <v>136</v>
      </c>
      <c r="T1149" t="s">
        <v>40</v>
      </c>
      <c r="U1149" t="s">
        <v>524</v>
      </c>
      <c r="V1149" t="s">
        <v>1598</v>
      </c>
      <c r="W1149" t="s">
        <v>40</v>
      </c>
      <c r="X1149" t="s">
        <v>43</v>
      </c>
      <c r="Y1149" t="s">
        <v>39</v>
      </c>
      <c r="Z1149" t="s">
        <v>263</v>
      </c>
      <c r="AA1149" t="s">
        <v>258</v>
      </c>
      <c r="AB1149" t="s">
        <v>36</v>
      </c>
      <c r="AC1149" t="s">
        <v>97</v>
      </c>
      <c r="AD1149" t="s">
        <v>480</v>
      </c>
    </row>
    <row r="1150" spans="1:30" hidden="1" x14ac:dyDescent="0.3">
      <c r="A1150" t="s">
        <v>5252</v>
      </c>
      <c r="B1150" t="s">
        <v>5253</v>
      </c>
      <c r="C1150" s="1" t="str">
        <f t="shared" si="185"/>
        <v>21:0500</v>
      </c>
      <c r="D1150" s="1" t="str">
        <f t="shared" si="192"/>
        <v>21:0165</v>
      </c>
      <c r="E1150" t="s">
        <v>5254</v>
      </c>
      <c r="F1150" t="s">
        <v>5255</v>
      </c>
      <c r="H1150">
        <v>52.305877899999999</v>
      </c>
      <c r="I1150">
        <v>-61.796187600000003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230</v>
      </c>
      <c r="N1150">
        <v>1149</v>
      </c>
      <c r="O1150" t="s">
        <v>77</v>
      </c>
      <c r="P1150" t="s">
        <v>67</v>
      </c>
      <c r="Q1150" t="s">
        <v>39</v>
      </c>
      <c r="R1150" t="s">
        <v>153</v>
      </c>
      <c r="S1150" t="s">
        <v>38</v>
      </c>
      <c r="T1150" t="s">
        <v>40</v>
      </c>
      <c r="U1150" t="s">
        <v>5256</v>
      </c>
      <c r="V1150" t="s">
        <v>85</v>
      </c>
      <c r="W1150" t="s">
        <v>40</v>
      </c>
      <c r="X1150" t="s">
        <v>43</v>
      </c>
      <c r="Y1150" t="s">
        <v>39</v>
      </c>
      <c r="Z1150" t="s">
        <v>135</v>
      </c>
      <c r="AA1150" t="s">
        <v>135</v>
      </c>
      <c r="AB1150" t="s">
        <v>2095</v>
      </c>
      <c r="AC1150" t="s">
        <v>714</v>
      </c>
      <c r="AD1150" t="s">
        <v>1384</v>
      </c>
    </row>
    <row r="1151" spans="1:30" hidden="1" x14ac:dyDescent="0.3">
      <c r="A1151" t="s">
        <v>5257</v>
      </c>
      <c r="B1151" t="s">
        <v>5258</v>
      </c>
      <c r="C1151" s="1" t="str">
        <f t="shared" si="185"/>
        <v>21:0500</v>
      </c>
      <c r="D1151" s="1" t="str">
        <f t="shared" si="192"/>
        <v>21:0165</v>
      </c>
      <c r="E1151" t="s">
        <v>5259</v>
      </c>
      <c r="F1151" t="s">
        <v>5260</v>
      </c>
      <c r="H1151">
        <v>52.323621699999997</v>
      </c>
      <c r="I1151">
        <v>-61.808955900000001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238</v>
      </c>
      <c r="N1151">
        <v>1150</v>
      </c>
      <c r="O1151" t="s">
        <v>115</v>
      </c>
      <c r="P1151" t="s">
        <v>134</v>
      </c>
      <c r="Q1151" t="s">
        <v>95</v>
      </c>
      <c r="R1151" t="s">
        <v>79</v>
      </c>
      <c r="S1151" t="s">
        <v>256</v>
      </c>
      <c r="T1151" t="s">
        <v>40</v>
      </c>
      <c r="U1151" t="s">
        <v>5261</v>
      </c>
      <c r="V1151" t="s">
        <v>92</v>
      </c>
      <c r="W1151" t="s">
        <v>40</v>
      </c>
      <c r="X1151" t="s">
        <v>43</v>
      </c>
      <c r="Y1151" t="s">
        <v>39</v>
      </c>
      <c r="Z1151" t="s">
        <v>257</v>
      </c>
      <c r="AA1151" t="s">
        <v>45</v>
      </c>
      <c r="AB1151" t="s">
        <v>805</v>
      </c>
      <c r="AC1151" t="s">
        <v>818</v>
      </c>
      <c r="AD1151" t="s">
        <v>1448</v>
      </c>
    </row>
    <row r="1152" spans="1:30" hidden="1" x14ac:dyDescent="0.3">
      <c r="A1152" t="s">
        <v>5262</v>
      </c>
      <c r="B1152" t="s">
        <v>5263</v>
      </c>
      <c r="C1152" s="1" t="str">
        <f t="shared" si="185"/>
        <v>21:0500</v>
      </c>
      <c r="D1152" s="1" t="str">
        <f t="shared" si="192"/>
        <v>21:0165</v>
      </c>
      <c r="E1152" t="s">
        <v>5264</v>
      </c>
      <c r="F1152" t="s">
        <v>5265</v>
      </c>
      <c r="H1152">
        <v>52.357492700000002</v>
      </c>
      <c r="I1152">
        <v>-61.787002100000002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246</v>
      </c>
      <c r="N1152">
        <v>1151</v>
      </c>
      <c r="O1152" t="s">
        <v>571</v>
      </c>
      <c r="P1152" t="s">
        <v>67</v>
      </c>
      <c r="Q1152" t="s">
        <v>136</v>
      </c>
      <c r="R1152" t="s">
        <v>68</v>
      </c>
      <c r="S1152" t="s">
        <v>39</v>
      </c>
      <c r="T1152" t="s">
        <v>194</v>
      </c>
      <c r="U1152" t="s">
        <v>337</v>
      </c>
      <c r="V1152" t="s">
        <v>233</v>
      </c>
      <c r="W1152" t="s">
        <v>40</v>
      </c>
      <c r="X1152" t="s">
        <v>179</v>
      </c>
      <c r="Y1152" t="s">
        <v>95</v>
      </c>
      <c r="Z1152" t="s">
        <v>134</v>
      </c>
      <c r="AA1152" t="s">
        <v>83</v>
      </c>
      <c r="AB1152" t="s">
        <v>683</v>
      </c>
      <c r="AC1152" t="s">
        <v>39</v>
      </c>
      <c r="AD1152" t="s">
        <v>155</v>
      </c>
    </row>
    <row r="1153" spans="1:30" hidden="1" x14ac:dyDescent="0.3">
      <c r="A1153" t="s">
        <v>5266</v>
      </c>
      <c r="B1153" t="s">
        <v>5267</v>
      </c>
      <c r="C1153" s="1" t="str">
        <f t="shared" si="185"/>
        <v>21:0500</v>
      </c>
      <c r="D1153" s="1" t="str">
        <f t="shared" si="192"/>
        <v>21:0165</v>
      </c>
      <c r="E1153" t="s">
        <v>5268</v>
      </c>
      <c r="F1153" t="s">
        <v>5269</v>
      </c>
      <c r="H1153">
        <v>52.383684700000003</v>
      </c>
      <c r="I1153">
        <v>-61.801183399999999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59</v>
      </c>
      <c r="M1153" t="s">
        <v>34</v>
      </c>
      <c r="N1153">
        <v>1152</v>
      </c>
      <c r="O1153" t="s">
        <v>169</v>
      </c>
      <c r="P1153" t="s">
        <v>54</v>
      </c>
      <c r="Q1153" t="s">
        <v>136</v>
      </c>
      <c r="R1153" t="s">
        <v>136</v>
      </c>
      <c r="S1153" t="s">
        <v>95</v>
      </c>
      <c r="T1153" t="s">
        <v>40</v>
      </c>
      <c r="U1153" t="s">
        <v>510</v>
      </c>
      <c r="V1153" t="s">
        <v>649</v>
      </c>
      <c r="W1153" t="s">
        <v>40</v>
      </c>
      <c r="X1153" t="s">
        <v>179</v>
      </c>
      <c r="Y1153" t="s">
        <v>95</v>
      </c>
      <c r="Z1153" t="s">
        <v>67</v>
      </c>
      <c r="AA1153" t="s">
        <v>45</v>
      </c>
      <c r="AB1153" t="s">
        <v>981</v>
      </c>
      <c r="AC1153" t="s">
        <v>47</v>
      </c>
      <c r="AD1153" t="s">
        <v>409</v>
      </c>
    </row>
    <row r="1154" spans="1:30" hidden="1" x14ac:dyDescent="0.3">
      <c r="A1154" t="s">
        <v>5270</v>
      </c>
      <c r="B1154" t="s">
        <v>5271</v>
      </c>
      <c r="C1154" s="1" t="str">
        <f t="shared" ref="C1154:C1180" si="195">HYPERLINK("http://geochem.nrcan.gc.ca/cdogs/content/bdl/bdl210500_e.htm", "21:0500")</f>
        <v>21:0500</v>
      </c>
      <c r="D1154" s="1" t="str">
        <f t="shared" si="192"/>
        <v>21:0165</v>
      </c>
      <c r="E1154" t="s">
        <v>5268</v>
      </c>
      <c r="F1154" t="s">
        <v>5272</v>
      </c>
      <c r="H1154">
        <v>52.383684700000003</v>
      </c>
      <c r="I1154">
        <v>-61.801183399999999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65</v>
      </c>
      <c r="N1154">
        <v>1153</v>
      </c>
      <c r="O1154" t="s">
        <v>36</v>
      </c>
      <c r="P1154" t="s">
        <v>193</v>
      </c>
      <c r="Q1154" t="s">
        <v>37</v>
      </c>
      <c r="R1154" t="s">
        <v>37</v>
      </c>
      <c r="S1154" t="s">
        <v>95</v>
      </c>
      <c r="T1154" t="s">
        <v>194</v>
      </c>
      <c r="U1154" t="s">
        <v>337</v>
      </c>
      <c r="V1154" t="s">
        <v>117</v>
      </c>
      <c r="W1154" t="s">
        <v>40</v>
      </c>
      <c r="X1154" t="s">
        <v>43</v>
      </c>
      <c r="Y1154" t="s">
        <v>95</v>
      </c>
      <c r="Z1154" t="s">
        <v>67</v>
      </c>
      <c r="AA1154" t="s">
        <v>45</v>
      </c>
      <c r="AB1154" t="s">
        <v>104</v>
      </c>
      <c r="AC1154" t="s">
        <v>42</v>
      </c>
      <c r="AD1154" t="s">
        <v>409</v>
      </c>
    </row>
    <row r="1155" spans="1:30" hidden="1" x14ac:dyDescent="0.3">
      <c r="A1155" t="s">
        <v>5273</v>
      </c>
      <c r="B1155" t="s">
        <v>5274</v>
      </c>
      <c r="C1155" s="1" t="str">
        <f t="shared" si="195"/>
        <v>21:0500</v>
      </c>
      <c r="D1155" s="1" t="str">
        <f t="shared" si="192"/>
        <v>21:0165</v>
      </c>
      <c r="E1155" t="s">
        <v>5268</v>
      </c>
      <c r="F1155" t="s">
        <v>5275</v>
      </c>
      <c r="H1155">
        <v>52.383684700000003</v>
      </c>
      <c r="I1155">
        <v>-61.801183399999999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52</v>
      </c>
      <c r="N1155">
        <v>1154</v>
      </c>
      <c r="O1155" t="s">
        <v>67</v>
      </c>
      <c r="P1155" t="s">
        <v>130</v>
      </c>
      <c r="Q1155" t="s">
        <v>37</v>
      </c>
      <c r="R1155" t="s">
        <v>136</v>
      </c>
      <c r="S1155" t="s">
        <v>95</v>
      </c>
      <c r="T1155" t="s">
        <v>40</v>
      </c>
      <c r="U1155" t="s">
        <v>270</v>
      </c>
      <c r="V1155" t="s">
        <v>748</v>
      </c>
      <c r="W1155" t="s">
        <v>40</v>
      </c>
      <c r="X1155" t="s">
        <v>43</v>
      </c>
      <c r="Y1155" t="s">
        <v>95</v>
      </c>
      <c r="Z1155" t="s">
        <v>67</v>
      </c>
      <c r="AA1155" t="s">
        <v>314</v>
      </c>
      <c r="AB1155" t="s">
        <v>655</v>
      </c>
      <c r="AC1155" t="s">
        <v>106</v>
      </c>
      <c r="AD1155" t="s">
        <v>48</v>
      </c>
    </row>
    <row r="1156" spans="1:30" hidden="1" x14ac:dyDescent="0.3">
      <c r="A1156" t="s">
        <v>5276</v>
      </c>
      <c r="B1156" t="s">
        <v>5277</v>
      </c>
      <c r="C1156" s="1" t="str">
        <f t="shared" si="195"/>
        <v>21:0500</v>
      </c>
      <c r="D1156" s="1" t="str">
        <f t="shared" si="192"/>
        <v>21:0165</v>
      </c>
      <c r="E1156" t="s">
        <v>5278</v>
      </c>
      <c r="F1156" t="s">
        <v>5279</v>
      </c>
      <c r="H1156">
        <v>52.414601599999997</v>
      </c>
      <c r="I1156">
        <v>-61.797330799999997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76</v>
      </c>
      <c r="N1156">
        <v>1155</v>
      </c>
      <c r="O1156" t="s">
        <v>403</v>
      </c>
      <c r="P1156" t="s">
        <v>145</v>
      </c>
      <c r="Q1156" t="s">
        <v>136</v>
      </c>
      <c r="R1156" t="s">
        <v>136</v>
      </c>
      <c r="S1156" t="s">
        <v>136</v>
      </c>
      <c r="T1156" t="s">
        <v>40</v>
      </c>
      <c r="U1156" t="s">
        <v>1059</v>
      </c>
      <c r="V1156" t="s">
        <v>322</v>
      </c>
      <c r="W1156" t="s">
        <v>40</v>
      </c>
      <c r="X1156" t="s">
        <v>43</v>
      </c>
      <c r="Y1156" t="s">
        <v>95</v>
      </c>
      <c r="Z1156" t="s">
        <v>337</v>
      </c>
      <c r="AA1156" t="s">
        <v>44</v>
      </c>
      <c r="AB1156" t="s">
        <v>683</v>
      </c>
      <c r="AC1156" t="s">
        <v>213</v>
      </c>
      <c r="AD1156" t="s">
        <v>324</v>
      </c>
    </row>
    <row r="1157" spans="1:30" hidden="1" x14ac:dyDescent="0.3">
      <c r="A1157" t="s">
        <v>5280</v>
      </c>
      <c r="B1157" t="s">
        <v>5281</v>
      </c>
      <c r="C1157" s="1" t="str">
        <f t="shared" si="195"/>
        <v>21:0500</v>
      </c>
      <c r="D1157" s="1" t="str">
        <f t="shared" si="192"/>
        <v>21:0165</v>
      </c>
      <c r="E1157" t="s">
        <v>5282</v>
      </c>
      <c r="F1157" t="s">
        <v>5283</v>
      </c>
      <c r="H1157">
        <v>52.444518500000001</v>
      </c>
      <c r="I1157">
        <v>-61.788055499999999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91</v>
      </c>
      <c r="N1157">
        <v>1156</v>
      </c>
      <c r="O1157" t="s">
        <v>103</v>
      </c>
      <c r="P1157" t="s">
        <v>164</v>
      </c>
      <c r="Q1157" t="s">
        <v>39</v>
      </c>
      <c r="R1157" t="s">
        <v>92</v>
      </c>
      <c r="S1157" t="s">
        <v>136</v>
      </c>
      <c r="T1157" t="s">
        <v>40</v>
      </c>
      <c r="U1157" t="s">
        <v>2944</v>
      </c>
      <c r="V1157" t="s">
        <v>42</v>
      </c>
      <c r="W1157" t="s">
        <v>40</v>
      </c>
      <c r="X1157" t="s">
        <v>43</v>
      </c>
      <c r="Y1157" t="s">
        <v>39</v>
      </c>
      <c r="Z1157" t="s">
        <v>204</v>
      </c>
      <c r="AA1157" t="s">
        <v>58</v>
      </c>
      <c r="AB1157" t="s">
        <v>285</v>
      </c>
      <c r="AC1157" t="s">
        <v>213</v>
      </c>
      <c r="AD1157" t="s">
        <v>86</v>
      </c>
    </row>
    <row r="1158" spans="1:30" hidden="1" x14ac:dyDescent="0.3">
      <c r="A1158" t="s">
        <v>5284</v>
      </c>
      <c r="B1158" t="s">
        <v>5285</v>
      </c>
      <c r="C1158" s="1" t="str">
        <f t="shared" si="195"/>
        <v>21:0500</v>
      </c>
      <c r="D1158" s="1" t="str">
        <f t="shared" si="192"/>
        <v>21:0165</v>
      </c>
      <c r="E1158" t="s">
        <v>5286</v>
      </c>
      <c r="F1158" t="s">
        <v>5287</v>
      </c>
      <c r="H1158">
        <v>52.479711899999998</v>
      </c>
      <c r="I1158">
        <v>-61.7831124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102</v>
      </c>
      <c r="N1158">
        <v>1157</v>
      </c>
      <c r="O1158" t="s">
        <v>93</v>
      </c>
      <c r="P1158" t="s">
        <v>129</v>
      </c>
      <c r="Q1158" t="s">
        <v>37</v>
      </c>
      <c r="R1158" t="s">
        <v>92</v>
      </c>
      <c r="S1158" t="s">
        <v>54</v>
      </c>
      <c r="T1158" t="s">
        <v>194</v>
      </c>
      <c r="U1158" t="s">
        <v>5288</v>
      </c>
      <c r="V1158" t="s">
        <v>740</v>
      </c>
      <c r="W1158" t="s">
        <v>40</v>
      </c>
      <c r="X1158" t="s">
        <v>43</v>
      </c>
      <c r="Y1158" t="s">
        <v>37</v>
      </c>
      <c r="Z1158" t="s">
        <v>45</v>
      </c>
      <c r="AA1158" t="s">
        <v>155</v>
      </c>
      <c r="AB1158" t="s">
        <v>5289</v>
      </c>
      <c r="AC1158" t="s">
        <v>1343</v>
      </c>
      <c r="AD1158" t="s">
        <v>478</v>
      </c>
    </row>
    <row r="1159" spans="1:30" hidden="1" x14ac:dyDescent="0.3">
      <c r="A1159" t="s">
        <v>5290</v>
      </c>
      <c r="B1159" t="s">
        <v>5291</v>
      </c>
      <c r="C1159" s="1" t="str">
        <f t="shared" si="195"/>
        <v>21:0500</v>
      </c>
      <c r="D1159" s="1" t="str">
        <f t="shared" si="192"/>
        <v>21:0165</v>
      </c>
      <c r="E1159" t="s">
        <v>5292</v>
      </c>
      <c r="F1159" t="s">
        <v>5293</v>
      </c>
      <c r="H1159">
        <v>52.525381299999999</v>
      </c>
      <c r="I1159">
        <v>-61.802103899999999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113</v>
      </c>
      <c r="N1159">
        <v>1158</v>
      </c>
      <c r="O1159" t="s">
        <v>397</v>
      </c>
      <c r="P1159" t="s">
        <v>165</v>
      </c>
      <c r="Q1159" t="s">
        <v>55</v>
      </c>
      <c r="R1159" t="s">
        <v>131</v>
      </c>
      <c r="S1159" t="s">
        <v>37</v>
      </c>
      <c r="T1159" t="s">
        <v>40</v>
      </c>
      <c r="U1159" t="s">
        <v>533</v>
      </c>
      <c r="V1159" t="s">
        <v>167</v>
      </c>
      <c r="W1159" t="s">
        <v>40</v>
      </c>
      <c r="X1159" t="s">
        <v>179</v>
      </c>
      <c r="Y1159" t="s">
        <v>95</v>
      </c>
      <c r="Z1159" t="s">
        <v>211</v>
      </c>
      <c r="AA1159" t="s">
        <v>83</v>
      </c>
      <c r="AB1159" t="s">
        <v>1276</v>
      </c>
      <c r="AC1159" t="s">
        <v>97</v>
      </c>
      <c r="AD1159" t="s">
        <v>122</v>
      </c>
    </row>
    <row r="1160" spans="1:30" hidden="1" x14ac:dyDescent="0.3">
      <c r="A1160" t="s">
        <v>5294</v>
      </c>
      <c r="B1160" t="s">
        <v>5295</v>
      </c>
      <c r="C1160" s="1" t="str">
        <f t="shared" si="195"/>
        <v>21:0500</v>
      </c>
      <c r="D1160" s="1" t="str">
        <f t="shared" si="192"/>
        <v>21:0165</v>
      </c>
      <c r="E1160" t="s">
        <v>5296</v>
      </c>
      <c r="F1160" t="s">
        <v>5297</v>
      </c>
      <c r="H1160">
        <v>52.559035000000002</v>
      </c>
      <c r="I1160">
        <v>-61.798679499999999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127</v>
      </c>
      <c r="N1160">
        <v>1159</v>
      </c>
      <c r="O1160" t="s">
        <v>104</v>
      </c>
      <c r="P1160" t="s">
        <v>131</v>
      </c>
      <c r="Q1160" t="s">
        <v>95</v>
      </c>
      <c r="R1160" t="s">
        <v>68</v>
      </c>
      <c r="S1160" t="s">
        <v>136</v>
      </c>
      <c r="T1160" t="s">
        <v>40</v>
      </c>
      <c r="U1160" t="s">
        <v>44</v>
      </c>
      <c r="V1160" t="s">
        <v>233</v>
      </c>
      <c r="W1160" t="s">
        <v>40</v>
      </c>
      <c r="X1160" t="s">
        <v>43</v>
      </c>
      <c r="Y1160" t="s">
        <v>95</v>
      </c>
      <c r="Z1160" t="s">
        <v>164</v>
      </c>
      <c r="AA1160" t="s">
        <v>204</v>
      </c>
      <c r="AB1160" t="s">
        <v>2095</v>
      </c>
      <c r="AC1160" t="s">
        <v>167</v>
      </c>
      <c r="AD1160" t="s">
        <v>324</v>
      </c>
    </row>
    <row r="1161" spans="1:30" hidden="1" x14ac:dyDescent="0.3">
      <c r="A1161" t="s">
        <v>5298</v>
      </c>
      <c r="B1161" t="s">
        <v>5299</v>
      </c>
      <c r="C1161" s="1" t="str">
        <f t="shared" si="195"/>
        <v>21:0500</v>
      </c>
      <c r="D1161" s="1" t="str">
        <f t="shared" si="192"/>
        <v>21:0165</v>
      </c>
      <c r="E1161" t="s">
        <v>5300</v>
      </c>
      <c r="F1161" t="s">
        <v>5301</v>
      </c>
      <c r="H1161">
        <v>52.130084699999998</v>
      </c>
      <c r="I1161">
        <v>-61.731330200000002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142</v>
      </c>
      <c r="N1161">
        <v>1160</v>
      </c>
      <c r="O1161" t="s">
        <v>66</v>
      </c>
      <c r="P1161" t="s">
        <v>79</v>
      </c>
      <c r="Q1161" t="s">
        <v>37</v>
      </c>
      <c r="R1161" t="s">
        <v>37</v>
      </c>
      <c r="S1161" t="s">
        <v>95</v>
      </c>
      <c r="T1161" t="s">
        <v>40</v>
      </c>
      <c r="U1161" t="s">
        <v>408</v>
      </c>
      <c r="V1161" t="s">
        <v>390</v>
      </c>
      <c r="W1161" t="s">
        <v>40</v>
      </c>
      <c r="X1161" t="s">
        <v>179</v>
      </c>
      <c r="Y1161" t="s">
        <v>95</v>
      </c>
      <c r="Z1161" t="s">
        <v>185</v>
      </c>
      <c r="AA1161" t="s">
        <v>58</v>
      </c>
      <c r="AB1161" t="s">
        <v>566</v>
      </c>
      <c r="AC1161" t="s">
        <v>97</v>
      </c>
      <c r="AD1161" t="s">
        <v>48</v>
      </c>
    </row>
    <row r="1162" spans="1:30" hidden="1" x14ac:dyDescent="0.3">
      <c r="A1162" t="s">
        <v>5302</v>
      </c>
      <c r="B1162" t="s">
        <v>5303</v>
      </c>
      <c r="C1162" s="1" t="str">
        <f t="shared" si="195"/>
        <v>21:0500</v>
      </c>
      <c r="D1162" s="1" t="str">
        <f t="shared" si="192"/>
        <v>21:0165</v>
      </c>
      <c r="E1162" t="s">
        <v>5304</v>
      </c>
      <c r="F1162" t="s">
        <v>5305</v>
      </c>
      <c r="H1162">
        <v>52.131314000000003</v>
      </c>
      <c r="I1162">
        <v>-61.812309599999999</v>
      </c>
      <c r="J1162" s="1" t="str">
        <f t="shared" si="193"/>
        <v>NGR lake sediment grab sample</v>
      </c>
      <c r="K1162" s="1" t="str">
        <f t="shared" si="194"/>
        <v>&lt;177 micron (NGR)</v>
      </c>
      <c r="L1162">
        <v>59</v>
      </c>
      <c r="M1162" t="s">
        <v>150</v>
      </c>
      <c r="N1162">
        <v>1161</v>
      </c>
      <c r="O1162" t="s">
        <v>58</v>
      </c>
      <c r="P1162" t="s">
        <v>185</v>
      </c>
      <c r="Q1162" t="s">
        <v>39</v>
      </c>
      <c r="R1162" t="s">
        <v>92</v>
      </c>
      <c r="S1162" t="s">
        <v>185</v>
      </c>
      <c r="T1162" t="s">
        <v>40</v>
      </c>
      <c r="U1162" t="s">
        <v>321</v>
      </c>
      <c r="V1162" t="s">
        <v>740</v>
      </c>
      <c r="W1162" t="s">
        <v>40</v>
      </c>
      <c r="X1162" t="s">
        <v>43</v>
      </c>
      <c r="Y1162" t="s">
        <v>68</v>
      </c>
      <c r="Z1162" t="s">
        <v>214</v>
      </c>
      <c r="AA1162" t="s">
        <v>135</v>
      </c>
      <c r="AB1162" t="s">
        <v>202</v>
      </c>
      <c r="AC1162" t="s">
        <v>85</v>
      </c>
      <c r="AD1162" t="s">
        <v>158</v>
      </c>
    </row>
    <row r="1163" spans="1:30" hidden="1" x14ac:dyDescent="0.3">
      <c r="A1163" t="s">
        <v>5306</v>
      </c>
      <c r="B1163" t="s">
        <v>5307</v>
      </c>
      <c r="C1163" s="1" t="str">
        <f t="shared" si="195"/>
        <v>21:0500</v>
      </c>
      <c r="D1163" s="1" t="str">
        <f t="shared" si="192"/>
        <v>21:0165</v>
      </c>
      <c r="E1163" t="s">
        <v>5308</v>
      </c>
      <c r="F1163" t="s">
        <v>5309</v>
      </c>
      <c r="H1163">
        <v>52.135602200000001</v>
      </c>
      <c r="I1163">
        <v>-61.850390500000003</v>
      </c>
      <c r="J1163" s="1" t="str">
        <f t="shared" si="193"/>
        <v>NGR lake sediment grab sample</v>
      </c>
      <c r="K1163" s="1" t="str">
        <f t="shared" si="194"/>
        <v>&lt;177 micron (NGR)</v>
      </c>
      <c r="L1163">
        <v>59</v>
      </c>
      <c r="M1163" t="s">
        <v>175</v>
      </c>
      <c r="N1163">
        <v>1162</v>
      </c>
      <c r="O1163" t="s">
        <v>337</v>
      </c>
      <c r="P1163" t="s">
        <v>67</v>
      </c>
      <c r="Q1163" t="s">
        <v>39</v>
      </c>
      <c r="R1163" t="s">
        <v>131</v>
      </c>
      <c r="S1163" t="s">
        <v>38</v>
      </c>
      <c r="T1163" t="s">
        <v>40</v>
      </c>
      <c r="U1163" t="s">
        <v>619</v>
      </c>
      <c r="V1163" t="s">
        <v>812</v>
      </c>
      <c r="W1163" t="s">
        <v>40</v>
      </c>
      <c r="X1163" t="s">
        <v>43</v>
      </c>
      <c r="Y1163" t="s">
        <v>55</v>
      </c>
      <c r="Z1163" t="s">
        <v>258</v>
      </c>
      <c r="AA1163" t="s">
        <v>58</v>
      </c>
      <c r="AB1163" t="s">
        <v>285</v>
      </c>
      <c r="AC1163" t="s">
        <v>505</v>
      </c>
      <c r="AD1163" t="s">
        <v>354</v>
      </c>
    </row>
    <row r="1164" spans="1:30" hidden="1" x14ac:dyDescent="0.3">
      <c r="A1164" t="s">
        <v>5310</v>
      </c>
      <c r="B1164" t="s">
        <v>5311</v>
      </c>
      <c r="C1164" s="1" t="str">
        <f t="shared" si="195"/>
        <v>21:0500</v>
      </c>
      <c r="D1164" s="1" t="str">
        <f t="shared" si="192"/>
        <v>21:0165</v>
      </c>
      <c r="E1164" t="s">
        <v>5312</v>
      </c>
      <c r="F1164" t="s">
        <v>5313</v>
      </c>
      <c r="H1164">
        <v>52.142123900000001</v>
      </c>
      <c r="I1164">
        <v>-61.934031900000001</v>
      </c>
      <c r="J1164" s="1" t="str">
        <f t="shared" si="193"/>
        <v>NGR lake sediment grab sample</v>
      </c>
      <c r="K1164" s="1" t="str">
        <f t="shared" si="194"/>
        <v>&lt;177 micron (NGR)</v>
      </c>
      <c r="L1164">
        <v>59</v>
      </c>
      <c r="M1164" t="s">
        <v>184</v>
      </c>
      <c r="N1164">
        <v>1163</v>
      </c>
      <c r="O1164" t="s">
        <v>214</v>
      </c>
      <c r="P1164" t="s">
        <v>232</v>
      </c>
      <c r="Q1164" t="s">
        <v>39</v>
      </c>
      <c r="R1164" t="s">
        <v>92</v>
      </c>
      <c r="S1164" t="s">
        <v>119</v>
      </c>
      <c r="T1164" t="s">
        <v>40</v>
      </c>
      <c r="U1164" t="s">
        <v>2632</v>
      </c>
      <c r="V1164" t="s">
        <v>5314</v>
      </c>
      <c r="W1164" t="s">
        <v>40</v>
      </c>
      <c r="X1164" t="s">
        <v>43</v>
      </c>
      <c r="Y1164" t="s">
        <v>136</v>
      </c>
      <c r="Z1164" t="s">
        <v>45</v>
      </c>
      <c r="AA1164" t="s">
        <v>58</v>
      </c>
      <c r="AB1164" t="s">
        <v>450</v>
      </c>
      <c r="AC1164" t="s">
        <v>121</v>
      </c>
      <c r="AD1164" t="s">
        <v>4370</v>
      </c>
    </row>
    <row r="1165" spans="1:30" hidden="1" x14ac:dyDescent="0.3">
      <c r="A1165" t="s">
        <v>5315</v>
      </c>
      <c r="B1165" t="s">
        <v>5316</v>
      </c>
      <c r="C1165" s="1" t="str">
        <f t="shared" si="195"/>
        <v>21:0500</v>
      </c>
      <c r="D1165" s="1" t="str">
        <f t="shared" si="192"/>
        <v>21:0165</v>
      </c>
      <c r="E1165" t="s">
        <v>5317</v>
      </c>
      <c r="F1165" t="s">
        <v>5318</v>
      </c>
      <c r="H1165">
        <v>52.1393226</v>
      </c>
      <c r="I1165">
        <v>-61.954556500000002</v>
      </c>
      <c r="J1165" s="1" t="str">
        <f t="shared" si="193"/>
        <v>NGR lake sediment grab sample</v>
      </c>
      <c r="K1165" s="1" t="str">
        <f t="shared" si="194"/>
        <v>&lt;177 micron (NGR)</v>
      </c>
      <c r="L1165">
        <v>59</v>
      </c>
      <c r="M1165" t="s">
        <v>191</v>
      </c>
      <c r="N1165">
        <v>1164</v>
      </c>
      <c r="O1165" t="s">
        <v>414</v>
      </c>
      <c r="P1165" t="s">
        <v>256</v>
      </c>
      <c r="Q1165" t="s">
        <v>39</v>
      </c>
      <c r="R1165" t="s">
        <v>131</v>
      </c>
      <c r="S1165" t="s">
        <v>55</v>
      </c>
      <c r="T1165" t="s">
        <v>194</v>
      </c>
      <c r="U1165" t="s">
        <v>1900</v>
      </c>
      <c r="V1165" t="s">
        <v>133</v>
      </c>
      <c r="W1165" t="s">
        <v>194</v>
      </c>
      <c r="X1165" t="s">
        <v>43</v>
      </c>
      <c r="Y1165" t="s">
        <v>95</v>
      </c>
      <c r="Z1165" t="s">
        <v>204</v>
      </c>
      <c r="AA1165" t="s">
        <v>258</v>
      </c>
      <c r="AB1165" t="s">
        <v>1579</v>
      </c>
      <c r="AC1165" t="s">
        <v>293</v>
      </c>
      <c r="AD1165" t="s">
        <v>449</v>
      </c>
    </row>
    <row r="1166" spans="1:30" hidden="1" x14ac:dyDescent="0.3">
      <c r="A1166" t="s">
        <v>5319</v>
      </c>
      <c r="B1166" t="s">
        <v>5320</v>
      </c>
      <c r="C1166" s="1" t="str">
        <f t="shared" si="195"/>
        <v>21:0500</v>
      </c>
      <c r="D1166" s="1" t="str">
        <f t="shared" si="192"/>
        <v>21:0165</v>
      </c>
      <c r="E1166" t="s">
        <v>5321</v>
      </c>
      <c r="F1166" t="s">
        <v>5322</v>
      </c>
      <c r="H1166">
        <v>52.850650899999998</v>
      </c>
      <c r="I1166">
        <v>-61.892159399999997</v>
      </c>
      <c r="J1166" s="1" t="str">
        <f t="shared" si="193"/>
        <v>NGR lake sediment grab sample</v>
      </c>
      <c r="K1166" s="1" t="str">
        <f t="shared" si="194"/>
        <v>&lt;177 micron (NGR)</v>
      </c>
      <c r="L1166">
        <v>59</v>
      </c>
      <c r="M1166" t="s">
        <v>201</v>
      </c>
      <c r="N1166">
        <v>1165</v>
      </c>
      <c r="O1166" t="s">
        <v>165</v>
      </c>
      <c r="P1166" t="s">
        <v>232</v>
      </c>
      <c r="Q1166" t="s">
        <v>95</v>
      </c>
      <c r="R1166" t="s">
        <v>38</v>
      </c>
      <c r="S1166" t="s">
        <v>95</v>
      </c>
      <c r="T1166" t="s">
        <v>40</v>
      </c>
      <c r="U1166" t="s">
        <v>477</v>
      </c>
      <c r="V1166" t="s">
        <v>748</v>
      </c>
      <c r="W1166" t="s">
        <v>40</v>
      </c>
      <c r="X1166" t="s">
        <v>43</v>
      </c>
      <c r="Y1166" t="s">
        <v>95</v>
      </c>
      <c r="Z1166" t="s">
        <v>185</v>
      </c>
      <c r="AA1166" t="s">
        <v>258</v>
      </c>
      <c r="AB1166" t="s">
        <v>134</v>
      </c>
      <c r="AC1166" t="s">
        <v>144</v>
      </c>
      <c r="AD1166" t="s">
        <v>241</v>
      </c>
    </row>
    <row r="1167" spans="1:30" hidden="1" x14ac:dyDescent="0.3">
      <c r="A1167" t="s">
        <v>5323</v>
      </c>
      <c r="B1167" t="s">
        <v>5324</v>
      </c>
      <c r="C1167" s="1" t="str">
        <f t="shared" si="195"/>
        <v>21:0500</v>
      </c>
      <c r="D1167" s="1" t="str">
        <f t="shared" si="192"/>
        <v>21:0165</v>
      </c>
      <c r="E1167" t="s">
        <v>5325</v>
      </c>
      <c r="F1167" t="s">
        <v>5326</v>
      </c>
      <c r="H1167">
        <v>52.877692500000002</v>
      </c>
      <c r="I1167">
        <v>-61.888245599999998</v>
      </c>
      <c r="J1167" s="1" t="str">
        <f t="shared" si="193"/>
        <v>NGR lake sediment grab sample</v>
      </c>
      <c r="K1167" s="1" t="str">
        <f t="shared" si="194"/>
        <v>&lt;177 micron (NGR)</v>
      </c>
      <c r="L1167">
        <v>59</v>
      </c>
      <c r="M1167" t="s">
        <v>210</v>
      </c>
      <c r="N1167">
        <v>1166</v>
      </c>
      <c r="O1167" t="s">
        <v>41</v>
      </c>
      <c r="P1167" t="s">
        <v>265</v>
      </c>
      <c r="Q1167" t="s">
        <v>95</v>
      </c>
      <c r="R1167" t="s">
        <v>176</v>
      </c>
      <c r="S1167" t="s">
        <v>131</v>
      </c>
      <c r="T1167" t="s">
        <v>40</v>
      </c>
      <c r="U1167" t="s">
        <v>1151</v>
      </c>
      <c r="V1167" t="s">
        <v>313</v>
      </c>
      <c r="W1167" t="s">
        <v>40</v>
      </c>
      <c r="X1167" t="s">
        <v>43</v>
      </c>
      <c r="Y1167" t="s">
        <v>95</v>
      </c>
      <c r="Z1167" t="s">
        <v>35</v>
      </c>
      <c r="AA1167" t="s">
        <v>214</v>
      </c>
      <c r="AB1167" t="s">
        <v>3060</v>
      </c>
      <c r="AC1167" t="s">
        <v>47</v>
      </c>
      <c r="AD1167" t="s">
        <v>605</v>
      </c>
    </row>
    <row r="1168" spans="1:30" hidden="1" x14ac:dyDescent="0.3">
      <c r="A1168" t="s">
        <v>5327</v>
      </c>
      <c r="B1168" t="s">
        <v>5328</v>
      </c>
      <c r="C1168" s="1" t="str">
        <f t="shared" si="195"/>
        <v>21:0500</v>
      </c>
      <c r="D1168" s="1" t="str">
        <f t="shared" si="192"/>
        <v>21:0165</v>
      </c>
      <c r="E1168" t="s">
        <v>5329</v>
      </c>
      <c r="F1168" t="s">
        <v>5330</v>
      </c>
      <c r="H1168">
        <v>52.8745045</v>
      </c>
      <c r="I1168">
        <v>-61.957998400000001</v>
      </c>
      <c r="J1168" s="1" t="str">
        <f t="shared" si="193"/>
        <v>NGR lake sediment grab sample</v>
      </c>
      <c r="K1168" s="1" t="str">
        <f t="shared" si="194"/>
        <v>&lt;177 micron (NGR)</v>
      </c>
      <c r="L1168">
        <v>59</v>
      </c>
      <c r="M1168" t="s">
        <v>221</v>
      </c>
      <c r="N1168">
        <v>1167</v>
      </c>
      <c r="O1168" t="s">
        <v>265</v>
      </c>
      <c r="P1168" t="s">
        <v>1584</v>
      </c>
      <c r="Q1168" t="s">
        <v>39</v>
      </c>
      <c r="R1168" t="s">
        <v>185</v>
      </c>
      <c r="S1168" t="s">
        <v>95</v>
      </c>
      <c r="T1168" t="s">
        <v>194</v>
      </c>
      <c r="U1168" t="s">
        <v>103</v>
      </c>
      <c r="V1168" t="s">
        <v>271</v>
      </c>
      <c r="W1168" t="s">
        <v>40</v>
      </c>
      <c r="X1168" t="s">
        <v>43</v>
      </c>
      <c r="Y1168" t="s">
        <v>95</v>
      </c>
      <c r="Z1168" t="s">
        <v>67</v>
      </c>
      <c r="AA1168" t="s">
        <v>314</v>
      </c>
      <c r="AB1168" t="s">
        <v>1932</v>
      </c>
      <c r="AC1168" t="s">
        <v>57</v>
      </c>
      <c r="AD1168" t="s">
        <v>241</v>
      </c>
    </row>
    <row r="1169" spans="1:30" hidden="1" x14ac:dyDescent="0.3">
      <c r="A1169" t="s">
        <v>5331</v>
      </c>
      <c r="B1169" t="s">
        <v>5332</v>
      </c>
      <c r="C1169" s="1" t="str">
        <f t="shared" si="195"/>
        <v>21:0500</v>
      </c>
      <c r="D1169" s="1" t="str">
        <f t="shared" si="192"/>
        <v>21:0165</v>
      </c>
      <c r="E1169" t="s">
        <v>5333</v>
      </c>
      <c r="F1169" t="s">
        <v>5334</v>
      </c>
      <c r="H1169">
        <v>52.8692736</v>
      </c>
      <c r="I1169">
        <v>-61.990392399999998</v>
      </c>
      <c r="J1169" s="1" t="str">
        <f t="shared" si="193"/>
        <v>NGR lake sediment grab sample</v>
      </c>
      <c r="K1169" s="1" t="str">
        <f t="shared" si="194"/>
        <v>&lt;177 micron (NGR)</v>
      </c>
      <c r="L1169">
        <v>59</v>
      </c>
      <c r="M1169" t="s">
        <v>230</v>
      </c>
      <c r="N1169">
        <v>1168</v>
      </c>
      <c r="O1169" t="s">
        <v>36</v>
      </c>
      <c r="P1169" t="s">
        <v>571</v>
      </c>
      <c r="Q1169" t="s">
        <v>55</v>
      </c>
      <c r="R1169" t="s">
        <v>92</v>
      </c>
      <c r="S1169" t="s">
        <v>95</v>
      </c>
      <c r="T1169" t="s">
        <v>40</v>
      </c>
      <c r="U1169" t="s">
        <v>576</v>
      </c>
      <c r="V1169" t="s">
        <v>117</v>
      </c>
      <c r="W1169" t="s">
        <v>40</v>
      </c>
      <c r="X1169" t="s">
        <v>43</v>
      </c>
      <c r="Y1169" t="s">
        <v>95</v>
      </c>
      <c r="Z1169" t="s">
        <v>185</v>
      </c>
      <c r="AA1169" t="s">
        <v>44</v>
      </c>
      <c r="AB1169" t="s">
        <v>519</v>
      </c>
      <c r="AC1169" t="s">
        <v>179</v>
      </c>
      <c r="AD1169" t="s">
        <v>392</v>
      </c>
    </row>
    <row r="1170" spans="1:30" hidden="1" x14ac:dyDescent="0.3">
      <c r="A1170" t="s">
        <v>5335</v>
      </c>
      <c r="B1170" t="s">
        <v>5336</v>
      </c>
      <c r="C1170" s="1" t="str">
        <f t="shared" si="195"/>
        <v>21:0500</v>
      </c>
      <c r="D1170" s="1" t="str">
        <f>HYPERLINK("http://geochem.nrcan.gc.ca/cdogs/content/svy/svy_e.htm", "")</f>
        <v/>
      </c>
      <c r="G1170" s="1" t="str">
        <f>HYPERLINK("http://geochem.nrcan.gc.ca/cdogs/content/cr_/cr_00060_e.htm", "60")</f>
        <v>60</v>
      </c>
      <c r="J1170" t="s">
        <v>161</v>
      </c>
      <c r="K1170" t="s">
        <v>162</v>
      </c>
      <c r="L1170">
        <v>59</v>
      </c>
      <c r="M1170" t="s">
        <v>163</v>
      </c>
      <c r="N1170">
        <v>1169</v>
      </c>
      <c r="O1170" t="s">
        <v>143</v>
      </c>
      <c r="P1170" t="s">
        <v>256</v>
      </c>
      <c r="Q1170" t="s">
        <v>37</v>
      </c>
      <c r="R1170" t="s">
        <v>67</v>
      </c>
      <c r="S1170" t="s">
        <v>38</v>
      </c>
      <c r="T1170" t="s">
        <v>40</v>
      </c>
      <c r="U1170" t="s">
        <v>5337</v>
      </c>
      <c r="V1170" t="s">
        <v>70</v>
      </c>
      <c r="W1170" t="s">
        <v>194</v>
      </c>
      <c r="X1170" t="s">
        <v>70</v>
      </c>
      <c r="Y1170" t="s">
        <v>39</v>
      </c>
      <c r="Z1170" t="s">
        <v>164</v>
      </c>
      <c r="AA1170" t="s">
        <v>135</v>
      </c>
      <c r="AB1170" t="s">
        <v>1720</v>
      </c>
      <c r="AC1170" t="s">
        <v>2922</v>
      </c>
      <c r="AD1170" t="s">
        <v>1236</v>
      </c>
    </row>
    <row r="1171" spans="1:30" hidden="1" x14ac:dyDescent="0.3">
      <c r="A1171" t="s">
        <v>5338</v>
      </c>
      <c r="B1171" t="s">
        <v>5339</v>
      </c>
      <c r="C1171" s="1" t="str">
        <f t="shared" si="195"/>
        <v>21:0500</v>
      </c>
      <c r="D1171" s="1" t="str">
        <f t="shared" ref="D1171:D1179" si="196">HYPERLINK("http://geochem.nrcan.gc.ca/cdogs/content/svy/svy210165_e.htm", "21:0165")</f>
        <v>21:0165</v>
      </c>
      <c r="E1171" t="s">
        <v>5340</v>
      </c>
      <c r="F1171" t="s">
        <v>5341</v>
      </c>
      <c r="H1171">
        <v>52.841865400000003</v>
      </c>
      <c r="I1171">
        <v>-61.982253800000002</v>
      </c>
      <c r="J1171" s="1" t="str">
        <f t="shared" ref="J1171:J1179" si="197">HYPERLINK("http://geochem.nrcan.gc.ca/cdogs/content/kwd/kwd020027_e.htm", "NGR lake sediment grab sample")</f>
        <v>NGR lake sediment grab sample</v>
      </c>
      <c r="K1171" s="1" t="str">
        <f t="shared" ref="K1171:K1179" si="198">HYPERLINK("http://geochem.nrcan.gc.ca/cdogs/content/kwd/kwd080006_e.htm", "&lt;177 micron (NGR)")</f>
        <v>&lt;177 micron (NGR)</v>
      </c>
      <c r="L1171">
        <v>59</v>
      </c>
      <c r="M1171" t="s">
        <v>238</v>
      </c>
      <c r="N1171">
        <v>1170</v>
      </c>
      <c r="O1171" t="s">
        <v>510</v>
      </c>
      <c r="P1171" t="s">
        <v>67</v>
      </c>
      <c r="Q1171" t="s">
        <v>95</v>
      </c>
      <c r="R1171" t="s">
        <v>79</v>
      </c>
      <c r="S1171" t="s">
        <v>92</v>
      </c>
      <c r="T1171" t="s">
        <v>40</v>
      </c>
      <c r="U1171" t="s">
        <v>449</v>
      </c>
      <c r="V1171" t="s">
        <v>728</v>
      </c>
      <c r="W1171" t="s">
        <v>40</v>
      </c>
      <c r="X1171" t="s">
        <v>43</v>
      </c>
      <c r="Y1171" t="s">
        <v>95</v>
      </c>
      <c r="Z1171" t="s">
        <v>337</v>
      </c>
      <c r="AA1171" t="s">
        <v>214</v>
      </c>
      <c r="AB1171" t="s">
        <v>5113</v>
      </c>
      <c r="AC1171" t="s">
        <v>106</v>
      </c>
      <c r="AD1171" t="s">
        <v>324</v>
      </c>
    </row>
    <row r="1172" spans="1:30" hidden="1" x14ac:dyDescent="0.3">
      <c r="A1172" t="s">
        <v>5342</v>
      </c>
      <c r="B1172" t="s">
        <v>5343</v>
      </c>
      <c r="C1172" s="1" t="str">
        <f t="shared" si="195"/>
        <v>21:0500</v>
      </c>
      <c r="D1172" s="1" t="str">
        <f t="shared" si="196"/>
        <v>21:0165</v>
      </c>
      <c r="E1172" t="s">
        <v>5344</v>
      </c>
      <c r="F1172" t="s">
        <v>5345</v>
      </c>
      <c r="H1172">
        <v>52.855961700000002</v>
      </c>
      <c r="I1172">
        <v>-61.959437899999998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246</v>
      </c>
      <c r="N1172">
        <v>1171</v>
      </c>
      <c r="O1172" t="s">
        <v>397</v>
      </c>
      <c r="P1172" t="s">
        <v>54</v>
      </c>
      <c r="Q1172" t="s">
        <v>95</v>
      </c>
      <c r="R1172" t="s">
        <v>79</v>
      </c>
      <c r="S1172" t="s">
        <v>37</v>
      </c>
      <c r="T1172" t="s">
        <v>40</v>
      </c>
      <c r="U1172" t="s">
        <v>3952</v>
      </c>
      <c r="V1172" t="s">
        <v>47</v>
      </c>
      <c r="W1172" t="s">
        <v>40</v>
      </c>
      <c r="X1172" t="s">
        <v>43</v>
      </c>
      <c r="Y1172" t="s">
        <v>95</v>
      </c>
      <c r="Z1172" t="s">
        <v>134</v>
      </c>
      <c r="AA1172" t="s">
        <v>44</v>
      </c>
      <c r="AB1172" t="s">
        <v>145</v>
      </c>
      <c r="AC1172" t="s">
        <v>179</v>
      </c>
      <c r="AD1172" t="s">
        <v>478</v>
      </c>
    </row>
    <row r="1173" spans="1:30" hidden="1" x14ac:dyDescent="0.3">
      <c r="A1173" t="s">
        <v>5346</v>
      </c>
      <c r="B1173" t="s">
        <v>5347</v>
      </c>
      <c r="C1173" s="1" t="str">
        <f t="shared" si="195"/>
        <v>21:0500</v>
      </c>
      <c r="D1173" s="1" t="str">
        <f t="shared" si="196"/>
        <v>21:0165</v>
      </c>
      <c r="E1173" t="s">
        <v>5348</v>
      </c>
      <c r="F1173" t="s">
        <v>5349</v>
      </c>
      <c r="H1173">
        <v>52.837958</v>
      </c>
      <c r="I1173">
        <v>-61.828629599999999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60</v>
      </c>
      <c r="M1173" t="s">
        <v>34</v>
      </c>
      <c r="N1173">
        <v>1172</v>
      </c>
      <c r="O1173" t="s">
        <v>873</v>
      </c>
      <c r="P1173" t="s">
        <v>35</v>
      </c>
      <c r="Q1173" t="s">
        <v>95</v>
      </c>
      <c r="R1173" t="s">
        <v>79</v>
      </c>
      <c r="S1173" t="s">
        <v>136</v>
      </c>
      <c r="T1173" t="s">
        <v>40</v>
      </c>
      <c r="U1173" t="s">
        <v>3992</v>
      </c>
      <c r="V1173" t="s">
        <v>106</v>
      </c>
      <c r="W1173" t="s">
        <v>194</v>
      </c>
      <c r="X1173" t="s">
        <v>43</v>
      </c>
      <c r="Y1173" t="s">
        <v>95</v>
      </c>
      <c r="Z1173" t="s">
        <v>204</v>
      </c>
      <c r="AA1173" t="s">
        <v>258</v>
      </c>
      <c r="AB1173" t="s">
        <v>66</v>
      </c>
      <c r="AC1173" t="s">
        <v>70</v>
      </c>
      <c r="AD1173" t="s">
        <v>48</v>
      </c>
    </row>
    <row r="1174" spans="1:30" hidden="1" x14ac:dyDescent="0.3">
      <c r="A1174" t="s">
        <v>5350</v>
      </c>
      <c r="B1174" t="s">
        <v>5351</v>
      </c>
      <c r="C1174" s="1" t="str">
        <f t="shared" si="195"/>
        <v>21:0500</v>
      </c>
      <c r="D1174" s="1" t="str">
        <f t="shared" si="196"/>
        <v>21:0165</v>
      </c>
      <c r="E1174" t="s">
        <v>5348</v>
      </c>
      <c r="F1174" t="s">
        <v>5352</v>
      </c>
      <c r="H1174">
        <v>52.837958</v>
      </c>
      <c r="I1174">
        <v>-61.828629599999999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65</v>
      </c>
      <c r="N1174">
        <v>1173</v>
      </c>
      <c r="O1174" t="s">
        <v>414</v>
      </c>
      <c r="P1174" t="s">
        <v>247</v>
      </c>
      <c r="Q1174" t="s">
        <v>39</v>
      </c>
      <c r="R1174" t="s">
        <v>202</v>
      </c>
      <c r="S1174" t="s">
        <v>136</v>
      </c>
      <c r="T1174" t="s">
        <v>40</v>
      </c>
      <c r="U1174" t="s">
        <v>61</v>
      </c>
      <c r="V1174" t="s">
        <v>1642</v>
      </c>
      <c r="W1174" t="s">
        <v>194</v>
      </c>
      <c r="X1174" t="s">
        <v>43</v>
      </c>
      <c r="Y1174" t="s">
        <v>95</v>
      </c>
      <c r="Z1174" t="s">
        <v>204</v>
      </c>
      <c r="AA1174" t="s">
        <v>58</v>
      </c>
      <c r="AB1174" t="s">
        <v>539</v>
      </c>
      <c r="AC1174" t="s">
        <v>70</v>
      </c>
      <c r="AD1174" t="s">
        <v>241</v>
      </c>
    </row>
    <row r="1175" spans="1:30" hidden="1" x14ac:dyDescent="0.3">
      <c r="A1175" t="s">
        <v>5353</v>
      </c>
      <c r="B1175" t="s">
        <v>5354</v>
      </c>
      <c r="C1175" s="1" t="str">
        <f t="shared" si="195"/>
        <v>21:0500</v>
      </c>
      <c r="D1175" s="1" t="str">
        <f t="shared" si="196"/>
        <v>21:0165</v>
      </c>
      <c r="E1175" t="s">
        <v>5348</v>
      </c>
      <c r="F1175" t="s">
        <v>5355</v>
      </c>
      <c r="H1175">
        <v>52.837958</v>
      </c>
      <c r="I1175">
        <v>-61.828629599999999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52</v>
      </c>
      <c r="N1175">
        <v>1174</v>
      </c>
      <c r="O1175" t="s">
        <v>873</v>
      </c>
      <c r="P1175" t="s">
        <v>134</v>
      </c>
      <c r="Q1175" t="s">
        <v>95</v>
      </c>
      <c r="R1175" t="s">
        <v>176</v>
      </c>
      <c r="S1175" t="s">
        <v>136</v>
      </c>
      <c r="T1175" t="s">
        <v>40</v>
      </c>
      <c r="U1175" t="s">
        <v>660</v>
      </c>
      <c r="V1175" t="s">
        <v>57</v>
      </c>
      <c r="W1175" t="s">
        <v>40</v>
      </c>
      <c r="X1175" t="s">
        <v>43</v>
      </c>
      <c r="Y1175" t="s">
        <v>95</v>
      </c>
      <c r="Z1175" t="s">
        <v>204</v>
      </c>
      <c r="AA1175" t="s">
        <v>58</v>
      </c>
      <c r="AB1175" t="s">
        <v>1779</v>
      </c>
      <c r="AC1175" t="s">
        <v>70</v>
      </c>
      <c r="AD1175" t="s">
        <v>409</v>
      </c>
    </row>
    <row r="1176" spans="1:30" hidden="1" x14ac:dyDescent="0.3">
      <c r="A1176" t="s">
        <v>5356</v>
      </c>
      <c r="B1176" t="s">
        <v>5357</v>
      </c>
      <c r="C1176" s="1" t="str">
        <f t="shared" si="195"/>
        <v>21:0500</v>
      </c>
      <c r="D1176" s="1" t="str">
        <f t="shared" si="196"/>
        <v>21:0165</v>
      </c>
      <c r="E1176" t="s">
        <v>5358</v>
      </c>
      <c r="F1176" t="s">
        <v>5359</v>
      </c>
      <c r="H1176">
        <v>52.777147200000002</v>
      </c>
      <c r="I1176">
        <v>-61.977196999999997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76</v>
      </c>
      <c r="N1176">
        <v>1175</v>
      </c>
      <c r="O1176" t="s">
        <v>270</v>
      </c>
      <c r="P1176" t="s">
        <v>176</v>
      </c>
      <c r="Q1176" t="s">
        <v>95</v>
      </c>
      <c r="R1176" t="s">
        <v>202</v>
      </c>
      <c r="S1176" t="s">
        <v>39</v>
      </c>
      <c r="T1176" t="s">
        <v>40</v>
      </c>
      <c r="U1176" t="s">
        <v>256</v>
      </c>
      <c r="V1176" t="s">
        <v>194</v>
      </c>
      <c r="W1176" t="s">
        <v>40</v>
      </c>
      <c r="X1176" t="s">
        <v>43</v>
      </c>
      <c r="Y1176" t="s">
        <v>95</v>
      </c>
      <c r="Z1176" t="s">
        <v>153</v>
      </c>
      <c r="AA1176" t="s">
        <v>135</v>
      </c>
      <c r="AB1176" t="s">
        <v>1585</v>
      </c>
      <c r="AC1176" t="s">
        <v>60</v>
      </c>
      <c r="AD1176" t="s">
        <v>107</v>
      </c>
    </row>
    <row r="1177" spans="1:30" hidden="1" x14ac:dyDescent="0.3">
      <c r="A1177" t="s">
        <v>5360</v>
      </c>
      <c r="B1177" t="s">
        <v>5361</v>
      </c>
      <c r="C1177" s="1" t="str">
        <f t="shared" si="195"/>
        <v>21:0500</v>
      </c>
      <c r="D1177" s="1" t="str">
        <f t="shared" si="196"/>
        <v>21:0165</v>
      </c>
      <c r="E1177" t="s">
        <v>5362</v>
      </c>
      <c r="F1177" t="s">
        <v>5363</v>
      </c>
      <c r="H1177">
        <v>52.768108499999997</v>
      </c>
      <c r="I1177">
        <v>-61.920017399999999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91</v>
      </c>
      <c r="N1177">
        <v>1176</v>
      </c>
      <c r="O1177" t="s">
        <v>35</v>
      </c>
      <c r="P1177" t="s">
        <v>193</v>
      </c>
      <c r="Q1177" t="s">
        <v>95</v>
      </c>
      <c r="R1177" t="s">
        <v>38</v>
      </c>
      <c r="S1177" t="s">
        <v>37</v>
      </c>
      <c r="T1177" t="s">
        <v>40</v>
      </c>
      <c r="U1177" t="s">
        <v>337</v>
      </c>
      <c r="V1177" t="s">
        <v>144</v>
      </c>
      <c r="W1177" t="s">
        <v>40</v>
      </c>
      <c r="X1177" t="s">
        <v>43</v>
      </c>
      <c r="Y1177" t="s">
        <v>95</v>
      </c>
      <c r="Z1177" t="s">
        <v>134</v>
      </c>
      <c r="AA1177" t="s">
        <v>204</v>
      </c>
      <c r="AB1177" t="s">
        <v>1014</v>
      </c>
      <c r="AC1177" t="s">
        <v>70</v>
      </c>
      <c r="AD1177" t="s">
        <v>241</v>
      </c>
    </row>
    <row r="1178" spans="1:30" hidden="1" x14ac:dyDescent="0.3">
      <c r="A1178" t="s">
        <v>5364</v>
      </c>
      <c r="B1178" t="s">
        <v>5365</v>
      </c>
      <c r="C1178" s="1" t="str">
        <f t="shared" si="195"/>
        <v>21:0500</v>
      </c>
      <c r="D1178" s="1" t="str">
        <f t="shared" si="196"/>
        <v>21:0165</v>
      </c>
      <c r="E1178" t="s">
        <v>5366</v>
      </c>
      <c r="F1178" t="s">
        <v>5367</v>
      </c>
      <c r="H1178">
        <v>52.768503899999999</v>
      </c>
      <c r="I1178">
        <v>-61.860436300000003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102</v>
      </c>
      <c r="N1178">
        <v>1177</v>
      </c>
      <c r="O1178" t="s">
        <v>108</v>
      </c>
      <c r="P1178" t="s">
        <v>377</v>
      </c>
      <c r="Q1178" t="s">
        <v>55</v>
      </c>
      <c r="R1178" t="s">
        <v>79</v>
      </c>
      <c r="S1178" t="s">
        <v>39</v>
      </c>
      <c r="T1178" t="s">
        <v>40</v>
      </c>
      <c r="U1178" t="s">
        <v>214</v>
      </c>
      <c r="V1178" t="s">
        <v>248</v>
      </c>
      <c r="W1178" t="s">
        <v>40</v>
      </c>
      <c r="X1178" t="s">
        <v>43</v>
      </c>
      <c r="Y1178" t="s">
        <v>95</v>
      </c>
      <c r="Z1178" t="s">
        <v>134</v>
      </c>
      <c r="AA1178" t="s">
        <v>214</v>
      </c>
      <c r="AB1178" t="s">
        <v>936</v>
      </c>
      <c r="AC1178" t="s">
        <v>70</v>
      </c>
      <c r="AD1178" t="s">
        <v>71</v>
      </c>
    </row>
    <row r="1179" spans="1:30" hidden="1" x14ac:dyDescent="0.3">
      <c r="A1179" t="s">
        <v>5368</v>
      </c>
      <c r="B1179" t="s">
        <v>5369</v>
      </c>
      <c r="C1179" s="1" t="str">
        <f t="shared" si="195"/>
        <v>21:0500</v>
      </c>
      <c r="D1179" s="1" t="str">
        <f t="shared" si="196"/>
        <v>21:0165</v>
      </c>
      <c r="E1179" t="s">
        <v>5370</v>
      </c>
      <c r="F1179" t="s">
        <v>5371</v>
      </c>
      <c r="H1179">
        <v>52.724968599999997</v>
      </c>
      <c r="I1179">
        <v>-61.796328899999999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113</v>
      </c>
      <c r="N1179">
        <v>1178</v>
      </c>
      <c r="O1179" t="s">
        <v>329</v>
      </c>
      <c r="P1179" t="s">
        <v>153</v>
      </c>
      <c r="Q1179" t="s">
        <v>95</v>
      </c>
      <c r="R1179" t="s">
        <v>176</v>
      </c>
      <c r="S1179" t="s">
        <v>39</v>
      </c>
      <c r="T1179" t="s">
        <v>40</v>
      </c>
      <c r="U1179" t="s">
        <v>116</v>
      </c>
      <c r="V1179" t="s">
        <v>94</v>
      </c>
      <c r="W1179" t="s">
        <v>194</v>
      </c>
      <c r="X1179" t="s">
        <v>43</v>
      </c>
      <c r="Y1179" t="s">
        <v>95</v>
      </c>
      <c r="Z1179" t="s">
        <v>35</v>
      </c>
      <c r="AA1179" t="s">
        <v>204</v>
      </c>
      <c r="AB1179" t="s">
        <v>3060</v>
      </c>
      <c r="AC1179" t="s">
        <v>42</v>
      </c>
      <c r="AD1179" t="s">
        <v>203</v>
      </c>
    </row>
    <row r="1180" spans="1:30" hidden="1" x14ac:dyDescent="0.3">
      <c r="A1180" t="s">
        <v>5372</v>
      </c>
      <c r="B1180" t="s">
        <v>5373</v>
      </c>
      <c r="C1180" s="1" t="str">
        <f t="shared" si="195"/>
        <v>21:0500</v>
      </c>
      <c r="D1180" s="1" t="str">
        <f>HYPERLINK("http://geochem.nrcan.gc.ca/cdogs/content/svy/svy_e.htm", "")</f>
        <v/>
      </c>
      <c r="G1180" s="1" t="str">
        <f>HYPERLINK("http://geochem.nrcan.gc.ca/cdogs/content/cr_/cr_00055_e.htm", "55")</f>
        <v>55</v>
      </c>
      <c r="J1180" t="s">
        <v>161</v>
      </c>
      <c r="K1180" t="s">
        <v>162</v>
      </c>
      <c r="L1180">
        <v>60</v>
      </c>
      <c r="M1180" t="s">
        <v>163</v>
      </c>
      <c r="N1180">
        <v>1179</v>
      </c>
      <c r="O1180" t="s">
        <v>403</v>
      </c>
      <c r="P1180" t="s">
        <v>130</v>
      </c>
      <c r="Q1180" t="s">
        <v>37</v>
      </c>
      <c r="R1180" t="s">
        <v>130</v>
      </c>
      <c r="S1180" t="s">
        <v>136</v>
      </c>
      <c r="T1180" t="s">
        <v>40</v>
      </c>
      <c r="U1180" t="s">
        <v>1059</v>
      </c>
      <c r="V1180" t="s">
        <v>47</v>
      </c>
      <c r="W1180" t="s">
        <v>194</v>
      </c>
      <c r="X1180" t="s">
        <v>70</v>
      </c>
      <c r="Y1180" t="s">
        <v>55</v>
      </c>
      <c r="Z1180" t="s">
        <v>134</v>
      </c>
      <c r="AA1180" t="s">
        <v>58</v>
      </c>
      <c r="AB1180" t="s">
        <v>837</v>
      </c>
      <c r="AC1180" t="s">
        <v>316</v>
      </c>
      <c r="AD1180" t="s">
        <v>478</v>
      </c>
    </row>
    <row r="1181" spans="1:30" hidden="1" x14ac:dyDescent="0.3">
      <c r="A1181" t="s">
        <v>5374</v>
      </c>
      <c r="B1181" t="s">
        <v>5375</v>
      </c>
      <c r="C1181" s="1" t="str">
        <f t="shared" ref="C1181:C1244" si="199">HYPERLINK("http://geochem.nrcan.gc.ca/cdogs/content/bdl/bdl210502_e.htm", "21:0502")</f>
        <v>21:0502</v>
      </c>
      <c r="D1181" s="1" t="str">
        <f>HYPERLINK("http://geochem.nrcan.gc.ca/cdogs/content/svy/svy210166_e.htm", "21:0166")</f>
        <v>21:0166</v>
      </c>
      <c r="E1181" t="s">
        <v>5376</v>
      </c>
      <c r="F1181" t="s">
        <v>5377</v>
      </c>
      <c r="H1181">
        <v>52.431170199999997</v>
      </c>
      <c r="I1181">
        <v>-62.092190600000002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9</v>
      </c>
      <c r="M1181" t="s">
        <v>34</v>
      </c>
      <c r="N1181">
        <v>1</v>
      </c>
      <c r="O1181" t="s">
        <v>93</v>
      </c>
      <c r="P1181" t="s">
        <v>265</v>
      </c>
      <c r="Q1181" t="s">
        <v>95</v>
      </c>
      <c r="R1181" t="s">
        <v>68</v>
      </c>
      <c r="S1181" t="s">
        <v>55</v>
      </c>
      <c r="T1181" t="s">
        <v>40</v>
      </c>
      <c r="U1181" t="s">
        <v>2590</v>
      </c>
      <c r="V1181" t="s">
        <v>2722</v>
      </c>
      <c r="W1181" t="s">
        <v>194</v>
      </c>
      <c r="X1181" t="s">
        <v>43</v>
      </c>
      <c r="Y1181" t="s">
        <v>95</v>
      </c>
      <c r="Z1181" t="s">
        <v>337</v>
      </c>
      <c r="AA1181" t="s">
        <v>44</v>
      </c>
      <c r="AB1181" t="s">
        <v>547</v>
      </c>
      <c r="AC1181" t="s">
        <v>505</v>
      </c>
      <c r="AD1181" t="s">
        <v>86</v>
      </c>
    </row>
    <row r="1182" spans="1:30" hidden="1" x14ac:dyDescent="0.3">
      <c r="A1182" t="s">
        <v>5378</v>
      </c>
      <c r="B1182" t="s">
        <v>5379</v>
      </c>
      <c r="C1182" s="1" t="str">
        <f t="shared" si="199"/>
        <v>21:0502</v>
      </c>
      <c r="D1182" s="1" t="str">
        <f>HYPERLINK("http://geochem.nrcan.gc.ca/cdogs/content/svy/svy210166_e.htm", "21:0166")</f>
        <v>21:0166</v>
      </c>
      <c r="E1182" t="s">
        <v>5380</v>
      </c>
      <c r="F1182" t="s">
        <v>5381</v>
      </c>
      <c r="H1182">
        <v>52.526150899999998</v>
      </c>
      <c r="I1182">
        <v>-62.085677799999999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9</v>
      </c>
      <c r="M1182" t="s">
        <v>76</v>
      </c>
      <c r="N1182">
        <v>2</v>
      </c>
      <c r="O1182" t="s">
        <v>78</v>
      </c>
      <c r="P1182" t="s">
        <v>145</v>
      </c>
      <c r="Q1182" t="s">
        <v>55</v>
      </c>
      <c r="R1182" t="s">
        <v>38</v>
      </c>
      <c r="S1182" t="s">
        <v>95</v>
      </c>
      <c r="T1182" t="s">
        <v>40</v>
      </c>
      <c r="U1182" t="s">
        <v>35</v>
      </c>
      <c r="V1182" t="s">
        <v>42</v>
      </c>
      <c r="W1182" t="s">
        <v>40</v>
      </c>
      <c r="X1182" t="s">
        <v>43</v>
      </c>
      <c r="Y1182" t="s">
        <v>95</v>
      </c>
      <c r="Z1182" t="s">
        <v>67</v>
      </c>
      <c r="AA1182" t="s">
        <v>58</v>
      </c>
      <c r="AB1182" t="s">
        <v>205</v>
      </c>
      <c r="AC1182" t="s">
        <v>47</v>
      </c>
      <c r="AD1182" t="s">
        <v>48</v>
      </c>
    </row>
    <row r="1183" spans="1:30" hidden="1" x14ac:dyDescent="0.3">
      <c r="A1183" t="s">
        <v>5382</v>
      </c>
      <c r="B1183" t="s">
        <v>5383</v>
      </c>
      <c r="C1183" s="1" t="str">
        <f t="shared" si="199"/>
        <v>21:0502</v>
      </c>
      <c r="D1183" s="1" t="str">
        <f>HYPERLINK("http://geochem.nrcan.gc.ca/cdogs/content/svy/svy_e.htm", "")</f>
        <v/>
      </c>
      <c r="G1183" s="1" t="str">
        <f>HYPERLINK("http://geochem.nrcan.gc.ca/cdogs/content/cr_/cr_00055_e.htm", "55")</f>
        <v>55</v>
      </c>
      <c r="J1183" t="s">
        <v>161</v>
      </c>
      <c r="K1183" t="s">
        <v>162</v>
      </c>
      <c r="L1183">
        <v>9</v>
      </c>
      <c r="M1183" t="s">
        <v>163</v>
      </c>
      <c r="N1183">
        <v>3</v>
      </c>
      <c r="O1183" t="s">
        <v>270</v>
      </c>
      <c r="P1183" t="s">
        <v>130</v>
      </c>
      <c r="Q1183" t="s">
        <v>37</v>
      </c>
      <c r="R1183" t="s">
        <v>193</v>
      </c>
      <c r="S1183" t="s">
        <v>136</v>
      </c>
      <c r="T1183" t="s">
        <v>40</v>
      </c>
      <c r="U1183" t="s">
        <v>1151</v>
      </c>
      <c r="V1183" t="s">
        <v>70</v>
      </c>
      <c r="W1183" t="s">
        <v>194</v>
      </c>
      <c r="X1183" t="s">
        <v>39</v>
      </c>
      <c r="Y1183" t="s">
        <v>39</v>
      </c>
      <c r="Z1183" t="s">
        <v>134</v>
      </c>
      <c r="AA1183" t="s">
        <v>58</v>
      </c>
      <c r="AB1183" t="s">
        <v>204</v>
      </c>
      <c r="AC1183" t="s">
        <v>301</v>
      </c>
      <c r="AD1183" t="s">
        <v>80</v>
      </c>
    </row>
    <row r="1184" spans="1:30" hidden="1" x14ac:dyDescent="0.3">
      <c r="A1184" t="s">
        <v>5384</v>
      </c>
      <c r="B1184" t="s">
        <v>5385</v>
      </c>
      <c r="C1184" s="1" t="str">
        <f t="shared" si="199"/>
        <v>21:0502</v>
      </c>
      <c r="D1184" s="1" t="str">
        <f t="shared" ref="D1184:D1209" si="200">HYPERLINK("http://geochem.nrcan.gc.ca/cdogs/content/svy/svy210166_e.htm", "21:0166")</f>
        <v>21:0166</v>
      </c>
      <c r="E1184" t="s">
        <v>5386</v>
      </c>
      <c r="F1184" t="s">
        <v>5387</v>
      </c>
      <c r="H1184">
        <v>52.491873200000001</v>
      </c>
      <c r="I1184">
        <v>-62.046282599999998</v>
      </c>
      <c r="J1184" s="1" t="str">
        <f t="shared" ref="J1184:J1209" si="201">HYPERLINK("http://geochem.nrcan.gc.ca/cdogs/content/kwd/kwd020027_e.htm", "NGR lake sediment grab sample")</f>
        <v>NGR lake sediment grab sample</v>
      </c>
      <c r="K1184" s="1" t="str">
        <f t="shared" ref="K1184:K1209" si="202">HYPERLINK("http://geochem.nrcan.gc.ca/cdogs/content/kwd/kwd080006_e.htm", "&lt;177 micron (NGR)")</f>
        <v>&lt;177 micron (NGR)</v>
      </c>
      <c r="L1184">
        <v>9</v>
      </c>
      <c r="M1184" t="s">
        <v>91</v>
      </c>
      <c r="N1184">
        <v>4</v>
      </c>
      <c r="O1184" t="s">
        <v>35</v>
      </c>
      <c r="P1184" t="s">
        <v>134</v>
      </c>
      <c r="Q1184" t="s">
        <v>95</v>
      </c>
      <c r="R1184" t="s">
        <v>68</v>
      </c>
      <c r="S1184" t="s">
        <v>95</v>
      </c>
      <c r="T1184" t="s">
        <v>40</v>
      </c>
      <c r="U1184" t="s">
        <v>571</v>
      </c>
      <c r="V1184" t="s">
        <v>264</v>
      </c>
      <c r="W1184" t="s">
        <v>40</v>
      </c>
      <c r="X1184" t="s">
        <v>43</v>
      </c>
      <c r="Y1184" t="s">
        <v>95</v>
      </c>
      <c r="Z1184" t="s">
        <v>134</v>
      </c>
      <c r="AA1184" t="s">
        <v>214</v>
      </c>
      <c r="AB1184" t="s">
        <v>232</v>
      </c>
      <c r="AC1184" t="s">
        <v>620</v>
      </c>
      <c r="AD1184" t="s">
        <v>61</v>
      </c>
    </row>
    <row r="1185" spans="1:30" hidden="1" x14ac:dyDescent="0.3">
      <c r="A1185" t="s">
        <v>5388</v>
      </c>
      <c r="B1185" t="s">
        <v>5389</v>
      </c>
      <c r="C1185" s="1" t="str">
        <f t="shared" si="199"/>
        <v>21:0502</v>
      </c>
      <c r="D1185" s="1" t="str">
        <f t="shared" si="200"/>
        <v>21:0166</v>
      </c>
      <c r="E1185" t="s">
        <v>5390</v>
      </c>
      <c r="F1185" t="s">
        <v>5391</v>
      </c>
      <c r="H1185">
        <v>52.451315800000003</v>
      </c>
      <c r="I1185">
        <v>-62.049557800000002</v>
      </c>
      <c r="J1185" s="1" t="str">
        <f t="shared" si="201"/>
        <v>NGR lake sediment grab sample</v>
      </c>
      <c r="K1185" s="1" t="str">
        <f t="shared" si="202"/>
        <v>&lt;177 micron (NGR)</v>
      </c>
      <c r="L1185">
        <v>9</v>
      </c>
      <c r="M1185" t="s">
        <v>102</v>
      </c>
      <c r="N1185">
        <v>5</v>
      </c>
      <c r="O1185" t="s">
        <v>69</v>
      </c>
      <c r="P1185" t="s">
        <v>256</v>
      </c>
      <c r="Q1185" t="s">
        <v>95</v>
      </c>
      <c r="R1185" t="s">
        <v>68</v>
      </c>
      <c r="S1185" t="s">
        <v>169</v>
      </c>
      <c r="T1185" t="s">
        <v>40</v>
      </c>
      <c r="U1185" t="s">
        <v>5392</v>
      </c>
      <c r="V1185" t="s">
        <v>804</v>
      </c>
      <c r="W1185" t="s">
        <v>40</v>
      </c>
      <c r="X1185" t="s">
        <v>43</v>
      </c>
      <c r="Y1185" t="s">
        <v>39</v>
      </c>
      <c r="Z1185" t="s">
        <v>211</v>
      </c>
      <c r="AA1185" t="s">
        <v>135</v>
      </c>
      <c r="AB1185" t="s">
        <v>2777</v>
      </c>
      <c r="AC1185" t="s">
        <v>505</v>
      </c>
      <c r="AD1185" t="s">
        <v>1529</v>
      </c>
    </row>
    <row r="1186" spans="1:30" hidden="1" x14ac:dyDescent="0.3">
      <c r="A1186" t="s">
        <v>5393</v>
      </c>
      <c r="B1186" t="s">
        <v>5394</v>
      </c>
      <c r="C1186" s="1" t="str">
        <f t="shared" si="199"/>
        <v>21:0502</v>
      </c>
      <c r="D1186" s="1" t="str">
        <f t="shared" si="200"/>
        <v>21:0166</v>
      </c>
      <c r="E1186" t="s">
        <v>5376</v>
      </c>
      <c r="F1186" t="s">
        <v>5395</v>
      </c>
      <c r="H1186">
        <v>52.431170199999997</v>
      </c>
      <c r="I1186">
        <v>-62.092190600000002</v>
      </c>
      <c r="J1186" s="1" t="str">
        <f t="shared" si="201"/>
        <v>NGR lake sediment grab sample</v>
      </c>
      <c r="K1186" s="1" t="str">
        <f t="shared" si="202"/>
        <v>&lt;177 micron (NGR)</v>
      </c>
      <c r="L1186">
        <v>9</v>
      </c>
      <c r="M1186" t="s">
        <v>65</v>
      </c>
      <c r="N1186">
        <v>6</v>
      </c>
      <c r="O1186" t="s">
        <v>44</v>
      </c>
      <c r="P1186" t="s">
        <v>78</v>
      </c>
      <c r="Q1186" t="s">
        <v>95</v>
      </c>
      <c r="R1186" t="s">
        <v>38</v>
      </c>
      <c r="S1186" t="s">
        <v>37</v>
      </c>
      <c r="T1186" t="s">
        <v>40</v>
      </c>
      <c r="U1186" t="s">
        <v>1139</v>
      </c>
      <c r="V1186" t="s">
        <v>935</v>
      </c>
      <c r="W1186" t="s">
        <v>194</v>
      </c>
      <c r="X1186" t="s">
        <v>43</v>
      </c>
      <c r="Y1186" t="s">
        <v>95</v>
      </c>
      <c r="Z1186" t="s">
        <v>214</v>
      </c>
      <c r="AA1186" t="s">
        <v>45</v>
      </c>
      <c r="AB1186" t="s">
        <v>547</v>
      </c>
      <c r="AC1186" t="s">
        <v>97</v>
      </c>
      <c r="AD1186" t="s">
        <v>122</v>
      </c>
    </row>
    <row r="1187" spans="1:30" hidden="1" x14ac:dyDescent="0.3">
      <c r="A1187" t="s">
        <v>5396</v>
      </c>
      <c r="B1187" t="s">
        <v>5397</v>
      </c>
      <c r="C1187" s="1" t="str">
        <f t="shared" si="199"/>
        <v>21:0502</v>
      </c>
      <c r="D1187" s="1" t="str">
        <f t="shared" si="200"/>
        <v>21:0166</v>
      </c>
      <c r="E1187" t="s">
        <v>5376</v>
      </c>
      <c r="F1187" t="s">
        <v>5398</v>
      </c>
      <c r="H1187">
        <v>52.431170199999997</v>
      </c>
      <c r="I1187">
        <v>-62.092190600000002</v>
      </c>
      <c r="J1187" s="1" t="str">
        <f t="shared" si="201"/>
        <v>NGR lake sediment grab sample</v>
      </c>
      <c r="K1187" s="1" t="str">
        <f t="shared" si="202"/>
        <v>&lt;177 micron (NGR)</v>
      </c>
      <c r="L1187">
        <v>9</v>
      </c>
      <c r="M1187" t="s">
        <v>52</v>
      </c>
      <c r="N1187">
        <v>7</v>
      </c>
      <c r="O1187" t="s">
        <v>255</v>
      </c>
      <c r="P1187" t="s">
        <v>169</v>
      </c>
      <c r="Q1187" t="s">
        <v>39</v>
      </c>
      <c r="R1187" t="s">
        <v>68</v>
      </c>
      <c r="S1187" t="s">
        <v>39</v>
      </c>
      <c r="T1187" t="s">
        <v>40</v>
      </c>
      <c r="U1187" t="s">
        <v>1241</v>
      </c>
      <c r="V1187" t="s">
        <v>133</v>
      </c>
      <c r="W1187" t="s">
        <v>194</v>
      </c>
      <c r="X1187" t="s">
        <v>43</v>
      </c>
      <c r="Y1187" t="s">
        <v>95</v>
      </c>
      <c r="Z1187" t="s">
        <v>204</v>
      </c>
      <c r="AA1187" t="s">
        <v>44</v>
      </c>
      <c r="AB1187" t="s">
        <v>385</v>
      </c>
      <c r="AC1187" t="s">
        <v>70</v>
      </c>
      <c r="AD1187" t="s">
        <v>122</v>
      </c>
    </row>
    <row r="1188" spans="1:30" hidden="1" x14ac:dyDescent="0.3">
      <c r="A1188" t="s">
        <v>5399</v>
      </c>
      <c r="B1188" t="s">
        <v>5400</v>
      </c>
      <c r="C1188" s="1" t="str">
        <f t="shared" si="199"/>
        <v>21:0502</v>
      </c>
      <c r="D1188" s="1" t="str">
        <f t="shared" si="200"/>
        <v>21:0166</v>
      </c>
      <c r="E1188" t="s">
        <v>5401</v>
      </c>
      <c r="F1188" t="s">
        <v>5402</v>
      </c>
      <c r="H1188">
        <v>52.387332499999999</v>
      </c>
      <c r="I1188">
        <v>-62.088844000000002</v>
      </c>
      <c r="J1188" s="1" t="str">
        <f t="shared" si="201"/>
        <v>NGR lake sediment grab sample</v>
      </c>
      <c r="K1188" s="1" t="str">
        <f t="shared" si="202"/>
        <v>&lt;177 micron (NGR)</v>
      </c>
      <c r="L1188">
        <v>9</v>
      </c>
      <c r="M1188" t="s">
        <v>113</v>
      </c>
      <c r="N1188">
        <v>8</v>
      </c>
      <c r="O1188" t="s">
        <v>782</v>
      </c>
      <c r="P1188" t="s">
        <v>192</v>
      </c>
      <c r="Q1188" t="s">
        <v>95</v>
      </c>
      <c r="R1188" t="s">
        <v>38</v>
      </c>
      <c r="S1188" t="s">
        <v>192</v>
      </c>
      <c r="T1188" t="s">
        <v>40</v>
      </c>
      <c r="U1188" t="s">
        <v>5403</v>
      </c>
      <c r="V1188" t="s">
        <v>130</v>
      </c>
      <c r="W1188" t="s">
        <v>40</v>
      </c>
      <c r="X1188" t="s">
        <v>179</v>
      </c>
      <c r="Y1188" t="s">
        <v>37</v>
      </c>
      <c r="Z1188" t="s">
        <v>2422</v>
      </c>
      <c r="AA1188" t="s">
        <v>258</v>
      </c>
      <c r="AB1188" t="s">
        <v>134</v>
      </c>
      <c r="AC1188" t="s">
        <v>583</v>
      </c>
      <c r="AD1188" t="s">
        <v>107</v>
      </c>
    </row>
    <row r="1189" spans="1:30" hidden="1" x14ac:dyDescent="0.3">
      <c r="A1189" t="s">
        <v>5404</v>
      </c>
      <c r="B1189" t="s">
        <v>5405</v>
      </c>
      <c r="C1189" s="1" t="str">
        <f t="shared" si="199"/>
        <v>21:0502</v>
      </c>
      <c r="D1189" s="1" t="str">
        <f t="shared" si="200"/>
        <v>21:0166</v>
      </c>
      <c r="E1189" t="s">
        <v>5406</v>
      </c>
      <c r="F1189" t="s">
        <v>5407</v>
      </c>
      <c r="H1189">
        <v>52.357754900000003</v>
      </c>
      <c r="I1189">
        <v>-62.063843300000002</v>
      </c>
      <c r="J1189" s="1" t="str">
        <f t="shared" si="201"/>
        <v>NGR lake sediment grab sample</v>
      </c>
      <c r="K1189" s="1" t="str">
        <f t="shared" si="202"/>
        <v>&lt;177 micron (NGR)</v>
      </c>
      <c r="L1189">
        <v>9</v>
      </c>
      <c r="M1189" t="s">
        <v>127</v>
      </c>
      <c r="N1189">
        <v>9</v>
      </c>
      <c r="O1189" t="s">
        <v>571</v>
      </c>
      <c r="P1189" t="s">
        <v>193</v>
      </c>
      <c r="Q1189" t="s">
        <v>95</v>
      </c>
      <c r="R1189" t="s">
        <v>68</v>
      </c>
      <c r="S1189" t="s">
        <v>38</v>
      </c>
      <c r="T1189" t="s">
        <v>40</v>
      </c>
      <c r="U1189" t="s">
        <v>3987</v>
      </c>
      <c r="V1189" t="s">
        <v>2195</v>
      </c>
      <c r="W1189" t="s">
        <v>40</v>
      </c>
      <c r="X1189" t="s">
        <v>43</v>
      </c>
      <c r="Y1189" t="s">
        <v>95</v>
      </c>
      <c r="Z1189" t="s">
        <v>58</v>
      </c>
      <c r="AA1189" t="s">
        <v>204</v>
      </c>
      <c r="AB1189" t="s">
        <v>604</v>
      </c>
      <c r="AC1189" t="s">
        <v>740</v>
      </c>
      <c r="AD1189" t="s">
        <v>480</v>
      </c>
    </row>
    <row r="1190" spans="1:30" hidden="1" x14ac:dyDescent="0.3">
      <c r="A1190" t="s">
        <v>5408</v>
      </c>
      <c r="B1190" t="s">
        <v>5409</v>
      </c>
      <c r="C1190" s="1" t="str">
        <f t="shared" si="199"/>
        <v>21:0502</v>
      </c>
      <c r="D1190" s="1" t="str">
        <f t="shared" si="200"/>
        <v>21:0166</v>
      </c>
      <c r="E1190" t="s">
        <v>5410</v>
      </c>
      <c r="F1190" t="s">
        <v>5411</v>
      </c>
      <c r="H1190">
        <v>52.335210199999999</v>
      </c>
      <c r="I1190">
        <v>-62.073521999999997</v>
      </c>
      <c r="J1190" s="1" t="str">
        <f t="shared" si="201"/>
        <v>NGR lake sediment grab sample</v>
      </c>
      <c r="K1190" s="1" t="str">
        <f t="shared" si="202"/>
        <v>&lt;177 micron (NGR)</v>
      </c>
      <c r="L1190">
        <v>9</v>
      </c>
      <c r="M1190" t="s">
        <v>142</v>
      </c>
      <c r="N1190">
        <v>10</v>
      </c>
      <c r="O1190" t="s">
        <v>222</v>
      </c>
      <c r="P1190" t="s">
        <v>53</v>
      </c>
      <c r="Q1190" t="s">
        <v>39</v>
      </c>
      <c r="R1190" t="s">
        <v>79</v>
      </c>
      <c r="S1190" t="s">
        <v>92</v>
      </c>
      <c r="T1190" t="s">
        <v>40</v>
      </c>
      <c r="U1190" t="s">
        <v>5412</v>
      </c>
      <c r="V1190" t="s">
        <v>3674</v>
      </c>
      <c r="W1190" t="s">
        <v>40</v>
      </c>
      <c r="X1190" t="s">
        <v>43</v>
      </c>
      <c r="Y1190" t="s">
        <v>131</v>
      </c>
      <c r="Z1190" t="s">
        <v>44</v>
      </c>
      <c r="AA1190" t="s">
        <v>204</v>
      </c>
      <c r="AB1190" t="s">
        <v>277</v>
      </c>
      <c r="AC1190" t="s">
        <v>316</v>
      </c>
      <c r="AD1190" t="s">
        <v>480</v>
      </c>
    </row>
    <row r="1191" spans="1:30" hidden="1" x14ac:dyDescent="0.3">
      <c r="A1191" t="s">
        <v>5413</v>
      </c>
      <c r="B1191" t="s">
        <v>5414</v>
      </c>
      <c r="C1191" s="1" t="str">
        <f t="shared" si="199"/>
        <v>21:0502</v>
      </c>
      <c r="D1191" s="1" t="str">
        <f t="shared" si="200"/>
        <v>21:0166</v>
      </c>
      <c r="E1191" t="s">
        <v>5415</v>
      </c>
      <c r="F1191" t="s">
        <v>5416</v>
      </c>
      <c r="H1191">
        <v>52.294603700000003</v>
      </c>
      <c r="I1191">
        <v>-62.0663342</v>
      </c>
      <c r="J1191" s="1" t="str">
        <f t="shared" si="201"/>
        <v>NGR lake sediment grab sample</v>
      </c>
      <c r="K1191" s="1" t="str">
        <f t="shared" si="202"/>
        <v>&lt;177 micron (NGR)</v>
      </c>
      <c r="L1191">
        <v>9</v>
      </c>
      <c r="M1191" t="s">
        <v>150</v>
      </c>
      <c r="N1191">
        <v>11</v>
      </c>
      <c r="O1191" t="s">
        <v>397</v>
      </c>
      <c r="P1191" t="s">
        <v>54</v>
      </c>
      <c r="Q1191" t="s">
        <v>95</v>
      </c>
      <c r="R1191" t="s">
        <v>37</v>
      </c>
      <c r="S1191" t="s">
        <v>55</v>
      </c>
      <c r="T1191" t="s">
        <v>40</v>
      </c>
      <c r="U1191" t="s">
        <v>192</v>
      </c>
      <c r="V1191" t="s">
        <v>144</v>
      </c>
      <c r="W1191" t="s">
        <v>194</v>
      </c>
      <c r="X1191" t="s">
        <v>43</v>
      </c>
      <c r="Y1191" t="s">
        <v>39</v>
      </c>
      <c r="Z1191" t="s">
        <v>67</v>
      </c>
      <c r="AA1191" t="s">
        <v>204</v>
      </c>
      <c r="AB1191" t="s">
        <v>539</v>
      </c>
      <c r="AC1191" t="s">
        <v>316</v>
      </c>
      <c r="AD1191" t="s">
        <v>324</v>
      </c>
    </row>
    <row r="1192" spans="1:30" hidden="1" x14ac:dyDescent="0.3">
      <c r="A1192" t="s">
        <v>5417</v>
      </c>
      <c r="B1192" t="s">
        <v>5418</v>
      </c>
      <c r="C1192" s="1" t="str">
        <f t="shared" si="199"/>
        <v>21:0502</v>
      </c>
      <c r="D1192" s="1" t="str">
        <f t="shared" si="200"/>
        <v>21:0166</v>
      </c>
      <c r="E1192" t="s">
        <v>5419</v>
      </c>
      <c r="F1192" t="s">
        <v>5420</v>
      </c>
      <c r="H1192">
        <v>52.251507599999997</v>
      </c>
      <c r="I1192">
        <v>-62.075296600000001</v>
      </c>
      <c r="J1192" s="1" t="str">
        <f t="shared" si="201"/>
        <v>NGR lake sediment grab sample</v>
      </c>
      <c r="K1192" s="1" t="str">
        <f t="shared" si="202"/>
        <v>&lt;177 micron (NGR)</v>
      </c>
      <c r="L1192">
        <v>9</v>
      </c>
      <c r="M1192" t="s">
        <v>175</v>
      </c>
      <c r="N1192">
        <v>12</v>
      </c>
      <c r="O1192" t="s">
        <v>1125</v>
      </c>
      <c r="P1192" t="s">
        <v>164</v>
      </c>
      <c r="Q1192" t="s">
        <v>95</v>
      </c>
      <c r="R1192" t="s">
        <v>68</v>
      </c>
      <c r="S1192" t="s">
        <v>38</v>
      </c>
      <c r="T1192" t="s">
        <v>40</v>
      </c>
      <c r="U1192" t="s">
        <v>1295</v>
      </c>
      <c r="V1192" t="s">
        <v>5421</v>
      </c>
      <c r="W1192" t="s">
        <v>40</v>
      </c>
      <c r="X1192" t="s">
        <v>43</v>
      </c>
      <c r="Y1192" t="s">
        <v>95</v>
      </c>
      <c r="Z1192" t="s">
        <v>135</v>
      </c>
      <c r="AA1192" t="s">
        <v>258</v>
      </c>
      <c r="AB1192" t="s">
        <v>1788</v>
      </c>
      <c r="AC1192" t="s">
        <v>565</v>
      </c>
      <c r="AD1192" t="s">
        <v>354</v>
      </c>
    </row>
    <row r="1193" spans="1:30" hidden="1" x14ac:dyDescent="0.3">
      <c r="A1193" t="s">
        <v>5422</v>
      </c>
      <c r="B1193" t="s">
        <v>5423</v>
      </c>
      <c r="C1193" s="1" t="str">
        <f t="shared" si="199"/>
        <v>21:0502</v>
      </c>
      <c r="D1193" s="1" t="str">
        <f t="shared" si="200"/>
        <v>21:0166</v>
      </c>
      <c r="E1193" t="s">
        <v>5424</v>
      </c>
      <c r="F1193" t="s">
        <v>5425</v>
      </c>
      <c r="H1193">
        <v>52.241413399999999</v>
      </c>
      <c r="I1193">
        <v>-62.066528599999998</v>
      </c>
      <c r="J1193" s="1" t="str">
        <f t="shared" si="201"/>
        <v>NGR lake sediment grab sample</v>
      </c>
      <c r="K1193" s="1" t="str">
        <f t="shared" si="202"/>
        <v>&lt;177 micron (NGR)</v>
      </c>
      <c r="L1193">
        <v>9</v>
      </c>
      <c r="M1193" t="s">
        <v>184</v>
      </c>
      <c r="N1193">
        <v>13</v>
      </c>
      <c r="O1193" t="s">
        <v>391</v>
      </c>
      <c r="P1193" t="s">
        <v>145</v>
      </c>
      <c r="Q1193" t="s">
        <v>55</v>
      </c>
      <c r="R1193" t="s">
        <v>68</v>
      </c>
      <c r="S1193" t="s">
        <v>68</v>
      </c>
      <c r="T1193" t="s">
        <v>40</v>
      </c>
      <c r="U1193" t="s">
        <v>1139</v>
      </c>
      <c r="V1193" t="s">
        <v>60</v>
      </c>
      <c r="W1193" t="s">
        <v>40</v>
      </c>
      <c r="X1193" t="s">
        <v>43</v>
      </c>
      <c r="Y1193" t="s">
        <v>39</v>
      </c>
      <c r="Z1193" t="s">
        <v>423</v>
      </c>
      <c r="AA1193" t="s">
        <v>214</v>
      </c>
      <c r="AB1193" t="s">
        <v>232</v>
      </c>
      <c r="AC1193" t="s">
        <v>2271</v>
      </c>
      <c r="AD1193" t="s">
        <v>354</v>
      </c>
    </row>
    <row r="1194" spans="1:30" hidden="1" x14ac:dyDescent="0.3">
      <c r="A1194" t="s">
        <v>5426</v>
      </c>
      <c r="B1194" t="s">
        <v>5427</v>
      </c>
      <c r="C1194" s="1" t="str">
        <f t="shared" si="199"/>
        <v>21:0502</v>
      </c>
      <c r="D1194" s="1" t="str">
        <f t="shared" si="200"/>
        <v>21:0166</v>
      </c>
      <c r="E1194" t="s">
        <v>5428</v>
      </c>
      <c r="F1194" t="s">
        <v>5429</v>
      </c>
      <c r="H1194">
        <v>52.204717899999999</v>
      </c>
      <c r="I1194">
        <v>-62.076488699999999</v>
      </c>
      <c r="J1194" s="1" t="str">
        <f t="shared" si="201"/>
        <v>NGR lake sediment grab sample</v>
      </c>
      <c r="K1194" s="1" t="str">
        <f t="shared" si="202"/>
        <v>&lt;177 micron (NGR)</v>
      </c>
      <c r="L1194">
        <v>9</v>
      </c>
      <c r="M1194" t="s">
        <v>191</v>
      </c>
      <c r="N1194">
        <v>14</v>
      </c>
      <c r="O1194" t="s">
        <v>391</v>
      </c>
      <c r="P1194" t="s">
        <v>283</v>
      </c>
      <c r="Q1194" t="s">
        <v>95</v>
      </c>
      <c r="R1194" t="s">
        <v>38</v>
      </c>
      <c r="S1194" t="s">
        <v>136</v>
      </c>
      <c r="T1194" t="s">
        <v>194</v>
      </c>
      <c r="U1194" t="s">
        <v>258</v>
      </c>
      <c r="V1194" t="s">
        <v>351</v>
      </c>
      <c r="W1194" t="s">
        <v>40</v>
      </c>
      <c r="X1194" t="s">
        <v>43</v>
      </c>
      <c r="Y1194" t="s">
        <v>55</v>
      </c>
      <c r="Z1194" t="s">
        <v>58</v>
      </c>
      <c r="AA1194" t="s">
        <v>196</v>
      </c>
      <c r="AB1194" t="s">
        <v>195</v>
      </c>
      <c r="AC1194" t="s">
        <v>378</v>
      </c>
      <c r="AD1194" t="s">
        <v>48</v>
      </c>
    </row>
    <row r="1195" spans="1:30" hidden="1" x14ac:dyDescent="0.3">
      <c r="A1195" t="s">
        <v>5430</v>
      </c>
      <c r="B1195" t="s">
        <v>5431</v>
      </c>
      <c r="C1195" s="1" t="str">
        <f t="shared" si="199"/>
        <v>21:0502</v>
      </c>
      <c r="D1195" s="1" t="str">
        <f t="shared" si="200"/>
        <v>21:0166</v>
      </c>
      <c r="E1195" t="s">
        <v>5432</v>
      </c>
      <c r="F1195" t="s">
        <v>5433</v>
      </c>
      <c r="H1195">
        <v>52.157384899999997</v>
      </c>
      <c r="I1195">
        <v>-62.0829807</v>
      </c>
      <c r="J1195" s="1" t="str">
        <f t="shared" si="201"/>
        <v>NGR lake sediment grab sample</v>
      </c>
      <c r="K1195" s="1" t="str">
        <f t="shared" si="202"/>
        <v>&lt;177 micron (NGR)</v>
      </c>
      <c r="L1195">
        <v>9</v>
      </c>
      <c r="M1195" t="s">
        <v>201</v>
      </c>
      <c r="N1195">
        <v>15</v>
      </c>
      <c r="O1195" t="s">
        <v>66</v>
      </c>
      <c r="P1195" t="s">
        <v>176</v>
      </c>
      <c r="Q1195" t="s">
        <v>37</v>
      </c>
      <c r="R1195" t="s">
        <v>68</v>
      </c>
      <c r="S1195" t="s">
        <v>39</v>
      </c>
      <c r="T1195" t="s">
        <v>40</v>
      </c>
      <c r="U1195" t="s">
        <v>135</v>
      </c>
      <c r="V1195" t="s">
        <v>1027</v>
      </c>
      <c r="W1195" t="s">
        <v>40</v>
      </c>
      <c r="X1195" t="s">
        <v>43</v>
      </c>
      <c r="Y1195" t="s">
        <v>39</v>
      </c>
      <c r="Z1195" t="s">
        <v>134</v>
      </c>
      <c r="AA1195" t="s">
        <v>135</v>
      </c>
      <c r="AB1195" t="s">
        <v>2065</v>
      </c>
      <c r="AC1195" t="s">
        <v>57</v>
      </c>
      <c r="AD1195" t="s">
        <v>122</v>
      </c>
    </row>
    <row r="1196" spans="1:30" hidden="1" x14ac:dyDescent="0.3">
      <c r="A1196" t="s">
        <v>5434</v>
      </c>
      <c r="B1196" t="s">
        <v>5435</v>
      </c>
      <c r="C1196" s="1" t="str">
        <f t="shared" si="199"/>
        <v>21:0502</v>
      </c>
      <c r="D1196" s="1" t="str">
        <f t="shared" si="200"/>
        <v>21:0166</v>
      </c>
      <c r="E1196" t="s">
        <v>5436</v>
      </c>
      <c r="F1196" t="s">
        <v>5437</v>
      </c>
      <c r="H1196">
        <v>52.158547599999999</v>
      </c>
      <c r="I1196">
        <v>-62.110337199999996</v>
      </c>
      <c r="J1196" s="1" t="str">
        <f t="shared" si="201"/>
        <v>NGR lake sediment grab sample</v>
      </c>
      <c r="K1196" s="1" t="str">
        <f t="shared" si="202"/>
        <v>&lt;177 micron (NGR)</v>
      </c>
      <c r="L1196">
        <v>9</v>
      </c>
      <c r="M1196" t="s">
        <v>210</v>
      </c>
      <c r="N1196">
        <v>16</v>
      </c>
      <c r="O1196" t="s">
        <v>263</v>
      </c>
      <c r="P1196" t="s">
        <v>54</v>
      </c>
      <c r="Q1196" t="s">
        <v>55</v>
      </c>
      <c r="R1196" t="s">
        <v>68</v>
      </c>
      <c r="S1196" t="s">
        <v>37</v>
      </c>
      <c r="T1196" t="s">
        <v>40</v>
      </c>
      <c r="U1196" t="s">
        <v>154</v>
      </c>
      <c r="V1196" t="s">
        <v>415</v>
      </c>
      <c r="W1196" t="s">
        <v>40</v>
      </c>
      <c r="X1196" t="s">
        <v>43</v>
      </c>
      <c r="Y1196" t="s">
        <v>39</v>
      </c>
      <c r="Z1196" t="s">
        <v>204</v>
      </c>
      <c r="AA1196" t="s">
        <v>214</v>
      </c>
      <c r="AB1196" t="s">
        <v>825</v>
      </c>
      <c r="AC1196" t="s">
        <v>947</v>
      </c>
      <c r="AD1196" t="s">
        <v>354</v>
      </c>
    </row>
    <row r="1197" spans="1:30" hidden="1" x14ac:dyDescent="0.3">
      <c r="A1197" t="s">
        <v>5438</v>
      </c>
      <c r="B1197" t="s">
        <v>5439</v>
      </c>
      <c r="C1197" s="1" t="str">
        <f t="shared" si="199"/>
        <v>21:0502</v>
      </c>
      <c r="D1197" s="1" t="str">
        <f t="shared" si="200"/>
        <v>21:0166</v>
      </c>
      <c r="E1197" t="s">
        <v>5440</v>
      </c>
      <c r="F1197" t="s">
        <v>5441</v>
      </c>
      <c r="H1197">
        <v>52.190580500000003</v>
      </c>
      <c r="I1197">
        <v>-62.1489616</v>
      </c>
      <c r="J1197" s="1" t="str">
        <f t="shared" si="201"/>
        <v>NGR lake sediment grab sample</v>
      </c>
      <c r="K1197" s="1" t="str">
        <f t="shared" si="202"/>
        <v>&lt;177 micron (NGR)</v>
      </c>
      <c r="L1197">
        <v>9</v>
      </c>
      <c r="M1197" t="s">
        <v>221</v>
      </c>
      <c r="N1197">
        <v>17</v>
      </c>
      <c r="O1197" t="s">
        <v>164</v>
      </c>
      <c r="P1197" t="s">
        <v>79</v>
      </c>
      <c r="Q1197" t="s">
        <v>95</v>
      </c>
      <c r="R1197" t="s">
        <v>55</v>
      </c>
      <c r="S1197" t="s">
        <v>39</v>
      </c>
      <c r="T1197" t="s">
        <v>40</v>
      </c>
      <c r="U1197" t="s">
        <v>270</v>
      </c>
      <c r="V1197" t="s">
        <v>179</v>
      </c>
      <c r="W1197" t="s">
        <v>40</v>
      </c>
      <c r="X1197" t="s">
        <v>43</v>
      </c>
      <c r="Y1197" t="s">
        <v>95</v>
      </c>
      <c r="Z1197" t="s">
        <v>67</v>
      </c>
      <c r="AA1197" t="s">
        <v>214</v>
      </c>
      <c r="AB1197" t="s">
        <v>1250</v>
      </c>
      <c r="AC1197" t="s">
        <v>596</v>
      </c>
      <c r="AD1197" t="s">
        <v>86</v>
      </c>
    </row>
    <row r="1198" spans="1:30" hidden="1" x14ac:dyDescent="0.3">
      <c r="A1198" t="s">
        <v>5442</v>
      </c>
      <c r="B1198" t="s">
        <v>5443</v>
      </c>
      <c r="C1198" s="1" t="str">
        <f t="shared" si="199"/>
        <v>21:0502</v>
      </c>
      <c r="D1198" s="1" t="str">
        <f t="shared" si="200"/>
        <v>21:0166</v>
      </c>
      <c r="E1198" t="s">
        <v>5444</v>
      </c>
      <c r="F1198" t="s">
        <v>5445</v>
      </c>
      <c r="H1198">
        <v>52.2166219</v>
      </c>
      <c r="I1198">
        <v>-62.206120599999998</v>
      </c>
      <c r="J1198" s="1" t="str">
        <f t="shared" si="201"/>
        <v>NGR lake sediment grab sample</v>
      </c>
      <c r="K1198" s="1" t="str">
        <f t="shared" si="202"/>
        <v>&lt;177 micron (NGR)</v>
      </c>
      <c r="L1198">
        <v>9</v>
      </c>
      <c r="M1198" t="s">
        <v>230</v>
      </c>
      <c r="N1198">
        <v>18</v>
      </c>
      <c r="O1198" t="s">
        <v>54</v>
      </c>
      <c r="P1198" t="s">
        <v>202</v>
      </c>
      <c r="Q1198" t="s">
        <v>39</v>
      </c>
      <c r="R1198" t="s">
        <v>39</v>
      </c>
      <c r="S1198" t="s">
        <v>95</v>
      </c>
      <c r="T1198" t="s">
        <v>40</v>
      </c>
      <c r="U1198" t="s">
        <v>169</v>
      </c>
      <c r="V1198" t="s">
        <v>920</v>
      </c>
      <c r="W1198" t="s">
        <v>40</v>
      </c>
      <c r="X1198" t="s">
        <v>43</v>
      </c>
      <c r="Y1198" t="s">
        <v>95</v>
      </c>
      <c r="Z1198" t="s">
        <v>67</v>
      </c>
      <c r="AA1198" t="s">
        <v>258</v>
      </c>
      <c r="AB1198" t="s">
        <v>519</v>
      </c>
      <c r="AC1198" t="s">
        <v>57</v>
      </c>
      <c r="AD1198" t="s">
        <v>196</v>
      </c>
    </row>
    <row r="1199" spans="1:30" hidden="1" x14ac:dyDescent="0.3">
      <c r="A1199" t="s">
        <v>5446</v>
      </c>
      <c r="B1199" t="s">
        <v>5447</v>
      </c>
      <c r="C1199" s="1" t="str">
        <f t="shared" si="199"/>
        <v>21:0502</v>
      </c>
      <c r="D1199" s="1" t="str">
        <f t="shared" si="200"/>
        <v>21:0166</v>
      </c>
      <c r="E1199" t="s">
        <v>5448</v>
      </c>
      <c r="F1199" t="s">
        <v>5449</v>
      </c>
      <c r="H1199">
        <v>52.183388200000003</v>
      </c>
      <c r="I1199">
        <v>-62.161590099999998</v>
      </c>
      <c r="J1199" s="1" t="str">
        <f t="shared" si="201"/>
        <v>NGR lake sediment grab sample</v>
      </c>
      <c r="K1199" s="1" t="str">
        <f t="shared" si="202"/>
        <v>&lt;177 micron (NGR)</v>
      </c>
      <c r="L1199">
        <v>9</v>
      </c>
      <c r="M1199" t="s">
        <v>238</v>
      </c>
      <c r="N1199">
        <v>19</v>
      </c>
      <c r="O1199" t="s">
        <v>104</v>
      </c>
      <c r="P1199" t="s">
        <v>185</v>
      </c>
      <c r="Q1199" t="s">
        <v>95</v>
      </c>
      <c r="R1199" t="s">
        <v>55</v>
      </c>
      <c r="S1199" t="s">
        <v>95</v>
      </c>
      <c r="T1199" t="s">
        <v>40</v>
      </c>
      <c r="U1199" t="s">
        <v>104</v>
      </c>
      <c r="V1199" t="s">
        <v>248</v>
      </c>
      <c r="W1199" t="s">
        <v>40</v>
      </c>
      <c r="X1199" t="s">
        <v>43</v>
      </c>
      <c r="Y1199" t="s">
        <v>39</v>
      </c>
      <c r="Z1199" t="s">
        <v>67</v>
      </c>
      <c r="AA1199" t="s">
        <v>258</v>
      </c>
      <c r="AB1199" t="s">
        <v>695</v>
      </c>
      <c r="AC1199" t="s">
        <v>57</v>
      </c>
      <c r="AD1199" t="s">
        <v>392</v>
      </c>
    </row>
    <row r="1200" spans="1:30" hidden="1" x14ac:dyDescent="0.3">
      <c r="A1200" t="s">
        <v>5450</v>
      </c>
      <c r="B1200" t="s">
        <v>5451</v>
      </c>
      <c r="C1200" s="1" t="str">
        <f t="shared" si="199"/>
        <v>21:0502</v>
      </c>
      <c r="D1200" s="1" t="str">
        <f t="shared" si="200"/>
        <v>21:0166</v>
      </c>
      <c r="E1200" t="s">
        <v>5452</v>
      </c>
      <c r="F1200" t="s">
        <v>5453</v>
      </c>
      <c r="H1200">
        <v>52.129836500000003</v>
      </c>
      <c r="I1200">
        <v>-62.131712499999999</v>
      </c>
      <c r="J1200" s="1" t="str">
        <f t="shared" si="201"/>
        <v>NGR lake sediment grab sample</v>
      </c>
      <c r="K1200" s="1" t="str">
        <f t="shared" si="202"/>
        <v>&lt;177 micron (NGR)</v>
      </c>
      <c r="L1200">
        <v>9</v>
      </c>
      <c r="M1200" t="s">
        <v>246</v>
      </c>
      <c r="N1200">
        <v>20</v>
      </c>
      <c r="O1200" t="s">
        <v>145</v>
      </c>
      <c r="P1200" t="s">
        <v>164</v>
      </c>
      <c r="Q1200" t="s">
        <v>39</v>
      </c>
      <c r="R1200" t="s">
        <v>68</v>
      </c>
      <c r="S1200" t="s">
        <v>95</v>
      </c>
      <c r="T1200" t="s">
        <v>40</v>
      </c>
      <c r="U1200" t="s">
        <v>270</v>
      </c>
      <c r="V1200" t="s">
        <v>248</v>
      </c>
      <c r="W1200" t="s">
        <v>194</v>
      </c>
      <c r="X1200" t="s">
        <v>43</v>
      </c>
      <c r="Y1200" t="s">
        <v>95</v>
      </c>
      <c r="Z1200" t="s">
        <v>67</v>
      </c>
      <c r="AA1200" t="s">
        <v>258</v>
      </c>
      <c r="AB1200" t="s">
        <v>53</v>
      </c>
      <c r="AC1200" t="s">
        <v>39</v>
      </c>
      <c r="AD1200" t="s">
        <v>392</v>
      </c>
    </row>
    <row r="1201" spans="1:30" hidden="1" x14ac:dyDescent="0.3">
      <c r="A1201" t="s">
        <v>5454</v>
      </c>
      <c r="B1201" t="s">
        <v>5455</v>
      </c>
      <c r="C1201" s="1" t="str">
        <f t="shared" si="199"/>
        <v>21:0502</v>
      </c>
      <c r="D1201" s="1" t="str">
        <f t="shared" si="200"/>
        <v>21:0166</v>
      </c>
      <c r="E1201" t="s">
        <v>5456</v>
      </c>
      <c r="F1201" t="s">
        <v>5457</v>
      </c>
      <c r="H1201">
        <v>52.113266899999999</v>
      </c>
      <c r="I1201">
        <v>-62.231514099999998</v>
      </c>
      <c r="J1201" s="1" t="str">
        <f t="shared" si="201"/>
        <v>NGR lake sediment grab sample</v>
      </c>
      <c r="K1201" s="1" t="str">
        <f t="shared" si="202"/>
        <v>&lt;177 micron (NGR)</v>
      </c>
      <c r="L1201">
        <v>10</v>
      </c>
      <c r="M1201" t="s">
        <v>34</v>
      </c>
      <c r="N1201">
        <v>21</v>
      </c>
      <c r="O1201" t="s">
        <v>802</v>
      </c>
      <c r="P1201" t="s">
        <v>134</v>
      </c>
      <c r="Q1201" t="s">
        <v>95</v>
      </c>
      <c r="R1201" t="s">
        <v>131</v>
      </c>
      <c r="S1201" t="s">
        <v>169</v>
      </c>
      <c r="T1201" t="s">
        <v>40</v>
      </c>
      <c r="U1201" t="s">
        <v>5458</v>
      </c>
      <c r="V1201" t="s">
        <v>5071</v>
      </c>
      <c r="W1201" t="s">
        <v>194</v>
      </c>
      <c r="X1201" t="s">
        <v>43</v>
      </c>
      <c r="Y1201" t="s">
        <v>131</v>
      </c>
      <c r="Z1201" t="s">
        <v>45</v>
      </c>
      <c r="AA1201" t="s">
        <v>44</v>
      </c>
      <c r="AB1201" t="s">
        <v>936</v>
      </c>
      <c r="AC1201" t="s">
        <v>5459</v>
      </c>
      <c r="AD1201" t="s">
        <v>48</v>
      </c>
    </row>
    <row r="1202" spans="1:30" hidden="1" x14ac:dyDescent="0.3">
      <c r="A1202" t="s">
        <v>5460</v>
      </c>
      <c r="B1202" t="s">
        <v>5461</v>
      </c>
      <c r="C1202" s="1" t="str">
        <f t="shared" si="199"/>
        <v>21:0502</v>
      </c>
      <c r="D1202" s="1" t="str">
        <f t="shared" si="200"/>
        <v>21:0166</v>
      </c>
      <c r="E1202" t="s">
        <v>5456</v>
      </c>
      <c r="F1202" t="s">
        <v>5462</v>
      </c>
      <c r="H1202">
        <v>52.113266899999999</v>
      </c>
      <c r="I1202">
        <v>-62.231514099999998</v>
      </c>
      <c r="J1202" s="1" t="str">
        <f t="shared" si="201"/>
        <v>NGR lake sediment grab sample</v>
      </c>
      <c r="K1202" s="1" t="str">
        <f t="shared" si="202"/>
        <v>&lt;177 micron (NGR)</v>
      </c>
      <c r="L1202">
        <v>10</v>
      </c>
      <c r="M1202" t="s">
        <v>52</v>
      </c>
      <c r="N1202">
        <v>22</v>
      </c>
      <c r="O1202" t="s">
        <v>802</v>
      </c>
      <c r="P1202" t="s">
        <v>104</v>
      </c>
      <c r="Q1202" t="s">
        <v>95</v>
      </c>
      <c r="R1202" t="s">
        <v>202</v>
      </c>
      <c r="S1202" t="s">
        <v>53</v>
      </c>
      <c r="T1202" t="s">
        <v>194</v>
      </c>
      <c r="U1202" t="s">
        <v>5463</v>
      </c>
      <c r="V1202" t="s">
        <v>5464</v>
      </c>
      <c r="W1202" t="s">
        <v>117</v>
      </c>
      <c r="X1202" t="s">
        <v>43</v>
      </c>
      <c r="Y1202" t="s">
        <v>92</v>
      </c>
      <c r="Z1202" t="s">
        <v>314</v>
      </c>
      <c r="AA1202" t="s">
        <v>45</v>
      </c>
      <c r="AB1202" t="s">
        <v>936</v>
      </c>
      <c r="AC1202" t="s">
        <v>5465</v>
      </c>
      <c r="AD1202" t="s">
        <v>61</v>
      </c>
    </row>
    <row r="1203" spans="1:30" hidden="1" x14ac:dyDescent="0.3">
      <c r="A1203" t="s">
        <v>5466</v>
      </c>
      <c r="B1203" t="s">
        <v>5467</v>
      </c>
      <c r="C1203" s="1" t="str">
        <f t="shared" si="199"/>
        <v>21:0502</v>
      </c>
      <c r="D1203" s="1" t="str">
        <f t="shared" si="200"/>
        <v>21:0166</v>
      </c>
      <c r="E1203" t="s">
        <v>5456</v>
      </c>
      <c r="F1203" t="s">
        <v>5468</v>
      </c>
      <c r="H1203">
        <v>52.113266899999999</v>
      </c>
      <c r="I1203">
        <v>-62.231514099999998</v>
      </c>
      <c r="J1203" s="1" t="str">
        <f t="shared" si="201"/>
        <v>NGR lake sediment grab sample</v>
      </c>
      <c r="K1203" s="1" t="str">
        <f t="shared" si="202"/>
        <v>&lt;177 micron (NGR)</v>
      </c>
      <c r="L1203">
        <v>10</v>
      </c>
      <c r="M1203" t="s">
        <v>65</v>
      </c>
      <c r="N1203">
        <v>23</v>
      </c>
      <c r="O1203" t="s">
        <v>3866</v>
      </c>
      <c r="P1203" t="s">
        <v>134</v>
      </c>
      <c r="Q1203" t="s">
        <v>95</v>
      </c>
      <c r="R1203" t="s">
        <v>131</v>
      </c>
      <c r="S1203" t="s">
        <v>145</v>
      </c>
      <c r="T1203" t="s">
        <v>40</v>
      </c>
      <c r="U1203" t="s">
        <v>5469</v>
      </c>
      <c r="V1203" t="s">
        <v>378</v>
      </c>
      <c r="W1203" t="s">
        <v>194</v>
      </c>
      <c r="X1203" t="s">
        <v>43</v>
      </c>
      <c r="Y1203" t="s">
        <v>131</v>
      </c>
      <c r="Z1203" t="s">
        <v>45</v>
      </c>
      <c r="AA1203" t="s">
        <v>44</v>
      </c>
      <c r="AB1203" t="s">
        <v>1276</v>
      </c>
      <c r="AC1203" t="s">
        <v>1044</v>
      </c>
      <c r="AD1203" t="s">
        <v>409</v>
      </c>
    </row>
    <row r="1204" spans="1:30" hidden="1" x14ac:dyDescent="0.3">
      <c r="A1204" t="s">
        <v>5470</v>
      </c>
      <c r="B1204" t="s">
        <v>5471</v>
      </c>
      <c r="C1204" s="1" t="str">
        <f t="shared" si="199"/>
        <v>21:0502</v>
      </c>
      <c r="D1204" s="1" t="str">
        <f t="shared" si="200"/>
        <v>21:0166</v>
      </c>
      <c r="E1204" t="s">
        <v>5472</v>
      </c>
      <c r="F1204" t="s">
        <v>5473</v>
      </c>
      <c r="H1204">
        <v>52.137681800000003</v>
      </c>
      <c r="I1204">
        <v>-62.244667999999997</v>
      </c>
      <c r="J1204" s="1" t="str">
        <f t="shared" si="201"/>
        <v>NGR lake sediment grab sample</v>
      </c>
      <c r="K1204" s="1" t="str">
        <f t="shared" si="202"/>
        <v>&lt;177 micron (NGR)</v>
      </c>
      <c r="L1204">
        <v>10</v>
      </c>
      <c r="M1204" t="s">
        <v>76</v>
      </c>
      <c r="N1204">
        <v>24</v>
      </c>
      <c r="O1204" t="s">
        <v>134</v>
      </c>
      <c r="P1204" t="s">
        <v>202</v>
      </c>
      <c r="Q1204" t="s">
        <v>95</v>
      </c>
      <c r="R1204" t="s">
        <v>39</v>
      </c>
      <c r="S1204" t="s">
        <v>95</v>
      </c>
      <c r="T1204" t="s">
        <v>40</v>
      </c>
      <c r="U1204" t="s">
        <v>134</v>
      </c>
      <c r="V1204" t="s">
        <v>264</v>
      </c>
      <c r="W1204" t="s">
        <v>40</v>
      </c>
      <c r="X1204" t="s">
        <v>43</v>
      </c>
      <c r="Y1204" t="s">
        <v>95</v>
      </c>
      <c r="Z1204" t="s">
        <v>164</v>
      </c>
      <c r="AA1204" t="s">
        <v>58</v>
      </c>
      <c r="AB1204" t="s">
        <v>1192</v>
      </c>
      <c r="AC1204" t="s">
        <v>106</v>
      </c>
      <c r="AD1204" t="s">
        <v>241</v>
      </c>
    </row>
    <row r="1205" spans="1:30" hidden="1" x14ac:dyDescent="0.3">
      <c r="A1205" t="s">
        <v>5474</v>
      </c>
      <c r="B1205" t="s">
        <v>5475</v>
      </c>
      <c r="C1205" s="1" t="str">
        <f t="shared" si="199"/>
        <v>21:0502</v>
      </c>
      <c r="D1205" s="1" t="str">
        <f t="shared" si="200"/>
        <v>21:0166</v>
      </c>
      <c r="E1205" t="s">
        <v>5476</v>
      </c>
      <c r="F1205" t="s">
        <v>5477</v>
      </c>
      <c r="H1205">
        <v>52.106747499999997</v>
      </c>
      <c r="I1205">
        <v>-62.290090399999997</v>
      </c>
      <c r="J1205" s="1" t="str">
        <f t="shared" si="201"/>
        <v>NGR lake sediment grab sample</v>
      </c>
      <c r="K1205" s="1" t="str">
        <f t="shared" si="202"/>
        <v>&lt;177 micron (NGR)</v>
      </c>
      <c r="L1205">
        <v>10</v>
      </c>
      <c r="M1205" t="s">
        <v>91</v>
      </c>
      <c r="N1205">
        <v>25</v>
      </c>
      <c r="O1205" t="s">
        <v>204</v>
      </c>
      <c r="P1205" t="s">
        <v>176</v>
      </c>
      <c r="Q1205" t="s">
        <v>95</v>
      </c>
      <c r="R1205" t="s">
        <v>37</v>
      </c>
      <c r="S1205" t="s">
        <v>37</v>
      </c>
      <c r="T1205" t="s">
        <v>40</v>
      </c>
      <c r="U1205" t="s">
        <v>151</v>
      </c>
      <c r="V1205" t="s">
        <v>1598</v>
      </c>
      <c r="W1205" t="s">
        <v>40</v>
      </c>
      <c r="X1205" t="s">
        <v>43</v>
      </c>
      <c r="Y1205" t="s">
        <v>95</v>
      </c>
      <c r="Z1205" t="s">
        <v>204</v>
      </c>
      <c r="AA1205" t="s">
        <v>58</v>
      </c>
      <c r="AB1205" t="s">
        <v>134</v>
      </c>
      <c r="AC1205" t="s">
        <v>144</v>
      </c>
      <c r="AD1205" t="s">
        <v>392</v>
      </c>
    </row>
    <row r="1206" spans="1:30" hidden="1" x14ac:dyDescent="0.3">
      <c r="A1206" t="s">
        <v>5478</v>
      </c>
      <c r="B1206" t="s">
        <v>5479</v>
      </c>
      <c r="C1206" s="1" t="str">
        <f t="shared" si="199"/>
        <v>21:0502</v>
      </c>
      <c r="D1206" s="1" t="str">
        <f t="shared" si="200"/>
        <v>21:0166</v>
      </c>
      <c r="E1206" t="s">
        <v>5480</v>
      </c>
      <c r="F1206" t="s">
        <v>5481</v>
      </c>
      <c r="H1206">
        <v>52.076376600000003</v>
      </c>
      <c r="I1206">
        <v>-62.320703999999999</v>
      </c>
      <c r="J1206" s="1" t="str">
        <f t="shared" si="201"/>
        <v>NGR lake sediment grab sample</v>
      </c>
      <c r="K1206" s="1" t="str">
        <f t="shared" si="202"/>
        <v>&lt;177 micron (NGR)</v>
      </c>
      <c r="L1206">
        <v>10</v>
      </c>
      <c r="M1206" t="s">
        <v>102</v>
      </c>
      <c r="N1206">
        <v>26</v>
      </c>
      <c r="O1206" t="s">
        <v>283</v>
      </c>
      <c r="P1206" t="s">
        <v>54</v>
      </c>
      <c r="Q1206" t="s">
        <v>95</v>
      </c>
      <c r="R1206" t="s">
        <v>38</v>
      </c>
      <c r="S1206" t="s">
        <v>79</v>
      </c>
      <c r="T1206" t="s">
        <v>40</v>
      </c>
      <c r="U1206" t="s">
        <v>5118</v>
      </c>
      <c r="V1206" t="s">
        <v>1578</v>
      </c>
      <c r="W1206" t="s">
        <v>40</v>
      </c>
      <c r="X1206" t="s">
        <v>43</v>
      </c>
      <c r="Y1206" t="s">
        <v>136</v>
      </c>
      <c r="Z1206" t="s">
        <v>45</v>
      </c>
      <c r="AA1206" t="s">
        <v>258</v>
      </c>
      <c r="AB1206" t="s">
        <v>416</v>
      </c>
      <c r="AC1206" t="s">
        <v>233</v>
      </c>
      <c r="AD1206" t="s">
        <v>155</v>
      </c>
    </row>
    <row r="1207" spans="1:30" hidden="1" x14ac:dyDescent="0.3">
      <c r="A1207" t="s">
        <v>5482</v>
      </c>
      <c r="B1207" t="s">
        <v>5483</v>
      </c>
      <c r="C1207" s="1" t="str">
        <f t="shared" si="199"/>
        <v>21:0502</v>
      </c>
      <c r="D1207" s="1" t="str">
        <f t="shared" si="200"/>
        <v>21:0166</v>
      </c>
      <c r="E1207" t="s">
        <v>5484</v>
      </c>
      <c r="F1207" t="s">
        <v>5485</v>
      </c>
      <c r="H1207">
        <v>52.077286200000003</v>
      </c>
      <c r="I1207">
        <v>-62.4005352</v>
      </c>
      <c r="J1207" s="1" t="str">
        <f t="shared" si="201"/>
        <v>NGR lake sediment grab sample</v>
      </c>
      <c r="K1207" s="1" t="str">
        <f t="shared" si="202"/>
        <v>&lt;177 micron (NGR)</v>
      </c>
      <c r="L1207">
        <v>10</v>
      </c>
      <c r="M1207" t="s">
        <v>113</v>
      </c>
      <c r="N1207">
        <v>27</v>
      </c>
      <c r="O1207" t="s">
        <v>177</v>
      </c>
      <c r="P1207" t="s">
        <v>204</v>
      </c>
      <c r="Q1207" t="s">
        <v>95</v>
      </c>
      <c r="R1207" t="s">
        <v>38</v>
      </c>
      <c r="S1207" t="s">
        <v>38</v>
      </c>
      <c r="T1207" t="s">
        <v>40</v>
      </c>
      <c r="U1207" t="s">
        <v>1026</v>
      </c>
      <c r="V1207" t="s">
        <v>284</v>
      </c>
      <c r="W1207" t="s">
        <v>194</v>
      </c>
      <c r="X1207" t="s">
        <v>43</v>
      </c>
      <c r="Y1207" t="s">
        <v>55</v>
      </c>
      <c r="Z1207" t="s">
        <v>1139</v>
      </c>
      <c r="AA1207" t="s">
        <v>314</v>
      </c>
      <c r="AB1207" t="s">
        <v>1779</v>
      </c>
      <c r="AC1207" t="s">
        <v>167</v>
      </c>
      <c r="AD1207" t="s">
        <v>107</v>
      </c>
    </row>
    <row r="1208" spans="1:30" hidden="1" x14ac:dyDescent="0.3">
      <c r="A1208" t="s">
        <v>5486</v>
      </c>
      <c r="B1208" t="s">
        <v>5487</v>
      </c>
      <c r="C1208" s="1" t="str">
        <f t="shared" si="199"/>
        <v>21:0502</v>
      </c>
      <c r="D1208" s="1" t="str">
        <f t="shared" si="200"/>
        <v>21:0166</v>
      </c>
      <c r="E1208" t="s">
        <v>5488</v>
      </c>
      <c r="F1208" t="s">
        <v>5489</v>
      </c>
      <c r="H1208">
        <v>52.060287600000002</v>
      </c>
      <c r="I1208">
        <v>-62.458829700000003</v>
      </c>
      <c r="J1208" s="1" t="str">
        <f t="shared" si="201"/>
        <v>NGR lake sediment grab sample</v>
      </c>
      <c r="K1208" s="1" t="str">
        <f t="shared" si="202"/>
        <v>&lt;177 micron (NGR)</v>
      </c>
      <c r="L1208">
        <v>10</v>
      </c>
      <c r="M1208" t="s">
        <v>127</v>
      </c>
      <c r="N1208">
        <v>28</v>
      </c>
      <c r="O1208" t="s">
        <v>152</v>
      </c>
      <c r="P1208" t="s">
        <v>104</v>
      </c>
      <c r="Q1208" t="s">
        <v>95</v>
      </c>
      <c r="R1208" t="s">
        <v>68</v>
      </c>
      <c r="S1208" t="s">
        <v>256</v>
      </c>
      <c r="T1208" t="s">
        <v>40</v>
      </c>
      <c r="U1208" t="s">
        <v>734</v>
      </c>
      <c r="V1208" t="s">
        <v>901</v>
      </c>
      <c r="W1208" t="s">
        <v>40</v>
      </c>
      <c r="X1208" t="s">
        <v>43</v>
      </c>
      <c r="Y1208" t="s">
        <v>136</v>
      </c>
      <c r="Z1208" t="s">
        <v>196</v>
      </c>
      <c r="AA1208" t="s">
        <v>196</v>
      </c>
      <c r="AB1208" t="s">
        <v>249</v>
      </c>
      <c r="AC1208" t="s">
        <v>57</v>
      </c>
      <c r="AD1208" t="s">
        <v>122</v>
      </c>
    </row>
    <row r="1209" spans="1:30" hidden="1" x14ac:dyDescent="0.3">
      <c r="A1209" t="s">
        <v>5490</v>
      </c>
      <c r="B1209" t="s">
        <v>5491</v>
      </c>
      <c r="C1209" s="1" t="str">
        <f t="shared" si="199"/>
        <v>21:0502</v>
      </c>
      <c r="D1209" s="1" t="str">
        <f t="shared" si="200"/>
        <v>21:0166</v>
      </c>
      <c r="E1209" t="s">
        <v>5492</v>
      </c>
      <c r="F1209" t="s">
        <v>5493</v>
      </c>
      <c r="H1209">
        <v>52.067922099999997</v>
      </c>
      <c r="I1209">
        <v>-62.514902499999998</v>
      </c>
      <c r="J1209" s="1" t="str">
        <f t="shared" si="201"/>
        <v>NGR lake sediment grab sample</v>
      </c>
      <c r="K1209" s="1" t="str">
        <f t="shared" si="202"/>
        <v>&lt;177 micron (NGR)</v>
      </c>
      <c r="L1209">
        <v>10</v>
      </c>
      <c r="M1209" t="s">
        <v>142</v>
      </c>
      <c r="N1209">
        <v>29</v>
      </c>
      <c r="O1209" t="s">
        <v>377</v>
      </c>
      <c r="P1209" t="s">
        <v>202</v>
      </c>
      <c r="Q1209" t="s">
        <v>39</v>
      </c>
      <c r="R1209" t="s">
        <v>136</v>
      </c>
      <c r="S1209" t="s">
        <v>95</v>
      </c>
      <c r="T1209" t="s">
        <v>40</v>
      </c>
      <c r="U1209" t="s">
        <v>104</v>
      </c>
      <c r="V1209" t="s">
        <v>390</v>
      </c>
      <c r="W1209" t="s">
        <v>194</v>
      </c>
      <c r="X1209" t="s">
        <v>43</v>
      </c>
      <c r="Y1209" t="s">
        <v>95</v>
      </c>
      <c r="Z1209" t="s">
        <v>67</v>
      </c>
      <c r="AA1209" t="s">
        <v>214</v>
      </c>
      <c r="AB1209" t="s">
        <v>46</v>
      </c>
      <c r="AC1209" t="s">
        <v>239</v>
      </c>
      <c r="AD1209" t="s">
        <v>196</v>
      </c>
    </row>
    <row r="1210" spans="1:30" hidden="1" x14ac:dyDescent="0.3">
      <c r="A1210" t="s">
        <v>5494</v>
      </c>
      <c r="B1210" t="s">
        <v>5495</v>
      </c>
      <c r="C1210" s="1" t="str">
        <f t="shared" si="199"/>
        <v>21:0502</v>
      </c>
      <c r="D1210" s="1" t="str">
        <f>HYPERLINK("http://geochem.nrcan.gc.ca/cdogs/content/svy/svy_e.htm", "")</f>
        <v/>
      </c>
      <c r="G1210" s="1" t="str">
        <f>HYPERLINK("http://geochem.nrcan.gc.ca/cdogs/content/cr_/cr_00055_e.htm", "55")</f>
        <v>55</v>
      </c>
      <c r="J1210" t="s">
        <v>161</v>
      </c>
      <c r="K1210" t="s">
        <v>162</v>
      </c>
      <c r="L1210">
        <v>10</v>
      </c>
      <c r="M1210" t="s">
        <v>163</v>
      </c>
      <c r="N1210">
        <v>30</v>
      </c>
      <c r="O1210" t="s">
        <v>414</v>
      </c>
      <c r="P1210" t="s">
        <v>193</v>
      </c>
      <c r="Q1210" t="s">
        <v>136</v>
      </c>
      <c r="R1210" t="s">
        <v>185</v>
      </c>
      <c r="S1210" t="s">
        <v>37</v>
      </c>
      <c r="T1210" t="s">
        <v>40</v>
      </c>
      <c r="U1210" t="s">
        <v>71</v>
      </c>
      <c r="V1210" t="s">
        <v>70</v>
      </c>
      <c r="W1210" t="s">
        <v>117</v>
      </c>
      <c r="X1210" t="s">
        <v>179</v>
      </c>
      <c r="Y1210" t="s">
        <v>55</v>
      </c>
      <c r="Z1210" t="s">
        <v>134</v>
      </c>
      <c r="AA1210" t="s">
        <v>58</v>
      </c>
      <c r="AB1210" t="s">
        <v>53</v>
      </c>
      <c r="AC1210" t="s">
        <v>1181</v>
      </c>
      <c r="AD1210" t="s">
        <v>170</v>
      </c>
    </row>
    <row r="1211" spans="1:30" hidden="1" x14ac:dyDescent="0.3">
      <c r="A1211" t="s">
        <v>5496</v>
      </c>
      <c r="B1211" t="s">
        <v>5497</v>
      </c>
      <c r="C1211" s="1" t="str">
        <f t="shared" si="199"/>
        <v>21:0502</v>
      </c>
      <c r="D1211" s="1" t="str">
        <f t="shared" ref="D1211:D1232" si="203">HYPERLINK("http://geochem.nrcan.gc.ca/cdogs/content/svy/svy210166_e.htm", "21:0166")</f>
        <v>21:0166</v>
      </c>
      <c r="E1211" t="s">
        <v>5498</v>
      </c>
      <c r="F1211" t="s">
        <v>5499</v>
      </c>
      <c r="H1211">
        <v>52.074782300000003</v>
      </c>
      <c r="I1211">
        <v>-62.568214599999997</v>
      </c>
      <c r="J1211" s="1" t="str">
        <f t="shared" ref="J1211:J1232" si="204">HYPERLINK("http://geochem.nrcan.gc.ca/cdogs/content/kwd/kwd020027_e.htm", "NGR lake sediment grab sample")</f>
        <v>NGR lake sediment grab sample</v>
      </c>
      <c r="K1211" s="1" t="str">
        <f t="shared" ref="K1211:K1232" si="205">HYPERLINK("http://geochem.nrcan.gc.ca/cdogs/content/kwd/kwd080006_e.htm", "&lt;177 micron (NGR)")</f>
        <v>&lt;177 micron (NGR)</v>
      </c>
      <c r="L1211">
        <v>10</v>
      </c>
      <c r="M1211" t="s">
        <v>150</v>
      </c>
      <c r="N1211">
        <v>31</v>
      </c>
      <c r="O1211" t="s">
        <v>255</v>
      </c>
      <c r="P1211" t="s">
        <v>202</v>
      </c>
      <c r="Q1211" t="s">
        <v>39</v>
      </c>
      <c r="R1211" t="s">
        <v>38</v>
      </c>
      <c r="S1211" t="s">
        <v>136</v>
      </c>
      <c r="T1211" t="s">
        <v>40</v>
      </c>
      <c r="U1211" t="s">
        <v>41</v>
      </c>
      <c r="V1211" t="s">
        <v>233</v>
      </c>
      <c r="W1211" t="s">
        <v>40</v>
      </c>
      <c r="X1211" t="s">
        <v>43</v>
      </c>
      <c r="Y1211" t="s">
        <v>95</v>
      </c>
      <c r="Z1211" t="s">
        <v>134</v>
      </c>
      <c r="AA1211" t="s">
        <v>135</v>
      </c>
      <c r="AB1211" t="s">
        <v>784</v>
      </c>
      <c r="AC1211" t="s">
        <v>144</v>
      </c>
      <c r="AD1211" t="s">
        <v>392</v>
      </c>
    </row>
    <row r="1212" spans="1:30" hidden="1" x14ac:dyDescent="0.3">
      <c r="A1212" t="s">
        <v>5500</v>
      </c>
      <c r="B1212" t="s">
        <v>5501</v>
      </c>
      <c r="C1212" s="1" t="str">
        <f t="shared" si="199"/>
        <v>21:0502</v>
      </c>
      <c r="D1212" s="1" t="str">
        <f t="shared" si="203"/>
        <v>21:0166</v>
      </c>
      <c r="E1212" t="s">
        <v>5502</v>
      </c>
      <c r="F1212" t="s">
        <v>5503</v>
      </c>
      <c r="H1212">
        <v>52.079720500000001</v>
      </c>
      <c r="I1212">
        <v>-62.602281900000001</v>
      </c>
      <c r="J1212" s="1" t="str">
        <f t="shared" si="204"/>
        <v>NGR lake sediment grab sample</v>
      </c>
      <c r="K1212" s="1" t="str">
        <f t="shared" si="205"/>
        <v>&lt;177 micron (NGR)</v>
      </c>
      <c r="L1212">
        <v>10</v>
      </c>
      <c r="M1212" t="s">
        <v>175</v>
      </c>
      <c r="N1212">
        <v>32</v>
      </c>
      <c r="O1212" t="s">
        <v>4002</v>
      </c>
      <c r="P1212" t="s">
        <v>164</v>
      </c>
      <c r="Q1212" t="s">
        <v>95</v>
      </c>
      <c r="R1212" t="s">
        <v>131</v>
      </c>
      <c r="S1212" t="s">
        <v>92</v>
      </c>
      <c r="T1212" t="s">
        <v>40</v>
      </c>
      <c r="U1212" t="s">
        <v>1463</v>
      </c>
      <c r="V1212" t="s">
        <v>3340</v>
      </c>
      <c r="W1212" t="s">
        <v>194</v>
      </c>
      <c r="X1212" t="s">
        <v>43</v>
      </c>
      <c r="Y1212" t="s">
        <v>37</v>
      </c>
      <c r="Z1212" t="s">
        <v>314</v>
      </c>
      <c r="AA1212" t="s">
        <v>44</v>
      </c>
      <c r="AB1212" t="s">
        <v>2444</v>
      </c>
      <c r="AC1212" t="s">
        <v>144</v>
      </c>
      <c r="AD1212" t="s">
        <v>196</v>
      </c>
    </row>
    <row r="1213" spans="1:30" hidden="1" x14ac:dyDescent="0.3">
      <c r="A1213" t="s">
        <v>5504</v>
      </c>
      <c r="B1213" t="s">
        <v>5505</v>
      </c>
      <c r="C1213" s="1" t="str">
        <f t="shared" si="199"/>
        <v>21:0502</v>
      </c>
      <c r="D1213" s="1" t="str">
        <f t="shared" si="203"/>
        <v>21:0166</v>
      </c>
      <c r="E1213" t="s">
        <v>5506</v>
      </c>
      <c r="F1213" t="s">
        <v>5507</v>
      </c>
      <c r="H1213">
        <v>52.080075100000002</v>
      </c>
      <c r="I1213">
        <v>-62.634423200000001</v>
      </c>
      <c r="J1213" s="1" t="str">
        <f t="shared" si="204"/>
        <v>NGR lake sediment grab sample</v>
      </c>
      <c r="K1213" s="1" t="str">
        <f t="shared" si="205"/>
        <v>&lt;177 micron (NGR)</v>
      </c>
      <c r="L1213">
        <v>10</v>
      </c>
      <c r="M1213" t="s">
        <v>184</v>
      </c>
      <c r="N1213">
        <v>33</v>
      </c>
      <c r="O1213" t="s">
        <v>676</v>
      </c>
      <c r="P1213" t="s">
        <v>192</v>
      </c>
      <c r="Q1213" t="s">
        <v>95</v>
      </c>
      <c r="R1213" t="s">
        <v>153</v>
      </c>
      <c r="S1213" t="s">
        <v>38</v>
      </c>
      <c r="T1213" t="s">
        <v>40</v>
      </c>
      <c r="U1213" t="s">
        <v>107</v>
      </c>
      <c r="V1213" t="s">
        <v>167</v>
      </c>
      <c r="W1213" t="s">
        <v>40</v>
      </c>
      <c r="X1213" t="s">
        <v>43</v>
      </c>
      <c r="Y1213" t="s">
        <v>39</v>
      </c>
      <c r="Z1213" t="s">
        <v>423</v>
      </c>
      <c r="AA1213" t="s">
        <v>44</v>
      </c>
      <c r="AB1213" t="s">
        <v>204</v>
      </c>
      <c r="AC1213" t="s">
        <v>233</v>
      </c>
      <c r="AD1213" t="s">
        <v>83</v>
      </c>
    </row>
    <row r="1214" spans="1:30" hidden="1" x14ac:dyDescent="0.3">
      <c r="A1214" t="s">
        <v>5508</v>
      </c>
      <c r="B1214" t="s">
        <v>5509</v>
      </c>
      <c r="C1214" s="1" t="str">
        <f t="shared" si="199"/>
        <v>21:0502</v>
      </c>
      <c r="D1214" s="1" t="str">
        <f t="shared" si="203"/>
        <v>21:0166</v>
      </c>
      <c r="E1214" t="s">
        <v>5510</v>
      </c>
      <c r="F1214" t="s">
        <v>5511</v>
      </c>
      <c r="H1214">
        <v>52.083224000000001</v>
      </c>
      <c r="I1214">
        <v>-62.713709600000001</v>
      </c>
      <c r="J1214" s="1" t="str">
        <f t="shared" si="204"/>
        <v>NGR lake sediment grab sample</v>
      </c>
      <c r="K1214" s="1" t="str">
        <f t="shared" si="205"/>
        <v>&lt;177 micron (NGR)</v>
      </c>
      <c r="L1214">
        <v>10</v>
      </c>
      <c r="M1214" t="s">
        <v>191</v>
      </c>
      <c r="N1214">
        <v>34</v>
      </c>
      <c r="O1214" t="s">
        <v>571</v>
      </c>
      <c r="P1214" t="s">
        <v>176</v>
      </c>
      <c r="Q1214" t="s">
        <v>95</v>
      </c>
      <c r="R1214" t="s">
        <v>131</v>
      </c>
      <c r="S1214" t="s">
        <v>37</v>
      </c>
      <c r="T1214" t="s">
        <v>194</v>
      </c>
      <c r="U1214" t="s">
        <v>391</v>
      </c>
      <c r="V1214" t="s">
        <v>133</v>
      </c>
      <c r="W1214" t="s">
        <v>40</v>
      </c>
      <c r="X1214" t="s">
        <v>179</v>
      </c>
      <c r="Y1214" t="s">
        <v>39</v>
      </c>
      <c r="Z1214" t="s">
        <v>214</v>
      </c>
      <c r="AA1214" t="s">
        <v>135</v>
      </c>
      <c r="AB1214" t="s">
        <v>2065</v>
      </c>
      <c r="AC1214" t="s">
        <v>106</v>
      </c>
      <c r="AD1214" t="s">
        <v>478</v>
      </c>
    </row>
    <row r="1215" spans="1:30" hidden="1" x14ac:dyDescent="0.3">
      <c r="A1215" t="s">
        <v>5512</v>
      </c>
      <c r="B1215" t="s">
        <v>5513</v>
      </c>
      <c r="C1215" s="1" t="str">
        <f t="shared" si="199"/>
        <v>21:0502</v>
      </c>
      <c r="D1215" s="1" t="str">
        <f t="shared" si="203"/>
        <v>21:0166</v>
      </c>
      <c r="E1215" t="s">
        <v>5514</v>
      </c>
      <c r="F1215" t="s">
        <v>5515</v>
      </c>
      <c r="H1215">
        <v>52.0781432</v>
      </c>
      <c r="I1215">
        <v>-62.7405762</v>
      </c>
      <c r="J1215" s="1" t="str">
        <f t="shared" si="204"/>
        <v>NGR lake sediment grab sample</v>
      </c>
      <c r="K1215" s="1" t="str">
        <f t="shared" si="205"/>
        <v>&lt;177 micron (NGR)</v>
      </c>
      <c r="L1215">
        <v>10</v>
      </c>
      <c r="M1215" t="s">
        <v>201</v>
      </c>
      <c r="N1215">
        <v>35</v>
      </c>
      <c r="O1215" t="s">
        <v>533</v>
      </c>
      <c r="P1215" t="s">
        <v>192</v>
      </c>
      <c r="Q1215" t="s">
        <v>95</v>
      </c>
      <c r="R1215" t="s">
        <v>131</v>
      </c>
      <c r="S1215" t="s">
        <v>145</v>
      </c>
      <c r="T1215" t="s">
        <v>40</v>
      </c>
      <c r="U1215" t="s">
        <v>4210</v>
      </c>
      <c r="V1215" t="s">
        <v>5071</v>
      </c>
      <c r="W1215" t="s">
        <v>40</v>
      </c>
      <c r="X1215" t="s">
        <v>43</v>
      </c>
      <c r="Y1215" t="s">
        <v>68</v>
      </c>
      <c r="Z1215" t="s">
        <v>1108</v>
      </c>
      <c r="AA1215" t="s">
        <v>115</v>
      </c>
      <c r="AB1215" t="s">
        <v>315</v>
      </c>
      <c r="AC1215" t="s">
        <v>106</v>
      </c>
      <c r="AD1215" t="s">
        <v>155</v>
      </c>
    </row>
    <row r="1216" spans="1:30" hidden="1" x14ac:dyDescent="0.3">
      <c r="A1216" t="s">
        <v>5516</v>
      </c>
      <c r="B1216" t="s">
        <v>5517</v>
      </c>
      <c r="C1216" s="1" t="str">
        <f t="shared" si="199"/>
        <v>21:0502</v>
      </c>
      <c r="D1216" s="1" t="str">
        <f t="shared" si="203"/>
        <v>21:0166</v>
      </c>
      <c r="E1216" t="s">
        <v>5518</v>
      </c>
      <c r="F1216" t="s">
        <v>5519</v>
      </c>
      <c r="H1216">
        <v>52.078357599999997</v>
      </c>
      <c r="I1216">
        <v>-62.823393199999998</v>
      </c>
      <c r="J1216" s="1" t="str">
        <f t="shared" si="204"/>
        <v>NGR lake sediment grab sample</v>
      </c>
      <c r="K1216" s="1" t="str">
        <f t="shared" si="205"/>
        <v>&lt;177 micron (NGR)</v>
      </c>
      <c r="L1216">
        <v>10</v>
      </c>
      <c r="M1216" t="s">
        <v>210</v>
      </c>
      <c r="N1216">
        <v>36</v>
      </c>
      <c r="O1216" t="s">
        <v>48</v>
      </c>
      <c r="P1216" t="s">
        <v>256</v>
      </c>
      <c r="Q1216" t="s">
        <v>95</v>
      </c>
      <c r="R1216" t="s">
        <v>92</v>
      </c>
      <c r="S1216" t="s">
        <v>164</v>
      </c>
      <c r="T1216" t="s">
        <v>194</v>
      </c>
      <c r="U1216" t="s">
        <v>5520</v>
      </c>
      <c r="V1216" t="s">
        <v>3658</v>
      </c>
      <c r="W1216" t="s">
        <v>40</v>
      </c>
      <c r="X1216" t="s">
        <v>43</v>
      </c>
      <c r="Y1216" t="s">
        <v>68</v>
      </c>
      <c r="Z1216" t="s">
        <v>2422</v>
      </c>
      <c r="AA1216" t="s">
        <v>83</v>
      </c>
      <c r="AB1216" t="s">
        <v>3060</v>
      </c>
      <c r="AC1216" t="s">
        <v>57</v>
      </c>
      <c r="AD1216" t="s">
        <v>241</v>
      </c>
    </row>
    <row r="1217" spans="1:30" hidden="1" x14ac:dyDescent="0.3">
      <c r="A1217" t="s">
        <v>5521</v>
      </c>
      <c r="B1217" t="s">
        <v>5522</v>
      </c>
      <c r="C1217" s="1" t="str">
        <f t="shared" si="199"/>
        <v>21:0502</v>
      </c>
      <c r="D1217" s="1" t="str">
        <f t="shared" si="203"/>
        <v>21:0166</v>
      </c>
      <c r="E1217" t="s">
        <v>5523</v>
      </c>
      <c r="F1217" t="s">
        <v>5524</v>
      </c>
      <c r="H1217">
        <v>52.075801900000002</v>
      </c>
      <c r="I1217">
        <v>-62.862840400000003</v>
      </c>
      <c r="J1217" s="1" t="str">
        <f t="shared" si="204"/>
        <v>NGR lake sediment grab sample</v>
      </c>
      <c r="K1217" s="1" t="str">
        <f t="shared" si="205"/>
        <v>&lt;177 micron (NGR)</v>
      </c>
      <c r="L1217">
        <v>10</v>
      </c>
      <c r="M1217" t="s">
        <v>221</v>
      </c>
      <c r="N1217">
        <v>37</v>
      </c>
      <c r="O1217" t="s">
        <v>1211</v>
      </c>
      <c r="P1217" t="s">
        <v>54</v>
      </c>
      <c r="Q1217" t="s">
        <v>95</v>
      </c>
      <c r="R1217" t="s">
        <v>38</v>
      </c>
      <c r="S1217" t="s">
        <v>131</v>
      </c>
      <c r="T1217" t="s">
        <v>40</v>
      </c>
      <c r="U1217" t="s">
        <v>324</v>
      </c>
      <c r="V1217" t="s">
        <v>728</v>
      </c>
      <c r="W1217" t="s">
        <v>40</v>
      </c>
      <c r="X1217" t="s">
        <v>43</v>
      </c>
      <c r="Y1217" t="s">
        <v>202</v>
      </c>
      <c r="Z1217" t="s">
        <v>257</v>
      </c>
      <c r="AA1217" t="s">
        <v>214</v>
      </c>
      <c r="AB1217" t="s">
        <v>330</v>
      </c>
      <c r="AC1217" t="s">
        <v>106</v>
      </c>
      <c r="AD1217" t="s">
        <v>61</v>
      </c>
    </row>
    <row r="1218" spans="1:30" hidden="1" x14ac:dyDescent="0.3">
      <c r="A1218" t="s">
        <v>5525</v>
      </c>
      <c r="B1218" t="s">
        <v>5526</v>
      </c>
      <c r="C1218" s="1" t="str">
        <f t="shared" si="199"/>
        <v>21:0502</v>
      </c>
      <c r="D1218" s="1" t="str">
        <f t="shared" si="203"/>
        <v>21:0166</v>
      </c>
      <c r="E1218" t="s">
        <v>5527</v>
      </c>
      <c r="F1218" t="s">
        <v>5528</v>
      </c>
      <c r="H1218">
        <v>52.079260699999999</v>
      </c>
      <c r="I1218">
        <v>-62.907318400000001</v>
      </c>
      <c r="J1218" s="1" t="str">
        <f t="shared" si="204"/>
        <v>NGR lake sediment grab sample</v>
      </c>
      <c r="K1218" s="1" t="str">
        <f t="shared" si="205"/>
        <v>&lt;177 micron (NGR)</v>
      </c>
      <c r="L1218">
        <v>10</v>
      </c>
      <c r="M1218" t="s">
        <v>230</v>
      </c>
      <c r="N1218">
        <v>38</v>
      </c>
      <c r="O1218" t="s">
        <v>56</v>
      </c>
      <c r="P1218" t="s">
        <v>232</v>
      </c>
      <c r="Q1218" t="s">
        <v>95</v>
      </c>
      <c r="R1218" t="s">
        <v>153</v>
      </c>
      <c r="S1218" t="s">
        <v>202</v>
      </c>
      <c r="T1218" t="s">
        <v>40</v>
      </c>
      <c r="U1218" t="s">
        <v>1059</v>
      </c>
      <c r="V1218" t="s">
        <v>293</v>
      </c>
      <c r="W1218" t="s">
        <v>40</v>
      </c>
      <c r="X1218" t="s">
        <v>43</v>
      </c>
      <c r="Y1218" t="s">
        <v>119</v>
      </c>
      <c r="Z1218" t="s">
        <v>44</v>
      </c>
      <c r="AA1218" t="s">
        <v>58</v>
      </c>
      <c r="AB1218" t="s">
        <v>306</v>
      </c>
      <c r="AC1218" t="s">
        <v>830</v>
      </c>
      <c r="AD1218" t="s">
        <v>155</v>
      </c>
    </row>
    <row r="1219" spans="1:30" hidden="1" x14ac:dyDescent="0.3">
      <c r="A1219" t="s">
        <v>5529</v>
      </c>
      <c r="B1219" t="s">
        <v>5530</v>
      </c>
      <c r="C1219" s="1" t="str">
        <f t="shared" si="199"/>
        <v>21:0502</v>
      </c>
      <c r="D1219" s="1" t="str">
        <f t="shared" si="203"/>
        <v>21:0166</v>
      </c>
      <c r="E1219" t="s">
        <v>5531</v>
      </c>
      <c r="F1219" t="s">
        <v>5532</v>
      </c>
      <c r="H1219">
        <v>52.079283599999997</v>
      </c>
      <c r="I1219">
        <v>-62.977063200000003</v>
      </c>
      <c r="J1219" s="1" t="str">
        <f t="shared" si="204"/>
        <v>NGR lake sediment grab sample</v>
      </c>
      <c r="K1219" s="1" t="str">
        <f t="shared" si="205"/>
        <v>&lt;177 micron (NGR)</v>
      </c>
      <c r="L1219">
        <v>10</v>
      </c>
      <c r="M1219" t="s">
        <v>238</v>
      </c>
      <c r="N1219">
        <v>39</v>
      </c>
      <c r="O1219" t="s">
        <v>1211</v>
      </c>
      <c r="P1219" t="s">
        <v>104</v>
      </c>
      <c r="Q1219" t="s">
        <v>95</v>
      </c>
      <c r="R1219" t="s">
        <v>92</v>
      </c>
      <c r="S1219" t="s">
        <v>176</v>
      </c>
      <c r="T1219" t="s">
        <v>40</v>
      </c>
      <c r="U1219" t="s">
        <v>605</v>
      </c>
      <c r="V1219" t="s">
        <v>804</v>
      </c>
      <c r="W1219" t="s">
        <v>40</v>
      </c>
      <c r="X1219" t="s">
        <v>43</v>
      </c>
      <c r="Y1219" t="s">
        <v>39</v>
      </c>
      <c r="Z1219" t="s">
        <v>1464</v>
      </c>
      <c r="AA1219" t="s">
        <v>44</v>
      </c>
      <c r="AB1219" t="s">
        <v>559</v>
      </c>
      <c r="AC1219" t="s">
        <v>239</v>
      </c>
      <c r="AD1219" t="s">
        <v>71</v>
      </c>
    </row>
    <row r="1220" spans="1:30" hidden="1" x14ac:dyDescent="0.3">
      <c r="A1220" t="s">
        <v>5533</v>
      </c>
      <c r="B1220" t="s">
        <v>5534</v>
      </c>
      <c r="C1220" s="1" t="str">
        <f t="shared" si="199"/>
        <v>21:0502</v>
      </c>
      <c r="D1220" s="1" t="str">
        <f t="shared" si="203"/>
        <v>21:0166</v>
      </c>
      <c r="E1220" t="s">
        <v>5535</v>
      </c>
      <c r="F1220" t="s">
        <v>5536</v>
      </c>
      <c r="H1220">
        <v>52.096226100000003</v>
      </c>
      <c r="I1220">
        <v>-62.955087200000001</v>
      </c>
      <c r="J1220" s="1" t="str">
        <f t="shared" si="204"/>
        <v>NGR lake sediment grab sample</v>
      </c>
      <c r="K1220" s="1" t="str">
        <f t="shared" si="205"/>
        <v>&lt;177 micron (NGR)</v>
      </c>
      <c r="L1220">
        <v>10</v>
      </c>
      <c r="M1220" t="s">
        <v>246</v>
      </c>
      <c r="N1220">
        <v>40</v>
      </c>
      <c r="O1220" t="s">
        <v>214</v>
      </c>
      <c r="P1220" t="s">
        <v>54</v>
      </c>
      <c r="Q1220" t="s">
        <v>95</v>
      </c>
      <c r="R1220" t="s">
        <v>131</v>
      </c>
      <c r="S1220" t="s">
        <v>68</v>
      </c>
      <c r="T1220" t="s">
        <v>40</v>
      </c>
      <c r="U1220" t="s">
        <v>48</v>
      </c>
      <c r="V1220" t="s">
        <v>740</v>
      </c>
      <c r="W1220" t="s">
        <v>40</v>
      </c>
      <c r="X1220" t="s">
        <v>43</v>
      </c>
      <c r="Y1220" t="s">
        <v>39</v>
      </c>
      <c r="Z1220" t="s">
        <v>337</v>
      </c>
      <c r="AA1220" t="s">
        <v>258</v>
      </c>
      <c r="AB1220" t="s">
        <v>164</v>
      </c>
      <c r="AC1220" t="s">
        <v>42</v>
      </c>
      <c r="AD1220" t="s">
        <v>155</v>
      </c>
    </row>
    <row r="1221" spans="1:30" hidden="1" x14ac:dyDescent="0.3">
      <c r="A1221" t="s">
        <v>5537</v>
      </c>
      <c r="B1221" t="s">
        <v>5538</v>
      </c>
      <c r="C1221" s="1" t="str">
        <f t="shared" si="199"/>
        <v>21:0502</v>
      </c>
      <c r="D1221" s="1" t="str">
        <f t="shared" si="203"/>
        <v>21:0166</v>
      </c>
      <c r="E1221" t="s">
        <v>5539</v>
      </c>
      <c r="F1221" t="s">
        <v>5540</v>
      </c>
      <c r="H1221">
        <v>52.662687499999997</v>
      </c>
      <c r="I1221">
        <v>-62.052295700000002</v>
      </c>
      <c r="J1221" s="1" t="str">
        <f t="shared" si="204"/>
        <v>NGR lake sediment grab sample</v>
      </c>
      <c r="K1221" s="1" t="str">
        <f t="shared" si="205"/>
        <v>&lt;177 micron (NGR)</v>
      </c>
      <c r="L1221">
        <v>11</v>
      </c>
      <c r="M1221" t="s">
        <v>34</v>
      </c>
      <c r="N1221">
        <v>41</v>
      </c>
      <c r="O1221" t="s">
        <v>648</v>
      </c>
      <c r="P1221" t="s">
        <v>176</v>
      </c>
      <c r="Q1221" t="s">
        <v>39</v>
      </c>
      <c r="R1221" t="s">
        <v>79</v>
      </c>
      <c r="S1221" t="s">
        <v>38</v>
      </c>
      <c r="T1221" t="s">
        <v>40</v>
      </c>
      <c r="U1221" t="s">
        <v>1059</v>
      </c>
      <c r="V1221" t="s">
        <v>689</v>
      </c>
      <c r="W1221" t="s">
        <v>40</v>
      </c>
      <c r="X1221" t="s">
        <v>43</v>
      </c>
      <c r="Y1221" t="s">
        <v>39</v>
      </c>
      <c r="Z1221" t="s">
        <v>211</v>
      </c>
      <c r="AA1221" t="s">
        <v>135</v>
      </c>
      <c r="AB1221" t="s">
        <v>1014</v>
      </c>
      <c r="AC1221" t="s">
        <v>884</v>
      </c>
      <c r="AD1221" t="s">
        <v>324</v>
      </c>
    </row>
    <row r="1222" spans="1:30" hidden="1" x14ac:dyDescent="0.3">
      <c r="A1222" t="s">
        <v>5541</v>
      </c>
      <c r="B1222" t="s">
        <v>5542</v>
      </c>
      <c r="C1222" s="1" t="str">
        <f t="shared" si="199"/>
        <v>21:0502</v>
      </c>
      <c r="D1222" s="1" t="str">
        <f t="shared" si="203"/>
        <v>21:0166</v>
      </c>
      <c r="E1222" t="s">
        <v>5543</v>
      </c>
      <c r="F1222" t="s">
        <v>5544</v>
      </c>
      <c r="H1222">
        <v>52.127893700000001</v>
      </c>
      <c r="I1222">
        <v>-62.959496700000003</v>
      </c>
      <c r="J1222" s="1" t="str">
        <f t="shared" si="204"/>
        <v>NGR lake sediment grab sample</v>
      </c>
      <c r="K1222" s="1" t="str">
        <f t="shared" si="205"/>
        <v>&lt;177 micron (NGR)</v>
      </c>
      <c r="L1222">
        <v>11</v>
      </c>
      <c r="M1222" t="s">
        <v>76</v>
      </c>
      <c r="N1222">
        <v>42</v>
      </c>
      <c r="O1222" t="s">
        <v>676</v>
      </c>
      <c r="P1222" t="s">
        <v>54</v>
      </c>
      <c r="Q1222" t="s">
        <v>95</v>
      </c>
      <c r="R1222" t="s">
        <v>153</v>
      </c>
      <c r="S1222" t="s">
        <v>92</v>
      </c>
      <c r="T1222" t="s">
        <v>40</v>
      </c>
      <c r="U1222" t="s">
        <v>5545</v>
      </c>
      <c r="V1222" t="s">
        <v>353</v>
      </c>
      <c r="W1222" t="s">
        <v>40</v>
      </c>
      <c r="X1222" t="s">
        <v>43</v>
      </c>
      <c r="Y1222" t="s">
        <v>55</v>
      </c>
      <c r="Z1222" t="s">
        <v>58</v>
      </c>
      <c r="AA1222" t="s">
        <v>135</v>
      </c>
      <c r="AB1222" t="s">
        <v>848</v>
      </c>
      <c r="AC1222" t="s">
        <v>42</v>
      </c>
      <c r="AD1222" t="s">
        <v>480</v>
      </c>
    </row>
    <row r="1223" spans="1:30" hidden="1" x14ac:dyDescent="0.3">
      <c r="A1223" t="s">
        <v>5546</v>
      </c>
      <c r="B1223" t="s">
        <v>5547</v>
      </c>
      <c r="C1223" s="1" t="str">
        <f t="shared" si="199"/>
        <v>21:0502</v>
      </c>
      <c r="D1223" s="1" t="str">
        <f t="shared" si="203"/>
        <v>21:0166</v>
      </c>
      <c r="E1223" t="s">
        <v>5539</v>
      </c>
      <c r="F1223" t="s">
        <v>5548</v>
      </c>
      <c r="H1223">
        <v>52.662687499999997</v>
      </c>
      <c r="I1223">
        <v>-62.052295700000002</v>
      </c>
      <c r="J1223" s="1" t="str">
        <f t="shared" si="204"/>
        <v>NGR lake sediment grab sample</v>
      </c>
      <c r="K1223" s="1" t="str">
        <f t="shared" si="205"/>
        <v>&lt;177 micron (NGR)</v>
      </c>
      <c r="L1223">
        <v>11</v>
      </c>
      <c r="M1223" t="s">
        <v>52</v>
      </c>
      <c r="N1223">
        <v>43</v>
      </c>
      <c r="O1223" t="s">
        <v>143</v>
      </c>
      <c r="P1223" t="s">
        <v>176</v>
      </c>
      <c r="Q1223" t="s">
        <v>95</v>
      </c>
      <c r="R1223" t="s">
        <v>202</v>
      </c>
      <c r="S1223" t="s">
        <v>38</v>
      </c>
      <c r="T1223" t="s">
        <v>40</v>
      </c>
      <c r="U1223" t="s">
        <v>1059</v>
      </c>
      <c r="V1223" t="s">
        <v>884</v>
      </c>
      <c r="W1223" t="s">
        <v>40</v>
      </c>
      <c r="X1223" t="s">
        <v>43</v>
      </c>
      <c r="Y1223" t="s">
        <v>55</v>
      </c>
      <c r="Z1223" t="s">
        <v>258</v>
      </c>
      <c r="AA1223" t="s">
        <v>204</v>
      </c>
      <c r="AB1223" t="s">
        <v>2125</v>
      </c>
      <c r="AC1223" t="s">
        <v>1503</v>
      </c>
      <c r="AD1223" t="s">
        <v>1477</v>
      </c>
    </row>
    <row r="1224" spans="1:30" hidden="1" x14ac:dyDescent="0.3">
      <c r="A1224" t="s">
        <v>5549</v>
      </c>
      <c r="B1224" t="s">
        <v>5550</v>
      </c>
      <c r="C1224" s="1" t="str">
        <f t="shared" si="199"/>
        <v>21:0502</v>
      </c>
      <c r="D1224" s="1" t="str">
        <f t="shared" si="203"/>
        <v>21:0166</v>
      </c>
      <c r="E1224" t="s">
        <v>5539</v>
      </c>
      <c r="F1224" t="s">
        <v>5551</v>
      </c>
      <c r="H1224">
        <v>52.662687499999997</v>
      </c>
      <c r="I1224">
        <v>-62.052295700000002</v>
      </c>
      <c r="J1224" s="1" t="str">
        <f t="shared" si="204"/>
        <v>NGR lake sediment grab sample</v>
      </c>
      <c r="K1224" s="1" t="str">
        <f t="shared" si="205"/>
        <v>&lt;177 micron (NGR)</v>
      </c>
      <c r="L1224">
        <v>11</v>
      </c>
      <c r="M1224" t="s">
        <v>65</v>
      </c>
      <c r="N1224">
        <v>44</v>
      </c>
      <c r="O1224" t="s">
        <v>58</v>
      </c>
      <c r="P1224" t="s">
        <v>176</v>
      </c>
      <c r="Q1224" t="s">
        <v>95</v>
      </c>
      <c r="R1224" t="s">
        <v>202</v>
      </c>
      <c r="S1224" t="s">
        <v>38</v>
      </c>
      <c r="T1224" t="s">
        <v>40</v>
      </c>
      <c r="U1224" t="s">
        <v>3341</v>
      </c>
      <c r="V1224" t="s">
        <v>85</v>
      </c>
      <c r="W1224" t="s">
        <v>40</v>
      </c>
      <c r="X1224" t="s">
        <v>43</v>
      </c>
      <c r="Y1224" t="s">
        <v>55</v>
      </c>
      <c r="Z1224" t="s">
        <v>211</v>
      </c>
      <c r="AA1224" t="s">
        <v>204</v>
      </c>
      <c r="AB1224" t="s">
        <v>1014</v>
      </c>
      <c r="AC1224" t="s">
        <v>740</v>
      </c>
      <c r="AD1224" t="s">
        <v>1448</v>
      </c>
    </row>
    <row r="1225" spans="1:30" hidden="1" x14ac:dyDescent="0.3">
      <c r="A1225" t="s">
        <v>5552</v>
      </c>
      <c r="B1225" t="s">
        <v>5553</v>
      </c>
      <c r="C1225" s="1" t="str">
        <f t="shared" si="199"/>
        <v>21:0502</v>
      </c>
      <c r="D1225" s="1" t="str">
        <f t="shared" si="203"/>
        <v>21:0166</v>
      </c>
      <c r="E1225" t="s">
        <v>5554</v>
      </c>
      <c r="F1225" t="s">
        <v>5555</v>
      </c>
      <c r="H1225">
        <v>52.659869700000002</v>
      </c>
      <c r="I1225">
        <v>-62.113346200000002</v>
      </c>
      <c r="J1225" s="1" t="str">
        <f t="shared" si="204"/>
        <v>NGR lake sediment grab sample</v>
      </c>
      <c r="K1225" s="1" t="str">
        <f t="shared" si="205"/>
        <v>&lt;177 micron (NGR)</v>
      </c>
      <c r="L1225">
        <v>11</v>
      </c>
      <c r="M1225" t="s">
        <v>91</v>
      </c>
      <c r="N1225">
        <v>45</v>
      </c>
      <c r="O1225" t="s">
        <v>397</v>
      </c>
      <c r="P1225" t="s">
        <v>79</v>
      </c>
      <c r="Q1225" t="s">
        <v>55</v>
      </c>
      <c r="R1225" t="s">
        <v>92</v>
      </c>
      <c r="S1225" t="s">
        <v>39</v>
      </c>
      <c r="T1225" t="s">
        <v>40</v>
      </c>
      <c r="U1225" t="s">
        <v>143</v>
      </c>
      <c r="V1225" t="s">
        <v>94</v>
      </c>
      <c r="W1225" t="s">
        <v>40</v>
      </c>
      <c r="X1225" t="s">
        <v>43</v>
      </c>
      <c r="Y1225" t="s">
        <v>95</v>
      </c>
      <c r="Z1225" t="s">
        <v>153</v>
      </c>
      <c r="AA1225" t="s">
        <v>135</v>
      </c>
      <c r="AB1225" t="s">
        <v>5556</v>
      </c>
      <c r="AC1225" t="s">
        <v>505</v>
      </c>
      <c r="AD1225" t="s">
        <v>409</v>
      </c>
    </row>
    <row r="1226" spans="1:30" hidden="1" x14ac:dyDescent="0.3">
      <c r="A1226" t="s">
        <v>5557</v>
      </c>
      <c r="B1226" t="s">
        <v>5558</v>
      </c>
      <c r="C1226" s="1" t="str">
        <f t="shared" si="199"/>
        <v>21:0502</v>
      </c>
      <c r="D1226" s="1" t="str">
        <f t="shared" si="203"/>
        <v>21:0166</v>
      </c>
      <c r="E1226" t="s">
        <v>5559</v>
      </c>
      <c r="F1226" t="s">
        <v>5560</v>
      </c>
      <c r="H1226">
        <v>52.643135899999997</v>
      </c>
      <c r="I1226">
        <v>-62.184242699999999</v>
      </c>
      <c r="J1226" s="1" t="str">
        <f t="shared" si="204"/>
        <v>NGR lake sediment grab sample</v>
      </c>
      <c r="K1226" s="1" t="str">
        <f t="shared" si="205"/>
        <v>&lt;177 micron (NGR)</v>
      </c>
      <c r="L1226">
        <v>11</v>
      </c>
      <c r="M1226" t="s">
        <v>102</v>
      </c>
      <c r="N1226">
        <v>46</v>
      </c>
      <c r="O1226" t="s">
        <v>58</v>
      </c>
      <c r="P1226" t="s">
        <v>255</v>
      </c>
      <c r="Q1226" t="s">
        <v>39</v>
      </c>
      <c r="R1226" t="s">
        <v>193</v>
      </c>
      <c r="S1226" t="s">
        <v>131</v>
      </c>
      <c r="T1226" t="s">
        <v>40</v>
      </c>
      <c r="U1226" t="s">
        <v>5561</v>
      </c>
      <c r="V1226" t="s">
        <v>505</v>
      </c>
      <c r="W1226" t="s">
        <v>40</v>
      </c>
      <c r="X1226" t="s">
        <v>43</v>
      </c>
      <c r="Y1226" t="s">
        <v>55</v>
      </c>
      <c r="Z1226" t="s">
        <v>263</v>
      </c>
      <c r="AA1226" t="s">
        <v>134</v>
      </c>
      <c r="AB1226" t="s">
        <v>37</v>
      </c>
      <c r="AC1226" t="s">
        <v>353</v>
      </c>
      <c r="AD1226" t="s">
        <v>170</v>
      </c>
    </row>
    <row r="1227" spans="1:30" hidden="1" x14ac:dyDescent="0.3">
      <c r="A1227" t="s">
        <v>5562</v>
      </c>
      <c r="B1227" t="s">
        <v>5563</v>
      </c>
      <c r="C1227" s="1" t="str">
        <f t="shared" si="199"/>
        <v>21:0502</v>
      </c>
      <c r="D1227" s="1" t="str">
        <f t="shared" si="203"/>
        <v>21:0166</v>
      </c>
      <c r="E1227" t="s">
        <v>5564</v>
      </c>
      <c r="F1227" t="s">
        <v>5565</v>
      </c>
      <c r="H1227">
        <v>52.614429999999999</v>
      </c>
      <c r="I1227">
        <v>-62.184259699999998</v>
      </c>
      <c r="J1227" s="1" t="str">
        <f t="shared" si="204"/>
        <v>NGR lake sediment grab sample</v>
      </c>
      <c r="K1227" s="1" t="str">
        <f t="shared" si="205"/>
        <v>&lt;177 micron (NGR)</v>
      </c>
      <c r="L1227">
        <v>11</v>
      </c>
      <c r="M1227" t="s">
        <v>113</v>
      </c>
      <c r="N1227">
        <v>47</v>
      </c>
      <c r="O1227" t="s">
        <v>265</v>
      </c>
      <c r="P1227" t="s">
        <v>54</v>
      </c>
      <c r="Q1227" t="s">
        <v>39</v>
      </c>
      <c r="R1227" t="s">
        <v>153</v>
      </c>
      <c r="S1227" t="s">
        <v>39</v>
      </c>
      <c r="T1227" t="s">
        <v>40</v>
      </c>
      <c r="U1227" t="s">
        <v>403</v>
      </c>
      <c r="V1227" t="s">
        <v>60</v>
      </c>
      <c r="W1227" t="s">
        <v>40</v>
      </c>
      <c r="X1227" t="s">
        <v>43</v>
      </c>
      <c r="Y1227" t="s">
        <v>95</v>
      </c>
      <c r="Z1227" t="s">
        <v>67</v>
      </c>
      <c r="AA1227" t="s">
        <v>135</v>
      </c>
      <c r="AB1227" t="s">
        <v>519</v>
      </c>
      <c r="AC1227" t="s">
        <v>179</v>
      </c>
      <c r="AD1227" t="s">
        <v>83</v>
      </c>
    </row>
    <row r="1228" spans="1:30" hidden="1" x14ac:dyDescent="0.3">
      <c r="A1228" t="s">
        <v>5566</v>
      </c>
      <c r="B1228" t="s">
        <v>5567</v>
      </c>
      <c r="C1228" s="1" t="str">
        <f t="shared" si="199"/>
        <v>21:0502</v>
      </c>
      <c r="D1228" s="1" t="str">
        <f t="shared" si="203"/>
        <v>21:0166</v>
      </c>
      <c r="E1228" t="s">
        <v>5568</v>
      </c>
      <c r="F1228" t="s">
        <v>5569</v>
      </c>
      <c r="H1228">
        <v>52.604994499999997</v>
      </c>
      <c r="I1228">
        <v>-62.179695000000002</v>
      </c>
      <c r="J1228" s="1" t="str">
        <f t="shared" si="204"/>
        <v>NGR lake sediment grab sample</v>
      </c>
      <c r="K1228" s="1" t="str">
        <f t="shared" si="205"/>
        <v>&lt;177 micron (NGR)</v>
      </c>
      <c r="L1228">
        <v>11</v>
      </c>
      <c r="M1228" t="s">
        <v>127</v>
      </c>
      <c r="N1228">
        <v>48</v>
      </c>
      <c r="O1228" t="s">
        <v>263</v>
      </c>
      <c r="P1228" t="s">
        <v>54</v>
      </c>
      <c r="Q1228" t="s">
        <v>55</v>
      </c>
      <c r="R1228" t="s">
        <v>68</v>
      </c>
      <c r="S1228" t="s">
        <v>39</v>
      </c>
      <c r="T1228" t="s">
        <v>40</v>
      </c>
      <c r="U1228" t="s">
        <v>408</v>
      </c>
      <c r="V1228" t="s">
        <v>233</v>
      </c>
      <c r="W1228" t="s">
        <v>40</v>
      </c>
      <c r="X1228" t="s">
        <v>43</v>
      </c>
      <c r="Y1228" t="s">
        <v>39</v>
      </c>
      <c r="Z1228" t="s">
        <v>164</v>
      </c>
      <c r="AA1228" t="s">
        <v>58</v>
      </c>
      <c r="AB1228" t="s">
        <v>2747</v>
      </c>
      <c r="AC1228" t="s">
        <v>179</v>
      </c>
      <c r="AD1228" t="s">
        <v>115</v>
      </c>
    </row>
    <row r="1229" spans="1:30" hidden="1" x14ac:dyDescent="0.3">
      <c r="A1229" t="s">
        <v>5570</v>
      </c>
      <c r="B1229" t="s">
        <v>5571</v>
      </c>
      <c r="C1229" s="1" t="str">
        <f t="shared" si="199"/>
        <v>21:0502</v>
      </c>
      <c r="D1229" s="1" t="str">
        <f t="shared" si="203"/>
        <v>21:0166</v>
      </c>
      <c r="E1229" t="s">
        <v>5572</v>
      </c>
      <c r="F1229" t="s">
        <v>5573</v>
      </c>
      <c r="H1229">
        <v>52.519932799999999</v>
      </c>
      <c r="I1229">
        <v>-62.224522899999997</v>
      </c>
      <c r="J1229" s="1" t="str">
        <f t="shared" si="204"/>
        <v>NGR lake sediment grab sample</v>
      </c>
      <c r="K1229" s="1" t="str">
        <f t="shared" si="205"/>
        <v>&lt;177 micron (NGR)</v>
      </c>
      <c r="L1229">
        <v>11</v>
      </c>
      <c r="M1229" t="s">
        <v>142</v>
      </c>
      <c r="N1229">
        <v>49</v>
      </c>
      <c r="O1229" t="s">
        <v>78</v>
      </c>
      <c r="P1229" t="s">
        <v>79</v>
      </c>
      <c r="Q1229" t="s">
        <v>39</v>
      </c>
      <c r="R1229" t="s">
        <v>38</v>
      </c>
      <c r="S1229" t="s">
        <v>55</v>
      </c>
      <c r="T1229" t="s">
        <v>40</v>
      </c>
      <c r="U1229" t="s">
        <v>391</v>
      </c>
      <c r="V1229" t="s">
        <v>233</v>
      </c>
      <c r="W1229" t="s">
        <v>40</v>
      </c>
      <c r="X1229" t="s">
        <v>179</v>
      </c>
      <c r="Y1229" t="s">
        <v>39</v>
      </c>
      <c r="Z1229" t="s">
        <v>204</v>
      </c>
      <c r="AA1229" t="s">
        <v>204</v>
      </c>
      <c r="AB1229" t="s">
        <v>185</v>
      </c>
      <c r="AC1229" t="s">
        <v>39</v>
      </c>
      <c r="AD1229" t="s">
        <v>86</v>
      </c>
    </row>
    <row r="1230" spans="1:30" hidden="1" x14ac:dyDescent="0.3">
      <c r="A1230" t="s">
        <v>5574</v>
      </c>
      <c r="B1230" t="s">
        <v>5575</v>
      </c>
      <c r="C1230" s="1" t="str">
        <f t="shared" si="199"/>
        <v>21:0502</v>
      </c>
      <c r="D1230" s="1" t="str">
        <f t="shared" si="203"/>
        <v>21:0166</v>
      </c>
      <c r="E1230" t="s">
        <v>5576</v>
      </c>
      <c r="F1230" t="s">
        <v>5577</v>
      </c>
      <c r="H1230">
        <v>52.484700500000002</v>
      </c>
      <c r="I1230">
        <v>-62.247026300000002</v>
      </c>
      <c r="J1230" s="1" t="str">
        <f t="shared" si="204"/>
        <v>NGR lake sediment grab sample</v>
      </c>
      <c r="K1230" s="1" t="str">
        <f t="shared" si="205"/>
        <v>&lt;177 micron (NGR)</v>
      </c>
      <c r="L1230">
        <v>11</v>
      </c>
      <c r="M1230" t="s">
        <v>150</v>
      </c>
      <c r="N1230">
        <v>50</v>
      </c>
      <c r="O1230" t="s">
        <v>364</v>
      </c>
      <c r="P1230" t="s">
        <v>67</v>
      </c>
      <c r="Q1230" t="s">
        <v>39</v>
      </c>
      <c r="R1230" t="s">
        <v>79</v>
      </c>
      <c r="S1230" t="s">
        <v>79</v>
      </c>
      <c r="T1230" t="s">
        <v>40</v>
      </c>
      <c r="U1230" t="s">
        <v>1059</v>
      </c>
      <c r="V1230" t="s">
        <v>1866</v>
      </c>
      <c r="W1230" t="s">
        <v>40</v>
      </c>
      <c r="X1230" t="s">
        <v>43</v>
      </c>
      <c r="Y1230" t="s">
        <v>37</v>
      </c>
      <c r="Z1230" t="s">
        <v>44</v>
      </c>
      <c r="AA1230" t="s">
        <v>135</v>
      </c>
      <c r="AB1230" t="s">
        <v>2216</v>
      </c>
      <c r="AC1230" t="s">
        <v>2278</v>
      </c>
      <c r="AD1230" t="s">
        <v>438</v>
      </c>
    </row>
    <row r="1231" spans="1:30" hidden="1" x14ac:dyDescent="0.3">
      <c r="A1231" t="s">
        <v>5578</v>
      </c>
      <c r="B1231" t="s">
        <v>5579</v>
      </c>
      <c r="C1231" s="1" t="str">
        <f t="shared" si="199"/>
        <v>21:0502</v>
      </c>
      <c r="D1231" s="1" t="str">
        <f t="shared" si="203"/>
        <v>21:0166</v>
      </c>
      <c r="E1231" t="s">
        <v>5580</v>
      </c>
      <c r="F1231" t="s">
        <v>5581</v>
      </c>
      <c r="H1231">
        <v>52.458375699999998</v>
      </c>
      <c r="I1231">
        <v>-62.241353199999999</v>
      </c>
      <c r="J1231" s="1" t="str">
        <f t="shared" si="204"/>
        <v>NGR lake sediment grab sample</v>
      </c>
      <c r="K1231" s="1" t="str">
        <f t="shared" si="205"/>
        <v>&lt;177 micron (NGR)</v>
      </c>
      <c r="L1231">
        <v>11</v>
      </c>
      <c r="M1231" t="s">
        <v>175</v>
      </c>
      <c r="N1231">
        <v>51</v>
      </c>
      <c r="O1231" t="s">
        <v>263</v>
      </c>
      <c r="P1231" t="s">
        <v>165</v>
      </c>
      <c r="Q1231" t="s">
        <v>55</v>
      </c>
      <c r="R1231" t="s">
        <v>131</v>
      </c>
      <c r="S1231" t="s">
        <v>55</v>
      </c>
      <c r="T1231" t="s">
        <v>194</v>
      </c>
      <c r="U1231" t="s">
        <v>359</v>
      </c>
      <c r="V1231" t="s">
        <v>1027</v>
      </c>
      <c r="W1231" t="s">
        <v>40</v>
      </c>
      <c r="X1231" t="s">
        <v>43</v>
      </c>
      <c r="Y1231" t="s">
        <v>55</v>
      </c>
      <c r="Z1231" t="s">
        <v>204</v>
      </c>
      <c r="AA1231" t="s">
        <v>214</v>
      </c>
      <c r="AB1231" t="s">
        <v>519</v>
      </c>
      <c r="AC1231" t="s">
        <v>818</v>
      </c>
      <c r="AD1231" t="s">
        <v>241</v>
      </c>
    </row>
    <row r="1232" spans="1:30" hidden="1" x14ac:dyDescent="0.3">
      <c r="A1232" t="s">
        <v>5582</v>
      </c>
      <c r="B1232" t="s">
        <v>5583</v>
      </c>
      <c r="C1232" s="1" t="str">
        <f t="shared" si="199"/>
        <v>21:0502</v>
      </c>
      <c r="D1232" s="1" t="str">
        <f t="shared" si="203"/>
        <v>21:0166</v>
      </c>
      <c r="E1232" t="s">
        <v>5584</v>
      </c>
      <c r="F1232" t="s">
        <v>5585</v>
      </c>
      <c r="H1232">
        <v>52.422563599999997</v>
      </c>
      <c r="I1232">
        <v>-62.232630299999997</v>
      </c>
      <c r="J1232" s="1" t="str">
        <f t="shared" si="204"/>
        <v>NGR lake sediment grab sample</v>
      </c>
      <c r="K1232" s="1" t="str">
        <f t="shared" si="205"/>
        <v>&lt;177 micron (NGR)</v>
      </c>
      <c r="L1232">
        <v>11</v>
      </c>
      <c r="M1232" t="s">
        <v>184</v>
      </c>
      <c r="N1232">
        <v>52</v>
      </c>
      <c r="O1232" t="s">
        <v>2493</v>
      </c>
      <c r="P1232" t="s">
        <v>35</v>
      </c>
      <c r="Q1232" t="s">
        <v>39</v>
      </c>
      <c r="R1232" t="s">
        <v>131</v>
      </c>
      <c r="S1232" t="s">
        <v>92</v>
      </c>
      <c r="T1232" t="s">
        <v>40</v>
      </c>
      <c r="U1232" t="s">
        <v>1412</v>
      </c>
      <c r="V1232" t="s">
        <v>631</v>
      </c>
      <c r="W1232" t="s">
        <v>40</v>
      </c>
      <c r="X1232" t="s">
        <v>43</v>
      </c>
      <c r="Y1232" t="s">
        <v>131</v>
      </c>
      <c r="Z1232" t="s">
        <v>83</v>
      </c>
      <c r="AA1232" t="s">
        <v>115</v>
      </c>
      <c r="AB1232" t="s">
        <v>1842</v>
      </c>
      <c r="AC1232" t="s">
        <v>131</v>
      </c>
      <c r="AD1232" t="s">
        <v>324</v>
      </c>
    </row>
    <row r="1233" spans="1:30" hidden="1" x14ac:dyDescent="0.3">
      <c r="A1233" t="s">
        <v>5586</v>
      </c>
      <c r="B1233" t="s">
        <v>5587</v>
      </c>
      <c r="C1233" s="1" t="str">
        <f t="shared" si="199"/>
        <v>21:0502</v>
      </c>
      <c r="D1233" s="1" t="str">
        <f>HYPERLINK("http://geochem.nrcan.gc.ca/cdogs/content/svy/svy_e.htm", "")</f>
        <v/>
      </c>
      <c r="G1233" s="1" t="str">
        <f>HYPERLINK("http://geochem.nrcan.gc.ca/cdogs/content/cr_/cr_00060_e.htm", "60")</f>
        <v>60</v>
      </c>
      <c r="J1233" t="s">
        <v>161</v>
      </c>
      <c r="K1233" t="s">
        <v>162</v>
      </c>
      <c r="L1233">
        <v>11</v>
      </c>
      <c r="M1233" t="s">
        <v>163</v>
      </c>
      <c r="N1233">
        <v>53</v>
      </c>
      <c r="O1233" t="s">
        <v>383</v>
      </c>
      <c r="P1233" t="s">
        <v>145</v>
      </c>
      <c r="Q1233" t="s">
        <v>136</v>
      </c>
      <c r="R1233" t="s">
        <v>36</v>
      </c>
      <c r="S1233" t="s">
        <v>68</v>
      </c>
      <c r="T1233" t="s">
        <v>40</v>
      </c>
      <c r="U1233" t="s">
        <v>5337</v>
      </c>
      <c r="V1233" t="s">
        <v>974</v>
      </c>
      <c r="W1233" t="s">
        <v>40</v>
      </c>
      <c r="X1233" t="s">
        <v>39</v>
      </c>
      <c r="Y1233" t="s">
        <v>55</v>
      </c>
      <c r="Z1233" t="s">
        <v>164</v>
      </c>
      <c r="AA1233" t="s">
        <v>135</v>
      </c>
      <c r="AB1233" t="s">
        <v>338</v>
      </c>
      <c r="AC1233" t="s">
        <v>307</v>
      </c>
      <c r="AD1233" t="s">
        <v>1448</v>
      </c>
    </row>
    <row r="1234" spans="1:30" hidden="1" x14ac:dyDescent="0.3">
      <c r="A1234" t="s">
        <v>5588</v>
      </c>
      <c r="B1234" t="s">
        <v>5589</v>
      </c>
      <c r="C1234" s="1" t="str">
        <f t="shared" si="199"/>
        <v>21:0502</v>
      </c>
      <c r="D1234" s="1" t="str">
        <f t="shared" ref="D1234:D1249" si="206">HYPERLINK("http://geochem.nrcan.gc.ca/cdogs/content/svy/svy210166_e.htm", "21:0166")</f>
        <v>21:0166</v>
      </c>
      <c r="E1234" t="s">
        <v>5590</v>
      </c>
      <c r="F1234" t="s">
        <v>5591</v>
      </c>
      <c r="H1234">
        <v>52.402563899999997</v>
      </c>
      <c r="I1234">
        <v>-62.2264366</v>
      </c>
      <c r="J1234" s="1" t="str">
        <f t="shared" ref="J1234:J1249" si="207">HYPERLINK("http://geochem.nrcan.gc.ca/cdogs/content/kwd/kwd020027_e.htm", "NGR lake sediment grab sample")</f>
        <v>NGR lake sediment grab sample</v>
      </c>
      <c r="K1234" s="1" t="str">
        <f t="shared" ref="K1234:K1249" si="208">HYPERLINK("http://geochem.nrcan.gc.ca/cdogs/content/kwd/kwd080006_e.htm", "&lt;177 micron (NGR)")</f>
        <v>&lt;177 micron (NGR)</v>
      </c>
      <c r="L1234">
        <v>11</v>
      </c>
      <c r="M1234" t="s">
        <v>191</v>
      </c>
      <c r="N1234">
        <v>54</v>
      </c>
      <c r="O1234" t="s">
        <v>5561</v>
      </c>
      <c r="P1234" t="s">
        <v>477</v>
      </c>
      <c r="Q1234" t="s">
        <v>95</v>
      </c>
      <c r="R1234" t="s">
        <v>79</v>
      </c>
      <c r="S1234" t="s">
        <v>134</v>
      </c>
      <c r="T1234" t="s">
        <v>40</v>
      </c>
      <c r="U1234" t="s">
        <v>5592</v>
      </c>
      <c r="V1234" t="s">
        <v>1153</v>
      </c>
      <c r="W1234" t="s">
        <v>40</v>
      </c>
      <c r="X1234" t="s">
        <v>43</v>
      </c>
      <c r="Y1234" t="s">
        <v>202</v>
      </c>
      <c r="Z1234" t="s">
        <v>409</v>
      </c>
      <c r="AA1234" t="s">
        <v>314</v>
      </c>
      <c r="AB1234" t="s">
        <v>1192</v>
      </c>
      <c r="AC1234" t="s">
        <v>2776</v>
      </c>
      <c r="AD1234" t="s">
        <v>216</v>
      </c>
    </row>
    <row r="1235" spans="1:30" hidden="1" x14ac:dyDescent="0.3">
      <c r="A1235" t="s">
        <v>5593</v>
      </c>
      <c r="B1235" t="s">
        <v>5594</v>
      </c>
      <c r="C1235" s="1" t="str">
        <f t="shared" si="199"/>
        <v>21:0502</v>
      </c>
      <c r="D1235" s="1" t="str">
        <f t="shared" si="206"/>
        <v>21:0166</v>
      </c>
      <c r="E1235" t="s">
        <v>5595</v>
      </c>
      <c r="F1235" t="s">
        <v>5596</v>
      </c>
      <c r="H1235">
        <v>52.362815599999998</v>
      </c>
      <c r="I1235">
        <v>-62.178448199999998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11</v>
      </c>
      <c r="M1235" t="s">
        <v>201</v>
      </c>
      <c r="N1235">
        <v>55</v>
      </c>
      <c r="O1235" t="s">
        <v>263</v>
      </c>
      <c r="P1235" t="s">
        <v>119</v>
      </c>
      <c r="Q1235" t="s">
        <v>37</v>
      </c>
      <c r="R1235" t="s">
        <v>202</v>
      </c>
      <c r="S1235" t="s">
        <v>136</v>
      </c>
      <c r="T1235" t="s">
        <v>40</v>
      </c>
      <c r="U1235" t="s">
        <v>291</v>
      </c>
      <c r="V1235" t="s">
        <v>351</v>
      </c>
      <c r="W1235" t="s">
        <v>40</v>
      </c>
      <c r="X1235" t="s">
        <v>179</v>
      </c>
      <c r="Y1235" t="s">
        <v>39</v>
      </c>
      <c r="Z1235" t="s">
        <v>135</v>
      </c>
      <c r="AA1235" t="s">
        <v>134</v>
      </c>
      <c r="AB1235" t="s">
        <v>4178</v>
      </c>
      <c r="AC1235" t="s">
        <v>598</v>
      </c>
      <c r="AD1235" t="s">
        <v>1412</v>
      </c>
    </row>
    <row r="1236" spans="1:30" hidden="1" x14ac:dyDescent="0.3">
      <c r="A1236" t="s">
        <v>5597</v>
      </c>
      <c r="B1236" t="s">
        <v>5598</v>
      </c>
      <c r="C1236" s="1" t="str">
        <f t="shared" si="199"/>
        <v>21:0502</v>
      </c>
      <c r="D1236" s="1" t="str">
        <f t="shared" si="206"/>
        <v>21:0166</v>
      </c>
      <c r="E1236" t="s">
        <v>5599</v>
      </c>
      <c r="F1236" t="s">
        <v>5600</v>
      </c>
      <c r="H1236">
        <v>52.361219300000002</v>
      </c>
      <c r="I1236">
        <v>-62.233929199999999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11</v>
      </c>
      <c r="M1236" t="s">
        <v>210</v>
      </c>
      <c r="N1236">
        <v>56</v>
      </c>
      <c r="O1236" t="s">
        <v>571</v>
      </c>
      <c r="P1236" t="s">
        <v>176</v>
      </c>
      <c r="Q1236" t="s">
        <v>55</v>
      </c>
      <c r="R1236" t="s">
        <v>68</v>
      </c>
      <c r="S1236" t="s">
        <v>39</v>
      </c>
      <c r="T1236" t="s">
        <v>40</v>
      </c>
      <c r="U1236" t="s">
        <v>344</v>
      </c>
      <c r="V1236" t="s">
        <v>239</v>
      </c>
      <c r="W1236" t="s">
        <v>40</v>
      </c>
      <c r="X1236" t="s">
        <v>43</v>
      </c>
      <c r="Y1236" t="s">
        <v>39</v>
      </c>
      <c r="Z1236" t="s">
        <v>134</v>
      </c>
      <c r="AA1236" t="s">
        <v>135</v>
      </c>
      <c r="AB1236" t="s">
        <v>178</v>
      </c>
      <c r="AC1236" t="s">
        <v>213</v>
      </c>
      <c r="AD1236" t="s">
        <v>203</v>
      </c>
    </row>
    <row r="1237" spans="1:30" hidden="1" x14ac:dyDescent="0.3">
      <c r="A1237" t="s">
        <v>5601</v>
      </c>
      <c r="B1237" t="s">
        <v>5602</v>
      </c>
      <c r="C1237" s="1" t="str">
        <f t="shared" si="199"/>
        <v>21:0502</v>
      </c>
      <c r="D1237" s="1" t="str">
        <f t="shared" si="206"/>
        <v>21:0166</v>
      </c>
      <c r="E1237" t="s">
        <v>5603</v>
      </c>
      <c r="F1237" t="s">
        <v>5604</v>
      </c>
      <c r="H1237">
        <v>52.3343676</v>
      </c>
      <c r="I1237">
        <v>-62.197923000000003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11</v>
      </c>
      <c r="M1237" t="s">
        <v>221</v>
      </c>
      <c r="N1237">
        <v>57</v>
      </c>
      <c r="O1237" t="s">
        <v>477</v>
      </c>
      <c r="P1237" t="s">
        <v>36</v>
      </c>
      <c r="Q1237" t="s">
        <v>55</v>
      </c>
      <c r="R1237" t="s">
        <v>136</v>
      </c>
      <c r="S1237" t="s">
        <v>39</v>
      </c>
      <c r="T1237" t="s">
        <v>40</v>
      </c>
      <c r="U1237" t="s">
        <v>134</v>
      </c>
      <c r="V1237" t="s">
        <v>117</v>
      </c>
      <c r="W1237" t="s">
        <v>40</v>
      </c>
      <c r="X1237" t="s">
        <v>43</v>
      </c>
      <c r="Y1237" t="s">
        <v>39</v>
      </c>
      <c r="Z1237" t="s">
        <v>2369</v>
      </c>
      <c r="AA1237" t="s">
        <v>135</v>
      </c>
      <c r="AB1237" t="s">
        <v>2444</v>
      </c>
      <c r="AC1237" t="s">
        <v>715</v>
      </c>
      <c r="AD1237" t="s">
        <v>196</v>
      </c>
    </row>
    <row r="1238" spans="1:30" hidden="1" x14ac:dyDescent="0.3">
      <c r="A1238" t="s">
        <v>5605</v>
      </c>
      <c r="B1238" t="s">
        <v>5606</v>
      </c>
      <c r="C1238" s="1" t="str">
        <f t="shared" si="199"/>
        <v>21:0502</v>
      </c>
      <c r="D1238" s="1" t="str">
        <f t="shared" si="206"/>
        <v>21:0166</v>
      </c>
      <c r="E1238" t="s">
        <v>5607</v>
      </c>
      <c r="F1238" t="s">
        <v>5608</v>
      </c>
      <c r="H1238">
        <v>52.324104400000003</v>
      </c>
      <c r="I1238">
        <v>-62.226926200000001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11</v>
      </c>
      <c r="M1238" t="s">
        <v>230</v>
      </c>
      <c r="N1238">
        <v>58</v>
      </c>
      <c r="O1238" t="s">
        <v>214</v>
      </c>
      <c r="P1238" t="s">
        <v>256</v>
      </c>
      <c r="Q1238" t="s">
        <v>55</v>
      </c>
      <c r="R1238" t="s">
        <v>131</v>
      </c>
      <c r="S1238" t="s">
        <v>131</v>
      </c>
      <c r="T1238" t="s">
        <v>40</v>
      </c>
      <c r="U1238" t="s">
        <v>2678</v>
      </c>
      <c r="V1238" t="s">
        <v>677</v>
      </c>
      <c r="W1238" t="s">
        <v>40</v>
      </c>
      <c r="X1238" t="s">
        <v>43</v>
      </c>
      <c r="Y1238" t="s">
        <v>39</v>
      </c>
      <c r="Z1238" t="s">
        <v>337</v>
      </c>
      <c r="AA1238" t="s">
        <v>45</v>
      </c>
      <c r="AB1238" t="s">
        <v>247</v>
      </c>
      <c r="AC1238" t="s">
        <v>818</v>
      </c>
      <c r="AD1238" t="s">
        <v>155</v>
      </c>
    </row>
    <row r="1239" spans="1:30" hidden="1" x14ac:dyDescent="0.3">
      <c r="A1239" t="s">
        <v>5609</v>
      </c>
      <c r="B1239" t="s">
        <v>5610</v>
      </c>
      <c r="C1239" s="1" t="str">
        <f t="shared" si="199"/>
        <v>21:0502</v>
      </c>
      <c r="D1239" s="1" t="str">
        <f t="shared" si="206"/>
        <v>21:0166</v>
      </c>
      <c r="E1239" t="s">
        <v>5611</v>
      </c>
      <c r="F1239" t="s">
        <v>5612</v>
      </c>
      <c r="H1239">
        <v>52.2817401</v>
      </c>
      <c r="I1239">
        <v>-62.194871599999999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11</v>
      </c>
      <c r="M1239" t="s">
        <v>238</v>
      </c>
      <c r="N1239">
        <v>59</v>
      </c>
      <c r="O1239" t="s">
        <v>204</v>
      </c>
      <c r="P1239" t="s">
        <v>131</v>
      </c>
      <c r="Q1239" t="s">
        <v>95</v>
      </c>
      <c r="R1239" t="s">
        <v>37</v>
      </c>
      <c r="S1239" t="s">
        <v>131</v>
      </c>
      <c r="T1239" t="s">
        <v>40</v>
      </c>
      <c r="U1239" t="s">
        <v>283</v>
      </c>
      <c r="V1239" t="s">
        <v>3537</v>
      </c>
      <c r="W1239" t="s">
        <v>40</v>
      </c>
      <c r="X1239" t="s">
        <v>43</v>
      </c>
      <c r="Y1239" t="s">
        <v>153</v>
      </c>
      <c r="Z1239" t="s">
        <v>204</v>
      </c>
      <c r="AA1239" t="s">
        <v>134</v>
      </c>
      <c r="AB1239" t="s">
        <v>2095</v>
      </c>
      <c r="AC1239" t="s">
        <v>884</v>
      </c>
      <c r="AD1239" t="s">
        <v>878</v>
      </c>
    </row>
    <row r="1240" spans="1:30" hidden="1" x14ac:dyDescent="0.3">
      <c r="A1240" t="s">
        <v>5613</v>
      </c>
      <c r="B1240" t="s">
        <v>5614</v>
      </c>
      <c r="C1240" s="1" t="str">
        <f t="shared" si="199"/>
        <v>21:0502</v>
      </c>
      <c r="D1240" s="1" t="str">
        <f t="shared" si="206"/>
        <v>21:0166</v>
      </c>
      <c r="E1240" t="s">
        <v>5615</v>
      </c>
      <c r="F1240" t="s">
        <v>5616</v>
      </c>
      <c r="H1240">
        <v>52.274633100000003</v>
      </c>
      <c r="I1240">
        <v>-62.2292968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11</v>
      </c>
      <c r="M1240" t="s">
        <v>246</v>
      </c>
      <c r="N1240">
        <v>60</v>
      </c>
      <c r="O1240" t="s">
        <v>2781</v>
      </c>
      <c r="P1240" t="s">
        <v>78</v>
      </c>
      <c r="Q1240" t="s">
        <v>95</v>
      </c>
      <c r="R1240" t="s">
        <v>202</v>
      </c>
      <c r="S1240" t="s">
        <v>377</v>
      </c>
      <c r="T1240" t="s">
        <v>40</v>
      </c>
      <c r="U1240" t="s">
        <v>3749</v>
      </c>
      <c r="V1240" t="s">
        <v>4178</v>
      </c>
      <c r="W1240" t="s">
        <v>40</v>
      </c>
      <c r="X1240" t="s">
        <v>43</v>
      </c>
      <c r="Y1240" t="s">
        <v>55</v>
      </c>
      <c r="Z1240" t="s">
        <v>214</v>
      </c>
      <c r="AA1240" t="s">
        <v>258</v>
      </c>
      <c r="AB1240" t="s">
        <v>450</v>
      </c>
      <c r="AC1240" t="s">
        <v>715</v>
      </c>
      <c r="AD1240" t="s">
        <v>308</v>
      </c>
    </row>
    <row r="1241" spans="1:30" hidden="1" x14ac:dyDescent="0.3">
      <c r="A1241" t="s">
        <v>5617</v>
      </c>
      <c r="B1241" t="s">
        <v>5618</v>
      </c>
      <c r="C1241" s="1" t="str">
        <f t="shared" si="199"/>
        <v>21:0502</v>
      </c>
      <c r="D1241" s="1" t="str">
        <f t="shared" si="206"/>
        <v>21:0166</v>
      </c>
      <c r="E1241" t="s">
        <v>5619</v>
      </c>
      <c r="F1241" t="s">
        <v>5620</v>
      </c>
      <c r="H1241">
        <v>52.279413599999998</v>
      </c>
      <c r="I1241">
        <v>-62.269904699999998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12</v>
      </c>
      <c r="M1241" t="s">
        <v>34</v>
      </c>
      <c r="N1241">
        <v>61</v>
      </c>
      <c r="O1241" t="s">
        <v>77</v>
      </c>
      <c r="P1241" t="s">
        <v>193</v>
      </c>
      <c r="Q1241" t="s">
        <v>39</v>
      </c>
      <c r="R1241" t="s">
        <v>38</v>
      </c>
      <c r="S1241" t="s">
        <v>55</v>
      </c>
      <c r="T1241" t="s">
        <v>40</v>
      </c>
      <c r="U1241" t="s">
        <v>329</v>
      </c>
      <c r="V1241" t="s">
        <v>179</v>
      </c>
      <c r="W1241" t="s">
        <v>40</v>
      </c>
      <c r="X1241" t="s">
        <v>43</v>
      </c>
      <c r="Y1241" t="s">
        <v>95</v>
      </c>
      <c r="Z1241" t="s">
        <v>134</v>
      </c>
      <c r="AA1241" t="s">
        <v>214</v>
      </c>
      <c r="AB1241" t="s">
        <v>1585</v>
      </c>
      <c r="AC1241" t="s">
        <v>70</v>
      </c>
      <c r="AD1241" t="s">
        <v>196</v>
      </c>
    </row>
    <row r="1242" spans="1:30" hidden="1" x14ac:dyDescent="0.3">
      <c r="A1242" t="s">
        <v>5621</v>
      </c>
      <c r="B1242" t="s">
        <v>5622</v>
      </c>
      <c r="C1242" s="1" t="str">
        <f t="shared" si="199"/>
        <v>21:0502</v>
      </c>
      <c r="D1242" s="1" t="str">
        <f t="shared" si="206"/>
        <v>21:0166</v>
      </c>
      <c r="E1242" t="s">
        <v>5619</v>
      </c>
      <c r="F1242" t="s">
        <v>5623</v>
      </c>
      <c r="H1242">
        <v>52.279413599999998</v>
      </c>
      <c r="I1242">
        <v>-62.269904699999998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12</v>
      </c>
      <c r="M1242" t="s">
        <v>65</v>
      </c>
      <c r="N1242">
        <v>62</v>
      </c>
      <c r="O1242" t="s">
        <v>135</v>
      </c>
      <c r="P1242" t="s">
        <v>185</v>
      </c>
      <c r="Q1242" t="s">
        <v>95</v>
      </c>
      <c r="R1242" t="s">
        <v>38</v>
      </c>
      <c r="S1242" t="s">
        <v>55</v>
      </c>
      <c r="T1242" t="s">
        <v>40</v>
      </c>
      <c r="U1242" t="s">
        <v>571</v>
      </c>
      <c r="V1242" t="s">
        <v>239</v>
      </c>
      <c r="W1242" t="s">
        <v>40</v>
      </c>
      <c r="X1242" t="s">
        <v>43</v>
      </c>
      <c r="Y1242" t="s">
        <v>95</v>
      </c>
      <c r="Z1242" t="s">
        <v>134</v>
      </c>
      <c r="AA1242" t="s">
        <v>214</v>
      </c>
      <c r="AB1242" t="s">
        <v>650</v>
      </c>
      <c r="AC1242" t="s">
        <v>60</v>
      </c>
      <c r="AD1242" t="s">
        <v>196</v>
      </c>
    </row>
    <row r="1243" spans="1:30" hidden="1" x14ac:dyDescent="0.3">
      <c r="A1243" t="s">
        <v>5624</v>
      </c>
      <c r="B1243" t="s">
        <v>5625</v>
      </c>
      <c r="C1243" s="1" t="str">
        <f t="shared" si="199"/>
        <v>21:0502</v>
      </c>
      <c r="D1243" s="1" t="str">
        <f t="shared" si="206"/>
        <v>21:0166</v>
      </c>
      <c r="E1243" t="s">
        <v>5619</v>
      </c>
      <c r="F1243" t="s">
        <v>5626</v>
      </c>
      <c r="H1243">
        <v>52.279413599999998</v>
      </c>
      <c r="I1243">
        <v>-62.269904699999998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12</v>
      </c>
      <c r="M1243" t="s">
        <v>52</v>
      </c>
      <c r="N1243">
        <v>63</v>
      </c>
      <c r="O1243" t="s">
        <v>255</v>
      </c>
      <c r="P1243" t="s">
        <v>54</v>
      </c>
      <c r="Q1243" t="s">
        <v>95</v>
      </c>
      <c r="R1243" t="s">
        <v>68</v>
      </c>
      <c r="S1243" t="s">
        <v>37</v>
      </c>
      <c r="T1243" t="s">
        <v>40</v>
      </c>
      <c r="U1243" t="s">
        <v>103</v>
      </c>
      <c r="V1243" t="s">
        <v>106</v>
      </c>
      <c r="W1243" t="s">
        <v>40</v>
      </c>
      <c r="X1243" t="s">
        <v>43</v>
      </c>
      <c r="Y1243" t="s">
        <v>95</v>
      </c>
      <c r="Z1243" t="s">
        <v>134</v>
      </c>
      <c r="AA1243" t="s">
        <v>214</v>
      </c>
      <c r="AB1243" t="s">
        <v>5627</v>
      </c>
      <c r="AC1243" t="s">
        <v>106</v>
      </c>
      <c r="AD1243" t="s">
        <v>115</v>
      </c>
    </row>
    <row r="1244" spans="1:30" hidden="1" x14ac:dyDescent="0.3">
      <c r="A1244" t="s">
        <v>5628</v>
      </c>
      <c r="B1244" t="s">
        <v>5629</v>
      </c>
      <c r="C1244" s="1" t="str">
        <f t="shared" si="199"/>
        <v>21:0502</v>
      </c>
      <c r="D1244" s="1" t="str">
        <f t="shared" si="206"/>
        <v>21:0166</v>
      </c>
      <c r="E1244" t="s">
        <v>5630</v>
      </c>
      <c r="F1244" t="s">
        <v>5631</v>
      </c>
      <c r="H1244">
        <v>52.237181200000002</v>
      </c>
      <c r="I1244">
        <v>-62.357847300000003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12</v>
      </c>
      <c r="M1244" t="s">
        <v>76</v>
      </c>
      <c r="N1244">
        <v>64</v>
      </c>
      <c r="O1244" t="s">
        <v>53</v>
      </c>
      <c r="P1244" t="s">
        <v>176</v>
      </c>
      <c r="Q1244" t="s">
        <v>55</v>
      </c>
      <c r="R1244" t="s">
        <v>68</v>
      </c>
      <c r="S1244" t="s">
        <v>136</v>
      </c>
      <c r="T1244" t="s">
        <v>40</v>
      </c>
      <c r="U1244" t="s">
        <v>314</v>
      </c>
      <c r="V1244" t="s">
        <v>5632</v>
      </c>
      <c r="W1244" t="s">
        <v>40</v>
      </c>
      <c r="X1244" t="s">
        <v>43</v>
      </c>
      <c r="Y1244" t="s">
        <v>95</v>
      </c>
      <c r="Z1244" t="s">
        <v>164</v>
      </c>
      <c r="AA1244" t="s">
        <v>258</v>
      </c>
      <c r="AB1244" t="s">
        <v>636</v>
      </c>
      <c r="AC1244" t="s">
        <v>57</v>
      </c>
      <c r="AD1244" t="s">
        <v>438</v>
      </c>
    </row>
    <row r="1245" spans="1:30" hidden="1" x14ac:dyDescent="0.3">
      <c r="A1245" t="s">
        <v>5633</v>
      </c>
      <c r="B1245" t="s">
        <v>5634</v>
      </c>
      <c r="C1245" s="1" t="str">
        <f t="shared" ref="C1245:C1308" si="209">HYPERLINK("http://geochem.nrcan.gc.ca/cdogs/content/bdl/bdl210502_e.htm", "21:0502")</f>
        <v>21:0502</v>
      </c>
      <c r="D1245" s="1" t="str">
        <f t="shared" si="206"/>
        <v>21:0166</v>
      </c>
      <c r="E1245" t="s">
        <v>5635</v>
      </c>
      <c r="F1245" t="s">
        <v>5636</v>
      </c>
      <c r="H1245">
        <v>52.239593599999999</v>
      </c>
      <c r="I1245">
        <v>-62.383675199999999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12</v>
      </c>
      <c r="M1245" t="s">
        <v>91</v>
      </c>
      <c r="N1245">
        <v>65</v>
      </c>
      <c r="O1245" t="s">
        <v>263</v>
      </c>
      <c r="P1245" t="s">
        <v>153</v>
      </c>
      <c r="Q1245" t="s">
        <v>39</v>
      </c>
      <c r="R1245" t="s">
        <v>131</v>
      </c>
      <c r="S1245" t="s">
        <v>37</v>
      </c>
      <c r="T1245" t="s">
        <v>40</v>
      </c>
      <c r="U1245" t="s">
        <v>1665</v>
      </c>
      <c r="V1245" t="s">
        <v>313</v>
      </c>
      <c r="W1245" t="s">
        <v>40</v>
      </c>
      <c r="X1245" t="s">
        <v>43</v>
      </c>
      <c r="Y1245" t="s">
        <v>39</v>
      </c>
      <c r="Z1245" t="s">
        <v>67</v>
      </c>
      <c r="AA1245" t="s">
        <v>134</v>
      </c>
      <c r="AB1245" t="s">
        <v>164</v>
      </c>
      <c r="AC1245" t="s">
        <v>596</v>
      </c>
      <c r="AD1245" t="s">
        <v>86</v>
      </c>
    </row>
    <row r="1246" spans="1:30" hidden="1" x14ac:dyDescent="0.3">
      <c r="A1246" t="s">
        <v>5637</v>
      </c>
      <c r="B1246" t="s">
        <v>5638</v>
      </c>
      <c r="C1246" s="1" t="str">
        <f t="shared" si="209"/>
        <v>21:0502</v>
      </c>
      <c r="D1246" s="1" t="str">
        <f t="shared" si="206"/>
        <v>21:0166</v>
      </c>
      <c r="E1246" t="s">
        <v>5639</v>
      </c>
      <c r="F1246" t="s">
        <v>5640</v>
      </c>
      <c r="H1246">
        <v>52.192337199999997</v>
      </c>
      <c r="I1246">
        <v>-62.3836127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12</v>
      </c>
      <c r="M1246" t="s">
        <v>102</v>
      </c>
      <c r="N1246">
        <v>66</v>
      </c>
      <c r="O1246" t="s">
        <v>115</v>
      </c>
      <c r="P1246" t="s">
        <v>256</v>
      </c>
      <c r="Q1246" t="s">
        <v>39</v>
      </c>
      <c r="R1246" t="s">
        <v>38</v>
      </c>
      <c r="S1246" t="s">
        <v>192</v>
      </c>
      <c r="T1246" t="s">
        <v>40</v>
      </c>
      <c r="U1246" t="s">
        <v>1236</v>
      </c>
      <c r="V1246" t="s">
        <v>5641</v>
      </c>
      <c r="W1246" t="s">
        <v>40</v>
      </c>
      <c r="X1246" t="s">
        <v>179</v>
      </c>
      <c r="Y1246" t="s">
        <v>37</v>
      </c>
      <c r="Z1246" t="s">
        <v>83</v>
      </c>
      <c r="AA1246" t="s">
        <v>83</v>
      </c>
      <c r="AB1246" t="s">
        <v>78</v>
      </c>
      <c r="AC1246" t="s">
        <v>97</v>
      </c>
      <c r="AD1246" t="s">
        <v>478</v>
      </c>
    </row>
    <row r="1247" spans="1:30" hidden="1" x14ac:dyDescent="0.3">
      <c r="A1247" t="s">
        <v>5642</v>
      </c>
      <c r="B1247" t="s">
        <v>5643</v>
      </c>
      <c r="C1247" s="1" t="str">
        <f t="shared" si="209"/>
        <v>21:0502</v>
      </c>
      <c r="D1247" s="1" t="str">
        <f t="shared" si="206"/>
        <v>21:0166</v>
      </c>
      <c r="E1247" t="s">
        <v>5644</v>
      </c>
      <c r="F1247" t="s">
        <v>5645</v>
      </c>
      <c r="H1247">
        <v>52.181581299999998</v>
      </c>
      <c r="I1247">
        <v>-62.372850700000001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12</v>
      </c>
      <c r="M1247" t="s">
        <v>113</v>
      </c>
      <c r="N1247">
        <v>67</v>
      </c>
      <c r="O1247" t="s">
        <v>359</v>
      </c>
      <c r="P1247" t="s">
        <v>67</v>
      </c>
      <c r="Q1247" t="s">
        <v>39</v>
      </c>
      <c r="R1247" t="s">
        <v>38</v>
      </c>
      <c r="S1247" t="s">
        <v>37</v>
      </c>
      <c r="T1247" t="s">
        <v>40</v>
      </c>
      <c r="U1247" t="s">
        <v>241</v>
      </c>
      <c r="V1247" t="s">
        <v>133</v>
      </c>
      <c r="W1247" t="s">
        <v>40</v>
      </c>
      <c r="X1247" t="s">
        <v>43</v>
      </c>
      <c r="Y1247" t="s">
        <v>37</v>
      </c>
      <c r="Z1247" t="s">
        <v>134</v>
      </c>
      <c r="AA1247" t="s">
        <v>135</v>
      </c>
      <c r="AB1247" t="s">
        <v>377</v>
      </c>
      <c r="AC1247" t="s">
        <v>70</v>
      </c>
      <c r="AD1247" t="s">
        <v>203</v>
      </c>
    </row>
    <row r="1248" spans="1:30" hidden="1" x14ac:dyDescent="0.3">
      <c r="A1248" t="s">
        <v>5646</v>
      </c>
      <c r="B1248" t="s">
        <v>5647</v>
      </c>
      <c r="C1248" s="1" t="str">
        <f t="shared" si="209"/>
        <v>21:0502</v>
      </c>
      <c r="D1248" s="1" t="str">
        <f t="shared" si="206"/>
        <v>21:0166</v>
      </c>
      <c r="E1248" t="s">
        <v>5648</v>
      </c>
      <c r="F1248" t="s">
        <v>5649</v>
      </c>
      <c r="H1248">
        <v>52.1456442</v>
      </c>
      <c r="I1248">
        <v>-62.398682000000001</v>
      </c>
      <c r="J1248" s="1" t="str">
        <f t="shared" si="207"/>
        <v>NGR lake sediment grab sample</v>
      </c>
      <c r="K1248" s="1" t="str">
        <f t="shared" si="208"/>
        <v>&lt;177 micron (NGR)</v>
      </c>
      <c r="L1248">
        <v>12</v>
      </c>
      <c r="M1248" t="s">
        <v>127</v>
      </c>
      <c r="N1248">
        <v>68</v>
      </c>
      <c r="O1248" t="s">
        <v>1520</v>
      </c>
      <c r="P1248" t="s">
        <v>176</v>
      </c>
      <c r="Q1248" t="s">
        <v>95</v>
      </c>
      <c r="R1248" t="s">
        <v>131</v>
      </c>
      <c r="S1248" t="s">
        <v>38</v>
      </c>
      <c r="T1248" t="s">
        <v>40</v>
      </c>
      <c r="U1248" t="s">
        <v>478</v>
      </c>
      <c r="V1248" t="s">
        <v>2668</v>
      </c>
      <c r="W1248" t="s">
        <v>40</v>
      </c>
      <c r="X1248" t="s">
        <v>43</v>
      </c>
      <c r="Y1248" t="s">
        <v>95</v>
      </c>
      <c r="Z1248" t="s">
        <v>423</v>
      </c>
      <c r="AA1248" t="s">
        <v>58</v>
      </c>
      <c r="AB1248" t="s">
        <v>1517</v>
      </c>
      <c r="AC1248" t="s">
        <v>233</v>
      </c>
      <c r="AD1248" t="s">
        <v>449</v>
      </c>
    </row>
    <row r="1249" spans="1:30" hidden="1" x14ac:dyDescent="0.3">
      <c r="A1249" t="s">
        <v>5650</v>
      </c>
      <c r="B1249" t="s">
        <v>5651</v>
      </c>
      <c r="C1249" s="1" t="str">
        <f t="shared" si="209"/>
        <v>21:0502</v>
      </c>
      <c r="D1249" s="1" t="str">
        <f t="shared" si="206"/>
        <v>21:0166</v>
      </c>
      <c r="E1249" t="s">
        <v>5652</v>
      </c>
      <c r="F1249" t="s">
        <v>5653</v>
      </c>
      <c r="H1249">
        <v>52.139869699999998</v>
      </c>
      <c r="I1249">
        <v>-62.417930699999999</v>
      </c>
      <c r="J1249" s="1" t="str">
        <f t="shared" si="207"/>
        <v>NGR lake sediment grab sample</v>
      </c>
      <c r="K1249" s="1" t="str">
        <f t="shared" si="208"/>
        <v>&lt;177 micron (NGR)</v>
      </c>
      <c r="L1249">
        <v>12</v>
      </c>
      <c r="M1249" t="s">
        <v>142</v>
      </c>
      <c r="N1249">
        <v>69</v>
      </c>
      <c r="O1249" t="s">
        <v>270</v>
      </c>
      <c r="P1249" t="s">
        <v>202</v>
      </c>
      <c r="Q1249" t="s">
        <v>39</v>
      </c>
      <c r="R1249" t="s">
        <v>131</v>
      </c>
      <c r="S1249" t="s">
        <v>136</v>
      </c>
      <c r="T1249" t="s">
        <v>40</v>
      </c>
      <c r="U1249" t="s">
        <v>414</v>
      </c>
      <c r="V1249" t="s">
        <v>233</v>
      </c>
      <c r="W1249" t="s">
        <v>40</v>
      </c>
      <c r="X1249" t="s">
        <v>43</v>
      </c>
      <c r="Y1249" t="s">
        <v>95</v>
      </c>
      <c r="Z1249" t="s">
        <v>164</v>
      </c>
      <c r="AA1249" t="s">
        <v>204</v>
      </c>
      <c r="AB1249" t="s">
        <v>981</v>
      </c>
      <c r="AC1249" t="s">
        <v>250</v>
      </c>
      <c r="AD1249" t="s">
        <v>86</v>
      </c>
    </row>
    <row r="1250" spans="1:30" hidden="1" x14ac:dyDescent="0.3">
      <c r="A1250" t="s">
        <v>5654</v>
      </c>
      <c r="B1250" t="s">
        <v>5655</v>
      </c>
      <c r="C1250" s="1" t="str">
        <f t="shared" si="209"/>
        <v>21:0502</v>
      </c>
      <c r="D1250" s="1" t="str">
        <f>HYPERLINK("http://geochem.nrcan.gc.ca/cdogs/content/svy/svy_e.htm", "")</f>
        <v/>
      </c>
      <c r="G1250" s="1" t="str">
        <f>HYPERLINK("http://geochem.nrcan.gc.ca/cdogs/content/cr_/cr_00056_e.htm", "56")</f>
        <v>56</v>
      </c>
      <c r="J1250" t="s">
        <v>161</v>
      </c>
      <c r="K1250" t="s">
        <v>162</v>
      </c>
      <c r="L1250">
        <v>12</v>
      </c>
      <c r="M1250" t="s">
        <v>163</v>
      </c>
      <c r="N1250">
        <v>70</v>
      </c>
      <c r="O1250" t="s">
        <v>2599</v>
      </c>
      <c r="P1250" t="s">
        <v>1241</v>
      </c>
      <c r="Q1250" t="s">
        <v>169</v>
      </c>
      <c r="R1250" t="s">
        <v>576</v>
      </c>
      <c r="S1250" t="s">
        <v>130</v>
      </c>
      <c r="T1250" t="s">
        <v>194</v>
      </c>
      <c r="U1250" t="s">
        <v>1885</v>
      </c>
      <c r="V1250" t="s">
        <v>37</v>
      </c>
      <c r="W1250" t="s">
        <v>239</v>
      </c>
      <c r="X1250" t="s">
        <v>192</v>
      </c>
      <c r="Y1250" t="s">
        <v>37</v>
      </c>
      <c r="Z1250" t="s">
        <v>214</v>
      </c>
      <c r="AA1250" t="s">
        <v>107</v>
      </c>
      <c r="AB1250" t="s">
        <v>1736</v>
      </c>
      <c r="AC1250" t="s">
        <v>5656</v>
      </c>
      <c r="AD1250" t="s">
        <v>2717</v>
      </c>
    </row>
    <row r="1251" spans="1:30" hidden="1" x14ac:dyDescent="0.3">
      <c r="A1251" t="s">
        <v>5657</v>
      </c>
      <c r="B1251" t="s">
        <v>5658</v>
      </c>
      <c r="C1251" s="1" t="str">
        <f t="shared" si="209"/>
        <v>21:0502</v>
      </c>
      <c r="D1251" s="1" t="str">
        <f t="shared" ref="D1251:D1273" si="210">HYPERLINK("http://geochem.nrcan.gc.ca/cdogs/content/svy/svy210166_e.htm", "21:0166")</f>
        <v>21:0166</v>
      </c>
      <c r="E1251" t="s">
        <v>5659</v>
      </c>
      <c r="F1251" t="s">
        <v>5660</v>
      </c>
      <c r="H1251">
        <v>52.160569500000001</v>
      </c>
      <c r="I1251">
        <v>-62.437073900000001</v>
      </c>
      <c r="J1251" s="1" t="str">
        <f t="shared" ref="J1251:J1273" si="211">HYPERLINK("http://geochem.nrcan.gc.ca/cdogs/content/kwd/kwd020027_e.htm", "NGR lake sediment grab sample")</f>
        <v>NGR lake sediment grab sample</v>
      </c>
      <c r="K1251" s="1" t="str">
        <f t="shared" ref="K1251:K1273" si="212">HYPERLINK("http://geochem.nrcan.gc.ca/cdogs/content/kwd/kwd080006_e.htm", "&lt;177 micron (NGR)")</f>
        <v>&lt;177 micron (NGR)</v>
      </c>
      <c r="L1251">
        <v>12</v>
      </c>
      <c r="M1251" t="s">
        <v>150</v>
      </c>
      <c r="N1251">
        <v>71</v>
      </c>
      <c r="O1251" t="s">
        <v>270</v>
      </c>
      <c r="P1251" t="s">
        <v>169</v>
      </c>
      <c r="Q1251" t="s">
        <v>37</v>
      </c>
      <c r="R1251" t="s">
        <v>176</v>
      </c>
      <c r="S1251" t="s">
        <v>37</v>
      </c>
      <c r="T1251" t="s">
        <v>194</v>
      </c>
      <c r="U1251" t="s">
        <v>304</v>
      </c>
      <c r="V1251" t="s">
        <v>94</v>
      </c>
      <c r="W1251" t="s">
        <v>40</v>
      </c>
      <c r="X1251" t="s">
        <v>43</v>
      </c>
      <c r="Y1251" t="s">
        <v>95</v>
      </c>
      <c r="Z1251" t="s">
        <v>67</v>
      </c>
      <c r="AA1251" t="s">
        <v>214</v>
      </c>
      <c r="AB1251" t="s">
        <v>429</v>
      </c>
      <c r="AC1251" t="s">
        <v>179</v>
      </c>
      <c r="AD1251" t="s">
        <v>48</v>
      </c>
    </row>
    <row r="1252" spans="1:30" hidden="1" x14ac:dyDescent="0.3">
      <c r="A1252" t="s">
        <v>5661</v>
      </c>
      <c r="B1252" t="s">
        <v>5662</v>
      </c>
      <c r="C1252" s="1" t="str">
        <f t="shared" si="209"/>
        <v>21:0502</v>
      </c>
      <c r="D1252" s="1" t="str">
        <f t="shared" si="210"/>
        <v>21:0166</v>
      </c>
      <c r="E1252" t="s">
        <v>5663</v>
      </c>
      <c r="F1252" t="s">
        <v>5664</v>
      </c>
      <c r="H1252">
        <v>52.149792699999999</v>
      </c>
      <c r="I1252">
        <v>-62.468880499999997</v>
      </c>
      <c r="J1252" s="1" t="str">
        <f t="shared" si="211"/>
        <v>NGR lake sediment grab sample</v>
      </c>
      <c r="K1252" s="1" t="str">
        <f t="shared" si="212"/>
        <v>&lt;177 micron (NGR)</v>
      </c>
      <c r="L1252">
        <v>12</v>
      </c>
      <c r="M1252" t="s">
        <v>175</v>
      </c>
      <c r="N1252">
        <v>72</v>
      </c>
      <c r="O1252" t="s">
        <v>152</v>
      </c>
      <c r="P1252" t="s">
        <v>36</v>
      </c>
      <c r="Q1252" t="s">
        <v>95</v>
      </c>
      <c r="R1252" t="s">
        <v>79</v>
      </c>
      <c r="S1252" t="s">
        <v>185</v>
      </c>
      <c r="T1252" t="s">
        <v>40</v>
      </c>
      <c r="U1252" t="s">
        <v>713</v>
      </c>
      <c r="V1252" t="s">
        <v>1986</v>
      </c>
      <c r="W1252" t="s">
        <v>40</v>
      </c>
      <c r="X1252" t="s">
        <v>43</v>
      </c>
      <c r="Y1252" t="s">
        <v>95</v>
      </c>
      <c r="Z1252" t="s">
        <v>82</v>
      </c>
      <c r="AA1252" t="s">
        <v>314</v>
      </c>
      <c r="AB1252" t="s">
        <v>276</v>
      </c>
      <c r="AC1252" t="s">
        <v>239</v>
      </c>
      <c r="AD1252" t="s">
        <v>216</v>
      </c>
    </row>
    <row r="1253" spans="1:30" hidden="1" x14ac:dyDescent="0.3">
      <c r="A1253" t="s">
        <v>5665</v>
      </c>
      <c r="B1253" t="s">
        <v>5666</v>
      </c>
      <c r="C1253" s="1" t="str">
        <f t="shared" si="209"/>
        <v>21:0502</v>
      </c>
      <c r="D1253" s="1" t="str">
        <f t="shared" si="210"/>
        <v>21:0166</v>
      </c>
      <c r="E1253" t="s">
        <v>5667</v>
      </c>
      <c r="F1253" t="s">
        <v>5668</v>
      </c>
      <c r="H1253">
        <v>52.162199899999997</v>
      </c>
      <c r="I1253">
        <v>-62.485135100000001</v>
      </c>
      <c r="J1253" s="1" t="str">
        <f t="shared" si="211"/>
        <v>NGR lake sediment grab sample</v>
      </c>
      <c r="K1253" s="1" t="str">
        <f t="shared" si="212"/>
        <v>&lt;177 micron (NGR)</v>
      </c>
      <c r="L1253">
        <v>12</v>
      </c>
      <c r="M1253" t="s">
        <v>184</v>
      </c>
      <c r="N1253">
        <v>73</v>
      </c>
      <c r="O1253" t="s">
        <v>128</v>
      </c>
      <c r="P1253" t="s">
        <v>185</v>
      </c>
      <c r="Q1253" t="s">
        <v>95</v>
      </c>
      <c r="R1253" t="s">
        <v>131</v>
      </c>
      <c r="S1253" t="s">
        <v>68</v>
      </c>
      <c r="T1253" t="s">
        <v>40</v>
      </c>
      <c r="U1253" t="s">
        <v>2678</v>
      </c>
      <c r="V1253" t="s">
        <v>85</v>
      </c>
      <c r="W1253" t="s">
        <v>40</v>
      </c>
      <c r="X1253" t="s">
        <v>43</v>
      </c>
      <c r="Y1253" t="s">
        <v>95</v>
      </c>
      <c r="Z1253" t="s">
        <v>58</v>
      </c>
      <c r="AA1253" t="s">
        <v>44</v>
      </c>
      <c r="AB1253" t="s">
        <v>416</v>
      </c>
      <c r="AC1253" t="s">
        <v>179</v>
      </c>
      <c r="AD1253" t="s">
        <v>122</v>
      </c>
    </row>
    <row r="1254" spans="1:30" hidden="1" x14ac:dyDescent="0.3">
      <c r="A1254" t="s">
        <v>5669</v>
      </c>
      <c r="B1254" t="s">
        <v>5670</v>
      </c>
      <c r="C1254" s="1" t="str">
        <f t="shared" si="209"/>
        <v>21:0502</v>
      </c>
      <c r="D1254" s="1" t="str">
        <f t="shared" si="210"/>
        <v>21:0166</v>
      </c>
      <c r="E1254" t="s">
        <v>5671</v>
      </c>
      <c r="F1254" t="s">
        <v>5672</v>
      </c>
      <c r="H1254">
        <v>52.131561599999998</v>
      </c>
      <c r="I1254">
        <v>-62.526598399999997</v>
      </c>
      <c r="J1254" s="1" t="str">
        <f t="shared" si="211"/>
        <v>NGR lake sediment grab sample</v>
      </c>
      <c r="K1254" s="1" t="str">
        <f t="shared" si="212"/>
        <v>&lt;177 micron (NGR)</v>
      </c>
      <c r="L1254">
        <v>12</v>
      </c>
      <c r="M1254" t="s">
        <v>191</v>
      </c>
      <c r="N1254">
        <v>74</v>
      </c>
      <c r="O1254" t="s">
        <v>423</v>
      </c>
      <c r="P1254" t="s">
        <v>193</v>
      </c>
      <c r="Q1254" t="s">
        <v>39</v>
      </c>
      <c r="R1254" t="s">
        <v>92</v>
      </c>
      <c r="S1254" t="s">
        <v>92</v>
      </c>
      <c r="T1254" t="s">
        <v>194</v>
      </c>
      <c r="U1254" t="s">
        <v>3445</v>
      </c>
      <c r="V1254" t="s">
        <v>947</v>
      </c>
      <c r="W1254" t="s">
        <v>40</v>
      </c>
      <c r="X1254" t="s">
        <v>43</v>
      </c>
      <c r="Y1254" t="s">
        <v>95</v>
      </c>
      <c r="Z1254" t="s">
        <v>211</v>
      </c>
      <c r="AA1254" t="s">
        <v>44</v>
      </c>
      <c r="AB1254" t="s">
        <v>493</v>
      </c>
      <c r="AC1254" t="s">
        <v>179</v>
      </c>
      <c r="AD1254" t="s">
        <v>48</v>
      </c>
    </row>
    <row r="1255" spans="1:30" hidden="1" x14ac:dyDescent="0.3">
      <c r="A1255" t="s">
        <v>5673</v>
      </c>
      <c r="B1255" t="s">
        <v>5674</v>
      </c>
      <c r="C1255" s="1" t="str">
        <f t="shared" si="209"/>
        <v>21:0502</v>
      </c>
      <c r="D1255" s="1" t="str">
        <f t="shared" si="210"/>
        <v>21:0166</v>
      </c>
      <c r="E1255" t="s">
        <v>5675</v>
      </c>
      <c r="F1255" t="s">
        <v>5676</v>
      </c>
      <c r="H1255">
        <v>52.159566099999999</v>
      </c>
      <c r="I1255">
        <v>-62.558824899999998</v>
      </c>
      <c r="J1255" s="1" t="str">
        <f t="shared" si="211"/>
        <v>NGR lake sediment grab sample</v>
      </c>
      <c r="K1255" s="1" t="str">
        <f t="shared" si="212"/>
        <v>&lt;177 micron (NGR)</v>
      </c>
      <c r="L1255">
        <v>12</v>
      </c>
      <c r="M1255" t="s">
        <v>201</v>
      </c>
      <c r="N1255">
        <v>75</v>
      </c>
      <c r="O1255" t="s">
        <v>263</v>
      </c>
      <c r="P1255" t="s">
        <v>79</v>
      </c>
      <c r="Q1255" t="s">
        <v>39</v>
      </c>
      <c r="R1255" t="s">
        <v>68</v>
      </c>
      <c r="S1255" t="s">
        <v>95</v>
      </c>
      <c r="T1255" t="s">
        <v>40</v>
      </c>
      <c r="U1255" t="s">
        <v>66</v>
      </c>
      <c r="V1255" t="s">
        <v>920</v>
      </c>
      <c r="W1255" t="s">
        <v>40</v>
      </c>
      <c r="X1255" t="s">
        <v>43</v>
      </c>
      <c r="Y1255" t="s">
        <v>95</v>
      </c>
      <c r="Z1255" t="s">
        <v>67</v>
      </c>
      <c r="AA1255" t="s">
        <v>135</v>
      </c>
      <c r="AB1255" t="s">
        <v>306</v>
      </c>
      <c r="AC1255" t="s">
        <v>250</v>
      </c>
      <c r="AD1255" t="s">
        <v>196</v>
      </c>
    </row>
    <row r="1256" spans="1:30" hidden="1" x14ac:dyDescent="0.3">
      <c r="A1256" t="s">
        <v>5677</v>
      </c>
      <c r="B1256" t="s">
        <v>5678</v>
      </c>
      <c r="C1256" s="1" t="str">
        <f t="shared" si="209"/>
        <v>21:0502</v>
      </c>
      <c r="D1256" s="1" t="str">
        <f t="shared" si="210"/>
        <v>21:0166</v>
      </c>
      <c r="E1256" t="s">
        <v>5679</v>
      </c>
      <c r="F1256" t="s">
        <v>5680</v>
      </c>
      <c r="H1256">
        <v>52.129411300000001</v>
      </c>
      <c r="I1256">
        <v>-62.5940224</v>
      </c>
      <c r="J1256" s="1" t="str">
        <f t="shared" si="211"/>
        <v>NGR lake sediment grab sample</v>
      </c>
      <c r="K1256" s="1" t="str">
        <f t="shared" si="212"/>
        <v>&lt;177 micron (NGR)</v>
      </c>
      <c r="L1256">
        <v>12</v>
      </c>
      <c r="M1256" t="s">
        <v>210</v>
      </c>
      <c r="N1256">
        <v>76</v>
      </c>
      <c r="O1256" t="s">
        <v>265</v>
      </c>
      <c r="P1256" t="s">
        <v>119</v>
      </c>
      <c r="Q1256" t="s">
        <v>55</v>
      </c>
      <c r="R1256" t="s">
        <v>68</v>
      </c>
      <c r="S1256" t="s">
        <v>95</v>
      </c>
      <c r="T1256" t="s">
        <v>40</v>
      </c>
      <c r="U1256" t="s">
        <v>204</v>
      </c>
      <c r="V1256" t="s">
        <v>390</v>
      </c>
      <c r="W1256" t="s">
        <v>194</v>
      </c>
      <c r="X1256" t="s">
        <v>43</v>
      </c>
      <c r="Y1256" t="s">
        <v>95</v>
      </c>
      <c r="Z1256" t="s">
        <v>185</v>
      </c>
      <c r="AA1256" t="s">
        <v>214</v>
      </c>
      <c r="AB1256" t="s">
        <v>766</v>
      </c>
      <c r="AC1256" t="s">
        <v>144</v>
      </c>
      <c r="AD1256" t="s">
        <v>115</v>
      </c>
    </row>
    <row r="1257" spans="1:30" hidden="1" x14ac:dyDescent="0.3">
      <c r="A1257" t="s">
        <v>5681</v>
      </c>
      <c r="B1257" t="s">
        <v>5682</v>
      </c>
      <c r="C1257" s="1" t="str">
        <f t="shared" si="209"/>
        <v>21:0502</v>
      </c>
      <c r="D1257" s="1" t="str">
        <f t="shared" si="210"/>
        <v>21:0166</v>
      </c>
      <c r="E1257" t="s">
        <v>5683</v>
      </c>
      <c r="F1257" t="s">
        <v>5684</v>
      </c>
      <c r="H1257">
        <v>52.138059599999998</v>
      </c>
      <c r="I1257">
        <v>-62.647330099999998</v>
      </c>
      <c r="J1257" s="1" t="str">
        <f t="shared" si="211"/>
        <v>NGR lake sediment grab sample</v>
      </c>
      <c r="K1257" s="1" t="str">
        <f t="shared" si="212"/>
        <v>&lt;177 micron (NGR)</v>
      </c>
      <c r="L1257">
        <v>12</v>
      </c>
      <c r="M1257" t="s">
        <v>221</v>
      </c>
      <c r="N1257">
        <v>77</v>
      </c>
      <c r="O1257" t="s">
        <v>257</v>
      </c>
      <c r="P1257" t="s">
        <v>193</v>
      </c>
      <c r="Q1257" t="s">
        <v>95</v>
      </c>
      <c r="R1257" t="s">
        <v>79</v>
      </c>
      <c r="S1257" t="s">
        <v>153</v>
      </c>
      <c r="T1257" t="s">
        <v>40</v>
      </c>
      <c r="U1257" t="s">
        <v>5685</v>
      </c>
      <c r="V1257" t="s">
        <v>293</v>
      </c>
      <c r="W1257" t="s">
        <v>40</v>
      </c>
      <c r="X1257" t="s">
        <v>43</v>
      </c>
      <c r="Y1257" t="s">
        <v>39</v>
      </c>
      <c r="Z1257" t="s">
        <v>257</v>
      </c>
      <c r="AA1257" t="s">
        <v>204</v>
      </c>
      <c r="AB1257" t="s">
        <v>1037</v>
      </c>
      <c r="AC1257" t="s">
        <v>42</v>
      </c>
      <c r="AD1257" t="s">
        <v>203</v>
      </c>
    </row>
    <row r="1258" spans="1:30" hidden="1" x14ac:dyDescent="0.3">
      <c r="A1258" t="s">
        <v>5686</v>
      </c>
      <c r="B1258" t="s">
        <v>5687</v>
      </c>
      <c r="C1258" s="1" t="str">
        <f t="shared" si="209"/>
        <v>21:0502</v>
      </c>
      <c r="D1258" s="1" t="str">
        <f t="shared" si="210"/>
        <v>21:0166</v>
      </c>
      <c r="E1258" t="s">
        <v>5688</v>
      </c>
      <c r="F1258" t="s">
        <v>5689</v>
      </c>
      <c r="H1258">
        <v>52.130712500000001</v>
      </c>
      <c r="I1258">
        <v>-62.698911699999996</v>
      </c>
      <c r="J1258" s="1" t="str">
        <f t="shared" si="211"/>
        <v>NGR lake sediment grab sample</v>
      </c>
      <c r="K1258" s="1" t="str">
        <f t="shared" si="212"/>
        <v>&lt;177 micron (NGR)</v>
      </c>
      <c r="L1258">
        <v>12</v>
      </c>
      <c r="M1258" t="s">
        <v>230</v>
      </c>
      <c r="N1258">
        <v>78</v>
      </c>
      <c r="O1258" t="s">
        <v>802</v>
      </c>
      <c r="P1258" t="s">
        <v>477</v>
      </c>
      <c r="Q1258" t="s">
        <v>95</v>
      </c>
      <c r="R1258" t="s">
        <v>256</v>
      </c>
      <c r="S1258" t="s">
        <v>255</v>
      </c>
      <c r="T1258" t="s">
        <v>194</v>
      </c>
      <c r="U1258" t="s">
        <v>3080</v>
      </c>
      <c r="V1258" t="s">
        <v>5690</v>
      </c>
      <c r="W1258" t="s">
        <v>194</v>
      </c>
      <c r="X1258" t="s">
        <v>43</v>
      </c>
      <c r="Y1258" t="s">
        <v>38</v>
      </c>
      <c r="Z1258" t="s">
        <v>1139</v>
      </c>
      <c r="AA1258" t="s">
        <v>214</v>
      </c>
      <c r="AB1258" t="s">
        <v>766</v>
      </c>
      <c r="AC1258" t="s">
        <v>60</v>
      </c>
      <c r="AD1258" t="s">
        <v>155</v>
      </c>
    </row>
    <row r="1259" spans="1:30" hidden="1" x14ac:dyDescent="0.3">
      <c r="A1259" t="s">
        <v>5691</v>
      </c>
      <c r="B1259" t="s">
        <v>5692</v>
      </c>
      <c r="C1259" s="1" t="str">
        <f t="shared" si="209"/>
        <v>21:0502</v>
      </c>
      <c r="D1259" s="1" t="str">
        <f t="shared" si="210"/>
        <v>21:0166</v>
      </c>
      <c r="E1259" t="s">
        <v>5693</v>
      </c>
      <c r="F1259" t="s">
        <v>5694</v>
      </c>
      <c r="H1259">
        <v>52.1373167</v>
      </c>
      <c r="I1259">
        <v>-62.738958099999998</v>
      </c>
      <c r="J1259" s="1" t="str">
        <f t="shared" si="211"/>
        <v>NGR lake sediment grab sample</v>
      </c>
      <c r="K1259" s="1" t="str">
        <f t="shared" si="212"/>
        <v>&lt;177 micron (NGR)</v>
      </c>
      <c r="L1259">
        <v>12</v>
      </c>
      <c r="M1259" t="s">
        <v>238</v>
      </c>
      <c r="N1259">
        <v>79</v>
      </c>
      <c r="O1259" t="s">
        <v>423</v>
      </c>
      <c r="P1259" t="s">
        <v>54</v>
      </c>
      <c r="Q1259" t="s">
        <v>95</v>
      </c>
      <c r="R1259" t="s">
        <v>131</v>
      </c>
      <c r="S1259" t="s">
        <v>68</v>
      </c>
      <c r="T1259" t="s">
        <v>40</v>
      </c>
      <c r="U1259" t="s">
        <v>1167</v>
      </c>
      <c r="V1259" t="s">
        <v>167</v>
      </c>
      <c r="W1259" t="s">
        <v>40</v>
      </c>
      <c r="X1259" t="s">
        <v>43</v>
      </c>
      <c r="Y1259" t="s">
        <v>55</v>
      </c>
      <c r="Z1259" t="s">
        <v>257</v>
      </c>
      <c r="AA1259" t="s">
        <v>58</v>
      </c>
      <c r="AB1259" t="s">
        <v>300</v>
      </c>
      <c r="AC1259" t="s">
        <v>233</v>
      </c>
      <c r="AD1259" t="s">
        <v>241</v>
      </c>
    </row>
    <row r="1260" spans="1:30" hidden="1" x14ac:dyDescent="0.3">
      <c r="A1260" t="s">
        <v>5695</v>
      </c>
      <c r="B1260" t="s">
        <v>5696</v>
      </c>
      <c r="C1260" s="1" t="str">
        <f t="shared" si="209"/>
        <v>21:0502</v>
      </c>
      <c r="D1260" s="1" t="str">
        <f t="shared" si="210"/>
        <v>21:0166</v>
      </c>
      <c r="E1260" t="s">
        <v>5697</v>
      </c>
      <c r="F1260" t="s">
        <v>5698</v>
      </c>
      <c r="H1260">
        <v>52.127925599999998</v>
      </c>
      <c r="I1260">
        <v>-62.796099499999997</v>
      </c>
      <c r="J1260" s="1" t="str">
        <f t="shared" si="211"/>
        <v>NGR lake sediment grab sample</v>
      </c>
      <c r="K1260" s="1" t="str">
        <f t="shared" si="212"/>
        <v>&lt;177 micron (NGR)</v>
      </c>
      <c r="L1260">
        <v>12</v>
      </c>
      <c r="M1260" t="s">
        <v>246</v>
      </c>
      <c r="N1260">
        <v>80</v>
      </c>
      <c r="O1260" t="s">
        <v>477</v>
      </c>
      <c r="P1260" t="s">
        <v>131</v>
      </c>
      <c r="Q1260" t="s">
        <v>55</v>
      </c>
      <c r="R1260" t="s">
        <v>38</v>
      </c>
      <c r="S1260" t="s">
        <v>95</v>
      </c>
      <c r="T1260" t="s">
        <v>40</v>
      </c>
      <c r="U1260" t="s">
        <v>145</v>
      </c>
      <c r="V1260" t="s">
        <v>194</v>
      </c>
      <c r="W1260" t="s">
        <v>40</v>
      </c>
      <c r="X1260" t="s">
        <v>179</v>
      </c>
      <c r="Y1260" t="s">
        <v>39</v>
      </c>
      <c r="Z1260" t="s">
        <v>164</v>
      </c>
      <c r="AA1260" t="s">
        <v>134</v>
      </c>
      <c r="AB1260" t="s">
        <v>5113</v>
      </c>
      <c r="AC1260" t="s">
        <v>239</v>
      </c>
      <c r="AD1260" t="s">
        <v>241</v>
      </c>
    </row>
    <row r="1261" spans="1:30" hidden="1" x14ac:dyDescent="0.3">
      <c r="A1261" t="s">
        <v>5699</v>
      </c>
      <c r="B1261" t="s">
        <v>5700</v>
      </c>
      <c r="C1261" s="1" t="str">
        <f t="shared" si="209"/>
        <v>21:0502</v>
      </c>
      <c r="D1261" s="1" t="str">
        <f t="shared" si="210"/>
        <v>21:0166</v>
      </c>
      <c r="E1261" t="s">
        <v>5701</v>
      </c>
      <c r="F1261" t="s">
        <v>5702</v>
      </c>
      <c r="H1261">
        <v>52.169499999999999</v>
      </c>
      <c r="I1261">
        <v>-62.930247799999997</v>
      </c>
      <c r="J1261" s="1" t="str">
        <f t="shared" si="211"/>
        <v>NGR lake sediment grab sample</v>
      </c>
      <c r="K1261" s="1" t="str">
        <f t="shared" si="212"/>
        <v>&lt;177 micron (NGR)</v>
      </c>
      <c r="L1261">
        <v>13</v>
      </c>
      <c r="M1261" t="s">
        <v>34</v>
      </c>
      <c r="N1261">
        <v>81</v>
      </c>
      <c r="O1261" t="s">
        <v>78</v>
      </c>
      <c r="P1261" t="s">
        <v>145</v>
      </c>
      <c r="Q1261" t="s">
        <v>136</v>
      </c>
      <c r="R1261" t="s">
        <v>79</v>
      </c>
      <c r="S1261" t="s">
        <v>39</v>
      </c>
      <c r="T1261" t="s">
        <v>40</v>
      </c>
      <c r="U1261" t="s">
        <v>270</v>
      </c>
      <c r="V1261" t="s">
        <v>248</v>
      </c>
      <c r="W1261" t="s">
        <v>40</v>
      </c>
      <c r="X1261" t="s">
        <v>43</v>
      </c>
      <c r="Y1261" t="s">
        <v>95</v>
      </c>
      <c r="Z1261" t="s">
        <v>263</v>
      </c>
      <c r="AA1261" t="s">
        <v>258</v>
      </c>
      <c r="AB1261" t="s">
        <v>1585</v>
      </c>
      <c r="AC1261" t="s">
        <v>233</v>
      </c>
      <c r="AD1261" t="s">
        <v>196</v>
      </c>
    </row>
    <row r="1262" spans="1:30" hidden="1" x14ac:dyDescent="0.3">
      <c r="A1262" t="s">
        <v>5703</v>
      </c>
      <c r="B1262" t="s">
        <v>5704</v>
      </c>
      <c r="C1262" s="1" t="str">
        <f t="shared" si="209"/>
        <v>21:0502</v>
      </c>
      <c r="D1262" s="1" t="str">
        <f t="shared" si="210"/>
        <v>21:0166</v>
      </c>
      <c r="E1262" t="s">
        <v>5705</v>
      </c>
      <c r="F1262" t="s">
        <v>5706</v>
      </c>
      <c r="H1262">
        <v>52.1424977</v>
      </c>
      <c r="I1262">
        <v>-62.8720748</v>
      </c>
      <c r="J1262" s="1" t="str">
        <f t="shared" si="211"/>
        <v>NGR lake sediment grab sample</v>
      </c>
      <c r="K1262" s="1" t="str">
        <f t="shared" si="212"/>
        <v>&lt;177 micron (NGR)</v>
      </c>
      <c r="L1262">
        <v>13</v>
      </c>
      <c r="M1262" t="s">
        <v>76</v>
      </c>
      <c r="N1262">
        <v>82</v>
      </c>
      <c r="O1262" t="s">
        <v>103</v>
      </c>
      <c r="P1262" t="s">
        <v>176</v>
      </c>
      <c r="Q1262" t="s">
        <v>136</v>
      </c>
      <c r="R1262" t="s">
        <v>131</v>
      </c>
      <c r="S1262" t="s">
        <v>136</v>
      </c>
      <c r="T1262" t="s">
        <v>40</v>
      </c>
      <c r="U1262" t="s">
        <v>154</v>
      </c>
      <c r="V1262" t="s">
        <v>351</v>
      </c>
      <c r="W1262" t="s">
        <v>40</v>
      </c>
      <c r="X1262" t="s">
        <v>43</v>
      </c>
      <c r="Y1262" t="s">
        <v>95</v>
      </c>
      <c r="Z1262" t="s">
        <v>134</v>
      </c>
      <c r="AA1262" t="s">
        <v>258</v>
      </c>
      <c r="AB1262" t="s">
        <v>330</v>
      </c>
      <c r="AC1262" t="s">
        <v>106</v>
      </c>
      <c r="AD1262" t="s">
        <v>241</v>
      </c>
    </row>
    <row r="1263" spans="1:30" hidden="1" x14ac:dyDescent="0.3">
      <c r="A1263" t="s">
        <v>5707</v>
      </c>
      <c r="B1263" t="s">
        <v>5708</v>
      </c>
      <c r="C1263" s="1" t="str">
        <f t="shared" si="209"/>
        <v>21:0502</v>
      </c>
      <c r="D1263" s="1" t="str">
        <f t="shared" si="210"/>
        <v>21:0166</v>
      </c>
      <c r="E1263" t="s">
        <v>5701</v>
      </c>
      <c r="F1263" t="s">
        <v>5709</v>
      </c>
      <c r="H1263">
        <v>52.169499999999999</v>
      </c>
      <c r="I1263">
        <v>-62.930247799999997</v>
      </c>
      <c r="J1263" s="1" t="str">
        <f t="shared" si="211"/>
        <v>NGR lake sediment grab sample</v>
      </c>
      <c r="K1263" s="1" t="str">
        <f t="shared" si="212"/>
        <v>&lt;177 micron (NGR)</v>
      </c>
      <c r="L1263">
        <v>13</v>
      </c>
      <c r="M1263" t="s">
        <v>65</v>
      </c>
      <c r="N1263">
        <v>83</v>
      </c>
      <c r="O1263" t="s">
        <v>477</v>
      </c>
      <c r="P1263" t="s">
        <v>193</v>
      </c>
      <c r="Q1263" t="s">
        <v>37</v>
      </c>
      <c r="R1263" t="s">
        <v>153</v>
      </c>
      <c r="S1263" t="s">
        <v>55</v>
      </c>
      <c r="T1263" t="s">
        <v>40</v>
      </c>
      <c r="U1263" t="s">
        <v>263</v>
      </c>
      <c r="V1263" t="s">
        <v>144</v>
      </c>
      <c r="W1263" t="s">
        <v>40</v>
      </c>
      <c r="X1263" t="s">
        <v>43</v>
      </c>
      <c r="Y1263" t="s">
        <v>95</v>
      </c>
      <c r="Z1263" t="s">
        <v>135</v>
      </c>
      <c r="AA1263" t="s">
        <v>58</v>
      </c>
      <c r="AB1263" t="s">
        <v>744</v>
      </c>
      <c r="AC1263" t="s">
        <v>250</v>
      </c>
      <c r="AD1263" t="s">
        <v>83</v>
      </c>
    </row>
    <row r="1264" spans="1:30" hidden="1" x14ac:dyDescent="0.3">
      <c r="A1264" t="s">
        <v>5710</v>
      </c>
      <c r="B1264" t="s">
        <v>5711</v>
      </c>
      <c r="C1264" s="1" t="str">
        <f t="shared" si="209"/>
        <v>21:0502</v>
      </c>
      <c r="D1264" s="1" t="str">
        <f t="shared" si="210"/>
        <v>21:0166</v>
      </c>
      <c r="E1264" t="s">
        <v>5701</v>
      </c>
      <c r="F1264" t="s">
        <v>5712</v>
      </c>
      <c r="H1264">
        <v>52.169499999999999</v>
      </c>
      <c r="I1264">
        <v>-62.930247799999997</v>
      </c>
      <c r="J1264" s="1" t="str">
        <f t="shared" si="211"/>
        <v>NGR lake sediment grab sample</v>
      </c>
      <c r="K1264" s="1" t="str">
        <f t="shared" si="212"/>
        <v>&lt;177 micron (NGR)</v>
      </c>
      <c r="L1264">
        <v>13</v>
      </c>
      <c r="M1264" t="s">
        <v>52</v>
      </c>
      <c r="N1264">
        <v>84</v>
      </c>
      <c r="O1264" t="s">
        <v>66</v>
      </c>
      <c r="P1264" t="s">
        <v>54</v>
      </c>
      <c r="Q1264" t="s">
        <v>37</v>
      </c>
      <c r="R1264" t="s">
        <v>79</v>
      </c>
      <c r="S1264" t="s">
        <v>39</v>
      </c>
      <c r="T1264" t="s">
        <v>40</v>
      </c>
      <c r="U1264" t="s">
        <v>263</v>
      </c>
      <c r="V1264" t="s">
        <v>920</v>
      </c>
      <c r="W1264" t="s">
        <v>40</v>
      </c>
      <c r="X1264" t="s">
        <v>43</v>
      </c>
      <c r="Y1264" t="s">
        <v>95</v>
      </c>
      <c r="Z1264" t="s">
        <v>263</v>
      </c>
      <c r="AA1264" t="s">
        <v>58</v>
      </c>
      <c r="AB1264" t="s">
        <v>225</v>
      </c>
      <c r="AC1264" t="s">
        <v>144</v>
      </c>
      <c r="AD1264" t="s">
        <v>115</v>
      </c>
    </row>
    <row r="1265" spans="1:30" hidden="1" x14ac:dyDescent="0.3">
      <c r="A1265" t="s">
        <v>5713</v>
      </c>
      <c r="B1265" t="s">
        <v>5714</v>
      </c>
      <c r="C1265" s="1" t="str">
        <f t="shared" si="209"/>
        <v>21:0502</v>
      </c>
      <c r="D1265" s="1" t="str">
        <f t="shared" si="210"/>
        <v>21:0166</v>
      </c>
      <c r="E1265" t="s">
        <v>5715</v>
      </c>
      <c r="F1265" t="s">
        <v>5716</v>
      </c>
      <c r="H1265">
        <v>52.160750899999996</v>
      </c>
      <c r="I1265">
        <v>-63.119091500000003</v>
      </c>
      <c r="J1265" s="1" t="str">
        <f t="shared" si="211"/>
        <v>NGR lake sediment grab sample</v>
      </c>
      <c r="K1265" s="1" t="str">
        <f t="shared" si="212"/>
        <v>&lt;177 micron (NGR)</v>
      </c>
      <c r="L1265">
        <v>13</v>
      </c>
      <c r="M1265" t="s">
        <v>91</v>
      </c>
      <c r="N1265">
        <v>85</v>
      </c>
      <c r="O1265" t="s">
        <v>397</v>
      </c>
      <c r="P1265" t="s">
        <v>176</v>
      </c>
      <c r="Q1265" t="s">
        <v>55</v>
      </c>
      <c r="R1265" t="s">
        <v>79</v>
      </c>
      <c r="S1265" t="s">
        <v>68</v>
      </c>
      <c r="T1265" t="s">
        <v>40</v>
      </c>
      <c r="U1265" t="s">
        <v>2678</v>
      </c>
      <c r="V1265" t="s">
        <v>47</v>
      </c>
      <c r="W1265" t="s">
        <v>40</v>
      </c>
      <c r="X1265" t="s">
        <v>43</v>
      </c>
      <c r="Y1265" t="s">
        <v>39</v>
      </c>
      <c r="Z1265" t="s">
        <v>263</v>
      </c>
      <c r="AA1265" t="s">
        <v>214</v>
      </c>
      <c r="AB1265" t="s">
        <v>385</v>
      </c>
      <c r="AC1265" t="s">
        <v>144</v>
      </c>
      <c r="AD1265" t="s">
        <v>115</v>
      </c>
    </row>
    <row r="1266" spans="1:30" hidden="1" x14ac:dyDescent="0.3">
      <c r="A1266" t="s">
        <v>5717</v>
      </c>
      <c r="B1266" t="s">
        <v>5718</v>
      </c>
      <c r="C1266" s="1" t="str">
        <f t="shared" si="209"/>
        <v>21:0502</v>
      </c>
      <c r="D1266" s="1" t="str">
        <f t="shared" si="210"/>
        <v>21:0166</v>
      </c>
      <c r="E1266" t="s">
        <v>5719</v>
      </c>
      <c r="F1266" t="s">
        <v>5720</v>
      </c>
      <c r="H1266">
        <v>52.146346000000001</v>
      </c>
      <c r="I1266">
        <v>-63.136587900000002</v>
      </c>
      <c r="J1266" s="1" t="str">
        <f t="shared" si="211"/>
        <v>NGR lake sediment grab sample</v>
      </c>
      <c r="K1266" s="1" t="str">
        <f t="shared" si="212"/>
        <v>&lt;177 micron (NGR)</v>
      </c>
      <c r="L1266">
        <v>13</v>
      </c>
      <c r="M1266" t="s">
        <v>102</v>
      </c>
      <c r="N1266">
        <v>86</v>
      </c>
      <c r="O1266" t="s">
        <v>105</v>
      </c>
      <c r="P1266" t="s">
        <v>192</v>
      </c>
      <c r="Q1266" t="s">
        <v>95</v>
      </c>
      <c r="R1266" t="s">
        <v>79</v>
      </c>
      <c r="S1266" t="s">
        <v>202</v>
      </c>
      <c r="T1266" t="s">
        <v>40</v>
      </c>
      <c r="U1266" t="s">
        <v>5721</v>
      </c>
      <c r="V1266" t="s">
        <v>1389</v>
      </c>
      <c r="W1266" t="s">
        <v>40</v>
      </c>
      <c r="X1266" t="s">
        <v>43</v>
      </c>
      <c r="Y1266" t="s">
        <v>37</v>
      </c>
      <c r="Z1266" t="s">
        <v>2422</v>
      </c>
      <c r="AA1266" t="s">
        <v>44</v>
      </c>
      <c r="AB1266" t="s">
        <v>134</v>
      </c>
      <c r="AC1266" t="s">
        <v>167</v>
      </c>
      <c r="AD1266" t="s">
        <v>107</v>
      </c>
    </row>
    <row r="1267" spans="1:30" hidden="1" x14ac:dyDescent="0.3">
      <c r="A1267" t="s">
        <v>5722</v>
      </c>
      <c r="B1267" t="s">
        <v>5723</v>
      </c>
      <c r="C1267" s="1" t="str">
        <f t="shared" si="209"/>
        <v>21:0502</v>
      </c>
      <c r="D1267" s="1" t="str">
        <f t="shared" si="210"/>
        <v>21:0166</v>
      </c>
      <c r="E1267" t="s">
        <v>5724</v>
      </c>
      <c r="F1267" t="s">
        <v>5725</v>
      </c>
      <c r="H1267">
        <v>52.112553499999997</v>
      </c>
      <c r="I1267">
        <v>-63.125080400000002</v>
      </c>
      <c r="J1267" s="1" t="str">
        <f t="shared" si="211"/>
        <v>NGR lake sediment grab sample</v>
      </c>
      <c r="K1267" s="1" t="str">
        <f t="shared" si="212"/>
        <v>&lt;177 micron (NGR)</v>
      </c>
      <c r="L1267">
        <v>13</v>
      </c>
      <c r="M1267" t="s">
        <v>113</v>
      </c>
      <c r="N1267">
        <v>87</v>
      </c>
      <c r="O1267" t="s">
        <v>82</v>
      </c>
      <c r="P1267" t="s">
        <v>329</v>
      </c>
      <c r="Q1267" t="s">
        <v>95</v>
      </c>
      <c r="R1267" t="s">
        <v>202</v>
      </c>
      <c r="S1267" t="s">
        <v>131</v>
      </c>
      <c r="T1267" t="s">
        <v>40</v>
      </c>
      <c r="U1267" t="s">
        <v>1891</v>
      </c>
      <c r="V1267" t="s">
        <v>121</v>
      </c>
      <c r="W1267" t="s">
        <v>194</v>
      </c>
      <c r="X1267" t="s">
        <v>43</v>
      </c>
      <c r="Y1267" t="s">
        <v>68</v>
      </c>
      <c r="Z1267" t="s">
        <v>82</v>
      </c>
      <c r="AA1267" t="s">
        <v>258</v>
      </c>
      <c r="AB1267" t="s">
        <v>1932</v>
      </c>
      <c r="AC1267" t="s">
        <v>106</v>
      </c>
      <c r="AD1267" t="s">
        <v>45</v>
      </c>
    </row>
    <row r="1268" spans="1:30" hidden="1" x14ac:dyDescent="0.3">
      <c r="A1268" t="s">
        <v>5726</v>
      </c>
      <c r="B1268" t="s">
        <v>5727</v>
      </c>
      <c r="C1268" s="1" t="str">
        <f t="shared" si="209"/>
        <v>21:0502</v>
      </c>
      <c r="D1268" s="1" t="str">
        <f t="shared" si="210"/>
        <v>21:0166</v>
      </c>
      <c r="E1268" t="s">
        <v>5728</v>
      </c>
      <c r="F1268" t="s">
        <v>5729</v>
      </c>
      <c r="H1268">
        <v>52.062131899999997</v>
      </c>
      <c r="I1268">
        <v>-63.133281099999998</v>
      </c>
      <c r="J1268" s="1" t="str">
        <f t="shared" si="211"/>
        <v>NGR lake sediment grab sample</v>
      </c>
      <c r="K1268" s="1" t="str">
        <f t="shared" si="212"/>
        <v>&lt;177 micron (NGR)</v>
      </c>
      <c r="L1268">
        <v>13</v>
      </c>
      <c r="M1268" t="s">
        <v>127</v>
      </c>
      <c r="N1268">
        <v>88</v>
      </c>
      <c r="O1268" t="s">
        <v>576</v>
      </c>
      <c r="P1268" t="s">
        <v>134</v>
      </c>
      <c r="Q1268" t="s">
        <v>95</v>
      </c>
      <c r="R1268" t="s">
        <v>54</v>
      </c>
      <c r="S1268" t="s">
        <v>185</v>
      </c>
      <c r="T1268" t="s">
        <v>40</v>
      </c>
      <c r="U1268" t="s">
        <v>4210</v>
      </c>
      <c r="V1268" t="s">
        <v>55</v>
      </c>
      <c r="W1268" t="s">
        <v>40</v>
      </c>
      <c r="X1268" t="s">
        <v>43</v>
      </c>
      <c r="Y1268" t="s">
        <v>39</v>
      </c>
      <c r="Z1268" t="s">
        <v>211</v>
      </c>
      <c r="AA1268" t="s">
        <v>134</v>
      </c>
      <c r="AB1268" t="s">
        <v>2278</v>
      </c>
      <c r="AC1268" t="s">
        <v>714</v>
      </c>
      <c r="AD1268" t="s">
        <v>86</v>
      </c>
    </row>
    <row r="1269" spans="1:30" hidden="1" x14ac:dyDescent="0.3">
      <c r="A1269" t="s">
        <v>5730</v>
      </c>
      <c r="B1269" t="s">
        <v>5731</v>
      </c>
      <c r="C1269" s="1" t="str">
        <f t="shared" si="209"/>
        <v>21:0502</v>
      </c>
      <c r="D1269" s="1" t="str">
        <f t="shared" si="210"/>
        <v>21:0166</v>
      </c>
      <c r="E1269" t="s">
        <v>5732</v>
      </c>
      <c r="F1269" t="s">
        <v>5733</v>
      </c>
      <c r="H1269">
        <v>52.027577200000003</v>
      </c>
      <c r="I1269">
        <v>-63.126894900000003</v>
      </c>
      <c r="J1269" s="1" t="str">
        <f t="shared" si="211"/>
        <v>NGR lake sediment grab sample</v>
      </c>
      <c r="K1269" s="1" t="str">
        <f t="shared" si="212"/>
        <v>&lt;177 micron (NGR)</v>
      </c>
      <c r="L1269">
        <v>13</v>
      </c>
      <c r="M1269" t="s">
        <v>142</v>
      </c>
      <c r="N1269">
        <v>89</v>
      </c>
      <c r="O1269" t="s">
        <v>648</v>
      </c>
      <c r="P1269" t="s">
        <v>256</v>
      </c>
      <c r="Q1269" t="s">
        <v>95</v>
      </c>
      <c r="R1269" t="s">
        <v>119</v>
      </c>
      <c r="S1269" t="s">
        <v>131</v>
      </c>
      <c r="T1269" t="s">
        <v>40</v>
      </c>
      <c r="U1269" t="s">
        <v>5734</v>
      </c>
      <c r="V1269" t="s">
        <v>2476</v>
      </c>
      <c r="W1269" t="s">
        <v>40</v>
      </c>
      <c r="X1269" t="s">
        <v>43</v>
      </c>
      <c r="Y1269" t="s">
        <v>95</v>
      </c>
      <c r="Z1269" t="s">
        <v>1139</v>
      </c>
      <c r="AA1269" t="s">
        <v>204</v>
      </c>
      <c r="AB1269" t="s">
        <v>2873</v>
      </c>
      <c r="AC1269" t="s">
        <v>57</v>
      </c>
      <c r="AD1269" t="s">
        <v>1448</v>
      </c>
    </row>
    <row r="1270" spans="1:30" hidden="1" x14ac:dyDescent="0.3">
      <c r="A1270" t="s">
        <v>5735</v>
      </c>
      <c r="B1270" t="s">
        <v>5736</v>
      </c>
      <c r="C1270" s="1" t="str">
        <f t="shared" si="209"/>
        <v>21:0502</v>
      </c>
      <c r="D1270" s="1" t="str">
        <f t="shared" si="210"/>
        <v>21:0166</v>
      </c>
      <c r="E1270" t="s">
        <v>5737</v>
      </c>
      <c r="F1270" t="s">
        <v>5738</v>
      </c>
      <c r="H1270">
        <v>52.011037100000003</v>
      </c>
      <c r="I1270">
        <v>-63.1394351</v>
      </c>
      <c r="J1270" s="1" t="str">
        <f t="shared" si="211"/>
        <v>NGR lake sediment grab sample</v>
      </c>
      <c r="K1270" s="1" t="str">
        <f t="shared" si="212"/>
        <v>&lt;177 micron (NGR)</v>
      </c>
      <c r="L1270">
        <v>13</v>
      </c>
      <c r="M1270" t="s">
        <v>150</v>
      </c>
      <c r="N1270">
        <v>90</v>
      </c>
      <c r="O1270" t="s">
        <v>196</v>
      </c>
      <c r="P1270" t="s">
        <v>247</v>
      </c>
      <c r="Q1270" t="s">
        <v>39</v>
      </c>
      <c r="R1270" t="s">
        <v>67</v>
      </c>
      <c r="S1270" t="s">
        <v>104</v>
      </c>
      <c r="T1270" t="s">
        <v>40</v>
      </c>
      <c r="U1270" t="s">
        <v>1174</v>
      </c>
      <c r="V1270" t="s">
        <v>202</v>
      </c>
      <c r="W1270" t="s">
        <v>194</v>
      </c>
      <c r="X1270" t="s">
        <v>43</v>
      </c>
      <c r="Y1270" t="s">
        <v>55</v>
      </c>
      <c r="Z1270" t="s">
        <v>802</v>
      </c>
      <c r="AA1270" t="s">
        <v>44</v>
      </c>
      <c r="AB1270" t="s">
        <v>256</v>
      </c>
      <c r="AC1270" t="s">
        <v>596</v>
      </c>
      <c r="AD1270" t="s">
        <v>122</v>
      </c>
    </row>
    <row r="1271" spans="1:30" hidden="1" x14ac:dyDescent="0.3">
      <c r="A1271" t="s">
        <v>5739</v>
      </c>
      <c r="B1271" t="s">
        <v>5740</v>
      </c>
      <c r="C1271" s="1" t="str">
        <f t="shared" si="209"/>
        <v>21:0502</v>
      </c>
      <c r="D1271" s="1" t="str">
        <f t="shared" si="210"/>
        <v>21:0166</v>
      </c>
      <c r="E1271" t="s">
        <v>5741</v>
      </c>
      <c r="F1271" t="s">
        <v>5742</v>
      </c>
      <c r="H1271">
        <v>52.011071600000001</v>
      </c>
      <c r="I1271">
        <v>-63.174022899999997</v>
      </c>
      <c r="J1271" s="1" t="str">
        <f t="shared" si="211"/>
        <v>NGR lake sediment grab sample</v>
      </c>
      <c r="K1271" s="1" t="str">
        <f t="shared" si="212"/>
        <v>&lt;177 micron (NGR)</v>
      </c>
      <c r="L1271">
        <v>13</v>
      </c>
      <c r="M1271" t="s">
        <v>175</v>
      </c>
      <c r="N1271">
        <v>91</v>
      </c>
      <c r="O1271" t="s">
        <v>222</v>
      </c>
      <c r="P1271" t="s">
        <v>164</v>
      </c>
      <c r="Q1271" t="s">
        <v>95</v>
      </c>
      <c r="R1271" t="s">
        <v>202</v>
      </c>
      <c r="S1271" t="s">
        <v>79</v>
      </c>
      <c r="T1271" t="s">
        <v>40</v>
      </c>
      <c r="U1271" t="s">
        <v>1885</v>
      </c>
      <c r="V1271" t="s">
        <v>436</v>
      </c>
      <c r="W1271" t="s">
        <v>40</v>
      </c>
      <c r="X1271" t="s">
        <v>43</v>
      </c>
      <c r="Y1271" t="s">
        <v>68</v>
      </c>
      <c r="Z1271" t="s">
        <v>196</v>
      </c>
      <c r="AA1271" t="s">
        <v>58</v>
      </c>
      <c r="AB1271" t="s">
        <v>493</v>
      </c>
      <c r="AC1271" t="s">
        <v>97</v>
      </c>
      <c r="AD1271" t="s">
        <v>203</v>
      </c>
    </row>
    <row r="1272" spans="1:30" hidden="1" x14ac:dyDescent="0.3">
      <c r="A1272" t="s">
        <v>5743</v>
      </c>
      <c r="B1272" t="s">
        <v>5744</v>
      </c>
      <c r="C1272" s="1" t="str">
        <f t="shared" si="209"/>
        <v>21:0502</v>
      </c>
      <c r="D1272" s="1" t="str">
        <f t="shared" si="210"/>
        <v>21:0166</v>
      </c>
      <c r="E1272" t="s">
        <v>5745</v>
      </c>
      <c r="F1272" t="s">
        <v>5746</v>
      </c>
      <c r="H1272">
        <v>52.009198099999999</v>
      </c>
      <c r="I1272">
        <v>-63.223856699999999</v>
      </c>
      <c r="J1272" s="1" t="str">
        <f t="shared" si="211"/>
        <v>NGR lake sediment grab sample</v>
      </c>
      <c r="K1272" s="1" t="str">
        <f t="shared" si="212"/>
        <v>&lt;177 micron (NGR)</v>
      </c>
      <c r="L1272">
        <v>13</v>
      </c>
      <c r="M1272" t="s">
        <v>184</v>
      </c>
      <c r="N1272">
        <v>92</v>
      </c>
      <c r="O1272" t="s">
        <v>204</v>
      </c>
      <c r="P1272" t="s">
        <v>176</v>
      </c>
      <c r="Q1272" t="s">
        <v>37</v>
      </c>
      <c r="R1272" t="s">
        <v>79</v>
      </c>
      <c r="S1272" t="s">
        <v>55</v>
      </c>
      <c r="T1272" t="s">
        <v>40</v>
      </c>
      <c r="U1272" t="s">
        <v>108</v>
      </c>
      <c r="V1272" t="s">
        <v>117</v>
      </c>
      <c r="W1272" t="s">
        <v>194</v>
      </c>
      <c r="X1272" t="s">
        <v>43</v>
      </c>
      <c r="Y1272" t="s">
        <v>95</v>
      </c>
      <c r="Z1272" t="s">
        <v>134</v>
      </c>
      <c r="AA1272" t="s">
        <v>135</v>
      </c>
      <c r="AB1272" t="s">
        <v>5747</v>
      </c>
      <c r="AC1272" t="s">
        <v>239</v>
      </c>
      <c r="AD1272" t="s">
        <v>107</v>
      </c>
    </row>
    <row r="1273" spans="1:30" hidden="1" x14ac:dyDescent="0.3">
      <c r="A1273" t="s">
        <v>5748</v>
      </c>
      <c r="B1273" t="s">
        <v>5749</v>
      </c>
      <c r="C1273" s="1" t="str">
        <f t="shared" si="209"/>
        <v>21:0502</v>
      </c>
      <c r="D1273" s="1" t="str">
        <f t="shared" si="210"/>
        <v>21:0166</v>
      </c>
      <c r="E1273" t="s">
        <v>5750</v>
      </c>
      <c r="F1273" t="s">
        <v>5751</v>
      </c>
      <c r="H1273">
        <v>52.0032973</v>
      </c>
      <c r="I1273">
        <v>-63.287326299999997</v>
      </c>
      <c r="J1273" s="1" t="str">
        <f t="shared" si="211"/>
        <v>NGR lake sediment grab sample</v>
      </c>
      <c r="K1273" s="1" t="str">
        <f t="shared" si="212"/>
        <v>&lt;177 micron (NGR)</v>
      </c>
      <c r="L1273">
        <v>13</v>
      </c>
      <c r="M1273" t="s">
        <v>191</v>
      </c>
      <c r="N1273">
        <v>93</v>
      </c>
      <c r="O1273" t="s">
        <v>103</v>
      </c>
      <c r="P1273" t="s">
        <v>256</v>
      </c>
      <c r="Q1273" t="s">
        <v>37</v>
      </c>
      <c r="R1273" t="s">
        <v>79</v>
      </c>
      <c r="S1273" t="s">
        <v>136</v>
      </c>
      <c r="T1273" t="s">
        <v>40</v>
      </c>
      <c r="U1273" t="s">
        <v>1520</v>
      </c>
      <c r="V1273" t="s">
        <v>133</v>
      </c>
      <c r="W1273" t="s">
        <v>194</v>
      </c>
      <c r="X1273" t="s">
        <v>43</v>
      </c>
      <c r="Y1273" t="s">
        <v>95</v>
      </c>
      <c r="Z1273" t="s">
        <v>337</v>
      </c>
      <c r="AA1273" t="s">
        <v>258</v>
      </c>
      <c r="AB1273" t="s">
        <v>1557</v>
      </c>
      <c r="AC1273" t="s">
        <v>144</v>
      </c>
      <c r="AD1273" t="s">
        <v>115</v>
      </c>
    </row>
    <row r="1274" spans="1:30" hidden="1" x14ac:dyDescent="0.3">
      <c r="A1274" t="s">
        <v>5752</v>
      </c>
      <c r="B1274" t="s">
        <v>5753</v>
      </c>
      <c r="C1274" s="1" t="str">
        <f t="shared" si="209"/>
        <v>21:0502</v>
      </c>
      <c r="D1274" s="1" t="str">
        <f>HYPERLINK("http://geochem.nrcan.gc.ca/cdogs/content/svy/svy_e.htm", "")</f>
        <v/>
      </c>
      <c r="G1274" s="1" t="str">
        <f>HYPERLINK("http://geochem.nrcan.gc.ca/cdogs/content/cr_/cr_00056_e.htm", "56")</f>
        <v>56</v>
      </c>
      <c r="J1274" t="s">
        <v>161</v>
      </c>
      <c r="K1274" t="s">
        <v>162</v>
      </c>
      <c r="L1274">
        <v>13</v>
      </c>
      <c r="M1274" t="s">
        <v>163</v>
      </c>
      <c r="N1274">
        <v>94</v>
      </c>
      <c r="O1274" t="s">
        <v>1142</v>
      </c>
      <c r="P1274" t="s">
        <v>258</v>
      </c>
      <c r="Q1274" t="s">
        <v>169</v>
      </c>
      <c r="R1274" t="s">
        <v>135</v>
      </c>
      <c r="S1274" t="s">
        <v>130</v>
      </c>
      <c r="T1274" t="s">
        <v>194</v>
      </c>
      <c r="U1274" t="s">
        <v>1349</v>
      </c>
      <c r="V1274" t="s">
        <v>1311</v>
      </c>
      <c r="W1274" t="s">
        <v>239</v>
      </c>
      <c r="X1274" t="s">
        <v>256</v>
      </c>
      <c r="Y1274" t="s">
        <v>37</v>
      </c>
      <c r="Z1274" t="s">
        <v>211</v>
      </c>
      <c r="AA1274" t="s">
        <v>107</v>
      </c>
      <c r="AB1274" t="s">
        <v>2662</v>
      </c>
      <c r="AC1274" t="s">
        <v>385</v>
      </c>
      <c r="AD1274" t="s">
        <v>1529</v>
      </c>
    </row>
    <row r="1275" spans="1:30" hidden="1" x14ac:dyDescent="0.3">
      <c r="A1275" t="s">
        <v>5754</v>
      </c>
      <c r="B1275" t="s">
        <v>5755</v>
      </c>
      <c r="C1275" s="1" t="str">
        <f t="shared" si="209"/>
        <v>21:0502</v>
      </c>
      <c r="D1275" s="1" t="str">
        <f t="shared" ref="D1275:D1294" si="213">HYPERLINK("http://geochem.nrcan.gc.ca/cdogs/content/svy/svy210166_e.htm", "21:0166")</f>
        <v>21:0166</v>
      </c>
      <c r="E1275" t="s">
        <v>5756</v>
      </c>
      <c r="F1275" t="s">
        <v>5757</v>
      </c>
      <c r="H1275">
        <v>52.004659199999999</v>
      </c>
      <c r="I1275">
        <v>-63.333587799999997</v>
      </c>
      <c r="J1275" s="1" t="str">
        <f t="shared" ref="J1275:J1294" si="214">HYPERLINK("http://geochem.nrcan.gc.ca/cdogs/content/kwd/kwd020027_e.htm", "NGR lake sediment grab sample")</f>
        <v>NGR lake sediment grab sample</v>
      </c>
      <c r="K1275" s="1" t="str">
        <f t="shared" ref="K1275:K1294" si="215">HYPERLINK("http://geochem.nrcan.gc.ca/cdogs/content/kwd/kwd080006_e.htm", "&lt;177 micron (NGR)")</f>
        <v>&lt;177 micron (NGR)</v>
      </c>
      <c r="L1275">
        <v>13</v>
      </c>
      <c r="M1275" t="s">
        <v>201</v>
      </c>
      <c r="N1275">
        <v>95</v>
      </c>
      <c r="O1275" t="s">
        <v>255</v>
      </c>
      <c r="P1275" t="s">
        <v>153</v>
      </c>
      <c r="Q1275" t="s">
        <v>55</v>
      </c>
      <c r="R1275" t="s">
        <v>38</v>
      </c>
      <c r="S1275" t="s">
        <v>92</v>
      </c>
      <c r="T1275" t="s">
        <v>40</v>
      </c>
      <c r="U1275" t="s">
        <v>3701</v>
      </c>
      <c r="V1275" t="s">
        <v>284</v>
      </c>
      <c r="W1275" t="s">
        <v>40</v>
      </c>
      <c r="X1275" t="s">
        <v>43</v>
      </c>
      <c r="Y1275" t="s">
        <v>95</v>
      </c>
      <c r="Z1275" t="s">
        <v>204</v>
      </c>
      <c r="AA1275" t="s">
        <v>135</v>
      </c>
      <c r="AB1275" t="s">
        <v>1736</v>
      </c>
      <c r="AC1275" t="s">
        <v>42</v>
      </c>
      <c r="AD1275" t="s">
        <v>122</v>
      </c>
    </row>
    <row r="1276" spans="1:30" hidden="1" x14ac:dyDescent="0.3">
      <c r="A1276" t="s">
        <v>5758</v>
      </c>
      <c r="B1276" t="s">
        <v>5759</v>
      </c>
      <c r="C1276" s="1" t="str">
        <f t="shared" si="209"/>
        <v>21:0502</v>
      </c>
      <c r="D1276" s="1" t="str">
        <f t="shared" si="213"/>
        <v>21:0166</v>
      </c>
      <c r="E1276" t="s">
        <v>5760</v>
      </c>
      <c r="F1276" t="s">
        <v>5761</v>
      </c>
      <c r="H1276">
        <v>52.013046600000003</v>
      </c>
      <c r="I1276">
        <v>-63.384209499999997</v>
      </c>
      <c r="J1276" s="1" t="str">
        <f t="shared" si="214"/>
        <v>NGR lake sediment grab sample</v>
      </c>
      <c r="K1276" s="1" t="str">
        <f t="shared" si="215"/>
        <v>&lt;177 micron (NGR)</v>
      </c>
      <c r="L1276">
        <v>13</v>
      </c>
      <c r="M1276" t="s">
        <v>210</v>
      </c>
      <c r="N1276">
        <v>96</v>
      </c>
      <c r="O1276" t="s">
        <v>231</v>
      </c>
      <c r="P1276" t="s">
        <v>1047</v>
      </c>
      <c r="Q1276" t="s">
        <v>95</v>
      </c>
      <c r="R1276" t="s">
        <v>193</v>
      </c>
      <c r="S1276" t="s">
        <v>256</v>
      </c>
      <c r="T1276" t="s">
        <v>40</v>
      </c>
      <c r="U1276" t="s">
        <v>3375</v>
      </c>
      <c r="V1276" t="s">
        <v>2271</v>
      </c>
      <c r="W1276" t="s">
        <v>194</v>
      </c>
      <c r="X1276" t="s">
        <v>43</v>
      </c>
      <c r="Y1276" t="s">
        <v>39</v>
      </c>
      <c r="Z1276" t="s">
        <v>314</v>
      </c>
      <c r="AA1276" t="s">
        <v>314</v>
      </c>
      <c r="AB1276" t="s">
        <v>1250</v>
      </c>
      <c r="AC1276" t="s">
        <v>167</v>
      </c>
      <c r="AD1276" t="s">
        <v>324</v>
      </c>
    </row>
    <row r="1277" spans="1:30" hidden="1" x14ac:dyDescent="0.3">
      <c r="A1277" t="s">
        <v>5762</v>
      </c>
      <c r="B1277" t="s">
        <v>5763</v>
      </c>
      <c r="C1277" s="1" t="str">
        <f t="shared" si="209"/>
        <v>21:0502</v>
      </c>
      <c r="D1277" s="1" t="str">
        <f t="shared" si="213"/>
        <v>21:0166</v>
      </c>
      <c r="E1277" t="s">
        <v>5764</v>
      </c>
      <c r="F1277" t="s">
        <v>5765</v>
      </c>
      <c r="H1277">
        <v>52.008167700000001</v>
      </c>
      <c r="I1277">
        <v>-63.4447166</v>
      </c>
      <c r="J1277" s="1" t="str">
        <f t="shared" si="214"/>
        <v>NGR lake sediment grab sample</v>
      </c>
      <c r="K1277" s="1" t="str">
        <f t="shared" si="215"/>
        <v>&lt;177 micron (NGR)</v>
      </c>
      <c r="L1277">
        <v>13</v>
      </c>
      <c r="M1277" t="s">
        <v>221</v>
      </c>
      <c r="N1277">
        <v>97</v>
      </c>
      <c r="O1277" t="s">
        <v>53</v>
      </c>
      <c r="P1277" t="s">
        <v>192</v>
      </c>
      <c r="Q1277" t="s">
        <v>55</v>
      </c>
      <c r="R1277" t="s">
        <v>119</v>
      </c>
      <c r="S1277" t="s">
        <v>176</v>
      </c>
      <c r="T1277" t="s">
        <v>40</v>
      </c>
      <c r="U1277" t="s">
        <v>2585</v>
      </c>
      <c r="V1277" t="s">
        <v>106</v>
      </c>
      <c r="W1277" t="s">
        <v>194</v>
      </c>
      <c r="X1277" t="s">
        <v>43</v>
      </c>
      <c r="Y1277" t="s">
        <v>95</v>
      </c>
      <c r="Z1277" t="s">
        <v>135</v>
      </c>
      <c r="AA1277" t="s">
        <v>214</v>
      </c>
      <c r="AB1277" t="s">
        <v>2878</v>
      </c>
      <c r="AC1277" t="s">
        <v>714</v>
      </c>
      <c r="AD1277" t="s">
        <v>122</v>
      </c>
    </row>
    <row r="1278" spans="1:30" hidden="1" x14ac:dyDescent="0.3">
      <c r="A1278" t="s">
        <v>5766</v>
      </c>
      <c r="B1278" t="s">
        <v>5767</v>
      </c>
      <c r="C1278" s="1" t="str">
        <f t="shared" si="209"/>
        <v>21:0502</v>
      </c>
      <c r="D1278" s="1" t="str">
        <f t="shared" si="213"/>
        <v>21:0166</v>
      </c>
      <c r="E1278" t="s">
        <v>5768</v>
      </c>
      <c r="F1278" t="s">
        <v>5769</v>
      </c>
      <c r="H1278">
        <v>52.0141104</v>
      </c>
      <c r="I1278">
        <v>-63.494476900000002</v>
      </c>
      <c r="J1278" s="1" t="str">
        <f t="shared" si="214"/>
        <v>NGR lake sediment grab sample</v>
      </c>
      <c r="K1278" s="1" t="str">
        <f t="shared" si="215"/>
        <v>&lt;177 micron (NGR)</v>
      </c>
      <c r="L1278">
        <v>13</v>
      </c>
      <c r="M1278" t="s">
        <v>230</v>
      </c>
      <c r="N1278">
        <v>98</v>
      </c>
      <c r="O1278" t="s">
        <v>255</v>
      </c>
      <c r="P1278" t="s">
        <v>130</v>
      </c>
      <c r="Q1278" t="s">
        <v>39</v>
      </c>
      <c r="R1278" t="s">
        <v>119</v>
      </c>
      <c r="S1278" t="s">
        <v>38</v>
      </c>
      <c r="T1278" t="s">
        <v>40</v>
      </c>
      <c r="U1278" t="s">
        <v>222</v>
      </c>
      <c r="V1278" t="s">
        <v>133</v>
      </c>
      <c r="W1278" t="s">
        <v>40</v>
      </c>
      <c r="X1278" t="s">
        <v>43</v>
      </c>
      <c r="Y1278" t="s">
        <v>39</v>
      </c>
      <c r="Z1278" t="s">
        <v>35</v>
      </c>
      <c r="AA1278" t="s">
        <v>135</v>
      </c>
      <c r="AB1278" t="s">
        <v>2003</v>
      </c>
      <c r="AC1278" t="s">
        <v>47</v>
      </c>
      <c r="AD1278" t="s">
        <v>61</v>
      </c>
    </row>
    <row r="1279" spans="1:30" hidden="1" x14ac:dyDescent="0.3">
      <c r="A1279" t="s">
        <v>5770</v>
      </c>
      <c r="B1279" t="s">
        <v>5771</v>
      </c>
      <c r="C1279" s="1" t="str">
        <f t="shared" si="209"/>
        <v>21:0502</v>
      </c>
      <c r="D1279" s="1" t="str">
        <f t="shared" si="213"/>
        <v>21:0166</v>
      </c>
      <c r="E1279" t="s">
        <v>5772</v>
      </c>
      <c r="F1279" t="s">
        <v>5773</v>
      </c>
      <c r="H1279">
        <v>52.009143299999998</v>
      </c>
      <c r="I1279">
        <v>-63.536586100000001</v>
      </c>
      <c r="J1279" s="1" t="str">
        <f t="shared" si="214"/>
        <v>NGR lake sediment grab sample</v>
      </c>
      <c r="K1279" s="1" t="str">
        <f t="shared" si="215"/>
        <v>&lt;177 micron (NGR)</v>
      </c>
      <c r="L1279">
        <v>13</v>
      </c>
      <c r="M1279" t="s">
        <v>238</v>
      </c>
      <c r="N1279">
        <v>99</v>
      </c>
      <c r="O1279" t="s">
        <v>397</v>
      </c>
      <c r="P1279" t="s">
        <v>79</v>
      </c>
      <c r="Q1279" t="s">
        <v>55</v>
      </c>
      <c r="R1279" t="s">
        <v>92</v>
      </c>
      <c r="S1279" t="s">
        <v>68</v>
      </c>
      <c r="T1279" t="s">
        <v>40</v>
      </c>
      <c r="U1279" t="s">
        <v>641</v>
      </c>
      <c r="V1279" t="s">
        <v>106</v>
      </c>
      <c r="W1279" t="s">
        <v>40</v>
      </c>
      <c r="X1279" t="s">
        <v>43</v>
      </c>
      <c r="Y1279" t="s">
        <v>39</v>
      </c>
      <c r="Z1279" t="s">
        <v>35</v>
      </c>
      <c r="AA1279" t="s">
        <v>258</v>
      </c>
      <c r="AB1279" t="s">
        <v>145</v>
      </c>
      <c r="AC1279" t="s">
        <v>97</v>
      </c>
      <c r="AD1279" t="s">
        <v>86</v>
      </c>
    </row>
    <row r="1280" spans="1:30" hidden="1" x14ac:dyDescent="0.3">
      <c r="A1280" t="s">
        <v>5774</v>
      </c>
      <c r="B1280" t="s">
        <v>5775</v>
      </c>
      <c r="C1280" s="1" t="str">
        <f t="shared" si="209"/>
        <v>21:0502</v>
      </c>
      <c r="D1280" s="1" t="str">
        <f t="shared" si="213"/>
        <v>21:0166</v>
      </c>
      <c r="E1280" t="s">
        <v>5776</v>
      </c>
      <c r="F1280" t="s">
        <v>5777</v>
      </c>
      <c r="H1280">
        <v>52.019648599999996</v>
      </c>
      <c r="I1280">
        <v>-63.6045771</v>
      </c>
      <c r="J1280" s="1" t="str">
        <f t="shared" si="214"/>
        <v>NGR lake sediment grab sample</v>
      </c>
      <c r="K1280" s="1" t="str">
        <f t="shared" si="215"/>
        <v>&lt;177 micron (NGR)</v>
      </c>
      <c r="L1280">
        <v>13</v>
      </c>
      <c r="M1280" t="s">
        <v>246</v>
      </c>
      <c r="N1280">
        <v>100</v>
      </c>
      <c r="O1280" t="s">
        <v>571</v>
      </c>
      <c r="P1280" t="s">
        <v>38</v>
      </c>
      <c r="Q1280" t="s">
        <v>95</v>
      </c>
      <c r="R1280" t="s">
        <v>131</v>
      </c>
      <c r="S1280" t="s">
        <v>79</v>
      </c>
      <c r="T1280" t="s">
        <v>40</v>
      </c>
      <c r="U1280" t="s">
        <v>5778</v>
      </c>
      <c r="V1280" t="s">
        <v>415</v>
      </c>
      <c r="W1280" t="s">
        <v>40</v>
      </c>
      <c r="X1280" t="s">
        <v>43</v>
      </c>
      <c r="Y1280" t="s">
        <v>95</v>
      </c>
      <c r="Z1280" t="s">
        <v>67</v>
      </c>
      <c r="AA1280" t="s">
        <v>134</v>
      </c>
      <c r="AB1280" t="s">
        <v>631</v>
      </c>
      <c r="AC1280" t="s">
        <v>714</v>
      </c>
      <c r="AD1280" t="s">
        <v>122</v>
      </c>
    </row>
    <row r="1281" spans="1:30" hidden="1" x14ac:dyDescent="0.3">
      <c r="A1281" t="s">
        <v>5779</v>
      </c>
      <c r="B1281" t="s">
        <v>5780</v>
      </c>
      <c r="C1281" s="1" t="str">
        <f t="shared" si="209"/>
        <v>21:0502</v>
      </c>
      <c r="D1281" s="1" t="str">
        <f t="shared" si="213"/>
        <v>21:0166</v>
      </c>
      <c r="E1281" t="s">
        <v>5781</v>
      </c>
      <c r="F1281" t="s">
        <v>5782</v>
      </c>
      <c r="H1281">
        <v>52.015179000000003</v>
      </c>
      <c r="I1281">
        <v>-63.6355687</v>
      </c>
      <c r="J1281" s="1" t="str">
        <f t="shared" si="214"/>
        <v>NGR lake sediment grab sample</v>
      </c>
      <c r="K1281" s="1" t="str">
        <f t="shared" si="215"/>
        <v>&lt;177 micron (NGR)</v>
      </c>
      <c r="L1281">
        <v>14</v>
      </c>
      <c r="M1281" t="s">
        <v>34</v>
      </c>
      <c r="N1281">
        <v>101</v>
      </c>
      <c r="O1281" t="s">
        <v>58</v>
      </c>
      <c r="P1281" t="s">
        <v>185</v>
      </c>
      <c r="Q1281" t="s">
        <v>39</v>
      </c>
      <c r="R1281" t="s">
        <v>153</v>
      </c>
      <c r="S1281" t="s">
        <v>153</v>
      </c>
      <c r="T1281" t="s">
        <v>40</v>
      </c>
      <c r="U1281" t="s">
        <v>478</v>
      </c>
      <c r="V1281" t="s">
        <v>121</v>
      </c>
      <c r="W1281" t="s">
        <v>40</v>
      </c>
      <c r="X1281" t="s">
        <v>43</v>
      </c>
      <c r="Y1281" t="s">
        <v>37</v>
      </c>
      <c r="Z1281" t="s">
        <v>258</v>
      </c>
      <c r="AA1281" t="s">
        <v>58</v>
      </c>
      <c r="AB1281" t="s">
        <v>1522</v>
      </c>
      <c r="AC1281" t="s">
        <v>740</v>
      </c>
      <c r="AD1281" t="s">
        <v>438</v>
      </c>
    </row>
    <row r="1282" spans="1:30" hidden="1" x14ac:dyDescent="0.3">
      <c r="A1282" t="s">
        <v>5783</v>
      </c>
      <c r="B1282" t="s">
        <v>5784</v>
      </c>
      <c r="C1282" s="1" t="str">
        <f t="shared" si="209"/>
        <v>21:0502</v>
      </c>
      <c r="D1282" s="1" t="str">
        <f t="shared" si="213"/>
        <v>21:0166</v>
      </c>
      <c r="E1282" t="s">
        <v>5781</v>
      </c>
      <c r="F1282" t="s">
        <v>5785</v>
      </c>
      <c r="H1282">
        <v>52.015179000000003</v>
      </c>
      <c r="I1282">
        <v>-63.6355687</v>
      </c>
      <c r="J1282" s="1" t="str">
        <f t="shared" si="214"/>
        <v>NGR lake sediment grab sample</v>
      </c>
      <c r="K1282" s="1" t="str">
        <f t="shared" si="215"/>
        <v>&lt;177 micron (NGR)</v>
      </c>
      <c r="L1282">
        <v>14</v>
      </c>
      <c r="M1282" t="s">
        <v>65</v>
      </c>
      <c r="N1282">
        <v>102</v>
      </c>
      <c r="O1282" t="s">
        <v>1047</v>
      </c>
      <c r="P1282" t="s">
        <v>193</v>
      </c>
      <c r="Q1282" t="s">
        <v>55</v>
      </c>
      <c r="R1282" t="s">
        <v>153</v>
      </c>
      <c r="S1282" t="s">
        <v>153</v>
      </c>
      <c r="T1282" t="s">
        <v>40</v>
      </c>
      <c r="U1282" t="s">
        <v>478</v>
      </c>
      <c r="V1282" t="s">
        <v>5786</v>
      </c>
      <c r="W1282" t="s">
        <v>40</v>
      </c>
      <c r="X1282" t="s">
        <v>43</v>
      </c>
      <c r="Y1282" t="s">
        <v>37</v>
      </c>
      <c r="Z1282" t="s">
        <v>44</v>
      </c>
      <c r="AA1282" t="s">
        <v>58</v>
      </c>
      <c r="AB1282" t="s">
        <v>338</v>
      </c>
      <c r="AC1282" t="s">
        <v>85</v>
      </c>
      <c r="AD1282" t="s">
        <v>438</v>
      </c>
    </row>
    <row r="1283" spans="1:30" hidden="1" x14ac:dyDescent="0.3">
      <c r="A1283" t="s">
        <v>5787</v>
      </c>
      <c r="B1283" t="s">
        <v>5788</v>
      </c>
      <c r="C1283" s="1" t="str">
        <f t="shared" si="209"/>
        <v>21:0502</v>
      </c>
      <c r="D1283" s="1" t="str">
        <f t="shared" si="213"/>
        <v>21:0166</v>
      </c>
      <c r="E1283" t="s">
        <v>5781</v>
      </c>
      <c r="F1283" t="s">
        <v>5789</v>
      </c>
      <c r="H1283">
        <v>52.015179000000003</v>
      </c>
      <c r="I1283">
        <v>-63.6355687</v>
      </c>
      <c r="J1283" s="1" t="str">
        <f t="shared" si="214"/>
        <v>NGR lake sediment grab sample</v>
      </c>
      <c r="K1283" s="1" t="str">
        <f t="shared" si="215"/>
        <v>&lt;177 micron (NGR)</v>
      </c>
      <c r="L1283">
        <v>14</v>
      </c>
      <c r="M1283" t="s">
        <v>52</v>
      </c>
      <c r="N1283">
        <v>103</v>
      </c>
      <c r="O1283" t="s">
        <v>1019</v>
      </c>
      <c r="P1283" t="s">
        <v>130</v>
      </c>
      <c r="Q1283" t="s">
        <v>37</v>
      </c>
      <c r="R1283" t="s">
        <v>79</v>
      </c>
      <c r="S1283" t="s">
        <v>153</v>
      </c>
      <c r="T1283" t="s">
        <v>40</v>
      </c>
      <c r="U1283" t="s">
        <v>5790</v>
      </c>
      <c r="V1283" t="s">
        <v>484</v>
      </c>
      <c r="W1283" t="s">
        <v>40</v>
      </c>
      <c r="X1283" t="s">
        <v>43</v>
      </c>
      <c r="Y1283" t="s">
        <v>55</v>
      </c>
      <c r="Z1283" t="s">
        <v>44</v>
      </c>
      <c r="AA1283" t="s">
        <v>214</v>
      </c>
      <c r="AB1283" t="s">
        <v>285</v>
      </c>
      <c r="AC1283" t="s">
        <v>620</v>
      </c>
      <c r="AD1283" t="s">
        <v>324</v>
      </c>
    </row>
    <row r="1284" spans="1:30" hidden="1" x14ac:dyDescent="0.3">
      <c r="A1284" t="s">
        <v>5791</v>
      </c>
      <c r="B1284" t="s">
        <v>5792</v>
      </c>
      <c r="C1284" s="1" t="str">
        <f t="shared" si="209"/>
        <v>21:0502</v>
      </c>
      <c r="D1284" s="1" t="str">
        <f t="shared" si="213"/>
        <v>21:0166</v>
      </c>
      <c r="E1284" t="s">
        <v>5793</v>
      </c>
      <c r="F1284" t="s">
        <v>5794</v>
      </c>
      <c r="H1284">
        <v>52.020651399999998</v>
      </c>
      <c r="I1284">
        <v>-63.6921167</v>
      </c>
      <c r="J1284" s="1" t="str">
        <f t="shared" si="214"/>
        <v>NGR lake sediment grab sample</v>
      </c>
      <c r="K1284" s="1" t="str">
        <f t="shared" si="215"/>
        <v>&lt;177 micron (NGR)</v>
      </c>
      <c r="L1284">
        <v>14</v>
      </c>
      <c r="M1284" t="s">
        <v>76</v>
      </c>
      <c r="N1284">
        <v>104</v>
      </c>
      <c r="O1284" t="s">
        <v>82</v>
      </c>
      <c r="P1284" t="s">
        <v>397</v>
      </c>
      <c r="Q1284" t="s">
        <v>39</v>
      </c>
      <c r="R1284" t="s">
        <v>119</v>
      </c>
      <c r="S1284" t="s">
        <v>79</v>
      </c>
      <c r="T1284" t="s">
        <v>40</v>
      </c>
      <c r="U1284" t="s">
        <v>810</v>
      </c>
      <c r="V1284" t="s">
        <v>1103</v>
      </c>
      <c r="W1284" t="s">
        <v>40</v>
      </c>
      <c r="X1284" t="s">
        <v>43</v>
      </c>
      <c r="Y1284" t="s">
        <v>37</v>
      </c>
      <c r="Z1284" t="s">
        <v>263</v>
      </c>
      <c r="AA1284" t="s">
        <v>214</v>
      </c>
      <c r="AB1284" t="s">
        <v>559</v>
      </c>
      <c r="AC1284" t="s">
        <v>2271</v>
      </c>
      <c r="AD1284" t="s">
        <v>48</v>
      </c>
    </row>
    <row r="1285" spans="1:30" hidden="1" x14ac:dyDescent="0.3">
      <c r="A1285" t="s">
        <v>5795</v>
      </c>
      <c r="B1285" t="s">
        <v>5796</v>
      </c>
      <c r="C1285" s="1" t="str">
        <f t="shared" si="209"/>
        <v>21:0502</v>
      </c>
      <c r="D1285" s="1" t="str">
        <f t="shared" si="213"/>
        <v>21:0166</v>
      </c>
      <c r="E1285" t="s">
        <v>5797</v>
      </c>
      <c r="F1285" t="s">
        <v>5798</v>
      </c>
      <c r="H1285">
        <v>52.018036899999998</v>
      </c>
      <c r="I1285">
        <v>-63.743589200000002</v>
      </c>
      <c r="J1285" s="1" t="str">
        <f t="shared" si="214"/>
        <v>NGR lake sediment grab sample</v>
      </c>
      <c r="K1285" s="1" t="str">
        <f t="shared" si="215"/>
        <v>&lt;177 micron (NGR)</v>
      </c>
      <c r="L1285">
        <v>14</v>
      </c>
      <c r="M1285" t="s">
        <v>91</v>
      </c>
      <c r="N1285">
        <v>105</v>
      </c>
      <c r="O1285" t="s">
        <v>733</v>
      </c>
      <c r="P1285" t="s">
        <v>67</v>
      </c>
      <c r="Q1285" t="s">
        <v>55</v>
      </c>
      <c r="R1285" t="s">
        <v>165</v>
      </c>
      <c r="S1285" t="s">
        <v>165</v>
      </c>
      <c r="T1285" t="s">
        <v>194</v>
      </c>
      <c r="U1285" t="s">
        <v>370</v>
      </c>
      <c r="V1285" t="s">
        <v>3461</v>
      </c>
      <c r="W1285" t="s">
        <v>40</v>
      </c>
      <c r="X1285" t="s">
        <v>740</v>
      </c>
      <c r="Y1285" t="s">
        <v>37</v>
      </c>
      <c r="Z1285" t="s">
        <v>258</v>
      </c>
      <c r="AA1285" t="s">
        <v>204</v>
      </c>
      <c r="AB1285" t="s">
        <v>1043</v>
      </c>
      <c r="AC1285" t="s">
        <v>505</v>
      </c>
      <c r="AD1285" t="s">
        <v>80</v>
      </c>
    </row>
    <row r="1286" spans="1:30" hidden="1" x14ac:dyDescent="0.3">
      <c r="A1286" t="s">
        <v>5799</v>
      </c>
      <c r="B1286" t="s">
        <v>5800</v>
      </c>
      <c r="C1286" s="1" t="str">
        <f t="shared" si="209"/>
        <v>21:0502</v>
      </c>
      <c r="D1286" s="1" t="str">
        <f t="shared" si="213"/>
        <v>21:0166</v>
      </c>
      <c r="E1286" t="s">
        <v>5801</v>
      </c>
      <c r="F1286" t="s">
        <v>5802</v>
      </c>
      <c r="H1286">
        <v>52.0432275</v>
      </c>
      <c r="I1286">
        <v>-63.771914099999996</v>
      </c>
      <c r="J1286" s="1" t="str">
        <f t="shared" si="214"/>
        <v>NGR lake sediment grab sample</v>
      </c>
      <c r="K1286" s="1" t="str">
        <f t="shared" si="215"/>
        <v>&lt;177 micron (NGR)</v>
      </c>
      <c r="L1286">
        <v>14</v>
      </c>
      <c r="M1286" t="s">
        <v>102</v>
      </c>
      <c r="N1286">
        <v>106</v>
      </c>
      <c r="O1286" t="s">
        <v>66</v>
      </c>
      <c r="P1286" t="s">
        <v>136</v>
      </c>
      <c r="Q1286" t="s">
        <v>95</v>
      </c>
      <c r="R1286" t="s">
        <v>136</v>
      </c>
      <c r="S1286" t="s">
        <v>55</v>
      </c>
      <c r="T1286" t="s">
        <v>40</v>
      </c>
      <c r="U1286" t="s">
        <v>265</v>
      </c>
      <c r="V1286" t="s">
        <v>248</v>
      </c>
      <c r="W1286" t="s">
        <v>194</v>
      </c>
      <c r="X1286" t="s">
        <v>43</v>
      </c>
      <c r="Y1286" t="s">
        <v>95</v>
      </c>
      <c r="Z1286" t="s">
        <v>67</v>
      </c>
      <c r="AA1286" t="s">
        <v>214</v>
      </c>
      <c r="AB1286" t="s">
        <v>285</v>
      </c>
      <c r="AC1286" t="s">
        <v>57</v>
      </c>
      <c r="AD1286" t="s">
        <v>107</v>
      </c>
    </row>
    <row r="1287" spans="1:30" hidden="1" x14ac:dyDescent="0.3">
      <c r="A1287" t="s">
        <v>5803</v>
      </c>
      <c r="B1287" t="s">
        <v>5804</v>
      </c>
      <c r="C1287" s="1" t="str">
        <f t="shared" si="209"/>
        <v>21:0502</v>
      </c>
      <c r="D1287" s="1" t="str">
        <f t="shared" si="213"/>
        <v>21:0166</v>
      </c>
      <c r="E1287" t="s">
        <v>5805</v>
      </c>
      <c r="F1287" t="s">
        <v>5806</v>
      </c>
      <c r="H1287">
        <v>52.0306693</v>
      </c>
      <c r="I1287">
        <v>-63.688714400000002</v>
      </c>
      <c r="J1287" s="1" t="str">
        <f t="shared" si="214"/>
        <v>NGR lake sediment grab sample</v>
      </c>
      <c r="K1287" s="1" t="str">
        <f t="shared" si="215"/>
        <v>&lt;177 micron (NGR)</v>
      </c>
      <c r="L1287">
        <v>14</v>
      </c>
      <c r="M1287" t="s">
        <v>113</v>
      </c>
      <c r="N1287">
        <v>107</v>
      </c>
      <c r="O1287" t="s">
        <v>1134</v>
      </c>
      <c r="P1287" t="s">
        <v>202</v>
      </c>
      <c r="Q1287" t="s">
        <v>37</v>
      </c>
      <c r="R1287" t="s">
        <v>92</v>
      </c>
      <c r="S1287" t="s">
        <v>67</v>
      </c>
      <c r="T1287" t="s">
        <v>40</v>
      </c>
      <c r="U1287" t="s">
        <v>3026</v>
      </c>
      <c r="V1287" t="s">
        <v>620</v>
      </c>
      <c r="W1287" t="s">
        <v>40</v>
      </c>
      <c r="X1287" t="s">
        <v>43</v>
      </c>
      <c r="Y1287" t="s">
        <v>39</v>
      </c>
      <c r="Z1287" t="s">
        <v>204</v>
      </c>
      <c r="AA1287" t="s">
        <v>135</v>
      </c>
      <c r="AB1287" t="s">
        <v>1733</v>
      </c>
      <c r="AC1287" t="s">
        <v>505</v>
      </c>
      <c r="AD1287" t="s">
        <v>86</v>
      </c>
    </row>
    <row r="1288" spans="1:30" hidden="1" x14ac:dyDescent="0.3">
      <c r="A1288" t="s">
        <v>5807</v>
      </c>
      <c r="B1288" t="s">
        <v>5808</v>
      </c>
      <c r="C1288" s="1" t="str">
        <f t="shared" si="209"/>
        <v>21:0502</v>
      </c>
      <c r="D1288" s="1" t="str">
        <f t="shared" si="213"/>
        <v>21:0166</v>
      </c>
      <c r="E1288" t="s">
        <v>5809</v>
      </c>
      <c r="F1288" t="s">
        <v>5810</v>
      </c>
      <c r="H1288">
        <v>52.033828100000001</v>
      </c>
      <c r="I1288">
        <v>-63.651765300000001</v>
      </c>
      <c r="J1288" s="1" t="str">
        <f t="shared" si="214"/>
        <v>NGR lake sediment grab sample</v>
      </c>
      <c r="K1288" s="1" t="str">
        <f t="shared" si="215"/>
        <v>&lt;177 micron (NGR)</v>
      </c>
      <c r="L1288">
        <v>14</v>
      </c>
      <c r="M1288" t="s">
        <v>127</v>
      </c>
      <c r="N1288">
        <v>108</v>
      </c>
      <c r="O1288" t="s">
        <v>35</v>
      </c>
      <c r="P1288" t="s">
        <v>136</v>
      </c>
      <c r="Q1288" t="s">
        <v>37</v>
      </c>
      <c r="R1288" t="s">
        <v>37</v>
      </c>
      <c r="S1288" t="s">
        <v>39</v>
      </c>
      <c r="T1288" t="s">
        <v>40</v>
      </c>
      <c r="U1288" t="s">
        <v>35</v>
      </c>
      <c r="V1288" t="s">
        <v>398</v>
      </c>
      <c r="W1288" t="s">
        <v>117</v>
      </c>
      <c r="X1288" t="s">
        <v>43</v>
      </c>
      <c r="Y1288" t="s">
        <v>39</v>
      </c>
      <c r="Z1288" t="s">
        <v>423</v>
      </c>
      <c r="AA1288" t="s">
        <v>204</v>
      </c>
      <c r="AB1288" t="s">
        <v>2203</v>
      </c>
      <c r="AC1288" t="s">
        <v>248</v>
      </c>
      <c r="AD1288" t="s">
        <v>45</v>
      </c>
    </row>
    <row r="1289" spans="1:30" hidden="1" x14ac:dyDescent="0.3">
      <c r="A1289" t="s">
        <v>5811</v>
      </c>
      <c r="B1289" t="s">
        <v>5812</v>
      </c>
      <c r="C1289" s="1" t="str">
        <f t="shared" si="209"/>
        <v>21:0502</v>
      </c>
      <c r="D1289" s="1" t="str">
        <f t="shared" si="213"/>
        <v>21:0166</v>
      </c>
      <c r="E1289" t="s">
        <v>5813</v>
      </c>
      <c r="F1289" t="s">
        <v>5814</v>
      </c>
      <c r="H1289">
        <v>52.035983700000003</v>
      </c>
      <c r="I1289">
        <v>-63.6031203</v>
      </c>
      <c r="J1289" s="1" t="str">
        <f t="shared" si="214"/>
        <v>NGR lake sediment grab sample</v>
      </c>
      <c r="K1289" s="1" t="str">
        <f t="shared" si="215"/>
        <v>&lt;177 micron (NGR)</v>
      </c>
      <c r="L1289">
        <v>14</v>
      </c>
      <c r="M1289" t="s">
        <v>142</v>
      </c>
      <c r="N1289">
        <v>109</v>
      </c>
      <c r="O1289" t="s">
        <v>258</v>
      </c>
      <c r="P1289" t="s">
        <v>54</v>
      </c>
      <c r="Q1289" t="s">
        <v>37</v>
      </c>
      <c r="R1289" t="s">
        <v>79</v>
      </c>
      <c r="S1289" t="s">
        <v>153</v>
      </c>
      <c r="T1289" t="s">
        <v>40</v>
      </c>
      <c r="U1289" t="s">
        <v>5815</v>
      </c>
      <c r="V1289" t="s">
        <v>1222</v>
      </c>
      <c r="W1289" t="s">
        <v>40</v>
      </c>
      <c r="X1289" t="s">
        <v>179</v>
      </c>
      <c r="Y1289" t="s">
        <v>55</v>
      </c>
      <c r="Z1289" t="s">
        <v>44</v>
      </c>
      <c r="AA1289" t="s">
        <v>58</v>
      </c>
      <c r="AB1289" t="s">
        <v>338</v>
      </c>
      <c r="AC1289" t="s">
        <v>714</v>
      </c>
      <c r="AD1289" t="s">
        <v>480</v>
      </c>
    </row>
    <row r="1290" spans="1:30" hidden="1" x14ac:dyDescent="0.3">
      <c r="A1290" t="s">
        <v>5816</v>
      </c>
      <c r="B1290" t="s">
        <v>5817</v>
      </c>
      <c r="C1290" s="1" t="str">
        <f t="shared" si="209"/>
        <v>21:0502</v>
      </c>
      <c r="D1290" s="1" t="str">
        <f t="shared" si="213"/>
        <v>21:0166</v>
      </c>
      <c r="E1290" t="s">
        <v>5818</v>
      </c>
      <c r="F1290" t="s">
        <v>5819</v>
      </c>
      <c r="H1290">
        <v>52.0414374</v>
      </c>
      <c r="I1290">
        <v>-63.560095400000002</v>
      </c>
      <c r="J1290" s="1" t="str">
        <f t="shared" si="214"/>
        <v>NGR lake sediment grab sample</v>
      </c>
      <c r="K1290" s="1" t="str">
        <f t="shared" si="215"/>
        <v>&lt;177 micron (NGR)</v>
      </c>
      <c r="L1290">
        <v>14</v>
      </c>
      <c r="M1290" t="s">
        <v>150</v>
      </c>
      <c r="N1290">
        <v>110</v>
      </c>
      <c r="O1290" t="s">
        <v>258</v>
      </c>
      <c r="P1290" t="s">
        <v>247</v>
      </c>
      <c r="Q1290" t="s">
        <v>95</v>
      </c>
      <c r="R1290" t="s">
        <v>192</v>
      </c>
      <c r="S1290" t="s">
        <v>256</v>
      </c>
      <c r="T1290" t="s">
        <v>40</v>
      </c>
      <c r="U1290" t="s">
        <v>1236</v>
      </c>
      <c r="V1290" t="s">
        <v>1866</v>
      </c>
      <c r="W1290" t="s">
        <v>40</v>
      </c>
      <c r="X1290" t="s">
        <v>179</v>
      </c>
      <c r="Y1290" t="s">
        <v>55</v>
      </c>
      <c r="Z1290" t="s">
        <v>423</v>
      </c>
      <c r="AA1290" t="s">
        <v>204</v>
      </c>
      <c r="AB1290" t="s">
        <v>1736</v>
      </c>
      <c r="AC1290" t="s">
        <v>293</v>
      </c>
      <c r="AD1290" t="s">
        <v>308</v>
      </c>
    </row>
    <row r="1291" spans="1:30" hidden="1" x14ac:dyDescent="0.3">
      <c r="A1291" t="s">
        <v>5820</v>
      </c>
      <c r="B1291" t="s">
        <v>5821</v>
      </c>
      <c r="C1291" s="1" t="str">
        <f t="shared" si="209"/>
        <v>21:0502</v>
      </c>
      <c r="D1291" s="1" t="str">
        <f t="shared" si="213"/>
        <v>21:0166</v>
      </c>
      <c r="E1291" t="s">
        <v>5822</v>
      </c>
      <c r="F1291" t="s">
        <v>5823</v>
      </c>
      <c r="H1291">
        <v>52.033240599999999</v>
      </c>
      <c r="I1291">
        <v>-63.501451000000003</v>
      </c>
      <c r="J1291" s="1" t="str">
        <f t="shared" si="214"/>
        <v>NGR lake sediment grab sample</v>
      </c>
      <c r="K1291" s="1" t="str">
        <f t="shared" si="215"/>
        <v>&lt;177 micron (NGR)</v>
      </c>
      <c r="L1291">
        <v>14</v>
      </c>
      <c r="M1291" t="s">
        <v>175</v>
      </c>
      <c r="N1291">
        <v>111</v>
      </c>
      <c r="O1291" t="s">
        <v>1139</v>
      </c>
      <c r="P1291" t="s">
        <v>134</v>
      </c>
      <c r="Q1291" t="s">
        <v>55</v>
      </c>
      <c r="R1291" t="s">
        <v>176</v>
      </c>
      <c r="S1291" t="s">
        <v>54</v>
      </c>
      <c r="T1291" t="s">
        <v>40</v>
      </c>
      <c r="U1291" t="s">
        <v>5824</v>
      </c>
      <c r="V1291" t="s">
        <v>5825</v>
      </c>
      <c r="W1291" t="s">
        <v>194</v>
      </c>
      <c r="X1291" t="s">
        <v>43</v>
      </c>
      <c r="Y1291" t="s">
        <v>68</v>
      </c>
      <c r="Z1291" t="s">
        <v>83</v>
      </c>
      <c r="AA1291" t="s">
        <v>44</v>
      </c>
      <c r="AB1291" t="s">
        <v>46</v>
      </c>
      <c r="AC1291" t="s">
        <v>1503</v>
      </c>
      <c r="AD1291" t="s">
        <v>86</v>
      </c>
    </row>
    <row r="1292" spans="1:30" hidden="1" x14ac:dyDescent="0.3">
      <c r="A1292" t="s">
        <v>5826</v>
      </c>
      <c r="B1292" t="s">
        <v>5827</v>
      </c>
      <c r="C1292" s="1" t="str">
        <f t="shared" si="209"/>
        <v>21:0502</v>
      </c>
      <c r="D1292" s="1" t="str">
        <f t="shared" si="213"/>
        <v>21:0166</v>
      </c>
      <c r="E1292" t="s">
        <v>5828</v>
      </c>
      <c r="F1292" t="s">
        <v>5829</v>
      </c>
      <c r="H1292">
        <v>52.033766300000003</v>
      </c>
      <c r="I1292">
        <v>-63.429736200000001</v>
      </c>
      <c r="J1292" s="1" t="str">
        <f t="shared" si="214"/>
        <v>NGR lake sediment grab sample</v>
      </c>
      <c r="K1292" s="1" t="str">
        <f t="shared" si="215"/>
        <v>&lt;177 micron (NGR)</v>
      </c>
      <c r="L1292">
        <v>14</v>
      </c>
      <c r="M1292" t="s">
        <v>184</v>
      </c>
      <c r="N1292">
        <v>112</v>
      </c>
      <c r="O1292" t="s">
        <v>392</v>
      </c>
      <c r="P1292" t="s">
        <v>810</v>
      </c>
      <c r="Q1292" t="s">
        <v>39</v>
      </c>
      <c r="R1292" t="s">
        <v>130</v>
      </c>
      <c r="S1292" t="s">
        <v>135</v>
      </c>
      <c r="T1292" t="s">
        <v>40</v>
      </c>
      <c r="U1292" t="s">
        <v>859</v>
      </c>
      <c r="V1292" t="s">
        <v>4205</v>
      </c>
      <c r="W1292" t="s">
        <v>649</v>
      </c>
      <c r="X1292" t="s">
        <v>43</v>
      </c>
      <c r="Y1292" t="s">
        <v>55</v>
      </c>
      <c r="Z1292" t="s">
        <v>760</v>
      </c>
      <c r="AA1292" t="s">
        <v>241</v>
      </c>
      <c r="AB1292" t="s">
        <v>671</v>
      </c>
      <c r="AC1292" t="s">
        <v>740</v>
      </c>
      <c r="AD1292" t="s">
        <v>216</v>
      </c>
    </row>
    <row r="1293" spans="1:30" hidden="1" x14ac:dyDescent="0.3">
      <c r="A1293" t="s">
        <v>5830</v>
      </c>
      <c r="B1293" t="s">
        <v>5831</v>
      </c>
      <c r="C1293" s="1" t="str">
        <f t="shared" si="209"/>
        <v>21:0502</v>
      </c>
      <c r="D1293" s="1" t="str">
        <f t="shared" si="213"/>
        <v>21:0166</v>
      </c>
      <c r="E1293" t="s">
        <v>5832</v>
      </c>
      <c r="F1293" t="s">
        <v>5833</v>
      </c>
      <c r="H1293">
        <v>52.053173399999999</v>
      </c>
      <c r="I1293">
        <v>-63.410671200000003</v>
      </c>
      <c r="J1293" s="1" t="str">
        <f t="shared" si="214"/>
        <v>NGR lake sediment grab sample</v>
      </c>
      <c r="K1293" s="1" t="str">
        <f t="shared" si="215"/>
        <v>&lt;177 micron (NGR)</v>
      </c>
      <c r="L1293">
        <v>14</v>
      </c>
      <c r="M1293" t="s">
        <v>191</v>
      </c>
      <c r="N1293">
        <v>113</v>
      </c>
      <c r="O1293" t="s">
        <v>1139</v>
      </c>
      <c r="P1293" t="s">
        <v>35</v>
      </c>
      <c r="Q1293" t="s">
        <v>37</v>
      </c>
      <c r="R1293" t="s">
        <v>193</v>
      </c>
      <c r="S1293" t="s">
        <v>276</v>
      </c>
      <c r="T1293" t="s">
        <v>40</v>
      </c>
      <c r="U1293" t="s">
        <v>5111</v>
      </c>
      <c r="V1293" t="s">
        <v>1043</v>
      </c>
      <c r="W1293" t="s">
        <v>40</v>
      </c>
      <c r="X1293" t="s">
        <v>43</v>
      </c>
      <c r="Y1293" t="s">
        <v>39</v>
      </c>
      <c r="Z1293" t="s">
        <v>1142</v>
      </c>
      <c r="AA1293" t="s">
        <v>314</v>
      </c>
      <c r="AB1293" t="s">
        <v>784</v>
      </c>
      <c r="AC1293" t="s">
        <v>70</v>
      </c>
      <c r="AD1293" t="s">
        <v>86</v>
      </c>
    </row>
    <row r="1294" spans="1:30" hidden="1" x14ac:dyDescent="0.3">
      <c r="A1294" t="s">
        <v>5834</v>
      </c>
      <c r="B1294" t="s">
        <v>5835</v>
      </c>
      <c r="C1294" s="1" t="str">
        <f t="shared" si="209"/>
        <v>21:0502</v>
      </c>
      <c r="D1294" s="1" t="str">
        <f t="shared" si="213"/>
        <v>21:0166</v>
      </c>
      <c r="E1294" t="s">
        <v>5836</v>
      </c>
      <c r="F1294" t="s">
        <v>5837</v>
      </c>
      <c r="H1294">
        <v>52.036278299999999</v>
      </c>
      <c r="I1294">
        <v>-63.352773200000001</v>
      </c>
      <c r="J1294" s="1" t="str">
        <f t="shared" si="214"/>
        <v>NGR lake sediment grab sample</v>
      </c>
      <c r="K1294" s="1" t="str">
        <f t="shared" si="215"/>
        <v>&lt;177 micron (NGR)</v>
      </c>
      <c r="L1294">
        <v>14</v>
      </c>
      <c r="M1294" t="s">
        <v>201</v>
      </c>
      <c r="N1294">
        <v>114</v>
      </c>
      <c r="O1294" t="s">
        <v>83</v>
      </c>
      <c r="P1294" t="s">
        <v>164</v>
      </c>
      <c r="Q1294" t="s">
        <v>37</v>
      </c>
      <c r="R1294" t="s">
        <v>185</v>
      </c>
      <c r="S1294" t="s">
        <v>54</v>
      </c>
      <c r="T1294" t="s">
        <v>40</v>
      </c>
      <c r="U1294" t="s">
        <v>5838</v>
      </c>
      <c r="V1294" t="s">
        <v>901</v>
      </c>
      <c r="W1294" t="s">
        <v>40</v>
      </c>
      <c r="X1294" t="s">
        <v>43</v>
      </c>
      <c r="Y1294" t="s">
        <v>39</v>
      </c>
      <c r="Z1294" t="s">
        <v>83</v>
      </c>
      <c r="AA1294" t="s">
        <v>58</v>
      </c>
      <c r="AB1294" t="s">
        <v>1512</v>
      </c>
      <c r="AC1294" t="s">
        <v>167</v>
      </c>
      <c r="AD1294" t="s">
        <v>203</v>
      </c>
    </row>
    <row r="1295" spans="1:30" hidden="1" x14ac:dyDescent="0.3">
      <c r="A1295" t="s">
        <v>5839</v>
      </c>
      <c r="B1295" t="s">
        <v>5840</v>
      </c>
      <c r="C1295" s="1" t="str">
        <f t="shared" si="209"/>
        <v>21:0502</v>
      </c>
      <c r="D1295" s="1" t="str">
        <f>HYPERLINK("http://geochem.nrcan.gc.ca/cdogs/content/svy/svy_e.htm", "")</f>
        <v/>
      </c>
      <c r="G1295" s="1" t="str">
        <f>HYPERLINK("http://geochem.nrcan.gc.ca/cdogs/content/cr_/cr_00056_e.htm", "56")</f>
        <v>56</v>
      </c>
      <c r="J1295" t="s">
        <v>161</v>
      </c>
      <c r="K1295" t="s">
        <v>162</v>
      </c>
      <c r="L1295">
        <v>14</v>
      </c>
      <c r="M1295" t="s">
        <v>163</v>
      </c>
      <c r="N1295">
        <v>115</v>
      </c>
      <c r="O1295" t="s">
        <v>1108</v>
      </c>
      <c r="P1295" t="s">
        <v>69</v>
      </c>
      <c r="Q1295" t="s">
        <v>165</v>
      </c>
      <c r="R1295" t="s">
        <v>135</v>
      </c>
      <c r="S1295" t="s">
        <v>130</v>
      </c>
      <c r="T1295" t="s">
        <v>40</v>
      </c>
      <c r="U1295" t="s">
        <v>5841</v>
      </c>
      <c r="V1295" t="s">
        <v>484</v>
      </c>
      <c r="W1295" t="s">
        <v>239</v>
      </c>
      <c r="X1295" t="s">
        <v>256</v>
      </c>
      <c r="Y1295" t="s">
        <v>37</v>
      </c>
      <c r="Z1295" t="s">
        <v>211</v>
      </c>
      <c r="AA1295" t="s">
        <v>241</v>
      </c>
      <c r="AB1295" t="s">
        <v>485</v>
      </c>
      <c r="AC1295" t="s">
        <v>2716</v>
      </c>
      <c r="AD1295" t="s">
        <v>2471</v>
      </c>
    </row>
    <row r="1296" spans="1:30" hidden="1" x14ac:dyDescent="0.3">
      <c r="A1296" t="s">
        <v>5842</v>
      </c>
      <c r="B1296" t="s">
        <v>5843</v>
      </c>
      <c r="C1296" s="1" t="str">
        <f t="shared" si="209"/>
        <v>21:0502</v>
      </c>
      <c r="D1296" s="1" t="str">
        <f t="shared" ref="D1296:D1316" si="216">HYPERLINK("http://geochem.nrcan.gc.ca/cdogs/content/svy/svy210166_e.htm", "21:0166")</f>
        <v>21:0166</v>
      </c>
      <c r="E1296" t="s">
        <v>5844</v>
      </c>
      <c r="F1296" t="s">
        <v>5845</v>
      </c>
      <c r="H1296">
        <v>52.030491599999998</v>
      </c>
      <c r="I1296">
        <v>-63.269702299999999</v>
      </c>
      <c r="J1296" s="1" t="str">
        <f t="shared" ref="J1296:J1316" si="217">HYPERLINK("http://geochem.nrcan.gc.ca/cdogs/content/kwd/kwd020027_e.htm", "NGR lake sediment grab sample")</f>
        <v>NGR lake sediment grab sample</v>
      </c>
      <c r="K1296" s="1" t="str">
        <f t="shared" ref="K1296:K1316" si="218">HYPERLINK("http://geochem.nrcan.gc.ca/cdogs/content/kwd/kwd080006_e.htm", "&lt;177 micron (NGR)")</f>
        <v>&lt;177 micron (NGR)</v>
      </c>
      <c r="L1296">
        <v>14</v>
      </c>
      <c r="M1296" t="s">
        <v>210</v>
      </c>
      <c r="N1296">
        <v>116</v>
      </c>
      <c r="O1296" t="s">
        <v>204</v>
      </c>
      <c r="P1296" t="s">
        <v>193</v>
      </c>
      <c r="Q1296" t="s">
        <v>55</v>
      </c>
      <c r="R1296" t="s">
        <v>153</v>
      </c>
      <c r="S1296" t="s">
        <v>136</v>
      </c>
      <c r="T1296" t="s">
        <v>40</v>
      </c>
      <c r="U1296" t="s">
        <v>214</v>
      </c>
      <c r="V1296" t="s">
        <v>233</v>
      </c>
      <c r="W1296" t="s">
        <v>40</v>
      </c>
      <c r="X1296" t="s">
        <v>43</v>
      </c>
      <c r="Y1296" t="s">
        <v>95</v>
      </c>
      <c r="Z1296" t="s">
        <v>35</v>
      </c>
      <c r="AA1296" t="s">
        <v>58</v>
      </c>
      <c r="AB1296" t="s">
        <v>493</v>
      </c>
      <c r="AC1296" t="s">
        <v>239</v>
      </c>
      <c r="AD1296" t="s">
        <v>83</v>
      </c>
    </row>
    <row r="1297" spans="1:30" hidden="1" x14ac:dyDescent="0.3">
      <c r="A1297" t="s">
        <v>5846</v>
      </c>
      <c r="B1297" t="s">
        <v>5847</v>
      </c>
      <c r="C1297" s="1" t="str">
        <f t="shared" si="209"/>
        <v>21:0502</v>
      </c>
      <c r="D1297" s="1" t="str">
        <f t="shared" si="216"/>
        <v>21:0166</v>
      </c>
      <c r="E1297" t="s">
        <v>5848</v>
      </c>
      <c r="F1297" t="s">
        <v>5849</v>
      </c>
      <c r="H1297">
        <v>52.029276199999998</v>
      </c>
      <c r="I1297">
        <v>-63.213608299999997</v>
      </c>
      <c r="J1297" s="1" t="str">
        <f t="shared" si="217"/>
        <v>NGR lake sediment grab sample</v>
      </c>
      <c r="K1297" s="1" t="str">
        <f t="shared" si="218"/>
        <v>&lt;177 micron (NGR)</v>
      </c>
      <c r="L1297">
        <v>14</v>
      </c>
      <c r="M1297" t="s">
        <v>221</v>
      </c>
      <c r="N1297">
        <v>117</v>
      </c>
      <c r="O1297" t="s">
        <v>134</v>
      </c>
      <c r="P1297" t="s">
        <v>185</v>
      </c>
      <c r="Q1297" t="s">
        <v>95</v>
      </c>
      <c r="R1297" t="s">
        <v>185</v>
      </c>
      <c r="S1297" t="s">
        <v>145</v>
      </c>
      <c r="T1297" t="s">
        <v>40</v>
      </c>
      <c r="U1297" t="s">
        <v>384</v>
      </c>
      <c r="V1297" t="s">
        <v>596</v>
      </c>
      <c r="W1297" t="s">
        <v>40</v>
      </c>
      <c r="X1297" t="s">
        <v>43</v>
      </c>
      <c r="Y1297" t="s">
        <v>55</v>
      </c>
      <c r="Z1297" t="s">
        <v>214</v>
      </c>
      <c r="AA1297" t="s">
        <v>134</v>
      </c>
      <c r="AB1297" t="s">
        <v>157</v>
      </c>
      <c r="AC1297" t="s">
        <v>39</v>
      </c>
      <c r="AD1297" t="s">
        <v>86</v>
      </c>
    </row>
    <row r="1298" spans="1:30" hidden="1" x14ac:dyDescent="0.3">
      <c r="A1298" t="s">
        <v>5850</v>
      </c>
      <c r="B1298" t="s">
        <v>5851</v>
      </c>
      <c r="C1298" s="1" t="str">
        <f t="shared" si="209"/>
        <v>21:0502</v>
      </c>
      <c r="D1298" s="1" t="str">
        <f t="shared" si="216"/>
        <v>21:0166</v>
      </c>
      <c r="E1298" t="s">
        <v>5852</v>
      </c>
      <c r="F1298" t="s">
        <v>5853</v>
      </c>
      <c r="H1298">
        <v>52.050282600000003</v>
      </c>
      <c r="I1298">
        <v>-63.185215300000003</v>
      </c>
      <c r="J1298" s="1" t="str">
        <f t="shared" si="217"/>
        <v>NGR lake sediment grab sample</v>
      </c>
      <c r="K1298" s="1" t="str">
        <f t="shared" si="218"/>
        <v>&lt;177 micron (NGR)</v>
      </c>
      <c r="L1298">
        <v>14</v>
      </c>
      <c r="M1298" t="s">
        <v>230</v>
      </c>
      <c r="N1298">
        <v>118</v>
      </c>
      <c r="O1298" t="s">
        <v>403</v>
      </c>
      <c r="P1298" t="s">
        <v>185</v>
      </c>
      <c r="Q1298" t="s">
        <v>95</v>
      </c>
      <c r="R1298" t="s">
        <v>119</v>
      </c>
      <c r="S1298" t="s">
        <v>185</v>
      </c>
      <c r="T1298" t="s">
        <v>40</v>
      </c>
      <c r="U1298" t="s">
        <v>1295</v>
      </c>
      <c r="V1298" t="s">
        <v>85</v>
      </c>
      <c r="W1298" t="s">
        <v>40</v>
      </c>
      <c r="X1298" t="s">
        <v>43</v>
      </c>
      <c r="Y1298" t="s">
        <v>95</v>
      </c>
      <c r="Z1298" t="s">
        <v>211</v>
      </c>
      <c r="AA1298" t="s">
        <v>204</v>
      </c>
      <c r="AB1298" t="s">
        <v>5854</v>
      </c>
      <c r="AC1298" t="s">
        <v>106</v>
      </c>
      <c r="AD1298" t="s">
        <v>155</v>
      </c>
    </row>
    <row r="1299" spans="1:30" hidden="1" x14ac:dyDescent="0.3">
      <c r="A1299" t="s">
        <v>5855</v>
      </c>
      <c r="B1299" t="s">
        <v>5856</v>
      </c>
      <c r="C1299" s="1" t="str">
        <f t="shared" si="209"/>
        <v>21:0502</v>
      </c>
      <c r="D1299" s="1" t="str">
        <f t="shared" si="216"/>
        <v>21:0166</v>
      </c>
      <c r="E1299" t="s">
        <v>5857</v>
      </c>
      <c r="F1299" t="s">
        <v>5858</v>
      </c>
      <c r="H1299">
        <v>52.082873900000003</v>
      </c>
      <c r="I1299">
        <v>-63.196908100000002</v>
      </c>
      <c r="J1299" s="1" t="str">
        <f t="shared" si="217"/>
        <v>NGR lake sediment grab sample</v>
      </c>
      <c r="K1299" s="1" t="str">
        <f t="shared" si="218"/>
        <v>&lt;177 micron (NGR)</v>
      </c>
      <c r="L1299">
        <v>14</v>
      </c>
      <c r="M1299" t="s">
        <v>238</v>
      </c>
      <c r="N1299">
        <v>119</v>
      </c>
      <c r="O1299" t="s">
        <v>255</v>
      </c>
      <c r="P1299" t="s">
        <v>119</v>
      </c>
      <c r="Q1299" t="s">
        <v>95</v>
      </c>
      <c r="R1299" t="s">
        <v>79</v>
      </c>
      <c r="S1299" t="s">
        <v>131</v>
      </c>
      <c r="T1299" t="s">
        <v>40</v>
      </c>
      <c r="U1299" t="s">
        <v>61</v>
      </c>
      <c r="V1299" t="s">
        <v>284</v>
      </c>
      <c r="W1299" t="s">
        <v>40</v>
      </c>
      <c r="X1299" t="s">
        <v>179</v>
      </c>
      <c r="Y1299" t="s">
        <v>95</v>
      </c>
      <c r="Z1299" t="s">
        <v>58</v>
      </c>
      <c r="AA1299" t="s">
        <v>204</v>
      </c>
      <c r="AB1299" t="s">
        <v>1044</v>
      </c>
      <c r="AC1299" t="s">
        <v>57</v>
      </c>
      <c r="AD1299" t="s">
        <v>1060</v>
      </c>
    </row>
    <row r="1300" spans="1:30" hidden="1" x14ac:dyDescent="0.3">
      <c r="A1300" t="s">
        <v>5859</v>
      </c>
      <c r="B1300" t="s">
        <v>5860</v>
      </c>
      <c r="C1300" s="1" t="str">
        <f t="shared" si="209"/>
        <v>21:0502</v>
      </c>
      <c r="D1300" s="1" t="str">
        <f t="shared" si="216"/>
        <v>21:0166</v>
      </c>
      <c r="E1300" t="s">
        <v>5861</v>
      </c>
      <c r="F1300" t="s">
        <v>5862</v>
      </c>
      <c r="H1300">
        <v>52.076810799999997</v>
      </c>
      <c r="I1300">
        <v>-63.250296900000002</v>
      </c>
      <c r="J1300" s="1" t="str">
        <f t="shared" si="217"/>
        <v>NGR lake sediment grab sample</v>
      </c>
      <c r="K1300" s="1" t="str">
        <f t="shared" si="218"/>
        <v>&lt;177 micron (NGR)</v>
      </c>
      <c r="L1300">
        <v>14</v>
      </c>
      <c r="M1300" t="s">
        <v>246</v>
      </c>
      <c r="N1300">
        <v>120</v>
      </c>
      <c r="O1300" t="s">
        <v>35</v>
      </c>
      <c r="P1300" t="s">
        <v>165</v>
      </c>
      <c r="Q1300" t="s">
        <v>55</v>
      </c>
      <c r="R1300" t="s">
        <v>153</v>
      </c>
      <c r="S1300" t="s">
        <v>136</v>
      </c>
      <c r="T1300" t="s">
        <v>40</v>
      </c>
      <c r="U1300" t="s">
        <v>263</v>
      </c>
      <c r="V1300" t="s">
        <v>106</v>
      </c>
      <c r="W1300" t="s">
        <v>40</v>
      </c>
      <c r="X1300" t="s">
        <v>43</v>
      </c>
      <c r="Y1300" t="s">
        <v>95</v>
      </c>
      <c r="Z1300" t="s">
        <v>423</v>
      </c>
      <c r="AA1300" t="s">
        <v>258</v>
      </c>
      <c r="AB1300" t="s">
        <v>2003</v>
      </c>
      <c r="AC1300" t="s">
        <v>179</v>
      </c>
      <c r="AD1300" t="s">
        <v>44</v>
      </c>
    </row>
    <row r="1301" spans="1:30" hidden="1" x14ac:dyDescent="0.3">
      <c r="A1301" t="s">
        <v>5863</v>
      </c>
      <c r="B1301" t="s">
        <v>5864</v>
      </c>
      <c r="C1301" s="1" t="str">
        <f t="shared" si="209"/>
        <v>21:0502</v>
      </c>
      <c r="D1301" s="1" t="str">
        <f t="shared" si="216"/>
        <v>21:0166</v>
      </c>
      <c r="E1301" t="s">
        <v>5865</v>
      </c>
      <c r="F1301" t="s">
        <v>5866</v>
      </c>
      <c r="H1301">
        <v>52.108808799999998</v>
      </c>
      <c r="I1301">
        <v>-63.241933699999997</v>
      </c>
      <c r="J1301" s="1" t="str">
        <f t="shared" si="217"/>
        <v>NGR lake sediment grab sample</v>
      </c>
      <c r="K1301" s="1" t="str">
        <f t="shared" si="218"/>
        <v>&lt;177 micron (NGR)</v>
      </c>
      <c r="L1301">
        <v>15</v>
      </c>
      <c r="M1301" t="s">
        <v>34</v>
      </c>
      <c r="N1301">
        <v>121</v>
      </c>
      <c r="O1301" t="s">
        <v>53</v>
      </c>
      <c r="P1301" t="s">
        <v>79</v>
      </c>
      <c r="Q1301" t="s">
        <v>55</v>
      </c>
      <c r="R1301" t="s">
        <v>131</v>
      </c>
      <c r="S1301" t="s">
        <v>92</v>
      </c>
      <c r="T1301" t="s">
        <v>40</v>
      </c>
      <c r="U1301" t="s">
        <v>223</v>
      </c>
      <c r="V1301" t="s">
        <v>47</v>
      </c>
      <c r="W1301" t="s">
        <v>40</v>
      </c>
      <c r="X1301" t="s">
        <v>43</v>
      </c>
      <c r="Y1301" t="s">
        <v>95</v>
      </c>
      <c r="Z1301" t="s">
        <v>263</v>
      </c>
      <c r="AA1301" t="s">
        <v>134</v>
      </c>
      <c r="AB1301" t="s">
        <v>157</v>
      </c>
      <c r="AC1301" t="s">
        <v>70</v>
      </c>
      <c r="AD1301" t="s">
        <v>449</v>
      </c>
    </row>
    <row r="1302" spans="1:30" hidden="1" x14ac:dyDescent="0.3">
      <c r="A1302" t="s">
        <v>5867</v>
      </c>
      <c r="B1302" t="s">
        <v>5868</v>
      </c>
      <c r="C1302" s="1" t="str">
        <f t="shared" si="209"/>
        <v>21:0502</v>
      </c>
      <c r="D1302" s="1" t="str">
        <f t="shared" si="216"/>
        <v>21:0166</v>
      </c>
      <c r="E1302" t="s">
        <v>5869</v>
      </c>
      <c r="F1302" t="s">
        <v>5870</v>
      </c>
      <c r="H1302">
        <v>52.078973900000001</v>
      </c>
      <c r="I1302">
        <v>-63.264316899999997</v>
      </c>
      <c r="J1302" s="1" t="str">
        <f t="shared" si="217"/>
        <v>NGR lake sediment grab sample</v>
      </c>
      <c r="K1302" s="1" t="str">
        <f t="shared" si="218"/>
        <v>&lt;177 micron (NGR)</v>
      </c>
      <c r="L1302">
        <v>15</v>
      </c>
      <c r="M1302" t="s">
        <v>76</v>
      </c>
      <c r="N1302">
        <v>122</v>
      </c>
      <c r="O1302" t="s">
        <v>67</v>
      </c>
      <c r="P1302" t="s">
        <v>119</v>
      </c>
      <c r="Q1302" t="s">
        <v>37</v>
      </c>
      <c r="R1302" t="s">
        <v>131</v>
      </c>
      <c r="S1302" t="s">
        <v>55</v>
      </c>
      <c r="T1302" t="s">
        <v>40</v>
      </c>
      <c r="U1302" t="s">
        <v>134</v>
      </c>
      <c r="V1302" t="s">
        <v>144</v>
      </c>
      <c r="W1302" t="s">
        <v>40</v>
      </c>
      <c r="X1302" t="s">
        <v>43</v>
      </c>
      <c r="Y1302" t="s">
        <v>95</v>
      </c>
      <c r="Z1302" t="s">
        <v>164</v>
      </c>
      <c r="AA1302" t="s">
        <v>58</v>
      </c>
      <c r="AB1302" t="s">
        <v>547</v>
      </c>
      <c r="AC1302" t="s">
        <v>144</v>
      </c>
      <c r="AD1302" t="s">
        <v>44</v>
      </c>
    </row>
    <row r="1303" spans="1:30" hidden="1" x14ac:dyDescent="0.3">
      <c r="A1303" t="s">
        <v>5871</v>
      </c>
      <c r="B1303" t="s">
        <v>5872</v>
      </c>
      <c r="C1303" s="1" t="str">
        <f t="shared" si="209"/>
        <v>21:0502</v>
      </c>
      <c r="D1303" s="1" t="str">
        <f t="shared" si="216"/>
        <v>21:0166</v>
      </c>
      <c r="E1303" t="s">
        <v>5865</v>
      </c>
      <c r="F1303" t="s">
        <v>5873</v>
      </c>
      <c r="H1303">
        <v>52.108808799999998</v>
      </c>
      <c r="I1303">
        <v>-63.241933699999997</v>
      </c>
      <c r="J1303" s="1" t="str">
        <f t="shared" si="217"/>
        <v>NGR lake sediment grab sample</v>
      </c>
      <c r="K1303" s="1" t="str">
        <f t="shared" si="218"/>
        <v>&lt;177 micron (NGR)</v>
      </c>
      <c r="L1303">
        <v>15</v>
      </c>
      <c r="M1303" t="s">
        <v>65</v>
      </c>
      <c r="N1303">
        <v>123</v>
      </c>
      <c r="O1303" t="s">
        <v>66</v>
      </c>
      <c r="P1303" t="s">
        <v>153</v>
      </c>
      <c r="Q1303" t="s">
        <v>55</v>
      </c>
      <c r="R1303" t="s">
        <v>131</v>
      </c>
      <c r="S1303" t="s">
        <v>131</v>
      </c>
      <c r="T1303" t="s">
        <v>40</v>
      </c>
      <c r="U1303" t="s">
        <v>5778</v>
      </c>
      <c r="V1303" t="s">
        <v>70</v>
      </c>
      <c r="W1303" t="s">
        <v>40</v>
      </c>
      <c r="X1303" t="s">
        <v>43</v>
      </c>
      <c r="Y1303" t="s">
        <v>95</v>
      </c>
      <c r="Z1303" t="s">
        <v>263</v>
      </c>
      <c r="AA1303" t="s">
        <v>134</v>
      </c>
      <c r="AB1303" t="s">
        <v>37</v>
      </c>
      <c r="AC1303" t="s">
        <v>106</v>
      </c>
      <c r="AD1303" t="s">
        <v>203</v>
      </c>
    </row>
    <row r="1304" spans="1:30" hidden="1" x14ac:dyDescent="0.3">
      <c r="A1304" t="s">
        <v>5874</v>
      </c>
      <c r="B1304" t="s">
        <v>5875</v>
      </c>
      <c r="C1304" s="1" t="str">
        <f t="shared" si="209"/>
        <v>21:0502</v>
      </c>
      <c r="D1304" s="1" t="str">
        <f t="shared" si="216"/>
        <v>21:0166</v>
      </c>
      <c r="E1304" t="s">
        <v>5865</v>
      </c>
      <c r="F1304" t="s">
        <v>5876</v>
      </c>
      <c r="H1304">
        <v>52.108808799999998</v>
      </c>
      <c r="I1304">
        <v>-63.241933699999997</v>
      </c>
      <c r="J1304" s="1" t="str">
        <f t="shared" si="217"/>
        <v>NGR lake sediment grab sample</v>
      </c>
      <c r="K1304" s="1" t="str">
        <f t="shared" si="218"/>
        <v>&lt;177 micron (NGR)</v>
      </c>
      <c r="L1304">
        <v>15</v>
      </c>
      <c r="M1304" t="s">
        <v>52</v>
      </c>
      <c r="N1304">
        <v>124</v>
      </c>
      <c r="O1304" t="s">
        <v>265</v>
      </c>
      <c r="P1304" t="s">
        <v>38</v>
      </c>
      <c r="Q1304" t="s">
        <v>55</v>
      </c>
      <c r="R1304" t="s">
        <v>38</v>
      </c>
      <c r="S1304" t="s">
        <v>38</v>
      </c>
      <c r="T1304" t="s">
        <v>40</v>
      </c>
      <c r="U1304" t="s">
        <v>1139</v>
      </c>
      <c r="V1304" t="s">
        <v>1642</v>
      </c>
      <c r="W1304" t="s">
        <v>40</v>
      </c>
      <c r="X1304" t="s">
        <v>43</v>
      </c>
      <c r="Y1304" t="s">
        <v>95</v>
      </c>
      <c r="Z1304" t="s">
        <v>35</v>
      </c>
      <c r="AA1304" t="s">
        <v>67</v>
      </c>
      <c r="AB1304" t="s">
        <v>352</v>
      </c>
      <c r="AC1304" t="s">
        <v>42</v>
      </c>
      <c r="AD1304" t="s">
        <v>86</v>
      </c>
    </row>
    <row r="1305" spans="1:30" hidden="1" x14ac:dyDescent="0.3">
      <c r="A1305" t="s">
        <v>5877</v>
      </c>
      <c r="B1305" t="s">
        <v>5878</v>
      </c>
      <c r="C1305" s="1" t="str">
        <f t="shared" si="209"/>
        <v>21:0502</v>
      </c>
      <c r="D1305" s="1" t="str">
        <f t="shared" si="216"/>
        <v>21:0166</v>
      </c>
      <c r="E1305" t="s">
        <v>5879</v>
      </c>
      <c r="F1305" t="s">
        <v>5880</v>
      </c>
      <c r="H1305">
        <v>52.117127400000001</v>
      </c>
      <c r="I1305">
        <v>-63.181199200000002</v>
      </c>
      <c r="J1305" s="1" t="str">
        <f t="shared" si="217"/>
        <v>NGR lake sediment grab sample</v>
      </c>
      <c r="K1305" s="1" t="str">
        <f t="shared" si="218"/>
        <v>&lt;177 micron (NGR)</v>
      </c>
      <c r="L1305">
        <v>15</v>
      </c>
      <c r="M1305" t="s">
        <v>91</v>
      </c>
      <c r="N1305">
        <v>125</v>
      </c>
      <c r="O1305" t="s">
        <v>108</v>
      </c>
      <c r="P1305" t="s">
        <v>145</v>
      </c>
      <c r="Q1305" t="s">
        <v>55</v>
      </c>
      <c r="R1305" t="s">
        <v>130</v>
      </c>
      <c r="S1305" t="s">
        <v>185</v>
      </c>
      <c r="T1305" t="s">
        <v>40</v>
      </c>
      <c r="U1305" t="s">
        <v>842</v>
      </c>
      <c r="V1305" t="s">
        <v>689</v>
      </c>
      <c r="W1305" t="s">
        <v>40</v>
      </c>
      <c r="X1305" t="s">
        <v>179</v>
      </c>
      <c r="Y1305" t="s">
        <v>39</v>
      </c>
      <c r="Z1305" t="s">
        <v>58</v>
      </c>
      <c r="AA1305" t="s">
        <v>134</v>
      </c>
      <c r="AB1305" t="s">
        <v>2278</v>
      </c>
      <c r="AC1305" t="s">
        <v>2271</v>
      </c>
      <c r="AD1305" t="s">
        <v>478</v>
      </c>
    </row>
    <row r="1306" spans="1:30" hidden="1" x14ac:dyDescent="0.3">
      <c r="A1306" t="s">
        <v>5881</v>
      </c>
      <c r="B1306" t="s">
        <v>5882</v>
      </c>
      <c r="C1306" s="1" t="str">
        <f t="shared" si="209"/>
        <v>21:0502</v>
      </c>
      <c r="D1306" s="1" t="str">
        <f t="shared" si="216"/>
        <v>21:0166</v>
      </c>
      <c r="E1306" t="s">
        <v>5883</v>
      </c>
      <c r="F1306" t="s">
        <v>5884</v>
      </c>
      <c r="H1306">
        <v>52.132376299999997</v>
      </c>
      <c r="I1306">
        <v>-63.192100199999999</v>
      </c>
      <c r="J1306" s="1" t="str">
        <f t="shared" si="217"/>
        <v>NGR lake sediment grab sample</v>
      </c>
      <c r="K1306" s="1" t="str">
        <f t="shared" si="218"/>
        <v>&lt;177 micron (NGR)</v>
      </c>
      <c r="L1306">
        <v>15</v>
      </c>
      <c r="M1306" t="s">
        <v>102</v>
      </c>
      <c r="N1306">
        <v>126</v>
      </c>
      <c r="O1306" t="s">
        <v>270</v>
      </c>
      <c r="P1306" t="s">
        <v>232</v>
      </c>
      <c r="Q1306" t="s">
        <v>39</v>
      </c>
      <c r="R1306" t="s">
        <v>165</v>
      </c>
      <c r="S1306" t="s">
        <v>92</v>
      </c>
      <c r="T1306" t="s">
        <v>40</v>
      </c>
      <c r="U1306" t="s">
        <v>45</v>
      </c>
      <c r="V1306" t="s">
        <v>239</v>
      </c>
      <c r="W1306" t="s">
        <v>40</v>
      </c>
      <c r="X1306" t="s">
        <v>43</v>
      </c>
      <c r="Y1306" t="s">
        <v>95</v>
      </c>
      <c r="Z1306" t="s">
        <v>35</v>
      </c>
      <c r="AA1306" t="s">
        <v>258</v>
      </c>
      <c r="AB1306" t="s">
        <v>512</v>
      </c>
      <c r="AC1306" t="s">
        <v>620</v>
      </c>
      <c r="AD1306" t="s">
        <v>314</v>
      </c>
    </row>
    <row r="1307" spans="1:30" hidden="1" x14ac:dyDescent="0.3">
      <c r="A1307" t="s">
        <v>5885</v>
      </c>
      <c r="B1307" t="s">
        <v>5886</v>
      </c>
      <c r="C1307" s="1" t="str">
        <f t="shared" si="209"/>
        <v>21:0502</v>
      </c>
      <c r="D1307" s="1" t="str">
        <f t="shared" si="216"/>
        <v>21:0166</v>
      </c>
      <c r="E1307" t="s">
        <v>5887</v>
      </c>
      <c r="F1307" t="s">
        <v>5888</v>
      </c>
      <c r="H1307">
        <v>52.643059700000002</v>
      </c>
      <c r="I1307">
        <v>-62.222345799999999</v>
      </c>
      <c r="J1307" s="1" t="str">
        <f t="shared" si="217"/>
        <v>NGR lake sediment grab sample</v>
      </c>
      <c r="K1307" s="1" t="str">
        <f t="shared" si="218"/>
        <v>&lt;177 micron (NGR)</v>
      </c>
      <c r="L1307">
        <v>15</v>
      </c>
      <c r="M1307" t="s">
        <v>113</v>
      </c>
      <c r="N1307">
        <v>127</v>
      </c>
      <c r="O1307" t="s">
        <v>359</v>
      </c>
      <c r="P1307" t="s">
        <v>276</v>
      </c>
      <c r="Q1307" t="s">
        <v>55</v>
      </c>
      <c r="R1307" t="s">
        <v>92</v>
      </c>
      <c r="S1307" t="s">
        <v>92</v>
      </c>
      <c r="T1307" t="s">
        <v>40</v>
      </c>
      <c r="U1307" t="s">
        <v>5889</v>
      </c>
      <c r="V1307" t="s">
        <v>2271</v>
      </c>
      <c r="W1307" t="s">
        <v>194</v>
      </c>
      <c r="X1307" t="s">
        <v>43</v>
      </c>
      <c r="Y1307" t="s">
        <v>37</v>
      </c>
      <c r="Z1307" t="s">
        <v>45</v>
      </c>
      <c r="AA1307" t="s">
        <v>44</v>
      </c>
      <c r="AB1307" t="s">
        <v>385</v>
      </c>
      <c r="AC1307" t="s">
        <v>85</v>
      </c>
      <c r="AD1307" t="s">
        <v>115</v>
      </c>
    </row>
    <row r="1308" spans="1:30" hidden="1" x14ac:dyDescent="0.3">
      <c r="A1308" t="s">
        <v>5890</v>
      </c>
      <c r="B1308" t="s">
        <v>5891</v>
      </c>
      <c r="C1308" s="1" t="str">
        <f t="shared" si="209"/>
        <v>21:0502</v>
      </c>
      <c r="D1308" s="1" t="str">
        <f t="shared" si="216"/>
        <v>21:0166</v>
      </c>
      <c r="E1308" t="s">
        <v>5892</v>
      </c>
      <c r="F1308" t="s">
        <v>5893</v>
      </c>
      <c r="H1308">
        <v>52.634242899999997</v>
      </c>
      <c r="I1308">
        <v>-62.242154999999997</v>
      </c>
      <c r="J1308" s="1" t="str">
        <f t="shared" si="217"/>
        <v>NGR lake sediment grab sample</v>
      </c>
      <c r="K1308" s="1" t="str">
        <f t="shared" si="218"/>
        <v>&lt;177 micron (NGR)</v>
      </c>
      <c r="L1308">
        <v>15</v>
      </c>
      <c r="M1308" t="s">
        <v>127</v>
      </c>
      <c r="N1308">
        <v>128</v>
      </c>
      <c r="O1308" t="s">
        <v>263</v>
      </c>
      <c r="P1308" t="s">
        <v>256</v>
      </c>
      <c r="Q1308" t="s">
        <v>39</v>
      </c>
      <c r="R1308" t="s">
        <v>153</v>
      </c>
      <c r="S1308" t="s">
        <v>37</v>
      </c>
      <c r="T1308" t="s">
        <v>40</v>
      </c>
      <c r="U1308" t="s">
        <v>270</v>
      </c>
      <c r="V1308" t="s">
        <v>1027</v>
      </c>
      <c r="W1308" t="s">
        <v>194</v>
      </c>
      <c r="X1308" t="s">
        <v>43</v>
      </c>
      <c r="Y1308" t="s">
        <v>39</v>
      </c>
      <c r="Z1308" t="s">
        <v>164</v>
      </c>
      <c r="AA1308" t="s">
        <v>58</v>
      </c>
      <c r="AB1308" t="s">
        <v>186</v>
      </c>
      <c r="AC1308" t="s">
        <v>60</v>
      </c>
      <c r="AD1308" t="s">
        <v>44</v>
      </c>
    </row>
    <row r="1309" spans="1:30" hidden="1" x14ac:dyDescent="0.3">
      <c r="A1309" t="s">
        <v>5894</v>
      </c>
      <c r="B1309" t="s">
        <v>5895</v>
      </c>
      <c r="C1309" s="1" t="str">
        <f t="shared" ref="C1309:C1372" si="219">HYPERLINK("http://geochem.nrcan.gc.ca/cdogs/content/bdl/bdl210502_e.htm", "21:0502")</f>
        <v>21:0502</v>
      </c>
      <c r="D1309" s="1" t="str">
        <f t="shared" si="216"/>
        <v>21:0166</v>
      </c>
      <c r="E1309" t="s">
        <v>5896</v>
      </c>
      <c r="F1309" t="s">
        <v>5897</v>
      </c>
      <c r="H1309">
        <v>52.616608100000001</v>
      </c>
      <c r="I1309">
        <v>-62.256993999999999</v>
      </c>
      <c r="J1309" s="1" t="str">
        <f t="shared" si="217"/>
        <v>NGR lake sediment grab sample</v>
      </c>
      <c r="K1309" s="1" t="str">
        <f t="shared" si="218"/>
        <v>&lt;177 micron (NGR)</v>
      </c>
      <c r="L1309">
        <v>15</v>
      </c>
      <c r="M1309" t="s">
        <v>142</v>
      </c>
      <c r="N1309">
        <v>129</v>
      </c>
      <c r="O1309" t="s">
        <v>364</v>
      </c>
      <c r="P1309" t="s">
        <v>130</v>
      </c>
      <c r="Q1309" t="s">
        <v>55</v>
      </c>
      <c r="R1309" t="s">
        <v>131</v>
      </c>
      <c r="S1309" t="s">
        <v>37</v>
      </c>
      <c r="T1309" t="s">
        <v>40</v>
      </c>
      <c r="U1309" t="s">
        <v>1520</v>
      </c>
      <c r="V1309" t="s">
        <v>313</v>
      </c>
      <c r="W1309" t="s">
        <v>194</v>
      </c>
      <c r="X1309" t="s">
        <v>43</v>
      </c>
      <c r="Y1309" t="s">
        <v>95</v>
      </c>
      <c r="Z1309" t="s">
        <v>135</v>
      </c>
      <c r="AA1309" t="s">
        <v>44</v>
      </c>
      <c r="AB1309" t="s">
        <v>232</v>
      </c>
      <c r="AC1309" t="s">
        <v>60</v>
      </c>
      <c r="AD1309" t="s">
        <v>115</v>
      </c>
    </row>
    <row r="1310" spans="1:30" hidden="1" x14ac:dyDescent="0.3">
      <c r="A1310" t="s">
        <v>5898</v>
      </c>
      <c r="B1310" t="s">
        <v>5899</v>
      </c>
      <c r="C1310" s="1" t="str">
        <f t="shared" si="219"/>
        <v>21:0502</v>
      </c>
      <c r="D1310" s="1" t="str">
        <f t="shared" si="216"/>
        <v>21:0166</v>
      </c>
      <c r="E1310" t="s">
        <v>5900</v>
      </c>
      <c r="F1310" t="s">
        <v>5901</v>
      </c>
      <c r="H1310">
        <v>52.596426600000001</v>
      </c>
      <c r="I1310">
        <v>-62.2954705</v>
      </c>
      <c r="J1310" s="1" t="str">
        <f t="shared" si="217"/>
        <v>NGR lake sediment grab sample</v>
      </c>
      <c r="K1310" s="1" t="str">
        <f t="shared" si="218"/>
        <v>&lt;177 micron (NGR)</v>
      </c>
      <c r="L1310">
        <v>15</v>
      </c>
      <c r="M1310" t="s">
        <v>150</v>
      </c>
      <c r="N1310">
        <v>130</v>
      </c>
      <c r="O1310" t="s">
        <v>329</v>
      </c>
      <c r="P1310" t="s">
        <v>265</v>
      </c>
      <c r="Q1310" t="s">
        <v>55</v>
      </c>
      <c r="R1310" t="s">
        <v>119</v>
      </c>
      <c r="S1310" t="s">
        <v>38</v>
      </c>
      <c r="T1310" t="s">
        <v>40</v>
      </c>
      <c r="U1310" t="s">
        <v>1871</v>
      </c>
      <c r="V1310" t="s">
        <v>106</v>
      </c>
      <c r="W1310" t="s">
        <v>40</v>
      </c>
      <c r="X1310" t="s">
        <v>43</v>
      </c>
      <c r="Y1310" t="s">
        <v>95</v>
      </c>
      <c r="Z1310" t="s">
        <v>214</v>
      </c>
      <c r="AA1310" t="s">
        <v>135</v>
      </c>
      <c r="AB1310" t="s">
        <v>1961</v>
      </c>
      <c r="AC1310" t="s">
        <v>97</v>
      </c>
      <c r="AD1310" t="s">
        <v>449</v>
      </c>
    </row>
    <row r="1311" spans="1:30" hidden="1" x14ac:dyDescent="0.3">
      <c r="A1311" t="s">
        <v>5902</v>
      </c>
      <c r="B1311" t="s">
        <v>5903</v>
      </c>
      <c r="C1311" s="1" t="str">
        <f t="shared" si="219"/>
        <v>21:0502</v>
      </c>
      <c r="D1311" s="1" t="str">
        <f t="shared" si="216"/>
        <v>21:0166</v>
      </c>
      <c r="E1311" t="s">
        <v>5904</v>
      </c>
      <c r="F1311" t="s">
        <v>5905</v>
      </c>
      <c r="H1311">
        <v>52.545566999999998</v>
      </c>
      <c r="I1311">
        <v>-62.274475199999998</v>
      </c>
      <c r="J1311" s="1" t="str">
        <f t="shared" si="217"/>
        <v>NGR lake sediment grab sample</v>
      </c>
      <c r="K1311" s="1" t="str">
        <f t="shared" si="218"/>
        <v>&lt;177 micron (NGR)</v>
      </c>
      <c r="L1311">
        <v>15</v>
      </c>
      <c r="M1311" t="s">
        <v>175</v>
      </c>
      <c r="N1311">
        <v>131</v>
      </c>
      <c r="O1311" t="s">
        <v>192</v>
      </c>
      <c r="P1311" t="s">
        <v>79</v>
      </c>
      <c r="Q1311" t="s">
        <v>55</v>
      </c>
      <c r="R1311" t="s">
        <v>38</v>
      </c>
      <c r="S1311" t="s">
        <v>55</v>
      </c>
      <c r="T1311" t="s">
        <v>40</v>
      </c>
      <c r="U1311" t="s">
        <v>129</v>
      </c>
      <c r="V1311" t="s">
        <v>94</v>
      </c>
      <c r="W1311" t="s">
        <v>40</v>
      </c>
      <c r="X1311" t="s">
        <v>43</v>
      </c>
      <c r="Y1311" t="s">
        <v>95</v>
      </c>
      <c r="Z1311" t="s">
        <v>164</v>
      </c>
      <c r="AA1311" t="s">
        <v>214</v>
      </c>
      <c r="AB1311" t="s">
        <v>1373</v>
      </c>
      <c r="AC1311" t="s">
        <v>620</v>
      </c>
      <c r="AD1311" t="s">
        <v>392</v>
      </c>
    </row>
    <row r="1312" spans="1:30" hidden="1" x14ac:dyDescent="0.3">
      <c r="A1312" t="s">
        <v>5906</v>
      </c>
      <c r="B1312" t="s">
        <v>5907</v>
      </c>
      <c r="C1312" s="1" t="str">
        <f t="shared" si="219"/>
        <v>21:0502</v>
      </c>
      <c r="D1312" s="1" t="str">
        <f t="shared" si="216"/>
        <v>21:0166</v>
      </c>
      <c r="E1312" t="s">
        <v>5908</v>
      </c>
      <c r="F1312" t="s">
        <v>5909</v>
      </c>
      <c r="H1312">
        <v>52.514299700000002</v>
      </c>
      <c r="I1312">
        <v>-62.306172500000002</v>
      </c>
      <c r="J1312" s="1" t="str">
        <f t="shared" si="217"/>
        <v>NGR lake sediment grab sample</v>
      </c>
      <c r="K1312" s="1" t="str">
        <f t="shared" si="218"/>
        <v>&lt;177 micron (NGR)</v>
      </c>
      <c r="L1312">
        <v>15</v>
      </c>
      <c r="M1312" t="s">
        <v>184</v>
      </c>
      <c r="N1312">
        <v>132</v>
      </c>
      <c r="O1312" t="s">
        <v>397</v>
      </c>
      <c r="P1312" t="s">
        <v>377</v>
      </c>
      <c r="Q1312" t="s">
        <v>136</v>
      </c>
      <c r="R1312" t="s">
        <v>38</v>
      </c>
      <c r="S1312" t="s">
        <v>37</v>
      </c>
      <c r="T1312" t="s">
        <v>40</v>
      </c>
      <c r="U1312" t="s">
        <v>576</v>
      </c>
      <c r="V1312" t="s">
        <v>2476</v>
      </c>
      <c r="W1312" t="s">
        <v>40</v>
      </c>
      <c r="X1312" t="s">
        <v>43</v>
      </c>
      <c r="Y1312" t="s">
        <v>55</v>
      </c>
      <c r="Z1312" t="s">
        <v>214</v>
      </c>
      <c r="AA1312" t="s">
        <v>214</v>
      </c>
      <c r="AB1312" t="s">
        <v>1489</v>
      </c>
      <c r="AC1312" t="s">
        <v>4903</v>
      </c>
      <c r="AD1312" t="s">
        <v>107</v>
      </c>
    </row>
    <row r="1313" spans="1:30" hidden="1" x14ac:dyDescent="0.3">
      <c r="A1313" t="s">
        <v>5910</v>
      </c>
      <c r="B1313" t="s">
        <v>5911</v>
      </c>
      <c r="C1313" s="1" t="str">
        <f t="shared" si="219"/>
        <v>21:0502</v>
      </c>
      <c r="D1313" s="1" t="str">
        <f t="shared" si="216"/>
        <v>21:0166</v>
      </c>
      <c r="E1313" t="s">
        <v>5912</v>
      </c>
      <c r="F1313" t="s">
        <v>5913</v>
      </c>
      <c r="H1313">
        <v>52.4803517</v>
      </c>
      <c r="I1313">
        <v>-62.276241200000001</v>
      </c>
      <c r="J1313" s="1" t="str">
        <f t="shared" si="217"/>
        <v>NGR lake sediment grab sample</v>
      </c>
      <c r="K1313" s="1" t="str">
        <f t="shared" si="218"/>
        <v>&lt;177 micron (NGR)</v>
      </c>
      <c r="L1313">
        <v>15</v>
      </c>
      <c r="M1313" t="s">
        <v>191</v>
      </c>
      <c r="N1313">
        <v>133</v>
      </c>
      <c r="O1313" t="s">
        <v>337</v>
      </c>
      <c r="P1313" t="s">
        <v>164</v>
      </c>
      <c r="Q1313" t="s">
        <v>55</v>
      </c>
      <c r="R1313" t="s">
        <v>131</v>
      </c>
      <c r="S1313" t="s">
        <v>68</v>
      </c>
      <c r="T1313" t="s">
        <v>40</v>
      </c>
      <c r="U1313" t="s">
        <v>77</v>
      </c>
      <c r="V1313" t="s">
        <v>57</v>
      </c>
      <c r="W1313" t="s">
        <v>194</v>
      </c>
      <c r="X1313" t="s">
        <v>43</v>
      </c>
      <c r="Y1313" t="s">
        <v>39</v>
      </c>
      <c r="Z1313" t="s">
        <v>204</v>
      </c>
      <c r="AA1313" t="s">
        <v>135</v>
      </c>
      <c r="AB1313" t="s">
        <v>3974</v>
      </c>
      <c r="AC1313" t="s">
        <v>1572</v>
      </c>
      <c r="AD1313" t="s">
        <v>314</v>
      </c>
    </row>
    <row r="1314" spans="1:30" hidden="1" x14ac:dyDescent="0.3">
      <c r="A1314" t="s">
        <v>5914</v>
      </c>
      <c r="B1314" t="s">
        <v>5915</v>
      </c>
      <c r="C1314" s="1" t="str">
        <f t="shared" si="219"/>
        <v>21:0502</v>
      </c>
      <c r="D1314" s="1" t="str">
        <f t="shared" si="216"/>
        <v>21:0166</v>
      </c>
      <c r="E1314" t="s">
        <v>5916</v>
      </c>
      <c r="F1314" t="s">
        <v>5917</v>
      </c>
      <c r="H1314">
        <v>52.450110899999999</v>
      </c>
      <c r="I1314">
        <v>-62.275354</v>
      </c>
      <c r="J1314" s="1" t="str">
        <f t="shared" si="217"/>
        <v>NGR lake sediment grab sample</v>
      </c>
      <c r="K1314" s="1" t="str">
        <f t="shared" si="218"/>
        <v>&lt;177 micron (NGR)</v>
      </c>
      <c r="L1314">
        <v>15</v>
      </c>
      <c r="M1314" t="s">
        <v>201</v>
      </c>
      <c r="N1314">
        <v>134</v>
      </c>
      <c r="O1314" t="s">
        <v>414</v>
      </c>
      <c r="P1314" t="s">
        <v>36</v>
      </c>
      <c r="Q1314" t="s">
        <v>39</v>
      </c>
      <c r="R1314" t="s">
        <v>153</v>
      </c>
      <c r="S1314" t="s">
        <v>130</v>
      </c>
      <c r="T1314" t="s">
        <v>40</v>
      </c>
      <c r="U1314" t="s">
        <v>1602</v>
      </c>
      <c r="V1314" t="s">
        <v>1372</v>
      </c>
      <c r="W1314" t="s">
        <v>40</v>
      </c>
      <c r="X1314" t="s">
        <v>179</v>
      </c>
      <c r="Y1314" t="s">
        <v>39</v>
      </c>
      <c r="Z1314" t="s">
        <v>314</v>
      </c>
      <c r="AA1314" t="s">
        <v>258</v>
      </c>
      <c r="AB1314" t="s">
        <v>330</v>
      </c>
      <c r="AC1314" t="s">
        <v>2776</v>
      </c>
      <c r="AD1314" t="s">
        <v>409</v>
      </c>
    </row>
    <row r="1315" spans="1:30" hidden="1" x14ac:dyDescent="0.3">
      <c r="A1315" t="s">
        <v>5918</v>
      </c>
      <c r="B1315" t="s">
        <v>5919</v>
      </c>
      <c r="C1315" s="1" t="str">
        <f t="shared" si="219"/>
        <v>21:0502</v>
      </c>
      <c r="D1315" s="1" t="str">
        <f t="shared" si="216"/>
        <v>21:0166</v>
      </c>
      <c r="E1315" t="s">
        <v>5920</v>
      </c>
      <c r="F1315" t="s">
        <v>5921</v>
      </c>
      <c r="H1315">
        <v>52.417572700000001</v>
      </c>
      <c r="I1315">
        <v>-62.272270599999999</v>
      </c>
      <c r="J1315" s="1" t="str">
        <f t="shared" si="217"/>
        <v>NGR lake sediment grab sample</v>
      </c>
      <c r="K1315" s="1" t="str">
        <f t="shared" si="218"/>
        <v>&lt;177 micron (NGR)</v>
      </c>
      <c r="L1315">
        <v>15</v>
      </c>
      <c r="M1315" t="s">
        <v>210</v>
      </c>
      <c r="N1315">
        <v>135</v>
      </c>
      <c r="O1315" t="s">
        <v>103</v>
      </c>
      <c r="P1315" t="s">
        <v>79</v>
      </c>
      <c r="Q1315" t="s">
        <v>39</v>
      </c>
      <c r="R1315" t="s">
        <v>153</v>
      </c>
      <c r="S1315" t="s">
        <v>153</v>
      </c>
      <c r="T1315" t="s">
        <v>40</v>
      </c>
      <c r="U1315" t="s">
        <v>324</v>
      </c>
      <c r="V1315" t="s">
        <v>935</v>
      </c>
      <c r="W1315" t="s">
        <v>40</v>
      </c>
      <c r="X1315" t="s">
        <v>43</v>
      </c>
      <c r="Y1315" t="s">
        <v>39</v>
      </c>
      <c r="Z1315" t="s">
        <v>58</v>
      </c>
      <c r="AA1315" t="s">
        <v>214</v>
      </c>
      <c r="AB1315" t="s">
        <v>153</v>
      </c>
      <c r="AC1315" t="s">
        <v>1503</v>
      </c>
      <c r="AD1315" t="s">
        <v>478</v>
      </c>
    </row>
    <row r="1316" spans="1:30" hidden="1" x14ac:dyDescent="0.3">
      <c r="A1316" t="s">
        <v>5922</v>
      </c>
      <c r="B1316" t="s">
        <v>5923</v>
      </c>
      <c r="C1316" s="1" t="str">
        <f t="shared" si="219"/>
        <v>21:0502</v>
      </c>
      <c r="D1316" s="1" t="str">
        <f t="shared" si="216"/>
        <v>21:0166</v>
      </c>
      <c r="E1316" t="s">
        <v>5924</v>
      </c>
      <c r="F1316" t="s">
        <v>5925</v>
      </c>
      <c r="H1316">
        <v>52.396976000000002</v>
      </c>
      <c r="I1316">
        <v>-62.273903099999998</v>
      </c>
      <c r="J1316" s="1" t="str">
        <f t="shared" si="217"/>
        <v>NGR lake sediment grab sample</v>
      </c>
      <c r="K1316" s="1" t="str">
        <f t="shared" si="218"/>
        <v>&lt;177 micron (NGR)</v>
      </c>
      <c r="L1316">
        <v>15</v>
      </c>
      <c r="M1316" t="s">
        <v>221</v>
      </c>
      <c r="N1316">
        <v>136</v>
      </c>
      <c r="O1316" t="s">
        <v>576</v>
      </c>
      <c r="P1316" t="s">
        <v>164</v>
      </c>
      <c r="Q1316" t="s">
        <v>55</v>
      </c>
      <c r="R1316" t="s">
        <v>131</v>
      </c>
      <c r="S1316" t="s">
        <v>68</v>
      </c>
      <c r="T1316" t="s">
        <v>40</v>
      </c>
      <c r="U1316" t="s">
        <v>108</v>
      </c>
      <c r="V1316" t="s">
        <v>1103</v>
      </c>
      <c r="W1316" t="s">
        <v>40</v>
      </c>
      <c r="X1316" t="s">
        <v>43</v>
      </c>
      <c r="Y1316" t="s">
        <v>55</v>
      </c>
      <c r="Z1316" t="s">
        <v>58</v>
      </c>
      <c r="AA1316" t="s">
        <v>258</v>
      </c>
      <c r="AB1316" t="s">
        <v>2444</v>
      </c>
      <c r="AC1316" t="s">
        <v>5421</v>
      </c>
      <c r="AD1316" t="s">
        <v>392</v>
      </c>
    </row>
    <row r="1317" spans="1:30" hidden="1" x14ac:dyDescent="0.3">
      <c r="A1317" t="s">
        <v>5926</v>
      </c>
      <c r="B1317" t="s">
        <v>5927</v>
      </c>
      <c r="C1317" s="1" t="str">
        <f t="shared" si="219"/>
        <v>21:0502</v>
      </c>
      <c r="D1317" s="1" t="str">
        <f>HYPERLINK("http://geochem.nrcan.gc.ca/cdogs/content/svy/svy_e.htm", "")</f>
        <v/>
      </c>
      <c r="G1317" s="1" t="str">
        <f>HYPERLINK("http://geochem.nrcan.gc.ca/cdogs/content/cr_/cr_00056_e.htm", "56")</f>
        <v>56</v>
      </c>
      <c r="J1317" t="s">
        <v>161</v>
      </c>
      <c r="K1317" t="s">
        <v>162</v>
      </c>
      <c r="L1317">
        <v>15</v>
      </c>
      <c r="M1317" t="s">
        <v>163</v>
      </c>
      <c r="N1317">
        <v>137</v>
      </c>
      <c r="O1317" t="s">
        <v>241</v>
      </c>
      <c r="P1317" t="s">
        <v>41</v>
      </c>
      <c r="Q1317" t="s">
        <v>165</v>
      </c>
      <c r="R1317" t="s">
        <v>135</v>
      </c>
      <c r="S1317" t="s">
        <v>130</v>
      </c>
      <c r="T1317" t="s">
        <v>194</v>
      </c>
      <c r="U1317" t="s">
        <v>5928</v>
      </c>
      <c r="V1317" t="s">
        <v>352</v>
      </c>
      <c r="W1317" t="s">
        <v>94</v>
      </c>
      <c r="X1317" t="s">
        <v>169</v>
      </c>
      <c r="Y1317" t="s">
        <v>37</v>
      </c>
      <c r="Z1317" t="s">
        <v>211</v>
      </c>
      <c r="AA1317" t="s">
        <v>107</v>
      </c>
      <c r="AB1317" t="s">
        <v>1043</v>
      </c>
      <c r="AC1317" t="s">
        <v>952</v>
      </c>
      <c r="AD1317" t="s">
        <v>1529</v>
      </c>
    </row>
    <row r="1318" spans="1:30" hidden="1" x14ac:dyDescent="0.3">
      <c r="A1318" t="s">
        <v>5929</v>
      </c>
      <c r="B1318" t="s">
        <v>5930</v>
      </c>
      <c r="C1318" s="1" t="str">
        <f t="shared" si="219"/>
        <v>21:0502</v>
      </c>
      <c r="D1318" s="1" t="str">
        <f t="shared" ref="D1318:D1329" si="220">HYPERLINK("http://geochem.nrcan.gc.ca/cdogs/content/svy/svy210166_e.htm", "21:0166")</f>
        <v>21:0166</v>
      </c>
      <c r="E1318" t="s">
        <v>5931</v>
      </c>
      <c r="F1318" t="s">
        <v>5932</v>
      </c>
      <c r="H1318">
        <v>52.350901899999997</v>
      </c>
      <c r="I1318">
        <v>-62.265746900000003</v>
      </c>
      <c r="J1318" s="1" t="str">
        <f t="shared" ref="J1318:J1329" si="221">HYPERLINK("http://geochem.nrcan.gc.ca/cdogs/content/kwd/kwd020027_e.htm", "NGR lake sediment grab sample")</f>
        <v>NGR lake sediment grab sample</v>
      </c>
      <c r="K1318" s="1" t="str">
        <f t="shared" ref="K1318:K1329" si="222">HYPERLINK("http://geochem.nrcan.gc.ca/cdogs/content/kwd/kwd080006_e.htm", "&lt;177 micron (NGR)")</f>
        <v>&lt;177 micron (NGR)</v>
      </c>
      <c r="L1318">
        <v>15</v>
      </c>
      <c r="M1318" t="s">
        <v>230</v>
      </c>
      <c r="N1318">
        <v>138</v>
      </c>
      <c r="O1318" t="s">
        <v>571</v>
      </c>
      <c r="P1318" t="s">
        <v>130</v>
      </c>
      <c r="Q1318" t="s">
        <v>95</v>
      </c>
      <c r="R1318" t="s">
        <v>131</v>
      </c>
      <c r="S1318" t="s">
        <v>38</v>
      </c>
      <c r="T1318" t="s">
        <v>40</v>
      </c>
      <c r="U1318" t="s">
        <v>263</v>
      </c>
      <c r="V1318" t="s">
        <v>42</v>
      </c>
      <c r="W1318" t="s">
        <v>40</v>
      </c>
      <c r="X1318" t="s">
        <v>43</v>
      </c>
      <c r="Y1318" t="s">
        <v>95</v>
      </c>
      <c r="Z1318" t="s">
        <v>35</v>
      </c>
      <c r="AA1318" t="s">
        <v>135</v>
      </c>
      <c r="AB1318" t="s">
        <v>5113</v>
      </c>
      <c r="AC1318" t="s">
        <v>213</v>
      </c>
      <c r="AD1318" t="s">
        <v>216</v>
      </c>
    </row>
    <row r="1319" spans="1:30" hidden="1" x14ac:dyDescent="0.3">
      <c r="A1319" t="s">
        <v>5933</v>
      </c>
      <c r="B1319" t="s">
        <v>5934</v>
      </c>
      <c r="C1319" s="1" t="str">
        <f t="shared" si="219"/>
        <v>21:0502</v>
      </c>
      <c r="D1319" s="1" t="str">
        <f t="shared" si="220"/>
        <v>21:0166</v>
      </c>
      <c r="E1319" t="s">
        <v>5935</v>
      </c>
      <c r="F1319" t="s">
        <v>5936</v>
      </c>
      <c r="H1319">
        <v>52.338041699999998</v>
      </c>
      <c r="I1319">
        <v>-62.2768801</v>
      </c>
      <c r="J1319" s="1" t="str">
        <f t="shared" si="221"/>
        <v>NGR lake sediment grab sample</v>
      </c>
      <c r="K1319" s="1" t="str">
        <f t="shared" si="222"/>
        <v>&lt;177 micron (NGR)</v>
      </c>
      <c r="L1319">
        <v>15</v>
      </c>
      <c r="M1319" t="s">
        <v>238</v>
      </c>
      <c r="N1319">
        <v>139</v>
      </c>
      <c r="O1319" t="s">
        <v>263</v>
      </c>
      <c r="P1319" t="s">
        <v>134</v>
      </c>
      <c r="Q1319" t="s">
        <v>136</v>
      </c>
      <c r="R1319" t="s">
        <v>131</v>
      </c>
      <c r="S1319" t="s">
        <v>37</v>
      </c>
      <c r="T1319" t="s">
        <v>40</v>
      </c>
      <c r="U1319" t="s">
        <v>397</v>
      </c>
      <c r="V1319" t="s">
        <v>233</v>
      </c>
      <c r="W1319" t="s">
        <v>40</v>
      </c>
      <c r="X1319" t="s">
        <v>43</v>
      </c>
      <c r="Y1319" t="s">
        <v>95</v>
      </c>
      <c r="Z1319" t="s">
        <v>263</v>
      </c>
      <c r="AA1319" t="s">
        <v>214</v>
      </c>
      <c r="AB1319" t="s">
        <v>874</v>
      </c>
      <c r="AC1319" t="s">
        <v>352</v>
      </c>
      <c r="AD1319" t="s">
        <v>392</v>
      </c>
    </row>
    <row r="1320" spans="1:30" hidden="1" x14ac:dyDescent="0.3">
      <c r="A1320" t="s">
        <v>5937</v>
      </c>
      <c r="B1320" t="s">
        <v>5938</v>
      </c>
      <c r="C1320" s="1" t="str">
        <f t="shared" si="219"/>
        <v>21:0502</v>
      </c>
      <c r="D1320" s="1" t="str">
        <f t="shared" si="220"/>
        <v>21:0166</v>
      </c>
      <c r="E1320" t="s">
        <v>5939</v>
      </c>
      <c r="F1320" t="s">
        <v>5940</v>
      </c>
      <c r="H1320">
        <v>52.357947500000002</v>
      </c>
      <c r="I1320">
        <v>-62.325599799999999</v>
      </c>
      <c r="J1320" s="1" t="str">
        <f t="shared" si="221"/>
        <v>NGR lake sediment grab sample</v>
      </c>
      <c r="K1320" s="1" t="str">
        <f t="shared" si="222"/>
        <v>&lt;177 micron (NGR)</v>
      </c>
      <c r="L1320">
        <v>15</v>
      </c>
      <c r="M1320" t="s">
        <v>246</v>
      </c>
      <c r="N1320">
        <v>140</v>
      </c>
      <c r="O1320" t="s">
        <v>56</v>
      </c>
      <c r="P1320" t="s">
        <v>276</v>
      </c>
      <c r="Q1320" t="s">
        <v>55</v>
      </c>
      <c r="R1320" t="s">
        <v>92</v>
      </c>
      <c r="S1320" t="s">
        <v>176</v>
      </c>
      <c r="T1320" t="s">
        <v>40</v>
      </c>
      <c r="U1320" t="s">
        <v>3445</v>
      </c>
      <c r="V1320" t="s">
        <v>1866</v>
      </c>
      <c r="W1320" t="s">
        <v>194</v>
      </c>
      <c r="X1320" t="s">
        <v>43</v>
      </c>
      <c r="Y1320" t="s">
        <v>37</v>
      </c>
      <c r="Z1320" t="s">
        <v>115</v>
      </c>
      <c r="AA1320" t="s">
        <v>314</v>
      </c>
      <c r="AB1320" t="s">
        <v>554</v>
      </c>
      <c r="AC1320" t="s">
        <v>461</v>
      </c>
      <c r="AD1320" t="s">
        <v>308</v>
      </c>
    </row>
    <row r="1321" spans="1:30" hidden="1" x14ac:dyDescent="0.3">
      <c r="A1321" t="s">
        <v>5941</v>
      </c>
      <c r="B1321" t="s">
        <v>5942</v>
      </c>
      <c r="C1321" s="1" t="str">
        <f t="shared" si="219"/>
        <v>21:0502</v>
      </c>
      <c r="D1321" s="1" t="str">
        <f t="shared" si="220"/>
        <v>21:0166</v>
      </c>
      <c r="E1321" t="s">
        <v>5943</v>
      </c>
      <c r="F1321" t="s">
        <v>5944</v>
      </c>
      <c r="H1321">
        <v>52.425261999999996</v>
      </c>
      <c r="I1321">
        <v>-62.356396599999997</v>
      </c>
      <c r="J1321" s="1" t="str">
        <f t="shared" si="221"/>
        <v>NGR lake sediment grab sample</v>
      </c>
      <c r="K1321" s="1" t="str">
        <f t="shared" si="222"/>
        <v>&lt;177 micron (NGR)</v>
      </c>
      <c r="L1321">
        <v>16</v>
      </c>
      <c r="M1321" t="s">
        <v>34</v>
      </c>
      <c r="N1321">
        <v>141</v>
      </c>
      <c r="O1321" t="s">
        <v>270</v>
      </c>
      <c r="P1321" t="s">
        <v>130</v>
      </c>
      <c r="Q1321" t="s">
        <v>95</v>
      </c>
      <c r="R1321" t="s">
        <v>131</v>
      </c>
      <c r="S1321" t="s">
        <v>37</v>
      </c>
      <c r="T1321" t="s">
        <v>40</v>
      </c>
      <c r="U1321" t="s">
        <v>135</v>
      </c>
      <c r="V1321" t="s">
        <v>133</v>
      </c>
      <c r="W1321" t="s">
        <v>40</v>
      </c>
      <c r="X1321" t="s">
        <v>179</v>
      </c>
      <c r="Y1321" t="s">
        <v>39</v>
      </c>
      <c r="Z1321" t="s">
        <v>263</v>
      </c>
      <c r="AA1321" t="s">
        <v>135</v>
      </c>
      <c r="AB1321" t="s">
        <v>192</v>
      </c>
      <c r="AC1321" t="s">
        <v>5421</v>
      </c>
      <c r="AD1321" t="s">
        <v>409</v>
      </c>
    </row>
    <row r="1322" spans="1:30" hidden="1" x14ac:dyDescent="0.3">
      <c r="A1322" t="s">
        <v>5945</v>
      </c>
      <c r="B1322" t="s">
        <v>5946</v>
      </c>
      <c r="C1322" s="1" t="str">
        <f t="shared" si="219"/>
        <v>21:0502</v>
      </c>
      <c r="D1322" s="1" t="str">
        <f t="shared" si="220"/>
        <v>21:0166</v>
      </c>
      <c r="E1322" t="s">
        <v>5947</v>
      </c>
      <c r="F1322" t="s">
        <v>5948</v>
      </c>
      <c r="H1322">
        <v>52.389439299999999</v>
      </c>
      <c r="I1322">
        <v>-62.321930999999999</v>
      </c>
      <c r="J1322" s="1" t="str">
        <f t="shared" si="221"/>
        <v>NGR lake sediment grab sample</v>
      </c>
      <c r="K1322" s="1" t="str">
        <f t="shared" si="222"/>
        <v>&lt;177 micron (NGR)</v>
      </c>
      <c r="L1322">
        <v>16</v>
      </c>
      <c r="M1322" t="s">
        <v>76</v>
      </c>
      <c r="N1322">
        <v>142</v>
      </c>
      <c r="O1322" t="s">
        <v>760</v>
      </c>
      <c r="P1322" t="s">
        <v>276</v>
      </c>
      <c r="Q1322" t="s">
        <v>39</v>
      </c>
      <c r="R1322" t="s">
        <v>176</v>
      </c>
      <c r="S1322" t="s">
        <v>276</v>
      </c>
      <c r="T1322" t="s">
        <v>40</v>
      </c>
      <c r="U1322" t="s">
        <v>5949</v>
      </c>
      <c r="V1322" t="s">
        <v>968</v>
      </c>
      <c r="W1322" t="s">
        <v>194</v>
      </c>
      <c r="X1322" t="s">
        <v>43</v>
      </c>
      <c r="Y1322" t="s">
        <v>68</v>
      </c>
      <c r="Z1322" t="s">
        <v>314</v>
      </c>
      <c r="AA1322" t="s">
        <v>214</v>
      </c>
      <c r="AB1322" t="s">
        <v>1921</v>
      </c>
      <c r="AC1322" t="s">
        <v>771</v>
      </c>
      <c r="AD1322" t="s">
        <v>158</v>
      </c>
    </row>
    <row r="1323" spans="1:30" hidden="1" x14ac:dyDescent="0.3">
      <c r="A1323" t="s">
        <v>5950</v>
      </c>
      <c r="B1323" t="s">
        <v>5951</v>
      </c>
      <c r="C1323" s="1" t="str">
        <f t="shared" si="219"/>
        <v>21:0502</v>
      </c>
      <c r="D1323" s="1" t="str">
        <f t="shared" si="220"/>
        <v>21:0166</v>
      </c>
      <c r="E1323" t="s">
        <v>5943</v>
      </c>
      <c r="F1323" t="s">
        <v>5952</v>
      </c>
      <c r="H1323">
        <v>52.425261999999996</v>
      </c>
      <c r="I1323">
        <v>-62.356396599999997</v>
      </c>
      <c r="J1323" s="1" t="str">
        <f t="shared" si="221"/>
        <v>NGR lake sediment grab sample</v>
      </c>
      <c r="K1323" s="1" t="str">
        <f t="shared" si="222"/>
        <v>&lt;177 micron (NGR)</v>
      </c>
      <c r="L1323">
        <v>16</v>
      </c>
      <c r="M1323" t="s">
        <v>65</v>
      </c>
      <c r="N1323">
        <v>143</v>
      </c>
      <c r="O1323" t="s">
        <v>403</v>
      </c>
      <c r="P1323" t="s">
        <v>130</v>
      </c>
      <c r="Q1323" t="s">
        <v>37</v>
      </c>
      <c r="R1323" t="s">
        <v>131</v>
      </c>
      <c r="S1323" t="s">
        <v>136</v>
      </c>
      <c r="T1323" t="s">
        <v>40</v>
      </c>
      <c r="U1323" t="s">
        <v>364</v>
      </c>
      <c r="V1323" t="s">
        <v>518</v>
      </c>
      <c r="W1323" t="s">
        <v>40</v>
      </c>
      <c r="X1323" t="s">
        <v>179</v>
      </c>
      <c r="Y1323" t="s">
        <v>39</v>
      </c>
      <c r="Z1323" t="s">
        <v>263</v>
      </c>
      <c r="AA1323" t="s">
        <v>58</v>
      </c>
      <c r="AB1323" t="s">
        <v>952</v>
      </c>
      <c r="AC1323" t="s">
        <v>131</v>
      </c>
      <c r="AD1323" t="s">
        <v>392</v>
      </c>
    </row>
    <row r="1324" spans="1:30" hidden="1" x14ac:dyDescent="0.3">
      <c r="A1324" t="s">
        <v>5953</v>
      </c>
      <c r="B1324" t="s">
        <v>5954</v>
      </c>
      <c r="C1324" s="1" t="str">
        <f t="shared" si="219"/>
        <v>21:0502</v>
      </c>
      <c r="D1324" s="1" t="str">
        <f t="shared" si="220"/>
        <v>21:0166</v>
      </c>
      <c r="E1324" t="s">
        <v>5943</v>
      </c>
      <c r="F1324" t="s">
        <v>5955</v>
      </c>
      <c r="H1324">
        <v>52.425261999999996</v>
      </c>
      <c r="I1324">
        <v>-62.356396599999997</v>
      </c>
      <c r="J1324" s="1" t="str">
        <f t="shared" si="221"/>
        <v>NGR lake sediment grab sample</v>
      </c>
      <c r="K1324" s="1" t="str">
        <f t="shared" si="222"/>
        <v>&lt;177 micron (NGR)</v>
      </c>
      <c r="L1324">
        <v>16</v>
      </c>
      <c r="M1324" t="s">
        <v>52</v>
      </c>
      <c r="N1324">
        <v>144</v>
      </c>
      <c r="O1324" t="s">
        <v>255</v>
      </c>
      <c r="P1324" t="s">
        <v>130</v>
      </c>
      <c r="Q1324" t="s">
        <v>55</v>
      </c>
      <c r="R1324" t="s">
        <v>131</v>
      </c>
      <c r="S1324" t="s">
        <v>37</v>
      </c>
      <c r="T1324" t="s">
        <v>40</v>
      </c>
      <c r="U1324" t="s">
        <v>129</v>
      </c>
      <c r="V1324" t="s">
        <v>313</v>
      </c>
      <c r="W1324" t="s">
        <v>40</v>
      </c>
      <c r="X1324" t="s">
        <v>43</v>
      </c>
      <c r="Y1324" t="s">
        <v>55</v>
      </c>
      <c r="Z1324" t="s">
        <v>204</v>
      </c>
      <c r="AA1324" t="s">
        <v>58</v>
      </c>
      <c r="AB1324" t="s">
        <v>276</v>
      </c>
      <c r="AC1324" t="s">
        <v>5421</v>
      </c>
      <c r="AD1324" t="s">
        <v>409</v>
      </c>
    </row>
    <row r="1325" spans="1:30" hidden="1" x14ac:dyDescent="0.3">
      <c r="A1325" t="s">
        <v>5956</v>
      </c>
      <c r="B1325" t="s">
        <v>5957</v>
      </c>
      <c r="C1325" s="1" t="str">
        <f t="shared" si="219"/>
        <v>21:0502</v>
      </c>
      <c r="D1325" s="1" t="str">
        <f t="shared" si="220"/>
        <v>21:0166</v>
      </c>
      <c r="E1325" t="s">
        <v>5958</v>
      </c>
      <c r="F1325" t="s">
        <v>5959</v>
      </c>
      <c r="H1325">
        <v>52.437070200000001</v>
      </c>
      <c r="I1325">
        <v>-62.399898200000003</v>
      </c>
      <c r="J1325" s="1" t="str">
        <f t="shared" si="221"/>
        <v>NGR lake sediment grab sample</v>
      </c>
      <c r="K1325" s="1" t="str">
        <f t="shared" si="222"/>
        <v>&lt;177 micron (NGR)</v>
      </c>
      <c r="L1325">
        <v>16</v>
      </c>
      <c r="M1325" t="s">
        <v>91</v>
      </c>
      <c r="N1325">
        <v>145</v>
      </c>
      <c r="O1325" t="s">
        <v>588</v>
      </c>
      <c r="P1325" t="s">
        <v>77</v>
      </c>
      <c r="Q1325" t="s">
        <v>95</v>
      </c>
      <c r="R1325" t="s">
        <v>202</v>
      </c>
      <c r="S1325" t="s">
        <v>164</v>
      </c>
      <c r="T1325" t="s">
        <v>40</v>
      </c>
      <c r="U1325" t="s">
        <v>5070</v>
      </c>
      <c r="V1325" t="s">
        <v>202</v>
      </c>
      <c r="W1325" t="s">
        <v>40</v>
      </c>
      <c r="X1325" t="s">
        <v>43</v>
      </c>
      <c r="Y1325" t="s">
        <v>68</v>
      </c>
      <c r="Z1325" t="s">
        <v>45</v>
      </c>
      <c r="AA1325" t="s">
        <v>258</v>
      </c>
      <c r="AB1325" t="s">
        <v>1182</v>
      </c>
      <c r="AC1325" t="s">
        <v>1522</v>
      </c>
      <c r="AD1325" t="s">
        <v>354</v>
      </c>
    </row>
    <row r="1326" spans="1:30" hidden="1" x14ac:dyDescent="0.3">
      <c r="A1326" t="s">
        <v>5960</v>
      </c>
      <c r="B1326" t="s">
        <v>5961</v>
      </c>
      <c r="C1326" s="1" t="str">
        <f t="shared" si="219"/>
        <v>21:0502</v>
      </c>
      <c r="D1326" s="1" t="str">
        <f t="shared" si="220"/>
        <v>21:0166</v>
      </c>
      <c r="E1326" t="s">
        <v>5962</v>
      </c>
      <c r="F1326" t="s">
        <v>5963</v>
      </c>
      <c r="H1326">
        <v>52.420019799999999</v>
      </c>
      <c r="I1326">
        <v>-62.452873699999998</v>
      </c>
      <c r="J1326" s="1" t="str">
        <f t="shared" si="221"/>
        <v>NGR lake sediment grab sample</v>
      </c>
      <c r="K1326" s="1" t="str">
        <f t="shared" si="222"/>
        <v>&lt;177 micron (NGR)</v>
      </c>
      <c r="L1326">
        <v>16</v>
      </c>
      <c r="M1326" t="s">
        <v>102</v>
      </c>
      <c r="N1326">
        <v>146</v>
      </c>
      <c r="O1326" t="s">
        <v>364</v>
      </c>
      <c r="P1326" t="s">
        <v>153</v>
      </c>
      <c r="Q1326" t="s">
        <v>95</v>
      </c>
      <c r="R1326" t="s">
        <v>131</v>
      </c>
      <c r="S1326" t="s">
        <v>68</v>
      </c>
      <c r="T1326" t="s">
        <v>40</v>
      </c>
      <c r="U1326" t="s">
        <v>69</v>
      </c>
      <c r="V1326" t="s">
        <v>57</v>
      </c>
      <c r="W1326" t="s">
        <v>40</v>
      </c>
      <c r="X1326" t="s">
        <v>43</v>
      </c>
      <c r="Y1326" t="s">
        <v>39</v>
      </c>
      <c r="Z1326" t="s">
        <v>214</v>
      </c>
      <c r="AA1326" t="s">
        <v>204</v>
      </c>
      <c r="AB1326" t="s">
        <v>46</v>
      </c>
      <c r="AC1326" t="s">
        <v>60</v>
      </c>
      <c r="AD1326" t="s">
        <v>107</v>
      </c>
    </row>
    <row r="1327" spans="1:30" hidden="1" x14ac:dyDescent="0.3">
      <c r="A1327" t="s">
        <v>5964</v>
      </c>
      <c r="B1327" t="s">
        <v>5965</v>
      </c>
      <c r="C1327" s="1" t="str">
        <f t="shared" si="219"/>
        <v>21:0502</v>
      </c>
      <c r="D1327" s="1" t="str">
        <f t="shared" si="220"/>
        <v>21:0166</v>
      </c>
      <c r="E1327" t="s">
        <v>5966</v>
      </c>
      <c r="F1327" t="s">
        <v>5967</v>
      </c>
      <c r="H1327">
        <v>52.388016700000001</v>
      </c>
      <c r="I1327">
        <v>-62.457662999999997</v>
      </c>
      <c r="J1327" s="1" t="str">
        <f t="shared" si="221"/>
        <v>NGR lake sediment grab sample</v>
      </c>
      <c r="K1327" s="1" t="str">
        <f t="shared" si="222"/>
        <v>&lt;177 micron (NGR)</v>
      </c>
      <c r="L1327">
        <v>16</v>
      </c>
      <c r="M1327" t="s">
        <v>113</v>
      </c>
      <c r="N1327">
        <v>147</v>
      </c>
      <c r="O1327" t="s">
        <v>265</v>
      </c>
      <c r="P1327" t="s">
        <v>79</v>
      </c>
      <c r="Q1327" t="s">
        <v>55</v>
      </c>
      <c r="R1327" t="s">
        <v>136</v>
      </c>
      <c r="S1327" t="s">
        <v>37</v>
      </c>
      <c r="T1327" t="s">
        <v>40</v>
      </c>
      <c r="U1327" t="s">
        <v>108</v>
      </c>
      <c r="V1327" t="s">
        <v>264</v>
      </c>
      <c r="W1327" t="s">
        <v>40</v>
      </c>
      <c r="X1327" t="s">
        <v>43</v>
      </c>
      <c r="Y1327" t="s">
        <v>95</v>
      </c>
      <c r="Z1327" t="s">
        <v>204</v>
      </c>
      <c r="AA1327" t="s">
        <v>44</v>
      </c>
      <c r="AB1327" t="s">
        <v>559</v>
      </c>
      <c r="AC1327" t="s">
        <v>239</v>
      </c>
      <c r="AD1327" t="s">
        <v>83</v>
      </c>
    </row>
    <row r="1328" spans="1:30" hidden="1" x14ac:dyDescent="0.3">
      <c r="A1328" t="s">
        <v>5968</v>
      </c>
      <c r="B1328" t="s">
        <v>5969</v>
      </c>
      <c r="C1328" s="1" t="str">
        <f t="shared" si="219"/>
        <v>21:0502</v>
      </c>
      <c r="D1328" s="1" t="str">
        <f t="shared" si="220"/>
        <v>21:0166</v>
      </c>
      <c r="E1328" t="s">
        <v>5970</v>
      </c>
      <c r="F1328" t="s">
        <v>5971</v>
      </c>
      <c r="H1328">
        <v>52.3422251</v>
      </c>
      <c r="I1328">
        <v>-62.447640900000003</v>
      </c>
      <c r="J1328" s="1" t="str">
        <f t="shared" si="221"/>
        <v>NGR lake sediment grab sample</v>
      </c>
      <c r="K1328" s="1" t="str">
        <f t="shared" si="222"/>
        <v>&lt;177 micron (NGR)</v>
      </c>
      <c r="L1328">
        <v>16</v>
      </c>
      <c r="M1328" t="s">
        <v>127</v>
      </c>
      <c r="N1328">
        <v>148</v>
      </c>
      <c r="O1328" t="s">
        <v>276</v>
      </c>
      <c r="P1328" t="s">
        <v>68</v>
      </c>
      <c r="Q1328" t="s">
        <v>39</v>
      </c>
      <c r="R1328" t="s">
        <v>55</v>
      </c>
      <c r="S1328" t="s">
        <v>55</v>
      </c>
      <c r="T1328" t="s">
        <v>40</v>
      </c>
      <c r="U1328" t="s">
        <v>36</v>
      </c>
      <c r="V1328" t="s">
        <v>117</v>
      </c>
      <c r="W1328" t="s">
        <v>40</v>
      </c>
      <c r="X1328" t="s">
        <v>43</v>
      </c>
      <c r="Y1328" t="s">
        <v>95</v>
      </c>
      <c r="Z1328" t="s">
        <v>185</v>
      </c>
      <c r="AA1328" t="s">
        <v>214</v>
      </c>
      <c r="AB1328" t="s">
        <v>232</v>
      </c>
      <c r="AC1328" t="s">
        <v>179</v>
      </c>
      <c r="AD1328" t="s">
        <v>241</v>
      </c>
    </row>
    <row r="1329" spans="1:30" hidden="1" x14ac:dyDescent="0.3">
      <c r="A1329" t="s">
        <v>5972</v>
      </c>
      <c r="B1329" t="s">
        <v>5973</v>
      </c>
      <c r="C1329" s="1" t="str">
        <f t="shared" si="219"/>
        <v>21:0502</v>
      </c>
      <c r="D1329" s="1" t="str">
        <f t="shared" si="220"/>
        <v>21:0166</v>
      </c>
      <c r="E1329" t="s">
        <v>5974</v>
      </c>
      <c r="F1329" t="s">
        <v>5975</v>
      </c>
      <c r="H1329">
        <v>52.321030899999997</v>
      </c>
      <c r="I1329">
        <v>-62.4953954</v>
      </c>
      <c r="J1329" s="1" t="str">
        <f t="shared" si="221"/>
        <v>NGR lake sediment grab sample</v>
      </c>
      <c r="K1329" s="1" t="str">
        <f t="shared" si="222"/>
        <v>&lt;177 micron (NGR)</v>
      </c>
      <c r="L1329">
        <v>16</v>
      </c>
      <c r="M1329" t="s">
        <v>142</v>
      </c>
      <c r="N1329">
        <v>149</v>
      </c>
      <c r="O1329" t="s">
        <v>414</v>
      </c>
      <c r="P1329" t="s">
        <v>164</v>
      </c>
      <c r="Q1329" t="s">
        <v>39</v>
      </c>
      <c r="R1329" t="s">
        <v>136</v>
      </c>
      <c r="S1329" t="s">
        <v>136</v>
      </c>
      <c r="T1329" t="s">
        <v>40</v>
      </c>
      <c r="U1329" t="s">
        <v>546</v>
      </c>
      <c r="V1329" t="s">
        <v>596</v>
      </c>
      <c r="W1329" t="s">
        <v>40</v>
      </c>
      <c r="X1329" t="s">
        <v>43</v>
      </c>
      <c r="Y1329" t="s">
        <v>95</v>
      </c>
      <c r="Z1329" t="s">
        <v>58</v>
      </c>
      <c r="AA1329" t="s">
        <v>196</v>
      </c>
      <c r="AB1329" t="s">
        <v>1323</v>
      </c>
      <c r="AC1329" t="s">
        <v>167</v>
      </c>
      <c r="AD1329" t="s">
        <v>61</v>
      </c>
    </row>
    <row r="1330" spans="1:30" hidden="1" x14ac:dyDescent="0.3">
      <c r="A1330" t="s">
        <v>5976</v>
      </c>
      <c r="B1330" t="s">
        <v>5977</v>
      </c>
      <c r="C1330" s="1" t="str">
        <f t="shared" si="219"/>
        <v>21:0502</v>
      </c>
      <c r="D1330" s="1" t="str">
        <f>HYPERLINK("http://geochem.nrcan.gc.ca/cdogs/content/svy/svy_e.htm", "")</f>
        <v/>
      </c>
      <c r="G1330" s="1" t="str">
        <f>HYPERLINK("http://geochem.nrcan.gc.ca/cdogs/content/cr_/cr_00060_e.htm", "60")</f>
        <v>60</v>
      </c>
      <c r="J1330" t="s">
        <v>161</v>
      </c>
      <c r="K1330" t="s">
        <v>162</v>
      </c>
      <c r="L1330">
        <v>16</v>
      </c>
      <c r="M1330" t="s">
        <v>163</v>
      </c>
      <c r="N1330">
        <v>150</v>
      </c>
      <c r="O1330" t="s">
        <v>403</v>
      </c>
      <c r="P1330" t="s">
        <v>165</v>
      </c>
      <c r="Q1330" t="s">
        <v>37</v>
      </c>
      <c r="R1330" t="s">
        <v>54</v>
      </c>
      <c r="S1330" t="s">
        <v>131</v>
      </c>
      <c r="T1330" t="s">
        <v>40</v>
      </c>
      <c r="U1330" t="s">
        <v>5978</v>
      </c>
      <c r="V1330" t="s">
        <v>322</v>
      </c>
      <c r="W1330" t="s">
        <v>40</v>
      </c>
      <c r="X1330" t="s">
        <v>179</v>
      </c>
      <c r="Y1330" t="s">
        <v>55</v>
      </c>
      <c r="Z1330" t="s">
        <v>35</v>
      </c>
      <c r="AA1330" t="s">
        <v>214</v>
      </c>
      <c r="AB1330" t="s">
        <v>777</v>
      </c>
      <c r="AC1330" t="s">
        <v>165</v>
      </c>
      <c r="AD1330" t="s">
        <v>354</v>
      </c>
    </row>
    <row r="1331" spans="1:30" hidden="1" x14ac:dyDescent="0.3">
      <c r="A1331" t="s">
        <v>5979</v>
      </c>
      <c r="B1331" t="s">
        <v>5980</v>
      </c>
      <c r="C1331" s="1" t="str">
        <f t="shared" si="219"/>
        <v>21:0502</v>
      </c>
      <c r="D1331" s="1" t="str">
        <f t="shared" ref="D1331:D1346" si="223">HYPERLINK("http://geochem.nrcan.gc.ca/cdogs/content/svy/svy210166_e.htm", "21:0166")</f>
        <v>21:0166</v>
      </c>
      <c r="E1331" t="s">
        <v>5981</v>
      </c>
      <c r="F1331" t="s">
        <v>5982</v>
      </c>
      <c r="H1331">
        <v>52.308154500000001</v>
      </c>
      <c r="I1331">
        <v>-62.553284099999999</v>
      </c>
      <c r="J1331" s="1" t="str">
        <f t="shared" ref="J1331:J1346" si="224">HYPERLINK("http://geochem.nrcan.gc.ca/cdogs/content/kwd/kwd020027_e.htm", "NGR lake sediment grab sample")</f>
        <v>NGR lake sediment grab sample</v>
      </c>
      <c r="K1331" s="1" t="str">
        <f t="shared" ref="K1331:K1346" si="225">HYPERLINK("http://geochem.nrcan.gc.ca/cdogs/content/kwd/kwd080006_e.htm", "&lt;177 micron (NGR)")</f>
        <v>&lt;177 micron (NGR)</v>
      </c>
      <c r="L1331">
        <v>16</v>
      </c>
      <c r="M1331" t="s">
        <v>150</v>
      </c>
      <c r="N1331">
        <v>151</v>
      </c>
      <c r="O1331" t="s">
        <v>145</v>
      </c>
      <c r="P1331" t="s">
        <v>256</v>
      </c>
      <c r="Q1331" t="s">
        <v>136</v>
      </c>
      <c r="R1331" t="s">
        <v>55</v>
      </c>
      <c r="S1331" t="s">
        <v>39</v>
      </c>
      <c r="T1331" t="s">
        <v>40</v>
      </c>
      <c r="U1331" t="s">
        <v>67</v>
      </c>
      <c r="V1331" t="s">
        <v>2296</v>
      </c>
      <c r="W1331" t="s">
        <v>40</v>
      </c>
      <c r="X1331" t="s">
        <v>43</v>
      </c>
      <c r="Y1331" t="s">
        <v>95</v>
      </c>
      <c r="Z1331" t="s">
        <v>67</v>
      </c>
      <c r="AA1331" t="s">
        <v>45</v>
      </c>
      <c r="AB1331" t="s">
        <v>249</v>
      </c>
      <c r="AC1331" t="s">
        <v>565</v>
      </c>
      <c r="AD1331" t="s">
        <v>107</v>
      </c>
    </row>
    <row r="1332" spans="1:30" hidden="1" x14ac:dyDescent="0.3">
      <c r="A1332" t="s">
        <v>5983</v>
      </c>
      <c r="B1332" t="s">
        <v>5984</v>
      </c>
      <c r="C1332" s="1" t="str">
        <f t="shared" si="219"/>
        <v>21:0502</v>
      </c>
      <c r="D1332" s="1" t="str">
        <f t="shared" si="223"/>
        <v>21:0166</v>
      </c>
      <c r="E1332" t="s">
        <v>5985</v>
      </c>
      <c r="F1332" t="s">
        <v>5986</v>
      </c>
      <c r="H1332">
        <v>52.333402999999997</v>
      </c>
      <c r="I1332">
        <v>-62.578694800000001</v>
      </c>
      <c r="J1332" s="1" t="str">
        <f t="shared" si="224"/>
        <v>NGR lake sediment grab sample</v>
      </c>
      <c r="K1332" s="1" t="str">
        <f t="shared" si="225"/>
        <v>&lt;177 micron (NGR)</v>
      </c>
      <c r="L1332">
        <v>16</v>
      </c>
      <c r="M1332" t="s">
        <v>175</v>
      </c>
      <c r="N1332">
        <v>152</v>
      </c>
      <c r="O1332" t="s">
        <v>192</v>
      </c>
      <c r="P1332" t="s">
        <v>153</v>
      </c>
      <c r="Q1332" t="s">
        <v>95</v>
      </c>
      <c r="R1332" t="s">
        <v>37</v>
      </c>
      <c r="S1332" t="s">
        <v>95</v>
      </c>
      <c r="T1332" t="s">
        <v>40</v>
      </c>
      <c r="U1332" t="s">
        <v>192</v>
      </c>
      <c r="V1332" t="s">
        <v>117</v>
      </c>
      <c r="W1332" t="s">
        <v>40</v>
      </c>
      <c r="X1332" t="s">
        <v>43</v>
      </c>
      <c r="Y1332" t="s">
        <v>95</v>
      </c>
      <c r="Z1332" t="s">
        <v>185</v>
      </c>
      <c r="AA1332" t="s">
        <v>214</v>
      </c>
      <c r="AB1332" t="s">
        <v>1517</v>
      </c>
      <c r="AC1332" t="s">
        <v>233</v>
      </c>
      <c r="AD1332" t="s">
        <v>196</v>
      </c>
    </row>
    <row r="1333" spans="1:30" hidden="1" x14ac:dyDescent="0.3">
      <c r="A1333" t="s">
        <v>5987</v>
      </c>
      <c r="B1333" t="s">
        <v>5988</v>
      </c>
      <c r="C1333" s="1" t="str">
        <f t="shared" si="219"/>
        <v>21:0502</v>
      </c>
      <c r="D1333" s="1" t="str">
        <f t="shared" si="223"/>
        <v>21:0166</v>
      </c>
      <c r="E1333" t="s">
        <v>5989</v>
      </c>
      <c r="F1333" t="s">
        <v>5990</v>
      </c>
      <c r="H1333">
        <v>52.342518099999999</v>
      </c>
      <c r="I1333">
        <v>-62.629247900000003</v>
      </c>
      <c r="J1333" s="1" t="str">
        <f t="shared" si="224"/>
        <v>NGR lake sediment grab sample</v>
      </c>
      <c r="K1333" s="1" t="str">
        <f t="shared" si="225"/>
        <v>&lt;177 micron (NGR)</v>
      </c>
      <c r="L1333">
        <v>16</v>
      </c>
      <c r="M1333" t="s">
        <v>184</v>
      </c>
      <c r="N1333">
        <v>153</v>
      </c>
      <c r="O1333" t="s">
        <v>44</v>
      </c>
      <c r="P1333" t="s">
        <v>276</v>
      </c>
      <c r="Q1333" t="s">
        <v>39</v>
      </c>
      <c r="R1333" t="s">
        <v>92</v>
      </c>
      <c r="S1333" t="s">
        <v>169</v>
      </c>
      <c r="T1333" t="s">
        <v>40</v>
      </c>
      <c r="U1333" t="s">
        <v>137</v>
      </c>
      <c r="V1333" t="s">
        <v>1578</v>
      </c>
      <c r="W1333" t="s">
        <v>40</v>
      </c>
      <c r="X1333" t="s">
        <v>43</v>
      </c>
      <c r="Y1333" t="s">
        <v>55</v>
      </c>
      <c r="Z1333" t="s">
        <v>196</v>
      </c>
      <c r="AA1333" t="s">
        <v>196</v>
      </c>
      <c r="AB1333" t="s">
        <v>1579</v>
      </c>
      <c r="AC1333" t="s">
        <v>97</v>
      </c>
      <c r="AD1333" t="s">
        <v>203</v>
      </c>
    </row>
    <row r="1334" spans="1:30" hidden="1" x14ac:dyDescent="0.3">
      <c r="A1334" t="s">
        <v>5991</v>
      </c>
      <c r="B1334" t="s">
        <v>5992</v>
      </c>
      <c r="C1334" s="1" t="str">
        <f t="shared" si="219"/>
        <v>21:0502</v>
      </c>
      <c r="D1334" s="1" t="str">
        <f t="shared" si="223"/>
        <v>21:0166</v>
      </c>
      <c r="E1334" t="s">
        <v>5993</v>
      </c>
      <c r="F1334" t="s">
        <v>5994</v>
      </c>
      <c r="H1334">
        <v>52.324735199999999</v>
      </c>
      <c r="I1334">
        <v>-62.69218</v>
      </c>
      <c r="J1334" s="1" t="str">
        <f t="shared" si="224"/>
        <v>NGR lake sediment grab sample</v>
      </c>
      <c r="K1334" s="1" t="str">
        <f t="shared" si="225"/>
        <v>&lt;177 micron (NGR)</v>
      </c>
      <c r="L1334">
        <v>16</v>
      </c>
      <c r="M1334" t="s">
        <v>191</v>
      </c>
      <c r="N1334">
        <v>154</v>
      </c>
      <c r="O1334" t="s">
        <v>265</v>
      </c>
      <c r="P1334" t="s">
        <v>67</v>
      </c>
      <c r="Q1334" t="s">
        <v>39</v>
      </c>
      <c r="R1334" t="s">
        <v>38</v>
      </c>
      <c r="S1334" t="s">
        <v>136</v>
      </c>
      <c r="T1334" t="s">
        <v>40</v>
      </c>
      <c r="U1334" t="s">
        <v>82</v>
      </c>
      <c r="V1334" t="s">
        <v>42</v>
      </c>
      <c r="W1334" t="s">
        <v>40</v>
      </c>
      <c r="X1334" t="s">
        <v>43</v>
      </c>
      <c r="Y1334" t="s">
        <v>95</v>
      </c>
      <c r="Z1334" t="s">
        <v>423</v>
      </c>
      <c r="AA1334" t="s">
        <v>45</v>
      </c>
      <c r="AB1334" t="s">
        <v>597</v>
      </c>
      <c r="AC1334" t="s">
        <v>47</v>
      </c>
      <c r="AD1334" t="s">
        <v>392</v>
      </c>
    </row>
    <row r="1335" spans="1:30" hidden="1" x14ac:dyDescent="0.3">
      <c r="A1335" t="s">
        <v>5995</v>
      </c>
      <c r="B1335" t="s">
        <v>5996</v>
      </c>
      <c r="C1335" s="1" t="str">
        <f t="shared" si="219"/>
        <v>21:0502</v>
      </c>
      <c r="D1335" s="1" t="str">
        <f t="shared" si="223"/>
        <v>21:0166</v>
      </c>
      <c r="E1335" t="s">
        <v>5997</v>
      </c>
      <c r="F1335" t="s">
        <v>5998</v>
      </c>
      <c r="H1335">
        <v>52.291454600000002</v>
      </c>
      <c r="I1335">
        <v>-62.663762400000003</v>
      </c>
      <c r="J1335" s="1" t="str">
        <f t="shared" si="224"/>
        <v>NGR lake sediment grab sample</v>
      </c>
      <c r="K1335" s="1" t="str">
        <f t="shared" si="225"/>
        <v>&lt;177 micron (NGR)</v>
      </c>
      <c r="L1335">
        <v>16</v>
      </c>
      <c r="M1335" t="s">
        <v>201</v>
      </c>
      <c r="N1335">
        <v>155</v>
      </c>
      <c r="O1335" t="s">
        <v>477</v>
      </c>
      <c r="P1335" t="s">
        <v>202</v>
      </c>
      <c r="Q1335" t="s">
        <v>55</v>
      </c>
      <c r="R1335" t="s">
        <v>68</v>
      </c>
      <c r="S1335" t="s">
        <v>37</v>
      </c>
      <c r="T1335" t="s">
        <v>40</v>
      </c>
      <c r="U1335" t="s">
        <v>130</v>
      </c>
      <c r="V1335" t="s">
        <v>748</v>
      </c>
      <c r="W1335" t="s">
        <v>40</v>
      </c>
      <c r="X1335" t="s">
        <v>43</v>
      </c>
      <c r="Y1335" t="s">
        <v>95</v>
      </c>
      <c r="Z1335" t="s">
        <v>134</v>
      </c>
      <c r="AA1335" t="s">
        <v>214</v>
      </c>
      <c r="AB1335" t="s">
        <v>1720</v>
      </c>
      <c r="AC1335" t="s">
        <v>248</v>
      </c>
      <c r="AD1335" t="s">
        <v>45</v>
      </c>
    </row>
    <row r="1336" spans="1:30" hidden="1" x14ac:dyDescent="0.3">
      <c r="A1336" t="s">
        <v>5999</v>
      </c>
      <c r="B1336" t="s">
        <v>6000</v>
      </c>
      <c r="C1336" s="1" t="str">
        <f t="shared" si="219"/>
        <v>21:0502</v>
      </c>
      <c r="D1336" s="1" t="str">
        <f t="shared" si="223"/>
        <v>21:0166</v>
      </c>
      <c r="E1336" t="s">
        <v>6001</v>
      </c>
      <c r="F1336" t="s">
        <v>6002</v>
      </c>
      <c r="H1336">
        <v>52.283127</v>
      </c>
      <c r="I1336">
        <v>-62.721843999999997</v>
      </c>
      <c r="J1336" s="1" t="str">
        <f t="shared" si="224"/>
        <v>NGR lake sediment grab sample</v>
      </c>
      <c r="K1336" s="1" t="str">
        <f t="shared" si="225"/>
        <v>&lt;177 micron (NGR)</v>
      </c>
      <c r="L1336">
        <v>16</v>
      </c>
      <c r="M1336" t="s">
        <v>210</v>
      </c>
      <c r="N1336">
        <v>156</v>
      </c>
      <c r="O1336" t="s">
        <v>571</v>
      </c>
      <c r="P1336" t="s">
        <v>202</v>
      </c>
      <c r="Q1336" t="s">
        <v>39</v>
      </c>
      <c r="R1336" t="s">
        <v>38</v>
      </c>
      <c r="S1336" t="s">
        <v>68</v>
      </c>
      <c r="T1336" t="s">
        <v>40</v>
      </c>
      <c r="U1336" t="s">
        <v>56</v>
      </c>
      <c r="V1336" t="s">
        <v>1642</v>
      </c>
      <c r="W1336" t="s">
        <v>40</v>
      </c>
      <c r="X1336" t="s">
        <v>43</v>
      </c>
      <c r="Y1336" t="s">
        <v>95</v>
      </c>
      <c r="Z1336" t="s">
        <v>214</v>
      </c>
      <c r="AA1336" t="s">
        <v>258</v>
      </c>
      <c r="AB1336" t="s">
        <v>1517</v>
      </c>
      <c r="AC1336" t="s">
        <v>42</v>
      </c>
      <c r="AD1336" t="s">
        <v>392</v>
      </c>
    </row>
    <row r="1337" spans="1:30" hidden="1" x14ac:dyDescent="0.3">
      <c r="A1337" t="s">
        <v>6003</v>
      </c>
      <c r="B1337" t="s">
        <v>6004</v>
      </c>
      <c r="C1337" s="1" t="str">
        <f t="shared" si="219"/>
        <v>21:0502</v>
      </c>
      <c r="D1337" s="1" t="str">
        <f t="shared" si="223"/>
        <v>21:0166</v>
      </c>
      <c r="E1337" t="s">
        <v>6005</v>
      </c>
      <c r="F1337" t="s">
        <v>6006</v>
      </c>
      <c r="H1337">
        <v>52.307011600000003</v>
      </c>
      <c r="I1337">
        <v>-62.779364100000002</v>
      </c>
      <c r="J1337" s="1" t="str">
        <f t="shared" si="224"/>
        <v>NGR lake sediment grab sample</v>
      </c>
      <c r="K1337" s="1" t="str">
        <f t="shared" si="225"/>
        <v>&lt;177 micron (NGR)</v>
      </c>
      <c r="L1337">
        <v>16</v>
      </c>
      <c r="M1337" t="s">
        <v>221</v>
      </c>
      <c r="N1337">
        <v>157</v>
      </c>
      <c r="O1337" t="s">
        <v>53</v>
      </c>
      <c r="P1337" t="s">
        <v>38</v>
      </c>
      <c r="Q1337" t="s">
        <v>39</v>
      </c>
      <c r="R1337" t="s">
        <v>68</v>
      </c>
      <c r="S1337" t="s">
        <v>131</v>
      </c>
      <c r="T1337" t="s">
        <v>40</v>
      </c>
      <c r="U1337" t="s">
        <v>524</v>
      </c>
      <c r="V1337" t="s">
        <v>444</v>
      </c>
      <c r="W1337" t="s">
        <v>40</v>
      </c>
      <c r="X1337" t="s">
        <v>43</v>
      </c>
      <c r="Y1337" t="s">
        <v>95</v>
      </c>
      <c r="Z1337" t="s">
        <v>423</v>
      </c>
      <c r="AA1337" t="s">
        <v>204</v>
      </c>
      <c r="AB1337" t="s">
        <v>479</v>
      </c>
      <c r="AC1337" t="s">
        <v>60</v>
      </c>
      <c r="AD1337" t="s">
        <v>48</v>
      </c>
    </row>
    <row r="1338" spans="1:30" hidden="1" x14ac:dyDescent="0.3">
      <c r="A1338" t="s">
        <v>6007</v>
      </c>
      <c r="B1338" t="s">
        <v>6008</v>
      </c>
      <c r="C1338" s="1" t="str">
        <f t="shared" si="219"/>
        <v>21:0502</v>
      </c>
      <c r="D1338" s="1" t="str">
        <f t="shared" si="223"/>
        <v>21:0166</v>
      </c>
      <c r="E1338" t="s">
        <v>6009</v>
      </c>
      <c r="F1338" t="s">
        <v>6010</v>
      </c>
      <c r="H1338">
        <v>52.315202399999997</v>
      </c>
      <c r="I1338">
        <v>-62.810466699999999</v>
      </c>
      <c r="J1338" s="1" t="str">
        <f t="shared" si="224"/>
        <v>NGR lake sediment grab sample</v>
      </c>
      <c r="K1338" s="1" t="str">
        <f t="shared" si="225"/>
        <v>&lt;177 micron (NGR)</v>
      </c>
      <c r="L1338">
        <v>16</v>
      </c>
      <c r="M1338" t="s">
        <v>230</v>
      </c>
      <c r="N1338">
        <v>158</v>
      </c>
      <c r="O1338" t="s">
        <v>103</v>
      </c>
      <c r="P1338" t="s">
        <v>153</v>
      </c>
      <c r="Q1338" t="s">
        <v>39</v>
      </c>
      <c r="R1338" t="s">
        <v>131</v>
      </c>
      <c r="S1338" t="s">
        <v>136</v>
      </c>
      <c r="T1338" t="s">
        <v>40</v>
      </c>
      <c r="U1338" t="s">
        <v>270</v>
      </c>
      <c r="V1338" t="s">
        <v>42</v>
      </c>
      <c r="W1338" t="s">
        <v>40</v>
      </c>
      <c r="X1338" t="s">
        <v>43</v>
      </c>
      <c r="Y1338" t="s">
        <v>95</v>
      </c>
      <c r="Z1338" t="s">
        <v>58</v>
      </c>
      <c r="AA1338" t="s">
        <v>214</v>
      </c>
      <c r="AB1338" t="s">
        <v>784</v>
      </c>
      <c r="AC1338" t="s">
        <v>233</v>
      </c>
      <c r="AD1338" t="s">
        <v>107</v>
      </c>
    </row>
    <row r="1339" spans="1:30" hidden="1" x14ac:dyDescent="0.3">
      <c r="A1339" t="s">
        <v>6011</v>
      </c>
      <c r="B1339" t="s">
        <v>6012</v>
      </c>
      <c r="C1339" s="1" t="str">
        <f t="shared" si="219"/>
        <v>21:0502</v>
      </c>
      <c r="D1339" s="1" t="str">
        <f t="shared" si="223"/>
        <v>21:0166</v>
      </c>
      <c r="E1339" t="s">
        <v>6013</v>
      </c>
      <c r="F1339" t="s">
        <v>6014</v>
      </c>
      <c r="H1339">
        <v>52.304562199999999</v>
      </c>
      <c r="I1339">
        <v>-62.831586700000003</v>
      </c>
      <c r="J1339" s="1" t="str">
        <f t="shared" si="224"/>
        <v>NGR lake sediment grab sample</v>
      </c>
      <c r="K1339" s="1" t="str">
        <f t="shared" si="225"/>
        <v>&lt;177 micron (NGR)</v>
      </c>
      <c r="L1339">
        <v>16</v>
      </c>
      <c r="M1339" t="s">
        <v>238</v>
      </c>
      <c r="N1339">
        <v>159</v>
      </c>
      <c r="O1339" t="s">
        <v>641</v>
      </c>
      <c r="P1339" t="s">
        <v>153</v>
      </c>
      <c r="Q1339" t="s">
        <v>39</v>
      </c>
      <c r="R1339" t="s">
        <v>38</v>
      </c>
      <c r="S1339" t="s">
        <v>136</v>
      </c>
      <c r="T1339" t="s">
        <v>40</v>
      </c>
      <c r="U1339" t="s">
        <v>492</v>
      </c>
      <c r="V1339" t="s">
        <v>167</v>
      </c>
      <c r="W1339" t="s">
        <v>40</v>
      </c>
      <c r="X1339" t="s">
        <v>43</v>
      </c>
      <c r="Y1339" t="s">
        <v>39</v>
      </c>
      <c r="Z1339" t="s">
        <v>204</v>
      </c>
      <c r="AA1339" t="s">
        <v>258</v>
      </c>
      <c r="AB1339" t="s">
        <v>462</v>
      </c>
      <c r="AC1339" t="s">
        <v>179</v>
      </c>
      <c r="AD1339" t="s">
        <v>241</v>
      </c>
    </row>
    <row r="1340" spans="1:30" hidden="1" x14ac:dyDescent="0.3">
      <c r="A1340" t="s">
        <v>6015</v>
      </c>
      <c r="B1340" t="s">
        <v>6016</v>
      </c>
      <c r="C1340" s="1" t="str">
        <f t="shared" si="219"/>
        <v>21:0502</v>
      </c>
      <c r="D1340" s="1" t="str">
        <f t="shared" si="223"/>
        <v>21:0166</v>
      </c>
      <c r="E1340" t="s">
        <v>6017</v>
      </c>
      <c r="F1340" t="s">
        <v>6018</v>
      </c>
      <c r="H1340">
        <v>52.296508799999998</v>
      </c>
      <c r="I1340">
        <v>-62.878025600000001</v>
      </c>
      <c r="J1340" s="1" t="str">
        <f t="shared" si="224"/>
        <v>NGR lake sediment grab sample</v>
      </c>
      <c r="K1340" s="1" t="str">
        <f t="shared" si="225"/>
        <v>&lt;177 micron (NGR)</v>
      </c>
      <c r="L1340">
        <v>16</v>
      </c>
      <c r="M1340" t="s">
        <v>246</v>
      </c>
      <c r="N1340">
        <v>160</v>
      </c>
      <c r="O1340" t="s">
        <v>128</v>
      </c>
      <c r="P1340" t="s">
        <v>79</v>
      </c>
      <c r="Q1340" t="s">
        <v>39</v>
      </c>
      <c r="R1340" t="s">
        <v>131</v>
      </c>
      <c r="S1340" t="s">
        <v>68</v>
      </c>
      <c r="T1340" t="s">
        <v>40</v>
      </c>
      <c r="U1340" t="s">
        <v>154</v>
      </c>
      <c r="V1340" t="s">
        <v>947</v>
      </c>
      <c r="W1340" t="s">
        <v>40</v>
      </c>
      <c r="X1340" t="s">
        <v>43</v>
      </c>
      <c r="Y1340" t="s">
        <v>95</v>
      </c>
      <c r="Z1340" t="s">
        <v>134</v>
      </c>
      <c r="AA1340" t="s">
        <v>58</v>
      </c>
      <c r="AB1340" t="s">
        <v>300</v>
      </c>
      <c r="AC1340" t="s">
        <v>248</v>
      </c>
      <c r="AD1340" t="s">
        <v>107</v>
      </c>
    </row>
    <row r="1341" spans="1:30" hidden="1" x14ac:dyDescent="0.3">
      <c r="A1341" t="s">
        <v>6019</v>
      </c>
      <c r="B1341" t="s">
        <v>6020</v>
      </c>
      <c r="C1341" s="1" t="str">
        <f t="shared" si="219"/>
        <v>21:0502</v>
      </c>
      <c r="D1341" s="1" t="str">
        <f t="shared" si="223"/>
        <v>21:0166</v>
      </c>
      <c r="E1341" t="s">
        <v>6021</v>
      </c>
      <c r="F1341" t="s">
        <v>6022</v>
      </c>
      <c r="H1341">
        <v>52.298189499999999</v>
      </c>
      <c r="I1341">
        <v>-62.896467800000003</v>
      </c>
      <c r="J1341" s="1" t="str">
        <f t="shared" si="224"/>
        <v>NGR lake sediment grab sample</v>
      </c>
      <c r="K1341" s="1" t="str">
        <f t="shared" si="225"/>
        <v>&lt;177 micron (NGR)</v>
      </c>
      <c r="L1341">
        <v>17</v>
      </c>
      <c r="M1341" t="s">
        <v>34</v>
      </c>
      <c r="N1341">
        <v>161</v>
      </c>
      <c r="O1341" t="s">
        <v>78</v>
      </c>
      <c r="P1341" t="s">
        <v>202</v>
      </c>
      <c r="Q1341" t="s">
        <v>39</v>
      </c>
      <c r="R1341" t="s">
        <v>68</v>
      </c>
      <c r="S1341" t="s">
        <v>37</v>
      </c>
      <c r="T1341" t="s">
        <v>40</v>
      </c>
      <c r="U1341" t="s">
        <v>335</v>
      </c>
      <c r="V1341" t="s">
        <v>271</v>
      </c>
      <c r="W1341" t="s">
        <v>40</v>
      </c>
      <c r="X1341" t="s">
        <v>43</v>
      </c>
      <c r="Y1341" t="s">
        <v>95</v>
      </c>
      <c r="Z1341" t="s">
        <v>263</v>
      </c>
      <c r="AA1341" t="s">
        <v>258</v>
      </c>
      <c r="AB1341" t="s">
        <v>1733</v>
      </c>
      <c r="AC1341" t="s">
        <v>233</v>
      </c>
      <c r="AD1341" t="s">
        <v>409</v>
      </c>
    </row>
    <row r="1342" spans="1:30" hidden="1" x14ac:dyDescent="0.3">
      <c r="A1342" t="s">
        <v>6023</v>
      </c>
      <c r="B1342" t="s">
        <v>6024</v>
      </c>
      <c r="C1342" s="1" t="str">
        <f t="shared" si="219"/>
        <v>21:0502</v>
      </c>
      <c r="D1342" s="1" t="str">
        <f t="shared" si="223"/>
        <v>21:0166</v>
      </c>
      <c r="E1342" t="s">
        <v>6021</v>
      </c>
      <c r="F1342" t="s">
        <v>6025</v>
      </c>
      <c r="H1342">
        <v>52.298189499999999</v>
      </c>
      <c r="I1342">
        <v>-62.896467800000003</v>
      </c>
      <c r="J1342" s="1" t="str">
        <f t="shared" si="224"/>
        <v>NGR lake sediment grab sample</v>
      </c>
      <c r="K1342" s="1" t="str">
        <f t="shared" si="225"/>
        <v>&lt;177 micron (NGR)</v>
      </c>
      <c r="L1342">
        <v>17</v>
      </c>
      <c r="M1342" t="s">
        <v>52</v>
      </c>
      <c r="N1342">
        <v>162</v>
      </c>
      <c r="O1342" t="s">
        <v>477</v>
      </c>
      <c r="P1342" t="s">
        <v>153</v>
      </c>
      <c r="Q1342" t="s">
        <v>95</v>
      </c>
      <c r="R1342" t="s">
        <v>38</v>
      </c>
      <c r="S1342" t="s">
        <v>136</v>
      </c>
      <c r="T1342" t="s">
        <v>40</v>
      </c>
      <c r="U1342" t="s">
        <v>648</v>
      </c>
      <c r="V1342" t="s">
        <v>144</v>
      </c>
      <c r="W1342" t="s">
        <v>40</v>
      </c>
      <c r="X1342" t="s">
        <v>43</v>
      </c>
      <c r="Y1342" t="s">
        <v>95</v>
      </c>
      <c r="Z1342" t="s">
        <v>135</v>
      </c>
      <c r="AA1342" t="s">
        <v>135</v>
      </c>
      <c r="AB1342" t="s">
        <v>2291</v>
      </c>
      <c r="AC1342" t="s">
        <v>239</v>
      </c>
      <c r="AD1342" t="s">
        <v>392</v>
      </c>
    </row>
    <row r="1343" spans="1:30" hidden="1" x14ac:dyDescent="0.3">
      <c r="A1343" t="s">
        <v>6026</v>
      </c>
      <c r="B1343" t="s">
        <v>6027</v>
      </c>
      <c r="C1343" s="1" t="str">
        <f t="shared" si="219"/>
        <v>21:0502</v>
      </c>
      <c r="D1343" s="1" t="str">
        <f t="shared" si="223"/>
        <v>21:0166</v>
      </c>
      <c r="E1343" t="s">
        <v>6021</v>
      </c>
      <c r="F1343" t="s">
        <v>6028</v>
      </c>
      <c r="H1343">
        <v>52.298189499999999</v>
      </c>
      <c r="I1343">
        <v>-62.896467800000003</v>
      </c>
      <c r="J1343" s="1" t="str">
        <f t="shared" si="224"/>
        <v>NGR lake sediment grab sample</v>
      </c>
      <c r="K1343" s="1" t="str">
        <f t="shared" si="225"/>
        <v>&lt;177 micron (NGR)</v>
      </c>
      <c r="L1343">
        <v>17</v>
      </c>
      <c r="M1343" t="s">
        <v>65</v>
      </c>
      <c r="N1343">
        <v>163</v>
      </c>
      <c r="O1343" t="s">
        <v>276</v>
      </c>
      <c r="P1343" t="s">
        <v>153</v>
      </c>
      <c r="Q1343" t="s">
        <v>39</v>
      </c>
      <c r="R1343" t="s">
        <v>68</v>
      </c>
      <c r="S1343" t="s">
        <v>136</v>
      </c>
      <c r="T1343" t="s">
        <v>40</v>
      </c>
      <c r="U1343" t="s">
        <v>335</v>
      </c>
      <c r="V1343" t="s">
        <v>264</v>
      </c>
      <c r="W1343" t="s">
        <v>40</v>
      </c>
      <c r="X1343" t="s">
        <v>43</v>
      </c>
      <c r="Y1343" t="s">
        <v>39</v>
      </c>
      <c r="Z1343" t="s">
        <v>263</v>
      </c>
      <c r="AA1343" t="s">
        <v>214</v>
      </c>
      <c r="AB1343" t="s">
        <v>2291</v>
      </c>
      <c r="AC1343" t="s">
        <v>42</v>
      </c>
      <c r="AD1343" t="s">
        <v>196</v>
      </c>
    </row>
    <row r="1344" spans="1:30" hidden="1" x14ac:dyDescent="0.3">
      <c r="A1344" t="s">
        <v>6029</v>
      </c>
      <c r="B1344" t="s">
        <v>6030</v>
      </c>
      <c r="C1344" s="1" t="str">
        <f t="shared" si="219"/>
        <v>21:0502</v>
      </c>
      <c r="D1344" s="1" t="str">
        <f t="shared" si="223"/>
        <v>21:0166</v>
      </c>
      <c r="E1344" t="s">
        <v>6031</v>
      </c>
      <c r="F1344" t="s">
        <v>6032</v>
      </c>
      <c r="H1344">
        <v>52.2552618</v>
      </c>
      <c r="I1344">
        <v>-62.901738100000003</v>
      </c>
      <c r="J1344" s="1" t="str">
        <f t="shared" si="224"/>
        <v>NGR lake sediment grab sample</v>
      </c>
      <c r="K1344" s="1" t="str">
        <f t="shared" si="225"/>
        <v>&lt;177 micron (NGR)</v>
      </c>
      <c r="L1344">
        <v>17</v>
      </c>
      <c r="M1344" t="s">
        <v>76</v>
      </c>
      <c r="N1344">
        <v>164</v>
      </c>
      <c r="O1344" t="s">
        <v>571</v>
      </c>
      <c r="P1344" t="s">
        <v>176</v>
      </c>
      <c r="Q1344" t="s">
        <v>55</v>
      </c>
      <c r="R1344" t="s">
        <v>92</v>
      </c>
      <c r="S1344" t="s">
        <v>92</v>
      </c>
      <c r="T1344" t="s">
        <v>40</v>
      </c>
      <c r="U1344" t="s">
        <v>145</v>
      </c>
      <c r="V1344" t="s">
        <v>284</v>
      </c>
      <c r="W1344" t="s">
        <v>40</v>
      </c>
      <c r="X1344" t="s">
        <v>43</v>
      </c>
      <c r="Y1344" t="s">
        <v>39</v>
      </c>
      <c r="Z1344" t="s">
        <v>263</v>
      </c>
      <c r="AA1344" t="s">
        <v>135</v>
      </c>
      <c r="AB1344" t="s">
        <v>232</v>
      </c>
      <c r="AC1344" t="s">
        <v>239</v>
      </c>
      <c r="AD1344" t="s">
        <v>45</v>
      </c>
    </row>
    <row r="1345" spans="1:30" hidden="1" x14ac:dyDescent="0.3">
      <c r="A1345" t="s">
        <v>6033</v>
      </c>
      <c r="B1345" t="s">
        <v>6034</v>
      </c>
      <c r="C1345" s="1" t="str">
        <f t="shared" si="219"/>
        <v>21:0502</v>
      </c>
      <c r="D1345" s="1" t="str">
        <f t="shared" si="223"/>
        <v>21:0166</v>
      </c>
      <c r="E1345" t="s">
        <v>6035</v>
      </c>
      <c r="F1345" t="s">
        <v>6036</v>
      </c>
      <c r="H1345">
        <v>52.173027900000001</v>
      </c>
      <c r="I1345">
        <v>-62.869457599999997</v>
      </c>
      <c r="J1345" s="1" t="str">
        <f t="shared" si="224"/>
        <v>NGR lake sediment grab sample</v>
      </c>
      <c r="K1345" s="1" t="str">
        <f t="shared" si="225"/>
        <v>&lt;177 micron (NGR)</v>
      </c>
      <c r="L1345">
        <v>17</v>
      </c>
      <c r="M1345" t="s">
        <v>91</v>
      </c>
      <c r="N1345">
        <v>165</v>
      </c>
      <c r="O1345" t="s">
        <v>2590</v>
      </c>
      <c r="P1345" t="s">
        <v>130</v>
      </c>
      <c r="Q1345" t="s">
        <v>55</v>
      </c>
      <c r="R1345" t="s">
        <v>119</v>
      </c>
      <c r="S1345" t="s">
        <v>92</v>
      </c>
      <c r="T1345" t="s">
        <v>40</v>
      </c>
      <c r="U1345" t="s">
        <v>694</v>
      </c>
      <c r="V1345" t="s">
        <v>598</v>
      </c>
      <c r="W1345" t="s">
        <v>40</v>
      </c>
      <c r="X1345" t="s">
        <v>43</v>
      </c>
      <c r="Y1345" t="s">
        <v>37</v>
      </c>
      <c r="Z1345" t="s">
        <v>211</v>
      </c>
      <c r="AA1345" t="s">
        <v>135</v>
      </c>
      <c r="AB1345" t="s">
        <v>2065</v>
      </c>
      <c r="AC1345" t="s">
        <v>167</v>
      </c>
      <c r="AD1345" t="s">
        <v>61</v>
      </c>
    </row>
    <row r="1346" spans="1:30" hidden="1" x14ac:dyDescent="0.3">
      <c r="A1346" t="s">
        <v>6037</v>
      </c>
      <c r="B1346" t="s">
        <v>6038</v>
      </c>
      <c r="C1346" s="1" t="str">
        <f t="shared" si="219"/>
        <v>21:0502</v>
      </c>
      <c r="D1346" s="1" t="str">
        <f t="shared" si="223"/>
        <v>21:0166</v>
      </c>
      <c r="E1346" t="s">
        <v>6039</v>
      </c>
      <c r="F1346" t="s">
        <v>6040</v>
      </c>
      <c r="H1346">
        <v>52.164729899999998</v>
      </c>
      <c r="I1346">
        <v>-62.799087900000004</v>
      </c>
      <c r="J1346" s="1" t="str">
        <f t="shared" si="224"/>
        <v>NGR lake sediment grab sample</v>
      </c>
      <c r="K1346" s="1" t="str">
        <f t="shared" si="225"/>
        <v>&lt;177 micron (NGR)</v>
      </c>
      <c r="L1346">
        <v>17</v>
      </c>
      <c r="M1346" t="s">
        <v>102</v>
      </c>
      <c r="N1346">
        <v>166</v>
      </c>
      <c r="O1346" t="s">
        <v>129</v>
      </c>
      <c r="P1346" t="s">
        <v>92</v>
      </c>
      <c r="Q1346" t="s">
        <v>55</v>
      </c>
      <c r="R1346" t="s">
        <v>131</v>
      </c>
      <c r="S1346" t="s">
        <v>202</v>
      </c>
      <c r="T1346" t="s">
        <v>40</v>
      </c>
      <c r="U1346" t="s">
        <v>6041</v>
      </c>
      <c r="V1346" t="s">
        <v>3340</v>
      </c>
      <c r="W1346" t="s">
        <v>40</v>
      </c>
      <c r="X1346" t="s">
        <v>43</v>
      </c>
      <c r="Y1346" t="s">
        <v>55</v>
      </c>
      <c r="Z1346" t="s">
        <v>423</v>
      </c>
      <c r="AA1346" t="s">
        <v>135</v>
      </c>
      <c r="AB1346" t="s">
        <v>3711</v>
      </c>
      <c r="AC1346" t="s">
        <v>70</v>
      </c>
      <c r="AD1346" t="s">
        <v>392</v>
      </c>
    </row>
    <row r="1347" spans="1:30" hidden="1" x14ac:dyDescent="0.3">
      <c r="A1347" t="s">
        <v>6042</v>
      </c>
      <c r="B1347" t="s">
        <v>6043</v>
      </c>
      <c r="C1347" s="1" t="str">
        <f t="shared" si="219"/>
        <v>21:0502</v>
      </c>
      <c r="D1347" s="1" t="str">
        <f>HYPERLINK("http://geochem.nrcan.gc.ca/cdogs/content/svy/svy_e.htm", "")</f>
        <v/>
      </c>
      <c r="G1347" s="1" t="str">
        <f>HYPERLINK("http://geochem.nrcan.gc.ca/cdogs/content/cr_/cr_00055_e.htm", "55")</f>
        <v>55</v>
      </c>
      <c r="J1347" t="s">
        <v>161</v>
      </c>
      <c r="K1347" t="s">
        <v>162</v>
      </c>
      <c r="L1347">
        <v>17</v>
      </c>
      <c r="M1347" t="s">
        <v>163</v>
      </c>
      <c r="N1347">
        <v>167</v>
      </c>
      <c r="O1347" t="s">
        <v>270</v>
      </c>
      <c r="P1347" t="s">
        <v>130</v>
      </c>
      <c r="Q1347" t="s">
        <v>136</v>
      </c>
      <c r="R1347" t="s">
        <v>130</v>
      </c>
      <c r="S1347" t="s">
        <v>38</v>
      </c>
      <c r="T1347" t="s">
        <v>40</v>
      </c>
      <c r="U1347" t="s">
        <v>3992</v>
      </c>
      <c r="V1347" t="s">
        <v>596</v>
      </c>
      <c r="W1347" t="s">
        <v>40</v>
      </c>
      <c r="X1347" t="s">
        <v>179</v>
      </c>
      <c r="Y1347" t="s">
        <v>37</v>
      </c>
      <c r="Z1347" t="s">
        <v>134</v>
      </c>
      <c r="AA1347" t="s">
        <v>44</v>
      </c>
      <c r="AB1347" t="s">
        <v>2301</v>
      </c>
      <c r="AC1347" t="s">
        <v>1389</v>
      </c>
      <c r="AD1347" t="s">
        <v>80</v>
      </c>
    </row>
    <row r="1348" spans="1:30" hidden="1" x14ac:dyDescent="0.3">
      <c r="A1348" t="s">
        <v>6044</v>
      </c>
      <c r="B1348" t="s">
        <v>6045</v>
      </c>
      <c r="C1348" s="1" t="str">
        <f t="shared" si="219"/>
        <v>21:0502</v>
      </c>
      <c r="D1348" s="1" t="str">
        <f t="shared" ref="D1348:D1370" si="226">HYPERLINK("http://geochem.nrcan.gc.ca/cdogs/content/svy/svy210166_e.htm", "21:0166")</f>
        <v>21:0166</v>
      </c>
      <c r="E1348" t="s">
        <v>6046</v>
      </c>
      <c r="F1348" t="s">
        <v>6047</v>
      </c>
      <c r="H1348">
        <v>52.166411400000001</v>
      </c>
      <c r="I1348">
        <v>-62.760657899999998</v>
      </c>
      <c r="J1348" s="1" t="str">
        <f t="shared" ref="J1348:J1370" si="227">HYPERLINK("http://geochem.nrcan.gc.ca/cdogs/content/kwd/kwd020027_e.htm", "NGR lake sediment grab sample")</f>
        <v>NGR lake sediment grab sample</v>
      </c>
      <c r="K1348" s="1" t="str">
        <f t="shared" ref="K1348:K1370" si="228">HYPERLINK("http://geochem.nrcan.gc.ca/cdogs/content/kwd/kwd080006_e.htm", "&lt;177 micron (NGR)")</f>
        <v>&lt;177 micron (NGR)</v>
      </c>
      <c r="L1348">
        <v>17</v>
      </c>
      <c r="M1348" t="s">
        <v>113</v>
      </c>
      <c r="N1348">
        <v>168</v>
      </c>
      <c r="O1348" t="s">
        <v>524</v>
      </c>
      <c r="P1348" t="s">
        <v>193</v>
      </c>
      <c r="Q1348" t="s">
        <v>95</v>
      </c>
      <c r="R1348" t="s">
        <v>36</v>
      </c>
      <c r="S1348" t="s">
        <v>135</v>
      </c>
      <c r="T1348" t="s">
        <v>40</v>
      </c>
      <c r="U1348" t="s">
        <v>6048</v>
      </c>
      <c r="V1348" t="s">
        <v>176</v>
      </c>
      <c r="W1348" t="s">
        <v>40</v>
      </c>
      <c r="X1348" t="s">
        <v>43</v>
      </c>
      <c r="Y1348" t="s">
        <v>38</v>
      </c>
      <c r="Z1348" t="s">
        <v>760</v>
      </c>
      <c r="AA1348" t="s">
        <v>204</v>
      </c>
      <c r="AB1348" t="s">
        <v>589</v>
      </c>
      <c r="AC1348" t="s">
        <v>596</v>
      </c>
      <c r="AD1348" t="s">
        <v>480</v>
      </c>
    </row>
    <row r="1349" spans="1:30" hidden="1" x14ac:dyDescent="0.3">
      <c r="A1349" t="s">
        <v>6049</v>
      </c>
      <c r="B1349" t="s">
        <v>6050</v>
      </c>
      <c r="C1349" s="1" t="str">
        <f t="shared" si="219"/>
        <v>21:0502</v>
      </c>
      <c r="D1349" s="1" t="str">
        <f t="shared" si="226"/>
        <v>21:0166</v>
      </c>
      <c r="E1349" t="s">
        <v>6051</v>
      </c>
      <c r="F1349" t="s">
        <v>6052</v>
      </c>
      <c r="H1349">
        <v>52.167172800000003</v>
      </c>
      <c r="I1349">
        <v>-62.700053199999999</v>
      </c>
      <c r="J1349" s="1" t="str">
        <f t="shared" si="227"/>
        <v>NGR lake sediment grab sample</v>
      </c>
      <c r="K1349" s="1" t="str">
        <f t="shared" si="228"/>
        <v>&lt;177 micron (NGR)</v>
      </c>
      <c r="L1349">
        <v>17</v>
      </c>
      <c r="M1349" t="s">
        <v>127</v>
      </c>
      <c r="N1349">
        <v>169</v>
      </c>
      <c r="O1349" t="s">
        <v>104</v>
      </c>
      <c r="P1349" t="s">
        <v>131</v>
      </c>
      <c r="Q1349" t="s">
        <v>136</v>
      </c>
      <c r="R1349" t="s">
        <v>79</v>
      </c>
      <c r="S1349" t="s">
        <v>131</v>
      </c>
      <c r="T1349" t="s">
        <v>40</v>
      </c>
      <c r="U1349" t="s">
        <v>471</v>
      </c>
      <c r="V1349" t="s">
        <v>47</v>
      </c>
      <c r="W1349" t="s">
        <v>40</v>
      </c>
      <c r="X1349" t="s">
        <v>43</v>
      </c>
      <c r="Y1349" t="s">
        <v>95</v>
      </c>
      <c r="Z1349" t="s">
        <v>214</v>
      </c>
      <c r="AA1349" t="s">
        <v>134</v>
      </c>
      <c r="AB1349" t="s">
        <v>1736</v>
      </c>
      <c r="AC1349" t="s">
        <v>57</v>
      </c>
      <c r="AD1349" t="s">
        <v>1236</v>
      </c>
    </row>
    <row r="1350" spans="1:30" hidden="1" x14ac:dyDescent="0.3">
      <c r="A1350" t="s">
        <v>6053</v>
      </c>
      <c r="B1350" t="s">
        <v>6054</v>
      </c>
      <c r="C1350" s="1" t="str">
        <f t="shared" si="219"/>
        <v>21:0502</v>
      </c>
      <c r="D1350" s="1" t="str">
        <f t="shared" si="226"/>
        <v>21:0166</v>
      </c>
      <c r="E1350" t="s">
        <v>6055</v>
      </c>
      <c r="F1350" t="s">
        <v>6056</v>
      </c>
      <c r="H1350">
        <v>52.167402199999998</v>
      </c>
      <c r="I1350">
        <v>-62.671279300000002</v>
      </c>
      <c r="J1350" s="1" t="str">
        <f t="shared" si="227"/>
        <v>NGR lake sediment grab sample</v>
      </c>
      <c r="K1350" s="1" t="str">
        <f t="shared" si="228"/>
        <v>&lt;177 micron (NGR)</v>
      </c>
      <c r="L1350">
        <v>17</v>
      </c>
      <c r="M1350" t="s">
        <v>142</v>
      </c>
      <c r="N1350">
        <v>170</v>
      </c>
      <c r="O1350" t="s">
        <v>510</v>
      </c>
      <c r="P1350" t="s">
        <v>202</v>
      </c>
      <c r="Q1350" t="s">
        <v>39</v>
      </c>
      <c r="R1350" t="s">
        <v>153</v>
      </c>
      <c r="S1350" t="s">
        <v>153</v>
      </c>
      <c r="T1350" t="s">
        <v>40</v>
      </c>
      <c r="U1350" t="s">
        <v>1482</v>
      </c>
      <c r="V1350" t="s">
        <v>339</v>
      </c>
      <c r="W1350" t="s">
        <v>40</v>
      </c>
      <c r="X1350" t="s">
        <v>43</v>
      </c>
      <c r="Y1350" t="s">
        <v>68</v>
      </c>
      <c r="Z1350" t="s">
        <v>258</v>
      </c>
      <c r="AA1350" t="s">
        <v>204</v>
      </c>
      <c r="AB1350" t="s">
        <v>547</v>
      </c>
      <c r="AC1350" t="s">
        <v>239</v>
      </c>
      <c r="AD1350" t="s">
        <v>122</v>
      </c>
    </row>
    <row r="1351" spans="1:30" hidden="1" x14ac:dyDescent="0.3">
      <c r="A1351" t="s">
        <v>6057</v>
      </c>
      <c r="B1351" t="s">
        <v>6058</v>
      </c>
      <c r="C1351" s="1" t="str">
        <f t="shared" si="219"/>
        <v>21:0502</v>
      </c>
      <c r="D1351" s="1" t="str">
        <f t="shared" si="226"/>
        <v>21:0166</v>
      </c>
      <c r="E1351" t="s">
        <v>6059</v>
      </c>
      <c r="F1351" t="s">
        <v>6060</v>
      </c>
      <c r="H1351">
        <v>52.180025899999997</v>
      </c>
      <c r="I1351">
        <v>-62.585282499999998</v>
      </c>
      <c r="J1351" s="1" t="str">
        <f t="shared" si="227"/>
        <v>NGR lake sediment grab sample</v>
      </c>
      <c r="K1351" s="1" t="str">
        <f t="shared" si="228"/>
        <v>&lt;177 micron (NGR)</v>
      </c>
      <c r="L1351">
        <v>17</v>
      </c>
      <c r="M1351" t="s">
        <v>150</v>
      </c>
      <c r="N1351">
        <v>171</v>
      </c>
      <c r="O1351" t="s">
        <v>344</v>
      </c>
      <c r="P1351" t="s">
        <v>202</v>
      </c>
      <c r="Q1351" t="s">
        <v>55</v>
      </c>
      <c r="R1351" t="s">
        <v>153</v>
      </c>
      <c r="S1351" t="s">
        <v>92</v>
      </c>
      <c r="T1351" t="s">
        <v>40</v>
      </c>
      <c r="U1351" t="s">
        <v>291</v>
      </c>
      <c r="V1351" t="s">
        <v>714</v>
      </c>
      <c r="W1351" t="s">
        <v>40</v>
      </c>
      <c r="X1351" t="s">
        <v>43</v>
      </c>
      <c r="Y1351" t="s">
        <v>39</v>
      </c>
      <c r="Z1351" t="s">
        <v>135</v>
      </c>
      <c r="AA1351" t="s">
        <v>135</v>
      </c>
      <c r="AB1351" t="s">
        <v>285</v>
      </c>
      <c r="AC1351" t="s">
        <v>239</v>
      </c>
      <c r="AD1351" t="s">
        <v>122</v>
      </c>
    </row>
    <row r="1352" spans="1:30" hidden="1" x14ac:dyDescent="0.3">
      <c r="A1352" t="s">
        <v>6061</v>
      </c>
      <c r="B1352" t="s">
        <v>6062</v>
      </c>
      <c r="C1352" s="1" t="str">
        <f t="shared" si="219"/>
        <v>21:0502</v>
      </c>
      <c r="D1352" s="1" t="str">
        <f t="shared" si="226"/>
        <v>21:0166</v>
      </c>
      <c r="E1352" t="s">
        <v>6063</v>
      </c>
      <c r="F1352" t="s">
        <v>6064</v>
      </c>
      <c r="H1352">
        <v>52.1918948</v>
      </c>
      <c r="I1352">
        <v>-62.590716200000003</v>
      </c>
      <c r="J1352" s="1" t="str">
        <f t="shared" si="227"/>
        <v>NGR lake sediment grab sample</v>
      </c>
      <c r="K1352" s="1" t="str">
        <f t="shared" si="228"/>
        <v>&lt;177 micron (NGR)</v>
      </c>
      <c r="L1352">
        <v>17</v>
      </c>
      <c r="M1352" t="s">
        <v>175</v>
      </c>
      <c r="N1352">
        <v>172</v>
      </c>
      <c r="O1352" t="s">
        <v>35</v>
      </c>
      <c r="P1352" t="s">
        <v>136</v>
      </c>
      <c r="Q1352" t="s">
        <v>39</v>
      </c>
      <c r="R1352" t="s">
        <v>37</v>
      </c>
      <c r="S1352" t="s">
        <v>136</v>
      </c>
      <c r="T1352" t="s">
        <v>40</v>
      </c>
      <c r="U1352" t="s">
        <v>304</v>
      </c>
      <c r="V1352" t="s">
        <v>47</v>
      </c>
      <c r="W1352" t="s">
        <v>40</v>
      </c>
      <c r="X1352" t="s">
        <v>43</v>
      </c>
      <c r="Y1352" t="s">
        <v>95</v>
      </c>
      <c r="Z1352" t="s">
        <v>204</v>
      </c>
      <c r="AA1352" t="s">
        <v>135</v>
      </c>
      <c r="AB1352" t="s">
        <v>1807</v>
      </c>
      <c r="AC1352" t="s">
        <v>60</v>
      </c>
      <c r="AD1352" t="s">
        <v>1477</v>
      </c>
    </row>
    <row r="1353" spans="1:30" hidden="1" x14ac:dyDescent="0.3">
      <c r="A1353" t="s">
        <v>6065</v>
      </c>
      <c r="B1353" t="s">
        <v>6066</v>
      </c>
      <c r="C1353" s="1" t="str">
        <f t="shared" si="219"/>
        <v>21:0502</v>
      </c>
      <c r="D1353" s="1" t="str">
        <f t="shared" si="226"/>
        <v>21:0166</v>
      </c>
      <c r="E1353" t="s">
        <v>6067</v>
      </c>
      <c r="F1353" t="s">
        <v>6068</v>
      </c>
      <c r="H1353">
        <v>52.1918267</v>
      </c>
      <c r="I1353">
        <v>-62.528780500000003</v>
      </c>
      <c r="J1353" s="1" t="str">
        <f t="shared" si="227"/>
        <v>NGR lake sediment grab sample</v>
      </c>
      <c r="K1353" s="1" t="str">
        <f t="shared" si="228"/>
        <v>&lt;177 micron (NGR)</v>
      </c>
      <c r="L1353">
        <v>17</v>
      </c>
      <c r="M1353" t="s">
        <v>184</v>
      </c>
      <c r="N1353">
        <v>173</v>
      </c>
      <c r="O1353" t="s">
        <v>108</v>
      </c>
      <c r="P1353" t="s">
        <v>193</v>
      </c>
      <c r="Q1353" t="s">
        <v>39</v>
      </c>
      <c r="R1353" t="s">
        <v>131</v>
      </c>
      <c r="S1353" t="s">
        <v>38</v>
      </c>
      <c r="T1353" t="s">
        <v>40</v>
      </c>
      <c r="U1353" t="s">
        <v>152</v>
      </c>
      <c r="V1353" t="s">
        <v>596</v>
      </c>
      <c r="W1353" t="s">
        <v>40</v>
      </c>
      <c r="X1353" t="s">
        <v>43</v>
      </c>
      <c r="Y1353" t="s">
        <v>39</v>
      </c>
      <c r="Z1353" t="s">
        <v>214</v>
      </c>
      <c r="AA1353" t="s">
        <v>258</v>
      </c>
      <c r="AB1353" t="s">
        <v>1250</v>
      </c>
      <c r="AC1353" t="s">
        <v>42</v>
      </c>
      <c r="AD1353" t="s">
        <v>196</v>
      </c>
    </row>
    <row r="1354" spans="1:30" hidden="1" x14ac:dyDescent="0.3">
      <c r="A1354" t="s">
        <v>6069</v>
      </c>
      <c r="B1354" t="s">
        <v>6070</v>
      </c>
      <c r="C1354" s="1" t="str">
        <f t="shared" si="219"/>
        <v>21:0502</v>
      </c>
      <c r="D1354" s="1" t="str">
        <f t="shared" si="226"/>
        <v>21:0166</v>
      </c>
      <c r="E1354" t="s">
        <v>6071</v>
      </c>
      <c r="F1354" t="s">
        <v>6072</v>
      </c>
      <c r="H1354">
        <v>52.203682100000002</v>
      </c>
      <c r="I1354">
        <v>-62.480587800000002</v>
      </c>
      <c r="J1354" s="1" t="str">
        <f t="shared" si="227"/>
        <v>NGR lake sediment grab sample</v>
      </c>
      <c r="K1354" s="1" t="str">
        <f t="shared" si="228"/>
        <v>&lt;177 micron (NGR)</v>
      </c>
      <c r="L1354">
        <v>17</v>
      </c>
      <c r="M1354" t="s">
        <v>191</v>
      </c>
      <c r="N1354">
        <v>174</v>
      </c>
      <c r="O1354" t="s">
        <v>314</v>
      </c>
      <c r="P1354" t="s">
        <v>67</v>
      </c>
      <c r="Q1354" t="s">
        <v>55</v>
      </c>
      <c r="R1354" t="s">
        <v>131</v>
      </c>
      <c r="S1354" t="s">
        <v>176</v>
      </c>
      <c r="T1354" t="s">
        <v>40</v>
      </c>
      <c r="U1354" t="s">
        <v>6073</v>
      </c>
      <c r="V1354" t="s">
        <v>37</v>
      </c>
      <c r="W1354" t="s">
        <v>40</v>
      </c>
      <c r="X1354" t="s">
        <v>43</v>
      </c>
      <c r="Y1354" t="s">
        <v>55</v>
      </c>
      <c r="Z1354" t="s">
        <v>258</v>
      </c>
      <c r="AA1354" t="s">
        <v>115</v>
      </c>
      <c r="AB1354" t="s">
        <v>259</v>
      </c>
      <c r="AC1354" t="s">
        <v>60</v>
      </c>
      <c r="AD1354" t="s">
        <v>409</v>
      </c>
    </row>
    <row r="1355" spans="1:30" hidden="1" x14ac:dyDescent="0.3">
      <c r="A1355" t="s">
        <v>6074</v>
      </c>
      <c r="B1355" t="s">
        <v>6075</v>
      </c>
      <c r="C1355" s="1" t="str">
        <f t="shared" si="219"/>
        <v>21:0502</v>
      </c>
      <c r="D1355" s="1" t="str">
        <f t="shared" si="226"/>
        <v>21:0166</v>
      </c>
      <c r="E1355" t="s">
        <v>6076</v>
      </c>
      <c r="F1355" t="s">
        <v>6077</v>
      </c>
      <c r="H1355">
        <v>52.188044699999999</v>
      </c>
      <c r="I1355">
        <v>-62.450242500000002</v>
      </c>
      <c r="J1355" s="1" t="str">
        <f t="shared" si="227"/>
        <v>NGR lake sediment grab sample</v>
      </c>
      <c r="K1355" s="1" t="str">
        <f t="shared" si="228"/>
        <v>&lt;177 micron (NGR)</v>
      </c>
      <c r="L1355">
        <v>17</v>
      </c>
      <c r="M1355" t="s">
        <v>201</v>
      </c>
      <c r="N1355">
        <v>175</v>
      </c>
      <c r="O1355" t="s">
        <v>247</v>
      </c>
      <c r="P1355" t="s">
        <v>131</v>
      </c>
      <c r="Q1355" t="s">
        <v>39</v>
      </c>
      <c r="R1355" t="s">
        <v>68</v>
      </c>
      <c r="S1355" t="s">
        <v>38</v>
      </c>
      <c r="T1355" t="s">
        <v>40</v>
      </c>
      <c r="U1355" t="s">
        <v>1101</v>
      </c>
      <c r="V1355" t="s">
        <v>5786</v>
      </c>
      <c r="W1355" t="s">
        <v>40</v>
      </c>
      <c r="X1355" t="s">
        <v>43</v>
      </c>
      <c r="Y1355" t="s">
        <v>95</v>
      </c>
      <c r="Z1355" t="s">
        <v>67</v>
      </c>
      <c r="AA1355" t="s">
        <v>58</v>
      </c>
      <c r="AB1355" t="s">
        <v>1720</v>
      </c>
      <c r="AC1355" t="s">
        <v>239</v>
      </c>
      <c r="AD1355" t="s">
        <v>115</v>
      </c>
    </row>
    <row r="1356" spans="1:30" hidden="1" x14ac:dyDescent="0.3">
      <c r="A1356" t="s">
        <v>6078</v>
      </c>
      <c r="B1356" t="s">
        <v>6079</v>
      </c>
      <c r="C1356" s="1" t="str">
        <f t="shared" si="219"/>
        <v>21:0502</v>
      </c>
      <c r="D1356" s="1" t="str">
        <f t="shared" si="226"/>
        <v>21:0166</v>
      </c>
      <c r="E1356" t="s">
        <v>6080</v>
      </c>
      <c r="F1356" t="s">
        <v>6081</v>
      </c>
      <c r="H1356">
        <v>52.243177299999999</v>
      </c>
      <c r="I1356">
        <v>-62.427621899999998</v>
      </c>
      <c r="J1356" s="1" t="str">
        <f t="shared" si="227"/>
        <v>NGR lake sediment grab sample</v>
      </c>
      <c r="K1356" s="1" t="str">
        <f t="shared" si="228"/>
        <v>&lt;177 micron (NGR)</v>
      </c>
      <c r="L1356">
        <v>17</v>
      </c>
      <c r="M1356" t="s">
        <v>210</v>
      </c>
      <c r="N1356">
        <v>176</v>
      </c>
      <c r="O1356" t="s">
        <v>359</v>
      </c>
      <c r="P1356" t="s">
        <v>256</v>
      </c>
      <c r="Q1356" t="s">
        <v>37</v>
      </c>
      <c r="R1356" t="s">
        <v>153</v>
      </c>
      <c r="S1356" t="s">
        <v>164</v>
      </c>
      <c r="T1356" t="s">
        <v>40</v>
      </c>
      <c r="U1356" t="s">
        <v>2715</v>
      </c>
      <c r="V1356" t="s">
        <v>884</v>
      </c>
      <c r="W1356" t="s">
        <v>194</v>
      </c>
      <c r="X1356" t="s">
        <v>43</v>
      </c>
      <c r="Y1356" t="s">
        <v>37</v>
      </c>
      <c r="Z1356" t="s">
        <v>258</v>
      </c>
      <c r="AA1356" t="s">
        <v>314</v>
      </c>
      <c r="AB1356" t="s">
        <v>385</v>
      </c>
      <c r="AC1356" t="s">
        <v>583</v>
      </c>
      <c r="AD1356" t="s">
        <v>122</v>
      </c>
    </row>
    <row r="1357" spans="1:30" hidden="1" x14ac:dyDescent="0.3">
      <c r="A1357" t="s">
        <v>6082</v>
      </c>
      <c r="B1357" t="s">
        <v>6083</v>
      </c>
      <c r="C1357" s="1" t="str">
        <f t="shared" si="219"/>
        <v>21:0502</v>
      </c>
      <c r="D1357" s="1" t="str">
        <f t="shared" si="226"/>
        <v>21:0166</v>
      </c>
      <c r="E1357" t="s">
        <v>6084</v>
      </c>
      <c r="F1357" t="s">
        <v>6085</v>
      </c>
      <c r="H1357">
        <v>52.250619899999997</v>
      </c>
      <c r="I1357">
        <v>-62.440401799999997</v>
      </c>
      <c r="J1357" s="1" t="str">
        <f t="shared" si="227"/>
        <v>NGR lake sediment grab sample</v>
      </c>
      <c r="K1357" s="1" t="str">
        <f t="shared" si="228"/>
        <v>&lt;177 micron (NGR)</v>
      </c>
      <c r="L1357">
        <v>17</v>
      </c>
      <c r="M1357" t="s">
        <v>221</v>
      </c>
      <c r="N1357">
        <v>177</v>
      </c>
      <c r="O1357" t="s">
        <v>408</v>
      </c>
      <c r="P1357" t="s">
        <v>145</v>
      </c>
      <c r="Q1357" t="s">
        <v>39</v>
      </c>
      <c r="R1357" t="s">
        <v>79</v>
      </c>
      <c r="S1357" t="s">
        <v>36</v>
      </c>
      <c r="T1357" t="s">
        <v>40</v>
      </c>
      <c r="U1357" t="s">
        <v>5256</v>
      </c>
      <c r="V1357" t="s">
        <v>85</v>
      </c>
      <c r="W1357" t="s">
        <v>40</v>
      </c>
      <c r="X1357" t="s">
        <v>43</v>
      </c>
      <c r="Y1357" t="s">
        <v>68</v>
      </c>
      <c r="Z1357" t="s">
        <v>211</v>
      </c>
      <c r="AA1357" t="s">
        <v>258</v>
      </c>
      <c r="AB1357" t="s">
        <v>2216</v>
      </c>
      <c r="AC1357" t="s">
        <v>830</v>
      </c>
      <c r="AD1357" t="s">
        <v>480</v>
      </c>
    </row>
    <row r="1358" spans="1:30" hidden="1" x14ac:dyDescent="0.3">
      <c r="A1358" t="s">
        <v>6086</v>
      </c>
      <c r="B1358" t="s">
        <v>6087</v>
      </c>
      <c r="C1358" s="1" t="str">
        <f t="shared" si="219"/>
        <v>21:0502</v>
      </c>
      <c r="D1358" s="1" t="str">
        <f t="shared" si="226"/>
        <v>21:0166</v>
      </c>
      <c r="E1358" t="s">
        <v>6088</v>
      </c>
      <c r="F1358" t="s">
        <v>6089</v>
      </c>
      <c r="H1358">
        <v>52.251961199999997</v>
      </c>
      <c r="I1358">
        <v>-62.400408499999998</v>
      </c>
      <c r="J1358" s="1" t="str">
        <f t="shared" si="227"/>
        <v>NGR lake sediment grab sample</v>
      </c>
      <c r="K1358" s="1" t="str">
        <f t="shared" si="228"/>
        <v>&lt;177 micron (NGR)</v>
      </c>
      <c r="L1358">
        <v>17</v>
      </c>
      <c r="M1358" t="s">
        <v>230</v>
      </c>
      <c r="N1358">
        <v>178</v>
      </c>
      <c r="O1358" t="s">
        <v>391</v>
      </c>
      <c r="P1358" t="s">
        <v>377</v>
      </c>
      <c r="Q1358" t="s">
        <v>55</v>
      </c>
      <c r="R1358" t="s">
        <v>119</v>
      </c>
      <c r="S1358" t="s">
        <v>185</v>
      </c>
      <c r="T1358" t="s">
        <v>40</v>
      </c>
      <c r="U1358" t="s">
        <v>3742</v>
      </c>
      <c r="V1358" t="s">
        <v>1503</v>
      </c>
      <c r="W1358" t="s">
        <v>40</v>
      </c>
      <c r="X1358" t="s">
        <v>43</v>
      </c>
      <c r="Y1358" t="s">
        <v>92</v>
      </c>
      <c r="Z1358" t="s">
        <v>258</v>
      </c>
      <c r="AA1358" t="s">
        <v>44</v>
      </c>
      <c r="AB1358" t="s">
        <v>249</v>
      </c>
      <c r="AC1358" t="s">
        <v>818</v>
      </c>
      <c r="AD1358" t="s">
        <v>1477</v>
      </c>
    </row>
    <row r="1359" spans="1:30" hidden="1" x14ac:dyDescent="0.3">
      <c r="A1359" t="s">
        <v>6090</v>
      </c>
      <c r="B1359" t="s">
        <v>6091</v>
      </c>
      <c r="C1359" s="1" t="str">
        <f t="shared" si="219"/>
        <v>21:0502</v>
      </c>
      <c r="D1359" s="1" t="str">
        <f t="shared" si="226"/>
        <v>21:0166</v>
      </c>
      <c r="E1359" t="s">
        <v>6092</v>
      </c>
      <c r="F1359" t="s">
        <v>6093</v>
      </c>
      <c r="H1359">
        <v>52.298702200000001</v>
      </c>
      <c r="I1359">
        <v>-62.358776200000001</v>
      </c>
      <c r="J1359" s="1" t="str">
        <f t="shared" si="227"/>
        <v>NGR lake sediment grab sample</v>
      </c>
      <c r="K1359" s="1" t="str">
        <f t="shared" si="228"/>
        <v>&lt;177 micron (NGR)</v>
      </c>
      <c r="L1359">
        <v>17</v>
      </c>
      <c r="M1359" t="s">
        <v>238</v>
      </c>
      <c r="N1359">
        <v>179</v>
      </c>
      <c r="O1359" t="s">
        <v>108</v>
      </c>
      <c r="P1359" t="s">
        <v>131</v>
      </c>
      <c r="Q1359" t="s">
        <v>39</v>
      </c>
      <c r="R1359" t="s">
        <v>68</v>
      </c>
      <c r="S1359" t="s">
        <v>79</v>
      </c>
      <c r="T1359" t="s">
        <v>40</v>
      </c>
      <c r="U1359" t="s">
        <v>1134</v>
      </c>
      <c r="V1359" t="s">
        <v>1027</v>
      </c>
      <c r="W1359" t="s">
        <v>40</v>
      </c>
      <c r="X1359" t="s">
        <v>43</v>
      </c>
      <c r="Y1359" t="s">
        <v>55</v>
      </c>
      <c r="Z1359" t="s">
        <v>134</v>
      </c>
      <c r="AA1359" t="s">
        <v>204</v>
      </c>
      <c r="AB1359" t="s">
        <v>1276</v>
      </c>
      <c r="AC1359" t="s">
        <v>2195</v>
      </c>
      <c r="AD1359" t="s">
        <v>71</v>
      </c>
    </row>
    <row r="1360" spans="1:30" hidden="1" x14ac:dyDescent="0.3">
      <c r="A1360" t="s">
        <v>6094</v>
      </c>
      <c r="B1360" t="s">
        <v>6095</v>
      </c>
      <c r="C1360" s="1" t="str">
        <f t="shared" si="219"/>
        <v>21:0502</v>
      </c>
      <c r="D1360" s="1" t="str">
        <f t="shared" si="226"/>
        <v>21:0166</v>
      </c>
      <c r="E1360" t="s">
        <v>6096</v>
      </c>
      <c r="F1360" t="s">
        <v>6097</v>
      </c>
      <c r="H1360">
        <v>52.302380399999997</v>
      </c>
      <c r="I1360">
        <v>-62.370660700000002</v>
      </c>
      <c r="J1360" s="1" t="str">
        <f t="shared" si="227"/>
        <v>NGR lake sediment grab sample</v>
      </c>
      <c r="K1360" s="1" t="str">
        <f t="shared" si="228"/>
        <v>&lt;177 micron (NGR)</v>
      </c>
      <c r="L1360">
        <v>17</v>
      </c>
      <c r="M1360" t="s">
        <v>246</v>
      </c>
      <c r="N1360">
        <v>180</v>
      </c>
      <c r="O1360" t="s">
        <v>477</v>
      </c>
      <c r="P1360" t="s">
        <v>153</v>
      </c>
      <c r="Q1360" t="s">
        <v>37</v>
      </c>
      <c r="R1360" t="s">
        <v>38</v>
      </c>
      <c r="S1360" t="s">
        <v>38</v>
      </c>
      <c r="T1360" t="s">
        <v>40</v>
      </c>
      <c r="U1360" t="s">
        <v>477</v>
      </c>
      <c r="V1360" t="s">
        <v>94</v>
      </c>
      <c r="W1360" t="s">
        <v>40</v>
      </c>
      <c r="X1360" t="s">
        <v>179</v>
      </c>
      <c r="Y1360" t="s">
        <v>37</v>
      </c>
      <c r="Z1360" t="s">
        <v>134</v>
      </c>
      <c r="AA1360" t="s">
        <v>134</v>
      </c>
      <c r="AB1360" t="s">
        <v>597</v>
      </c>
      <c r="AC1360" t="s">
        <v>484</v>
      </c>
      <c r="AD1360" t="s">
        <v>409</v>
      </c>
    </row>
    <row r="1361" spans="1:30" hidden="1" x14ac:dyDescent="0.3">
      <c r="A1361" t="s">
        <v>6098</v>
      </c>
      <c r="B1361" t="s">
        <v>6099</v>
      </c>
      <c r="C1361" s="1" t="str">
        <f t="shared" si="219"/>
        <v>21:0502</v>
      </c>
      <c r="D1361" s="1" t="str">
        <f t="shared" si="226"/>
        <v>21:0166</v>
      </c>
      <c r="E1361" t="s">
        <v>6100</v>
      </c>
      <c r="F1361" t="s">
        <v>6101</v>
      </c>
      <c r="H1361">
        <v>52.285066399999998</v>
      </c>
      <c r="I1361">
        <v>-62.458379700000002</v>
      </c>
      <c r="J1361" s="1" t="str">
        <f t="shared" si="227"/>
        <v>NGR lake sediment grab sample</v>
      </c>
      <c r="K1361" s="1" t="str">
        <f t="shared" si="228"/>
        <v>&lt;177 micron (NGR)</v>
      </c>
      <c r="L1361">
        <v>18</v>
      </c>
      <c r="M1361" t="s">
        <v>34</v>
      </c>
      <c r="N1361">
        <v>181</v>
      </c>
      <c r="O1361" t="s">
        <v>676</v>
      </c>
      <c r="P1361" t="s">
        <v>185</v>
      </c>
      <c r="Q1361" t="s">
        <v>55</v>
      </c>
      <c r="R1361" t="s">
        <v>131</v>
      </c>
      <c r="S1361" t="s">
        <v>79</v>
      </c>
      <c r="T1361" t="s">
        <v>40</v>
      </c>
      <c r="U1361" t="s">
        <v>5889</v>
      </c>
      <c r="V1361" t="s">
        <v>6102</v>
      </c>
      <c r="W1361" t="s">
        <v>40</v>
      </c>
      <c r="X1361" t="s">
        <v>43</v>
      </c>
      <c r="Y1361" t="s">
        <v>55</v>
      </c>
      <c r="Z1361" t="s">
        <v>257</v>
      </c>
      <c r="AA1361" t="s">
        <v>214</v>
      </c>
      <c r="AB1361" t="s">
        <v>277</v>
      </c>
      <c r="AC1361" t="s">
        <v>97</v>
      </c>
      <c r="AD1361" t="s">
        <v>324</v>
      </c>
    </row>
    <row r="1362" spans="1:30" hidden="1" x14ac:dyDescent="0.3">
      <c r="A1362" t="s">
        <v>6103</v>
      </c>
      <c r="B1362" t="s">
        <v>6104</v>
      </c>
      <c r="C1362" s="1" t="str">
        <f t="shared" si="219"/>
        <v>21:0502</v>
      </c>
      <c r="D1362" s="1" t="str">
        <f t="shared" si="226"/>
        <v>21:0166</v>
      </c>
      <c r="E1362" t="s">
        <v>6100</v>
      </c>
      <c r="F1362" t="s">
        <v>6105</v>
      </c>
      <c r="H1362">
        <v>52.285066399999998</v>
      </c>
      <c r="I1362">
        <v>-62.458379700000002</v>
      </c>
      <c r="J1362" s="1" t="str">
        <f t="shared" si="227"/>
        <v>NGR lake sediment grab sample</v>
      </c>
      <c r="K1362" s="1" t="str">
        <f t="shared" si="228"/>
        <v>&lt;177 micron (NGR)</v>
      </c>
      <c r="L1362">
        <v>18</v>
      </c>
      <c r="M1362" t="s">
        <v>52</v>
      </c>
      <c r="N1362">
        <v>182</v>
      </c>
      <c r="O1362" t="s">
        <v>211</v>
      </c>
      <c r="P1362" t="s">
        <v>145</v>
      </c>
      <c r="Q1362" t="s">
        <v>95</v>
      </c>
      <c r="R1362" t="s">
        <v>176</v>
      </c>
      <c r="S1362" t="s">
        <v>130</v>
      </c>
      <c r="T1362" t="s">
        <v>40</v>
      </c>
      <c r="U1362" t="s">
        <v>449</v>
      </c>
      <c r="V1362" t="s">
        <v>2271</v>
      </c>
      <c r="W1362" t="s">
        <v>40</v>
      </c>
      <c r="X1362" t="s">
        <v>43</v>
      </c>
      <c r="Y1362" t="s">
        <v>95</v>
      </c>
      <c r="Z1362" t="s">
        <v>423</v>
      </c>
      <c r="AA1362" t="s">
        <v>134</v>
      </c>
      <c r="AB1362" t="s">
        <v>2513</v>
      </c>
      <c r="AC1362" t="s">
        <v>39</v>
      </c>
      <c r="AD1362" t="s">
        <v>480</v>
      </c>
    </row>
    <row r="1363" spans="1:30" hidden="1" x14ac:dyDescent="0.3">
      <c r="A1363" t="s">
        <v>6106</v>
      </c>
      <c r="B1363" t="s">
        <v>6107</v>
      </c>
      <c r="C1363" s="1" t="str">
        <f t="shared" si="219"/>
        <v>21:0502</v>
      </c>
      <c r="D1363" s="1" t="str">
        <f t="shared" si="226"/>
        <v>21:0166</v>
      </c>
      <c r="E1363" t="s">
        <v>6100</v>
      </c>
      <c r="F1363" t="s">
        <v>6108</v>
      </c>
      <c r="H1363">
        <v>52.285066399999998</v>
      </c>
      <c r="I1363">
        <v>-62.458379700000002</v>
      </c>
      <c r="J1363" s="1" t="str">
        <f t="shared" si="227"/>
        <v>NGR lake sediment grab sample</v>
      </c>
      <c r="K1363" s="1" t="str">
        <f t="shared" si="228"/>
        <v>&lt;177 micron (NGR)</v>
      </c>
      <c r="L1363">
        <v>18</v>
      </c>
      <c r="M1363" t="s">
        <v>65</v>
      </c>
      <c r="N1363">
        <v>183</v>
      </c>
      <c r="O1363" t="s">
        <v>1865</v>
      </c>
      <c r="P1363" t="s">
        <v>67</v>
      </c>
      <c r="Q1363" t="s">
        <v>95</v>
      </c>
      <c r="R1363" t="s">
        <v>131</v>
      </c>
      <c r="S1363" t="s">
        <v>153</v>
      </c>
      <c r="T1363" t="s">
        <v>40</v>
      </c>
      <c r="U1363" t="s">
        <v>734</v>
      </c>
      <c r="V1363" t="s">
        <v>371</v>
      </c>
      <c r="W1363" t="s">
        <v>40</v>
      </c>
      <c r="X1363" t="s">
        <v>43</v>
      </c>
      <c r="Y1363" t="s">
        <v>39</v>
      </c>
      <c r="Z1363" t="s">
        <v>258</v>
      </c>
      <c r="AA1363" t="s">
        <v>58</v>
      </c>
      <c r="AB1363" t="s">
        <v>306</v>
      </c>
      <c r="AC1363" t="s">
        <v>55</v>
      </c>
      <c r="AD1363" t="s">
        <v>605</v>
      </c>
    </row>
    <row r="1364" spans="1:30" hidden="1" x14ac:dyDescent="0.3">
      <c r="A1364" t="s">
        <v>6109</v>
      </c>
      <c r="B1364" t="s">
        <v>6110</v>
      </c>
      <c r="C1364" s="1" t="str">
        <f t="shared" si="219"/>
        <v>21:0502</v>
      </c>
      <c r="D1364" s="1" t="str">
        <f t="shared" si="226"/>
        <v>21:0166</v>
      </c>
      <c r="E1364" t="s">
        <v>6111</v>
      </c>
      <c r="F1364" t="s">
        <v>6112</v>
      </c>
      <c r="H1364">
        <v>52.301161</v>
      </c>
      <c r="I1364">
        <v>-62.488993399999998</v>
      </c>
      <c r="J1364" s="1" t="str">
        <f t="shared" si="227"/>
        <v>NGR lake sediment grab sample</v>
      </c>
      <c r="K1364" s="1" t="str">
        <f t="shared" si="228"/>
        <v>&lt;177 micron (NGR)</v>
      </c>
      <c r="L1364">
        <v>18</v>
      </c>
      <c r="M1364" t="s">
        <v>76</v>
      </c>
      <c r="N1364">
        <v>184</v>
      </c>
      <c r="O1364" t="s">
        <v>222</v>
      </c>
      <c r="P1364" t="s">
        <v>67</v>
      </c>
      <c r="Q1364" t="s">
        <v>55</v>
      </c>
      <c r="R1364" t="s">
        <v>131</v>
      </c>
      <c r="S1364" t="s">
        <v>68</v>
      </c>
      <c r="T1364" t="s">
        <v>40</v>
      </c>
      <c r="U1364" t="s">
        <v>873</v>
      </c>
      <c r="V1364" t="s">
        <v>60</v>
      </c>
      <c r="W1364" t="s">
        <v>40</v>
      </c>
      <c r="X1364" t="s">
        <v>43</v>
      </c>
      <c r="Y1364" t="s">
        <v>95</v>
      </c>
      <c r="Z1364" t="s">
        <v>134</v>
      </c>
      <c r="AA1364" t="s">
        <v>214</v>
      </c>
      <c r="AB1364" t="s">
        <v>256</v>
      </c>
      <c r="AC1364" t="s">
        <v>97</v>
      </c>
      <c r="AD1364" t="s">
        <v>107</v>
      </c>
    </row>
    <row r="1365" spans="1:30" hidden="1" x14ac:dyDescent="0.3">
      <c r="A1365" t="s">
        <v>6113</v>
      </c>
      <c r="B1365" t="s">
        <v>6114</v>
      </c>
      <c r="C1365" s="1" t="str">
        <f t="shared" si="219"/>
        <v>21:0502</v>
      </c>
      <c r="D1365" s="1" t="str">
        <f t="shared" si="226"/>
        <v>21:0166</v>
      </c>
      <c r="E1365" t="s">
        <v>6115</v>
      </c>
      <c r="F1365" t="s">
        <v>6116</v>
      </c>
      <c r="H1365">
        <v>52.280741900000002</v>
      </c>
      <c r="I1365">
        <v>-62.497129399999999</v>
      </c>
      <c r="J1365" s="1" t="str">
        <f t="shared" si="227"/>
        <v>NGR lake sediment grab sample</v>
      </c>
      <c r="K1365" s="1" t="str">
        <f t="shared" si="228"/>
        <v>&lt;177 micron (NGR)</v>
      </c>
      <c r="L1365">
        <v>18</v>
      </c>
      <c r="M1365" t="s">
        <v>91</v>
      </c>
      <c r="N1365">
        <v>185</v>
      </c>
      <c r="O1365" t="s">
        <v>66</v>
      </c>
      <c r="P1365" t="s">
        <v>185</v>
      </c>
      <c r="Q1365" t="s">
        <v>95</v>
      </c>
      <c r="R1365" t="s">
        <v>131</v>
      </c>
      <c r="S1365" t="s">
        <v>153</v>
      </c>
      <c r="T1365" t="s">
        <v>40</v>
      </c>
      <c r="U1365" t="s">
        <v>1556</v>
      </c>
      <c r="V1365" t="s">
        <v>70</v>
      </c>
      <c r="W1365" t="s">
        <v>40</v>
      </c>
      <c r="X1365" t="s">
        <v>43</v>
      </c>
      <c r="Y1365" t="s">
        <v>39</v>
      </c>
      <c r="Z1365" t="s">
        <v>35</v>
      </c>
      <c r="AA1365" t="s">
        <v>135</v>
      </c>
      <c r="AB1365" t="s">
        <v>1090</v>
      </c>
      <c r="AC1365" t="s">
        <v>60</v>
      </c>
      <c r="AD1365" t="s">
        <v>155</v>
      </c>
    </row>
    <row r="1366" spans="1:30" hidden="1" x14ac:dyDescent="0.3">
      <c r="A1366" t="s">
        <v>6117</v>
      </c>
      <c r="B1366" t="s">
        <v>6118</v>
      </c>
      <c r="C1366" s="1" t="str">
        <f t="shared" si="219"/>
        <v>21:0502</v>
      </c>
      <c r="D1366" s="1" t="str">
        <f t="shared" si="226"/>
        <v>21:0166</v>
      </c>
      <c r="E1366" t="s">
        <v>6119</v>
      </c>
      <c r="F1366" t="s">
        <v>6120</v>
      </c>
      <c r="H1366">
        <v>52.221170299999997</v>
      </c>
      <c r="I1366">
        <v>-62.495344199999998</v>
      </c>
      <c r="J1366" s="1" t="str">
        <f t="shared" si="227"/>
        <v>NGR lake sediment grab sample</v>
      </c>
      <c r="K1366" s="1" t="str">
        <f t="shared" si="228"/>
        <v>&lt;177 micron (NGR)</v>
      </c>
      <c r="L1366">
        <v>18</v>
      </c>
      <c r="M1366" t="s">
        <v>102</v>
      </c>
      <c r="N1366">
        <v>186</v>
      </c>
      <c r="O1366" t="s">
        <v>103</v>
      </c>
      <c r="P1366" t="s">
        <v>153</v>
      </c>
      <c r="Q1366" t="s">
        <v>95</v>
      </c>
      <c r="R1366" t="s">
        <v>92</v>
      </c>
      <c r="S1366" t="s">
        <v>92</v>
      </c>
      <c r="T1366" t="s">
        <v>40</v>
      </c>
      <c r="U1366" t="s">
        <v>423</v>
      </c>
      <c r="V1366" t="s">
        <v>1598</v>
      </c>
      <c r="W1366" t="s">
        <v>40</v>
      </c>
      <c r="X1366" t="s">
        <v>43</v>
      </c>
      <c r="Y1366" t="s">
        <v>39</v>
      </c>
      <c r="Z1366" t="s">
        <v>204</v>
      </c>
      <c r="AA1366" t="s">
        <v>214</v>
      </c>
      <c r="AB1366" t="s">
        <v>636</v>
      </c>
      <c r="AC1366" t="s">
        <v>239</v>
      </c>
      <c r="AD1366" t="s">
        <v>196</v>
      </c>
    </row>
    <row r="1367" spans="1:30" hidden="1" x14ac:dyDescent="0.3">
      <c r="A1367" t="s">
        <v>6121</v>
      </c>
      <c r="B1367" t="s">
        <v>6122</v>
      </c>
      <c r="C1367" s="1" t="str">
        <f t="shared" si="219"/>
        <v>21:0502</v>
      </c>
      <c r="D1367" s="1" t="str">
        <f t="shared" si="226"/>
        <v>21:0166</v>
      </c>
      <c r="E1367" t="s">
        <v>6123</v>
      </c>
      <c r="F1367" t="s">
        <v>6124</v>
      </c>
      <c r="H1367">
        <v>52.225220200000003</v>
      </c>
      <c r="I1367">
        <v>-62.535937199999999</v>
      </c>
      <c r="J1367" s="1" t="str">
        <f t="shared" si="227"/>
        <v>NGR lake sediment grab sample</v>
      </c>
      <c r="K1367" s="1" t="str">
        <f t="shared" si="228"/>
        <v>&lt;177 micron (NGR)</v>
      </c>
      <c r="L1367">
        <v>18</v>
      </c>
      <c r="M1367" t="s">
        <v>113</v>
      </c>
      <c r="N1367">
        <v>187</v>
      </c>
      <c r="O1367" t="s">
        <v>66</v>
      </c>
      <c r="P1367" t="s">
        <v>153</v>
      </c>
      <c r="Q1367" t="s">
        <v>95</v>
      </c>
      <c r="R1367" t="s">
        <v>68</v>
      </c>
      <c r="S1367" t="s">
        <v>68</v>
      </c>
      <c r="T1367" t="s">
        <v>40</v>
      </c>
      <c r="U1367" t="s">
        <v>1520</v>
      </c>
      <c r="V1367" t="s">
        <v>444</v>
      </c>
      <c r="W1367" t="s">
        <v>40</v>
      </c>
      <c r="X1367" t="s">
        <v>43</v>
      </c>
      <c r="Y1367" t="s">
        <v>95</v>
      </c>
      <c r="Z1367" t="s">
        <v>134</v>
      </c>
      <c r="AA1367" t="s">
        <v>214</v>
      </c>
      <c r="AB1367" t="s">
        <v>493</v>
      </c>
      <c r="AC1367" t="s">
        <v>94</v>
      </c>
      <c r="AD1367" t="s">
        <v>409</v>
      </c>
    </row>
    <row r="1368" spans="1:30" hidden="1" x14ac:dyDescent="0.3">
      <c r="A1368" t="s">
        <v>6125</v>
      </c>
      <c r="B1368" t="s">
        <v>6126</v>
      </c>
      <c r="C1368" s="1" t="str">
        <f t="shared" si="219"/>
        <v>21:0502</v>
      </c>
      <c r="D1368" s="1" t="str">
        <f t="shared" si="226"/>
        <v>21:0166</v>
      </c>
      <c r="E1368" t="s">
        <v>6127</v>
      </c>
      <c r="F1368" t="s">
        <v>6128</v>
      </c>
      <c r="H1368">
        <v>52.242641200000001</v>
      </c>
      <c r="I1368">
        <v>-62.607252099999997</v>
      </c>
      <c r="J1368" s="1" t="str">
        <f t="shared" si="227"/>
        <v>NGR lake sediment grab sample</v>
      </c>
      <c r="K1368" s="1" t="str">
        <f t="shared" si="228"/>
        <v>&lt;177 micron (NGR)</v>
      </c>
      <c r="L1368">
        <v>18</v>
      </c>
      <c r="M1368" t="s">
        <v>127</v>
      </c>
      <c r="N1368">
        <v>188</v>
      </c>
      <c r="O1368" t="s">
        <v>78</v>
      </c>
      <c r="P1368" t="s">
        <v>38</v>
      </c>
      <c r="Q1368" t="s">
        <v>95</v>
      </c>
      <c r="R1368" t="s">
        <v>136</v>
      </c>
      <c r="S1368" t="s">
        <v>37</v>
      </c>
      <c r="T1368" t="s">
        <v>40</v>
      </c>
      <c r="U1368" t="s">
        <v>414</v>
      </c>
      <c r="V1368" t="s">
        <v>57</v>
      </c>
      <c r="W1368" t="s">
        <v>40</v>
      </c>
      <c r="X1368" t="s">
        <v>43</v>
      </c>
      <c r="Y1368" t="s">
        <v>95</v>
      </c>
      <c r="Z1368" t="s">
        <v>134</v>
      </c>
      <c r="AA1368" t="s">
        <v>214</v>
      </c>
      <c r="AB1368" t="s">
        <v>1921</v>
      </c>
      <c r="AC1368" t="s">
        <v>42</v>
      </c>
      <c r="AD1368" t="s">
        <v>71</v>
      </c>
    </row>
    <row r="1369" spans="1:30" hidden="1" x14ac:dyDescent="0.3">
      <c r="A1369" t="s">
        <v>6129</v>
      </c>
      <c r="B1369" t="s">
        <v>6130</v>
      </c>
      <c r="C1369" s="1" t="str">
        <f t="shared" si="219"/>
        <v>21:0502</v>
      </c>
      <c r="D1369" s="1" t="str">
        <f t="shared" si="226"/>
        <v>21:0166</v>
      </c>
      <c r="E1369" t="s">
        <v>6131</v>
      </c>
      <c r="F1369" t="s">
        <v>6132</v>
      </c>
      <c r="H1369">
        <v>52.234730900000002</v>
      </c>
      <c r="I1369">
        <v>-62.660355699999997</v>
      </c>
      <c r="J1369" s="1" t="str">
        <f t="shared" si="227"/>
        <v>NGR lake sediment grab sample</v>
      </c>
      <c r="K1369" s="1" t="str">
        <f t="shared" si="228"/>
        <v>&lt;177 micron (NGR)</v>
      </c>
      <c r="L1369">
        <v>18</v>
      </c>
      <c r="M1369" t="s">
        <v>142</v>
      </c>
      <c r="N1369">
        <v>189</v>
      </c>
      <c r="O1369" t="s">
        <v>67</v>
      </c>
      <c r="P1369" t="s">
        <v>38</v>
      </c>
      <c r="Q1369" t="s">
        <v>95</v>
      </c>
      <c r="R1369" t="s">
        <v>55</v>
      </c>
      <c r="S1369" t="s">
        <v>55</v>
      </c>
      <c r="T1369" t="s">
        <v>40</v>
      </c>
      <c r="U1369" t="s">
        <v>256</v>
      </c>
      <c r="V1369" t="s">
        <v>248</v>
      </c>
      <c r="W1369" t="s">
        <v>40</v>
      </c>
      <c r="X1369" t="s">
        <v>43</v>
      </c>
      <c r="Y1369" t="s">
        <v>95</v>
      </c>
      <c r="Z1369" t="s">
        <v>153</v>
      </c>
      <c r="AA1369" t="s">
        <v>135</v>
      </c>
      <c r="AB1369" t="s">
        <v>566</v>
      </c>
      <c r="AC1369" t="s">
        <v>250</v>
      </c>
      <c r="AD1369" t="s">
        <v>107</v>
      </c>
    </row>
    <row r="1370" spans="1:30" hidden="1" x14ac:dyDescent="0.3">
      <c r="A1370" t="s">
        <v>6133</v>
      </c>
      <c r="B1370" t="s">
        <v>6134</v>
      </c>
      <c r="C1370" s="1" t="str">
        <f t="shared" si="219"/>
        <v>21:0502</v>
      </c>
      <c r="D1370" s="1" t="str">
        <f t="shared" si="226"/>
        <v>21:0166</v>
      </c>
      <c r="E1370" t="s">
        <v>6135</v>
      </c>
      <c r="F1370" t="s">
        <v>6136</v>
      </c>
      <c r="H1370">
        <v>52.197456699999996</v>
      </c>
      <c r="I1370">
        <v>-62.630809900000003</v>
      </c>
      <c r="J1370" s="1" t="str">
        <f t="shared" si="227"/>
        <v>NGR lake sediment grab sample</v>
      </c>
      <c r="K1370" s="1" t="str">
        <f t="shared" si="228"/>
        <v>&lt;177 micron (NGR)</v>
      </c>
      <c r="L1370">
        <v>18</v>
      </c>
      <c r="M1370" t="s">
        <v>150</v>
      </c>
      <c r="N1370">
        <v>190</v>
      </c>
      <c r="O1370" t="s">
        <v>263</v>
      </c>
      <c r="P1370" t="s">
        <v>153</v>
      </c>
      <c r="Q1370" t="s">
        <v>95</v>
      </c>
      <c r="R1370" t="s">
        <v>136</v>
      </c>
      <c r="S1370" t="s">
        <v>55</v>
      </c>
      <c r="T1370" t="s">
        <v>40</v>
      </c>
      <c r="U1370" t="s">
        <v>263</v>
      </c>
      <c r="V1370" t="s">
        <v>94</v>
      </c>
      <c r="W1370" t="s">
        <v>40</v>
      </c>
      <c r="X1370" t="s">
        <v>43</v>
      </c>
      <c r="Y1370" t="s">
        <v>95</v>
      </c>
      <c r="Z1370" t="s">
        <v>164</v>
      </c>
      <c r="AA1370" t="s">
        <v>58</v>
      </c>
      <c r="AB1370" t="s">
        <v>5113</v>
      </c>
      <c r="AC1370" t="s">
        <v>106</v>
      </c>
      <c r="AD1370" t="s">
        <v>392</v>
      </c>
    </row>
    <row r="1371" spans="1:30" hidden="1" x14ac:dyDescent="0.3">
      <c r="A1371" t="s">
        <v>6137</v>
      </c>
      <c r="B1371" t="s">
        <v>6138</v>
      </c>
      <c r="C1371" s="1" t="str">
        <f t="shared" si="219"/>
        <v>21:0502</v>
      </c>
      <c r="D1371" s="1" t="str">
        <f>HYPERLINK("http://geochem.nrcan.gc.ca/cdogs/content/svy/svy_e.htm", "")</f>
        <v/>
      </c>
      <c r="G1371" s="1" t="str">
        <f>HYPERLINK("http://geochem.nrcan.gc.ca/cdogs/content/cr_/cr_00060_e.htm", "60")</f>
        <v>60</v>
      </c>
      <c r="J1371" t="s">
        <v>161</v>
      </c>
      <c r="K1371" t="s">
        <v>162</v>
      </c>
      <c r="L1371">
        <v>18</v>
      </c>
      <c r="M1371" t="s">
        <v>163</v>
      </c>
      <c r="N1371">
        <v>191</v>
      </c>
      <c r="O1371" t="s">
        <v>129</v>
      </c>
      <c r="P1371" t="s">
        <v>145</v>
      </c>
      <c r="Q1371" t="s">
        <v>39</v>
      </c>
      <c r="R1371" t="s">
        <v>36</v>
      </c>
      <c r="S1371" t="s">
        <v>131</v>
      </c>
      <c r="T1371" t="s">
        <v>40</v>
      </c>
      <c r="U1371" t="s">
        <v>6139</v>
      </c>
      <c r="V1371" t="s">
        <v>322</v>
      </c>
      <c r="W1371" t="s">
        <v>40</v>
      </c>
      <c r="X1371" t="s">
        <v>39</v>
      </c>
      <c r="Y1371" t="s">
        <v>39</v>
      </c>
      <c r="Z1371" t="s">
        <v>134</v>
      </c>
      <c r="AA1371" t="s">
        <v>214</v>
      </c>
      <c r="AB1371" t="s">
        <v>1720</v>
      </c>
      <c r="AC1371" t="s">
        <v>2164</v>
      </c>
      <c r="AD1371" t="s">
        <v>354</v>
      </c>
    </row>
    <row r="1372" spans="1:30" hidden="1" x14ac:dyDescent="0.3">
      <c r="A1372" t="s">
        <v>6140</v>
      </c>
      <c r="B1372" t="s">
        <v>6141</v>
      </c>
      <c r="C1372" s="1" t="str">
        <f t="shared" si="219"/>
        <v>21:0502</v>
      </c>
      <c r="D1372" s="1" t="str">
        <f t="shared" ref="D1372:D1381" si="229">HYPERLINK("http://geochem.nrcan.gc.ca/cdogs/content/svy/svy210166_e.htm", "21:0166")</f>
        <v>21:0166</v>
      </c>
      <c r="E1372" t="s">
        <v>6142</v>
      </c>
      <c r="F1372" t="s">
        <v>6143</v>
      </c>
      <c r="H1372">
        <v>52.199300100000002</v>
      </c>
      <c r="I1372">
        <v>-62.697685800000002</v>
      </c>
      <c r="J1372" s="1" t="str">
        <f t="shared" ref="J1372:J1381" si="230">HYPERLINK("http://geochem.nrcan.gc.ca/cdogs/content/kwd/kwd020027_e.htm", "NGR lake sediment grab sample")</f>
        <v>NGR lake sediment grab sample</v>
      </c>
      <c r="K1372" s="1" t="str">
        <f t="shared" ref="K1372:K1381" si="231">HYPERLINK("http://geochem.nrcan.gc.ca/cdogs/content/kwd/kwd080006_e.htm", "&lt;177 micron (NGR)")</f>
        <v>&lt;177 micron (NGR)</v>
      </c>
      <c r="L1372">
        <v>18</v>
      </c>
      <c r="M1372" t="s">
        <v>175</v>
      </c>
      <c r="N1372">
        <v>192</v>
      </c>
      <c r="O1372" t="s">
        <v>329</v>
      </c>
      <c r="P1372" t="s">
        <v>92</v>
      </c>
      <c r="Q1372" t="s">
        <v>95</v>
      </c>
      <c r="R1372" t="s">
        <v>92</v>
      </c>
      <c r="S1372" t="s">
        <v>176</v>
      </c>
      <c r="T1372" t="s">
        <v>40</v>
      </c>
      <c r="U1372" t="s">
        <v>56</v>
      </c>
      <c r="V1372" t="s">
        <v>60</v>
      </c>
      <c r="W1372" t="s">
        <v>40</v>
      </c>
      <c r="X1372" t="s">
        <v>43</v>
      </c>
      <c r="Y1372" t="s">
        <v>95</v>
      </c>
      <c r="Z1372" t="s">
        <v>263</v>
      </c>
      <c r="AA1372" t="s">
        <v>134</v>
      </c>
      <c r="AB1372" t="s">
        <v>164</v>
      </c>
      <c r="AC1372" t="s">
        <v>42</v>
      </c>
      <c r="AD1372" t="s">
        <v>71</v>
      </c>
    </row>
    <row r="1373" spans="1:30" hidden="1" x14ac:dyDescent="0.3">
      <c r="A1373" t="s">
        <v>6144</v>
      </c>
      <c r="B1373" t="s">
        <v>6145</v>
      </c>
      <c r="C1373" s="1" t="str">
        <f t="shared" ref="C1373:C1436" si="232">HYPERLINK("http://geochem.nrcan.gc.ca/cdogs/content/bdl/bdl210502_e.htm", "21:0502")</f>
        <v>21:0502</v>
      </c>
      <c r="D1373" s="1" t="str">
        <f t="shared" si="229"/>
        <v>21:0166</v>
      </c>
      <c r="E1373" t="s">
        <v>6146</v>
      </c>
      <c r="F1373" t="s">
        <v>6147</v>
      </c>
      <c r="H1373">
        <v>52.188161800000003</v>
      </c>
      <c r="I1373">
        <v>-62.735967100000003</v>
      </c>
      <c r="J1373" s="1" t="str">
        <f t="shared" si="230"/>
        <v>NGR lake sediment grab sample</v>
      </c>
      <c r="K1373" s="1" t="str">
        <f t="shared" si="231"/>
        <v>&lt;177 micron (NGR)</v>
      </c>
      <c r="L1373">
        <v>18</v>
      </c>
      <c r="M1373" t="s">
        <v>184</v>
      </c>
      <c r="N1373">
        <v>193</v>
      </c>
      <c r="O1373" t="s">
        <v>116</v>
      </c>
      <c r="P1373" t="s">
        <v>185</v>
      </c>
      <c r="Q1373" t="s">
        <v>95</v>
      </c>
      <c r="R1373" t="s">
        <v>92</v>
      </c>
      <c r="S1373" t="s">
        <v>92</v>
      </c>
      <c r="T1373" t="s">
        <v>40</v>
      </c>
      <c r="U1373" t="s">
        <v>471</v>
      </c>
      <c r="V1373" t="s">
        <v>85</v>
      </c>
      <c r="W1373" t="s">
        <v>40</v>
      </c>
      <c r="X1373" t="s">
        <v>43</v>
      </c>
      <c r="Y1373" t="s">
        <v>39</v>
      </c>
      <c r="Z1373" t="s">
        <v>423</v>
      </c>
      <c r="AA1373" t="s">
        <v>58</v>
      </c>
      <c r="AB1373" t="s">
        <v>330</v>
      </c>
      <c r="AC1373" t="s">
        <v>94</v>
      </c>
      <c r="AD1373" t="s">
        <v>409</v>
      </c>
    </row>
    <row r="1374" spans="1:30" hidden="1" x14ac:dyDescent="0.3">
      <c r="A1374" t="s">
        <v>6148</v>
      </c>
      <c r="B1374" t="s">
        <v>6149</v>
      </c>
      <c r="C1374" s="1" t="str">
        <f t="shared" si="232"/>
        <v>21:0502</v>
      </c>
      <c r="D1374" s="1" t="str">
        <f t="shared" si="229"/>
        <v>21:0166</v>
      </c>
      <c r="E1374" t="s">
        <v>6150</v>
      </c>
      <c r="F1374" t="s">
        <v>6151</v>
      </c>
      <c r="H1374">
        <v>52.191742900000001</v>
      </c>
      <c r="I1374">
        <v>-62.830593299999997</v>
      </c>
      <c r="J1374" s="1" t="str">
        <f t="shared" si="230"/>
        <v>NGR lake sediment grab sample</v>
      </c>
      <c r="K1374" s="1" t="str">
        <f t="shared" si="231"/>
        <v>&lt;177 micron (NGR)</v>
      </c>
      <c r="L1374">
        <v>18</v>
      </c>
      <c r="M1374" t="s">
        <v>191</v>
      </c>
      <c r="N1374">
        <v>194</v>
      </c>
      <c r="O1374" t="s">
        <v>35</v>
      </c>
      <c r="P1374" t="s">
        <v>130</v>
      </c>
      <c r="Q1374" t="s">
        <v>95</v>
      </c>
      <c r="R1374" t="s">
        <v>38</v>
      </c>
      <c r="S1374" t="s">
        <v>55</v>
      </c>
      <c r="T1374" t="s">
        <v>40</v>
      </c>
      <c r="U1374" t="s">
        <v>134</v>
      </c>
      <c r="V1374" t="s">
        <v>649</v>
      </c>
      <c r="W1374" t="s">
        <v>40</v>
      </c>
      <c r="X1374" t="s">
        <v>43</v>
      </c>
      <c r="Y1374" t="s">
        <v>95</v>
      </c>
      <c r="Z1374" t="s">
        <v>134</v>
      </c>
      <c r="AA1374" t="s">
        <v>58</v>
      </c>
      <c r="AB1374" t="s">
        <v>192</v>
      </c>
      <c r="AC1374" t="s">
        <v>179</v>
      </c>
      <c r="AD1374" t="s">
        <v>392</v>
      </c>
    </row>
    <row r="1375" spans="1:30" hidden="1" x14ac:dyDescent="0.3">
      <c r="A1375" t="s">
        <v>6152</v>
      </c>
      <c r="B1375" t="s">
        <v>6153</v>
      </c>
      <c r="C1375" s="1" t="str">
        <f t="shared" si="232"/>
        <v>21:0502</v>
      </c>
      <c r="D1375" s="1" t="str">
        <f t="shared" si="229"/>
        <v>21:0166</v>
      </c>
      <c r="E1375" t="s">
        <v>6154</v>
      </c>
      <c r="F1375" t="s">
        <v>6155</v>
      </c>
      <c r="H1375">
        <v>52.2030782</v>
      </c>
      <c r="I1375">
        <v>-62.8490015</v>
      </c>
      <c r="J1375" s="1" t="str">
        <f t="shared" si="230"/>
        <v>NGR lake sediment grab sample</v>
      </c>
      <c r="K1375" s="1" t="str">
        <f t="shared" si="231"/>
        <v>&lt;177 micron (NGR)</v>
      </c>
      <c r="L1375">
        <v>18</v>
      </c>
      <c r="M1375" t="s">
        <v>201</v>
      </c>
      <c r="N1375">
        <v>195</v>
      </c>
      <c r="O1375" t="s">
        <v>66</v>
      </c>
      <c r="P1375" t="s">
        <v>131</v>
      </c>
      <c r="Q1375" t="s">
        <v>95</v>
      </c>
      <c r="R1375" t="s">
        <v>131</v>
      </c>
      <c r="S1375" t="s">
        <v>79</v>
      </c>
      <c r="T1375" t="s">
        <v>40</v>
      </c>
      <c r="U1375" t="s">
        <v>1036</v>
      </c>
      <c r="V1375" t="s">
        <v>1103</v>
      </c>
      <c r="W1375" t="s">
        <v>40</v>
      </c>
      <c r="X1375" t="s">
        <v>43</v>
      </c>
      <c r="Y1375" t="s">
        <v>95</v>
      </c>
      <c r="Z1375" t="s">
        <v>337</v>
      </c>
      <c r="AA1375" t="s">
        <v>134</v>
      </c>
      <c r="AB1375" t="s">
        <v>136</v>
      </c>
      <c r="AC1375" t="s">
        <v>60</v>
      </c>
      <c r="AD1375" t="s">
        <v>122</v>
      </c>
    </row>
    <row r="1376" spans="1:30" hidden="1" x14ac:dyDescent="0.3">
      <c r="A1376" t="s">
        <v>6156</v>
      </c>
      <c r="B1376" t="s">
        <v>6157</v>
      </c>
      <c r="C1376" s="1" t="str">
        <f t="shared" si="232"/>
        <v>21:0502</v>
      </c>
      <c r="D1376" s="1" t="str">
        <f t="shared" si="229"/>
        <v>21:0166</v>
      </c>
      <c r="E1376" t="s">
        <v>6158</v>
      </c>
      <c r="F1376" t="s">
        <v>6159</v>
      </c>
      <c r="H1376">
        <v>52.218953499999998</v>
      </c>
      <c r="I1376">
        <v>-62.840194400000001</v>
      </c>
      <c r="J1376" s="1" t="str">
        <f t="shared" si="230"/>
        <v>NGR lake sediment grab sample</v>
      </c>
      <c r="K1376" s="1" t="str">
        <f t="shared" si="231"/>
        <v>&lt;177 micron (NGR)</v>
      </c>
      <c r="L1376">
        <v>18</v>
      </c>
      <c r="M1376" t="s">
        <v>210</v>
      </c>
      <c r="N1376">
        <v>196</v>
      </c>
      <c r="O1376" t="s">
        <v>299</v>
      </c>
      <c r="P1376" t="s">
        <v>165</v>
      </c>
      <c r="Q1376" t="s">
        <v>95</v>
      </c>
      <c r="R1376" t="s">
        <v>131</v>
      </c>
      <c r="S1376" t="s">
        <v>79</v>
      </c>
      <c r="T1376" t="s">
        <v>40</v>
      </c>
      <c r="U1376" t="s">
        <v>5256</v>
      </c>
      <c r="V1376" t="s">
        <v>1222</v>
      </c>
      <c r="W1376" t="s">
        <v>40</v>
      </c>
      <c r="X1376" t="s">
        <v>43</v>
      </c>
      <c r="Y1376" t="s">
        <v>39</v>
      </c>
      <c r="Z1376" t="s">
        <v>211</v>
      </c>
      <c r="AA1376" t="s">
        <v>258</v>
      </c>
      <c r="AB1376" t="s">
        <v>1517</v>
      </c>
      <c r="AC1376" t="s">
        <v>239</v>
      </c>
      <c r="AD1376" t="s">
        <v>45</v>
      </c>
    </row>
    <row r="1377" spans="1:30" hidden="1" x14ac:dyDescent="0.3">
      <c r="A1377" t="s">
        <v>6160</v>
      </c>
      <c r="B1377" t="s">
        <v>6161</v>
      </c>
      <c r="C1377" s="1" t="str">
        <f t="shared" si="232"/>
        <v>21:0502</v>
      </c>
      <c r="D1377" s="1" t="str">
        <f t="shared" si="229"/>
        <v>21:0166</v>
      </c>
      <c r="E1377" t="s">
        <v>6162</v>
      </c>
      <c r="F1377" t="s">
        <v>6163</v>
      </c>
      <c r="H1377">
        <v>52.222029399999997</v>
      </c>
      <c r="I1377">
        <v>-62.794393499999998</v>
      </c>
      <c r="J1377" s="1" t="str">
        <f t="shared" si="230"/>
        <v>NGR lake sediment grab sample</v>
      </c>
      <c r="K1377" s="1" t="str">
        <f t="shared" si="231"/>
        <v>&lt;177 micron (NGR)</v>
      </c>
      <c r="L1377">
        <v>18</v>
      </c>
      <c r="M1377" t="s">
        <v>221</v>
      </c>
      <c r="N1377">
        <v>197</v>
      </c>
      <c r="O1377" t="s">
        <v>510</v>
      </c>
      <c r="P1377" t="s">
        <v>54</v>
      </c>
      <c r="Q1377" t="s">
        <v>55</v>
      </c>
      <c r="R1377" t="s">
        <v>131</v>
      </c>
      <c r="S1377" t="s">
        <v>202</v>
      </c>
      <c r="T1377" t="s">
        <v>40</v>
      </c>
      <c r="U1377" t="s">
        <v>1005</v>
      </c>
      <c r="V1377" t="s">
        <v>1503</v>
      </c>
      <c r="W1377" t="s">
        <v>40</v>
      </c>
      <c r="X1377" t="s">
        <v>43</v>
      </c>
      <c r="Y1377" t="s">
        <v>55</v>
      </c>
      <c r="Z1377" t="s">
        <v>44</v>
      </c>
      <c r="AA1377" t="s">
        <v>314</v>
      </c>
      <c r="AB1377" t="s">
        <v>145</v>
      </c>
      <c r="AC1377" t="s">
        <v>42</v>
      </c>
      <c r="AD1377" t="s">
        <v>155</v>
      </c>
    </row>
    <row r="1378" spans="1:30" hidden="1" x14ac:dyDescent="0.3">
      <c r="A1378" t="s">
        <v>6164</v>
      </c>
      <c r="B1378" t="s">
        <v>6165</v>
      </c>
      <c r="C1378" s="1" t="str">
        <f t="shared" si="232"/>
        <v>21:0502</v>
      </c>
      <c r="D1378" s="1" t="str">
        <f t="shared" si="229"/>
        <v>21:0166</v>
      </c>
      <c r="E1378" t="s">
        <v>6166</v>
      </c>
      <c r="F1378" t="s">
        <v>6167</v>
      </c>
      <c r="H1378">
        <v>52.218123599999998</v>
      </c>
      <c r="I1378">
        <v>-62.7420683</v>
      </c>
      <c r="J1378" s="1" t="str">
        <f t="shared" si="230"/>
        <v>NGR lake sediment grab sample</v>
      </c>
      <c r="K1378" s="1" t="str">
        <f t="shared" si="231"/>
        <v>&lt;177 micron (NGR)</v>
      </c>
      <c r="L1378">
        <v>18</v>
      </c>
      <c r="M1378" t="s">
        <v>230</v>
      </c>
      <c r="N1378">
        <v>198</v>
      </c>
      <c r="O1378" t="s">
        <v>359</v>
      </c>
      <c r="P1378" t="s">
        <v>36</v>
      </c>
      <c r="Q1378" t="s">
        <v>95</v>
      </c>
      <c r="R1378" t="s">
        <v>92</v>
      </c>
      <c r="S1378" t="s">
        <v>38</v>
      </c>
      <c r="T1378" t="s">
        <v>40</v>
      </c>
      <c r="U1378" t="s">
        <v>483</v>
      </c>
      <c r="V1378" t="s">
        <v>505</v>
      </c>
      <c r="W1378" t="s">
        <v>40</v>
      </c>
      <c r="X1378" t="s">
        <v>43</v>
      </c>
      <c r="Y1378" t="s">
        <v>55</v>
      </c>
      <c r="Z1378" t="s">
        <v>211</v>
      </c>
      <c r="AA1378" t="s">
        <v>258</v>
      </c>
      <c r="AB1378" t="s">
        <v>571</v>
      </c>
      <c r="AC1378" t="s">
        <v>60</v>
      </c>
      <c r="AD1378" t="s">
        <v>196</v>
      </c>
    </row>
    <row r="1379" spans="1:30" hidden="1" x14ac:dyDescent="0.3">
      <c r="A1379" t="s">
        <v>6168</v>
      </c>
      <c r="B1379" t="s">
        <v>6169</v>
      </c>
      <c r="C1379" s="1" t="str">
        <f t="shared" si="232"/>
        <v>21:0502</v>
      </c>
      <c r="D1379" s="1" t="str">
        <f t="shared" si="229"/>
        <v>21:0166</v>
      </c>
      <c r="E1379" t="s">
        <v>6170</v>
      </c>
      <c r="F1379" t="s">
        <v>6171</v>
      </c>
      <c r="H1379">
        <v>52.243800700000001</v>
      </c>
      <c r="I1379">
        <v>-62.7336885</v>
      </c>
      <c r="J1379" s="1" t="str">
        <f t="shared" si="230"/>
        <v>NGR lake sediment grab sample</v>
      </c>
      <c r="K1379" s="1" t="str">
        <f t="shared" si="231"/>
        <v>&lt;177 micron (NGR)</v>
      </c>
      <c r="L1379">
        <v>18</v>
      </c>
      <c r="M1379" t="s">
        <v>238</v>
      </c>
      <c r="N1379">
        <v>199</v>
      </c>
      <c r="O1379" t="s">
        <v>571</v>
      </c>
      <c r="P1379" t="s">
        <v>185</v>
      </c>
      <c r="Q1379" t="s">
        <v>95</v>
      </c>
      <c r="R1379" t="s">
        <v>153</v>
      </c>
      <c r="S1379" t="s">
        <v>67</v>
      </c>
      <c r="T1379" t="s">
        <v>40</v>
      </c>
      <c r="U1379" t="s">
        <v>114</v>
      </c>
      <c r="V1379" t="s">
        <v>444</v>
      </c>
      <c r="W1379" t="s">
        <v>40</v>
      </c>
      <c r="X1379" t="s">
        <v>43</v>
      </c>
      <c r="Y1379" t="s">
        <v>39</v>
      </c>
      <c r="Z1379" t="s">
        <v>263</v>
      </c>
      <c r="AA1379" t="s">
        <v>134</v>
      </c>
      <c r="AB1379" t="s">
        <v>266</v>
      </c>
      <c r="AC1379" t="s">
        <v>167</v>
      </c>
      <c r="AD1379" t="s">
        <v>158</v>
      </c>
    </row>
    <row r="1380" spans="1:30" hidden="1" x14ac:dyDescent="0.3">
      <c r="A1380" t="s">
        <v>6172</v>
      </c>
      <c r="B1380" t="s">
        <v>6173</v>
      </c>
      <c r="C1380" s="1" t="str">
        <f t="shared" si="232"/>
        <v>21:0502</v>
      </c>
      <c r="D1380" s="1" t="str">
        <f t="shared" si="229"/>
        <v>21:0166</v>
      </c>
      <c r="E1380" t="s">
        <v>6174</v>
      </c>
      <c r="F1380" t="s">
        <v>6175</v>
      </c>
      <c r="H1380">
        <v>52.272226199999999</v>
      </c>
      <c r="I1380">
        <v>-62.7279938</v>
      </c>
      <c r="J1380" s="1" t="str">
        <f t="shared" si="230"/>
        <v>NGR lake sediment grab sample</v>
      </c>
      <c r="K1380" s="1" t="str">
        <f t="shared" si="231"/>
        <v>&lt;177 micron (NGR)</v>
      </c>
      <c r="L1380">
        <v>18</v>
      </c>
      <c r="M1380" t="s">
        <v>246</v>
      </c>
      <c r="N1380">
        <v>200</v>
      </c>
      <c r="O1380" t="s">
        <v>391</v>
      </c>
      <c r="P1380" t="s">
        <v>119</v>
      </c>
      <c r="Q1380" t="s">
        <v>95</v>
      </c>
      <c r="R1380" t="s">
        <v>79</v>
      </c>
      <c r="S1380" t="s">
        <v>38</v>
      </c>
      <c r="T1380" t="s">
        <v>40</v>
      </c>
      <c r="U1380" t="s">
        <v>105</v>
      </c>
      <c r="V1380" t="s">
        <v>1054</v>
      </c>
      <c r="W1380" t="s">
        <v>40</v>
      </c>
      <c r="X1380" t="s">
        <v>43</v>
      </c>
      <c r="Y1380" t="s">
        <v>39</v>
      </c>
      <c r="Z1380" t="s">
        <v>214</v>
      </c>
      <c r="AA1380" t="s">
        <v>214</v>
      </c>
      <c r="AB1380" t="s">
        <v>825</v>
      </c>
      <c r="AC1380" t="s">
        <v>57</v>
      </c>
      <c r="AD1380" t="s">
        <v>605</v>
      </c>
    </row>
    <row r="1381" spans="1:30" hidden="1" x14ac:dyDescent="0.3">
      <c r="A1381" t="s">
        <v>6176</v>
      </c>
      <c r="B1381" t="s">
        <v>6177</v>
      </c>
      <c r="C1381" s="1" t="str">
        <f t="shared" si="232"/>
        <v>21:0502</v>
      </c>
      <c r="D1381" s="1" t="str">
        <f t="shared" si="229"/>
        <v>21:0166</v>
      </c>
      <c r="E1381" t="s">
        <v>6178</v>
      </c>
      <c r="F1381" t="s">
        <v>6179</v>
      </c>
      <c r="H1381">
        <v>52.2336873</v>
      </c>
      <c r="I1381">
        <v>-62.906134399999999</v>
      </c>
      <c r="J1381" s="1" t="str">
        <f t="shared" si="230"/>
        <v>NGR lake sediment grab sample</v>
      </c>
      <c r="K1381" s="1" t="str">
        <f t="shared" si="231"/>
        <v>&lt;177 micron (NGR)</v>
      </c>
      <c r="L1381">
        <v>19</v>
      </c>
      <c r="M1381" t="s">
        <v>34</v>
      </c>
      <c r="N1381">
        <v>201</v>
      </c>
      <c r="O1381" t="s">
        <v>77</v>
      </c>
      <c r="P1381" t="s">
        <v>256</v>
      </c>
      <c r="Q1381" t="s">
        <v>95</v>
      </c>
      <c r="R1381" t="s">
        <v>79</v>
      </c>
      <c r="S1381" t="s">
        <v>131</v>
      </c>
      <c r="T1381" t="s">
        <v>40</v>
      </c>
      <c r="U1381" t="s">
        <v>2944</v>
      </c>
      <c r="V1381" t="s">
        <v>106</v>
      </c>
      <c r="W1381" t="s">
        <v>40</v>
      </c>
      <c r="X1381" t="s">
        <v>43</v>
      </c>
      <c r="Y1381" t="s">
        <v>95</v>
      </c>
      <c r="Z1381" t="s">
        <v>258</v>
      </c>
      <c r="AA1381" t="s">
        <v>258</v>
      </c>
      <c r="AB1381" t="s">
        <v>874</v>
      </c>
      <c r="AC1381" t="s">
        <v>233</v>
      </c>
      <c r="AD1381" t="s">
        <v>314</v>
      </c>
    </row>
    <row r="1382" spans="1:30" hidden="1" x14ac:dyDescent="0.3">
      <c r="A1382" t="s">
        <v>6180</v>
      </c>
      <c r="B1382" t="s">
        <v>6181</v>
      </c>
      <c r="C1382" s="1" t="str">
        <f t="shared" si="232"/>
        <v>21:0502</v>
      </c>
      <c r="D1382" s="1" t="str">
        <f>HYPERLINK("http://geochem.nrcan.gc.ca/cdogs/content/svy/svy_e.htm", "")</f>
        <v/>
      </c>
      <c r="G1382" s="1" t="str">
        <f>HYPERLINK("http://geochem.nrcan.gc.ca/cdogs/content/cr_/cr_00060_e.htm", "60")</f>
        <v>60</v>
      </c>
      <c r="J1382" t="s">
        <v>161</v>
      </c>
      <c r="K1382" t="s">
        <v>162</v>
      </c>
      <c r="L1382">
        <v>19</v>
      </c>
      <c r="M1382" t="s">
        <v>163</v>
      </c>
      <c r="N1382">
        <v>202</v>
      </c>
      <c r="O1382" t="s">
        <v>337</v>
      </c>
      <c r="P1382" t="s">
        <v>145</v>
      </c>
      <c r="Q1382" t="s">
        <v>37</v>
      </c>
      <c r="R1382" t="s">
        <v>36</v>
      </c>
      <c r="S1382" t="s">
        <v>131</v>
      </c>
      <c r="T1382" t="s">
        <v>40</v>
      </c>
      <c r="U1382" t="s">
        <v>6139</v>
      </c>
      <c r="V1382" t="s">
        <v>596</v>
      </c>
      <c r="W1382" t="s">
        <v>40</v>
      </c>
      <c r="X1382" t="s">
        <v>70</v>
      </c>
      <c r="Y1382" t="s">
        <v>55</v>
      </c>
      <c r="Z1382" t="s">
        <v>35</v>
      </c>
      <c r="AA1382" t="s">
        <v>214</v>
      </c>
      <c r="AB1382" t="s">
        <v>1921</v>
      </c>
      <c r="AC1382" t="s">
        <v>6182</v>
      </c>
      <c r="AD1382" t="s">
        <v>170</v>
      </c>
    </row>
    <row r="1383" spans="1:30" hidden="1" x14ac:dyDescent="0.3">
      <c r="A1383" t="s">
        <v>6183</v>
      </c>
      <c r="B1383" t="s">
        <v>6184</v>
      </c>
      <c r="C1383" s="1" t="str">
        <f t="shared" si="232"/>
        <v>21:0502</v>
      </c>
      <c r="D1383" s="1" t="str">
        <f t="shared" ref="D1383:D1407" si="233">HYPERLINK("http://geochem.nrcan.gc.ca/cdogs/content/svy/svy210166_e.htm", "21:0166")</f>
        <v>21:0166</v>
      </c>
      <c r="E1383" t="s">
        <v>6185</v>
      </c>
      <c r="F1383" t="s">
        <v>6186</v>
      </c>
      <c r="H1383">
        <v>52.262741200000001</v>
      </c>
      <c r="I1383">
        <v>-62.752842299999998</v>
      </c>
      <c r="J1383" s="1" t="str">
        <f t="shared" ref="J1383:J1407" si="234">HYPERLINK("http://geochem.nrcan.gc.ca/cdogs/content/kwd/kwd020027_e.htm", "NGR lake sediment grab sample")</f>
        <v>NGR lake sediment grab sample</v>
      </c>
      <c r="K1383" s="1" t="str">
        <f t="shared" ref="K1383:K1407" si="235">HYPERLINK("http://geochem.nrcan.gc.ca/cdogs/content/kwd/kwd080006_e.htm", "&lt;177 micron (NGR)")</f>
        <v>&lt;177 micron (NGR)</v>
      </c>
      <c r="L1383">
        <v>19</v>
      </c>
      <c r="M1383" t="s">
        <v>76</v>
      </c>
      <c r="N1383">
        <v>203</v>
      </c>
      <c r="O1383" t="s">
        <v>115</v>
      </c>
      <c r="P1383" t="s">
        <v>130</v>
      </c>
      <c r="Q1383" t="s">
        <v>95</v>
      </c>
      <c r="R1383" t="s">
        <v>79</v>
      </c>
      <c r="S1383" t="s">
        <v>134</v>
      </c>
      <c r="T1383" t="s">
        <v>40</v>
      </c>
      <c r="U1383" t="s">
        <v>6187</v>
      </c>
      <c r="V1383" t="s">
        <v>176</v>
      </c>
      <c r="W1383" t="s">
        <v>40</v>
      </c>
      <c r="X1383" t="s">
        <v>43</v>
      </c>
      <c r="Y1383" t="s">
        <v>38</v>
      </c>
      <c r="Z1383" t="s">
        <v>392</v>
      </c>
      <c r="AA1383" t="s">
        <v>115</v>
      </c>
      <c r="AB1383" t="s">
        <v>695</v>
      </c>
      <c r="AC1383" t="s">
        <v>47</v>
      </c>
      <c r="AD1383" t="s">
        <v>478</v>
      </c>
    </row>
    <row r="1384" spans="1:30" hidden="1" x14ac:dyDescent="0.3">
      <c r="A1384" t="s">
        <v>6188</v>
      </c>
      <c r="B1384" t="s">
        <v>6189</v>
      </c>
      <c r="C1384" s="1" t="str">
        <f t="shared" si="232"/>
        <v>21:0502</v>
      </c>
      <c r="D1384" s="1" t="str">
        <f t="shared" si="233"/>
        <v>21:0166</v>
      </c>
      <c r="E1384" t="s">
        <v>6178</v>
      </c>
      <c r="F1384" t="s">
        <v>6190</v>
      </c>
      <c r="H1384">
        <v>52.2336873</v>
      </c>
      <c r="I1384">
        <v>-62.906134399999999</v>
      </c>
      <c r="J1384" s="1" t="str">
        <f t="shared" si="234"/>
        <v>NGR lake sediment grab sample</v>
      </c>
      <c r="K1384" s="1" t="str">
        <f t="shared" si="235"/>
        <v>&lt;177 micron (NGR)</v>
      </c>
      <c r="L1384">
        <v>19</v>
      </c>
      <c r="M1384" t="s">
        <v>65</v>
      </c>
      <c r="N1384">
        <v>204</v>
      </c>
      <c r="O1384" t="s">
        <v>510</v>
      </c>
      <c r="P1384" t="s">
        <v>145</v>
      </c>
      <c r="Q1384" t="s">
        <v>95</v>
      </c>
      <c r="R1384" t="s">
        <v>153</v>
      </c>
      <c r="S1384" t="s">
        <v>131</v>
      </c>
      <c r="T1384" t="s">
        <v>40</v>
      </c>
      <c r="U1384" t="s">
        <v>2422</v>
      </c>
      <c r="V1384" t="s">
        <v>1642</v>
      </c>
      <c r="W1384" t="s">
        <v>40</v>
      </c>
      <c r="X1384" t="s">
        <v>43</v>
      </c>
      <c r="Y1384" t="s">
        <v>95</v>
      </c>
      <c r="Z1384" t="s">
        <v>58</v>
      </c>
      <c r="AA1384" t="s">
        <v>58</v>
      </c>
      <c r="AB1384" t="s">
        <v>249</v>
      </c>
      <c r="AC1384" t="s">
        <v>94</v>
      </c>
      <c r="AD1384" t="s">
        <v>45</v>
      </c>
    </row>
    <row r="1385" spans="1:30" hidden="1" x14ac:dyDescent="0.3">
      <c r="A1385" t="s">
        <v>6191</v>
      </c>
      <c r="B1385" t="s">
        <v>6192</v>
      </c>
      <c r="C1385" s="1" t="str">
        <f t="shared" si="232"/>
        <v>21:0502</v>
      </c>
      <c r="D1385" s="1" t="str">
        <f t="shared" si="233"/>
        <v>21:0166</v>
      </c>
      <c r="E1385" t="s">
        <v>6178</v>
      </c>
      <c r="F1385" t="s">
        <v>6193</v>
      </c>
      <c r="H1385">
        <v>52.2336873</v>
      </c>
      <c r="I1385">
        <v>-62.906134399999999</v>
      </c>
      <c r="J1385" s="1" t="str">
        <f t="shared" si="234"/>
        <v>NGR lake sediment grab sample</v>
      </c>
      <c r="K1385" s="1" t="str">
        <f t="shared" si="235"/>
        <v>&lt;177 micron (NGR)</v>
      </c>
      <c r="L1385">
        <v>19</v>
      </c>
      <c r="M1385" t="s">
        <v>52</v>
      </c>
      <c r="N1385">
        <v>205</v>
      </c>
      <c r="O1385" t="s">
        <v>414</v>
      </c>
      <c r="P1385" t="s">
        <v>130</v>
      </c>
      <c r="Q1385" t="s">
        <v>95</v>
      </c>
      <c r="R1385" t="s">
        <v>153</v>
      </c>
      <c r="S1385" t="s">
        <v>131</v>
      </c>
      <c r="T1385" t="s">
        <v>40</v>
      </c>
      <c r="U1385" t="s">
        <v>177</v>
      </c>
      <c r="V1385" t="s">
        <v>106</v>
      </c>
      <c r="W1385" t="s">
        <v>40</v>
      </c>
      <c r="X1385" t="s">
        <v>43</v>
      </c>
      <c r="Y1385" t="s">
        <v>95</v>
      </c>
      <c r="Z1385" t="s">
        <v>423</v>
      </c>
      <c r="AA1385" t="s">
        <v>58</v>
      </c>
      <c r="AB1385" t="s">
        <v>597</v>
      </c>
      <c r="AC1385" t="s">
        <v>239</v>
      </c>
      <c r="AD1385" t="s">
        <v>314</v>
      </c>
    </row>
    <row r="1386" spans="1:30" hidden="1" x14ac:dyDescent="0.3">
      <c r="A1386" t="s">
        <v>6194</v>
      </c>
      <c r="B1386" t="s">
        <v>6195</v>
      </c>
      <c r="C1386" s="1" t="str">
        <f t="shared" si="232"/>
        <v>21:0502</v>
      </c>
      <c r="D1386" s="1" t="str">
        <f t="shared" si="233"/>
        <v>21:0166</v>
      </c>
      <c r="E1386" t="s">
        <v>6196</v>
      </c>
      <c r="F1386" t="s">
        <v>6197</v>
      </c>
      <c r="H1386">
        <v>52.203682999999998</v>
      </c>
      <c r="I1386">
        <v>-62.929726199999998</v>
      </c>
      <c r="J1386" s="1" t="str">
        <f t="shared" si="234"/>
        <v>NGR lake sediment grab sample</v>
      </c>
      <c r="K1386" s="1" t="str">
        <f t="shared" si="235"/>
        <v>&lt;177 micron (NGR)</v>
      </c>
      <c r="L1386">
        <v>19</v>
      </c>
      <c r="M1386" t="s">
        <v>91</v>
      </c>
      <c r="N1386">
        <v>206</v>
      </c>
      <c r="O1386" t="s">
        <v>232</v>
      </c>
      <c r="P1386" t="s">
        <v>153</v>
      </c>
      <c r="Q1386" t="s">
        <v>95</v>
      </c>
      <c r="R1386" t="s">
        <v>92</v>
      </c>
      <c r="S1386" t="s">
        <v>55</v>
      </c>
      <c r="T1386" t="s">
        <v>40</v>
      </c>
      <c r="U1386" t="s">
        <v>359</v>
      </c>
      <c r="V1386" t="s">
        <v>518</v>
      </c>
      <c r="W1386" t="s">
        <v>40</v>
      </c>
      <c r="X1386" t="s">
        <v>43</v>
      </c>
      <c r="Y1386" t="s">
        <v>55</v>
      </c>
      <c r="Z1386" t="s">
        <v>263</v>
      </c>
      <c r="AA1386" t="s">
        <v>214</v>
      </c>
      <c r="AB1386" t="s">
        <v>571</v>
      </c>
      <c r="AC1386" t="s">
        <v>233</v>
      </c>
      <c r="AD1386" t="s">
        <v>241</v>
      </c>
    </row>
    <row r="1387" spans="1:30" hidden="1" x14ac:dyDescent="0.3">
      <c r="A1387" t="s">
        <v>6198</v>
      </c>
      <c r="B1387" t="s">
        <v>6199</v>
      </c>
      <c r="C1387" s="1" t="str">
        <f t="shared" si="232"/>
        <v>21:0502</v>
      </c>
      <c r="D1387" s="1" t="str">
        <f t="shared" si="233"/>
        <v>21:0166</v>
      </c>
      <c r="E1387" t="s">
        <v>6200</v>
      </c>
      <c r="F1387" t="s">
        <v>6201</v>
      </c>
      <c r="H1387">
        <v>52.694299200000003</v>
      </c>
      <c r="I1387">
        <v>-62.265292799999997</v>
      </c>
      <c r="J1387" s="1" t="str">
        <f t="shared" si="234"/>
        <v>NGR lake sediment grab sample</v>
      </c>
      <c r="K1387" s="1" t="str">
        <f t="shared" si="235"/>
        <v>&lt;177 micron (NGR)</v>
      </c>
      <c r="L1387">
        <v>19</v>
      </c>
      <c r="M1387" t="s">
        <v>102</v>
      </c>
      <c r="N1387">
        <v>207</v>
      </c>
      <c r="O1387" t="s">
        <v>256</v>
      </c>
      <c r="P1387" t="s">
        <v>202</v>
      </c>
      <c r="Q1387" t="s">
        <v>95</v>
      </c>
      <c r="R1387" t="s">
        <v>153</v>
      </c>
      <c r="S1387" t="s">
        <v>55</v>
      </c>
      <c r="T1387" t="s">
        <v>40</v>
      </c>
      <c r="U1387" t="s">
        <v>204</v>
      </c>
      <c r="V1387" t="s">
        <v>144</v>
      </c>
      <c r="W1387" t="s">
        <v>40</v>
      </c>
      <c r="X1387" t="s">
        <v>43</v>
      </c>
      <c r="Y1387" t="s">
        <v>39</v>
      </c>
      <c r="Z1387" t="s">
        <v>164</v>
      </c>
      <c r="AA1387" t="s">
        <v>214</v>
      </c>
      <c r="AB1387" t="s">
        <v>108</v>
      </c>
      <c r="AC1387" t="s">
        <v>239</v>
      </c>
      <c r="AD1387" t="s">
        <v>107</v>
      </c>
    </row>
    <row r="1388" spans="1:30" hidden="1" x14ac:dyDescent="0.3">
      <c r="A1388" t="s">
        <v>6202</v>
      </c>
      <c r="B1388" t="s">
        <v>6203</v>
      </c>
      <c r="C1388" s="1" t="str">
        <f t="shared" si="232"/>
        <v>21:0502</v>
      </c>
      <c r="D1388" s="1" t="str">
        <f t="shared" si="233"/>
        <v>21:0166</v>
      </c>
      <c r="E1388" t="s">
        <v>6204</v>
      </c>
      <c r="F1388" t="s">
        <v>6205</v>
      </c>
      <c r="H1388">
        <v>52.702377800000001</v>
      </c>
      <c r="I1388">
        <v>-62.309540699999999</v>
      </c>
      <c r="J1388" s="1" t="str">
        <f t="shared" si="234"/>
        <v>NGR lake sediment grab sample</v>
      </c>
      <c r="K1388" s="1" t="str">
        <f t="shared" si="235"/>
        <v>&lt;177 micron (NGR)</v>
      </c>
      <c r="L1388">
        <v>19</v>
      </c>
      <c r="M1388" t="s">
        <v>113</v>
      </c>
      <c r="N1388">
        <v>208</v>
      </c>
      <c r="O1388" t="s">
        <v>204</v>
      </c>
      <c r="P1388" t="s">
        <v>202</v>
      </c>
      <c r="Q1388" t="s">
        <v>95</v>
      </c>
      <c r="R1388" t="s">
        <v>202</v>
      </c>
      <c r="S1388" t="s">
        <v>92</v>
      </c>
      <c r="T1388" t="s">
        <v>40</v>
      </c>
      <c r="U1388" t="s">
        <v>391</v>
      </c>
      <c r="V1388" t="s">
        <v>133</v>
      </c>
      <c r="W1388" t="s">
        <v>40</v>
      </c>
      <c r="X1388" t="s">
        <v>43</v>
      </c>
      <c r="Y1388" t="s">
        <v>95</v>
      </c>
      <c r="Z1388" t="s">
        <v>204</v>
      </c>
      <c r="AA1388" t="s">
        <v>204</v>
      </c>
      <c r="AB1388" t="s">
        <v>1807</v>
      </c>
      <c r="AC1388" t="s">
        <v>42</v>
      </c>
      <c r="AD1388" t="s">
        <v>48</v>
      </c>
    </row>
    <row r="1389" spans="1:30" hidden="1" x14ac:dyDescent="0.3">
      <c r="A1389" t="s">
        <v>6206</v>
      </c>
      <c r="B1389" t="s">
        <v>6207</v>
      </c>
      <c r="C1389" s="1" t="str">
        <f t="shared" si="232"/>
        <v>21:0502</v>
      </c>
      <c r="D1389" s="1" t="str">
        <f t="shared" si="233"/>
        <v>21:0166</v>
      </c>
      <c r="E1389" t="s">
        <v>6208</v>
      </c>
      <c r="F1389" t="s">
        <v>6209</v>
      </c>
      <c r="H1389">
        <v>52.689852600000002</v>
      </c>
      <c r="I1389">
        <v>-62.399929899999997</v>
      </c>
      <c r="J1389" s="1" t="str">
        <f t="shared" si="234"/>
        <v>NGR lake sediment grab sample</v>
      </c>
      <c r="K1389" s="1" t="str">
        <f t="shared" si="235"/>
        <v>&lt;177 micron (NGR)</v>
      </c>
      <c r="L1389">
        <v>19</v>
      </c>
      <c r="M1389" t="s">
        <v>127</v>
      </c>
      <c r="N1389">
        <v>209</v>
      </c>
      <c r="O1389" t="s">
        <v>270</v>
      </c>
      <c r="P1389" t="s">
        <v>193</v>
      </c>
      <c r="Q1389" t="s">
        <v>95</v>
      </c>
      <c r="R1389" t="s">
        <v>202</v>
      </c>
      <c r="S1389" t="s">
        <v>79</v>
      </c>
      <c r="T1389" t="s">
        <v>40</v>
      </c>
      <c r="U1389" t="s">
        <v>6210</v>
      </c>
      <c r="V1389" t="s">
        <v>2271</v>
      </c>
      <c r="W1389" t="s">
        <v>40</v>
      </c>
      <c r="X1389" t="s">
        <v>43</v>
      </c>
      <c r="Y1389" t="s">
        <v>39</v>
      </c>
      <c r="Z1389" t="s">
        <v>82</v>
      </c>
      <c r="AA1389" t="s">
        <v>58</v>
      </c>
      <c r="AB1389" t="s">
        <v>1715</v>
      </c>
      <c r="AC1389" t="s">
        <v>97</v>
      </c>
      <c r="AD1389" t="s">
        <v>216</v>
      </c>
    </row>
    <row r="1390" spans="1:30" hidden="1" x14ac:dyDescent="0.3">
      <c r="A1390" t="s">
        <v>6211</v>
      </c>
      <c r="B1390" t="s">
        <v>6212</v>
      </c>
      <c r="C1390" s="1" t="str">
        <f t="shared" si="232"/>
        <v>21:0502</v>
      </c>
      <c r="D1390" s="1" t="str">
        <f t="shared" si="233"/>
        <v>21:0166</v>
      </c>
      <c r="E1390" t="s">
        <v>6213</v>
      </c>
      <c r="F1390" t="s">
        <v>6214</v>
      </c>
      <c r="H1390">
        <v>52.664091200000001</v>
      </c>
      <c r="I1390">
        <v>-62.4336561</v>
      </c>
      <c r="J1390" s="1" t="str">
        <f t="shared" si="234"/>
        <v>NGR lake sediment grab sample</v>
      </c>
      <c r="K1390" s="1" t="str">
        <f t="shared" si="235"/>
        <v>&lt;177 micron (NGR)</v>
      </c>
      <c r="L1390">
        <v>19</v>
      </c>
      <c r="M1390" t="s">
        <v>142</v>
      </c>
      <c r="N1390">
        <v>210</v>
      </c>
      <c r="O1390" t="s">
        <v>134</v>
      </c>
      <c r="P1390" t="s">
        <v>202</v>
      </c>
      <c r="Q1390" t="s">
        <v>95</v>
      </c>
      <c r="R1390" t="s">
        <v>79</v>
      </c>
      <c r="S1390" t="s">
        <v>136</v>
      </c>
      <c r="T1390" t="s">
        <v>40</v>
      </c>
      <c r="U1390" t="s">
        <v>733</v>
      </c>
      <c r="V1390" t="s">
        <v>947</v>
      </c>
      <c r="W1390" t="s">
        <v>40</v>
      </c>
      <c r="X1390" t="s">
        <v>179</v>
      </c>
      <c r="Y1390" t="s">
        <v>95</v>
      </c>
      <c r="Z1390" t="s">
        <v>134</v>
      </c>
      <c r="AA1390" t="s">
        <v>214</v>
      </c>
      <c r="AB1390" t="s">
        <v>472</v>
      </c>
      <c r="AC1390" t="s">
        <v>233</v>
      </c>
      <c r="AD1390" t="s">
        <v>392</v>
      </c>
    </row>
    <row r="1391" spans="1:30" hidden="1" x14ac:dyDescent="0.3">
      <c r="A1391" t="s">
        <v>6215</v>
      </c>
      <c r="B1391" t="s">
        <v>6216</v>
      </c>
      <c r="C1391" s="1" t="str">
        <f t="shared" si="232"/>
        <v>21:0502</v>
      </c>
      <c r="D1391" s="1" t="str">
        <f t="shared" si="233"/>
        <v>21:0166</v>
      </c>
      <c r="E1391" t="s">
        <v>6217</v>
      </c>
      <c r="F1391" t="s">
        <v>6218</v>
      </c>
      <c r="H1391">
        <v>52.628829799999998</v>
      </c>
      <c r="I1391">
        <v>-62.437021799999997</v>
      </c>
      <c r="J1391" s="1" t="str">
        <f t="shared" si="234"/>
        <v>NGR lake sediment grab sample</v>
      </c>
      <c r="K1391" s="1" t="str">
        <f t="shared" si="235"/>
        <v>&lt;177 micron (NGR)</v>
      </c>
      <c r="L1391">
        <v>19</v>
      </c>
      <c r="M1391" t="s">
        <v>150</v>
      </c>
      <c r="N1391">
        <v>211</v>
      </c>
      <c r="O1391" t="s">
        <v>359</v>
      </c>
      <c r="P1391" t="s">
        <v>263</v>
      </c>
      <c r="Q1391" t="s">
        <v>95</v>
      </c>
      <c r="R1391" t="s">
        <v>202</v>
      </c>
      <c r="S1391" t="s">
        <v>134</v>
      </c>
      <c r="T1391" t="s">
        <v>40</v>
      </c>
      <c r="U1391" t="s">
        <v>6219</v>
      </c>
      <c r="V1391" t="s">
        <v>5421</v>
      </c>
      <c r="W1391" t="s">
        <v>40</v>
      </c>
      <c r="X1391" t="s">
        <v>43</v>
      </c>
      <c r="Y1391" t="s">
        <v>55</v>
      </c>
      <c r="Z1391" t="s">
        <v>71</v>
      </c>
      <c r="AA1391" t="s">
        <v>196</v>
      </c>
      <c r="AB1391" t="s">
        <v>1557</v>
      </c>
      <c r="AC1391" t="s">
        <v>818</v>
      </c>
      <c r="AD1391" t="s">
        <v>155</v>
      </c>
    </row>
    <row r="1392" spans="1:30" hidden="1" x14ac:dyDescent="0.3">
      <c r="A1392" t="s">
        <v>6220</v>
      </c>
      <c r="B1392" t="s">
        <v>6221</v>
      </c>
      <c r="C1392" s="1" t="str">
        <f t="shared" si="232"/>
        <v>21:0502</v>
      </c>
      <c r="D1392" s="1" t="str">
        <f t="shared" si="233"/>
        <v>21:0166</v>
      </c>
      <c r="E1392" t="s">
        <v>6222</v>
      </c>
      <c r="F1392" t="s">
        <v>6223</v>
      </c>
      <c r="H1392">
        <v>52.620153500000001</v>
      </c>
      <c r="I1392">
        <v>-62.494668300000001</v>
      </c>
      <c r="J1392" s="1" t="str">
        <f t="shared" si="234"/>
        <v>NGR lake sediment grab sample</v>
      </c>
      <c r="K1392" s="1" t="str">
        <f t="shared" si="235"/>
        <v>&lt;177 micron (NGR)</v>
      </c>
      <c r="L1392">
        <v>19</v>
      </c>
      <c r="M1392" t="s">
        <v>175</v>
      </c>
      <c r="N1392">
        <v>212</v>
      </c>
      <c r="O1392" t="s">
        <v>35</v>
      </c>
      <c r="P1392" t="s">
        <v>36</v>
      </c>
      <c r="Q1392" t="s">
        <v>95</v>
      </c>
      <c r="R1392" t="s">
        <v>38</v>
      </c>
      <c r="S1392" t="s">
        <v>37</v>
      </c>
      <c r="T1392" t="s">
        <v>40</v>
      </c>
      <c r="U1392" t="s">
        <v>45</v>
      </c>
      <c r="V1392" t="s">
        <v>596</v>
      </c>
      <c r="W1392" t="s">
        <v>40</v>
      </c>
      <c r="X1392" t="s">
        <v>43</v>
      </c>
      <c r="Y1392" t="s">
        <v>95</v>
      </c>
      <c r="Z1392" t="s">
        <v>337</v>
      </c>
      <c r="AA1392" t="s">
        <v>258</v>
      </c>
      <c r="AB1392" t="s">
        <v>695</v>
      </c>
      <c r="AC1392" t="s">
        <v>167</v>
      </c>
      <c r="AD1392" t="s">
        <v>61</v>
      </c>
    </row>
    <row r="1393" spans="1:30" hidden="1" x14ac:dyDescent="0.3">
      <c r="A1393" t="s">
        <v>6224</v>
      </c>
      <c r="B1393" t="s">
        <v>6225</v>
      </c>
      <c r="C1393" s="1" t="str">
        <f t="shared" si="232"/>
        <v>21:0502</v>
      </c>
      <c r="D1393" s="1" t="str">
        <f t="shared" si="233"/>
        <v>21:0166</v>
      </c>
      <c r="E1393" t="s">
        <v>6226</v>
      </c>
      <c r="F1393" t="s">
        <v>6227</v>
      </c>
      <c r="H1393">
        <v>52.5766378</v>
      </c>
      <c r="I1393">
        <v>-62.545060300000003</v>
      </c>
      <c r="J1393" s="1" t="str">
        <f t="shared" si="234"/>
        <v>NGR lake sediment grab sample</v>
      </c>
      <c r="K1393" s="1" t="str">
        <f t="shared" si="235"/>
        <v>&lt;177 micron (NGR)</v>
      </c>
      <c r="L1393">
        <v>19</v>
      </c>
      <c r="M1393" t="s">
        <v>184</v>
      </c>
      <c r="N1393">
        <v>213</v>
      </c>
      <c r="O1393" t="s">
        <v>414</v>
      </c>
      <c r="P1393" t="s">
        <v>193</v>
      </c>
      <c r="Q1393" t="s">
        <v>95</v>
      </c>
      <c r="R1393" t="s">
        <v>54</v>
      </c>
      <c r="S1393" t="s">
        <v>176</v>
      </c>
      <c r="T1393" t="s">
        <v>40</v>
      </c>
      <c r="U1393" t="s">
        <v>6228</v>
      </c>
      <c r="V1393" t="s">
        <v>37</v>
      </c>
      <c r="W1393" t="s">
        <v>40</v>
      </c>
      <c r="X1393" t="s">
        <v>43</v>
      </c>
      <c r="Y1393" t="s">
        <v>55</v>
      </c>
      <c r="Z1393" t="s">
        <v>211</v>
      </c>
      <c r="AA1393" t="s">
        <v>58</v>
      </c>
      <c r="AB1393" t="s">
        <v>6229</v>
      </c>
      <c r="AC1393" t="s">
        <v>97</v>
      </c>
      <c r="AD1393" t="s">
        <v>137</v>
      </c>
    </row>
    <row r="1394" spans="1:30" hidden="1" x14ac:dyDescent="0.3">
      <c r="A1394" t="s">
        <v>6230</v>
      </c>
      <c r="B1394" t="s">
        <v>6231</v>
      </c>
      <c r="C1394" s="1" t="str">
        <f t="shared" si="232"/>
        <v>21:0502</v>
      </c>
      <c r="D1394" s="1" t="str">
        <f t="shared" si="233"/>
        <v>21:0166</v>
      </c>
      <c r="E1394" t="s">
        <v>6232</v>
      </c>
      <c r="F1394" t="s">
        <v>6233</v>
      </c>
      <c r="H1394">
        <v>52.566664699999997</v>
      </c>
      <c r="I1394">
        <v>-62.561022999999999</v>
      </c>
      <c r="J1394" s="1" t="str">
        <f t="shared" si="234"/>
        <v>NGR lake sediment grab sample</v>
      </c>
      <c r="K1394" s="1" t="str">
        <f t="shared" si="235"/>
        <v>&lt;177 micron (NGR)</v>
      </c>
      <c r="L1394">
        <v>19</v>
      </c>
      <c r="M1394" t="s">
        <v>191</v>
      </c>
      <c r="N1394">
        <v>214</v>
      </c>
      <c r="O1394" t="s">
        <v>1241</v>
      </c>
      <c r="P1394" t="s">
        <v>164</v>
      </c>
      <c r="Q1394" t="s">
        <v>95</v>
      </c>
      <c r="R1394" t="s">
        <v>36</v>
      </c>
      <c r="S1394" t="s">
        <v>67</v>
      </c>
      <c r="T1394" t="s">
        <v>40</v>
      </c>
      <c r="U1394" t="s">
        <v>6234</v>
      </c>
      <c r="V1394" t="s">
        <v>307</v>
      </c>
      <c r="W1394" t="s">
        <v>40</v>
      </c>
      <c r="X1394" t="s">
        <v>179</v>
      </c>
      <c r="Y1394" t="s">
        <v>131</v>
      </c>
      <c r="Z1394" t="s">
        <v>241</v>
      </c>
      <c r="AA1394" t="s">
        <v>214</v>
      </c>
      <c r="AB1394" t="s">
        <v>330</v>
      </c>
      <c r="AC1394" t="s">
        <v>598</v>
      </c>
      <c r="AD1394" t="s">
        <v>86</v>
      </c>
    </row>
    <row r="1395" spans="1:30" hidden="1" x14ac:dyDescent="0.3">
      <c r="A1395" t="s">
        <v>6235</v>
      </c>
      <c r="B1395" t="s">
        <v>6236</v>
      </c>
      <c r="C1395" s="1" t="str">
        <f t="shared" si="232"/>
        <v>21:0502</v>
      </c>
      <c r="D1395" s="1" t="str">
        <f t="shared" si="233"/>
        <v>21:0166</v>
      </c>
      <c r="E1395" t="s">
        <v>6237</v>
      </c>
      <c r="F1395" t="s">
        <v>6238</v>
      </c>
      <c r="H1395">
        <v>52.531598000000002</v>
      </c>
      <c r="I1395">
        <v>-62.494563200000002</v>
      </c>
      <c r="J1395" s="1" t="str">
        <f t="shared" si="234"/>
        <v>NGR lake sediment grab sample</v>
      </c>
      <c r="K1395" s="1" t="str">
        <f t="shared" si="235"/>
        <v>&lt;177 micron (NGR)</v>
      </c>
      <c r="L1395">
        <v>19</v>
      </c>
      <c r="M1395" t="s">
        <v>201</v>
      </c>
      <c r="N1395">
        <v>215</v>
      </c>
      <c r="O1395" t="s">
        <v>104</v>
      </c>
      <c r="P1395" t="s">
        <v>153</v>
      </c>
      <c r="Q1395" t="s">
        <v>95</v>
      </c>
      <c r="R1395" t="s">
        <v>92</v>
      </c>
      <c r="S1395" t="s">
        <v>136</v>
      </c>
      <c r="T1395" t="s">
        <v>40</v>
      </c>
      <c r="U1395" t="s">
        <v>383</v>
      </c>
      <c r="V1395" t="s">
        <v>57</v>
      </c>
      <c r="W1395" t="s">
        <v>40</v>
      </c>
      <c r="X1395" t="s">
        <v>43</v>
      </c>
      <c r="Y1395" t="s">
        <v>95</v>
      </c>
      <c r="Z1395" t="s">
        <v>67</v>
      </c>
      <c r="AA1395" t="s">
        <v>258</v>
      </c>
      <c r="AB1395" t="s">
        <v>766</v>
      </c>
      <c r="AC1395" t="s">
        <v>179</v>
      </c>
      <c r="AD1395" t="s">
        <v>107</v>
      </c>
    </row>
    <row r="1396" spans="1:30" hidden="1" x14ac:dyDescent="0.3">
      <c r="A1396" t="s">
        <v>6239</v>
      </c>
      <c r="B1396" t="s">
        <v>6240</v>
      </c>
      <c r="C1396" s="1" t="str">
        <f t="shared" si="232"/>
        <v>21:0502</v>
      </c>
      <c r="D1396" s="1" t="str">
        <f t="shared" si="233"/>
        <v>21:0166</v>
      </c>
      <c r="E1396" t="s">
        <v>6241</v>
      </c>
      <c r="F1396" t="s">
        <v>6242</v>
      </c>
      <c r="H1396">
        <v>52.51135</v>
      </c>
      <c r="I1396">
        <v>-62.592162399999999</v>
      </c>
      <c r="J1396" s="1" t="str">
        <f t="shared" si="234"/>
        <v>NGR lake sediment grab sample</v>
      </c>
      <c r="K1396" s="1" t="str">
        <f t="shared" si="235"/>
        <v>&lt;177 micron (NGR)</v>
      </c>
      <c r="L1396">
        <v>19</v>
      </c>
      <c r="M1396" t="s">
        <v>210</v>
      </c>
      <c r="N1396">
        <v>216</v>
      </c>
      <c r="O1396" t="s">
        <v>247</v>
      </c>
      <c r="P1396" t="s">
        <v>38</v>
      </c>
      <c r="Q1396" t="s">
        <v>95</v>
      </c>
      <c r="R1396" t="s">
        <v>92</v>
      </c>
      <c r="S1396" t="s">
        <v>136</v>
      </c>
      <c r="T1396" t="s">
        <v>40</v>
      </c>
      <c r="U1396" t="s">
        <v>810</v>
      </c>
      <c r="V1396" t="s">
        <v>42</v>
      </c>
      <c r="W1396" t="s">
        <v>40</v>
      </c>
      <c r="X1396" t="s">
        <v>43</v>
      </c>
      <c r="Y1396" t="s">
        <v>95</v>
      </c>
      <c r="Z1396" t="s">
        <v>204</v>
      </c>
      <c r="AA1396" t="s">
        <v>134</v>
      </c>
      <c r="AB1396" t="s">
        <v>2662</v>
      </c>
      <c r="AC1396" t="s">
        <v>47</v>
      </c>
      <c r="AD1396" t="s">
        <v>2423</v>
      </c>
    </row>
    <row r="1397" spans="1:30" hidden="1" x14ac:dyDescent="0.3">
      <c r="A1397" t="s">
        <v>6243</v>
      </c>
      <c r="B1397" t="s">
        <v>6244</v>
      </c>
      <c r="C1397" s="1" t="str">
        <f t="shared" si="232"/>
        <v>21:0502</v>
      </c>
      <c r="D1397" s="1" t="str">
        <f t="shared" si="233"/>
        <v>21:0166</v>
      </c>
      <c r="E1397" t="s">
        <v>6245</v>
      </c>
      <c r="F1397" t="s">
        <v>6246</v>
      </c>
      <c r="H1397">
        <v>52.487254999999998</v>
      </c>
      <c r="I1397">
        <v>-62.581693399999999</v>
      </c>
      <c r="J1397" s="1" t="str">
        <f t="shared" si="234"/>
        <v>NGR lake sediment grab sample</v>
      </c>
      <c r="K1397" s="1" t="str">
        <f t="shared" si="235"/>
        <v>&lt;177 micron (NGR)</v>
      </c>
      <c r="L1397">
        <v>19</v>
      </c>
      <c r="M1397" t="s">
        <v>221</v>
      </c>
      <c r="N1397">
        <v>217</v>
      </c>
      <c r="O1397" t="s">
        <v>304</v>
      </c>
      <c r="P1397" t="s">
        <v>256</v>
      </c>
      <c r="Q1397" t="s">
        <v>95</v>
      </c>
      <c r="R1397" t="s">
        <v>36</v>
      </c>
      <c r="S1397" t="s">
        <v>185</v>
      </c>
      <c r="T1397" t="s">
        <v>40</v>
      </c>
      <c r="U1397" t="s">
        <v>6247</v>
      </c>
      <c r="V1397" t="s">
        <v>278</v>
      </c>
      <c r="W1397" t="s">
        <v>40</v>
      </c>
      <c r="X1397" t="s">
        <v>43</v>
      </c>
      <c r="Y1397" t="s">
        <v>38</v>
      </c>
      <c r="Z1397" t="s">
        <v>83</v>
      </c>
      <c r="AA1397" t="s">
        <v>204</v>
      </c>
      <c r="AB1397" t="s">
        <v>854</v>
      </c>
      <c r="AC1397" t="s">
        <v>714</v>
      </c>
      <c r="AD1397" t="s">
        <v>1452</v>
      </c>
    </row>
    <row r="1398" spans="1:30" hidden="1" x14ac:dyDescent="0.3">
      <c r="A1398" t="s">
        <v>6248</v>
      </c>
      <c r="B1398" t="s">
        <v>6249</v>
      </c>
      <c r="C1398" s="1" t="str">
        <f t="shared" si="232"/>
        <v>21:0502</v>
      </c>
      <c r="D1398" s="1" t="str">
        <f t="shared" si="233"/>
        <v>21:0166</v>
      </c>
      <c r="E1398" t="s">
        <v>6250</v>
      </c>
      <c r="F1398" t="s">
        <v>6251</v>
      </c>
      <c r="H1398">
        <v>52.469523700000003</v>
      </c>
      <c r="I1398">
        <v>-62.599421900000003</v>
      </c>
      <c r="J1398" s="1" t="str">
        <f t="shared" si="234"/>
        <v>NGR lake sediment grab sample</v>
      </c>
      <c r="K1398" s="1" t="str">
        <f t="shared" si="235"/>
        <v>&lt;177 micron (NGR)</v>
      </c>
      <c r="L1398">
        <v>19</v>
      </c>
      <c r="M1398" t="s">
        <v>230</v>
      </c>
      <c r="N1398">
        <v>218</v>
      </c>
      <c r="O1398" t="s">
        <v>265</v>
      </c>
      <c r="P1398" t="s">
        <v>92</v>
      </c>
      <c r="Q1398" t="s">
        <v>95</v>
      </c>
      <c r="R1398" t="s">
        <v>153</v>
      </c>
      <c r="S1398" t="s">
        <v>92</v>
      </c>
      <c r="T1398" t="s">
        <v>40</v>
      </c>
      <c r="U1398" t="s">
        <v>533</v>
      </c>
      <c r="V1398" t="s">
        <v>596</v>
      </c>
      <c r="W1398" t="s">
        <v>40</v>
      </c>
      <c r="X1398" t="s">
        <v>43</v>
      </c>
      <c r="Y1398" t="s">
        <v>95</v>
      </c>
      <c r="Z1398" t="s">
        <v>204</v>
      </c>
      <c r="AA1398" t="s">
        <v>67</v>
      </c>
      <c r="AB1398" t="s">
        <v>4178</v>
      </c>
      <c r="AC1398" t="s">
        <v>47</v>
      </c>
      <c r="AD1398" t="s">
        <v>6252</v>
      </c>
    </row>
    <row r="1399" spans="1:30" hidden="1" x14ac:dyDescent="0.3">
      <c r="A1399" t="s">
        <v>6253</v>
      </c>
      <c r="B1399" t="s">
        <v>6254</v>
      </c>
      <c r="C1399" s="1" t="str">
        <f t="shared" si="232"/>
        <v>21:0502</v>
      </c>
      <c r="D1399" s="1" t="str">
        <f t="shared" si="233"/>
        <v>21:0166</v>
      </c>
      <c r="E1399" t="s">
        <v>6255</v>
      </c>
      <c r="F1399" t="s">
        <v>6256</v>
      </c>
      <c r="H1399">
        <v>52.481646099999999</v>
      </c>
      <c r="I1399">
        <v>-62.639759699999999</v>
      </c>
      <c r="J1399" s="1" t="str">
        <f t="shared" si="234"/>
        <v>NGR lake sediment grab sample</v>
      </c>
      <c r="K1399" s="1" t="str">
        <f t="shared" si="235"/>
        <v>&lt;177 micron (NGR)</v>
      </c>
      <c r="L1399">
        <v>19</v>
      </c>
      <c r="M1399" t="s">
        <v>238</v>
      </c>
      <c r="N1399">
        <v>219</v>
      </c>
      <c r="O1399" t="s">
        <v>265</v>
      </c>
      <c r="P1399" t="s">
        <v>165</v>
      </c>
      <c r="Q1399" t="s">
        <v>95</v>
      </c>
      <c r="R1399" t="s">
        <v>119</v>
      </c>
      <c r="S1399" t="s">
        <v>37</v>
      </c>
      <c r="T1399" t="s">
        <v>40</v>
      </c>
      <c r="U1399" t="s">
        <v>263</v>
      </c>
      <c r="V1399" t="s">
        <v>144</v>
      </c>
      <c r="W1399" t="s">
        <v>194</v>
      </c>
      <c r="X1399" t="s">
        <v>43</v>
      </c>
      <c r="Y1399" t="s">
        <v>95</v>
      </c>
      <c r="Z1399" t="s">
        <v>134</v>
      </c>
      <c r="AA1399" t="s">
        <v>135</v>
      </c>
      <c r="AB1399" t="s">
        <v>270</v>
      </c>
      <c r="AC1399" t="s">
        <v>167</v>
      </c>
      <c r="AD1399" t="s">
        <v>170</v>
      </c>
    </row>
    <row r="1400" spans="1:30" hidden="1" x14ac:dyDescent="0.3">
      <c r="A1400" t="s">
        <v>6257</v>
      </c>
      <c r="B1400" t="s">
        <v>6258</v>
      </c>
      <c r="C1400" s="1" t="str">
        <f t="shared" si="232"/>
        <v>21:0502</v>
      </c>
      <c r="D1400" s="1" t="str">
        <f t="shared" si="233"/>
        <v>21:0166</v>
      </c>
      <c r="E1400" t="s">
        <v>6259</v>
      </c>
      <c r="F1400" t="s">
        <v>6260</v>
      </c>
      <c r="H1400">
        <v>52.453469800000001</v>
      </c>
      <c r="I1400">
        <v>-62.664503199999999</v>
      </c>
      <c r="J1400" s="1" t="str">
        <f t="shared" si="234"/>
        <v>NGR lake sediment grab sample</v>
      </c>
      <c r="K1400" s="1" t="str">
        <f t="shared" si="235"/>
        <v>&lt;177 micron (NGR)</v>
      </c>
      <c r="L1400">
        <v>19</v>
      </c>
      <c r="M1400" t="s">
        <v>246</v>
      </c>
      <c r="N1400">
        <v>220</v>
      </c>
      <c r="O1400" t="s">
        <v>143</v>
      </c>
      <c r="P1400" t="s">
        <v>202</v>
      </c>
      <c r="Q1400" t="s">
        <v>95</v>
      </c>
      <c r="R1400" t="s">
        <v>131</v>
      </c>
      <c r="S1400" t="s">
        <v>119</v>
      </c>
      <c r="T1400" t="s">
        <v>40</v>
      </c>
      <c r="U1400" t="s">
        <v>4689</v>
      </c>
      <c r="V1400" t="s">
        <v>339</v>
      </c>
      <c r="W1400" t="s">
        <v>40</v>
      </c>
      <c r="X1400" t="s">
        <v>43</v>
      </c>
      <c r="Y1400" t="s">
        <v>39</v>
      </c>
      <c r="Z1400" t="s">
        <v>613</v>
      </c>
      <c r="AA1400" t="s">
        <v>314</v>
      </c>
      <c r="AB1400" t="s">
        <v>259</v>
      </c>
      <c r="AC1400" t="s">
        <v>57</v>
      </c>
      <c r="AD1400" t="s">
        <v>1448</v>
      </c>
    </row>
    <row r="1401" spans="1:30" hidden="1" x14ac:dyDescent="0.3">
      <c r="A1401" t="s">
        <v>6261</v>
      </c>
      <c r="B1401" t="s">
        <v>6262</v>
      </c>
      <c r="C1401" s="1" t="str">
        <f t="shared" si="232"/>
        <v>21:0502</v>
      </c>
      <c r="D1401" s="1" t="str">
        <f t="shared" si="233"/>
        <v>21:0166</v>
      </c>
      <c r="E1401" t="s">
        <v>6263</v>
      </c>
      <c r="F1401" t="s">
        <v>6264</v>
      </c>
      <c r="H1401">
        <v>52.467385700000001</v>
      </c>
      <c r="I1401">
        <v>-62.719318000000001</v>
      </c>
      <c r="J1401" s="1" t="str">
        <f t="shared" si="234"/>
        <v>NGR lake sediment grab sample</v>
      </c>
      <c r="K1401" s="1" t="str">
        <f t="shared" si="235"/>
        <v>&lt;177 micron (NGR)</v>
      </c>
      <c r="L1401">
        <v>20</v>
      </c>
      <c r="M1401" t="s">
        <v>34</v>
      </c>
      <c r="N1401">
        <v>221</v>
      </c>
      <c r="O1401" t="s">
        <v>314</v>
      </c>
      <c r="P1401" t="s">
        <v>256</v>
      </c>
      <c r="Q1401" t="s">
        <v>95</v>
      </c>
      <c r="R1401" t="s">
        <v>193</v>
      </c>
      <c r="S1401" t="s">
        <v>165</v>
      </c>
      <c r="T1401" t="s">
        <v>40</v>
      </c>
      <c r="U1401" t="s">
        <v>336</v>
      </c>
      <c r="V1401" t="s">
        <v>39</v>
      </c>
      <c r="W1401" t="s">
        <v>40</v>
      </c>
      <c r="X1401" t="s">
        <v>43</v>
      </c>
      <c r="Y1401" t="s">
        <v>68</v>
      </c>
      <c r="Z1401" t="s">
        <v>423</v>
      </c>
      <c r="AA1401" t="s">
        <v>134</v>
      </c>
      <c r="AB1401" t="s">
        <v>306</v>
      </c>
      <c r="AC1401" t="s">
        <v>484</v>
      </c>
      <c r="AD1401" t="s">
        <v>480</v>
      </c>
    </row>
    <row r="1402" spans="1:30" hidden="1" x14ac:dyDescent="0.3">
      <c r="A1402" t="s">
        <v>6265</v>
      </c>
      <c r="B1402" t="s">
        <v>6266</v>
      </c>
      <c r="C1402" s="1" t="str">
        <f t="shared" si="232"/>
        <v>21:0502</v>
      </c>
      <c r="D1402" s="1" t="str">
        <f t="shared" si="233"/>
        <v>21:0166</v>
      </c>
      <c r="E1402" t="s">
        <v>6263</v>
      </c>
      <c r="F1402" t="s">
        <v>6267</v>
      </c>
      <c r="H1402">
        <v>52.467385700000001</v>
      </c>
      <c r="I1402">
        <v>-62.719318000000001</v>
      </c>
      <c r="J1402" s="1" t="str">
        <f t="shared" si="234"/>
        <v>NGR lake sediment grab sample</v>
      </c>
      <c r="K1402" s="1" t="str">
        <f t="shared" si="235"/>
        <v>&lt;177 micron (NGR)</v>
      </c>
      <c r="L1402">
        <v>20</v>
      </c>
      <c r="M1402" t="s">
        <v>52</v>
      </c>
      <c r="N1402">
        <v>222</v>
      </c>
      <c r="O1402" t="s">
        <v>546</v>
      </c>
      <c r="P1402" t="s">
        <v>232</v>
      </c>
      <c r="Q1402" t="s">
        <v>95</v>
      </c>
      <c r="R1402" t="s">
        <v>130</v>
      </c>
      <c r="S1402" t="s">
        <v>165</v>
      </c>
      <c r="T1402" t="s">
        <v>40</v>
      </c>
      <c r="U1402" t="s">
        <v>3046</v>
      </c>
      <c r="V1402" t="s">
        <v>505</v>
      </c>
      <c r="W1402" t="s">
        <v>194</v>
      </c>
      <c r="X1402" t="s">
        <v>43</v>
      </c>
      <c r="Y1402" t="s">
        <v>68</v>
      </c>
      <c r="Z1402" t="s">
        <v>211</v>
      </c>
      <c r="AA1402" t="s">
        <v>134</v>
      </c>
      <c r="AB1402" t="s">
        <v>306</v>
      </c>
      <c r="AC1402" t="s">
        <v>278</v>
      </c>
      <c r="AD1402" t="s">
        <v>1885</v>
      </c>
    </row>
    <row r="1403" spans="1:30" hidden="1" x14ac:dyDescent="0.3">
      <c r="A1403" t="s">
        <v>6268</v>
      </c>
      <c r="B1403" t="s">
        <v>6269</v>
      </c>
      <c r="C1403" s="1" t="str">
        <f t="shared" si="232"/>
        <v>21:0502</v>
      </c>
      <c r="D1403" s="1" t="str">
        <f t="shared" si="233"/>
        <v>21:0166</v>
      </c>
      <c r="E1403" t="s">
        <v>6263</v>
      </c>
      <c r="F1403" t="s">
        <v>6270</v>
      </c>
      <c r="H1403">
        <v>52.467385700000001</v>
      </c>
      <c r="I1403">
        <v>-62.719318000000001</v>
      </c>
      <c r="J1403" s="1" t="str">
        <f t="shared" si="234"/>
        <v>NGR lake sediment grab sample</v>
      </c>
      <c r="K1403" s="1" t="str">
        <f t="shared" si="235"/>
        <v>&lt;177 micron (NGR)</v>
      </c>
      <c r="L1403">
        <v>20</v>
      </c>
      <c r="M1403" t="s">
        <v>65</v>
      </c>
      <c r="N1403">
        <v>223</v>
      </c>
      <c r="O1403" t="s">
        <v>665</v>
      </c>
      <c r="P1403" t="s">
        <v>164</v>
      </c>
      <c r="Q1403" t="s">
        <v>95</v>
      </c>
      <c r="R1403" t="s">
        <v>130</v>
      </c>
      <c r="S1403" t="s">
        <v>169</v>
      </c>
      <c r="T1403" t="s">
        <v>40</v>
      </c>
      <c r="U1403" t="s">
        <v>3627</v>
      </c>
      <c r="V1403" t="s">
        <v>39</v>
      </c>
      <c r="W1403" t="s">
        <v>40</v>
      </c>
      <c r="X1403" t="s">
        <v>43</v>
      </c>
      <c r="Y1403" t="s">
        <v>38</v>
      </c>
      <c r="Z1403" t="s">
        <v>58</v>
      </c>
      <c r="AA1403" t="s">
        <v>67</v>
      </c>
      <c r="AB1403" t="s">
        <v>165</v>
      </c>
      <c r="AC1403" t="s">
        <v>136</v>
      </c>
      <c r="AD1403" t="s">
        <v>354</v>
      </c>
    </row>
    <row r="1404" spans="1:30" hidden="1" x14ac:dyDescent="0.3">
      <c r="A1404" t="s">
        <v>6271</v>
      </c>
      <c r="B1404" t="s">
        <v>6272</v>
      </c>
      <c r="C1404" s="1" t="str">
        <f t="shared" si="232"/>
        <v>21:0502</v>
      </c>
      <c r="D1404" s="1" t="str">
        <f t="shared" si="233"/>
        <v>21:0166</v>
      </c>
      <c r="E1404" t="s">
        <v>6273</v>
      </c>
      <c r="F1404" t="s">
        <v>6274</v>
      </c>
      <c r="H1404">
        <v>52.489985400000002</v>
      </c>
      <c r="I1404">
        <v>-62.722105599999999</v>
      </c>
      <c r="J1404" s="1" t="str">
        <f t="shared" si="234"/>
        <v>NGR lake sediment grab sample</v>
      </c>
      <c r="K1404" s="1" t="str">
        <f t="shared" si="235"/>
        <v>&lt;177 micron (NGR)</v>
      </c>
      <c r="L1404">
        <v>20</v>
      </c>
      <c r="M1404" t="s">
        <v>76</v>
      </c>
      <c r="N1404">
        <v>224</v>
      </c>
      <c r="O1404" t="s">
        <v>546</v>
      </c>
      <c r="P1404" t="s">
        <v>41</v>
      </c>
      <c r="Q1404" t="s">
        <v>39</v>
      </c>
      <c r="R1404" t="s">
        <v>377</v>
      </c>
      <c r="S1404" t="s">
        <v>164</v>
      </c>
      <c r="T1404" t="s">
        <v>40</v>
      </c>
      <c r="U1404" t="s">
        <v>6275</v>
      </c>
      <c r="V1404" t="s">
        <v>1610</v>
      </c>
      <c r="W1404" t="s">
        <v>194</v>
      </c>
      <c r="X1404" t="s">
        <v>43</v>
      </c>
      <c r="Y1404" t="s">
        <v>185</v>
      </c>
      <c r="Z1404" t="s">
        <v>257</v>
      </c>
      <c r="AA1404" t="s">
        <v>214</v>
      </c>
      <c r="AB1404" t="s">
        <v>338</v>
      </c>
      <c r="AC1404" t="s">
        <v>6276</v>
      </c>
      <c r="AD1404" t="s">
        <v>4370</v>
      </c>
    </row>
    <row r="1405" spans="1:30" hidden="1" x14ac:dyDescent="0.3">
      <c r="A1405" t="s">
        <v>6277</v>
      </c>
      <c r="B1405" t="s">
        <v>6278</v>
      </c>
      <c r="C1405" s="1" t="str">
        <f t="shared" si="232"/>
        <v>21:0502</v>
      </c>
      <c r="D1405" s="1" t="str">
        <f t="shared" si="233"/>
        <v>21:0166</v>
      </c>
      <c r="E1405" t="s">
        <v>6279</v>
      </c>
      <c r="F1405" t="s">
        <v>6280</v>
      </c>
      <c r="H1405">
        <v>52.5390461</v>
      </c>
      <c r="I1405">
        <v>-62.623870500000002</v>
      </c>
      <c r="J1405" s="1" t="str">
        <f t="shared" si="234"/>
        <v>NGR lake sediment grab sample</v>
      </c>
      <c r="K1405" s="1" t="str">
        <f t="shared" si="235"/>
        <v>&lt;177 micron (NGR)</v>
      </c>
      <c r="L1405">
        <v>20</v>
      </c>
      <c r="M1405" t="s">
        <v>91</v>
      </c>
      <c r="N1405">
        <v>225</v>
      </c>
      <c r="O1405" t="s">
        <v>108</v>
      </c>
      <c r="P1405" t="s">
        <v>119</v>
      </c>
      <c r="Q1405" t="s">
        <v>39</v>
      </c>
      <c r="R1405" t="s">
        <v>79</v>
      </c>
      <c r="S1405" t="s">
        <v>37</v>
      </c>
      <c r="T1405" t="s">
        <v>40</v>
      </c>
      <c r="U1405" t="s">
        <v>1019</v>
      </c>
      <c r="V1405" t="s">
        <v>70</v>
      </c>
      <c r="W1405" t="s">
        <v>40</v>
      </c>
      <c r="X1405" t="s">
        <v>43</v>
      </c>
      <c r="Y1405" t="s">
        <v>39</v>
      </c>
      <c r="Z1405" t="s">
        <v>337</v>
      </c>
      <c r="AA1405" t="s">
        <v>214</v>
      </c>
      <c r="AB1405" t="s">
        <v>1932</v>
      </c>
      <c r="AC1405" t="s">
        <v>42</v>
      </c>
      <c r="AD1405" t="s">
        <v>1448</v>
      </c>
    </row>
    <row r="1406" spans="1:30" hidden="1" x14ac:dyDescent="0.3">
      <c r="A1406" t="s">
        <v>6281</v>
      </c>
      <c r="B1406" t="s">
        <v>6282</v>
      </c>
      <c r="C1406" s="1" t="str">
        <f t="shared" si="232"/>
        <v>21:0502</v>
      </c>
      <c r="D1406" s="1" t="str">
        <f t="shared" si="233"/>
        <v>21:0166</v>
      </c>
      <c r="E1406" t="s">
        <v>6283</v>
      </c>
      <c r="F1406" t="s">
        <v>6284</v>
      </c>
      <c r="H1406">
        <v>52.548454</v>
      </c>
      <c r="I1406">
        <v>-62.619440099999998</v>
      </c>
      <c r="J1406" s="1" t="str">
        <f t="shared" si="234"/>
        <v>NGR lake sediment grab sample</v>
      </c>
      <c r="K1406" s="1" t="str">
        <f t="shared" si="235"/>
        <v>&lt;177 micron (NGR)</v>
      </c>
      <c r="L1406">
        <v>20</v>
      </c>
      <c r="M1406" t="s">
        <v>102</v>
      </c>
      <c r="N1406">
        <v>226</v>
      </c>
      <c r="O1406" t="s">
        <v>104</v>
      </c>
      <c r="P1406" t="s">
        <v>202</v>
      </c>
      <c r="Q1406" t="s">
        <v>95</v>
      </c>
      <c r="R1406" t="s">
        <v>131</v>
      </c>
      <c r="S1406" t="s">
        <v>136</v>
      </c>
      <c r="T1406" t="s">
        <v>40</v>
      </c>
      <c r="U1406" t="s">
        <v>873</v>
      </c>
      <c r="V1406" t="s">
        <v>57</v>
      </c>
      <c r="W1406" t="s">
        <v>40</v>
      </c>
      <c r="X1406" t="s">
        <v>43</v>
      </c>
      <c r="Y1406" t="s">
        <v>95</v>
      </c>
      <c r="Z1406" t="s">
        <v>134</v>
      </c>
      <c r="AA1406" t="s">
        <v>134</v>
      </c>
      <c r="AB1406" t="s">
        <v>84</v>
      </c>
      <c r="AC1406" t="s">
        <v>179</v>
      </c>
      <c r="AD1406" t="s">
        <v>216</v>
      </c>
    </row>
    <row r="1407" spans="1:30" hidden="1" x14ac:dyDescent="0.3">
      <c r="A1407" t="s">
        <v>6285</v>
      </c>
      <c r="B1407" t="s">
        <v>6286</v>
      </c>
      <c r="C1407" s="1" t="str">
        <f t="shared" si="232"/>
        <v>21:0502</v>
      </c>
      <c r="D1407" s="1" t="str">
        <f t="shared" si="233"/>
        <v>21:0166</v>
      </c>
      <c r="E1407" t="s">
        <v>6287</v>
      </c>
      <c r="F1407" t="s">
        <v>6288</v>
      </c>
      <c r="H1407">
        <v>52.584242699999997</v>
      </c>
      <c r="I1407">
        <v>-62.624473999999999</v>
      </c>
      <c r="J1407" s="1" t="str">
        <f t="shared" si="234"/>
        <v>NGR lake sediment grab sample</v>
      </c>
      <c r="K1407" s="1" t="str">
        <f t="shared" si="235"/>
        <v>&lt;177 micron (NGR)</v>
      </c>
      <c r="L1407">
        <v>20</v>
      </c>
      <c r="M1407" t="s">
        <v>113</v>
      </c>
      <c r="N1407">
        <v>227</v>
      </c>
      <c r="O1407" t="s">
        <v>270</v>
      </c>
      <c r="P1407" t="s">
        <v>164</v>
      </c>
      <c r="Q1407" t="s">
        <v>55</v>
      </c>
      <c r="R1407" t="s">
        <v>79</v>
      </c>
      <c r="S1407" t="s">
        <v>131</v>
      </c>
      <c r="T1407" t="s">
        <v>40</v>
      </c>
      <c r="U1407" t="s">
        <v>3754</v>
      </c>
      <c r="V1407" t="s">
        <v>106</v>
      </c>
      <c r="W1407" t="s">
        <v>40</v>
      </c>
      <c r="X1407" t="s">
        <v>43</v>
      </c>
      <c r="Y1407" t="s">
        <v>37</v>
      </c>
      <c r="Z1407" t="s">
        <v>58</v>
      </c>
      <c r="AA1407" t="s">
        <v>204</v>
      </c>
      <c r="AB1407" t="s">
        <v>2444</v>
      </c>
      <c r="AC1407" t="s">
        <v>85</v>
      </c>
      <c r="AD1407" t="s">
        <v>478</v>
      </c>
    </row>
    <row r="1408" spans="1:30" hidden="1" x14ac:dyDescent="0.3">
      <c r="A1408" t="s">
        <v>6289</v>
      </c>
      <c r="B1408" t="s">
        <v>6290</v>
      </c>
      <c r="C1408" s="1" t="str">
        <f t="shared" si="232"/>
        <v>21:0502</v>
      </c>
      <c r="D1408" s="1" t="str">
        <f>HYPERLINK("http://geochem.nrcan.gc.ca/cdogs/content/svy/svy_e.htm", "")</f>
        <v/>
      </c>
      <c r="G1408" s="1" t="str">
        <f>HYPERLINK("http://geochem.nrcan.gc.ca/cdogs/content/cr_/cr_00056_e.htm", "56")</f>
        <v>56</v>
      </c>
      <c r="J1408" t="s">
        <v>161</v>
      </c>
      <c r="K1408" t="s">
        <v>162</v>
      </c>
      <c r="L1408">
        <v>20</v>
      </c>
      <c r="M1408" t="s">
        <v>163</v>
      </c>
      <c r="N1408">
        <v>228</v>
      </c>
      <c r="O1408" t="s">
        <v>392</v>
      </c>
      <c r="P1408" t="s">
        <v>41</v>
      </c>
      <c r="Q1408" t="s">
        <v>165</v>
      </c>
      <c r="R1408" t="s">
        <v>128</v>
      </c>
      <c r="S1408" t="s">
        <v>130</v>
      </c>
      <c r="T1408" t="s">
        <v>194</v>
      </c>
      <c r="U1408" t="s">
        <v>6291</v>
      </c>
      <c r="V1408" t="s">
        <v>278</v>
      </c>
      <c r="W1408" t="s">
        <v>233</v>
      </c>
      <c r="X1408" t="s">
        <v>164</v>
      </c>
      <c r="Y1408" t="s">
        <v>68</v>
      </c>
      <c r="Z1408" t="s">
        <v>58</v>
      </c>
      <c r="AA1408" t="s">
        <v>107</v>
      </c>
      <c r="AB1408" t="s">
        <v>131</v>
      </c>
      <c r="AC1408" t="s">
        <v>1276</v>
      </c>
      <c r="AD1408" t="s">
        <v>4557</v>
      </c>
    </row>
    <row r="1409" spans="1:30" hidden="1" x14ac:dyDescent="0.3">
      <c r="A1409" t="s">
        <v>6292</v>
      </c>
      <c r="B1409" t="s">
        <v>6293</v>
      </c>
      <c r="C1409" s="1" t="str">
        <f t="shared" si="232"/>
        <v>21:0502</v>
      </c>
      <c r="D1409" s="1" t="str">
        <f t="shared" ref="D1409:D1423" si="236">HYPERLINK("http://geochem.nrcan.gc.ca/cdogs/content/svy/svy210166_e.htm", "21:0166")</f>
        <v>21:0166</v>
      </c>
      <c r="E1409" t="s">
        <v>6294</v>
      </c>
      <c r="F1409" t="s">
        <v>6295</v>
      </c>
      <c r="H1409">
        <v>52.615592599999999</v>
      </c>
      <c r="I1409">
        <v>-62.581714300000002</v>
      </c>
      <c r="J1409" s="1" t="str">
        <f t="shared" ref="J1409:J1423" si="237">HYPERLINK("http://geochem.nrcan.gc.ca/cdogs/content/kwd/kwd020027_e.htm", "NGR lake sediment grab sample")</f>
        <v>NGR lake sediment grab sample</v>
      </c>
      <c r="K1409" s="1" t="str">
        <f t="shared" ref="K1409:K1423" si="238">HYPERLINK("http://geochem.nrcan.gc.ca/cdogs/content/kwd/kwd080006_e.htm", "&lt;177 micron (NGR)")</f>
        <v>&lt;177 micron (NGR)</v>
      </c>
      <c r="L1409">
        <v>20</v>
      </c>
      <c r="M1409" t="s">
        <v>127</v>
      </c>
      <c r="N1409">
        <v>229</v>
      </c>
      <c r="O1409" t="s">
        <v>104</v>
      </c>
      <c r="P1409" t="s">
        <v>131</v>
      </c>
      <c r="Q1409" t="s">
        <v>95</v>
      </c>
      <c r="R1409" t="s">
        <v>68</v>
      </c>
      <c r="S1409" t="s">
        <v>68</v>
      </c>
      <c r="T1409" t="s">
        <v>40</v>
      </c>
      <c r="U1409" t="s">
        <v>3111</v>
      </c>
      <c r="V1409" t="s">
        <v>1343</v>
      </c>
      <c r="W1409" t="s">
        <v>40</v>
      </c>
      <c r="X1409" t="s">
        <v>43</v>
      </c>
      <c r="Y1409" t="s">
        <v>39</v>
      </c>
      <c r="Z1409" t="s">
        <v>134</v>
      </c>
      <c r="AA1409" t="s">
        <v>67</v>
      </c>
      <c r="AB1409" t="s">
        <v>589</v>
      </c>
      <c r="AC1409" t="s">
        <v>70</v>
      </c>
      <c r="AD1409" t="s">
        <v>354</v>
      </c>
    </row>
    <row r="1410" spans="1:30" hidden="1" x14ac:dyDescent="0.3">
      <c r="A1410" t="s">
        <v>6296</v>
      </c>
      <c r="B1410" t="s">
        <v>6297</v>
      </c>
      <c r="C1410" s="1" t="str">
        <f t="shared" si="232"/>
        <v>21:0502</v>
      </c>
      <c r="D1410" s="1" t="str">
        <f t="shared" si="236"/>
        <v>21:0166</v>
      </c>
      <c r="E1410" t="s">
        <v>6298</v>
      </c>
      <c r="F1410" t="s">
        <v>6299</v>
      </c>
      <c r="H1410">
        <v>52.6604831</v>
      </c>
      <c r="I1410">
        <v>-62.572327100000003</v>
      </c>
      <c r="J1410" s="1" t="str">
        <f t="shared" si="237"/>
        <v>NGR lake sediment grab sample</v>
      </c>
      <c r="K1410" s="1" t="str">
        <f t="shared" si="238"/>
        <v>&lt;177 micron (NGR)</v>
      </c>
      <c r="L1410">
        <v>20</v>
      </c>
      <c r="M1410" t="s">
        <v>142</v>
      </c>
      <c r="N1410">
        <v>230</v>
      </c>
      <c r="O1410" t="s">
        <v>408</v>
      </c>
      <c r="P1410" t="s">
        <v>119</v>
      </c>
      <c r="Q1410" t="s">
        <v>95</v>
      </c>
      <c r="R1410" t="s">
        <v>79</v>
      </c>
      <c r="S1410" t="s">
        <v>79</v>
      </c>
      <c r="T1410" t="s">
        <v>40</v>
      </c>
      <c r="U1410" t="s">
        <v>1162</v>
      </c>
      <c r="V1410" t="s">
        <v>631</v>
      </c>
      <c r="W1410" t="s">
        <v>40</v>
      </c>
      <c r="X1410" t="s">
        <v>43</v>
      </c>
      <c r="Y1410" t="s">
        <v>39</v>
      </c>
      <c r="Z1410" t="s">
        <v>613</v>
      </c>
      <c r="AA1410" t="s">
        <v>214</v>
      </c>
      <c r="AB1410" t="s">
        <v>249</v>
      </c>
      <c r="AC1410" t="s">
        <v>505</v>
      </c>
      <c r="AD1410" t="s">
        <v>86</v>
      </c>
    </row>
    <row r="1411" spans="1:30" hidden="1" x14ac:dyDescent="0.3">
      <c r="A1411" t="s">
        <v>6300</v>
      </c>
      <c r="B1411" t="s">
        <v>6301</v>
      </c>
      <c r="C1411" s="1" t="str">
        <f t="shared" si="232"/>
        <v>21:0502</v>
      </c>
      <c r="D1411" s="1" t="str">
        <f t="shared" si="236"/>
        <v>21:0166</v>
      </c>
      <c r="E1411" t="s">
        <v>6302</v>
      </c>
      <c r="F1411" t="s">
        <v>6303</v>
      </c>
      <c r="H1411">
        <v>52.657099700000003</v>
      </c>
      <c r="I1411">
        <v>-62.479325600000003</v>
      </c>
      <c r="J1411" s="1" t="str">
        <f t="shared" si="237"/>
        <v>NGR lake sediment grab sample</v>
      </c>
      <c r="K1411" s="1" t="str">
        <f t="shared" si="238"/>
        <v>&lt;177 micron (NGR)</v>
      </c>
      <c r="L1411">
        <v>20</v>
      </c>
      <c r="M1411" t="s">
        <v>150</v>
      </c>
      <c r="N1411">
        <v>231</v>
      </c>
      <c r="O1411" t="s">
        <v>810</v>
      </c>
      <c r="P1411" t="s">
        <v>232</v>
      </c>
      <c r="Q1411" t="s">
        <v>95</v>
      </c>
      <c r="R1411" t="s">
        <v>119</v>
      </c>
      <c r="S1411" t="s">
        <v>54</v>
      </c>
      <c r="T1411" t="s">
        <v>40</v>
      </c>
      <c r="U1411" t="s">
        <v>370</v>
      </c>
      <c r="V1411" t="s">
        <v>804</v>
      </c>
      <c r="W1411" t="s">
        <v>40</v>
      </c>
      <c r="X1411" t="s">
        <v>43</v>
      </c>
      <c r="Y1411" t="s">
        <v>68</v>
      </c>
      <c r="Z1411" t="s">
        <v>1175</v>
      </c>
      <c r="AA1411" t="s">
        <v>44</v>
      </c>
      <c r="AB1411" t="s">
        <v>1489</v>
      </c>
      <c r="AC1411" t="s">
        <v>714</v>
      </c>
      <c r="AD1411" t="s">
        <v>71</v>
      </c>
    </row>
    <row r="1412" spans="1:30" hidden="1" x14ac:dyDescent="0.3">
      <c r="A1412" t="s">
        <v>6304</v>
      </c>
      <c r="B1412" t="s">
        <v>6305</v>
      </c>
      <c r="C1412" s="1" t="str">
        <f t="shared" si="232"/>
        <v>21:0502</v>
      </c>
      <c r="D1412" s="1" t="str">
        <f t="shared" si="236"/>
        <v>21:0166</v>
      </c>
      <c r="E1412" t="s">
        <v>6306</v>
      </c>
      <c r="F1412" t="s">
        <v>6307</v>
      </c>
      <c r="H1412">
        <v>52.764449200000001</v>
      </c>
      <c r="I1412">
        <v>-62.272663399999999</v>
      </c>
      <c r="J1412" s="1" t="str">
        <f t="shared" si="237"/>
        <v>NGR lake sediment grab sample</v>
      </c>
      <c r="K1412" s="1" t="str">
        <f t="shared" si="238"/>
        <v>&lt;177 micron (NGR)</v>
      </c>
      <c r="L1412">
        <v>20</v>
      </c>
      <c r="M1412" t="s">
        <v>175</v>
      </c>
      <c r="N1412">
        <v>232</v>
      </c>
      <c r="O1412" t="s">
        <v>204</v>
      </c>
      <c r="P1412" t="s">
        <v>119</v>
      </c>
      <c r="Q1412" t="s">
        <v>95</v>
      </c>
      <c r="R1412" t="s">
        <v>79</v>
      </c>
      <c r="S1412" t="s">
        <v>136</v>
      </c>
      <c r="T1412" t="s">
        <v>194</v>
      </c>
      <c r="U1412" t="s">
        <v>108</v>
      </c>
      <c r="V1412" t="s">
        <v>106</v>
      </c>
      <c r="W1412" t="s">
        <v>194</v>
      </c>
      <c r="X1412" t="s">
        <v>43</v>
      </c>
      <c r="Y1412" t="s">
        <v>95</v>
      </c>
      <c r="Z1412" t="s">
        <v>135</v>
      </c>
      <c r="AA1412" t="s">
        <v>204</v>
      </c>
      <c r="AB1412" t="s">
        <v>59</v>
      </c>
      <c r="AC1412" t="s">
        <v>2271</v>
      </c>
      <c r="AD1412" t="s">
        <v>61</v>
      </c>
    </row>
    <row r="1413" spans="1:30" hidden="1" x14ac:dyDescent="0.3">
      <c r="A1413" t="s">
        <v>6308</v>
      </c>
      <c r="B1413" t="s">
        <v>6309</v>
      </c>
      <c r="C1413" s="1" t="str">
        <f t="shared" si="232"/>
        <v>21:0502</v>
      </c>
      <c r="D1413" s="1" t="str">
        <f t="shared" si="236"/>
        <v>21:0166</v>
      </c>
      <c r="E1413" t="s">
        <v>6310</v>
      </c>
      <c r="F1413" t="s">
        <v>6311</v>
      </c>
      <c r="H1413">
        <v>52.765324700000001</v>
      </c>
      <c r="I1413">
        <v>-62.393082399999997</v>
      </c>
      <c r="J1413" s="1" t="str">
        <f t="shared" si="237"/>
        <v>NGR lake sediment grab sample</v>
      </c>
      <c r="K1413" s="1" t="str">
        <f t="shared" si="238"/>
        <v>&lt;177 micron (NGR)</v>
      </c>
      <c r="L1413">
        <v>20</v>
      </c>
      <c r="M1413" t="s">
        <v>184</v>
      </c>
      <c r="N1413">
        <v>233</v>
      </c>
      <c r="O1413" t="s">
        <v>69</v>
      </c>
      <c r="P1413" t="s">
        <v>92</v>
      </c>
      <c r="Q1413" t="s">
        <v>95</v>
      </c>
      <c r="R1413" t="s">
        <v>176</v>
      </c>
      <c r="S1413" t="s">
        <v>193</v>
      </c>
      <c r="T1413" t="s">
        <v>40</v>
      </c>
      <c r="U1413" t="s">
        <v>6312</v>
      </c>
      <c r="V1413" t="s">
        <v>79</v>
      </c>
      <c r="W1413" t="s">
        <v>40</v>
      </c>
      <c r="X1413" t="s">
        <v>43</v>
      </c>
      <c r="Y1413" t="s">
        <v>95</v>
      </c>
      <c r="Z1413" t="s">
        <v>337</v>
      </c>
      <c r="AA1413" t="s">
        <v>204</v>
      </c>
      <c r="AB1413" t="s">
        <v>566</v>
      </c>
      <c r="AC1413" t="s">
        <v>97</v>
      </c>
      <c r="AD1413" t="s">
        <v>478</v>
      </c>
    </row>
    <row r="1414" spans="1:30" hidden="1" x14ac:dyDescent="0.3">
      <c r="A1414" t="s">
        <v>6313</v>
      </c>
      <c r="B1414" t="s">
        <v>6314</v>
      </c>
      <c r="C1414" s="1" t="str">
        <f t="shared" si="232"/>
        <v>21:0502</v>
      </c>
      <c r="D1414" s="1" t="str">
        <f t="shared" si="236"/>
        <v>21:0166</v>
      </c>
      <c r="E1414" t="s">
        <v>6315</v>
      </c>
      <c r="F1414" t="s">
        <v>6316</v>
      </c>
      <c r="H1414">
        <v>52.745661400000003</v>
      </c>
      <c r="I1414">
        <v>-62.436316499999997</v>
      </c>
      <c r="J1414" s="1" t="str">
        <f t="shared" si="237"/>
        <v>NGR lake sediment grab sample</v>
      </c>
      <c r="K1414" s="1" t="str">
        <f t="shared" si="238"/>
        <v>&lt;177 micron (NGR)</v>
      </c>
      <c r="L1414">
        <v>20</v>
      </c>
      <c r="M1414" t="s">
        <v>191</v>
      </c>
      <c r="N1414">
        <v>234</v>
      </c>
      <c r="O1414" t="s">
        <v>35</v>
      </c>
      <c r="P1414" t="s">
        <v>153</v>
      </c>
      <c r="Q1414" t="s">
        <v>39</v>
      </c>
      <c r="R1414" t="s">
        <v>153</v>
      </c>
      <c r="S1414" t="s">
        <v>136</v>
      </c>
      <c r="T1414" t="s">
        <v>40</v>
      </c>
      <c r="U1414" t="s">
        <v>397</v>
      </c>
      <c r="V1414" t="s">
        <v>42</v>
      </c>
      <c r="W1414" t="s">
        <v>40</v>
      </c>
      <c r="X1414" t="s">
        <v>43</v>
      </c>
      <c r="Y1414" t="s">
        <v>95</v>
      </c>
      <c r="Z1414" t="s">
        <v>204</v>
      </c>
      <c r="AA1414" t="s">
        <v>135</v>
      </c>
      <c r="AB1414" t="s">
        <v>232</v>
      </c>
      <c r="AC1414" t="s">
        <v>42</v>
      </c>
      <c r="AD1414" t="s">
        <v>122</v>
      </c>
    </row>
    <row r="1415" spans="1:30" hidden="1" x14ac:dyDescent="0.3">
      <c r="A1415" t="s">
        <v>6317</v>
      </c>
      <c r="B1415" t="s">
        <v>6318</v>
      </c>
      <c r="C1415" s="1" t="str">
        <f t="shared" si="232"/>
        <v>21:0502</v>
      </c>
      <c r="D1415" s="1" t="str">
        <f t="shared" si="236"/>
        <v>21:0166</v>
      </c>
      <c r="E1415" t="s">
        <v>6319</v>
      </c>
      <c r="F1415" t="s">
        <v>6320</v>
      </c>
      <c r="H1415">
        <v>52.739825799999998</v>
      </c>
      <c r="I1415">
        <v>-62.506615600000003</v>
      </c>
      <c r="J1415" s="1" t="str">
        <f t="shared" si="237"/>
        <v>NGR lake sediment grab sample</v>
      </c>
      <c r="K1415" s="1" t="str">
        <f t="shared" si="238"/>
        <v>&lt;177 micron (NGR)</v>
      </c>
      <c r="L1415">
        <v>20</v>
      </c>
      <c r="M1415" t="s">
        <v>201</v>
      </c>
      <c r="N1415">
        <v>235</v>
      </c>
      <c r="O1415" t="s">
        <v>255</v>
      </c>
      <c r="P1415" t="s">
        <v>130</v>
      </c>
      <c r="Q1415" t="s">
        <v>55</v>
      </c>
      <c r="R1415" t="s">
        <v>131</v>
      </c>
      <c r="S1415" t="s">
        <v>68</v>
      </c>
      <c r="T1415" t="s">
        <v>40</v>
      </c>
      <c r="U1415" t="s">
        <v>83</v>
      </c>
      <c r="V1415" t="s">
        <v>70</v>
      </c>
      <c r="W1415" t="s">
        <v>40</v>
      </c>
      <c r="X1415" t="s">
        <v>43</v>
      </c>
      <c r="Y1415" t="s">
        <v>95</v>
      </c>
      <c r="Z1415" t="s">
        <v>423</v>
      </c>
      <c r="AA1415" t="s">
        <v>214</v>
      </c>
      <c r="AB1415" t="s">
        <v>164</v>
      </c>
      <c r="AC1415" t="s">
        <v>70</v>
      </c>
      <c r="AD1415" t="s">
        <v>203</v>
      </c>
    </row>
    <row r="1416" spans="1:30" hidden="1" x14ac:dyDescent="0.3">
      <c r="A1416" t="s">
        <v>6321</v>
      </c>
      <c r="B1416" t="s">
        <v>6322</v>
      </c>
      <c r="C1416" s="1" t="str">
        <f t="shared" si="232"/>
        <v>21:0502</v>
      </c>
      <c r="D1416" s="1" t="str">
        <f t="shared" si="236"/>
        <v>21:0166</v>
      </c>
      <c r="E1416" t="s">
        <v>6323</v>
      </c>
      <c r="F1416" t="s">
        <v>6324</v>
      </c>
      <c r="H1416">
        <v>52.7160473</v>
      </c>
      <c r="I1416">
        <v>-62.627238900000002</v>
      </c>
      <c r="J1416" s="1" t="str">
        <f t="shared" si="237"/>
        <v>NGR lake sediment grab sample</v>
      </c>
      <c r="K1416" s="1" t="str">
        <f t="shared" si="238"/>
        <v>&lt;177 micron (NGR)</v>
      </c>
      <c r="L1416">
        <v>20</v>
      </c>
      <c r="M1416" t="s">
        <v>210</v>
      </c>
      <c r="N1416">
        <v>236</v>
      </c>
      <c r="O1416" t="s">
        <v>66</v>
      </c>
      <c r="P1416" t="s">
        <v>119</v>
      </c>
      <c r="Q1416" t="s">
        <v>39</v>
      </c>
      <c r="R1416" t="s">
        <v>79</v>
      </c>
      <c r="S1416" t="s">
        <v>136</v>
      </c>
      <c r="T1416" t="s">
        <v>40</v>
      </c>
      <c r="U1416" t="s">
        <v>1101</v>
      </c>
      <c r="V1416" t="s">
        <v>518</v>
      </c>
      <c r="W1416" t="s">
        <v>40</v>
      </c>
      <c r="X1416" t="s">
        <v>43</v>
      </c>
      <c r="Y1416" t="s">
        <v>95</v>
      </c>
      <c r="Z1416" t="s">
        <v>214</v>
      </c>
      <c r="AA1416" t="s">
        <v>135</v>
      </c>
      <c r="AB1416" t="s">
        <v>636</v>
      </c>
      <c r="AC1416" t="s">
        <v>97</v>
      </c>
      <c r="AD1416" t="s">
        <v>155</v>
      </c>
    </row>
    <row r="1417" spans="1:30" hidden="1" x14ac:dyDescent="0.3">
      <c r="A1417" t="s">
        <v>6325</v>
      </c>
      <c r="B1417" t="s">
        <v>6326</v>
      </c>
      <c r="C1417" s="1" t="str">
        <f t="shared" si="232"/>
        <v>21:0502</v>
      </c>
      <c r="D1417" s="1" t="str">
        <f t="shared" si="236"/>
        <v>21:0166</v>
      </c>
      <c r="E1417" t="s">
        <v>6327</v>
      </c>
      <c r="F1417" t="s">
        <v>6328</v>
      </c>
      <c r="H1417">
        <v>52.721547000000001</v>
      </c>
      <c r="I1417">
        <v>-62.682105800000002</v>
      </c>
      <c r="J1417" s="1" t="str">
        <f t="shared" si="237"/>
        <v>NGR lake sediment grab sample</v>
      </c>
      <c r="K1417" s="1" t="str">
        <f t="shared" si="238"/>
        <v>&lt;177 micron (NGR)</v>
      </c>
      <c r="L1417">
        <v>20</v>
      </c>
      <c r="M1417" t="s">
        <v>221</v>
      </c>
      <c r="N1417">
        <v>237</v>
      </c>
      <c r="O1417" t="s">
        <v>414</v>
      </c>
      <c r="P1417" t="s">
        <v>185</v>
      </c>
      <c r="Q1417" t="s">
        <v>55</v>
      </c>
      <c r="R1417" t="s">
        <v>153</v>
      </c>
      <c r="S1417" t="s">
        <v>202</v>
      </c>
      <c r="T1417" t="s">
        <v>40</v>
      </c>
      <c r="U1417" t="s">
        <v>6329</v>
      </c>
      <c r="V1417" t="s">
        <v>884</v>
      </c>
      <c r="W1417" t="s">
        <v>40</v>
      </c>
      <c r="X1417" t="s">
        <v>43</v>
      </c>
      <c r="Y1417" t="s">
        <v>95</v>
      </c>
      <c r="Z1417" t="s">
        <v>58</v>
      </c>
      <c r="AA1417" t="s">
        <v>204</v>
      </c>
      <c r="AB1417" t="s">
        <v>479</v>
      </c>
      <c r="AC1417" t="s">
        <v>947</v>
      </c>
      <c r="AD1417" t="s">
        <v>324</v>
      </c>
    </row>
    <row r="1418" spans="1:30" hidden="1" x14ac:dyDescent="0.3">
      <c r="A1418" t="s">
        <v>6330</v>
      </c>
      <c r="B1418" t="s">
        <v>6331</v>
      </c>
      <c r="C1418" s="1" t="str">
        <f t="shared" si="232"/>
        <v>21:0502</v>
      </c>
      <c r="D1418" s="1" t="str">
        <f t="shared" si="236"/>
        <v>21:0166</v>
      </c>
      <c r="E1418" t="s">
        <v>6332</v>
      </c>
      <c r="F1418" t="s">
        <v>6333</v>
      </c>
      <c r="H1418">
        <v>52.701457599999998</v>
      </c>
      <c r="I1418">
        <v>-62.676613500000002</v>
      </c>
      <c r="J1418" s="1" t="str">
        <f t="shared" si="237"/>
        <v>NGR lake sediment grab sample</v>
      </c>
      <c r="K1418" s="1" t="str">
        <f t="shared" si="238"/>
        <v>&lt;177 micron (NGR)</v>
      </c>
      <c r="L1418">
        <v>20</v>
      </c>
      <c r="M1418" t="s">
        <v>230</v>
      </c>
      <c r="N1418">
        <v>238</v>
      </c>
      <c r="O1418" t="s">
        <v>477</v>
      </c>
      <c r="P1418" t="s">
        <v>36</v>
      </c>
      <c r="Q1418" t="s">
        <v>55</v>
      </c>
      <c r="R1418" t="s">
        <v>92</v>
      </c>
      <c r="S1418" t="s">
        <v>131</v>
      </c>
      <c r="T1418" t="s">
        <v>40</v>
      </c>
      <c r="U1418" t="s">
        <v>6334</v>
      </c>
      <c r="V1418" t="s">
        <v>740</v>
      </c>
      <c r="W1418" t="s">
        <v>40</v>
      </c>
      <c r="X1418" t="s">
        <v>740</v>
      </c>
      <c r="Y1418" t="s">
        <v>55</v>
      </c>
      <c r="Z1418" t="s">
        <v>314</v>
      </c>
      <c r="AA1418" t="s">
        <v>134</v>
      </c>
      <c r="AB1418" t="s">
        <v>193</v>
      </c>
      <c r="AC1418" t="s">
        <v>157</v>
      </c>
      <c r="AD1418" t="s">
        <v>216</v>
      </c>
    </row>
    <row r="1419" spans="1:30" hidden="1" x14ac:dyDescent="0.3">
      <c r="A1419" t="s">
        <v>6335</v>
      </c>
      <c r="B1419" t="s">
        <v>6336</v>
      </c>
      <c r="C1419" s="1" t="str">
        <f t="shared" si="232"/>
        <v>21:0502</v>
      </c>
      <c r="D1419" s="1" t="str">
        <f t="shared" si="236"/>
        <v>21:0166</v>
      </c>
      <c r="E1419" t="s">
        <v>6337</v>
      </c>
      <c r="F1419" t="s">
        <v>6338</v>
      </c>
      <c r="H1419">
        <v>52.697118799999998</v>
      </c>
      <c r="I1419">
        <v>-62.736174400000003</v>
      </c>
      <c r="J1419" s="1" t="str">
        <f t="shared" si="237"/>
        <v>NGR lake sediment grab sample</v>
      </c>
      <c r="K1419" s="1" t="str">
        <f t="shared" si="238"/>
        <v>&lt;177 micron (NGR)</v>
      </c>
      <c r="L1419">
        <v>20</v>
      </c>
      <c r="M1419" t="s">
        <v>238</v>
      </c>
      <c r="N1419">
        <v>239</v>
      </c>
      <c r="O1419" t="s">
        <v>66</v>
      </c>
      <c r="P1419" t="s">
        <v>79</v>
      </c>
      <c r="Q1419" t="s">
        <v>55</v>
      </c>
      <c r="R1419" t="s">
        <v>38</v>
      </c>
      <c r="S1419" t="s">
        <v>136</v>
      </c>
      <c r="T1419" t="s">
        <v>40</v>
      </c>
      <c r="U1419" t="s">
        <v>3002</v>
      </c>
      <c r="V1419" t="s">
        <v>39</v>
      </c>
      <c r="W1419" t="s">
        <v>40</v>
      </c>
      <c r="X1419" t="s">
        <v>43</v>
      </c>
      <c r="Y1419" t="s">
        <v>39</v>
      </c>
      <c r="Z1419" t="s">
        <v>214</v>
      </c>
      <c r="AA1419" t="s">
        <v>204</v>
      </c>
      <c r="AB1419" t="s">
        <v>323</v>
      </c>
      <c r="AC1419" t="s">
        <v>47</v>
      </c>
      <c r="AD1419" t="s">
        <v>203</v>
      </c>
    </row>
    <row r="1420" spans="1:30" hidden="1" x14ac:dyDescent="0.3">
      <c r="A1420" t="s">
        <v>6339</v>
      </c>
      <c r="B1420" t="s">
        <v>6340</v>
      </c>
      <c r="C1420" s="1" t="str">
        <f t="shared" si="232"/>
        <v>21:0502</v>
      </c>
      <c r="D1420" s="1" t="str">
        <f t="shared" si="236"/>
        <v>21:0166</v>
      </c>
      <c r="E1420" t="s">
        <v>6341</v>
      </c>
      <c r="F1420" t="s">
        <v>6342</v>
      </c>
      <c r="H1420">
        <v>52.700679800000003</v>
      </c>
      <c r="I1420">
        <v>-62.786052300000001</v>
      </c>
      <c r="J1420" s="1" t="str">
        <f t="shared" si="237"/>
        <v>NGR lake sediment grab sample</v>
      </c>
      <c r="K1420" s="1" t="str">
        <f t="shared" si="238"/>
        <v>&lt;177 micron (NGR)</v>
      </c>
      <c r="L1420">
        <v>20</v>
      </c>
      <c r="M1420" t="s">
        <v>246</v>
      </c>
      <c r="N1420">
        <v>240</v>
      </c>
      <c r="O1420" t="s">
        <v>263</v>
      </c>
      <c r="P1420" t="s">
        <v>36</v>
      </c>
      <c r="Q1420" t="s">
        <v>95</v>
      </c>
      <c r="R1420" t="s">
        <v>153</v>
      </c>
      <c r="S1420" t="s">
        <v>38</v>
      </c>
      <c r="T1420" t="s">
        <v>40</v>
      </c>
      <c r="U1420" t="s">
        <v>1019</v>
      </c>
      <c r="V1420" t="s">
        <v>106</v>
      </c>
      <c r="W1420" t="s">
        <v>194</v>
      </c>
      <c r="X1420" t="s">
        <v>179</v>
      </c>
      <c r="Y1420" t="s">
        <v>39</v>
      </c>
      <c r="Z1420" t="s">
        <v>258</v>
      </c>
      <c r="AA1420" t="s">
        <v>58</v>
      </c>
      <c r="AB1420" t="s">
        <v>416</v>
      </c>
      <c r="AC1420" t="s">
        <v>239</v>
      </c>
      <c r="AD1420" t="s">
        <v>155</v>
      </c>
    </row>
    <row r="1421" spans="1:30" hidden="1" x14ac:dyDescent="0.3">
      <c r="A1421" t="s">
        <v>6343</v>
      </c>
      <c r="B1421" t="s">
        <v>6344</v>
      </c>
      <c r="C1421" s="1" t="str">
        <f t="shared" si="232"/>
        <v>21:0502</v>
      </c>
      <c r="D1421" s="1" t="str">
        <f t="shared" si="236"/>
        <v>21:0166</v>
      </c>
      <c r="E1421" t="s">
        <v>6345</v>
      </c>
      <c r="F1421" t="s">
        <v>6346</v>
      </c>
      <c r="H1421">
        <v>52.651759499999997</v>
      </c>
      <c r="I1421">
        <v>-63.044099799999998</v>
      </c>
      <c r="J1421" s="1" t="str">
        <f t="shared" si="237"/>
        <v>NGR lake sediment grab sample</v>
      </c>
      <c r="K1421" s="1" t="str">
        <f t="shared" si="238"/>
        <v>&lt;177 micron (NGR)</v>
      </c>
      <c r="L1421">
        <v>21</v>
      </c>
      <c r="M1421" t="s">
        <v>34</v>
      </c>
      <c r="N1421">
        <v>241</v>
      </c>
      <c r="O1421" t="s">
        <v>78</v>
      </c>
      <c r="P1421" t="s">
        <v>79</v>
      </c>
      <c r="Q1421" t="s">
        <v>39</v>
      </c>
      <c r="R1421" t="s">
        <v>92</v>
      </c>
      <c r="S1421" t="s">
        <v>136</v>
      </c>
      <c r="T1421" t="s">
        <v>40</v>
      </c>
      <c r="U1421" t="s">
        <v>1019</v>
      </c>
      <c r="V1421" t="s">
        <v>42</v>
      </c>
      <c r="W1421" t="s">
        <v>40</v>
      </c>
      <c r="X1421" t="s">
        <v>70</v>
      </c>
      <c r="Y1421" t="s">
        <v>95</v>
      </c>
      <c r="Z1421" t="s">
        <v>164</v>
      </c>
      <c r="AA1421" t="s">
        <v>58</v>
      </c>
      <c r="AB1421" t="s">
        <v>936</v>
      </c>
      <c r="AC1421" t="s">
        <v>94</v>
      </c>
      <c r="AD1421" t="s">
        <v>409</v>
      </c>
    </row>
    <row r="1422" spans="1:30" hidden="1" x14ac:dyDescent="0.3">
      <c r="A1422" t="s">
        <v>6347</v>
      </c>
      <c r="B1422" t="s">
        <v>6348</v>
      </c>
      <c r="C1422" s="1" t="str">
        <f t="shared" si="232"/>
        <v>21:0502</v>
      </c>
      <c r="D1422" s="1" t="str">
        <f t="shared" si="236"/>
        <v>21:0166</v>
      </c>
      <c r="E1422" t="s">
        <v>6349</v>
      </c>
      <c r="F1422" t="s">
        <v>6350</v>
      </c>
      <c r="H1422">
        <v>52.6738018</v>
      </c>
      <c r="I1422">
        <v>-62.886038999999997</v>
      </c>
      <c r="J1422" s="1" t="str">
        <f t="shared" si="237"/>
        <v>NGR lake sediment grab sample</v>
      </c>
      <c r="K1422" s="1" t="str">
        <f t="shared" si="238"/>
        <v>&lt;177 micron (NGR)</v>
      </c>
      <c r="L1422">
        <v>21</v>
      </c>
      <c r="M1422" t="s">
        <v>76</v>
      </c>
      <c r="N1422">
        <v>242</v>
      </c>
      <c r="O1422" t="s">
        <v>134</v>
      </c>
      <c r="P1422" t="s">
        <v>92</v>
      </c>
      <c r="Q1422" t="s">
        <v>39</v>
      </c>
      <c r="R1422" t="s">
        <v>92</v>
      </c>
      <c r="S1422" t="s">
        <v>37</v>
      </c>
      <c r="T1422" t="s">
        <v>40</v>
      </c>
      <c r="U1422" t="s">
        <v>1047</v>
      </c>
      <c r="V1422" t="s">
        <v>179</v>
      </c>
      <c r="W1422" t="s">
        <v>40</v>
      </c>
      <c r="X1422" t="s">
        <v>55</v>
      </c>
      <c r="Y1422" t="s">
        <v>95</v>
      </c>
      <c r="Z1422" t="s">
        <v>135</v>
      </c>
      <c r="AA1422" t="s">
        <v>214</v>
      </c>
      <c r="AB1422" t="s">
        <v>5113</v>
      </c>
      <c r="AC1422" t="s">
        <v>233</v>
      </c>
      <c r="AD1422" t="s">
        <v>392</v>
      </c>
    </row>
    <row r="1423" spans="1:30" hidden="1" x14ac:dyDescent="0.3">
      <c r="A1423" t="s">
        <v>6351</v>
      </c>
      <c r="B1423" t="s">
        <v>6352</v>
      </c>
      <c r="C1423" s="1" t="str">
        <f t="shared" si="232"/>
        <v>21:0502</v>
      </c>
      <c r="D1423" s="1" t="str">
        <f t="shared" si="236"/>
        <v>21:0166</v>
      </c>
      <c r="E1423" t="s">
        <v>6353</v>
      </c>
      <c r="F1423" t="s">
        <v>6354</v>
      </c>
      <c r="H1423">
        <v>52.683501800000002</v>
      </c>
      <c r="I1423">
        <v>-62.9183655</v>
      </c>
      <c r="J1423" s="1" t="str">
        <f t="shared" si="237"/>
        <v>NGR lake sediment grab sample</v>
      </c>
      <c r="K1423" s="1" t="str">
        <f t="shared" si="238"/>
        <v>&lt;177 micron (NGR)</v>
      </c>
      <c r="L1423">
        <v>21</v>
      </c>
      <c r="M1423" t="s">
        <v>91</v>
      </c>
      <c r="N1423">
        <v>243</v>
      </c>
      <c r="O1423" t="s">
        <v>134</v>
      </c>
      <c r="P1423" t="s">
        <v>131</v>
      </c>
      <c r="Q1423" t="s">
        <v>39</v>
      </c>
      <c r="R1423" t="s">
        <v>79</v>
      </c>
      <c r="S1423" t="s">
        <v>68</v>
      </c>
      <c r="T1423" t="s">
        <v>40</v>
      </c>
      <c r="U1423" t="s">
        <v>2493</v>
      </c>
      <c r="V1423" t="s">
        <v>167</v>
      </c>
      <c r="W1423" t="s">
        <v>40</v>
      </c>
      <c r="X1423" t="s">
        <v>43</v>
      </c>
      <c r="Y1423" t="s">
        <v>95</v>
      </c>
      <c r="Z1423" t="s">
        <v>211</v>
      </c>
      <c r="AA1423" t="s">
        <v>204</v>
      </c>
      <c r="AB1423" t="s">
        <v>96</v>
      </c>
      <c r="AC1423" t="s">
        <v>57</v>
      </c>
      <c r="AD1423" t="s">
        <v>86</v>
      </c>
    </row>
    <row r="1424" spans="1:30" hidden="1" x14ac:dyDescent="0.3">
      <c r="A1424" t="s">
        <v>6355</v>
      </c>
      <c r="B1424" t="s">
        <v>6356</v>
      </c>
      <c r="C1424" s="1" t="str">
        <f t="shared" si="232"/>
        <v>21:0502</v>
      </c>
      <c r="D1424" s="1" t="str">
        <f>HYPERLINK("http://geochem.nrcan.gc.ca/cdogs/content/svy/svy_e.htm", "")</f>
        <v/>
      </c>
      <c r="G1424" s="1" t="str">
        <f>HYPERLINK("http://geochem.nrcan.gc.ca/cdogs/content/cr_/cr_00055_e.htm", "55")</f>
        <v>55</v>
      </c>
      <c r="J1424" t="s">
        <v>161</v>
      </c>
      <c r="K1424" t="s">
        <v>162</v>
      </c>
      <c r="L1424">
        <v>21</v>
      </c>
      <c r="M1424" t="s">
        <v>163</v>
      </c>
      <c r="N1424">
        <v>244</v>
      </c>
      <c r="O1424" t="s">
        <v>576</v>
      </c>
      <c r="P1424" t="s">
        <v>193</v>
      </c>
      <c r="Q1424" t="s">
        <v>37</v>
      </c>
      <c r="R1424" t="s">
        <v>185</v>
      </c>
      <c r="S1424" t="s">
        <v>38</v>
      </c>
      <c r="T1424" t="s">
        <v>40</v>
      </c>
      <c r="U1424" t="s">
        <v>3992</v>
      </c>
      <c r="V1424" t="s">
        <v>167</v>
      </c>
      <c r="W1424" t="s">
        <v>194</v>
      </c>
      <c r="X1424" t="s">
        <v>39</v>
      </c>
      <c r="Y1424" t="s">
        <v>55</v>
      </c>
      <c r="Z1424" t="s">
        <v>134</v>
      </c>
      <c r="AA1424" t="s">
        <v>58</v>
      </c>
      <c r="AB1424" t="s">
        <v>225</v>
      </c>
      <c r="AC1424" t="s">
        <v>1181</v>
      </c>
      <c r="AD1424" t="s">
        <v>1448</v>
      </c>
    </row>
    <row r="1425" spans="1:30" hidden="1" x14ac:dyDescent="0.3">
      <c r="A1425" t="s">
        <v>6357</v>
      </c>
      <c r="B1425" t="s">
        <v>6358</v>
      </c>
      <c r="C1425" s="1" t="str">
        <f t="shared" si="232"/>
        <v>21:0502</v>
      </c>
      <c r="D1425" s="1" t="str">
        <f t="shared" ref="D1425:D1441" si="239">HYPERLINK("http://geochem.nrcan.gc.ca/cdogs/content/svy/svy210166_e.htm", "21:0166")</f>
        <v>21:0166</v>
      </c>
      <c r="E1425" t="s">
        <v>6345</v>
      </c>
      <c r="F1425" t="s">
        <v>6359</v>
      </c>
      <c r="H1425">
        <v>52.651759499999997</v>
      </c>
      <c r="I1425">
        <v>-63.044099799999998</v>
      </c>
      <c r="J1425" s="1" t="str">
        <f t="shared" ref="J1425:J1441" si="240">HYPERLINK("http://geochem.nrcan.gc.ca/cdogs/content/kwd/kwd020027_e.htm", "NGR lake sediment grab sample")</f>
        <v>NGR lake sediment grab sample</v>
      </c>
      <c r="K1425" s="1" t="str">
        <f t="shared" ref="K1425:K1441" si="241">HYPERLINK("http://geochem.nrcan.gc.ca/cdogs/content/kwd/kwd080006_e.htm", "&lt;177 micron (NGR)")</f>
        <v>&lt;177 micron (NGR)</v>
      </c>
      <c r="L1425">
        <v>21</v>
      </c>
      <c r="M1425" t="s">
        <v>65</v>
      </c>
      <c r="N1425">
        <v>245</v>
      </c>
      <c r="O1425" t="s">
        <v>104</v>
      </c>
      <c r="P1425" t="s">
        <v>131</v>
      </c>
      <c r="Q1425" t="s">
        <v>39</v>
      </c>
      <c r="R1425" t="s">
        <v>92</v>
      </c>
      <c r="S1425" t="s">
        <v>136</v>
      </c>
      <c r="T1425" t="s">
        <v>40</v>
      </c>
      <c r="U1425" t="s">
        <v>211</v>
      </c>
      <c r="V1425" t="s">
        <v>179</v>
      </c>
      <c r="W1425" t="s">
        <v>194</v>
      </c>
      <c r="X1425" t="s">
        <v>179</v>
      </c>
      <c r="Y1425" t="s">
        <v>95</v>
      </c>
      <c r="Z1425" t="s">
        <v>164</v>
      </c>
      <c r="AA1425" t="s">
        <v>214</v>
      </c>
      <c r="AB1425" t="s">
        <v>1517</v>
      </c>
      <c r="AC1425" t="s">
        <v>239</v>
      </c>
      <c r="AD1425" t="s">
        <v>71</v>
      </c>
    </row>
    <row r="1426" spans="1:30" hidden="1" x14ac:dyDescent="0.3">
      <c r="A1426" t="s">
        <v>6360</v>
      </c>
      <c r="B1426" t="s">
        <v>6361</v>
      </c>
      <c r="C1426" s="1" t="str">
        <f t="shared" si="232"/>
        <v>21:0502</v>
      </c>
      <c r="D1426" s="1" t="str">
        <f t="shared" si="239"/>
        <v>21:0166</v>
      </c>
      <c r="E1426" t="s">
        <v>6345</v>
      </c>
      <c r="F1426" t="s">
        <v>6362</v>
      </c>
      <c r="H1426">
        <v>52.651759499999997</v>
      </c>
      <c r="I1426">
        <v>-63.044099799999998</v>
      </c>
      <c r="J1426" s="1" t="str">
        <f t="shared" si="240"/>
        <v>NGR lake sediment grab sample</v>
      </c>
      <c r="K1426" s="1" t="str">
        <f t="shared" si="241"/>
        <v>&lt;177 micron (NGR)</v>
      </c>
      <c r="L1426">
        <v>21</v>
      </c>
      <c r="M1426" t="s">
        <v>52</v>
      </c>
      <c r="N1426">
        <v>246</v>
      </c>
      <c r="O1426" t="s">
        <v>35</v>
      </c>
      <c r="P1426" t="s">
        <v>38</v>
      </c>
      <c r="Q1426" t="s">
        <v>95</v>
      </c>
      <c r="R1426" t="s">
        <v>153</v>
      </c>
      <c r="S1426" t="s">
        <v>37</v>
      </c>
      <c r="T1426" t="s">
        <v>40</v>
      </c>
      <c r="U1426" t="s">
        <v>1047</v>
      </c>
      <c r="V1426" t="s">
        <v>239</v>
      </c>
      <c r="W1426" t="s">
        <v>40</v>
      </c>
      <c r="X1426" t="s">
        <v>43</v>
      </c>
      <c r="Y1426" t="s">
        <v>95</v>
      </c>
      <c r="Z1426" t="s">
        <v>164</v>
      </c>
      <c r="AA1426" t="s">
        <v>135</v>
      </c>
      <c r="AB1426" t="s">
        <v>2065</v>
      </c>
      <c r="AC1426" t="s">
        <v>233</v>
      </c>
      <c r="AD1426" t="s">
        <v>392</v>
      </c>
    </row>
    <row r="1427" spans="1:30" hidden="1" x14ac:dyDescent="0.3">
      <c r="A1427" t="s">
        <v>6363</v>
      </c>
      <c r="B1427" t="s">
        <v>6364</v>
      </c>
      <c r="C1427" s="1" t="str">
        <f t="shared" si="232"/>
        <v>21:0502</v>
      </c>
      <c r="D1427" s="1" t="str">
        <f t="shared" si="239"/>
        <v>21:0166</v>
      </c>
      <c r="E1427" t="s">
        <v>6365</v>
      </c>
      <c r="F1427" t="s">
        <v>6366</v>
      </c>
      <c r="H1427">
        <v>52.636199599999998</v>
      </c>
      <c r="I1427">
        <v>-63.037995700000003</v>
      </c>
      <c r="J1427" s="1" t="str">
        <f t="shared" si="240"/>
        <v>NGR lake sediment grab sample</v>
      </c>
      <c r="K1427" s="1" t="str">
        <f t="shared" si="241"/>
        <v>&lt;177 micron (NGR)</v>
      </c>
      <c r="L1427">
        <v>21</v>
      </c>
      <c r="M1427" t="s">
        <v>102</v>
      </c>
      <c r="N1427">
        <v>247</v>
      </c>
      <c r="O1427" t="s">
        <v>648</v>
      </c>
      <c r="P1427" t="s">
        <v>79</v>
      </c>
      <c r="Q1427" t="s">
        <v>95</v>
      </c>
      <c r="R1427" t="s">
        <v>202</v>
      </c>
      <c r="S1427" t="s">
        <v>131</v>
      </c>
      <c r="T1427" t="s">
        <v>40</v>
      </c>
      <c r="U1427" t="s">
        <v>304</v>
      </c>
      <c r="V1427" t="s">
        <v>97</v>
      </c>
      <c r="W1427" t="s">
        <v>40</v>
      </c>
      <c r="X1427" t="s">
        <v>43</v>
      </c>
      <c r="Y1427" t="s">
        <v>95</v>
      </c>
      <c r="Z1427" t="s">
        <v>204</v>
      </c>
      <c r="AA1427" t="s">
        <v>214</v>
      </c>
      <c r="AB1427" t="s">
        <v>539</v>
      </c>
      <c r="AC1427" t="s">
        <v>70</v>
      </c>
      <c r="AD1427" t="s">
        <v>392</v>
      </c>
    </row>
    <row r="1428" spans="1:30" hidden="1" x14ac:dyDescent="0.3">
      <c r="A1428" t="s">
        <v>6367</v>
      </c>
      <c r="B1428" t="s">
        <v>6368</v>
      </c>
      <c r="C1428" s="1" t="str">
        <f t="shared" si="232"/>
        <v>21:0502</v>
      </c>
      <c r="D1428" s="1" t="str">
        <f t="shared" si="239"/>
        <v>21:0166</v>
      </c>
      <c r="E1428" t="s">
        <v>6369</v>
      </c>
      <c r="F1428" t="s">
        <v>6370</v>
      </c>
      <c r="H1428">
        <v>52.6064297</v>
      </c>
      <c r="I1428">
        <v>-63.011743899999999</v>
      </c>
      <c r="J1428" s="1" t="str">
        <f t="shared" si="240"/>
        <v>NGR lake sediment grab sample</v>
      </c>
      <c r="K1428" s="1" t="str">
        <f t="shared" si="241"/>
        <v>&lt;177 micron (NGR)</v>
      </c>
      <c r="L1428">
        <v>21</v>
      </c>
      <c r="M1428" t="s">
        <v>113</v>
      </c>
      <c r="N1428">
        <v>248</v>
      </c>
      <c r="O1428" t="s">
        <v>66</v>
      </c>
      <c r="P1428" t="s">
        <v>38</v>
      </c>
      <c r="Q1428" t="s">
        <v>95</v>
      </c>
      <c r="R1428" t="s">
        <v>92</v>
      </c>
      <c r="S1428" t="s">
        <v>37</v>
      </c>
      <c r="T1428" t="s">
        <v>40</v>
      </c>
      <c r="U1428" t="s">
        <v>1900</v>
      </c>
      <c r="V1428" t="s">
        <v>518</v>
      </c>
      <c r="W1428" t="s">
        <v>40</v>
      </c>
      <c r="X1428" t="s">
        <v>43</v>
      </c>
      <c r="Y1428" t="s">
        <v>95</v>
      </c>
      <c r="Z1428" t="s">
        <v>214</v>
      </c>
      <c r="AA1428" t="s">
        <v>135</v>
      </c>
      <c r="AB1428" t="s">
        <v>3060</v>
      </c>
      <c r="AC1428" t="s">
        <v>179</v>
      </c>
      <c r="AD1428" t="s">
        <v>155</v>
      </c>
    </row>
    <row r="1429" spans="1:30" hidden="1" x14ac:dyDescent="0.3">
      <c r="A1429" t="s">
        <v>6371</v>
      </c>
      <c r="B1429" t="s">
        <v>6372</v>
      </c>
      <c r="C1429" s="1" t="str">
        <f t="shared" si="232"/>
        <v>21:0502</v>
      </c>
      <c r="D1429" s="1" t="str">
        <f t="shared" si="239"/>
        <v>21:0166</v>
      </c>
      <c r="E1429" t="s">
        <v>6373</v>
      </c>
      <c r="F1429" t="s">
        <v>6374</v>
      </c>
      <c r="H1429">
        <v>52.599682999999999</v>
      </c>
      <c r="I1429">
        <v>-63.072260200000002</v>
      </c>
      <c r="J1429" s="1" t="str">
        <f t="shared" si="240"/>
        <v>NGR lake sediment grab sample</v>
      </c>
      <c r="K1429" s="1" t="str">
        <f t="shared" si="241"/>
        <v>&lt;177 micron (NGR)</v>
      </c>
      <c r="L1429">
        <v>21</v>
      </c>
      <c r="M1429" t="s">
        <v>127</v>
      </c>
      <c r="N1429">
        <v>249</v>
      </c>
      <c r="O1429" t="s">
        <v>35</v>
      </c>
      <c r="P1429" t="s">
        <v>68</v>
      </c>
      <c r="Q1429" t="s">
        <v>37</v>
      </c>
      <c r="R1429" t="s">
        <v>38</v>
      </c>
      <c r="S1429" t="s">
        <v>55</v>
      </c>
      <c r="T1429" t="s">
        <v>40</v>
      </c>
      <c r="U1429" t="s">
        <v>403</v>
      </c>
      <c r="V1429" t="s">
        <v>144</v>
      </c>
      <c r="W1429" t="s">
        <v>40</v>
      </c>
      <c r="X1429" t="s">
        <v>179</v>
      </c>
      <c r="Y1429" t="s">
        <v>95</v>
      </c>
      <c r="Z1429" t="s">
        <v>214</v>
      </c>
      <c r="AA1429" t="s">
        <v>214</v>
      </c>
      <c r="AB1429" t="s">
        <v>695</v>
      </c>
      <c r="AC1429" t="s">
        <v>60</v>
      </c>
      <c r="AD1429" t="s">
        <v>409</v>
      </c>
    </row>
    <row r="1430" spans="1:30" hidden="1" x14ac:dyDescent="0.3">
      <c r="A1430" t="s">
        <v>6375</v>
      </c>
      <c r="B1430" t="s">
        <v>6376</v>
      </c>
      <c r="C1430" s="1" t="str">
        <f t="shared" si="232"/>
        <v>21:0502</v>
      </c>
      <c r="D1430" s="1" t="str">
        <f t="shared" si="239"/>
        <v>21:0166</v>
      </c>
      <c r="E1430" t="s">
        <v>6377</v>
      </c>
      <c r="F1430" t="s">
        <v>6378</v>
      </c>
      <c r="H1430">
        <v>52.569210599999998</v>
      </c>
      <c r="I1430">
        <v>-63.091537099999996</v>
      </c>
      <c r="J1430" s="1" t="str">
        <f t="shared" si="240"/>
        <v>NGR lake sediment grab sample</v>
      </c>
      <c r="K1430" s="1" t="str">
        <f t="shared" si="241"/>
        <v>&lt;177 micron (NGR)</v>
      </c>
      <c r="L1430">
        <v>21</v>
      </c>
      <c r="M1430" t="s">
        <v>142</v>
      </c>
      <c r="N1430">
        <v>250</v>
      </c>
      <c r="O1430" t="s">
        <v>613</v>
      </c>
      <c r="P1430" t="s">
        <v>130</v>
      </c>
      <c r="Q1430" t="s">
        <v>95</v>
      </c>
      <c r="R1430" t="s">
        <v>131</v>
      </c>
      <c r="S1430" t="s">
        <v>79</v>
      </c>
      <c r="T1430" t="s">
        <v>40</v>
      </c>
      <c r="U1430" t="s">
        <v>842</v>
      </c>
      <c r="V1430" t="s">
        <v>484</v>
      </c>
      <c r="W1430" t="s">
        <v>194</v>
      </c>
      <c r="X1430" t="s">
        <v>43</v>
      </c>
      <c r="Y1430" t="s">
        <v>95</v>
      </c>
      <c r="Z1430" t="s">
        <v>204</v>
      </c>
      <c r="AA1430" t="s">
        <v>107</v>
      </c>
      <c r="AB1430" t="s">
        <v>5747</v>
      </c>
      <c r="AC1430" t="s">
        <v>106</v>
      </c>
      <c r="AD1430" t="s">
        <v>83</v>
      </c>
    </row>
    <row r="1431" spans="1:30" hidden="1" x14ac:dyDescent="0.3">
      <c r="A1431" t="s">
        <v>6379</v>
      </c>
      <c r="B1431" t="s">
        <v>6380</v>
      </c>
      <c r="C1431" s="1" t="str">
        <f t="shared" si="232"/>
        <v>21:0502</v>
      </c>
      <c r="D1431" s="1" t="str">
        <f t="shared" si="239"/>
        <v>21:0166</v>
      </c>
      <c r="E1431" t="s">
        <v>6381</v>
      </c>
      <c r="F1431" t="s">
        <v>6382</v>
      </c>
      <c r="H1431">
        <v>52.567154600000002</v>
      </c>
      <c r="I1431">
        <v>-63.037845799999999</v>
      </c>
      <c r="J1431" s="1" t="str">
        <f t="shared" si="240"/>
        <v>NGR lake sediment grab sample</v>
      </c>
      <c r="K1431" s="1" t="str">
        <f t="shared" si="241"/>
        <v>&lt;177 micron (NGR)</v>
      </c>
      <c r="L1431">
        <v>21</v>
      </c>
      <c r="M1431" t="s">
        <v>150</v>
      </c>
      <c r="N1431">
        <v>251</v>
      </c>
      <c r="O1431" t="s">
        <v>613</v>
      </c>
      <c r="P1431" t="s">
        <v>67</v>
      </c>
      <c r="Q1431" t="s">
        <v>55</v>
      </c>
      <c r="R1431" t="s">
        <v>92</v>
      </c>
      <c r="S1431" t="s">
        <v>131</v>
      </c>
      <c r="T1431" t="s">
        <v>40</v>
      </c>
      <c r="U1431" t="s">
        <v>2782</v>
      </c>
      <c r="V1431" t="s">
        <v>1337</v>
      </c>
      <c r="W1431" t="s">
        <v>194</v>
      </c>
      <c r="X1431" t="s">
        <v>43</v>
      </c>
      <c r="Y1431" t="s">
        <v>39</v>
      </c>
      <c r="Z1431" t="s">
        <v>204</v>
      </c>
      <c r="AA1431" t="s">
        <v>241</v>
      </c>
      <c r="AB1431" t="s">
        <v>5747</v>
      </c>
      <c r="AC1431" t="s">
        <v>70</v>
      </c>
      <c r="AD1431" t="s">
        <v>83</v>
      </c>
    </row>
    <row r="1432" spans="1:30" hidden="1" x14ac:dyDescent="0.3">
      <c r="A1432" t="s">
        <v>6383</v>
      </c>
      <c r="B1432" t="s">
        <v>6384</v>
      </c>
      <c r="C1432" s="1" t="str">
        <f t="shared" si="232"/>
        <v>21:0502</v>
      </c>
      <c r="D1432" s="1" t="str">
        <f t="shared" si="239"/>
        <v>21:0166</v>
      </c>
      <c r="E1432" t="s">
        <v>6385</v>
      </c>
      <c r="F1432" t="s">
        <v>6386</v>
      </c>
      <c r="H1432">
        <v>52.522664300000002</v>
      </c>
      <c r="I1432">
        <v>-63.028683700000002</v>
      </c>
      <c r="J1432" s="1" t="str">
        <f t="shared" si="240"/>
        <v>NGR lake sediment grab sample</v>
      </c>
      <c r="K1432" s="1" t="str">
        <f t="shared" si="241"/>
        <v>&lt;177 micron (NGR)</v>
      </c>
      <c r="L1432">
        <v>21</v>
      </c>
      <c r="M1432" t="s">
        <v>175</v>
      </c>
      <c r="N1432">
        <v>252</v>
      </c>
      <c r="O1432" t="s">
        <v>93</v>
      </c>
      <c r="P1432" t="s">
        <v>176</v>
      </c>
      <c r="Q1432" t="s">
        <v>95</v>
      </c>
      <c r="R1432" t="s">
        <v>119</v>
      </c>
      <c r="S1432" t="s">
        <v>130</v>
      </c>
      <c r="T1432" t="s">
        <v>40</v>
      </c>
      <c r="U1432" t="s">
        <v>6387</v>
      </c>
      <c r="V1432" t="s">
        <v>3439</v>
      </c>
      <c r="W1432" t="s">
        <v>194</v>
      </c>
      <c r="X1432" t="s">
        <v>43</v>
      </c>
      <c r="Y1432" t="s">
        <v>92</v>
      </c>
      <c r="Z1432" t="s">
        <v>61</v>
      </c>
      <c r="AA1432" t="s">
        <v>214</v>
      </c>
      <c r="AB1432" t="s">
        <v>1276</v>
      </c>
      <c r="AC1432" t="s">
        <v>740</v>
      </c>
      <c r="AD1432" t="s">
        <v>409</v>
      </c>
    </row>
    <row r="1433" spans="1:30" hidden="1" x14ac:dyDescent="0.3">
      <c r="A1433" t="s">
        <v>6388</v>
      </c>
      <c r="B1433" t="s">
        <v>6389</v>
      </c>
      <c r="C1433" s="1" t="str">
        <f t="shared" si="232"/>
        <v>21:0502</v>
      </c>
      <c r="D1433" s="1" t="str">
        <f t="shared" si="239"/>
        <v>21:0166</v>
      </c>
      <c r="E1433" t="s">
        <v>6390</v>
      </c>
      <c r="F1433" t="s">
        <v>6391</v>
      </c>
      <c r="H1433">
        <v>52.527261899999999</v>
      </c>
      <c r="I1433">
        <v>-63.091877099999998</v>
      </c>
      <c r="J1433" s="1" t="str">
        <f t="shared" si="240"/>
        <v>NGR lake sediment grab sample</v>
      </c>
      <c r="K1433" s="1" t="str">
        <f t="shared" si="241"/>
        <v>&lt;177 micron (NGR)</v>
      </c>
      <c r="L1433">
        <v>21</v>
      </c>
      <c r="M1433" t="s">
        <v>184</v>
      </c>
      <c r="N1433">
        <v>253</v>
      </c>
      <c r="O1433" t="s">
        <v>789</v>
      </c>
      <c r="P1433" t="s">
        <v>185</v>
      </c>
      <c r="Q1433" t="s">
        <v>95</v>
      </c>
      <c r="R1433" t="s">
        <v>185</v>
      </c>
      <c r="S1433" t="s">
        <v>119</v>
      </c>
      <c r="T1433" t="s">
        <v>40</v>
      </c>
      <c r="U1433" t="s">
        <v>6392</v>
      </c>
      <c r="V1433" t="s">
        <v>3461</v>
      </c>
      <c r="W1433" t="s">
        <v>40</v>
      </c>
      <c r="X1433" t="s">
        <v>43</v>
      </c>
      <c r="Y1433" t="s">
        <v>38</v>
      </c>
      <c r="Z1433" t="s">
        <v>107</v>
      </c>
      <c r="AA1433" t="s">
        <v>135</v>
      </c>
      <c r="AB1433" t="s">
        <v>566</v>
      </c>
      <c r="AC1433" t="s">
        <v>947</v>
      </c>
      <c r="AD1433" t="s">
        <v>155</v>
      </c>
    </row>
    <row r="1434" spans="1:30" hidden="1" x14ac:dyDescent="0.3">
      <c r="A1434" t="s">
        <v>6393</v>
      </c>
      <c r="B1434" t="s">
        <v>6394</v>
      </c>
      <c r="C1434" s="1" t="str">
        <f t="shared" si="232"/>
        <v>21:0502</v>
      </c>
      <c r="D1434" s="1" t="str">
        <f t="shared" si="239"/>
        <v>21:0166</v>
      </c>
      <c r="E1434" t="s">
        <v>6395</v>
      </c>
      <c r="F1434" t="s">
        <v>6396</v>
      </c>
      <c r="H1434">
        <v>52.497338900000003</v>
      </c>
      <c r="I1434">
        <v>-63.1157799</v>
      </c>
      <c r="J1434" s="1" t="str">
        <f t="shared" si="240"/>
        <v>NGR lake sediment grab sample</v>
      </c>
      <c r="K1434" s="1" t="str">
        <f t="shared" si="241"/>
        <v>&lt;177 micron (NGR)</v>
      </c>
      <c r="L1434">
        <v>21</v>
      </c>
      <c r="M1434" t="s">
        <v>191</v>
      </c>
      <c r="N1434">
        <v>254</v>
      </c>
      <c r="O1434" t="s">
        <v>477</v>
      </c>
      <c r="P1434" t="s">
        <v>136</v>
      </c>
      <c r="Q1434" t="s">
        <v>55</v>
      </c>
      <c r="R1434" t="s">
        <v>38</v>
      </c>
      <c r="S1434" t="s">
        <v>37</v>
      </c>
      <c r="T1434" t="s">
        <v>40</v>
      </c>
      <c r="U1434" t="s">
        <v>134</v>
      </c>
      <c r="V1434" t="s">
        <v>271</v>
      </c>
      <c r="W1434" t="s">
        <v>40</v>
      </c>
      <c r="X1434" t="s">
        <v>43</v>
      </c>
      <c r="Y1434" t="s">
        <v>39</v>
      </c>
      <c r="Z1434" t="s">
        <v>204</v>
      </c>
      <c r="AA1434" t="s">
        <v>135</v>
      </c>
      <c r="AB1434" t="s">
        <v>35</v>
      </c>
      <c r="AC1434" t="s">
        <v>818</v>
      </c>
      <c r="AD1434" t="s">
        <v>241</v>
      </c>
    </row>
    <row r="1435" spans="1:30" hidden="1" x14ac:dyDescent="0.3">
      <c r="A1435" t="s">
        <v>6397</v>
      </c>
      <c r="B1435" t="s">
        <v>6398</v>
      </c>
      <c r="C1435" s="1" t="str">
        <f t="shared" si="232"/>
        <v>21:0502</v>
      </c>
      <c r="D1435" s="1" t="str">
        <f t="shared" si="239"/>
        <v>21:0166</v>
      </c>
      <c r="E1435" t="s">
        <v>6399</v>
      </c>
      <c r="F1435" t="s">
        <v>6400</v>
      </c>
      <c r="H1435">
        <v>52.5080448</v>
      </c>
      <c r="I1435">
        <v>-63.367297999999998</v>
      </c>
      <c r="J1435" s="1" t="str">
        <f t="shared" si="240"/>
        <v>NGR lake sediment grab sample</v>
      </c>
      <c r="K1435" s="1" t="str">
        <f t="shared" si="241"/>
        <v>&lt;177 micron (NGR)</v>
      </c>
      <c r="L1435">
        <v>21</v>
      </c>
      <c r="M1435" t="s">
        <v>201</v>
      </c>
      <c r="N1435">
        <v>255</v>
      </c>
      <c r="O1435" t="s">
        <v>263</v>
      </c>
      <c r="P1435" t="s">
        <v>176</v>
      </c>
      <c r="Q1435" t="s">
        <v>39</v>
      </c>
      <c r="R1435" t="s">
        <v>185</v>
      </c>
      <c r="S1435" t="s">
        <v>68</v>
      </c>
      <c r="T1435" t="s">
        <v>40</v>
      </c>
      <c r="U1435" t="s">
        <v>77</v>
      </c>
      <c r="V1435" t="s">
        <v>239</v>
      </c>
      <c r="W1435" t="s">
        <v>40</v>
      </c>
      <c r="X1435" t="s">
        <v>43</v>
      </c>
      <c r="Y1435" t="s">
        <v>39</v>
      </c>
      <c r="Z1435" t="s">
        <v>135</v>
      </c>
      <c r="AA1435" t="s">
        <v>58</v>
      </c>
      <c r="AB1435" t="s">
        <v>3060</v>
      </c>
      <c r="AC1435" t="s">
        <v>239</v>
      </c>
      <c r="AD1435" t="s">
        <v>107</v>
      </c>
    </row>
    <row r="1436" spans="1:30" hidden="1" x14ac:dyDescent="0.3">
      <c r="A1436" t="s">
        <v>6401</v>
      </c>
      <c r="B1436" t="s">
        <v>6402</v>
      </c>
      <c r="C1436" s="1" t="str">
        <f t="shared" si="232"/>
        <v>21:0502</v>
      </c>
      <c r="D1436" s="1" t="str">
        <f t="shared" si="239"/>
        <v>21:0166</v>
      </c>
      <c r="E1436" t="s">
        <v>6403</v>
      </c>
      <c r="F1436" t="s">
        <v>6404</v>
      </c>
      <c r="H1436">
        <v>52.497700999999999</v>
      </c>
      <c r="I1436">
        <v>-63.3387229</v>
      </c>
      <c r="J1436" s="1" t="str">
        <f t="shared" si="240"/>
        <v>NGR lake sediment grab sample</v>
      </c>
      <c r="K1436" s="1" t="str">
        <f t="shared" si="241"/>
        <v>&lt;177 micron (NGR)</v>
      </c>
      <c r="L1436">
        <v>21</v>
      </c>
      <c r="M1436" t="s">
        <v>210</v>
      </c>
      <c r="N1436">
        <v>256</v>
      </c>
      <c r="O1436" t="s">
        <v>103</v>
      </c>
      <c r="P1436" t="s">
        <v>92</v>
      </c>
      <c r="Q1436" t="s">
        <v>95</v>
      </c>
      <c r="R1436" t="s">
        <v>193</v>
      </c>
      <c r="S1436" t="s">
        <v>131</v>
      </c>
      <c r="T1436" t="s">
        <v>40</v>
      </c>
      <c r="U1436" t="s">
        <v>3754</v>
      </c>
      <c r="V1436" t="s">
        <v>1503</v>
      </c>
      <c r="W1436" t="s">
        <v>40</v>
      </c>
      <c r="X1436" t="s">
        <v>43</v>
      </c>
      <c r="Y1436" t="s">
        <v>95</v>
      </c>
      <c r="Z1436" t="s">
        <v>135</v>
      </c>
      <c r="AA1436" t="s">
        <v>134</v>
      </c>
      <c r="AB1436" t="s">
        <v>1344</v>
      </c>
      <c r="AC1436" t="s">
        <v>42</v>
      </c>
      <c r="AD1436" t="s">
        <v>438</v>
      </c>
    </row>
    <row r="1437" spans="1:30" hidden="1" x14ac:dyDescent="0.3">
      <c r="A1437" t="s">
        <v>6405</v>
      </c>
      <c r="B1437" t="s">
        <v>6406</v>
      </c>
      <c r="C1437" s="1" t="str">
        <f t="shared" ref="C1437:C1500" si="242">HYPERLINK("http://geochem.nrcan.gc.ca/cdogs/content/bdl/bdl210502_e.htm", "21:0502")</f>
        <v>21:0502</v>
      </c>
      <c r="D1437" s="1" t="str">
        <f t="shared" si="239"/>
        <v>21:0166</v>
      </c>
      <c r="E1437" t="s">
        <v>6407</v>
      </c>
      <c r="F1437" t="s">
        <v>6408</v>
      </c>
      <c r="H1437">
        <v>52.472790500000002</v>
      </c>
      <c r="I1437">
        <v>-63.290270700000001</v>
      </c>
      <c r="J1437" s="1" t="str">
        <f t="shared" si="240"/>
        <v>NGR lake sediment grab sample</v>
      </c>
      <c r="K1437" s="1" t="str">
        <f t="shared" si="241"/>
        <v>&lt;177 micron (NGR)</v>
      </c>
      <c r="L1437">
        <v>21</v>
      </c>
      <c r="M1437" t="s">
        <v>221</v>
      </c>
      <c r="N1437">
        <v>257</v>
      </c>
      <c r="O1437" t="s">
        <v>214</v>
      </c>
      <c r="P1437" t="s">
        <v>153</v>
      </c>
      <c r="Q1437" t="s">
        <v>95</v>
      </c>
      <c r="R1437" t="s">
        <v>79</v>
      </c>
      <c r="S1437" t="s">
        <v>131</v>
      </c>
      <c r="T1437" t="s">
        <v>40</v>
      </c>
      <c r="U1437" t="s">
        <v>2422</v>
      </c>
      <c r="V1437" t="s">
        <v>4031</v>
      </c>
      <c r="W1437" t="s">
        <v>40</v>
      </c>
      <c r="X1437" t="s">
        <v>43</v>
      </c>
      <c r="Y1437" t="s">
        <v>95</v>
      </c>
      <c r="Z1437" t="s">
        <v>337</v>
      </c>
      <c r="AA1437" t="s">
        <v>204</v>
      </c>
      <c r="AB1437" t="s">
        <v>529</v>
      </c>
      <c r="AC1437" t="s">
        <v>233</v>
      </c>
      <c r="AD1437" t="s">
        <v>438</v>
      </c>
    </row>
    <row r="1438" spans="1:30" hidden="1" x14ac:dyDescent="0.3">
      <c r="A1438" t="s">
        <v>6409</v>
      </c>
      <c r="B1438" t="s">
        <v>6410</v>
      </c>
      <c r="C1438" s="1" t="str">
        <f t="shared" si="242"/>
        <v>21:0502</v>
      </c>
      <c r="D1438" s="1" t="str">
        <f t="shared" si="239"/>
        <v>21:0166</v>
      </c>
      <c r="E1438" t="s">
        <v>6411</v>
      </c>
      <c r="F1438" t="s">
        <v>6412</v>
      </c>
      <c r="H1438">
        <v>52.445948899999998</v>
      </c>
      <c r="I1438">
        <v>-63.154513799999997</v>
      </c>
      <c r="J1438" s="1" t="str">
        <f t="shared" si="240"/>
        <v>NGR lake sediment grab sample</v>
      </c>
      <c r="K1438" s="1" t="str">
        <f t="shared" si="241"/>
        <v>&lt;177 micron (NGR)</v>
      </c>
      <c r="L1438">
        <v>21</v>
      </c>
      <c r="M1438" t="s">
        <v>230</v>
      </c>
      <c r="N1438">
        <v>258</v>
      </c>
      <c r="O1438" t="s">
        <v>263</v>
      </c>
      <c r="P1438" t="s">
        <v>68</v>
      </c>
      <c r="Q1438" t="s">
        <v>39</v>
      </c>
      <c r="R1438" t="s">
        <v>79</v>
      </c>
      <c r="S1438" t="s">
        <v>131</v>
      </c>
      <c r="T1438" t="s">
        <v>40</v>
      </c>
      <c r="U1438" t="s">
        <v>676</v>
      </c>
      <c r="V1438" t="s">
        <v>740</v>
      </c>
      <c r="W1438" t="s">
        <v>40</v>
      </c>
      <c r="X1438" t="s">
        <v>43</v>
      </c>
      <c r="Y1438" t="s">
        <v>95</v>
      </c>
      <c r="Z1438" t="s">
        <v>204</v>
      </c>
      <c r="AA1438" t="s">
        <v>67</v>
      </c>
      <c r="AB1438" t="s">
        <v>1096</v>
      </c>
      <c r="AC1438" t="s">
        <v>57</v>
      </c>
      <c r="AD1438" t="s">
        <v>122</v>
      </c>
    </row>
    <row r="1439" spans="1:30" hidden="1" x14ac:dyDescent="0.3">
      <c r="A1439" t="s">
        <v>6413</v>
      </c>
      <c r="B1439" t="s">
        <v>6414</v>
      </c>
      <c r="C1439" s="1" t="str">
        <f t="shared" si="242"/>
        <v>21:0502</v>
      </c>
      <c r="D1439" s="1" t="str">
        <f t="shared" si="239"/>
        <v>21:0166</v>
      </c>
      <c r="E1439" t="s">
        <v>6415</v>
      </c>
      <c r="F1439" t="s">
        <v>6416</v>
      </c>
      <c r="H1439">
        <v>52.448468400000003</v>
      </c>
      <c r="I1439">
        <v>-63.122491400000001</v>
      </c>
      <c r="J1439" s="1" t="str">
        <f t="shared" si="240"/>
        <v>NGR lake sediment grab sample</v>
      </c>
      <c r="K1439" s="1" t="str">
        <f t="shared" si="241"/>
        <v>&lt;177 micron (NGR)</v>
      </c>
      <c r="L1439">
        <v>21</v>
      </c>
      <c r="M1439" t="s">
        <v>238</v>
      </c>
      <c r="N1439">
        <v>259</v>
      </c>
      <c r="O1439" t="s">
        <v>41</v>
      </c>
      <c r="P1439" t="s">
        <v>153</v>
      </c>
      <c r="Q1439" t="s">
        <v>39</v>
      </c>
      <c r="R1439" t="s">
        <v>119</v>
      </c>
      <c r="S1439" t="s">
        <v>79</v>
      </c>
      <c r="T1439" t="s">
        <v>40</v>
      </c>
      <c r="U1439" t="s">
        <v>694</v>
      </c>
      <c r="V1439" t="s">
        <v>968</v>
      </c>
      <c r="W1439" t="s">
        <v>40</v>
      </c>
      <c r="X1439" t="s">
        <v>43</v>
      </c>
      <c r="Y1439" t="s">
        <v>55</v>
      </c>
      <c r="Z1439" t="s">
        <v>337</v>
      </c>
      <c r="AA1439" t="s">
        <v>135</v>
      </c>
      <c r="AB1439" t="s">
        <v>498</v>
      </c>
      <c r="AC1439" t="s">
        <v>70</v>
      </c>
      <c r="AD1439" t="s">
        <v>48</v>
      </c>
    </row>
    <row r="1440" spans="1:30" hidden="1" x14ac:dyDescent="0.3">
      <c r="A1440" t="s">
        <v>6417</v>
      </c>
      <c r="B1440" t="s">
        <v>6418</v>
      </c>
      <c r="C1440" s="1" t="str">
        <f t="shared" si="242"/>
        <v>21:0502</v>
      </c>
      <c r="D1440" s="1" t="str">
        <f t="shared" si="239"/>
        <v>21:0166</v>
      </c>
      <c r="E1440" t="s">
        <v>6419</v>
      </c>
      <c r="F1440" t="s">
        <v>6420</v>
      </c>
      <c r="H1440">
        <v>52.452041399999999</v>
      </c>
      <c r="I1440">
        <v>-63.060405099999997</v>
      </c>
      <c r="J1440" s="1" t="str">
        <f t="shared" si="240"/>
        <v>NGR lake sediment grab sample</v>
      </c>
      <c r="K1440" s="1" t="str">
        <f t="shared" si="241"/>
        <v>&lt;177 micron (NGR)</v>
      </c>
      <c r="L1440">
        <v>21</v>
      </c>
      <c r="M1440" t="s">
        <v>246</v>
      </c>
      <c r="N1440">
        <v>260</v>
      </c>
      <c r="O1440" t="s">
        <v>204</v>
      </c>
      <c r="P1440" t="s">
        <v>38</v>
      </c>
      <c r="Q1440" t="s">
        <v>95</v>
      </c>
      <c r="R1440" t="s">
        <v>38</v>
      </c>
      <c r="S1440" t="s">
        <v>38</v>
      </c>
      <c r="T1440" t="s">
        <v>40</v>
      </c>
      <c r="U1440" t="s">
        <v>132</v>
      </c>
      <c r="V1440" t="s">
        <v>740</v>
      </c>
      <c r="W1440" t="s">
        <v>40</v>
      </c>
      <c r="X1440" t="s">
        <v>43</v>
      </c>
      <c r="Y1440" t="s">
        <v>39</v>
      </c>
      <c r="Z1440" t="s">
        <v>135</v>
      </c>
      <c r="AA1440" t="s">
        <v>214</v>
      </c>
      <c r="AB1440" t="s">
        <v>5113</v>
      </c>
      <c r="AC1440" t="s">
        <v>39</v>
      </c>
      <c r="AD1440" t="s">
        <v>61</v>
      </c>
    </row>
    <row r="1441" spans="1:30" hidden="1" x14ac:dyDescent="0.3">
      <c r="A1441" t="s">
        <v>6421</v>
      </c>
      <c r="B1441" t="s">
        <v>6422</v>
      </c>
      <c r="C1441" s="1" t="str">
        <f t="shared" si="242"/>
        <v>21:0502</v>
      </c>
      <c r="D1441" s="1" t="str">
        <f t="shared" si="239"/>
        <v>21:0166</v>
      </c>
      <c r="E1441" t="s">
        <v>6423</v>
      </c>
      <c r="F1441" t="s">
        <v>6424</v>
      </c>
      <c r="H1441">
        <v>52.507618000000001</v>
      </c>
      <c r="I1441">
        <v>-63.002035499999998</v>
      </c>
      <c r="J1441" s="1" t="str">
        <f t="shared" si="240"/>
        <v>NGR lake sediment grab sample</v>
      </c>
      <c r="K1441" s="1" t="str">
        <f t="shared" si="241"/>
        <v>&lt;177 micron (NGR)</v>
      </c>
      <c r="L1441">
        <v>22</v>
      </c>
      <c r="M1441" t="s">
        <v>34</v>
      </c>
      <c r="N1441">
        <v>261</v>
      </c>
      <c r="O1441" t="s">
        <v>58</v>
      </c>
      <c r="P1441" t="s">
        <v>185</v>
      </c>
      <c r="Q1441" t="s">
        <v>95</v>
      </c>
      <c r="R1441" t="s">
        <v>202</v>
      </c>
      <c r="S1441" t="s">
        <v>176</v>
      </c>
      <c r="T1441" t="s">
        <v>40</v>
      </c>
      <c r="U1441" t="s">
        <v>6425</v>
      </c>
      <c r="V1441" t="s">
        <v>6426</v>
      </c>
      <c r="W1441" t="s">
        <v>40</v>
      </c>
      <c r="X1441" t="s">
        <v>43</v>
      </c>
      <c r="Y1441" t="s">
        <v>131</v>
      </c>
      <c r="Z1441" t="s">
        <v>392</v>
      </c>
      <c r="AA1441" t="s">
        <v>135</v>
      </c>
      <c r="AB1441" t="s">
        <v>997</v>
      </c>
      <c r="AC1441" t="s">
        <v>1503</v>
      </c>
      <c r="AD1441" t="s">
        <v>155</v>
      </c>
    </row>
    <row r="1442" spans="1:30" hidden="1" x14ac:dyDescent="0.3">
      <c r="A1442" t="s">
        <v>6427</v>
      </c>
      <c r="B1442" t="s">
        <v>6428</v>
      </c>
      <c r="C1442" s="1" t="str">
        <f t="shared" si="242"/>
        <v>21:0502</v>
      </c>
      <c r="D1442" s="1" t="str">
        <f>HYPERLINK("http://geochem.nrcan.gc.ca/cdogs/content/svy/svy_e.htm", "")</f>
        <v/>
      </c>
      <c r="G1442" s="1" t="str">
        <f>HYPERLINK("http://geochem.nrcan.gc.ca/cdogs/content/cr_/cr_00055_e.htm", "55")</f>
        <v>55</v>
      </c>
      <c r="J1442" t="s">
        <v>161</v>
      </c>
      <c r="K1442" t="s">
        <v>162</v>
      </c>
      <c r="L1442">
        <v>22</v>
      </c>
      <c r="M1442" t="s">
        <v>163</v>
      </c>
      <c r="N1442">
        <v>262</v>
      </c>
      <c r="O1442" t="s">
        <v>414</v>
      </c>
      <c r="P1442" t="s">
        <v>185</v>
      </c>
      <c r="Q1442" t="s">
        <v>37</v>
      </c>
      <c r="R1442" t="s">
        <v>193</v>
      </c>
      <c r="S1442" t="s">
        <v>38</v>
      </c>
      <c r="T1442" t="s">
        <v>40</v>
      </c>
      <c r="U1442" t="s">
        <v>3046</v>
      </c>
      <c r="V1442" t="s">
        <v>284</v>
      </c>
      <c r="W1442" t="s">
        <v>194</v>
      </c>
      <c r="X1442" t="s">
        <v>39</v>
      </c>
      <c r="Y1442" t="s">
        <v>37</v>
      </c>
      <c r="Z1442" t="s">
        <v>35</v>
      </c>
      <c r="AA1442" t="s">
        <v>258</v>
      </c>
      <c r="AB1442" t="s">
        <v>225</v>
      </c>
      <c r="AC1442" t="s">
        <v>901</v>
      </c>
      <c r="AD1442" t="s">
        <v>438</v>
      </c>
    </row>
    <row r="1443" spans="1:30" hidden="1" x14ac:dyDescent="0.3">
      <c r="A1443" t="s">
        <v>6429</v>
      </c>
      <c r="B1443" t="s">
        <v>6430</v>
      </c>
      <c r="C1443" s="1" t="str">
        <f t="shared" si="242"/>
        <v>21:0502</v>
      </c>
      <c r="D1443" s="1" t="str">
        <f t="shared" ref="D1443:D1467" si="243">HYPERLINK("http://geochem.nrcan.gc.ca/cdogs/content/svy/svy210166_e.htm", "21:0166")</f>
        <v>21:0166</v>
      </c>
      <c r="E1443" t="s">
        <v>6431</v>
      </c>
      <c r="F1443" t="s">
        <v>6432</v>
      </c>
      <c r="H1443">
        <v>52.445624899999999</v>
      </c>
      <c r="I1443">
        <v>-63.0301908</v>
      </c>
      <c r="J1443" s="1" t="str">
        <f t="shared" ref="J1443:J1467" si="244">HYPERLINK("http://geochem.nrcan.gc.ca/cdogs/content/kwd/kwd020027_e.htm", "NGR lake sediment grab sample")</f>
        <v>NGR lake sediment grab sample</v>
      </c>
      <c r="K1443" s="1" t="str">
        <f t="shared" ref="K1443:K1467" si="245">HYPERLINK("http://geochem.nrcan.gc.ca/cdogs/content/kwd/kwd080006_e.htm", "&lt;177 micron (NGR)")</f>
        <v>&lt;177 micron (NGR)</v>
      </c>
      <c r="L1443">
        <v>22</v>
      </c>
      <c r="M1443" t="s">
        <v>76</v>
      </c>
      <c r="N1443">
        <v>263</v>
      </c>
      <c r="O1443" t="s">
        <v>263</v>
      </c>
      <c r="P1443" t="s">
        <v>176</v>
      </c>
      <c r="Q1443" t="s">
        <v>95</v>
      </c>
      <c r="R1443" t="s">
        <v>92</v>
      </c>
      <c r="S1443" t="s">
        <v>136</v>
      </c>
      <c r="T1443" t="s">
        <v>40</v>
      </c>
      <c r="U1443" t="s">
        <v>676</v>
      </c>
      <c r="V1443" t="s">
        <v>1598</v>
      </c>
      <c r="W1443" t="s">
        <v>194</v>
      </c>
      <c r="X1443" t="s">
        <v>43</v>
      </c>
      <c r="Y1443" t="s">
        <v>55</v>
      </c>
      <c r="Z1443" t="s">
        <v>83</v>
      </c>
      <c r="AA1443" t="s">
        <v>135</v>
      </c>
      <c r="AB1443" t="s">
        <v>1872</v>
      </c>
      <c r="AC1443" t="s">
        <v>55</v>
      </c>
      <c r="AD1443" t="s">
        <v>107</v>
      </c>
    </row>
    <row r="1444" spans="1:30" hidden="1" x14ac:dyDescent="0.3">
      <c r="A1444" t="s">
        <v>6433</v>
      </c>
      <c r="B1444" t="s">
        <v>6434</v>
      </c>
      <c r="C1444" s="1" t="str">
        <f t="shared" si="242"/>
        <v>21:0502</v>
      </c>
      <c r="D1444" s="1" t="str">
        <f t="shared" si="243"/>
        <v>21:0166</v>
      </c>
      <c r="E1444" t="s">
        <v>6423</v>
      </c>
      <c r="F1444" t="s">
        <v>6435</v>
      </c>
      <c r="H1444">
        <v>52.507618000000001</v>
      </c>
      <c r="I1444">
        <v>-63.002035499999998</v>
      </c>
      <c r="J1444" s="1" t="str">
        <f t="shared" si="244"/>
        <v>NGR lake sediment grab sample</v>
      </c>
      <c r="K1444" s="1" t="str">
        <f t="shared" si="245"/>
        <v>&lt;177 micron (NGR)</v>
      </c>
      <c r="L1444">
        <v>22</v>
      </c>
      <c r="M1444" t="s">
        <v>65</v>
      </c>
      <c r="N1444">
        <v>264</v>
      </c>
      <c r="O1444" t="s">
        <v>58</v>
      </c>
      <c r="P1444" t="s">
        <v>185</v>
      </c>
      <c r="Q1444" t="s">
        <v>95</v>
      </c>
      <c r="R1444" t="s">
        <v>79</v>
      </c>
      <c r="S1444" t="s">
        <v>119</v>
      </c>
      <c r="T1444" t="s">
        <v>40</v>
      </c>
      <c r="U1444" t="s">
        <v>6436</v>
      </c>
      <c r="V1444" t="s">
        <v>316</v>
      </c>
      <c r="W1444" t="s">
        <v>194</v>
      </c>
      <c r="X1444" t="s">
        <v>43</v>
      </c>
      <c r="Y1444" t="s">
        <v>131</v>
      </c>
      <c r="Z1444" t="s">
        <v>409</v>
      </c>
      <c r="AA1444" t="s">
        <v>214</v>
      </c>
      <c r="AB1444" t="s">
        <v>338</v>
      </c>
      <c r="AC1444" t="s">
        <v>85</v>
      </c>
      <c r="AD1444" t="s">
        <v>203</v>
      </c>
    </row>
    <row r="1445" spans="1:30" hidden="1" x14ac:dyDescent="0.3">
      <c r="A1445" t="s">
        <v>6437</v>
      </c>
      <c r="B1445" t="s">
        <v>6438</v>
      </c>
      <c r="C1445" s="1" t="str">
        <f t="shared" si="242"/>
        <v>21:0502</v>
      </c>
      <c r="D1445" s="1" t="str">
        <f t="shared" si="243"/>
        <v>21:0166</v>
      </c>
      <c r="E1445" t="s">
        <v>6423</v>
      </c>
      <c r="F1445" t="s">
        <v>6439</v>
      </c>
      <c r="H1445">
        <v>52.507618000000001</v>
      </c>
      <c r="I1445">
        <v>-63.002035499999998</v>
      </c>
      <c r="J1445" s="1" t="str">
        <f t="shared" si="244"/>
        <v>NGR lake sediment grab sample</v>
      </c>
      <c r="K1445" s="1" t="str">
        <f t="shared" si="245"/>
        <v>&lt;177 micron (NGR)</v>
      </c>
      <c r="L1445">
        <v>22</v>
      </c>
      <c r="M1445" t="s">
        <v>52</v>
      </c>
      <c r="N1445">
        <v>265</v>
      </c>
      <c r="O1445" t="s">
        <v>192</v>
      </c>
      <c r="P1445" t="s">
        <v>193</v>
      </c>
      <c r="Q1445" t="s">
        <v>95</v>
      </c>
      <c r="R1445" t="s">
        <v>176</v>
      </c>
      <c r="S1445" t="s">
        <v>36</v>
      </c>
      <c r="T1445" t="s">
        <v>40</v>
      </c>
      <c r="U1445" t="s">
        <v>6440</v>
      </c>
      <c r="V1445" t="s">
        <v>2499</v>
      </c>
      <c r="W1445" t="s">
        <v>40</v>
      </c>
      <c r="X1445" t="s">
        <v>43</v>
      </c>
      <c r="Y1445" t="s">
        <v>92</v>
      </c>
      <c r="Z1445" t="s">
        <v>409</v>
      </c>
      <c r="AA1445" t="s">
        <v>214</v>
      </c>
      <c r="AB1445" t="s">
        <v>330</v>
      </c>
      <c r="AC1445" t="s">
        <v>740</v>
      </c>
      <c r="AD1445" t="s">
        <v>86</v>
      </c>
    </row>
    <row r="1446" spans="1:30" hidden="1" x14ac:dyDescent="0.3">
      <c r="A1446" t="s">
        <v>6441</v>
      </c>
      <c r="B1446" t="s">
        <v>6442</v>
      </c>
      <c r="C1446" s="1" t="str">
        <f t="shared" si="242"/>
        <v>21:0502</v>
      </c>
      <c r="D1446" s="1" t="str">
        <f t="shared" si="243"/>
        <v>21:0166</v>
      </c>
      <c r="E1446" t="s">
        <v>6443</v>
      </c>
      <c r="F1446" t="s">
        <v>6444</v>
      </c>
      <c r="H1446">
        <v>52.529224200000002</v>
      </c>
      <c r="I1446">
        <v>-63.119225</v>
      </c>
      <c r="J1446" s="1" t="str">
        <f t="shared" si="244"/>
        <v>NGR lake sediment grab sample</v>
      </c>
      <c r="K1446" s="1" t="str">
        <f t="shared" si="245"/>
        <v>&lt;177 micron (NGR)</v>
      </c>
      <c r="L1446">
        <v>22</v>
      </c>
      <c r="M1446" t="s">
        <v>91</v>
      </c>
      <c r="N1446">
        <v>266</v>
      </c>
      <c r="O1446" t="s">
        <v>335</v>
      </c>
      <c r="P1446" t="s">
        <v>79</v>
      </c>
      <c r="Q1446" t="s">
        <v>95</v>
      </c>
      <c r="R1446" t="s">
        <v>79</v>
      </c>
      <c r="S1446" t="s">
        <v>79</v>
      </c>
      <c r="T1446" t="s">
        <v>40</v>
      </c>
      <c r="U1446" t="s">
        <v>3885</v>
      </c>
      <c r="V1446" t="s">
        <v>4178</v>
      </c>
      <c r="W1446" t="s">
        <v>40</v>
      </c>
      <c r="X1446" t="s">
        <v>43</v>
      </c>
      <c r="Y1446" t="s">
        <v>153</v>
      </c>
      <c r="Z1446" t="s">
        <v>760</v>
      </c>
      <c r="AA1446" t="s">
        <v>58</v>
      </c>
      <c r="AB1446" t="s">
        <v>1276</v>
      </c>
      <c r="AC1446" t="s">
        <v>85</v>
      </c>
      <c r="AD1446" t="s">
        <v>86</v>
      </c>
    </row>
    <row r="1447" spans="1:30" hidden="1" x14ac:dyDescent="0.3">
      <c r="A1447" t="s">
        <v>6445</v>
      </c>
      <c r="B1447" t="s">
        <v>6446</v>
      </c>
      <c r="C1447" s="1" t="str">
        <f t="shared" si="242"/>
        <v>21:0502</v>
      </c>
      <c r="D1447" s="1" t="str">
        <f t="shared" si="243"/>
        <v>21:0166</v>
      </c>
      <c r="E1447" t="s">
        <v>6447</v>
      </c>
      <c r="F1447" t="s">
        <v>6448</v>
      </c>
      <c r="H1447">
        <v>52.552669399999999</v>
      </c>
      <c r="I1447">
        <v>-63.120616200000001</v>
      </c>
      <c r="J1447" s="1" t="str">
        <f t="shared" si="244"/>
        <v>NGR lake sediment grab sample</v>
      </c>
      <c r="K1447" s="1" t="str">
        <f t="shared" si="245"/>
        <v>&lt;177 micron (NGR)</v>
      </c>
      <c r="L1447">
        <v>22</v>
      </c>
      <c r="M1447" t="s">
        <v>102</v>
      </c>
      <c r="N1447">
        <v>267</v>
      </c>
      <c r="O1447" t="s">
        <v>477</v>
      </c>
      <c r="P1447" t="s">
        <v>136</v>
      </c>
      <c r="Q1447" t="s">
        <v>95</v>
      </c>
      <c r="R1447" t="s">
        <v>131</v>
      </c>
      <c r="S1447" t="s">
        <v>37</v>
      </c>
      <c r="T1447" t="s">
        <v>40</v>
      </c>
      <c r="U1447" t="s">
        <v>492</v>
      </c>
      <c r="V1447" t="s">
        <v>248</v>
      </c>
      <c r="W1447" t="s">
        <v>40</v>
      </c>
      <c r="X1447" t="s">
        <v>43</v>
      </c>
      <c r="Y1447" t="s">
        <v>37</v>
      </c>
      <c r="Z1447" t="s">
        <v>214</v>
      </c>
      <c r="AA1447" t="s">
        <v>204</v>
      </c>
      <c r="AB1447" t="s">
        <v>2003</v>
      </c>
      <c r="AC1447" t="s">
        <v>97</v>
      </c>
      <c r="AD1447" t="s">
        <v>449</v>
      </c>
    </row>
    <row r="1448" spans="1:30" hidden="1" x14ac:dyDescent="0.3">
      <c r="A1448" t="s">
        <v>6449</v>
      </c>
      <c r="B1448" t="s">
        <v>6450</v>
      </c>
      <c r="C1448" s="1" t="str">
        <f t="shared" si="242"/>
        <v>21:0502</v>
      </c>
      <c r="D1448" s="1" t="str">
        <f t="shared" si="243"/>
        <v>21:0166</v>
      </c>
      <c r="E1448" t="s">
        <v>6451</v>
      </c>
      <c r="F1448" t="s">
        <v>6452</v>
      </c>
      <c r="H1448">
        <v>52.591299999999997</v>
      </c>
      <c r="I1448">
        <v>-63.137610299999999</v>
      </c>
      <c r="J1448" s="1" t="str">
        <f t="shared" si="244"/>
        <v>NGR lake sediment grab sample</v>
      </c>
      <c r="K1448" s="1" t="str">
        <f t="shared" si="245"/>
        <v>&lt;177 micron (NGR)</v>
      </c>
      <c r="L1448">
        <v>22</v>
      </c>
      <c r="M1448" t="s">
        <v>113</v>
      </c>
      <c r="N1448">
        <v>268</v>
      </c>
      <c r="O1448" t="s">
        <v>192</v>
      </c>
      <c r="P1448" t="s">
        <v>37</v>
      </c>
      <c r="Q1448" t="s">
        <v>95</v>
      </c>
      <c r="R1448" t="s">
        <v>38</v>
      </c>
      <c r="S1448" t="s">
        <v>37</v>
      </c>
      <c r="T1448" t="s">
        <v>40</v>
      </c>
      <c r="U1448" t="s">
        <v>2590</v>
      </c>
      <c r="V1448" t="s">
        <v>248</v>
      </c>
      <c r="W1448" t="s">
        <v>194</v>
      </c>
      <c r="X1448" t="s">
        <v>43</v>
      </c>
      <c r="Y1448" t="s">
        <v>39</v>
      </c>
      <c r="Z1448" t="s">
        <v>58</v>
      </c>
      <c r="AA1448" t="s">
        <v>204</v>
      </c>
      <c r="AB1448" t="s">
        <v>35</v>
      </c>
      <c r="AC1448" t="s">
        <v>94</v>
      </c>
      <c r="AD1448" t="s">
        <v>449</v>
      </c>
    </row>
    <row r="1449" spans="1:30" hidden="1" x14ac:dyDescent="0.3">
      <c r="A1449" t="s">
        <v>6453</v>
      </c>
      <c r="B1449" t="s">
        <v>6454</v>
      </c>
      <c r="C1449" s="1" t="str">
        <f t="shared" si="242"/>
        <v>21:0502</v>
      </c>
      <c r="D1449" s="1" t="str">
        <f t="shared" si="243"/>
        <v>21:0166</v>
      </c>
      <c r="E1449" t="s">
        <v>6455</v>
      </c>
      <c r="F1449" t="s">
        <v>6456</v>
      </c>
      <c r="H1449">
        <v>52.613430700000002</v>
      </c>
      <c r="I1449">
        <v>-63.140516300000002</v>
      </c>
      <c r="J1449" s="1" t="str">
        <f t="shared" si="244"/>
        <v>NGR lake sediment grab sample</v>
      </c>
      <c r="K1449" s="1" t="str">
        <f t="shared" si="245"/>
        <v>&lt;177 micron (NGR)</v>
      </c>
      <c r="L1449">
        <v>22</v>
      </c>
      <c r="M1449" t="s">
        <v>127</v>
      </c>
      <c r="N1449">
        <v>269</v>
      </c>
      <c r="O1449" t="s">
        <v>414</v>
      </c>
      <c r="P1449" t="s">
        <v>68</v>
      </c>
      <c r="Q1449" t="s">
        <v>95</v>
      </c>
      <c r="R1449" t="s">
        <v>131</v>
      </c>
      <c r="S1449" t="s">
        <v>136</v>
      </c>
      <c r="T1449" t="s">
        <v>40</v>
      </c>
      <c r="U1449" t="s">
        <v>82</v>
      </c>
      <c r="V1449" t="s">
        <v>1169</v>
      </c>
      <c r="W1449" t="s">
        <v>40</v>
      </c>
      <c r="X1449" t="s">
        <v>43</v>
      </c>
      <c r="Y1449" t="s">
        <v>39</v>
      </c>
      <c r="Z1449" t="s">
        <v>44</v>
      </c>
      <c r="AA1449" t="s">
        <v>204</v>
      </c>
      <c r="AB1449" t="s">
        <v>437</v>
      </c>
      <c r="AC1449" t="s">
        <v>144</v>
      </c>
      <c r="AD1449" t="s">
        <v>409</v>
      </c>
    </row>
    <row r="1450" spans="1:30" hidden="1" x14ac:dyDescent="0.3">
      <c r="A1450" t="s">
        <v>6457</v>
      </c>
      <c r="B1450" t="s">
        <v>6458</v>
      </c>
      <c r="C1450" s="1" t="str">
        <f t="shared" si="242"/>
        <v>21:0502</v>
      </c>
      <c r="D1450" s="1" t="str">
        <f t="shared" si="243"/>
        <v>21:0166</v>
      </c>
      <c r="E1450" t="s">
        <v>6459</v>
      </c>
      <c r="F1450" t="s">
        <v>6460</v>
      </c>
      <c r="H1450">
        <v>52.698529299999997</v>
      </c>
      <c r="I1450">
        <v>-63.0869432</v>
      </c>
      <c r="J1450" s="1" t="str">
        <f t="shared" si="244"/>
        <v>NGR lake sediment grab sample</v>
      </c>
      <c r="K1450" s="1" t="str">
        <f t="shared" si="245"/>
        <v>&lt;177 micron (NGR)</v>
      </c>
      <c r="L1450">
        <v>22</v>
      </c>
      <c r="M1450" t="s">
        <v>142</v>
      </c>
      <c r="N1450">
        <v>270</v>
      </c>
      <c r="O1450" t="s">
        <v>192</v>
      </c>
      <c r="P1450" t="s">
        <v>136</v>
      </c>
      <c r="Q1450" t="s">
        <v>95</v>
      </c>
      <c r="R1450" t="s">
        <v>153</v>
      </c>
      <c r="S1450" t="s">
        <v>37</v>
      </c>
      <c r="T1450" t="s">
        <v>40</v>
      </c>
      <c r="U1450" t="s">
        <v>255</v>
      </c>
      <c r="V1450" t="s">
        <v>271</v>
      </c>
      <c r="W1450" t="s">
        <v>40</v>
      </c>
      <c r="X1450" t="s">
        <v>43</v>
      </c>
      <c r="Y1450" t="s">
        <v>39</v>
      </c>
      <c r="Z1450" t="s">
        <v>134</v>
      </c>
      <c r="AA1450" t="s">
        <v>214</v>
      </c>
      <c r="AB1450" t="s">
        <v>683</v>
      </c>
      <c r="AC1450" t="s">
        <v>70</v>
      </c>
      <c r="AD1450" t="s">
        <v>86</v>
      </c>
    </row>
    <row r="1451" spans="1:30" hidden="1" x14ac:dyDescent="0.3">
      <c r="A1451" t="s">
        <v>6461</v>
      </c>
      <c r="B1451" t="s">
        <v>6462</v>
      </c>
      <c r="C1451" s="1" t="str">
        <f t="shared" si="242"/>
        <v>21:0502</v>
      </c>
      <c r="D1451" s="1" t="str">
        <f t="shared" si="243"/>
        <v>21:0166</v>
      </c>
      <c r="E1451" t="s">
        <v>6463</v>
      </c>
      <c r="F1451" t="s">
        <v>6464</v>
      </c>
      <c r="H1451">
        <v>52.732154199999997</v>
      </c>
      <c r="I1451">
        <v>-63.024486500000002</v>
      </c>
      <c r="J1451" s="1" t="str">
        <f t="shared" si="244"/>
        <v>NGR lake sediment grab sample</v>
      </c>
      <c r="K1451" s="1" t="str">
        <f t="shared" si="245"/>
        <v>&lt;177 micron (NGR)</v>
      </c>
      <c r="L1451">
        <v>22</v>
      </c>
      <c r="M1451" t="s">
        <v>150</v>
      </c>
      <c r="N1451">
        <v>271</v>
      </c>
      <c r="O1451" t="s">
        <v>423</v>
      </c>
      <c r="P1451" t="s">
        <v>176</v>
      </c>
      <c r="Q1451" t="s">
        <v>95</v>
      </c>
      <c r="R1451" t="s">
        <v>193</v>
      </c>
      <c r="S1451" t="s">
        <v>185</v>
      </c>
      <c r="T1451" t="s">
        <v>40</v>
      </c>
      <c r="U1451" t="s">
        <v>3885</v>
      </c>
      <c r="V1451" t="s">
        <v>689</v>
      </c>
      <c r="W1451" t="s">
        <v>40</v>
      </c>
      <c r="X1451" t="s">
        <v>43</v>
      </c>
      <c r="Y1451" t="s">
        <v>55</v>
      </c>
      <c r="Z1451" t="s">
        <v>314</v>
      </c>
      <c r="AA1451" t="s">
        <v>214</v>
      </c>
      <c r="AB1451" t="s">
        <v>2291</v>
      </c>
      <c r="AC1451" t="s">
        <v>70</v>
      </c>
      <c r="AD1451" t="s">
        <v>122</v>
      </c>
    </row>
    <row r="1452" spans="1:30" hidden="1" x14ac:dyDescent="0.3">
      <c r="A1452" t="s">
        <v>6465</v>
      </c>
      <c r="B1452" t="s">
        <v>6466</v>
      </c>
      <c r="C1452" s="1" t="str">
        <f t="shared" si="242"/>
        <v>21:0502</v>
      </c>
      <c r="D1452" s="1" t="str">
        <f t="shared" si="243"/>
        <v>21:0166</v>
      </c>
      <c r="E1452" t="s">
        <v>6467</v>
      </c>
      <c r="F1452" t="s">
        <v>6468</v>
      </c>
      <c r="H1452">
        <v>52.729827100000001</v>
      </c>
      <c r="I1452">
        <v>-62.950014600000003</v>
      </c>
      <c r="J1452" s="1" t="str">
        <f t="shared" si="244"/>
        <v>NGR lake sediment grab sample</v>
      </c>
      <c r="K1452" s="1" t="str">
        <f t="shared" si="245"/>
        <v>&lt;177 micron (NGR)</v>
      </c>
      <c r="L1452">
        <v>22</v>
      </c>
      <c r="M1452" t="s">
        <v>175</v>
      </c>
      <c r="N1452">
        <v>272</v>
      </c>
      <c r="O1452" t="s">
        <v>247</v>
      </c>
      <c r="P1452" t="s">
        <v>79</v>
      </c>
      <c r="Q1452" t="s">
        <v>95</v>
      </c>
      <c r="R1452" t="s">
        <v>92</v>
      </c>
      <c r="S1452" t="s">
        <v>136</v>
      </c>
      <c r="T1452" t="s">
        <v>40</v>
      </c>
      <c r="U1452" t="s">
        <v>1520</v>
      </c>
      <c r="V1452" t="s">
        <v>1642</v>
      </c>
      <c r="W1452" t="s">
        <v>40</v>
      </c>
      <c r="X1452" t="s">
        <v>43</v>
      </c>
      <c r="Y1452" t="s">
        <v>39</v>
      </c>
      <c r="Z1452" t="s">
        <v>263</v>
      </c>
      <c r="AA1452" t="s">
        <v>44</v>
      </c>
      <c r="AB1452" t="s">
        <v>59</v>
      </c>
      <c r="AC1452" t="s">
        <v>144</v>
      </c>
      <c r="AD1452" t="s">
        <v>409</v>
      </c>
    </row>
    <row r="1453" spans="1:30" hidden="1" x14ac:dyDescent="0.3">
      <c r="A1453" t="s">
        <v>6469</v>
      </c>
      <c r="B1453" t="s">
        <v>6470</v>
      </c>
      <c r="C1453" s="1" t="str">
        <f t="shared" si="242"/>
        <v>21:0502</v>
      </c>
      <c r="D1453" s="1" t="str">
        <f t="shared" si="243"/>
        <v>21:0166</v>
      </c>
      <c r="E1453" t="s">
        <v>6471</v>
      </c>
      <c r="F1453" t="s">
        <v>6472</v>
      </c>
      <c r="H1453">
        <v>52.723922899999998</v>
      </c>
      <c r="I1453">
        <v>-62.9081641</v>
      </c>
      <c r="J1453" s="1" t="str">
        <f t="shared" si="244"/>
        <v>NGR lake sediment grab sample</v>
      </c>
      <c r="K1453" s="1" t="str">
        <f t="shared" si="245"/>
        <v>&lt;177 micron (NGR)</v>
      </c>
      <c r="L1453">
        <v>22</v>
      </c>
      <c r="M1453" t="s">
        <v>184</v>
      </c>
      <c r="N1453">
        <v>273</v>
      </c>
      <c r="O1453" t="s">
        <v>414</v>
      </c>
      <c r="P1453" t="s">
        <v>119</v>
      </c>
      <c r="Q1453" t="s">
        <v>95</v>
      </c>
      <c r="R1453" t="s">
        <v>79</v>
      </c>
      <c r="S1453" t="s">
        <v>92</v>
      </c>
      <c r="T1453" t="s">
        <v>40</v>
      </c>
      <c r="U1453" t="s">
        <v>428</v>
      </c>
      <c r="V1453" t="s">
        <v>884</v>
      </c>
      <c r="W1453" t="s">
        <v>40</v>
      </c>
      <c r="X1453" t="s">
        <v>179</v>
      </c>
      <c r="Y1453" t="s">
        <v>55</v>
      </c>
      <c r="Z1453" t="s">
        <v>257</v>
      </c>
      <c r="AA1453" t="s">
        <v>58</v>
      </c>
      <c r="AB1453" t="s">
        <v>330</v>
      </c>
      <c r="AC1453" t="s">
        <v>179</v>
      </c>
      <c r="AD1453" t="s">
        <v>203</v>
      </c>
    </row>
    <row r="1454" spans="1:30" hidden="1" x14ac:dyDescent="0.3">
      <c r="A1454" t="s">
        <v>6473</v>
      </c>
      <c r="B1454" t="s">
        <v>6474</v>
      </c>
      <c r="C1454" s="1" t="str">
        <f t="shared" si="242"/>
        <v>21:0502</v>
      </c>
      <c r="D1454" s="1" t="str">
        <f t="shared" si="243"/>
        <v>21:0166</v>
      </c>
      <c r="E1454" t="s">
        <v>6475</v>
      </c>
      <c r="F1454" t="s">
        <v>6476</v>
      </c>
      <c r="H1454">
        <v>52.721852499999997</v>
      </c>
      <c r="I1454">
        <v>-62.884464700000002</v>
      </c>
      <c r="J1454" s="1" t="str">
        <f t="shared" si="244"/>
        <v>NGR lake sediment grab sample</v>
      </c>
      <c r="K1454" s="1" t="str">
        <f t="shared" si="245"/>
        <v>&lt;177 micron (NGR)</v>
      </c>
      <c r="L1454">
        <v>22</v>
      </c>
      <c r="M1454" t="s">
        <v>191</v>
      </c>
      <c r="N1454">
        <v>274</v>
      </c>
      <c r="O1454" t="s">
        <v>263</v>
      </c>
      <c r="P1454" t="s">
        <v>92</v>
      </c>
      <c r="Q1454" t="s">
        <v>95</v>
      </c>
      <c r="R1454" t="s">
        <v>202</v>
      </c>
      <c r="S1454" t="s">
        <v>153</v>
      </c>
      <c r="T1454" t="s">
        <v>40</v>
      </c>
      <c r="U1454" t="s">
        <v>3754</v>
      </c>
      <c r="V1454" t="s">
        <v>47</v>
      </c>
      <c r="W1454" t="s">
        <v>40</v>
      </c>
      <c r="X1454" t="s">
        <v>43</v>
      </c>
      <c r="Y1454" t="s">
        <v>39</v>
      </c>
      <c r="Z1454" t="s">
        <v>211</v>
      </c>
      <c r="AA1454" t="s">
        <v>135</v>
      </c>
      <c r="AB1454" t="s">
        <v>450</v>
      </c>
      <c r="AC1454" t="s">
        <v>57</v>
      </c>
      <c r="AD1454" t="s">
        <v>449</v>
      </c>
    </row>
    <row r="1455" spans="1:30" hidden="1" x14ac:dyDescent="0.3">
      <c r="A1455" t="s">
        <v>6477</v>
      </c>
      <c r="B1455" t="s">
        <v>6478</v>
      </c>
      <c r="C1455" s="1" t="str">
        <f t="shared" si="242"/>
        <v>21:0502</v>
      </c>
      <c r="D1455" s="1" t="str">
        <f t="shared" si="243"/>
        <v>21:0166</v>
      </c>
      <c r="E1455" t="s">
        <v>6479</v>
      </c>
      <c r="F1455" t="s">
        <v>6480</v>
      </c>
      <c r="H1455">
        <v>52.727974699999997</v>
      </c>
      <c r="I1455">
        <v>-62.825455099999999</v>
      </c>
      <c r="J1455" s="1" t="str">
        <f t="shared" si="244"/>
        <v>NGR lake sediment grab sample</v>
      </c>
      <c r="K1455" s="1" t="str">
        <f t="shared" si="245"/>
        <v>&lt;177 micron (NGR)</v>
      </c>
      <c r="L1455">
        <v>22</v>
      </c>
      <c r="M1455" t="s">
        <v>201</v>
      </c>
      <c r="N1455">
        <v>275</v>
      </c>
      <c r="O1455" t="s">
        <v>93</v>
      </c>
      <c r="P1455" t="s">
        <v>169</v>
      </c>
      <c r="Q1455" t="s">
        <v>95</v>
      </c>
      <c r="R1455" t="s">
        <v>36</v>
      </c>
      <c r="S1455" t="s">
        <v>134</v>
      </c>
      <c r="T1455" t="s">
        <v>40</v>
      </c>
      <c r="U1455" t="s">
        <v>6481</v>
      </c>
      <c r="V1455" t="s">
        <v>6482</v>
      </c>
      <c r="W1455" t="s">
        <v>40</v>
      </c>
      <c r="X1455" t="s">
        <v>70</v>
      </c>
      <c r="Y1455" t="s">
        <v>38</v>
      </c>
      <c r="Z1455" t="s">
        <v>155</v>
      </c>
      <c r="AA1455" t="s">
        <v>45</v>
      </c>
      <c r="AB1455" t="s">
        <v>3060</v>
      </c>
      <c r="AC1455" t="s">
        <v>70</v>
      </c>
      <c r="AD1455" t="s">
        <v>241</v>
      </c>
    </row>
    <row r="1456" spans="1:30" hidden="1" x14ac:dyDescent="0.3">
      <c r="A1456" t="s">
        <v>6483</v>
      </c>
      <c r="B1456" t="s">
        <v>6484</v>
      </c>
      <c r="C1456" s="1" t="str">
        <f t="shared" si="242"/>
        <v>21:0502</v>
      </c>
      <c r="D1456" s="1" t="str">
        <f t="shared" si="243"/>
        <v>21:0166</v>
      </c>
      <c r="E1456" t="s">
        <v>6485</v>
      </c>
      <c r="F1456" t="s">
        <v>6486</v>
      </c>
      <c r="H1456">
        <v>52.728156499999997</v>
      </c>
      <c r="I1456">
        <v>-62.7381198</v>
      </c>
      <c r="J1456" s="1" t="str">
        <f t="shared" si="244"/>
        <v>NGR lake sediment grab sample</v>
      </c>
      <c r="K1456" s="1" t="str">
        <f t="shared" si="245"/>
        <v>&lt;177 micron (NGR)</v>
      </c>
      <c r="L1456">
        <v>22</v>
      </c>
      <c r="M1456" t="s">
        <v>210</v>
      </c>
      <c r="N1456">
        <v>276</v>
      </c>
      <c r="O1456" t="s">
        <v>78</v>
      </c>
      <c r="P1456" t="s">
        <v>54</v>
      </c>
      <c r="Q1456" t="s">
        <v>37</v>
      </c>
      <c r="R1456" t="s">
        <v>92</v>
      </c>
      <c r="S1456" t="s">
        <v>68</v>
      </c>
      <c r="T1456" t="s">
        <v>40</v>
      </c>
      <c r="U1456" t="s">
        <v>4002</v>
      </c>
      <c r="V1456" t="s">
        <v>42</v>
      </c>
      <c r="W1456" t="s">
        <v>40</v>
      </c>
      <c r="X1456" t="s">
        <v>43</v>
      </c>
      <c r="Y1456" t="s">
        <v>95</v>
      </c>
      <c r="Z1456" t="s">
        <v>44</v>
      </c>
      <c r="AA1456" t="s">
        <v>67</v>
      </c>
      <c r="AB1456" t="s">
        <v>2095</v>
      </c>
      <c r="AC1456" t="s">
        <v>339</v>
      </c>
      <c r="AD1456" t="s">
        <v>324</v>
      </c>
    </row>
    <row r="1457" spans="1:30" hidden="1" x14ac:dyDescent="0.3">
      <c r="A1457" t="s">
        <v>6487</v>
      </c>
      <c r="B1457" t="s">
        <v>6488</v>
      </c>
      <c r="C1457" s="1" t="str">
        <f t="shared" si="242"/>
        <v>21:0502</v>
      </c>
      <c r="D1457" s="1" t="str">
        <f t="shared" si="243"/>
        <v>21:0166</v>
      </c>
      <c r="E1457" t="s">
        <v>6489</v>
      </c>
      <c r="F1457" t="s">
        <v>6490</v>
      </c>
      <c r="H1457">
        <v>52.739359</v>
      </c>
      <c r="I1457">
        <v>-62.538021899999997</v>
      </c>
      <c r="J1457" s="1" t="str">
        <f t="shared" si="244"/>
        <v>NGR lake sediment grab sample</v>
      </c>
      <c r="K1457" s="1" t="str">
        <f t="shared" si="245"/>
        <v>&lt;177 micron (NGR)</v>
      </c>
      <c r="L1457">
        <v>22</v>
      </c>
      <c r="M1457" t="s">
        <v>221</v>
      </c>
      <c r="N1457">
        <v>277</v>
      </c>
      <c r="O1457" t="s">
        <v>304</v>
      </c>
      <c r="P1457" t="s">
        <v>193</v>
      </c>
      <c r="Q1457" t="s">
        <v>95</v>
      </c>
      <c r="R1457" t="s">
        <v>119</v>
      </c>
      <c r="S1457" t="s">
        <v>79</v>
      </c>
      <c r="T1457" t="s">
        <v>40</v>
      </c>
      <c r="U1457" t="s">
        <v>438</v>
      </c>
      <c r="V1457" t="s">
        <v>2195</v>
      </c>
      <c r="W1457" t="s">
        <v>40</v>
      </c>
      <c r="X1457" t="s">
        <v>43</v>
      </c>
      <c r="Y1457" t="s">
        <v>55</v>
      </c>
      <c r="Z1457" t="s">
        <v>211</v>
      </c>
      <c r="AA1457" t="s">
        <v>58</v>
      </c>
      <c r="AB1457" t="s">
        <v>67</v>
      </c>
      <c r="AC1457" t="s">
        <v>97</v>
      </c>
      <c r="AD1457" t="s">
        <v>216</v>
      </c>
    </row>
    <row r="1458" spans="1:30" hidden="1" x14ac:dyDescent="0.3">
      <c r="A1458" t="s">
        <v>6491</v>
      </c>
      <c r="B1458" t="s">
        <v>6492</v>
      </c>
      <c r="C1458" s="1" t="str">
        <f t="shared" si="242"/>
        <v>21:0502</v>
      </c>
      <c r="D1458" s="1" t="str">
        <f t="shared" si="243"/>
        <v>21:0166</v>
      </c>
      <c r="E1458" t="s">
        <v>6493</v>
      </c>
      <c r="F1458" t="s">
        <v>6494</v>
      </c>
      <c r="H1458">
        <v>52.765467700000002</v>
      </c>
      <c r="I1458">
        <v>-62.304555800000003</v>
      </c>
      <c r="J1458" s="1" t="str">
        <f t="shared" si="244"/>
        <v>NGR lake sediment grab sample</v>
      </c>
      <c r="K1458" s="1" t="str">
        <f t="shared" si="245"/>
        <v>&lt;177 micron (NGR)</v>
      </c>
      <c r="L1458">
        <v>22</v>
      </c>
      <c r="M1458" t="s">
        <v>230</v>
      </c>
      <c r="N1458">
        <v>278</v>
      </c>
      <c r="O1458" t="s">
        <v>247</v>
      </c>
      <c r="P1458" t="s">
        <v>68</v>
      </c>
      <c r="Q1458" t="s">
        <v>95</v>
      </c>
      <c r="R1458" t="s">
        <v>153</v>
      </c>
      <c r="S1458" t="s">
        <v>68</v>
      </c>
      <c r="T1458" t="s">
        <v>40</v>
      </c>
      <c r="U1458" t="s">
        <v>66</v>
      </c>
      <c r="V1458" t="s">
        <v>94</v>
      </c>
      <c r="W1458" t="s">
        <v>194</v>
      </c>
      <c r="X1458" t="s">
        <v>43</v>
      </c>
      <c r="Y1458" t="s">
        <v>95</v>
      </c>
      <c r="Z1458" t="s">
        <v>135</v>
      </c>
      <c r="AA1458" t="s">
        <v>134</v>
      </c>
      <c r="AB1458" t="s">
        <v>554</v>
      </c>
      <c r="AC1458" t="s">
        <v>598</v>
      </c>
      <c r="AD1458" t="s">
        <v>86</v>
      </c>
    </row>
    <row r="1459" spans="1:30" hidden="1" x14ac:dyDescent="0.3">
      <c r="A1459" t="s">
        <v>6495</v>
      </c>
      <c r="B1459" t="s">
        <v>6496</v>
      </c>
      <c r="C1459" s="1" t="str">
        <f t="shared" si="242"/>
        <v>21:0502</v>
      </c>
      <c r="D1459" s="1" t="str">
        <f t="shared" si="243"/>
        <v>21:0166</v>
      </c>
      <c r="E1459" t="s">
        <v>6497</v>
      </c>
      <c r="F1459" t="s">
        <v>6498</v>
      </c>
      <c r="H1459">
        <v>52.755112699999998</v>
      </c>
      <c r="I1459">
        <v>-62.218217000000003</v>
      </c>
      <c r="J1459" s="1" t="str">
        <f t="shared" si="244"/>
        <v>NGR lake sediment grab sample</v>
      </c>
      <c r="K1459" s="1" t="str">
        <f t="shared" si="245"/>
        <v>&lt;177 micron (NGR)</v>
      </c>
      <c r="L1459">
        <v>22</v>
      </c>
      <c r="M1459" t="s">
        <v>238</v>
      </c>
      <c r="N1459">
        <v>279</v>
      </c>
      <c r="O1459" t="s">
        <v>255</v>
      </c>
      <c r="P1459" t="s">
        <v>92</v>
      </c>
      <c r="Q1459" t="s">
        <v>55</v>
      </c>
      <c r="R1459" t="s">
        <v>92</v>
      </c>
      <c r="S1459" t="s">
        <v>68</v>
      </c>
      <c r="T1459" t="s">
        <v>40</v>
      </c>
      <c r="U1459" t="s">
        <v>257</v>
      </c>
      <c r="V1459" t="s">
        <v>68</v>
      </c>
      <c r="W1459" t="s">
        <v>40</v>
      </c>
      <c r="X1459" t="s">
        <v>43</v>
      </c>
      <c r="Y1459" t="s">
        <v>39</v>
      </c>
      <c r="Z1459" t="s">
        <v>214</v>
      </c>
      <c r="AA1459" t="s">
        <v>58</v>
      </c>
      <c r="AB1459" t="s">
        <v>1378</v>
      </c>
      <c r="AC1459" t="s">
        <v>47</v>
      </c>
      <c r="AD1459" t="s">
        <v>122</v>
      </c>
    </row>
    <row r="1460" spans="1:30" hidden="1" x14ac:dyDescent="0.3">
      <c r="A1460" t="s">
        <v>6499</v>
      </c>
      <c r="B1460" t="s">
        <v>6500</v>
      </c>
      <c r="C1460" s="1" t="str">
        <f t="shared" si="242"/>
        <v>21:0502</v>
      </c>
      <c r="D1460" s="1" t="str">
        <f t="shared" si="243"/>
        <v>21:0166</v>
      </c>
      <c r="E1460" t="s">
        <v>6501</v>
      </c>
      <c r="F1460" t="s">
        <v>6502</v>
      </c>
      <c r="H1460">
        <v>52.752462000000001</v>
      </c>
      <c r="I1460">
        <v>-62.172066600000001</v>
      </c>
      <c r="J1460" s="1" t="str">
        <f t="shared" si="244"/>
        <v>NGR lake sediment grab sample</v>
      </c>
      <c r="K1460" s="1" t="str">
        <f t="shared" si="245"/>
        <v>&lt;177 micron (NGR)</v>
      </c>
      <c r="L1460">
        <v>22</v>
      </c>
      <c r="M1460" t="s">
        <v>246</v>
      </c>
      <c r="N1460">
        <v>280</v>
      </c>
      <c r="O1460" t="s">
        <v>329</v>
      </c>
      <c r="P1460" t="s">
        <v>202</v>
      </c>
      <c r="Q1460" t="s">
        <v>95</v>
      </c>
      <c r="R1460" t="s">
        <v>153</v>
      </c>
      <c r="S1460" t="s">
        <v>68</v>
      </c>
      <c r="T1460" t="s">
        <v>40</v>
      </c>
      <c r="U1460" t="s">
        <v>2493</v>
      </c>
      <c r="V1460" t="s">
        <v>167</v>
      </c>
      <c r="W1460" t="s">
        <v>40</v>
      </c>
      <c r="X1460" t="s">
        <v>43</v>
      </c>
      <c r="Y1460" t="s">
        <v>55</v>
      </c>
      <c r="Z1460" t="s">
        <v>337</v>
      </c>
      <c r="AA1460" t="s">
        <v>258</v>
      </c>
      <c r="AB1460" t="s">
        <v>416</v>
      </c>
      <c r="AC1460" t="s">
        <v>60</v>
      </c>
      <c r="AD1460" t="s">
        <v>122</v>
      </c>
    </row>
    <row r="1461" spans="1:30" hidden="1" x14ac:dyDescent="0.3">
      <c r="A1461" t="s">
        <v>6503</v>
      </c>
      <c r="B1461" t="s">
        <v>6504</v>
      </c>
      <c r="C1461" s="1" t="str">
        <f t="shared" si="242"/>
        <v>21:0502</v>
      </c>
      <c r="D1461" s="1" t="str">
        <f t="shared" si="243"/>
        <v>21:0166</v>
      </c>
      <c r="E1461" t="s">
        <v>6505</v>
      </c>
      <c r="F1461" t="s">
        <v>6506</v>
      </c>
      <c r="H1461">
        <v>52.739903400000003</v>
      </c>
      <c r="I1461">
        <v>-62.086481999999997</v>
      </c>
      <c r="J1461" s="1" t="str">
        <f t="shared" si="244"/>
        <v>NGR lake sediment grab sample</v>
      </c>
      <c r="K1461" s="1" t="str">
        <f t="shared" si="245"/>
        <v>&lt;177 micron (NGR)</v>
      </c>
      <c r="L1461">
        <v>23</v>
      </c>
      <c r="M1461" t="s">
        <v>34</v>
      </c>
      <c r="N1461">
        <v>281</v>
      </c>
      <c r="O1461" t="s">
        <v>53</v>
      </c>
      <c r="P1461" t="s">
        <v>153</v>
      </c>
      <c r="Q1461" t="s">
        <v>95</v>
      </c>
      <c r="R1461" t="s">
        <v>136</v>
      </c>
      <c r="S1461" t="s">
        <v>37</v>
      </c>
      <c r="T1461" t="s">
        <v>40</v>
      </c>
      <c r="U1461" t="s">
        <v>78</v>
      </c>
      <c r="V1461" t="s">
        <v>194</v>
      </c>
      <c r="W1461" t="s">
        <v>40</v>
      </c>
      <c r="X1461" t="s">
        <v>43</v>
      </c>
      <c r="Y1461" t="s">
        <v>95</v>
      </c>
      <c r="Z1461" t="s">
        <v>67</v>
      </c>
      <c r="AA1461" t="s">
        <v>67</v>
      </c>
      <c r="AB1461" t="s">
        <v>2016</v>
      </c>
      <c r="AC1461" t="s">
        <v>85</v>
      </c>
      <c r="AD1461" t="s">
        <v>83</v>
      </c>
    </row>
    <row r="1462" spans="1:30" hidden="1" x14ac:dyDescent="0.3">
      <c r="A1462" t="s">
        <v>6507</v>
      </c>
      <c r="B1462" t="s">
        <v>6508</v>
      </c>
      <c r="C1462" s="1" t="str">
        <f t="shared" si="242"/>
        <v>21:0502</v>
      </c>
      <c r="D1462" s="1" t="str">
        <f t="shared" si="243"/>
        <v>21:0166</v>
      </c>
      <c r="E1462" t="s">
        <v>6509</v>
      </c>
      <c r="F1462" t="s">
        <v>6510</v>
      </c>
      <c r="H1462">
        <v>52.741567099999997</v>
      </c>
      <c r="I1462">
        <v>-62.014707700000002</v>
      </c>
      <c r="J1462" s="1" t="str">
        <f t="shared" si="244"/>
        <v>NGR lake sediment grab sample</v>
      </c>
      <c r="K1462" s="1" t="str">
        <f t="shared" si="245"/>
        <v>&lt;177 micron (NGR)</v>
      </c>
      <c r="L1462">
        <v>23</v>
      </c>
      <c r="M1462" t="s">
        <v>76</v>
      </c>
      <c r="N1462">
        <v>282</v>
      </c>
      <c r="O1462" t="s">
        <v>193</v>
      </c>
      <c r="P1462" t="s">
        <v>38</v>
      </c>
      <c r="Q1462" t="s">
        <v>55</v>
      </c>
      <c r="R1462" t="s">
        <v>37</v>
      </c>
      <c r="S1462" t="s">
        <v>95</v>
      </c>
      <c r="T1462" t="s">
        <v>40</v>
      </c>
      <c r="U1462" t="s">
        <v>108</v>
      </c>
      <c r="V1462" t="s">
        <v>264</v>
      </c>
      <c r="W1462" t="s">
        <v>40</v>
      </c>
      <c r="X1462" t="s">
        <v>43</v>
      </c>
      <c r="Y1462" t="s">
        <v>95</v>
      </c>
      <c r="Z1462" t="s">
        <v>67</v>
      </c>
      <c r="AA1462" t="s">
        <v>58</v>
      </c>
      <c r="AB1462" t="s">
        <v>1250</v>
      </c>
      <c r="AC1462" t="s">
        <v>239</v>
      </c>
      <c r="AD1462" t="s">
        <v>241</v>
      </c>
    </row>
    <row r="1463" spans="1:30" hidden="1" x14ac:dyDescent="0.3">
      <c r="A1463" t="s">
        <v>6511</v>
      </c>
      <c r="B1463" t="s">
        <v>6512</v>
      </c>
      <c r="C1463" s="1" t="str">
        <f t="shared" si="242"/>
        <v>21:0502</v>
      </c>
      <c r="D1463" s="1" t="str">
        <f t="shared" si="243"/>
        <v>21:0166</v>
      </c>
      <c r="E1463" t="s">
        <v>6505</v>
      </c>
      <c r="F1463" t="s">
        <v>6513</v>
      </c>
      <c r="H1463">
        <v>52.739903400000003</v>
      </c>
      <c r="I1463">
        <v>-62.086481999999997</v>
      </c>
      <c r="J1463" s="1" t="str">
        <f t="shared" si="244"/>
        <v>NGR lake sediment grab sample</v>
      </c>
      <c r="K1463" s="1" t="str">
        <f t="shared" si="245"/>
        <v>&lt;177 micron (NGR)</v>
      </c>
      <c r="L1463">
        <v>23</v>
      </c>
      <c r="M1463" t="s">
        <v>65</v>
      </c>
      <c r="N1463">
        <v>283</v>
      </c>
      <c r="O1463" t="s">
        <v>571</v>
      </c>
      <c r="P1463" t="s">
        <v>131</v>
      </c>
      <c r="Q1463" t="s">
        <v>95</v>
      </c>
      <c r="R1463" t="s">
        <v>136</v>
      </c>
      <c r="S1463" t="s">
        <v>55</v>
      </c>
      <c r="T1463" t="s">
        <v>40</v>
      </c>
      <c r="U1463" t="s">
        <v>247</v>
      </c>
      <c r="V1463" t="s">
        <v>194</v>
      </c>
      <c r="W1463" t="s">
        <v>40</v>
      </c>
      <c r="X1463" t="s">
        <v>43</v>
      </c>
      <c r="Y1463" t="s">
        <v>39</v>
      </c>
      <c r="Z1463" t="s">
        <v>164</v>
      </c>
      <c r="AA1463" t="s">
        <v>134</v>
      </c>
      <c r="AB1463" t="s">
        <v>2016</v>
      </c>
      <c r="AC1463" t="s">
        <v>740</v>
      </c>
      <c r="AD1463" t="s">
        <v>115</v>
      </c>
    </row>
    <row r="1464" spans="1:30" hidden="1" x14ac:dyDescent="0.3">
      <c r="A1464" t="s">
        <v>6514</v>
      </c>
      <c r="B1464" t="s">
        <v>6515</v>
      </c>
      <c r="C1464" s="1" t="str">
        <f t="shared" si="242"/>
        <v>21:0502</v>
      </c>
      <c r="D1464" s="1" t="str">
        <f t="shared" si="243"/>
        <v>21:0166</v>
      </c>
      <c r="E1464" t="s">
        <v>6505</v>
      </c>
      <c r="F1464" t="s">
        <v>6516</v>
      </c>
      <c r="H1464">
        <v>52.739903400000003</v>
      </c>
      <c r="I1464">
        <v>-62.086481999999997</v>
      </c>
      <c r="J1464" s="1" t="str">
        <f t="shared" si="244"/>
        <v>NGR lake sediment grab sample</v>
      </c>
      <c r="K1464" s="1" t="str">
        <f t="shared" si="245"/>
        <v>&lt;177 micron (NGR)</v>
      </c>
      <c r="L1464">
        <v>23</v>
      </c>
      <c r="M1464" t="s">
        <v>52</v>
      </c>
      <c r="N1464">
        <v>284</v>
      </c>
      <c r="O1464" t="s">
        <v>477</v>
      </c>
      <c r="P1464" t="s">
        <v>38</v>
      </c>
      <c r="Q1464" t="s">
        <v>95</v>
      </c>
      <c r="R1464" t="s">
        <v>136</v>
      </c>
      <c r="S1464" t="s">
        <v>55</v>
      </c>
      <c r="T1464" t="s">
        <v>40</v>
      </c>
      <c r="U1464" t="s">
        <v>247</v>
      </c>
      <c r="V1464" t="s">
        <v>194</v>
      </c>
      <c r="W1464" t="s">
        <v>40</v>
      </c>
      <c r="X1464" t="s">
        <v>43</v>
      </c>
      <c r="Y1464" t="s">
        <v>55</v>
      </c>
      <c r="Z1464" t="s">
        <v>164</v>
      </c>
      <c r="AA1464" t="s">
        <v>134</v>
      </c>
      <c r="AB1464" t="s">
        <v>873</v>
      </c>
      <c r="AC1464" t="s">
        <v>97</v>
      </c>
      <c r="AD1464" t="s">
        <v>83</v>
      </c>
    </row>
    <row r="1465" spans="1:30" hidden="1" x14ac:dyDescent="0.3">
      <c r="A1465" t="s">
        <v>6517</v>
      </c>
      <c r="B1465" t="s">
        <v>6518</v>
      </c>
      <c r="C1465" s="1" t="str">
        <f t="shared" si="242"/>
        <v>21:0502</v>
      </c>
      <c r="D1465" s="1" t="str">
        <f t="shared" si="243"/>
        <v>21:0166</v>
      </c>
      <c r="E1465" t="s">
        <v>6519</v>
      </c>
      <c r="F1465" t="s">
        <v>6520</v>
      </c>
      <c r="H1465">
        <v>52.758191400000001</v>
      </c>
      <c r="I1465">
        <v>-62.139623899999997</v>
      </c>
      <c r="J1465" s="1" t="str">
        <f t="shared" si="244"/>
        <v>NGR lake sediment grab sample</v>
      </c>
      <c r="K1465" s="1" t="str">
        <f t="shared" si="245"/>
        <v>&lt;177 micron (NGR)</v>
      </c>
      <c r="L1465">
        <v>23</v>
      </c>
      <c r="M1465" t="s">
        <v>91</v>
      </c>
      <c r="N1465">
        <v>285</v>
      </c>
      <c r="O1465" t="s">
        <v>383</v>
      </c>
      <c r="P1465" t="s">
        <v>270</v>
      </c>
      <c r="Q1465" t="s">
        <v>95</v>
      </c>
      <c r="R1465" t="s">
        <v>193</v>
      </c>
      <c r="S1465" t="s">
        <v>202</v>
      </c>
      <c r="T1465" t="s">
        <v>40</v>
      </c>
      <c r="U1465" t="s">
        <v>177</v>
      </c>
      <c r="V1465" t="s">
        <v>202</v>
      </c>
      <c r="W1465" t="s">
        <v>40</v>
      </c>
      <c r="X1465" t="s">
        <v>43</v>
      </c>
      <c r="Y1465" t="s">
        <v>95</v>
      </c>
      <c r="Z1465" t="s">
        <v>258</v>
      </c>
      <c r="AA1465" t="s">
        <v>135</v>
      </c>
      <c r="AB1465" t="s">
        <v>462</v>
      </c>
      <c r="AC1465" t="s">
        <v>484</v>
      </c>
      <c r="AD1465" t="s">
        <v>61</v>
      </c>
    </row>
    <row r="1466" spans="1:30" hidden="1" x14ac:dyDescent="0.3">
      <c r="A1466" t="s">
        <v>6521</v>
      </c>
      <c r="B1466" t="s">
        <v>6522</v>
      </c>
      <c r="C1466" s="1" t="str">
        <f t="shared" si="242"/>
        <v>21:0502</v>
      </c>
      <c r="D1466" s="1" t="str">
        <f t="shared" si="243"/>
        <v>21:0166</v>
      </c>
      <c r="E1466" t="s">
        <v>6523</v>
      </c>
      <c r="F1466" t="s">
        <v>6524</v>
      </c>
      <c r="H1466">
        <v>52.739779800000001</v>
      </c>
      <c r="I1466">
        <v>-62.621230300000001</v>
      </c>
      <c r="J1466" s="1" t="str">
        <f t="shared" si="244"/>
        <v>NGR lake sediment grab sample</v>
      </c>
      <c r="K1466" s="1" t="str">
        <f t="shared" si="245"/>
        <v>&lt;177 micron (NGR)</v>
      </c>
      <c r="L1466">
        <v>23</v>
      </c>
      <c r="M1466" t="s">
        <v>102</v>
      </c>
      <c r="N1466">
        <v>286</v>
      </c>
      <c r="O1466" t="s">
        <v>255</v>
      </c>
      <c r="P1466" t="s">
        <v>119</v>
      </c>
      <c r="Q1466" t="s">
        <v>95</v>
      </c>
      <c r="R1466" t="s">
        <v>79</v>
      </c>
      <c r="S1466" t="s">
        <v>37</v>
      </c>
      <c r="T1466" t="s">
        <v>40</v>
      </c>
      <c r="U1466" t="s">
        <v>676</v>
      </c>
      <c r="V1466" t="s">
        <v>57</v>
      </c>
      <c r="W1466" t="s">
        <v>40</v>
      </c>
      <c r="X1466" t="s">
        <v>43</v>
      </c>
      <c r="Y1466" t="s">
        <v>95</v>
      </c>
      <c r="Z1466" t="s">
        <v>204</v>
      </c>
      <c r="AA1466" t="s">
        <v>135</v>
      </c>
      <c r="AB1466" t="s">
        <v>952</v>
      </c>
      <c r="AC1466" t="s">
        <v>70</v>
      </c>
      <c r="AD1466" t="s">
        <v>48</v>
      </c>
    </row>
    <row r="1467" spans="1:30" hidden="1" x14ac:dyDescent="0.3">
      <c r="A1467" t="s">
        <v>6525</v>
      </c>
      <c r="B1467" t="s">
        <v>6526</v>
      </c>
      <c r="C1467" s="1" t="str">
        <f t="shared" si="242"/>
        <v>21:0502</v>
      </c>
      <c r="D1467" s="1" t="str">
        <f t="shared" si="243"/>
        <v>21:0166</v>
      </c>
      <c r="E1467" t="s">
        <v>6527</v>
      </c>
      <c r="F1467" t="s">
        <v>6528</v>
      </c>
      <c r="H1467">
        <v>52.756341499999998</v>
      </c>
      <c r="I1467">
        <v>-62.648276500000001</v>
      </c>
      <c r="J1467" s="1" t="str">
        <f t="shared" si="244"/>
        <v>NGR lake sediment grab sample</v>
      </c>
      <c r="K1467" s="1" t="str">
        <f t="shared" si="245"/>
        <v>&lt;177 micron (NGR)</v>
      </c>
      <c r="L1467">
        <v>23</v>
      </c>
      <c r="M1467" t="s">
        <v>113</v>
      </c>
      <c r="N1467">
        <v>287</v>
      </c>
      <c r="O1467" t="s">
        <v>873</v>
      </c>
      <c r="P1467" t="s">
        <v>165</v>
      </c>
      <c r="Q1467" t="s">
        <v>95</v>
      </c>
      <c r="R1467" t="s">
        <v>79</v>
      </c>
      <c r="S1467" t="s">
        <v>38</v>
      </c>
      <c r="T1467" t="s">
        <v>40</v>
      </c>
      <c r="U1467" t="s">
        <v>1556</v>
      </c>
      <c r="V1467" t="s">
        <v>461</v>
      </c>
      <c r="W1467" t="s">
        <v>40</v>
      </c>
      <c r="X1467" t="s">
        <v>179</v>
      </c>
      <c r="Y1467" t="s">
        <v>95</v>
      </c>
      <c r="Z1467" t="s">
        <v>337</v>
      </c>
      <c r="AA1467" t="s">
        <v>258</v>
      </c>
      <c r="AB1467" t="s">
        <v>3060</v>
      </c>
      <c r="AC1467" t="s">
        <v>47</v>
      </c>
      <c r="AD1467" t="s">
        <v>107</v>
      </c>
    </row>
    <row r="1468" spans="1:30" hidden="1" x14ac:dyDescent="0.3">
      <c r="A1468" t="s">
        <v>6529</v>
      </c>
      <c r="B1468" t="s">
        <v>6530</v>
      </c>
      <c r="C1468" s="1" t="str">
        <f t="shared" si="242"/>
        <v>21:0502</v>
      </c>
      <c r="D1468" s="1" t="str">
        <f>HYPERLINK("http://geochem.nrcan.gc.ca/cdogs/content/svy/svy_e.htm", "")</f>
        <v/>
      </c>
      <c r="G1468" s="1" t="str">
        <f>HYPERLINK("http://geochem.nrcan.gc.ca/cdogs/content/cr_/cr_00055_e.htm", "55")</f>
        <v>55</v>
      </c>
      <c r="J1468" t="s">
        <v>161</v>
      </c>
      <c r="K1468" t="s">
        <v>162</v>
      </c>
      <c r="L1468">
        <v>23</v>
      </c>
      <c r="M1468" t="s">
        <v>163</v>
      </c>
      <c r="N1468">
        <v>288</v>
      </c>
      <c r="O1468" t="s">
        <v>263</v>
      </c>
      <c r="P1468" t="s">
        <v>193</v>
      </c>
      <c r="Q1468" t="s">
        <v>37</v>
      </c>
      <c r="R1468" t="s">
        <v>185</v>
      </c>
      <c r="S1468" t="s">
        <v>136</v>
      </c>
      <c r="T1468" t="s">
        <v>40</v>
      </c>
      <c r="U1468" t="s">
        <v>877</v>
      </c>
      <c r="V1468" t="s">
        <v>167</v>
      </c>
      <c r="W1468" t="s">
        <v>40</v>
      </c>
      <c r="X1468" t="s">
        <v>39</v>
      </c>
      <c r="Y1468" t="s">
        <v>39</v>
      </c>
      <c r="Z1468" t="s">
        <v>134</v>
      </c>
      <c r="AA1468" t="s">
        <v>258</v>
      </c>
      <c r="AB1468" t="s">
        <v>204</v>
      </c>
      <c r="AC1468" t="s">
        <v>901</v>
      </c>
      <c r="AD1468" t="s">
        <v>449</v>
      </c>
    </row>
    <row r="1469" spans="1:30" hidden="1" x14ac:dyDescent="0.3">
      <c r="A1469" t="s">
        <v>6531</v>
      </c>
      <c r="B1469" t="s">
        <v>6532</v>
      </c>
      <c r="C1469" s="1" t="str">
        <f t="shared" si="242"/>
        <v>21:0502</v>
      </c>
      <c r="D1469" s="1" t="str">
        <f t="shared" ref="D1469:D1498" si="246">HYPERLINK("http://geochem.nrcan.gc.ca/cdogs/content/svy/svy210166_e.htm", "21:0166")</f>
        <v>21:0166</v>
      </c>
      <c r="E1469" t="s">
        <v>6533</v>
      </c>
      <c r="F1469" t="s">
        <v>6534</v>
      </c>
      <c r="H1469">
        <v>52.768505699999999</v>
      </c>
      <c r="I1469">
        <v>-62.690582599999999</v>
      </c>
      <c r="J1469" s="1" t="str">
        <f t="shared" ref="J1469:J1498" si="247">HYPERLINK("http://geochem.nrcan.gc.ca/cdogs/content/kwd/kwd020027_e.htm", "NGR lake sediment grab sample")</f>
        <v>NGR lake sediment grab sample</v>
      </c>
      <c r="K1469" s="1" t="str">
        <f t="shared" ref="K1469:K1498" si="248">HYPERLINK("http://geochem.nrcan.gc.ca/cdogs/content/kwd/kwd080006_e.htm", "&lt;177 micron (NGR)")</f>
        <v>&lt;177 micron (NGR)</v>
      </c>
      <c r="L1469">
        <v>23</v>
      </c>
      <c r="M1469" t="s">
        <v>127</v>
      </c>
      <c r="N1469">
        <v>289</v>
      </c>
      <c r="O1469" t="s">
        <v>78</v>
      </c>
      <c r="P1469" t="s">
        <v>176</v>
      </c>
      <c r="Q1469" t="s">
        <v>95</v>
      </c>
      <c r="R1469" t="s">
        <v>202</v>
      </c>
      <c r="S1469" t="s">
        <v>55</v>
      </c>
      <c r="T1469" t="s">
        <v>40</v>
      </c>
      <c r="U1469" t="s">
        <v>329</v>
      </c>
      <c r="V1469" t="s">
        <v>179</v>
      </c>
      <c r="W1469" t="s">
        <v>40</v>
      </c>
      <c r="X1469" t="s">
        <v>43</v>
      </c>
      <c r="Y1469" t="s">
        <v>95</v>
      </c>
      <c r="Z1469" t="s">
        <v>35</v>
      </c>
      <c r="AA1469" t="s">
        <v>58</v>
      </c>
      <c r="AB1469" t="s">
        <v>1557</v>
      </c>
      <c r="AC1469" t="s">
        <v>39</v>
      </c>
      <c r="AD1469" t="s">
        <v>115</v>
      </c>
    </row>
    <row r="1470" spans="1:30" hidden="1" x14ac:dyDescent="0.3">
      <c r="A1470" t="s">
        <v>6535</v>
      </c>
      <c r="B1470" t="s">
        <v>6536</v>
      </c>
      <c r="C1470" s="1" t="str">
        <f t="shared" si="242"/>
        <v>21:0502</v>
      </c>
      <c r="D1470" s="1" t="str">
        <f t="shared" si="246"/>
        <v>21:0166</v>
      </c>
      <c r="E1470" t="s">
        <v>6537</v>
      </c>
      <c r="F1470" t="s">
        <v>6538</v>
      </c>
      <c r="H1470">
        <v>52.7540002</v>
      </c>
      <c r="I1470">
        <v>-62.749492400000001</v>
      </c>
      <c r="J1470" s="1" t="str">
        <f t="shared" si="247"/>
        <v>NGR lake sediment grab sample</v>
      </c>
      <c r="K1470" s="1" t="str">
        <f t="shared" si="248"/>
        <v>&lt;177 micron (NGR)</v>
      </c>
      <c r="L1470">
        <v>23</v>
      </c>
      <c r="M1470" t="s">
        <v>142</v>
      </c>
      <c r="N1470">
        <v>290</v>
      </c>
      <c r="O1470" t="s">
        <v>270</v>
      </c>
      <c r="P1470" t="s">
        <v>169</v>
      </c>
      <c r="Q1470" t="s">
        <v>95</v>
      </c>
      <c r="R1470" t="s">
        <v>119</v>
      </c>
      <c r="S1470" t="s">
        <v>131</v>
      </c>
      <c r="T1470" t="s">
        <v>40</v>
      </c>
      <c r="U1470" t="s">
        <v>1948</v>
      </c>
      <c r="V1470" t="s">
        <v>947</v>
      </c>
      <c r="W1470" t="s">
        <v>40</v>
      </c>
      <c r="X1470" t="s">
        <v>43</v>
      </c>
      <c r="Y1470" t="s">
        <v>39</v>
      </c>
      <c r="Z1470" t="s">
        <v>58</v>
      </c>
      <c r="AA1470" t="s">
        <v>58</v>
      </c>
      <c r="AB1470" t="s">
        <v>315</v>
      </c>
      <c r="AC1470" t="s">
        <v>167</v>
      </c>
      <c r="AD1470" t="s">
        <v>115</v>
      </c>
    </row>
    <row r="1471" spans="1:30" hidden="1" x14ac:dyDescent="0.3">
      <c r="A1471" t="s">
        <v>6539</v>
      </c>
      <c r="B1471" t="s">
        <v>6540</v>
      </c>
      <c r="C1471" s="1" t="str">
        <f t="shared" si="242"/>
        <v>21:0502</v>
      </c>
      <c r="D1471" s="1" t="str">
        <f t="shared" si="246"/>
        <v>21:0166</v>
      </c>
      <c r="E1471" t="s">
        <v>6541</v>
      </c>
      <c r="F1471" t="s">
        <v>6542</v>
      </c>
      <c r="H1471">
        <v>52.666294700000002</v>
      </c>
      <c r="I1471">
        <v>-63.048876200000002</v>
      </c>
      <c r="J1471" s="1" t="str">
        <f t="shared" si="247"/>
        <v>NGR lake sediment grab sample</v>
      </c>
      <c r="K1471" s="1" t="str">
        <f t="shared" si="248"/>
        <v>&lt;177 micron (NGR)</v>
      </c>
      <c r="L1471">
        <v>23</v>
      </c>
      <c r="M1471" t="s">
        <v>150</v>
      </c>
      <c r="N1471">
        <v>291</v>
      </c>
      <c r="O1471" t="s">
        <v>576</v>
      </c>
      <c r="P1471" t="s">
        <v>79</v>
      </c>
      <c r="Q1471" t="s">
        <v>95</v>
      </c>
      <c r="R1471" t="s">
        <v>176</v>
      </c>
      <c r="S1471" t="s">
        <v>136</v>
      </c>
      <c r="T1471" t="s">
        <v>40</v>
      </c>
      <c r="U1471" t="s">
        <v>258</v>
      </c>
      <c r="V1471" t="s">
        <v>2722</v>
      </c>
      <c r="W1471" t="s">
        <v>40</v>
      </c>
      <c r="X1471" t="s">
        <v>43</v>
      </c>
      <c r="Y1471" t="s">
        <v>95</v>
      </c>
      <c r="Z1471" t="s">
        <v>134</v>
      </c>
      <c r="AA1471" t="s">
        <v>44</v>
      </c>
      <c r="AB1471" t="s">
        <v>259</v>
      </c>
      <c r="AC1471" t="s">
        <v>42</v>
      </c>
      <c r="AD1471" t="s">
        <v>409</v>
      </c>
    </row>
    <row r="1472" spans="1:30" hidden="1" x14ac:dyDescent="0.3">
      <c r="A1472" t="s">
        <v>6543</v>
      </c>
      <c r="B1472" t="s">
        <v>6544</v>
      </c>
      <c r="C1472" s="1" t="str">
        <f t="shared" si="242"/>
        <v>21:0502</v>
      </c>
      <c r="D1472" s="1" t="str">
        <f t="shared" si="246"/>
        <v>21:0166</v>
      </c>
      <c r="E1472" t="s">
        <v>6545</v>
      </c>
      <c r="F1472" t="s">
        <v>6546</v>
      </c>
      <c r="H1472">
        <v>52.612024699999999</v>
      </c>
      <c r="I1472">
        <v>-63.164230099999997</v>
      </c>
      <c r="J1472" s="1" t="str">
        <f t="shared" si="247"/>
        <v>NGR lake sediment grab sample</v>
      </c>
      <c r="K1472" s="1" t="str">
        <f t="shared" si="248"/>
        <v>&lt;177 micron (NGR)</v>
      </c>
      <c r="L1472">
        <v>23</v>
      </c>
      <c r="M1472" t="s">
        <v>175</v>
      </c>
      <c r="N1472">
        <v>292</v>
      </c>
      <c r="O1472" t="s">
        <v>134</v>
      </c>
      <c r="P1472" t="s">
        <v>136</v>
      </c>
      <c r="Q1472" t="s">
        <v>55</v>
      </c>
      <c r="R1472" t="s">
        <v>136</v>
      </c>
      <c r="S1472" t="s">
        <v>37</v>
      </c>
      <c r="T1472" t="s">
        <v>40</v>
      </c>
      <c r="U1472" t="s">
        <v>571</v>
      </c>
      <c r="V1472" t="s">
        <v>2296</v>
      </c>
      <c r="W1472" t="s">
        <v>40</v>
      </c>
      <c r="X1472" t="s">
        <v>43</v>
      </c>
      <c r="Y1472" t="s">
        <v>95</v>
      </c>
      <c r="Z1472" t="s">
        <v>134</v>
      </c>
      <c r="AA1472" t="s">
        <v>134</v>
      </c>
      <c r="AB1472" t="s">
        <v>2301</v>
      </c>
      <c r="AC1472" t="s">
        <v>250</v>
      </c>
      <c r="AD1472" t="s">
        <v>45</v>
      </c>
    </row>
    <row r="1473" spans="1:30" hidden="1" x14ac:dyDescent="0.3">
      <c r="A1473" t="s">
        <v>6547</v>
      </c>
      <c r="B1473" t="s">
        <v>6548</v>
      </c>
      <c r="C1473" s="1" t="str">
        <f t="shared" si="242"/>
        <v>21:0502</v>
      </c>
      <c r="D1473" s="1" t="str">
        <f t="shared" si="246"/>
        <v>21:0166</v>
      </c>
      <c r="E1473" t="s">
        <v>6549</v>
      </c>
      <c r="F1473" t="s">
        <v>6550</v>
      </c>
      <c r="H1473">
        <v>52.601747199999998</v>
      </c>
      <c r="I1473">
        <v>-63.165357700000001</v>
      </c>
      <c r="J1473" s="1" t="str">
        <f t="shared" si="247"/>
        <v>NGR lake sediment grab sample</v>
      </c>
      <c r="K1473" s="1" t="str">
        <f t="shared" si="248"/>
        <v>&lt;177 micron (NGR)</v>
      </c>
      <c r="L1473">
        <v>23</v>
      </c>
      <c r="M1473" t="s">
        <v>184</v>
      </c>
      <c r="N1473">
        <v>293</v>
      </c>
      <c r="O1473" t="s">
        <v>265</v>
      </c>
      <c r="P1473" t="s">
        <v>68</v>
      </c>
      <c r="Q1473" t="s">
        <v>95</v>
      </c>
      <c r="R1473" t="s">
        <v>68</v>
      </c>
      <c r="S1473" t="s">
        <v>37</v>
      </c>
      <c r="T1473" t="s">
        <v>40</v>
      </c>
      <c r="U1473" t="s">
        <v>2599</v>
      </c>
      <c r="V1473" t="s">
        <v>322</v>
      </c>
      <c r="W1473" t="s">
        <v>40</v>
      </c>
      <c r="X1473" t="s">
        <v>43</v>
      </c>
      <c r="Y1473" t="s">
        <v>39</v>
      </c>
      <c r="Z1473" t="s">
        <v>115</v>
      </c>
      <c r="AA1473" t="s">
        <v>204</v>
      </c>
      <c r="AB1473" t="s">
        <v>472</v>
      </c>
      <c r="AC1473" t="s">
        <v>179</v>
      </c>
      <c r="AD1473" t="s">
        <v>314</v>
      </c>
    </row>
    <row r="1474" spans="1:30" hidden="1" x14ac:dyDescent="0.3">
      <c r="A1474" t="s">
        <v>6551</v>
      </c>
      <c r="B1474" t="s">
        <v>6552</v>
      </c>
      <c r="C1474" s="1" t="str">
        <f t="shared" si="242"/>
        <v>21:0502</v>
      </c>
      <c r="D1474" s="1" t="str">
        <f t="shared" si="246"/>
        <v>21:0166</v>
      </c>
      <c r="E1474" t="s">
        <v>6553</v>
      </c>
      <c r="F1474" t="s">
        <v>6554</v>
      </c>
      <c r="H1474">
        <v>52.566842600000001</v>
      </c>
      <c r="I1474">
        <v>-63.174593600000001</v>
      </c>
      <c r="J1474" s="1" t="str">
        <f t="shared" si="247"/>
        <v>NGR lake sediment grab sample</v>
      </c>
      <c r="K1474" s="1" t="str">
        <f t="shared" si="248"/>
        <v>&lt;177 micron (NGR)</v>
      </c>
      <c r="L1474">
        <v>23</v>
      </c>
      <c r="M1474" t="s">
        <v>191</v>
      </c>
      <c r="N1474">
        <v>294</v>
      </c>
      <c r="O1474" t="s">
        <v>329</v>
      </c>
      <c r="P1474" t="s">
        <v>92</v>
      </c>
      <c r="Q1474" t="s">
        <v>95</v>
      </c>
      <c r="R1474" t="s">
        <v>131</v>
      </c>
      <c r="S1474" t="s">
        <v>55</v>
      </c>
      <c r="T1474" t="s">
        <v>40</v>
      </c>
      <c r="U1474" t="s">
        <v>103</v>
      </c>
      <c r="V1474" t="s">
        <v>133</v>
      </c>
      <c r="W1474" t="s">
        <v>40</v>
      </c>
      <c r="X1474" t="s">
        <v>43</v>
      </c>
      <c r="Y1474" t="s">
        <v>95</v>
      </c>
      <c r="Z1474" t="s">
        <v>204</v>
      </c>
      <c r="AA1474" t="s">
        <v>214</v>
      </c>
      <c r="AB1474" t="s">
        <v>1076</v>
      </c>
      <c r="AC1474" t="s">
        <v>42</v>
      </c>
      <c r="AD1474" t="s">
        <v>45</v>
      </c>
    </row>
    <row r="1475" spans="1:30" hidden="1" x14ac:dyDescent="0.3">
      <c r="A1475" t="s">
        <v>6555</v>
      </c>
      <c r="B1475" t="s">
        <v>6556</v>
      </c>
      <c r="C1475" s="1" t="str">
        <f t="shared" si="242"/>
        <v>21:0502</v>
      </c>
      <c r="D1475" s="1" t="str">
        <f t="shared" si="246"/>
        <v>21:0166</v>
      </c>
      <c r="E1475" t="s">
        <v>6557</v>
      </c>
      <c r="F1475" t="s">
        <v>6558</v>
      </c>
      <c r="H1475">
        <v>52.534407600000002</v>
      </c>
      <c r="I1475">
        <v>-63.166901199999998</v>
      </c>
      <c r="J1475" s="1" t="str">
        <f t="shared" si="247"/>
        <v>NGR lake sediment grab sample</v>
      </c>
      <c r="K1475" s="1" t="str">
        <f t="shared" si="248"/>
        <v>&lt;177 micron (NGR)</v>
      </c>
      <c r="L1475">
        <v>23</v>
      </c>
      <c r="M1475" t="s">
        <v>201</v>
      </c>
      <c r="N1475">
        <v>295</v>
      </c>
      <c r="O1475" t="s">
        <v>119</v>
      </c>
      <c r="P1475" t="s">
        <v>136</v>
      </c>
      <c r="Q1475" t="s">
        <v>37</v>
      </c>
      <c r="R1475" t="s">
        <v>136</v>
      </c>
      <c r="S1475" t="s">
        <v>39</v>
      </c>
      <c r="T1475" t="s">
        <v>40</v>
      </c>
      <c r="U1475" t="s">
        <v>571</v>
      </c>
      <c r="V1475" t="s">
        <v>1027</v>
      </c>
      <c r="W1475" t="s">
        <v>40</v>
      </c>
      <c r="X1475" t="s">
        <v>43</v>
      </c>
      <c r="Y1475" t="s">
        <v>95</v>
      </c>
      <c r="Z1475" t="s">
        <v>134</v>
      </c>
      <c r="AA1475" t="s">
        <v>135</v>
      </c>
      <c r="AB1475" t="s">
        <v>582</v>
      </c>
      <c r="AC1475" t="s">
        <v>233</v>
      </c>
      <c r="AD1475" t="s">
        <v>45</v>
      </c>
    </row>
    <row r="1476" spans="1:30" hidden="1" x14ac:dyDescent="0.3">
      <c r="A1476" t="s">
        <v>6559</v>
      </c>
      <c r="B1476" t="s">
        <v>6560</v>
      </c>
      <c r="C1476" s="1" t="str">
        <f t="shared" si="242"/>
        <v>21:0502</v>
      </c>
      <c r="D1476" s="1" t="str">
        <f t="shared" si="246"/>
        <v>21:0166</v>
      </c>
      <c r="E1476" t="s">
        <v>6561</v>
      </c>
      <c r="F1476" t="s">
        <v>6562</v>
      </c>
      <c r="H1476">
        <v>52.493801599999998</v>
      </c>
      <c r="I1476">
        <v>-63.188412499999998</v>
      </c>
      <c r="J1476" s="1" t="str">
        <f t="shared" si="247"/>
        <v>NGR lake sediment grab sample</v>
      </c>
      <c r="K1476" s="1" t="str">
        <f t="shared" si="248"/>
        <v>&lt;177 micron (NGR)</v>
      </c>
      <c r="L1476">
        <v>23</v>
      </c>
      <c r="M1476" t="s">
        <v>210</v>
      </c>
      <c r="N1476">
        <v>296</v>
      </c>
      <c r="O1476" t="s">
        <v>414</v>
      </c>
      <c r="P1476" t="s">
        <v>37</v>
      </c>
      <c r="Q1476" t="s">
        <v>95</v>
      </c>
      <c r="R1476" t="s">
        <v>38</v>
      </c>
      <c r="S1476" t="s">
        <v>153</v>
      </c>
      <c r="T1476" t="s">
        <v>40</v>
      </c>
      <c r="U1476" t="s">
        <v>48</v>
      </c>
      <c r="V1476" t="s">
        <v>37</v>
      </c>
      <c r="W1476" t="s">
        <v>40</v>
      </c>
      <c r="X1476" t="s">
        <v>43</v>
      </c>
      <c r="Y1476" t="s">
        <v>55</v>
      </c>
      <c r="Z1476" t="s">
        <v>263</v>
      </c>
      <c r="AA1476" t="s">
        <v>135</v>
      </c>
      <c r="AB1476" t="s">
        <v>372</v>
      </c>
      <c r="AC1476" t="s">
        <v>233</v>
      </c>
      <c r="AD1476" t="s">
        <v>196</v>
      </c>
    </row>
    <row r="1477" spans="1:30" hidden="1" x14ac:dyDescent="0.3">
      <c r="A1477" t="s">
        <v>6563</v>
      </c>
      <c r="B1477" t="s">
        <v>6564</v>
      </c>
      <c r="C1477" s="1" t="str">
        <f t="shared" si="242"/>
        <v>21:0502</v>
      </c>
      <c r="D1477" s="1" t="str">
        <f t="shared" si="246"/>
        <v>21:0166</v>
      </c>
      <c r="E1477" t="s">
        <v>6565</v>
      </c>
      <c r="F1477" t="s">
        <v>6566</v>
      </c>
      <c r="H1477">
        <v>52.509140100000003</v>
      </c>
      <c r="I1477">
        <v>-63.279004899999997</v>
      </c>
      <c r="J1477" s="1" t="str">
        <f t="shared" si="247"/>
        <v>NGR lake sediment grab sample</v>
      </c>
      <c r="K1477" s="1" t="str">
        <f t="shared" si="248"/>
        <v>&lt;177 micron (NGR)</v>
      </c>
      <c r="L1477">
        <v>23</v>
      </c>
      <c r="M1477" t="s">
        <v>221</v>
      </c>
      <c r="N1477">
        <v>297</v>
      </c>
      <c r="O1477" t="s">
        <v>733</v>
      </c>
      <c r="P1477" t="s">
        <v>119</v>
      </c>
      <c r="Q1477" t="s">
        <v>95</v>
      </c>
      <c r="R1477" t="s">
        <v>193</v>
      </c>
      <c r="S1477" t="s">
        <v>153</v>
      </c>
      <c r="T1477" t="s">
        <v>40</v>
      </c>
      <c r="U1477" t="s">
        <v>610</v>
      </c>
      <c r="V1477" t="s">
        <v>121</v>
      </c>
      <c r="W1477" t="s">
        <v>40</v>
      </c>
      <c r="X1477" t="s">
        <v>43</v>
      </c>
      <c r="Y1477" t="s">
        <v>39</v>
      </c>
      <c r="Z1477" t="s">
        <v>35</v>
      </c>
      <c r="AA1477" t="s">
        <v>214</v>
      </c>
      <c r="AB1477" t="s">
        <v>1932</v>
      </c>
      <c r="AC1477" t="s">
        <v>233</v>
      </c>
      <c r="AD1477" t="s">
        <v>45</v>
      </c>
    </row>
    <row r="1478" spans="1:30" hidden="1" x14ac:dyDescent="0.3">
      <c r="A1478" t="s">
        <v>6567</v>
      </c>
      <c r="B1478" t="s">
        <v>6568</v>
      </c>
      <c r="C1478" s="1" t="str">
        <f t="shared" si="242"/>
        <v>21:0502</v>
      </c>
      <c r="D1478" s="1" t="str">
        <f t="shared" si="246"/>
        <v>21:0166</v>
      </c>
      <c r="E1478" t="s">
        <v>6569</v>
      </c>
      <c r="F1478" t="s">
        <v>6570</v>
      </c>
      <c r="H1478">
        <v>52.518347200000001</v>
      </c>
      <c r="I1478">
        <v>-63.330953600000001</v>
      </c>
      <c r="J1478" s="1" t="str">
        <f t="shared" si="247"/>
        <v>NGR lake sediment grab sample</v>
      </c>
      <c r="K1478" s="1" t="str">
        <f t="shared" si="248"/>
        <v>&lt;177 micron (NGR)</v>
      </c>
      <c r="L1478">
        <v>23</v>
      </c>
      <c r="M1478" t="s">
        <v>230</v>
      </c>
      <c r="N1478">
        <v>298</v>
      </c>
      <c r="O1478" t="s">
        <v>263</v>
      </c>
      <c r="P1478" t="s">
        <v>153</v>
      </c>
      <c r="Q1478" t="s">
        <v>95</v>
      </c>
      <c r="R1478" t="s">
        <v>153</v>
      </c>
      <c r="S1478" t="s">
        <v>37</v>
      </c>
      <c r="T1478" t="s">
        <v>40</v>
      </c>
      <c r="U1478" t="s">
        <v>258</v>
      </c>
      <c r="V1478" t="s">
        <v>42</v>
      </c>
      <c r="W1478" t="s">
        <v>40</v>
      </c>
      <c r="X1478" t="s">
        <v>43</v>
      </c>
      <c r="Y1478" t="s">
        <v>95</v>
      </c>
      <c r="Z1478" t="s">
        <v>164</v>
      </c>
      <c r="AA1478" t="s">
        <v>135</v>
      </c>
      <c r="AB1478" t="s">
        <v>104</v>
      </c>
      <c r="AC1478" t="s">
        <v>233</v>
      </c>
      <c r="AD1478" t="s">
        <v>45</v>
      </c>
    </row>
    <row r="1479" spans="1:30" hidden="1" x14ac:dyDescent="0.3">
      <c r="A1479" t="s">
        <v>6571</v>
      </c>
      <c r="B1479" t="s">
        <v>6572</v>
      </c>
      <c r="C1479" s="1" t="str">
        <f t="shared" si="242"/>
        <v>21:0502</v>
      </c>
      <c r="D1479" s="1" t="str">
        <f t="shared" si="246"/>
        <v>21:0166</v>
      </c>
      <c r="E1479" t="s">
        <v>6573</v>
      </c>
      <c r="F1479" t="s">
        <v>6574</v>
      </c>
      <c r="H1479">
        <v>52.5182395</v>
      </c>
      <c r="I1479">
        <v>-63.370330699999997</v>
      </c>
      <c r="J1479" s="1" t="str">
        <f t="shared" si="247"/>
        <v>NGR lake sediment grab sample</v>
      </c>
      <c r="K1479" s="1" t="str">
        <f t="shared" si="248"/>
        <v>&lt;177 micron (NGR)</v>
      </c>
      <c r="L1479">
        <v>23</v>
      </c>
      <c r="M1479" t="s">
        <v>238</v>
      </c>
      <c r="N1479">
        <v>299</v>
      </c>
      <c r="O1479" t="s">
        <v>193</v>
      </c>
      <c r="P1479" t="s">
        <v>68</v>
      </c>
      <c r="Q1479" t="s">
        <v>95</v>
      </c>
      <c r="R1479" t="s">
        <v>136</v>
      </c>
      <c r="S1479" t="s">
        <v>55</v>
      </c>
      <c r="T1479" t="s">
        <v>40</v>
      </c>
      <c r="U1479" t="s">
        <v>78</v>
      </c>
      <c r="V1479" t="s">
        <v>390</v>
      </c>
      <c r="W1479" t="s">
        <v>40</v>
      </c>
      <c r="X1479" t="s">
        <v>43</v>
      </c>
      <c r="Y1479" t="s">
        <v>95</v>
      </c>
      <c r="Z1479" t="s">
        <v>185</v>
      </c>
      <c r="AA1479" t="s">
        <v>135</v>
      </c>
      <c r="AB1479" t="s">
        <v>2291</v>
      </c>
      <c r="AC1479" t="s">
        <v>250</v>
      </c>
      <c r="AD1479" t="s">
        <v>58</v>
      </c>
    </row>
    <row r="1480" spans="1:30" hidden="1" x14ac:dyDescent="0.3">
      <c r="A1480" t="s">
        <v>6575</v>
      </c>
      <c r="B1480" t="s">
        <v>6576</v>
      </c>
      <c r="C1480" s="1" t="str">
        <f t="shared" si="242"/>
        <v>21:0502</v>
      </c>
      <c r="D1480" s="1" t="str">
        <f t="shared" si="246"/>
        <v>21:0166</v>
      </c>
      <c r="E1480" t="s">
        <v>6577</v>
      </c>
      <c r="F1480" t="s">
        <v>6578</v>
      </c>
      <c r="H1480">
        <v>52.456347200000003</v>
      </c>
      <c r="I1480">
        <v>-63.355561100000003</v>
      </c>
      <c r="J1480" s="1" t="str">
        <f t="shared" si="247"/>
        <v>NGR lake sediment grab sample</v>
      </c>
      <c r="K1480" s="1" t="str">
        <f t="shared" si="248"/>
        <v>&lt;177 micron (NGR)</v>
      </c>
      <c r="L1480">
        <v>23</v>
      </c>
      <c r="M1480" t="s">
        <v>246</v>
      </c>
      <c r="N1480">
        <v>300</v>
      </c>
      <c r="O1480" t="s">
        <v>104</v>
      </c>
      <c r="P1480" t="s">
        <v>136</v>
      </c>
      <c r="Q1480" t="s">
        <v>95</v>
      </c>
      <c r="R1480" t="s">
        <v>38</v>
      </c>
      <c r="S1480" t="s">
        <v>136</v>
      </c>
      <c r="T1480" t="s">
        <v>40</v>
      </c>
      <c r="U1480" t="s">
        <v>304</v>
      </c>
      <c r="V1480" t="s">
        <v>97</v>
      </c>
      <c r="W1480" t="s">
        <v>40</v>
      </c>
      <c r="X1480" t="s">
        <v>43</v>
      </c>
      <c r="Y1480" t="s">
        <v>95</v>
      </c>
      <c r="Z1480" t="s">
        <v>204</v>
      </c>
      <c r="AA1480" t="s">
        <v>134</v>
      </c>
      <c r="AB1480" t="s">
        <v>6229</v>
      </c>
      <c r="AC1480" t="s">
        <v>239</v>
      </c>
      <c r="AD1480" t="s">
        <v>45</v>
      </c>
    </row>
    <row r="1481" spans="1:30" hidden="1" x14ac:dyDescent="0.3">
      <c r="A1481" t="s">
        <v>6579</v>
      </c>
      <c r="B1481" t="s">
        <v>6580</v>
      </c>
      <c r="C1481" s="1" t="str">
        <f t="shared" si="242"/>
        <v>21:0502</v>
      </c>
      <c r="D1481" s="1" t="str">
        <f t="shared" si="246"/>
        <v>21:0166</v>
      </c>
      <c r="E1481" t="s">
        <v>6581</v>
      </c>
      <c r="F1481" t="s">
        <v>6582</v>
      </c>
      <c r="H1481">
        <v>52.419964899999997</v>
      </c>
      <c r="I1481">
        <v>-63.319607400000002</v>
      </c>
      <c r="J1481" s="1" t="str">
        <f t="shared" si="247"/>
        <v>NGR lake sediment grab sample</v>
      </c>
      <c r="K1481" s="1" t="str">
        <f t="shared" si="248"/>
        <v>&lt;177 micron (NGR)</v>
      </c>
      <c r="L1481">
        <v>24</v>
      </c>
      <c r="M1481" t="s">
        <v>34</v>
      </c>
      <c r="N1481">
        <v>301</v>
      </c>
      <c r="O1481" t="s">
        <v>1019</v>
      </c>
      <c r="P1481" t="s">
        <v>119</v>
      </c>
      <c r="Q1481" t="s">
        <v>95</v>
      </c>
      <c r="R1481" t="s">
        <v>119</v>
      </c>
      <c r="S1481" t="s">
        <v>202</v>
      </c>
      <c r="T1481" t="s">
        <v>40</v>
      </c>
      <c r="U1481" t="s">
        <v>1948</v>
      </c>
      <c r="V1481" t="s">
        <v>6583</v>
      </c>
      <c r="W1481" t="s">
        <v>40</v>
      </c>
      <c r="X1481" t="s">
        <v>43</v>
      </c>
      <c r="Y1481" t="s">
        <v>95</v>
      </c>
      <c r="Z1481" t="s">
        <v>135</v>
      </c>
      <c r="AA1481" t="s">
        <v>58</v>
      </c>
      <c r="AB1481" t="s">
        <v>1390</v>
      </c>
      <c r="AC1481" t="s">
        <v>179</v>
      </c>
      <c r="AD1481" t="s">
        <v>83</v>
      </c>
    </row>
    <row r="1482" spans="1:30" hidden="1" x14ac:dyDescent="0.3">
      <c r="A1482" t="s">
        <v>6584</v>
      </c>
      <c r="B1482" t="s">
        <v>6585</v>
      </c>
      <c r="C1482" s="1" t="str">
        <f t="shared" si="242"/>
        <v>21:0502</v>
      </c>
      <c r="D1482" s="1" t="str">
        <f t="shared" si="246"/>
        <v>21:0166</v>
      </c>
      <c r="E1482" t="s">
        <v>6581</v>
      </c>
      <c r="F1482" t="s">
        <v>6586</v>
      </c>
      <c r="H1482">
        <v>52.419964899999997</v>
      </c>
      <c r="I1482">
        <v>-63.319607400000002</v>
      </c>
      <c r="J1482" s="1" t="str">
        <f t="shared" si="247"/>
        <v>NGR lake sediment grab sample</v>
      </c>
      <c r="K1482" s="1" t="str">
        <f t="shared" si="248"/>
        <v>&lt;177 micron (NGR)</v>
      </c>
      <c r="L1482">
        <v>24</v>
      </c>
      <c r="M1482" t="s">
        <v>52</v>
      </c>
      <c r="N1482">
        <v>302</v>
      </c>
      <c r="O1482" t="s">
        <v>335</v>
      </c>
      <c r="P1482" t="s">
        <v>176</v>
      </c>
      <c r="Q1482" t="s">
        <v>95</v>
      </c>
      <c r="R1482" t="s">
        <v>176</v>
      </c>
      <c r="S1482" t="s">
        <v>202</v>
      </c>
      <c r="T1482" t="s">
        <v>40</v>
      </c>
      <c r="U1482" t="s">
        <v>2599</v>
      </c>
      <c r="V1482" t="s">
        <v>176</v>
      </c>
      <c r="W1482" t="s">
        <v>40</v>
      </c>
      <c r="X1482" t="s">
        <v>43</v>
      </c>
      <c r="Y1482" t="s">
        <v>95</v>
      </c>
      <c r="Z1482" t="s">
        <v>263</v>
      </c>
      <c r="AA1482" t="s">
        <v>258</v>
      </c>
      <c r="AB1482" t="s">
        <v>1390</v>
      </c>
      <c r="AC1482" t="s">
        <v>239</v>
      </c>
      <c r="AD1482" t="s">
        <v>196</v>
      </c>
    </row>
    <row r="1483" spans="1:30" hidden="1" x14ac:dyDescent="0.3">
      <c r="A1483" t="s">
        <v>6587</v>
      </c>
      <c r="B1483" t="s">
        <v>6588</v>
      </c>
      <c r="C1483" s="1" t="str">
        <f t="shared" si="242"/>
        <v>21:0502</v>
      </c>
      <c r="D1483" s="1" t="str">
        <f t="shared" si="246"/>
        <v>21:0166</v>
      </c>
      <c r="E1483" t="s">
        <v>6581</v>
      </c>
      <c r="F1483" t="s">
        <v>6589</v>
      </c>
      <c r="H1483">
        <v>52.419964899999997</v>
      </c>
      <c r="I1483">
        <v>-63.319607400000002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24</v>
      </c>
      <c r="M1483" t="s">
        <v>65</v>
      </c>
      <c r="N1483">
        <v>303</v>
      </c>
      <c r="O1483" t="s">
        <v>335</v>
      </c>
      <c r="P1483" t="s">
        <v>176</v>
      </c>
      <c r="Q1483" t="s">
        <v>95</v>
      </c>
      <c r="R1483" t="s">
        <v>119</v>
      </c>
      <c r="S1483" t="s">
        <v>202</v>
      </c>
      <c r="T1483" t="s">
        <v>40</v>
      </c>
      <c r="U1483" t="s">
        <v>434</v>
      </c>
      <c r="V1483" t="s">
        <v>176</v>
      </c>
      <c r="W1483" t="s">
        <v>40</v>
      </c>
      <c r="X1483" t="s">
        <v>43</v>
      </c>
      <c r="Y1483" t="s">
        <v>39</v>
      </c>
      <c r="Z1483" t="s">
        <v>263</v>
      </c>
      <c r="AA1483" t="s">
        <v>214</v>
      </c>
      <c r="AB1483" t="s">
        <v>1290</v>
      </c>
      <c r="AC1483" t="s">
        <v>233</v>
      </c>
      <c r="AD1483" t="s">
        <v>115</v>
      </c>
    </row>
    <row r="1484" spans="1:30" hidden="1" x14ac:dyDescent="0.3">
      <c r="A1484" t="s">
        <v>6590</v>
      </c>
      <c r="B1484" t="s">
        <v>6591</v>
      </c>
      <c r="C1484" s="1" t="str">
        <f t="shared" si="242"/>
        <v>21:0502</v>
      </c>
      <c r="D1484" s="1" t="str">
        <f t="shared" si="246"/>
        <v>21:0166</v>
      </c>
      <c r="E1484" t="s">
        <v>6592</v>
      </c>
      <c r="F1484" t="s">
        <v>6593</v>
      </c>
      <c r="H1484">
        <v>52.424847999999997</v>
      </c>
      <c r="I1484">
        <v>-63.268878800000003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24</v>
      </c>
      <c r="M1484" t="s">
        <v>76</v>
      </c>
      <c r="N1484">
        <v>304</v>
      </c>
      <c r="O1484" t="s">
        <v>344</v>
      </c>
      <c r="P1484" t="s">
        <v>79</v>
      </c>
      <c r="Q1484" t="s">
        <v>95</v>
      </c>
      <c r="R1484" t="s">
        <v>193</v>
      </c>
      <c r="S1484" t="s">
        <v>79</v>
      </c>
      <c r="T1484" t="s">
        <v>40</v>
      </c>
      <c r="U1484" t="s">
        <v>3419</v>
      </c>
      <c r="V1484" t="s">
        <v>590</v>
      </c>
      <c r="W1484" t="s">
        <v>40</v>
      </c>
      <c r="X1484" t="s">
        <v>43</v>
      </c>
      <c r="Y1484" t="s">
        <v>95</v>
      </c>
      <c r="Z1484" t="s">
        <v>58</v>
      </c>
      <c r="AA1484" t="s">
        <v>204</v>
      </c>
      <c r="AB1484" t="s">
        <v>1512</v>
      </c>
      <c r="AC1484" t="s">
        <v>60</v>
      </c>
      <c r="AD1484" t="s">
        <v>71</v>
      </c>
    </row>
    <row r="1485" spans="1:30" hidden="1" x14ac:dyDescent="0.3">
      <c r="A1485" t="s">
        <v>6594</v>
      </c>
      <c r="B1485" t="s">
        <v>6595</v>
      </c>
      <c r="C1485" s="1" t="str">
        <f t="shared" si="242"/>
        <v>21:0502</v>
      </c>
      <c r="D1485" s="1" t="str">
        <f t="shared" si="246"/>
        <v>21:0166</v>
      </c>
      <c r="E1485" t="s">
        <v>6596</v>
      </c>
      <c r="F1485" t="s">
        <v>6597</v>
      </c>
      <c r="H1485">
        <v>52.421552300000002</v>
      </c>
      <c r="I1485">
        <v>-63.228891400000002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24</v>
      </c>
      <c r="M1485" t="s">
        <v>91</v>
      </c>
      <c r="N1485">
        <v>305</v>
      </c>
      <c r="O1485" t="s">
        <v>129</v>
      </c>
      <c r="P1485" t="s">
        <v>136</v>
      </c>
      <c r="Q1485" t="s">
        <v>95</v>
      </c>
      <c r="R1485" t="s">
        <v>92</v>
      </c>
      <c r="S1485" t="s">
        <v>36</v>
      </c>
      <c r="T1485" t="s">
        <v>40</v>
      </c>
      <c r="U1485" t="s">
        <v>5152</v>
      </c>
      <c r="V1485" t="s">
        <v>81</v>
      </c>
      <c r="W1485" t="s">
        <v>40</v>
      </c>
      <c r="X1485" t="s">
        <v>43</v>
      </c>
      <c r="Y1485" t="s">
        <v>95</v>
      </c>
      <c r="Z1485" t="s">
        <v>214</v>
      </c>
      <c r="AA1485" t="s">
        <v>134</v>
      </c>
      <c r="AB1485" t="s">
        <v>1043</v>
      </c>
      <c r="AC1485" t="s">
        <v>179</v>
      </c>
      <c r="AD1485" t="s">
        <v>107</v>
      </c>
    </row>
    <row r="1486" spans="1:30" hidden="1" x14ac:dyDescent="0.3">
      <c r="A1486" t="s">
        <v>6598</v>
      </c>
      <c r="B1486" t="s">
        <v>6599</v>
      </c>
      <c r="C1486" s="1" t="str">
        <f t="shared" si="242"/>
        <v>21:0502</v>
      </c>
      <c r="D1486" s="1" t="str">
        <f t="shared" si="246"/>
        <v>21:0166</v>
      </c>
      <c r="E1486" t="s">
        <v>6600</v>
      </c>
      <c r="F1486" t="s">
        <v>6601</v>
      </c>
      <c r="H1486">
        <v>52.417388799999998</v>
      </c>
      <c r="I1486">
        <v>-63.1889799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24</v>
      </c>
      <c r="M1486" t="s">
        <v>102</v>
      </c>
      <c r="N1486">
        <v>306</v>
      </c>
      <c r="O1486" t="s">
        <v>337</v>
      </c>
      <c r="P1486" t="s">
        <v>79</v>
      </c>
      <c r="Q1486" t="s">
        <v>95</v>
      </c>
      <c r="R1486" t="s">
        <v>119</v>
      </c>
      <c r="S1486" t="s">
        <v>256</v>
      </c>
      <c r="T1486" t="s">
        <v>40</v>
      </c>
      <c r="U1486" t="s">
        <v>611</v>
      </c>
      <c r="V1486" t="s">
        <v>3711</v>
      </c>
      <c r="W1486" t="s">
        <v>40</v>
      </c>
      <c r="X1486" t="s">
        <v>43</v>
      </c>
      <c r="Y1486" t="s">
        <v>95</v>
      </c>
      <c r="Z1486" t="s">
        <v>211</v>
      </c>
      <c r="AA1486" t="s">
        <v>204</v>
      </c>
      <c r="AB1486" t="s">
        <v>3589</v>
      </c>
      <c r="AC1486" t="s">
        <v>60</v>
      </c>
      <c r="AD1486" t="s">
        <v>115</v>
      </c>
    </row>
    <row r="1487" spans="1:30" hidden="1" x14ac:dyDescent="0.3">
      <c r="A1487" t="s">
        <v>6602</v>
      </c>
      <c r="B1487" t="s">
        <v>6603</v>
      </c>
      <c r="C1487" s="1" t="str">
        <f t="shared" si="242"/>
        <v>21:0502</v>
      </c>
      <c r="D1487" s="1" t="str">
        <f t="shared" si="246"/>
        <v>21:0166</v>
      </c>
      <c r="E1487" t="s">
        <v>6604</v>
      </c>
      <c r="F1487" t="s">
        <v>6605</v>
      </c>
      <c r="H1487">
        <v>52.413251899999999</v>
      </c>
      <c r="I1487">
        <v>-63.138549300000001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24</v>
      </c>
      <c r="M1487" t="s">
        <v>113</v>
      </c>
      <c r="N1487">
        <v>307</v>
      </c>
      <c r="O1487" t="s">
        <v>403</v>
      </c>
      <c r="P1487" t="s">
        <v>131</v>
      </c>
      <c r="Q1487" t="s">
        <v>95</v>
      </c>
      <c r="R1487" t="s">
        <v>176</v>
      </c>
      <c r="S1487" t="s">
        <v>92</v>
      </c>
      <c r="T1487" t="s">
        <v>40</v>
      </c>
      <c r="U1487" t="s">
        <v>6606</v>
      </c>
      <c r="V1487" t="s">
        <v>3537</v>
      </c>
      <c r="W1487" t="s">
        <v>40</v>
      </c>
      <c r="X1487" t="s">
        <v>43</v>
      </c>
      <c r="Y1487" t="s">
        <v>39</v>
      </c>
      <c r="Z1487" t="s">
        <v>58</v>
      </c>
      <c r="AA1487" t="s">
        <v>204</v>
      </c>
      <c r="AB1487" t="s">
        <v>119</v>
      </c>
      <c r="AC1487" t="s">
        <v>106</v>
      </c>
      <c r="AD1487" t="s">
        <v>107</v>
      </c>
    </row>
    <row r="1488" spans="1:30" hidden="1" x14ac:dyDescent="0.3">
      <c r="A1488" t="s">
        <v>6607</v>
      </c>
      <c r="B1488" t="s">
        <v>6608</v>
      </c>
      <c r="C1488" s="1" t="str">
        <f t="shared" si="242"/>
        <v>21:0502</v>
      </c>
      <c r="D1488" s="1" t="str">
        <f t="shared" si="246"/>
        <v>21:0166</v>
      </c>
      <c r="E1488" t="s">
        <v>6609</v>
      </c>
      <c r="F1488" t="s">
        <v>6610</v>
      </c>
      <c r="H1488">
        <v>52.425511100000001</v>
      </c>
      <c r="I1488">
        <v>-63.058911899999998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24</v>
      </c>
      <c r="M1488" t="s">
        <v>127</v>
      </c>
      <c r="N1488">
        <v>308</v>
      </c>
      <c r="O1488" t="s">
        <v>276</v>
      </c>
      <c r="P1488" t="s">
        <v>136</v>
      </c>
      <c r="Q1488" t="s">
        <v>39</v>
      </c>
      <c r="R1488" t="s">
        <v>38</v>
      </c>
      <c r="S1488" t="s">
        <v>136</v>
      </c>
      <c r="T1488" t="s">
        <v>40</v>
      </c>
      <c r="U1488" t="s">
        <v>135</v>
      </c>
      <c r="V1488" t="s">
        <v>1642</v>
      </c>
      <c r="W1488" t="s">
        <v>40</v>
      </c>
      <c r="X1488" t="s">
        <v>43</v>
      </c>
      <c r="Y1488" t="s">
        <v>95</v>
      </c>
      <c r="Z1488" t="s">
        <v>134</v>
      </c>
      <c r="AA1488" t="s">
        <v>134</v>
      </c>
      <c r="AB1488" t="s">
        <v>3711</v>
      </c>
      <c r="AC1488" t="s">
        <v>239</v>
      </c>
      <c r="AD1488" t="s">
        <v>314</v>
      </c>
    </row>
    <row r="1489" spans="1:30" hidden="1" x14ac:dyDescent="0.3">
      <c r="A1489" t="s">
        <v>6611</v>
      </c>
      <c r="B1489" t="s">
        <v>6612</v>
      </c>
      <c r="C1489" s="1" t="str">
        <f t="shared" si="242"/>
        <v>21:0502</v>
      </c>
      <c r="D1489" s="1" t="str">
        <f t="shared" si="246"/>
        <v>21:0166</v>
      </c>
      <c r="E1489" t="s">
        <v>6613</v>
      </c>
      <c r="F1489" t="s">
        <v>6614</v>
      </c>
      <c r="H1489">
        <v>52.429048700000003</v>
      </c>
      <c r="I1489">
        <v>-63.019266199999997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24</v>
      </c>
      <c r="M1489" t="s">
        <v>142</v>
      </c>
      <c r="N1489">
        <v>309</v>
      </c>
      <c r="O1489" t="s">
        <v>263</v>
      </c>
      <c r="P1489" t="s">
        <v>153</v>
      </c>
      <c r="Q1489" t="s">
        <v>95</v>
      </c>
      <c r="R1489" t="s">
        <v>92</v>
      </c>
      <c r="S1489" t="s">
        <v>38</v>
      </c>
      <c r="T1489" t="s">
        <v>40</v>
      </c>
      <c r="U1489" t="s">
        <v>93</v>
      </c>
      <c r="V1489" t="s">
        <v>505</v>
      </c>
      <c r="W1489" t="s">
        <v>40</v>
      </c>
      <c r="X1489" t="s">
        <v>43</v>
      </c>
      <c r="Y1489" t="s">
        <v>39</v>
      </c>
      <c r="Z1489" t="s">
        <v>211</v>
      </c>
      <c r="AA1489" t="s">
        <v>135</v>
      </c>
      <c r="AB1489" t="s">
        <v>84</v>
      </c>
      <c r="AC1489" t="s">
        <v>47</v>
      </c>
      <c r="AD1489" t="s">
        <v>314</v>
      </c>
    </row>
    <row r="1490" spans="1:30" hidden="1" x14ac:dyDescent="0.3">
      <c r="A1490" t="s">
        <v>6615</v>
      </c>
      <c r="B1490" t="s">
        <v>6616</v>
      </c>
      <c r="C1490" s="1" t="str">
        <f t="shared" si="242"/>
        <v>21:0502</v>
      </c>
      <c r="D1490" s="1" t="str">
        <f t="shared" si="246"/>
        <v>21:0166</v>
      </c>
      <c r="E1490" t="s">
        <v>6617</v>
      </c>
      <c r="F1490" t="s">
        <v>6618</v>
      </c>
      <c r="H1490">
        <v>52.419959499999997</v>
      </c>
      <c r="I1490">
        <v>-62.981398599999999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24</v>
      </c>
      <c r="M1490" t="s">
        <v>150</v>
      </c>
      <c r="N1490">
        <v>310</v>
      </c>
      <c r="O1490" t="s">
        <v>103</v>
      </c>
      <c r="P1490" t="s">
        <v>202</v>
      </c>
      <c r="Q1490" t="s">
        <v>39</v>
      </c>
      <c r="R1490" t="s">
        <v>38</v>
      </c>
      <c r="S1490" t="s">
        <v>37</v>
      </c>
      <c r="T1490" t="s">
        <v>40</v>
      </c>
      <c r="U1490" t="s">
        <v>177</v>
      </c>
      <c r="V1490" t="s">
        <v>264</v>
      </c>
      <c r="W1490" t="s">
        <v>40</v>
      </c>
      <c r="X1490" t="s">
        <v>43</v>
      </c>
      <c r="Y1490" t="s">
        <v>55</v>
      </c>
      <c r="Z1490" t="s">
        <v>613</v>
      </c>
      <c r="AA1490" t="s">
        <v>204</v>
      </c>
      <c r="AB1490" t="s">
        <v>597</v>
      </c>
      <c r="AC1490" t="s">
        <v>596</v>
      </c>
      <c r="AD1490" t="s">
        <v>44</v>
      </c>
    </row>
    <row r="1491" spans="1:30" hidden="1" x14ac:dyDescent="0.3">
      <c r="A1491" t="s">
        <v>6619</v>
      </c>
      <c r="B1491" t="s">
        <v>6620</v>
      </c>
      <c r="C1491" s="1" t="str">
        <f t="shared" si="242"/>
        <v>21:0502</v>
      </c>
      <c r="D1491" s="1" t="str">
        <f t="shared" si="246"/>
        <v>21:0166</v>
      </c>
      <c r="E1491" t="s">
        <v>6621</v>
      </c>
      <c r="F1491" t="s">
        <v>6622</v>
      </c>
      <c r="H1491">
        <v>52.418832299999998</v>
      </c>
      <c r="I1491">
        <v>-62.926230099999998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24</v>
      </c>
      <c r="M1491" t="s">
        <v>175</v>
      </c>
      <c r="N1491">
        <v>311</v>
      </c>
      <c r="O1491" t="s">
        <v>344</v>
      </c>
      <c r="P1491" t="s">
        <v>119</v>
      </c>
      <c r="Q1491" t="s">
        <v>95</v>
      </c>
      <c r="R1491" t="s">
        <v>153</v>
      </c>
      <c r="S1491" t="s">
        <v>92</v>
      </c>
      <c r="T1491" t="s">
        <v>40</v>
      </c>
      <c r="U1491" t="s">
        <v>588</v>
      </c>
      <c r="V1491" t="s">
        <v>136</v>
      </c>
      <c r="W1491" t="s">
        <v>40</v>
      </c>
      <c r="X1491" t="s">
        <v>43</v>
      </c>
      <c r="Y1491" t="s">
        <v>37</v>
      </c>
      <c r="Z1491" t="s">
        <v>546</v>
      </c>
      <c r="AA1491" t="s">
        <v>214</v>
      </c>
      <c r="AB1491" t="s">
        <v>300</v>
      </c>
      <c r="AC1491" t="s">
        <v>505</v>
      </c>
      <c r="AD1491" t="s">
        <v>196</v>
      </c>
    </row>
    <row r="1492" spans="1:30" hidden="1" x14ac:dyDescent="0.3">
      <c r="A1492" t="s">
        <v>6623</v>
      </c>
      <c r="B1492" t="s">
        <v>6624</v>
      </c>
      <c r="C1492" s="1" t="str">
        <f t="shared" si="242"/>
        <v>21:0502</v>
      </c>
      <c r="D1492" s="1" t="str">
        <f t="shared" si="246"/>
        <v>21:0166</v>
      </c>
      <c r="E1492" t="s">
        <v>6625</v>
      </c>
      <c r="F1492" t="s">
        <v>6626</v>
      </c>
      <c r="H1492">
        <v>52.428303900000003</v>
      </c>
      <c r="I1492">
        <v>-62.8042339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24</v>
      </c>
      <c r="M1492" t="s">
        <v>184</v>
      </c>
      <c r="N1492">
        <v>312</v>
      </c>
      <c r="O1492" t="s">
        <v>214</v>
      </c>
      <c r="P1492" t="s">
        <v>36</v>
      </c>
      <c r="Q1492" t="s">
        <v>95</v>
      </c>
      <c r="R1492" t="s">
        <v>119</v>
      </c>
      <c r="S1492" t="s">
        <v>185</v>
      </c>
      <c r="T1492" t="s">
        <v>40</v>
      </c>
      <c r="U1492" t="s">
        <v>6627</v>
      </c>
      <c r="V1492" t="s">
        <v>1572</v>
      </c>
      <c r="W1492" t="s">
        <v>40</v>
      </c>
      <c r="X1492" t="s">
        <v>43</v>
      </c>
      <c r="Y1492" t="s">
        <v>136</v>
      </c>
      <c r="Z1492" t="s">
        <v>83</v>
      </c>
      <c r="AA1492" t="s">
        <v>214</v>
      </c>
      <c r="AB1492" t="s">
        <v>450</v>
      </c>
      <c r="AC1492" t="s">
        <v>70</v>
      </c>
      <c r="AD1492" t="s">
        <v>71</v>
      </c>
    </row>
    <row r="1493" spans="1:30" hidden="1" x14ac:dyDescent="0.3">
      <c r="A1493" t="s">
        <v>6628</v>
      </c>
      <c r="B1493" t="s">
        <v>6629</v>
      </c>
      <c r="C1493" s="1" t="str">
        <f t="shared" si="242"/>
        <v>21:0502</v>
      </c>
      <c r="D1493" s="1" t="str">
        <f t="shared" si="246"/>
        <v>21:0166</v>
      </c>
      <c r="E1493" t="s">
        <v>6630</v>
      </c>
      <c r="F1493" t="s">
        <v>6631</v>
      </c>
      <c r="H1493">
        <v>52.422805599999997</v>
      </c>
      <c r="I1493">
        <v>-62.757833400000003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24</v>
      </c>
      <c r="M1493" t="s">
        <v>191</v>
      </c>
      <c r="N1493">
        <v>313</v>
      </c>
      <c r="O1493" t="s">
        <v>78</v>
      </c>
      <c r="P1493" t="s">
        <v>92</v>
      </c>
      <c r="Q1493" t="s">
        <v>95</v>
      </c>
      <c r="R1493" t="s">
        <v>92</v>
      </c>
      <c r="S1493" t="s">
        <v>68</v>
      </c>
      <c r="T1493" t="s">
        <v>40</v>
      </c>
      <c r="U1493" t="s">
        <v>223</v>
      </c>
      <c r="V1493" t="s">
        <v>106</v>
      </c>
      <c r="W1493" t="s">
        <v>40</v>
      </c>
      <c r="X1493" t="s">
        <v>43</v>
      </c>
      <c r="Y1493" t="s">
        <v>39</v>
      </c>
      <c r="Z1493" t="s">
        <v>135</v>
      </c>
      <c r="AA1493" t="s">
        <v>134</v>
      </c>
      <c r="AB1493" t="s">
        <v>2669</v>
      </c>
      <c r="AC1493" t="s">
        <v>167</v>
      </c>
      <c r="AD1493" t="s">
        <v>61</v>
      </c>
    </row>
    <row r="1494" spans="1:30" hidden="1" x14ac:dyDescent="0.3">
      <c r="A1494" t="s">
        <v>6632</v>
      </c>
      <c r="B1494" t="s">
        <v>6633</v>
      </c>
      <c r="C1494" s="1" t="str">
        <f t="shared" si="242"/>
        <v>21:0502</v>
      </c>
      <c r="D1494" s="1" t="str">
        <f t="shared" si="246"/>
        <v>21:0166</v>
      </c>
      <c r="E1494" t="s">
        <v>6634</v>
      </c>
      <c r="F1494" t="s">
        <v>6635</v>
      </c>
      <c r="H1494">
        <v>52.443591699999999</v>
      </c>
      <c r="I1494">
        <v>-62.717202899999997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24</v>
      </c>
      <c r="M1494" t="s">
        <v>201</v>
      </c>
      <c r="N1494">
        <v>314</v>
      </c>
      <c r="O1494" t="s">
        <v>2667</v>
      </c>
      <c r="P1494" t="s">
        <v>477</v>
      </c>
      <c r="Q1494" t="s">
        <v>95</v>
      </c>
      <c r="R1494" t="s">
        <v>176</v>
      </c>
      <c r="S1494" t="s">
        <v>185</v>
      </c>
      <c r="T1494" t="s">
        <v>40</v>
      </c>
      <c r="U1494" t="s">
        <v>82</v>
      </c>
      <c r="V1494" t="s">
        <v>133</v>
      </c>
      <c r="W1494" t="s">
        <v>117</v>
      </c>
      <c r="X1494" t="s">
        <v>43</v>
      </c>
      <c r="Y1494" t="s">
        <v>68</v>
      </c>
      <c r="Z1494" t="s">
        <v>258</v>
      </c>
      <c r="AA1494" t="s">
        <v>115</v>
      </c>
      <c r="AB1494" t="s">
        <v>671</v>
      </c>
      <c r="AC1494" t="s">
        <v>106</v>
      </c>
      <c r="AD1494" t="s">
        <v>241</v>
      </c>
    </row>
    <row r="1495" spans="1:30" hidden="1" x14ac:dyDescent="0.3">
      <c r="A1495" t="s">
        <v>6636</v>
      </c>
      <c r="B1495" t="s">
        <v>6637</v>
      </c>
      <c r="C1495" s="1" t="str">
        <f t="shared" si="242"/>
        <v>21:0502</v>
      </c>
      <c r="D1495" s="1" t="str">
        <f t="shared" si="246"/>
        <v>21:0166</v>
      </c>
      <c r="E1495" t="s">
        <v>6638</v>
      </c>
      <c r="F1495" t="s">
        <v>6639</v>
      </c>
      <c r="H1495">
        <v>52.433703600000001</v>
      </c>
      <c r="I1495">
        <v>-62.615335899999998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24</v>
      </c>
      <c r="M1495" t="s">
        <v>210</v>
      </c>
      <c r="N1495">
        <v>315</v>
      </c>
      <c r="O1495" t="s">
        <v>414</v>
      </c>
      <c r="P1495" t="s">
        <v>165</v>
      </c>
      <c r="Q1495" t="s">
        <v>95</v>
      </c>
      <c r="R1495" t="s">
        <v>130</v>
      </c>
      <c r="S1495" t="s">
        <v>176</v>
      </c>
      <c r="T1495" t="s">
        <v>40</v>
      </c>
      <c r="U1495" t="s">
        <v>3952</v>
      </c>
      <c r="V1495" t="s">
        <v>167</v>
      </c>
      <c r="W1495" t="s">
        <v>40</v>
      </c>
      <c r="X1495" t="s">
        <v>43</v>
      </c>
      <c r="Y1495" t="s">
        <v>39</v>
      </c>
      <c r="Z1495" t="s">
        <v>135</v>
      </c>
      <c r="AA1495" t="s">
        <v>45</v>
      </c>
      <c r="AB1495" t="s">
        <v>46</v>
      </c>
      <c r="AC1495" t="s">
        <v>57</v>
      </c>
      <c r="AD1495" t="s">
        <v>107</v>
      </c>
    </row>
    <row r="1496" spans="1:30" hidden="1" x14ac:dyDescent="0.3">
      <c r="A1496" t="s">
        <v>6640</v>
      </c>
      <c r="B1496" t="s">
        <v>6641</v>
      </c>
      <c r="C1496" s="1" t="str">
        <f t="shared" si="242"/>
        <v>21:0502</v>
      </c>
      <c r="D1496" s="1" t="str">
        <f t="shared" si="246"/>
        <v>21:0166</v>
      </c>
      <c r="E1496" t="s">
        <v>6642</v>
      </c>
      <c r="F1496" t="s">
        <v>6643</v>
      </c>
      <c r="H1496">
        <v>52.462412200000003</v>
      </c>
      <c r="I1496">
        <v>-62.556465199999998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24</v>
      </c>
      <c r="M1496" t="s">
        <v>221</v>
      </c>
      <c r="N1496">
        <v>316</v>
      </c>
      <c r="O1496" t="s">
        <v>103</v>
      </c>
      <c r="P1496" t="s">
        <v>153</v>
      </c>
      <c r="Q1496" t="s">
        <v>95</v>
      </c>
      <c r="R1496" t="s">
        <v>153</v>
      </c>
      <c r="S1496" t="s">
        <v>68</v>
      </c>
      <c r="T1496" t="s">
        <v>40</v>
      </c>
      <c r="U1496" t="s">
        <v>900</v>
      </c>
      <c r="V1496" t="s">
        <v>136</v>
      </c>
      <c r="W1496" t="s">
        <v>40</v>
      </c>
      <c r="X1496" t="s">
        <v>43</v>
      </c>
      <c r="Y1496" t="s">
        <v>136</v>
      </c>
      <c r="Z1496" t="s">
        <v>211</v>
      </c>
      <c r="AA1496" t="s">
        <v>134</v>
      </c>
      <c r="AB1496" t="s">
        <v>2444</v>
      </c>
      <c r="AC1496" t="s">
        <v>167</v>
      </c>
      <c r="AD1496" t="s">
        <v>241</v>
      </c>
    </row>
    <row r="1497" spans="1:30" hidden="1" x14ac:dyDescent="0.3">
      <c r="A1497" t="s">
        <v>6644</v>
      </c>
      <c r="B1497" t="s">
        <v>6645</v>
      </c>
      <c r="C1497" s="1" t="str">
        <f t="shared" si="242"/>
        <v>21:0502</v>
      </c>
      <c r="D1497" s="1" t="str">
        <f t="shared" si="246"/>
        <v>21:0166</v>
      </c>
      <c r="E1497" t="s">
        <v>6646</v>
      </c>
      <c r="F1497" t="s">
        <v>6647</v>
      </c>
      <c r="H1497">
        <v>52.493985199999997</v>
      </c>
      <c r="I1497">
        <v>-62.528075000000001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24</v>
      </c>
      <c r="M1497" t="s">
        <v>230</v>
      </c>
      <c r="N1497">
        <v>317</v>
      </c>
      <c r="O1497" t="s">
        <v>329</v>
      </c>
      <c r="P1497" t="s">
        <v>153</v>
      </c>
      <c r="Q1497" t="s">
        <v>95</v>
      </c>
      <c r="R1497" t="s">
        <v>202</v>
      </c>
      <c r="S1497" t="s">
        <v>38</v>
      </c>
      <c r="T1497" t="s">
        <v>40</v>
      </c>
      <c r="U1497" t="s">
        <v>1447</v>
      </c>
      <c r="V1497" t="s">
        <v>677</v>
      </c>
      <c r="W1497" t="s">
        <v>40</v>
      </c>
      <c r="X1497" t="s">
        <v>43</v>
      </c>
      <c r="Y1497" t="s">
        <v>55</v>
      </c>
      <c r="Z1497" t="s">
        <v>135</v>
      </c>
      <c r="AA1497" t="s">
        <v>134</v>
      </c>
      <c r="AB1497" t="s">
        <v>479</v>
      </c>
      <c r="AC1497" t="s">
        <v>70</v>
      </c>
      <c r="AD1497" t="s">
        <v>71</v>
      </c>
    </row>
    <row r="1498" spans="1:30" hidden="1" x14ac:dyDescent="0.3">
      <c r="A1498" t="s">
        <v>6648</v>
      </c>
      <c r="B1498" t="s">
        <v>6649</v>
      </c>
      <c r="C1498" s="1" t="str">
        <f t="shared" si="242"/>
        <v>21:0502</v>
      </c>
      <c r="D1498" s="1" t="str">
        <f t="shared" si="246"/>
        <v>21:0166</v>
      </c>
      <c r="E1498" t="s">
        <v>6650</v>
      </c>
      <c r="F1498" t="s">
        <v>6651</v>
      </c>
      <c r="H1498">
        <v>52.493984099999999</v>
      </c>
      <c r="I1498">
        <v>-62.493020000000001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24</v>
      </c>
      <c r="M1498" t="s">
        <v>238</v>
      </c>
      <c r="N1498">
        <v>318</v>
      </c>
      <c r="O1498" t="s">
        <v>134</v>
      </c>
      <c r="P1498" t="s">
        <v>131</v>
      </c>
      <c r="Q1498" t="s">
        <v>95</v>
      </c>
      <c r="R1498" t="s">
        <v>38</v>
      </c>
      <c r="S1498" t="s">
        <v>136</v>
      </c>
      <c r="T1498" t="s">
        <v>40</v>
      </c>
      <c r="U1498" t="s">
        <v>304</v>
      </c>
      <c r="V1498" t="s">
        <v>106</v>
      </c>
      <c r="W1498" t="s">
        <v>40</v>
      </c>
      <c r="X1498" t="s">
        <v>43</v>
      </c>
      <c r="Y1498" t="s">
        <v>39</v>
      </c>
      <c r="Z1498" t="s">
        <v>35</v>
      </c>
      <c r="AA1498" t="s">
        <v>204</v>
      </c>
      <c r="AB1498" t="s">
        <v>79</v>
      </c>
      <c r="AC1498" t="s">
        <v>70</v>
      </c>
      <c r="AD1498" t="s">
        <v>115</v>
      </c>
    </row>
    <row r="1499" spans="1:30" hidden="1" x14ac:dyDescent="0.3">
      <c r="A1499" t="s">
        <v>6652</v>
      </c>
      <c r="B1499" t="s">
        <v>6653</v>
      </c>
      <c r="C1499" s="1" t="str">
        <f t="shared" si="242"/>
        <v>21:0502</v>
      </c>
      <c r="D1499" s="1" t="str">
        <f>HYPERLINK("http://geochem.nrcan.gc.ca/cdogs/content/svy/svy_e.htm", "")</f>
        <v/>
      </c>
      <c r="G1499" s="1" t="str">
        <f>HYPERLINK("http://geochem.nrcan.gc.ca/cdogs/content/cr_/cr_00055_e.htm", "55")</f>
        <v>55</v>
      </c>
      <c r="J1499" t="s">
        <v>161</v>
      </c>
      <c r="K1499" t="s">
        <v>162</v>
      </c>
      <c r="L1499">
        <v>24</v>
      </c>
      <c r="M1499" t="s">
        <v>163</v>
      </c>
      <c r="N1499">
        <v>319</v>
      </c>
      <c r="O1499" t="s">
        <v>576</v>
      </c>
      <c r="P1499" t="s">
        <v>193</v>
      </c>
      <c r="Q1499" t="s">
        <v>136</v>
      </c>
      <c r="R1499" t="s">
        <v>193</v>
      </c>
      <c r="S1499" t="s">
        <v>68</v>
      </c>
      <c r="T1499" t="s">
        <v>40</v>
      </c>
      <c r="U1499" t="s">
        <v>1151</v>
      </c>
      <c r="V1499" t="s">
        <v>47</v>
      </c>
      <c r="W1499" t="s">
        <v>194</v>
      </c>
      <c r="X1499" t="s">
        <v>179</v>
      </c>
      <c r="Y1499" t="s">
        <v>37</v>
      </c>
      <c r="Z1499" t="s">
        <v>164</v>
      </c>
      <c r="AA1499" t="s">
        <v>58</v>
      </c>
      <c r="AB1499" t="s">
        <v>1323</v>
      </c>
      <c r="AC1499" t="s">
        <v>68</v>
      </c>
      <c r="AD1499" t="s">
        <v>155</v>
      </c>
    </row>
    <row r="1500" spans="1:30" hidden="1" x14ac:dyDescent="0.3">
      <c r="A1500" t="s">
        <v>6654</v>
      </c>
      <c r="B1500" t="s">
        <v>6655</v>
      </c>
      <c r="C1500" s="1" t="str">
        <f t="shared" si="242"/>
        <v>21:0502</v>
      </c>
      <c r="D1500" s="1" t="str">
        <f t="shared" ref="D1500:D1517" si="249">HYPERLINK("http://geochem.nrcan.gc.ca/cdogs/content/svy/svy210166_e.htm", "21:0166")</f>
        <v>21:0166</v>
      </c>
      <c r="E1500" t="s">
        <v>6656</v>
      </c>
      <c r="F1500" t="s">
        <v>6657</v>
      </c>
      <c r="H1500">
        <v>52.4637253</v>
      </c>
      <c r="I1500">
        <v>-62.483388400000003</v>
      </c>
      <c r="J1500" s="1" t="str">
        <f t="shared" ref="J1500:J1517" si="250">HYPERLINK("http://geochem.nrcan.gc.ca/cdogs/content/kwd/kwd020027_e.htm", "NGR lake sediment grab sample")</f>
        <v>NGR lake sediment grab sample</v>
      </c>
      <c r="K1500" s="1" t="str">
        <f t="shared" ref="K1500:K1517" si="251">HYPERLINK("http://geochem.nrcan.gc.ca/cdogs/content/kwd/kwd080006_e.htm", "&lt;177 micron (NGR)")</f>
        <v>&lt;177 micron (NGR)</v>
      </c>
      <c r="L1500">
        <v>24</v>
      </c>
      <c r="M1500" t="s">
        <v>246</v>
      </c>
      <c r="N1500">
        <v>320</v>
      </c>
      <c r="O1500" t="s">
        <v>648</v>
      </c>
      <c r="P1500" t="s">
        <v>165</v>
      </c>
      <c r="Q1500" t="s">
        <v>55</v>
      </c>
      <c r="R1500" t="s">
        <v>79</v>
      </c>
      <c r="S1500" t="s">
        <v>79</v>
      </c>
      <c r="T1500" t="s">
        <v>40</v>
      </c>
      <c r="U1500" t="s">
        <v>2585</v>
      </c>
      <c r="V1500" t="s">
        <v>1103</v>
      </c>
      <c r="W1500" t="s">
        <v>40</v>
      </c>
      <c r="X1500" t="s">
        <v>43</v>
      </c>
      <c r="Y1500" t="s">
        <v>55</v>
      </c>
      <c r="Z1500" t="s">
        <v>337</v>
      </c>
      <c r="AA1500" t="s">
        <v>204</v>
      </c>
      <c r="AB1500" t="s">
        <v>1807</v>
      </c>
      <c r="AC1500" t="s">
        <v>714</v>
      </c>
      <c r="AD1500" t="s">
        <v>409</v>
      </c>
    </row>
    <row r="1501" spans="1:30" hidden="1" x14ac:dyDescent="0.3">
      <c r="A1501" t="s">
        <v>6658</v>
      </c>
      <c r="B1501" t="s">
        <v>6659</v>
      </c>
      <c r="C1501" s="1" t="str">
        <f t="shared" ref="C1501:C1564" si="252">HYPERLINK("http://geochem.nrcan.gc.ca/cdogs/content/bdl/bdl210502_e.htm", "21:0502")</f>
        <v>21:0502</v>
      </c>
      <c r="D1501" s="1" t="str">
        <f t="shared" si="249"/>
        <v>21:0166</v>
      </c>
      <c r="E1501" t="s">
        <v>6660</v>
      </c>
      <c r="F1501" t="s">
        <v>6661</v>
      </c>
      <c r="H1501">
        <v>52.412661800000002</v>
      </c>
      <c r="I1501">
        <v>-62.522738400000001</v>
      </c>
      <c r="J1501" s="1" t="str">
        <f t="shared" si="250"/>
        <v>NGR lake sediment grab sample</v>
      </c>
      <c r="K1501" s="1" t="str">
        <f t="shared" si="251"/>
        <v>&lt;177 micron (NGR)</v>
      </c>
      <c r="L1501">
        <v>25</v>
      </c>
      <c r="M1501" t="s">
        <v>34</v>
      </c>
      <c r="N1501">
        <v>321</v>
      </c>
      <c r="O1501" t="s">
        <v>66</v>
      </c>
      <c r="P1501" t="s">
        <v>38</v>
      </c>
      <c r="Q1501" t="s">
        <v>95</v>
      </c>
      <c r="R1501" t="s">
        <v>136</v>
      </c>
      <c r="S1501" t="s">
        <v>39</v>
      </c>
      <c r="T1501" t="s">
        <v>40</v>
      </c>
      <c r="U1501" t="s">
        <v>103</v>
      </c>
      <c r="V1501" t="s">
        <v>94</v>
      </c>
      <c r="W1501" t="s">
        <v>40</v>
      </c>
      <c r="X1501" t="s">
        <v>43</v>
      </c>
      <c r="Y1501" t="s">
        <v>95</v>
      </c>
      <c r="Z1501" t="s">
        <v>134</v>
      </c>
      <c r="AA1501" t="s">
        <v>214</v>
      </c>
      <c r="AB1501" t="s">
        <v>2065</v>
      </c>
      <c r="AC1501" t="s">
        <v>57</v>
      </c>
      <c r="AD1501" t="s">
        <v>107</v>
      </c>
    </row>
    <row r="1502" spans="1:30" hidden="1" x14ac:dyDescent="0.3">
      <c r="A1502" t="s">
        <v>6662</v>
      </c>
      <c r="B1502" t="s">
        <v>6663</v>
      </c>
      <c r="C1502" s="1" t="str">
        <f t="shared" si="252"/>
        <v>21:0502</v>
      </c>
      <c r="D1502" s="1" t="str">
        <f t="shared" si="249"/>
        <v>21:0166</v>
      </c>
      <c r="E1502" t="s">
        <v>6660</v>
      </c>
      <c r="F1502" t="s">
        <v>6664</v>
      </c>
      <c r="H1502">
        <v>52.412661800000002</v>
      </c>
      <c r="I1502">
        <v>-62.522738400000001</v>
      </c>
      <c r="J1502" s="1" t="str">
        <f t="shared" si="250"/>
        <v>NGR lake sediment grab sample</v>
      </c>
      <c r="K1502" s="1" t="str">
        <f t="shared" si="251"/>
        <v>&lt;177 micron (NGR)</v>
      </c>
      <c r="L1502">
        <v>25</v>
      </c>
      <c r="M1502" t="s">
        <v>52</v>
      </c>
      <c r="N1502">
        <v>322</v>
      </c>
      <c r="O1502" t="s">
        <v>35</v>
      </c>
      <c r="P1502" t="s">
        <v>38</v>
      </c>
      <c r="Q1502" t="s">
        <v>95</v>
      </c>
      <c r="R1502" t="s">
        <v>136</v>
      </c>
      <c r="S1502" t="s">
        <v>39</v>
      </c>
      <c r="T1502" t="s">
        <v>40</v>
      </c>
      <c r="U1502" t="s">
        <v>414</v>
      </c>
      <c r="V1502" t="s">
        <v>94</v>
      </c>
      <c r="W1502" t="s">
        <v>40</v>
      </c>
      <c r="X1502" t="s">
        <v>43</v>
      </c>
      <c r="Y1502" t="s">
        <v>95</v>
      </c>
      <c r="Z1502" t="s">
        <v>134</v>
      </c>
      <c r="AA1502" t="s">
        <v>214</v>
      </c>
      <c r="AB1502" t="s">
        <v>784</v>
      </c>
      <c r="AC1502" t="s">
        <v>179</v>
      </c>
      <c r="AD1502" t="s">
        <v>241</v>
      </c>
    </row>
    <row r="1503" spans="1:30" hidden="1" x14ac:dyDescent="0.3">
      <c r="A1503" t="s">
        <v>6665</v>
      </c>
      <c r="B1503" t="s">
        <v>6666</v>
      </c>
      <c r="C1503" s="1" t="str">
        <f t="shared" si="252"/>
        <v>21:0502</v>
      </c>
      <c r="D1503" s="1" t="str">
        <f t="shared" si="249"/>
        <v>21:0166</v>
      </c>
      <c r="E1503" t="s">
        <v>6660</v>
      </c>
      <c r="F1503" t="s">
        <v>6667</v>
      </c>
      <c r="H1503">
        <v>52.412661800000002</v>
      </c>
      <c r="I1503">
        <v>-62.522738400000001</v>
      </c>
      <c r="J1503" s="1" t="str">
        <f t="shared" si="250"/>
        <v>NGR lake sediment grab sample</v>
      </c>
      <c r="K1503" s="1" t="str">
        <f t="shared" si="251"/>
        <v>&lt;177 micron (NGR)</v>
      </c>
      <c r="L1503">
        <v>25</v>
      </c>
      <c r="M1503" t="s">
        <v>65</v>
      </c>
      <c r="N1503">
        <v>323</v>
      </c>
      <c r="O1503" t="s">
        <v>78</v>
      </c>
      <c r="P1503" t="s">
        <v>202</v>
      </c>
      <c r="Q1503" t="s">
        <v>95</v>
      </c>
      <c r="R1503" t="s">
        <v>136</v>
      </c>
      <c r="S1503" t="s">
        <v>95</v>
      </c>
      <c r="T1503" t="s">
        <v>40</v>
      </c>
      <c r="U1503" t="s">
        <v>103</v>
      </c>
      <c r="V1503" t="s">
        <v>144</v>
      </c>
      <c r="W1503" t="s">
        <v>40</v>
      </c>
      <c r="X1503" t="s">
        <v>43</v>
      </c>
      <c r="Y1503" t="s">
        <v>95</v>
      </c>
      <c r="Z1503" t="s">
        <v>164</v>
      </c>
      <c r="AA1503" t="s">
        <v>135</v>
      </c>
      <c r="AB1503" t="s">
        <v>164</v>
      </c>
      <c r="AC1503" t="s">
        <v>179</v>
      </c>
      <c r="AD1503" t="s">
        <v>196</v>
      </c>
    </row>
    <row r="1504" spans="1:30" hidden="1" x14ac:dyDescent="0.3">
      <c r="A1504" t="s">
        <v>6668</v>
      </c>
      <c r="B1504" t="s">
        <v>6669</v>
      </c>
      <c r="C1504" s="1" t="str">
        <f t="shared" si="252"/>
        <v>21:0502</v>
      </c>
      <c r="D1504" s="1" t="str">
        <f t="shared" si="249"/>
        <v>21:0166</v>
      </c>
      <c r="E1504" t="s">
        <v>6670</v>
      </c>
      <c r="F1504" t="s">
        <v>6671</v>
      </c>
      <c r="H1504">
        <v>52.399686000000003</v>
      </c>
      <c r="I1504">
        <v>-62.616380200000002</v>
      </c>
      <c r="J1504" s="1" t="str">
        <f t="shared" si="250"/>
        <v>NGR lake sediment grab sample</v>
      </c>
      <c r="K1504" s="1" t="str">
        <f t="shared" si="251"/>
        <v>&lt;177 micron (NGR)</v>
      </c>
      <c r="L1504">
        <v>25</v>
      </c>
      <c r="M1504" t="s">
        <v>76</v>
      </c>
      <c r="N1504">
        <v>324</v>
      </c>
      <c r="O1504" t="s">
        <v>58</v>
      </c>
      <c r="P1504" t="s">
        <v>54</v>
      </c>
      <c r="Q1504" t="s">
        <v>95</v>
      </c>
      <c r="R1504" t="s">
        <v>68</v>
      </c>
      <c r="S1504" t="s">
        <v>131</v>
      </c>
      <c r="T1504" t="s">
        <v>40</v>
      </c>
      <c r="U1504" t="s">
        <v>1151</v>
      </c>
      <c r="V1504" t="s">
        <v>1054</v>
      </c>
      <c r="W1504" t="s">
        <v>40</v>
      </c>
      <c r="X1504" t="s">
        <v>43</v>
      </c>
      <c r="Y1504" t="s">
        <v>39</v>
      </c>
      <c r="Z1504" t="s">
        <v>214</v>
      </c>
      <c r="AA1504" t="s">
        <v>314</v>
      </c>
      <c r="AB1504" t="s">
        <v>1557</v>
      </c>
      <c r="AC1504" t="s">
        <v>42</v>
      </c>
      <c r="AD1504" t="s">
        <v>392</v>
      </c>
    </row>
    <row r="1505" spans="1:30" hidden="1" x14ac:dyDescent="0.3">
      <c r="A1505" t="s">
        <v>6672</v>
      </c>
      <c r="B1505" t="s">
        <v>6673</v>
      </c>
      <c r="C1505" s="1" t="str">
        <f t="shared" si="252"/>
        <v>21:0502</v>
      </c>
      <c r="D1505" s="1" t="str">
        <f t="shared" si="249"/>
        <v>21:0166</v>
      </c>
      <c r="E1505" t="s">
        <v>6674</v>
      </c>
      <c r="F1505" t="s">
        <v>6675</v>
      </c>
      <c r="H1505">
        <v>52.404447699999999</v>
      </c>
      <c r="I1505">
        <v>-62.685614000000001</v>
      </c>
      <c r="J1505" s="1" t="str">
        <f t="shared" si="250"/>
        <v>NGR lake sediment grab sample</v>
      </c>
      <c r="K1505" s="1" t="str">
        <f t="shared" si="251"/>
        <v>&lt;177 micron (NGR)</v>
      </c>
      <c r="L1505">
        <v>25</v>
      </c>
      <c r="M1505" t="s">
        <v>91</v>
      </c>
      <c r="N1505">
        <v>325</v>
      </c>
      <c r="O1505" t="s">
        <v>204</v>
      </c>
      <c r="P1505" t="s">
        <v>92</v>
      </c>
      <c r="Q1505" t="s">
        <v>95</v>
      </c>
      <c r="R1505" t="s">
        <v>68</v>
      </c>
      <c r="S1505" t="s">
        <v>55</v>
      </c>
      <c r="T1505" t="s">
        <v>40</v>
      </c>
      <c r="U1505" t="s">
        <v>329</v>
      </c>
      <c r="V1505" t="s">
        <v>144</v>
      </c>
      <c r="W1505" t="s">
        <v>40</v>
      </c>
      <c r="X1505" t="s">
        <v>43</v>
      </c>
      <c r="Y1505" t="s">
        <v>55</v>
      </c>
      <c r="Z1505" t="s">
        <v>134</v>
      </c>
      <c r="AA1505" t="s">
        <v>134</v>
      </c>
      <c r="AB1505" t="s">
        <v>2258</v>
      </c>
      <c r="AC1505" t="s">
        <v>38</v>
      </c>
      <c r="AD1505" t="s">
        <v>115</v>
      </c>
    </row>
    <row r="1506" spans="1:30" hidden="1" x14ac:dyDescent="0.3">
      <c r="A1506" t="s">
        <v>6676</v>
      </c>
      <c r="B1506" t="s">
        <v>6677</v>
      </c>
      <c r="C1506" s="1" t="str">
        <f t="shared" si="252"/>
        <v>21:0502</v>
      </c>
      <c r="D1506" s="1" t="str">
        <f t="shared" si="249"/>
        <v>21:0166</v>
      </c>
      <c r="E1506" t="s">
        <v>6678</v>
      </c>
      <c r="F1506" t="s">
        <v>6679</v>
      </c>
      <c r="H1506">
        <v>52.391804</v>
      </c>
      <c r="I1506">
        <v>-62.779766000000002</v>
      </c>
      <c r="J1506" s="1" t="str">
        <f t="shared" si="250"/>
        <v>NGR lake sediment grab sample</v>
      </c>
      <c r="K1506" s="1" t="str">
        <f t="shared" si="251"/>
        <v>&lt;177 micron (NGR)</v>
      </c>
      <c r="L1506">
        <v>25</v>
      </c>
      <c r="M1506" t="s">
        <v>102</v>
      </c>
      <c r="N1506">
        <v>326</v>
      </c>
      <c r="O1506" t="s">
        <v>154</v>
      </c>
      <c r="P1506" t="s">
        <v>477</v>
      </c>
      <c r="Q1506" t="s">
        <v>95</v>
      </c>
      <c r="R1506" t="s">
        <v>92</v>
      </c>
      <c r="S1506" t="s">
        <v>67</v>
      </c>
      <c r="T1506" t="s">
        <v>40</v>
      </c>
      <c r="U1506" t="s">
        <v>6210</v>
      </c>
      <c r="V1506" t="s">
        <v>4031</v>
      </c>
      <c r="W1506" t="s">
        <v>194</v>
      </c>
      <c r="X1506" t="s">
        <v>43</v>
      </c>
      <c r="Y1506" t="s">
        <v>136</v>
      </c>
      <c r="Z1506" t="s">
        <v>83</v>
      </c>
      <c r="AA1506" t="s">
        <v>45</v>
      </c>
      <c r="AB1506" t="s">
        <v>477</v>
      </c>
      <c r="AC1506" t="s">
        <v>714</v>
      </c>
      <c r="AD1506" t="s">
        <v>241</v>
      </c>
    </row>
    <row r="1507" spans="1:30" hidden="1" x14ac:dyDescent="0.3">
      <c r="A1507" t="s">
        <v>6680</v>
      </c>
      <c r="B1507" t="s">
        <v>6681</v>
      </c>
      <c r="C1507" s="1" t="str">
        <f t="shared" si="252"/>
        <v>21:0502</v>
      </c>
      <c r="D1507" s="1" t="str">
        <f t="shared" si="249"/>
        <v>21:0166</v>
      </c>
      <c r="E1507" t="s">
        <v>6682</v>
      </c>
      <c r="F1507" t="s">
        <v>6683</v>
      </c>
      <c r="H1507">
        <v>52.4106101</v>
      </c>
      <c r="I1507">
        <v>-62.809530799999997</v>
      </c>
      <c r="J1507" s="1" t="str">
        <f t="shared" si="250"/>
        <v>NGR lake sediment grab sample</v>
      </c>
      <c r="K1507" s="1" t="str">
        <f t="shared" si="251"/>
        <v>&lt;177 micron (NGR)</v>
      </c>
      <c r="L1507">
        <v>25</v>
      </c>
      <c r="M1507" t="s">
        <v>113</v>
      </c>
      <c r="N1507">
        <v>327</v>
      </c>
      <c r="O1507" t="s">
        <v>1134</v>
      </c>
      <c r="P1507" t="s">
        <v>169</v>
      </c>
      <c r="Q1507" t="s">
        <v>95</v>
      </c>
      <c r="R1507" t="s">
        <v>153</v>
      </c>
      <c r="S1507" t="s">
        <v>134</v>
      </c>
      <c r="T1507" t="s">
        <v>40</v>
      </c>
      <c r="U1507" t="s">
        <v>610</v>
      </c>
      <c r="V1507" t="s">
        <v>1402</v>
      </c>
      <c r="W1507" t="s">
        <v>40</v>
      </c>
      <c r="X1507" t="s">
        <v>43</v>
      </c>
      <c r="Y1507" t="s">
        <v>136</v>
      </c>
      <c r="Z1507" t="s">
        <v>45</v>
      </c>
      <c r="AA1507" t="s">
        <v>58</v>
      </c>
      <c r="AB1507" t="s">
        <v>1932</v>
      </c>
      <c r="AC1507" t="s">
        <v>47</v>
      </c>
      <c r="AD1507" t="s">
        <v>83</v>
      </c>
    </row>
    <row r="1508" spans="1:30" hidden="1" x14ac:dyDescent="0.3">
      <c r="A1508" t="s">
        <v>6684</v>
      </c>
      <c r="B1508" t="s">
        <v>6685</v>
      </c>
      <c r="C1508" s="1" t="str">
        <f t="shared" si="252"/>
        <v>21:0502</v>
      </c>
      <c r="D1508" s="1" t="str">
        <f t="shared" si="249"/>
        <v>21:0166</v>
      </c>
      <c r="E1508" t="s">
        <v>6686</v>
      </c>
      <c r="F1508" t="s">
        <v>6687</v>
      </c>
      <c r="H1508">
        <v>52.386530899999997</v>
      </c>
      <c r="I1508">
        <v>-62.859135100000003</v>
      </c>
      <c r="J1508" s="1" t="str">
        <f t="shared" si="250"/>
        <v>NGR lake sediment grab sample</v>
      </c>
      <c r="K1508" s="1" t="str">
        <f t="shared" si="251"/>
        <v>&lt;177 micron (NGR)</v>
      </c>
      <c r="L1508">
        <v>25</v>
      </c>
      <c r="M1508" t="s">
        <v>127</v>
      </c>
      <c r="N1508">
        <v>328</v>
      </c>
      <c r="O1508" t="s">
        <v>270</v>
      </c>
      <c r="P1508" t="s">
        <v>79</v>
      </c>
      <c r="Q1508" t="s">
        <v>95</v>
      </c>
      <c r="R1508" t="s">
        <v>92</v>
      </c>
      <c r="S1508" t="s">
        <v>37</v>
      </c>
      <c r="T1508" t="s">
        <v>40</v>
      </c>
      <c r="U1508" t="s">
        <v>222</v>
      </c>
      <c r="V1508" t="s">
        <v>974</v>
      </c>
      <c r="W1508" t="s">
        <v>40</v>
      </c>
      <c r="X1508" t="s">
        <v>43</v>
      </c>
      <c r="Y1508" t="s">
        <v>95</v>
      </c>
      <c r="Z1508" t="s">
        <v>214</v>
      </c>
      <c r="AA1508" t="s">
        <v>58</v>
      </c>
      <c r="AB1508" t="s">
        <v>46</v>
      </c>
      <c r="AC1508" t="s">
        <v>94</v>
      </c>
      <c r="AD1508" t="s">
        <v>107</v>
      </c>
    </row>
    <row r="1509" spans="1:30" hidden="1" x14ac:dyDescent="0.3">
      <c r="A1509" t="s">
        <v>6688</v>
      </c>
      <c r="B1509" t="s">
        <v>6689</v>
      </c>
      <c r="C1509" s="1" t="str">
        <f t="shared" si="252"/>
        <v>21:0502</v>
      </c>
      <c r="D1509" s="1" t="str">
        <f t="shared" si="249"/>
        <v>21:0166</v>
      </c>
      <c r="E1509" t="s">
        <v>6690</v>
      </c>
      <c r="F1509" t="s">
        <v>6691</v>
      </c>
      <c r="H1509">
        <v>52.400004600000003</v>
      </c>
      <c r="I1509">
        <v>-62.924202899999997</v>
      </c>
      <c r="J1509" s="1" t="str">
        <f t="shared" si="250"/>
        <v>NGR lake sediment grab sample</v>
      </c>
      <c r="K1509" s="1" t="str">
        <f t="shared" si="251"/>
        <v>&lt;177 micron (NGR)</v>
      </c>
      <c r="L1509">
        <v>25</v>
      </c>
      <c r="M1509" t="s">
        <v>142</v>
      </c>
      <c r="N1509">
        <v>329</v>
      </c>
      <c r="O1509" t="s">
        <v>304</v>
      </c>
      <c r="P1509" t="s">
        <v>119</v>
      </c>
      <c r="Q1509" t="s">
        <v>95</v>
      </c>
      <c r="R1509" t="s">
        <v>79</v>
      </c>
      <c r="S1509" t="s">
        <v>153</v>
      </c>
      <c r="T1509" t="s">
        <v>40</v>
      </c>
      <c r="U1509" t="s">
        <v>443</v>
      </c>
      <c r="V1509" t="s">
        <v>1249</v>
      </c>
      <c r="W1509" t="s">
        <v>40</v>
      </c>
      <c r="X1509" t="s">
        <v>43</v>
      </c>
      <c r="Y1509" t="s">
        <v>37</v>
      </c>
      <c r="Z1509" t="s">
        <v>1139</v>
      </c>
      <c r="AA1509" t="s">
        <v>58</v>
      </c>
      <c r="AB1509" t="s">
        <v>683</v>
      </c>
      <c r="AC1509" t="s">
        <v>70</v>
      </c>
      <c r="AD1509" t="s">
        <v>115</v>
      </c>
    </row>
    <row r="1510" spans="1:30" hidden="1" x14ac:dyDescent="0.3">
      <c r="A1510" t="s">
        <v>6692</v>
      </c>
      <c r="B1510" t="s">
        <v>6693</v>
      </c>
      <c r="C1510" s="1" t="str">
        <f t="shared" si="252"/>
        <v>21:0502</v>
      </c>
      <c r="D1510" s="1" t="str">
        <f t="shared" si="249"/>
        <v>21:0166</v>
      </c>
      <c r="E1510" t="s">
        <v>6694</v>
      </c>
      <c r="F1510" t="s">
        <v>6695</v>
      </c>
      <c r="H1510">
        <v>52.401189899999999</v>
      </c>
      <c r="I1510">
        <v>-62.957521300000003</v>
      </c>
      <c r="J1510" s="1" t="str">
        <f t="shared" si="250"/>
        <v>NGR lake sediment grab sample</v>
      </c>
      <c r="K1510" s="1" t="str">
        <f t="shared" si="251"/>
        <v>&lt;177 micron (NGR)</v>
      </c>
      <c r="L1510">
        <v>25</v>
      </c>
      <c r="M1510" t="s">
        <v>150</v>
      </c>
      <c r="N1510">
        <v>330</v>
      </c>
      <c r="O1510" t="s">
        <v>204</v>
      </c>
      <c r="P1510" t="s">
        <v>92</v>
      </c>
      <c r="Q1510" t="s">
        <v>95</v>
      </c>
      <c r="R1510" t="s">
        <v>136</v>
      </c>
      <c r="S1510" t="s">
        <v>136</v>
      </c>
      <c r="T1510" t="s">
        <v>40</v>
      </c>
      <c r="U1510" t="s">
        <v>151</v>
      </c>
      <c r="V1510" t="s">
        <v>42</v>
      </c>
      <c r="W1510" t="s">
        <v>40</v>
      </c>
      <c r="X1510" t="s">
        <v>43</v>
      </c>
      <c r="Y1510" t="s">
        <v>95</v>
      </c>
      <c r="Z1510" t="s">
        <v>135</v>
      </c>
      <c r="AA1510" t="s">
        <v>58</v>
      </c>
      <c r="AB1510" t="s">
        <v>582</v>
      </c>
      <c r="AC1510" t="s">
        <v>239</v>
      </c>
      <c r="AD1510" t="s">
        <v>196</v>
      </c>
    </row>
    <row r="1511" spans="1:30" hidden="1" x14ac:dyDescent="0.3">
      <c r="A1511" t="s">
        <v>6696</v>
      </c>
      <c r="B1511" t="s">
        <v>6697</v>
      </c>
      <c r="C1511" s="1" t="str">
        <f t="shared" si="252"/>
        <v>21:0502</v>
      </c>
      <c r="D1511" s="1" t="str">
        <f t="shared" si="249"/>
        <v>21:0166</v>
      </c>
      <c r="E1511" t="s">
        <v>6698</v>
      </c>
      <c r="F1511" t="s">
        <v>6699</v>
      </c>
      <c r="H1511">
        <v>52.409051099999999</v>
      </c>
      <c r="I1511">
        <v>-63.030061400000001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25</v>
      </c>
      <c r="M1511" t="s">
        <v>175</v>
      </c>
      <c r="N1511">
        <v>331</v>
      </c>
      <c r="O1511" t="s">
        <v>214</v>
      </c>
      <c r="P1511" t="s">
        <v>54</v>
      </c>
      <c r="Q1511" t="s">
        <v>39</v>
      </c>
      <c r="R1511" t="s">
        <v>119</v>
      </c>
      <c r="S1511" t="s">
        <v>131</v>
      </c>
      <c r="T1511" t="s">
        <v>40</v>
      </c>
      <c r="U1511" t="s">
        <v>321</v>
      </c>
      <c r="V1511" t="s">
        <v>55</v>
      </c>
      <c r="W1511" t="s">
        <v>40</v>
      </c>
      <c r="X1511" t="s">
        <v>43</v>
      </c>
      <c r="Y1511" t="s">
        <v>39</v>
      </c>
      <c r="Z1511" t="s">
        <v>45</v>
      </c>
      <c r="AA1511" t="s">
        <v>204</v>
      </c>
      <c r="AB1511" t="s">
        <v>1978</v>
      </c>
      <c r="AC1511" t="s">
        <v>106</v>
      </c>
      <c r="AD1511" t="s">
        <v>241</v>
      </c>
    </row>
    <row r="1512" spans="1:30" hidden="1" x14ac:dyDescent="0.3">
      <c r="A1512" t="s">
        <v>6700</v>
      </c>
      <c r="B1512" t="s">
        <v>6701</v>
      </c>
      <c r="C1512" s="1" t="str">
        <f t="shared" si="252"/>
        <v>21:0502</v>
      </c>
      <c r="D1512" s="1" t="str">
        <f t="shared" si="249"/>
        <v>21:0166</v>
      </c>
      <c r="E1512" t="s">
        <v>6702</v>
      </c>
      <c r="F1512" t="s">
        <v>6703</v>
      </c>
      <c r="H1512">
        <v>52.404100100000001</v>
      </c>
      <c r="I1512">
        <v>-63.080239400000004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25</v>
      </c>
      <c r="M1512" t="s">
        <v>184</v>
      </c>
      <c r="N1512">
        <v>332</v>
      </c>
      <c r="O1512" t="s">
        <v>129</v>
      </c>
      <c r="P1512" t="s">
        <v>202</v>
      </c>
      <c r="Q1512" t="s">
        <v>95</v>
      </c>
      <c r="R1512" t="s">
        <v>202</v>
      </c>
      <c r="S1512" t="s">
        <v>54</v>
      </c>
      <c r="T1512" t="s">
        <v>40</v>
      </c>
      <c r="U1512" t="s">
        <v>6704</v>
      </c>
      <c r="V1512" t="s">
        <v>4031</v>
      </c>
      <c r="W1512" t="s">
        <v>40</v>
      </c>
      <c r="X1512" t="s">
        <v>43</v>
      </c>
      <c r="Y1512" t="s">
        <v>39</v>
      </c>
      <c r="Z1512" t="s">
        <v>211</v>
      </c>
      <c r="AA1512" t="s">
        <v>134</v>
      </c>
      <c r="AB1512" t="s">
        <v>153</v>
      </c>
      <c r="AC1512" t="s">
        <v>57</v>
      </c>
      <c r="AD1512" t="s">
        <v>392</v>
      </c>
    </row>
    <row r="1513" spans="1:30" hidden="1" x14ac:dyDescent="0.3">
      <c r="A1513" t="s">
        <v>6705</v>
      </c>
      <c r="B1513" t="s">
        <v>6706</v>
      </c>
      <c r="C1513" s="1" t="str">
        <f t="shared" si="252"/>
        <v>21:0502</v>
      </c>
      <c r="D1513" s="1" t="str">
        <f t="shared" si="249"/>
        <v>21:0166</v>
      </c>
      <c r="E1513" t="s">
        <v>6707</v>
      </c>
      <c r="F1513" t="s">
        <v>6708</v>
      </c>
      <c r="H1513">
        <v>52.404688700000001</v>
      </c>
      <c r="I1513">
        <v>-63.108139000000001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25</v>
      </c>
      <c r="M1513" t="s">
        <v>191</v>
      </c>
      <c r="N1513">
        <v>333</v>
      </c>
      <c r="O1513" t="s">
        <v>66</v>
      </c>
      <c r="P1513" t="s">
        <v>38</v>
      </c>
      <c r="Q1513" t="s">
        <v>95</v>
      </c>
      <c r="R1513" t="s">
        <v>79</v>
      </c>
      <c r="S1513" t="s">
        <v>37</v>
      </c>
      <c r="T1513" t="s">
        <v>40</v>
      </c>
      <c r="U1513" t="s">
        <v>733</v>
      </c>
      <c r="V1513" t="s">
        <v>518</v>
      </c>
      <c r="W1513" t="s">
        <v>40</v>
      </c>
      <c r="X1513" t="s">
        <v>43</v>
      </c>
      <c r="Y1513" t="s">
        <v>39</v>
      </c>
      <c r="Z1513" t="s">
        <v>263</v>
      </c>
      <c r="AA1513" t="s">
        <v>204</v>
      </c>
      <c r="AB1513" t="s">
        <v>330</v>
      </c>
      <c r="AC1513" t="s">
        <v>239</v>
      </c>
      <c r="AD1513" t="s">
        <v>241</v>
      </c>
    </row>
    <row r="1514" spans="1:30" hidden="1" x14ac:dyDescent="0.3">
      <c r="A1514" t="s">
        <v>6709</v>
      </c>
      <c r="B1514" t="s">
        <v>6710</v>
      </c>
      <c r="C1514" s="1" t="str">
        <f t="shared" si="252"/>
        <v>21:0502</v>
      </c>
      <c r="D1514" s="1" t="str">
        <f t="shared" si="249"/>
        <v>21:0166</v>
      </c>
      <c r="E1514" t="s">
        <v>6711</v>
      </c>
      <c r="F1514" t="s">
        <v>6712</v>
      </c>
      <c r="H1514">
        <v>52.400850900000002</v>
      </c>
      <c r="I1514">
        <v>-63.185468100000001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25</v>
      </c>
      <c r="M1514" t="s">
        <v>201</v>
      </c>
      <c r="N1514">
        <v>334</v>
      </c>
      <c r="O1514" t="s">
        <v>53</v>
      </c>
      <c r="P1514" t="s">
        <v>119</v>
      </c>
      <c r="Q1514" t="s">
        <v>95</v>
      </c>
      <c r="R1514" t="s">
        <v>38</v>
      </c>
      <c r="S1514" t="s">
        <v>37</v>
      </c>
      <c r="T1514" t="s">
        <v>40</v>
      </c>
      <c r="U1514" t="s">
        <v>263</v>
      </c>
      <c r="V1514" t="s">
        <v>60</v>
      </c>
      <c r="W1514" t="s">
        <v>40</v>
      </c>
      <c r="X1514" t="s">
        <v>43</v>
      </c>
      <c r="Y1514" t="s">
        <v>95</v>
      </c>
      <c r="Z1514" t="s">
        <v>204</v>
      </c>
      <c r="AA1514" t="s">
        <v>135</v>
      </c>
      <c r="AB1514" t="s">
        <v>385</v>
      </c>
      <c r="AC1514" t="s">
        <v>94</v>
      </c>
      <c r="AD1514" t="s">
        <v>45</v>
      </c>
    </row>
    <row r="1515" spans="1:30" hidden="1" x14ac:dyDescent="0.3">
      <c r="A1515" t="s">
        <v>6713</v>
      </c>
      <c r="B1515" t="s">
        <v>6714</v>
      </c>
      <c r="C1515" s="1" t="str">
        <f t="shared" si="252"/>
        <v>21:0502</v>
      </c>
      <c r="D1515" s="1" t="str">
        <f t="shared" si="249"/>
        <v>21:0166</v>
      </c>
      <c r="E1515" t="s">
        <v>6715</v>
      </c>
      <c r="F1515" t="s">
        <v>6716</v>
      </c>
      <c r="H1515">
        <v>52.403271799999999</v>
      </c>
      <c r="I1515">
        <v>-63.220387299999999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25</v>
      </c>
      <c r="M1515" t="s">
        <v>210</v>
      </c>
      <c r="N1515">
        <v>335</v>
      </c>
      <c r="O1515" t="s">
        <v>192</v>
      </c>
      <c r="P1515" t="s">
        <v>193</v>
      </c>
      <c r="Q1515" t="s">
        <v>95</v>
      </c>
      <c r="R1515" t="s">
        <v>38</v>
      </c>
      <c r="S1515" t="s">
        <v>95</v>
      </c>
      <c r="T1515" t="s">
        <v>40</v>
      </c>
      <c r="U1515" t="s">
        <v>104</v>
      </c>
      <c r="V1515" t="s">
        <v>390</v>
      </c>
      <c r="W1515" t="s">
        <v>194</v>
      </c>
      <c r="X1515" t="s">
        <v>43</v>
      </c>
      <c r="Y1515" t="s">
        <v>95</v>
      </c>
      <c r="Z1515" t="s">
        <v>134</v>
      </c>
      <c r="AA1515" t="s">
        <v>58</v>
      </c>
      <c r="AB1515" t="s">
        <v>134</v>
      </c>
      <c r="AC1515" t="s">
        <v>179</v>
      </c>
      <c r="AD1515" t="s">
        <v>44</v>
      </c>
    </row>
    <row r="1516" spans="1:30" hidden="1" x14ac:dyDescent="0.3">
      <c r="A1516" t="s">
        <v>6717</v>
      </c>
      <c r="B1516" t="s">
        <v>6718</v>
      </c>
      <c r="C1516" s="1" t="str">
        <f t="shared" si="252"/>
        <v>21:0502</v>
      </c>
      <c r="D1516" s="1" t="str">
        <f t="shared" si="249"/>
        <v>21:0166</v>
      </c>
      <c r="E1516" t="s">
        <v>6719</v>
      </c>
      <c r="F1516" t="s">
        <v>6720</v>
      </c>
      <c r="H1516">
        <v>52.389846400000003</v>
      </c>
      <c r="I1516">
        <v>-63.294684599999997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25</v>
      </c>
      <c r="M1516" t="s">
        <v>221</v>
      </c>
      <c r="N1516">
        <v>336</v>
      </c>
      <c r="O1516" t="s">
        <v>1047</v>
      </c>
      <c r="P1516" t="s">
        <v>185</v>
      </c>
      <c r="Q1516" t="s">
        <v>95</v>
      </c>
      <c r="R1516" t="s">
        <v>176</v>
      </c>
      <c r="S1516" t="s">
        <v>92</v>
      </c>
      <c r="T1516" t="s">
        <v>40</v>
      </c>
      <c r="U1516" t="s">
        <v>900</v>
      </c>
      <c r="V1516" t="s">
        <v>583</v>
      </c>
      <c r="W1516" t="s">
        <v>40</v>
      </c>
      <c r="X1516" t="s">
        <v>43</v>
      </c>
      <c r="Y1516" t="s">
        <v>55</v>
      </c>
      <c r="Z1516" t="s">
        <v>258</v>
      </c>
      <c r="AA1516" t="s">
        <v>214</v>
      </c>
      <c r="AB1516" t="s">
        <v>294</v>
      </c>
      <c r="AC1516" t="s">
        <v>42</v>
      </c>
      <c r="AD1516" t="s">
        <v>45</v>
      </c>
    </row>
    <row r="1517" spans="1:30" hidden="1" x14ac:dyDescent="0.3">
      <c r="A1517" t="s">
        <v>6721</v>
      </c>
      <c r="B1517" t="s">
        <v>6722</v>
      </c>
      <c r="C1517" s="1" t="str">
        <f t="shared" si="252"/>
        <v>21:0502</v>
      </c>
      <c r="D1517" s="1" t="str">
        <f t="shared" si="249"/>
        <v>21:0166</v>
      </c>
      <c r="E1517" t="s">
        <v>6723</v>
      </c>
      <c r="F1517" t="s">
        <v>6724</v>
      </c>
      <c r="H1517">
        <v>52.390825200000002</v>
      </c>
      <c r="I1517">
        <v>-63.325769600000001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25</v>
      </c>
      <c r="M1517" t="s">
        <v>230</v>
      </c>
      <c r="N1517">
        <v>337</v>
      </c>
      <c r="O1517" t="s">
        <v>78</v>
      </c>
      <c r="P1517" t="s">
        <v>119</v>
      </c>
      <c r="Q1517" t="s">
        <v>95</v>
      </c>
      <c r="R1517" t="s">
        <v>79</v>
      </c>
      <c r="S1517" t="s">
        <v>38</v>
      </c>
      <c r="T1517" t="s">
        <v>40</v>
      </c>
      <c r="U1517" t="s">
        <v>6725</v>
      </c>
      <c r="V1517" t="s">
        <v>935</v>
      </c>
      <c r="W1517" t="s">
        <v>40</v>
      </c>
      <c r="X1517" t="s">
        <v>43</v>
      </c>
      <c r="Y1517" t="s">
        <v>95</v>
      </c>
      <c r="Z1517" t="s">
        <v>204</v>
      </c>
      <c r="AA1517" t="s">
        <v>67</v>
      </c>
      <c r="AB1517" t="s">
        <v>213</v>
      </c>
      <c r="AC1517" t="s">
        <v>97</v>
      </c>
      <c r="AD1517" t="s">
        <v>83</v>
      </c>
    </row>
    <row r="1518" spans="1:30" hidden="1" x14ac:dyDescent="0.3">
      <c r="A1518" t="s">
        <v>6726</v>
      </c>
      <c r="B1518" t="s">
        <v>6727</v>
      </c>
      <c r="C1518" s="1" t="str">
        <f t="shared" si="252"/>
        <v>21:0502</v>
      </c>
      <c r="D1518" s="1" t="str">
        <f>HYPERLINK("http://geochem.nrcan.gc.ca/cdogs/content/svy/svy_e.htm", "")</f>
        <v/>
      </c>
      <c r="G1518" s="1" t="str">
        <f>HYPERLINK("http://geochem.nrcan.gc.ca/cdogs/content/cr_/cr_00056_e.htm", "56")</f>
        <v>56</v>
      </c>
      <c r="J1518" t="s">
        <v>161</v>
      </c>
      <c r="K1518" t="s">
        <v>162</v>
      </c>
      <c r="L1518">
        <v>25</v>
      </c>
      <c r="M1518" t="s">
        <v>163</v>
      </c>
      <c r="N1518">
        <v>338</v>
      </c>
      <c r="O1518" t="s">
        <v>107</v>
      </c>
      <c r="P1518" t="s">
        <v>41</v>
      </c>
      <c r="Q1518" t="s">
        <v>165</v>
      </c>
      <c r="R1518" t="s">
        <v>270</v>
      </c>
      <c r="S1518" t="s">
        <v>193</v>
      </c>
      <c r="T1518" t="s">
        <v>40</v>
      </c>
      <c r="U1518" t="s">
        <v>5045</v>
      </c>
      <c r="V1518" t="s">
        <v>353</v>
      </c>
      <c r="W1518" t="s">
        <v>144</v>
      </c>
      <c r="X1518" t="s">
        <v>164</v>
      </c>
      <c r="Y1518" t="s">
        <v>136</v>
      </c>
      <c r="Z1518" t="s">
        <v>211</v>
      </c>
      <c r="AA1518" t="s">
        <v>107</v>
      </c>
      <c r="AB1518" t="s">
        <v>131</v>
      </c>
      <c r="AC1518" t="s">
        <v>1579</v>
      </c>
      <c r="AD1518" t="s">
        <v>1529</v>
      </c>
    </row>
    <row r="1519" spans="1:30" hidden="1" x14ac:dyDescent="0.3">
      <c r="A1519" t="s">
        <v>6728</v>
      </c>
      <c r="B1519" t="s">
        <v>6729</v>
      </c>
      <c r="C1519" s="1" t="str">
        <f t="shared" si="252"/>
        <v>21:0502</v>
      </c>
      <c r="D1519" s="1" t="str">
        <f t="shared" ref="D1519:D1532" si="253">HYPERLINK("http://geochem.nrcan.gc.ca/cdogs/content/svy/svy210166_e.htm", "21:0166")</f>
        <v>21:0166</v>
      </c>
      <c r="E1519" t="s">
        <v>6730</v>
      </c>
      <c r="F1519" t="s">
        <v>6731</v>
      </c>
      <c r="H1519">
        <v>52.384588700000002</v>
      </c>
      <c r="I1519">
        <v>-63.370078800000002</v>
      </c>
      <c r="J1519" s="1" t="str">
        <f t="shared" ref="J1519:J1532" si="254">HYPERLINK("http://geochem.nrcan.gc.ca/cdogs/content/kwd/kwd020027_e.htm", "NGR lake sediment grab sample")</f>
        <v>NGR lake sediment grab sample</v>
      </c>
      <c r="K1519" s="1" t="str">
        <f t="shared" ref="K1519:K1532" si="255">HYPERLINK("http://geochem.nrcan.gc.ca/cdogs/content/kwd/kwd080006_e.htm", "&lt;177 micron (NGR)")</f>
        <v>&lt;177 micron (NGR)</v>
      </c>
      <c r="L1519">
        <v>25</v>
      </c>
      <c r="M1519" t="s">
        <v>238</v>
      </c>
      <c r="N1519">
        <v>339</v>
      </c>
      <c r="O1519" t="s">
        <v>359</v>
      </c>
      <c r="P1519" t="s">
        <v>202</v>
      </c>
      <c r="Q1519" t="s">
        <v>95</v>
      </c>
      <c r="R1519" t="s">
        <v>79</v>
      </c>
      <c r="S1519" t="s">
        <v>136</v>
      </c>
      <c r="T1519" t="s">
        <v>40</v>
      </c>
      <c r="U1519" t="s">
        <v>533</v>
      </c>
      <c r="V1519" t="s">
        <v>643</v>
      </c>
      <c r="W1519" t="s">
        <v>40</v>
      </c>
      <c r="X1519" t="s">
        <v>43</v>
      </c>
      <c r="Y1519" t="s">
        <v>39</v>
      </c>
      <c r="Z1519" t="s">
        <v>204</v>
      </c>
      <c r="AA1519" t="s">
        <v>258</v>
      </c>
      <c r="AB1519" t="s">
        <v>249</v>
      </c>
      <c r="AC1519" t="s">
        <v>233</v>
      </c>
      <c r="AD1519" t="s">
        <v>45</v>
      </c>
    </row>
    <row r="1520" spans="1:30" hidden="1" x14ac:dyDescent="0.3">
      <c r="A1520" t="s">
        <v>6732</v>
      </c>
      <c r="B1520" t="s">
        <v>6733</v>
      </c>
      <c r="C1520" s="1" t="str">
        <f t="shared" si="252"/>
        <v>21:0502</v>
      </c>
      <c r="D1520" s="1" t="str">
        <f t="shared" si="253"/>
        <v>21:0166</v>
      </c>
      <c r="E1520" t="s">
        <v>6734</v>
      </c>
      <c r="F1520" t="s">
        <v>6735</v>
      </c>
      <c r="H1520">
        <v>52.420911799999999</v>
      </c>
      <c r="I1520">
        <v>-63.387431599999999</v>
      </c>
      <c r="J1520" s="1" t="str">
        <f t="shared" si="254"/>
        <v>NGR lake sediment grab sample</v>
      </c>
      <c r="K1520" s="1" t="str">
        <f t="shared" si="255"/>
        <v>&lt;177 micron (NGR)</v>
      </c>
      <c r="L1520">
        <v>25</v>
      </c>
      <c r="M1520" t="s">
        <v>246</v>
      </c>
      <c r="N1520">
        <v>340</v>
      </c>
      <c r="O1520" t="s">
        <v>510</v>
      </c>
      <c r="P1520" t="s">
        <v>176</v>
      </c>
      <c r="Q1520" t="s">
        <v>95</v>
      </c>
      <c r="R1520" t="s">
        <v>193</v>
      </c>
      <c r="S1520" t="s">
        <v>68</v>
      </c>
      <c r="T1520" t="s">
        <v>40</v>
      </c>
      <c r="U1520" t="s">
        <v>3445</v>
      </c>
      <c r="V1520" t="s">
        <v>631</v>
      </c>
      <c r="W1520" t="s">
        <v>40</v>
      </c>
      <c r="X1520" t="s">
        <v>43</v>
      </c>
      <c r="Y1520" t="s">
        <v>55</v>
      </c>
      <c r="Z1520" t="s">
        <v>423</v>
      </c>
      <c r="AA1520" t="s">
        <v>135</v>
      </c>
      <c r="AB1520" t="s">
        <v>168</v>
      </c>
      <c r="AC1520" t="s">
        <v>239</v>
      </c>
      <c r="AD1520" t="s">
        <v>107</v>
      </c>
    </row>
    <row r="1521" spans="1:30" hidden="1" x14ac:dyDescent="0.3">
      <c r="A1521" t="s">
        <v>6736</v>
      </c>
      <c r="B1521" t="s">
        <v>6737</v>
      </c>
      <c r="C1521" s="1" t="str">
        <f t="shared" si="252"/>
        <v>21:0502</v>
      </c>
      <c r="D1521" s="1" t="str">
        <f t="shared" si="253"/>
        <v>21:0166</v>
      </c>
      <c r="E1521" t="s">
        <v>6738</v>
      </c>
      <c r="F1521" t="s">
        <v>6739</v>
      </c>
      <c r="H1521">
        <v>52.452820600000003</v>
      </c>
      <c r="I1521">
        <v>-63.411479800000002</v>
      </c>
      <c r="J1521" s="1" t="str">
        <f t="shared" si="254"/>
        <v>NGR lake sediment grab sample</v>
      </c>
      <c r="K1521" s="1" t="str">
        <f t="shared" si="255"/>
        <v>&lt;177 micron (NGR)</v>
      </c>
      <c r="L1521">
        <v>26</v>
      </c>
      <c r="M1521" t="s">
        <v>34</v>
      </c>
      <c r="N1521">
        <v>341</v>
      </c>
      <c r="O1521" t="s">
        <v>263</v>
      </c>
      <c r="P1521" t="s">
        <v>79</v>
      </c>
      <c r="Q1521" t="s">
        <v>95</v>
      </c>
      <c r="R1521" t="s">
        <v>193</v>
      </c>
      <c r="S1521" t="s">
        <v>131</v>
      </c>
      <c r="T1521" t="s">
        <v>40</v>
      </c>
      <c r="U1521" t="s">
        <v>3002</v>
      </c>
      <c r="V1521" t="s">
        <v>884</v>
      </c>
      <c r="W1521" t="s">
        <v>40</v>
      </c>
      <c r="X1521" t="s">
        <v>179</v>
      </c>
      <c r="Y1521" t="s">
        <v>95</v>
      </c>
      <c r="Z1521" t="s">
        <v>135</v>
      </c>
      <c r="AA1521" t="s">
        <v>134</v>
      </c>
      <c r="AB1521" t="s">
        <v>202</v>
      </c>
      <c r="AC1521" t="s">
        <v>57</v>
      </c>
      <c r="AD1521" t="s">
        <v>409</v>
      </c>
    </row>
    <row r="1522" spans="1:30" hidden="1" x14ac:dyDescent="0.3">
      <c r="A1522" t="s">
        <v>6740</v>
      </c>
      <c r="B1522" t="s">
        <v>6741</v>
      </c>
      <c r="C1522" s="1" t="str">
        <f t="shared" si="252"/>
        <v>21:0502</v>
      </c>
      <c r="D1522" s="1" t="str">
        <f t="shared" si="253"/>
        <v>21:0166</v>
      </c>
      <c r="E1522" t="s">
        <v>6738</v>
      </c>
      <c r="F1522" t="s">
        <v>6742</v>
      </c>
      <c r="H1522">
        <v>52.452820600000003</v>
      </c>
      <c r="I1522">
        <v>-63.411479800000002</v>
      </c>
      <c r="J1522" s="1" t="str">
        <f t="shared" si="254"/>
        <v>NGR lake sediment grab sample</v>
      </c>
      <c r="K1522" s="1" t="str">
        <f t="shared" si="255"/>
        <v>&lt;177 micron (NGR)</v>
      </c>
      <c r="L1522">
        <v>26</v>
      </c>
      <c r="M1522" t="s">
        <v>65</v>
      </c>
      <c r="N1522">
        <v>342</v>
      </c>
      <c r="O1522" t="s">
        <v>255</v>
      </c>
      <c r="P1522" t="s">
        <v>79</v>
      </c>
      <c r="Q1522" t="s">
        <v>95</v>
      </c>
      <c r="R1522" t="s">
        <v>185</v>
      </c>
      <c r="S1522" t="s">
        <v>131</v>
      </c>
      <c r="T1522" t="s">
        <v>40</v>
      </c>
      <c r="U1522" t="s">
        <v>196</v>
      </c>
      <c r="V1522" t="s">
        <v>1503</v>
      </c>
      <c r="W1522" t="s">
        <v>40</v>
      </c>
      <c r="X1522" t="s">
        <v>179</v>
      </c>
      <c r="Y1522" t="s">
        <v>95</v>
      </c>
      <c r="Z1522" t="s">
        <v>135</v>
      </c>
      <c r="AA1522" t="s">
        <v>67</v>
      </c>
      <c r="AB1522" t="s">
        <v>202</v>
      </c>
      <c r="AC1522" t="s">
        <v>70</v>
      </c>
      <c r="AD1522" t="s">
        <v>409</v>
      </c>
    </row>
    <row r="1523" spans="1:30" hidden="1" x14ac:dyDescent="0.3">
      <c r="A1523" t="s">
        <v>6743</v>
      </c>
      <c r="B1523" t="s">
        <v>6744</v>
      </c>
      <c r="C1523" s="1" t="str">
        <f t="shared" si="252"/>
        <v>21:0502</v>
      </c>
      <c r="D1523" s="1" t="str">
        <f t="shared" si="253"/>
        <v>21:0166</v>
      </c>
      <c r="E1523" t="s">
        <v>6738</v>
      </c>
      <c r="F1523" t="s">
        <v>6745</v>
      </c>
      <c r="H1523">
        <v>52.452820600000003</v>
      </c>
      <c r="I1523">
        <v>-63.411479800000002</v>
      </c>
      <c r="J1523" s="1" t="str">
        <f t="shared" si="254"/>
        <v>NGR lake sediment grab sample</v>
      </c>
      <c r="K1523" s="1" t="str">
        <f t="shared" si="255"/>
        <v>&lt;177 micron (NGR)</v>
      </c>
      <c r="L1523">
        <v>26</v>
      </c>
      <c r="M1523" t="s">
        <v>52</v>
      </c>
      <c r="N1523">
        <v>343</v>
      </c>
      <c r="O1523" t="s">
        <v>270</v>
      </c>
      <c r="P1523" t="s">
        <v>185</v>
      </c>
      <c r="Q1523" t="s">
        <v>95</v>
      </c>
      <c r="R1523" t="s">
        <v>377</v>
      </c>
      <c r="S1523" t="s">
        <v>79</v>
      </c>
      <c r="T1523" t="s">
        <v>40</v>
      </c>
      <c r="U1523" t="s">
        <v>86</v>
      </c>
      <c r="V1523" t="s">
        <v>598</v>
      </c>
      <c r="W1523" t="s">
        <v>40</v>
      </c>
      <c r="X1523" t="s">
        <v>43</v>
      </c>
      <c r="Y1523" t="s">
        <v>95</v>
      </c>
      <c r="Z1523" t="s">
        <v>214</v>
      </c>
      <c r="AA1523" t="s">
        <v>67</v>
      </c>
      <c r="AB1523" t="s">
        <v>38</v>
      </c>
      <c r="AC1523" t="s">
        <v>167</v>
      </c>
      <c r="AD1523" t="s">
        <v>449</v>
      </c>
    </row>
    <row r="1524" spans="1:30" hidden="1" x14ac:dyDescent="0.3">
      <c r="A1524" t="s">
        <v>6746</v>
      </c>
      <c r="B1524" t="s">
        <v>6747</v>
      </c>
      <c r="C1524" s="1" t="str">
        <f t="shared" si="252"/>
        <v>21:0502</v>
      </c>
      <c r="D1524" s="1" t="str">
        <f t="shared" si="253"/>
        <v>21:0166</v>
      </c>
      <c r="E1524" t="s">
        <v>6748</v>
      </c>
      <c r="F1524" t="s">
        <v>6749</v>
      </c>
      <c r="H1524">
        <v>52.466523700000003</v>
      </c>
      <c r="I1524">
        <v>-63.548121600000002</v>
      </c>
      <c r="J1524" s="1" t="str">
        <f t="shared" si="254"/>
        <v>NGR lake sediment grab sample</v>
      </c>
      <c r="K1524" s="1" t="str">
        <f t="shared" si="255"/>
        <v>&lt;177 micron (NGR)</v>
      </c>
      <c r="L1524">
        <v>26</v>
      </c>
      <c r="M1524" t="s">
        <v>76</v>
      </c>
      <c r="N1524">
        <v>344</v>
      </c>
      <c r="O1524" t="s">
        <v>1520</v>
      </c>
      <c r="P1524" t="s">
        <v>134</v>
      </c>
      <c r="Q1524" t="s">
        <v>95</v>
      </c>
      <c r="R1524" t="s">
        <v>119</v>
      </c>
      <c r="S1524" t="s">
        <v>79</v>
      </c>
      <c r="T1524" t="s">
        <v>194</v>
      </c>
      <c r="U1524" t="s">
        <v>2653</v>
      </c>
      <c r="V1524" t="s">
        <v>55</v>
      </c>
      <c r="W1524" t="s">
        <v>40</v>
      </c>
      <c r="X1524" t="s">
        <v>43</v>
      </c>
      <c r="Y1524" t="s">
        <v>55</v>
      </c>
      <c r="Z1524" t="s">
        <v>613</v>
      </c>
      <c r="AA1524" t="s">
        <v>48</v>
      </c>
      <c r="AB1524" t="s">
        <v>6750</v>
      </c>
      <c r="AC1524" t="s">
        <v>106</v>
      </c>
      <c r="AD1524" t="s">
        <v>314</v>
      </c>
    </row>
    <row r="1525" spans="1:30" hidden="1" x14ac:dyDescent="0.3">
      <c r="A1525" t="s">
        <v>6751</v>
      </c>
      <c r="B1525" t="s">
        <v>6752</v>
      </c>
      <c r="C1525" s="1" t="str">
        <f t="shared" si="252"/>
        <v>21:0502</v>
      </c>
      <c r="D1525" s="1" t="str">
        <f t="shared" si="253"/>
        <v>21:0166</v>
      </c>
      <c r="E1525" t="s">
        <v>6753</v>
      </c>
      <c r="F1525" t="s">
        <v>6754</v>
      </c>
      <c r="H1525">
        <v>52.423178100000001</v>
      </c>
      <c r="I1525">
        <v>-63.544167899999998</v>
      </c>
      <c r="J1525" s="1" t="str">
        <f t="shared" si="254"/>
        <v>NGR lake sediment grab sample</v>
      </c>
      <c r="K1525" s="1" t="str">
        <f t="shared" si="255"/>
        <v>&lt;177 micron (NGR)</v>
      </c>
      <c r="L1525">
        <v>26</v>
      </c>
      <c r="M1525" t="s">
        <v>91</v>
      </c>
      <c r="N1525">
        <v>345</v>
      </c>
      <c r="O1525" t="s">
        <v>408</v>
      </c>
      <c r="P1525" t="s">
        <v>36</v>
      </c>
      <c r="Q1525" t="s">
        <v>95</v>
      </c>
      <c r="R1525" t="s">
        <v>202</v>
      </c>
      <c r="S1525" t="s">
        <v>79</v>
      </c>
      <c r="T1525" t="s">
        <v>40</v>
      </c>
      <c r="U1525" t="s">
        <v>694</v>
      </c>
      <c r="V1525" t="s">
        <v>55</v>
      </c>
      <c r="W1525" t="s">
        <v>40</v>
      </c>
      <c r="X1525" t="s">
        <v>43</v>
      </c>
      <c r="Y1525" t="s">
        <v>39</v>
      </c>
      <c r="Z1525" t="s">
        <v>423</v>
      </c>
      <c r="AA1525" t="s">
        <v>58</v>
      </c>
      <c r="AB1525" t="s">
        <v>636</v>
      </c>
      <c r="AC1525" t="s">
        <v>57</v>
      </c>
      <c r="AD1525" t="s">
        <v>44</v>
      </c>
    </row>
    <row r="1526" spans="1:30" hidden="1" x14ac:dyDescent="0.3">
      <c r="A1526" t="s">
        <v>6755</v>
      </c>
      <c r="B1526" t="s">
        <v>6756</v>
      </c>
      <c r="C1526" s="1" t="str">
        <f t="shared" si="252"/>
        <v>21:0502</v>
      </c>
      <c r="D1526" s="1" t="str">
        <f t="shared" si="253"/>
        <v>21:0166</v>
      </c>
      <c r="E1526" t="s">
        <v>6757</v>
      </c>
      <c r="F1526" t="s">
        <v>6758</v>
      </c>
      <c r="H1526">
        <v>52.408312899999999</v>
      </c>
      <c r="I1526">
        <v>-63.556228500000003</v>
      </c>
      <c r="J1526" s="1" t="str">
        <f t="shared" si="254"/>
        <v>NGR lake sediment grab sample</v>
      </c>
      <c r="K1526" s="1" t="str">
        <f t="shared" si="255"/>
        <v>&lt;177 micron (NGR)</v>
      </c>
      <c r="L1526">
        <v>26</v>
      </c>
      <c r="M1526" t="s">
        <v>102</v>
      </c>
      <c r="N1526">
        <v>346</v>
      </c>
      <c r="O1526" t="s">
        <v>41</v>
      </c>
      <c r="P1526" t="s">
        <v>165</v>
      </c>
      <c r="Q1526" t="s">
        <v>95</v>
      </c>
      <c r="R1526" t="s">
        <v>67</v>
      </c>
      <c r="S1526" t="s">
        <v>36</v>
      </c>
      <c r="T1526" t="s">
        <v>40</v>
      </c>
      <c r="U1526" t="s">
        <v>6606</v>
      </c>
      <c r="V1526" t="s">
        <v>6102</v>
      </c>
      <c r="W1526" t="s">
        <v>194</v>
      </c>
      <c r="X1526" t="s">
        <v>43</v>
      </c>
      <c r="Y1526" t="s">
        <v>39</v>
      </c>
      <c r="Z1526" t="s">
        <v>44</v>
      </c>
      <c r="AA1526" t="s">
        <v>58</v>
      </c>
      <c r="AB1526" t="s">
        <v>2152</v>
      </c>
      <c r="AC1526" t="s">
        <v>47</v>
      </c>
      <c r="AD1526" t="s">
        <v>107</v>
      </c>
    </row>
    <row r="1527" spans="1:30" hidden="1" x14ac:dyDescent="0.3">
      <c r="A1527" t="s">
        <v>6759</v>
      </c>
      <c r="B1527" t="s">
        <v>6760</v>
      </c>
      <c r="C1527" s="1" t="str">
        <f t="shared" si="252"/>
        <v>21:0502</v>
      </c>
      <c r="D1527" s="1" t="str">
        <f t="shared" si="253"/>
        <v>21:0166</v>
      </c>
      <c r="E1527" t="s">
        <v>6761</v>
      </c>
      <c r="F1527" t="s">
        <v>6762</v>
      </c>
      <c r="H1527">
        <v>52.371574299999999</v>
      </c>
      <c r="I1527">
        <v>-63.569362400000003</v>
      </c>
      <c r="J1527" s="1" t="str">
        <f t="shared" si="254"/>
        <v>NGR lake sediment grab sample</v>
      </c>
      <c r="K1527" s="1" t="str">
        <f t="shared" si="255"/>
        <v>&lt;177 micron (NGR)</v>
      </c>
      <c r="L1527">
        <v>26</v>
      </c>
      <c r="M1527" t="s">
        <v>113</v>
      </c>
      <c r="N1527">
        <v>347</v>
      </c>
      <c r="O1527" t="s">
        <v>53</v>
      </c>
      <c r="P1527" t="s">
        <v>131</v>
      </c>
      <c r="Q1527" t="s">
        <v>95</v>
      </c>
      <c r="R1527" t="s">
        <v>153</v>
      </c>
      <c r="S1527" t="s">
        <v>185</v>
      </c>
      <c r="T1527" t="s">
        <v>40</v>
      </c>
      <c r="U1527" t="s">
        <v>5392</v>
      </c>
      <c r="V1527" t="s">
        <v>213</v>
      </c>
      <c r="W1527" t="s">
        <v>40</v>
      </c>
      <c r="X1527" t="s">
        <v>179</v>
      </c>
      <c r="Y1527" t="s">
        <v>95</v>
      </c>
      <c r="Z1527" t="s">
        <v>204</v>
      </c>
      <c r="AA1527" t="s">
        <v>134</v>
      </c>
      <c r="AB1527" t="s">
        <v>316</v>
      </c>
      <c r="AC1527" t="s">
        <v>596</v>
      </c>
      <c r="AD1527" t="s">
        <v>196</v>
      </c>
    </row>
    <row r="1528" spans="1:30" hidden="1" x14ac:dyDescent="0.3">
      <c r="A1528" t="s">
        <v>6763</v>
      </c>
      <c r="B1528" t="s">
        <v>6764</v>
      </c>
      <c r="C1528" s="1" t="str">
        <f t="shared" si="252"/>
        <v>21:0502</v>
      </c>
      <c r="D1528" s="1" t="str">
        <f t="shared" si="253"/>
        <v>21:0166</v>
      </c>
      <c r="E1528" t="s">
        <v>6765</v>
      </c>
      <c r="F1528" t="s">
        <v>6766</v>
      </c>
      <c r="H1528">
        <v>52.3328548</v>
      </c>
      <c r="I1528">
        <v>-63.5253297</v>
      </c>
      <c r="J1528" s="1" t="str">
        <f t="shared" si="254"/>
        <v>NGR lake sediment grab sample</v>
      </c>
      <c r="K1528" s="1" t="str">
        <f t="shared" si="255"/>
        <v>&lt;177 micron (NGR)</v>
      </c>
      <c r="L1528">
        <v>26</v>
      </c>
      <c r="M1528" t="s">
        <v>127</v>
      </c>
      <c r="N1528">
        <v>348</v>
      </c>
      <c r="O1528" t="s">
        <v>377</v>
      </c>
      <c r="P1528" t="s">
        <v>131</v>
      </c>
      <c r="Q1528" t="s">
        <v>95</v>
      </c>
      <c r="R1528" t="s">
        <v>92</v>
      </c>
      <c r="S1528" t="s">
        <v>39</v>
      </c>
      <c r="T1528" t="s">
        <v>40</v>
      </c>
      <c r="U1528" t="s">
        <v>108</v>
      </c>
      <c r="V1528" t="s">
        <v>264</v>
      </c>
      <c r="W1528" t="s">
        <v>40</v>
      </c>
      <c r="X1528" t="s">
        <v>43</v>
      </c>
      <c r="Y1528" t="s">
        <v>39</v>
      </c>
      <c r="Z1528" t="s">
        <v>134</v>
      </c>
      <c r="AA1528" t="s">
        <v>135</v>
      </c>
      <c r="AB1528" t="s">
        <v>1276</v>
      </c>
      <c r="AC1528" t="s">
        <v>339</v>
      </c>
      <c r="AD1528" t="s">
        <v>314</v>
      </c>
    </row>
    <row r="1529" spans="1:30" hidden="1" x14ac:dyDescent="0.3">
      <c r="A1529" t="s">
        <v>6767</v>
      </c>
      <c r="B1529" t="s">
        <v>6768</v>
      </c>
      <c r="C1529" s="1" t="str">
        <f t="shared" si="252"/>
        <v>21:0502</v>
      </c>
      <c r="D1529" s="1" t="str">
        <f t="shared" si="253"/>
        <v>21:0166</v>
      </c>
      <c r="E1529" t="s">
        <v>6769</v>
      </c>
      <c r="F1529" t="s">
        <v>6770</v>
      </c>
      <c r="H1529">
        <v>52.341710200000001</v>
      </c>
      <c r="I1529">
        <v>-63.593795399999998</v>
      </c>
      <c r="J1529" s="1" t="str">
        <f t="shared" si="254"/>
        <v>NGR lake sediment grab sample</v>
      </c>
      <c r="K1529" s="1" t="str">
        <f t="shared" si="255"/>
        <v>&lt;177 micron (NGR)</v>
      </c>
      <c r="L1529">
        <v>26</v>
      </c>
      <c r="M1529" t="s">
        <v>142</v>
      </c>
      <c r="N1529">
        <v>349</v>
      </c>
      <c r="O1529" t="s">
        <v>204</v>
      </c>
      <c r="P1529" t="s">
        <v>153</v>
      </c>
      <c r="Q1529" t="s">
        <v>95</v>
      </c>
      <c r="R1529" t="s">
        <v>92</v>
      </c>
      <c r="S1529" t="s">
        <v>37</v>
      </c>
      <c r="T1529" t="s">
        <v>40</v>
      </c>
      <c r="U1529" t="s">
        <v>344</v>
      </c>
      <c r="V1529" t="s">
        <v>351</v>
      </c>
      <c r="W1529" t="s">
        <v>40</v>
      </c>
      <c r="X1529" t="s">
        <v>43</v>
      </c>
      <c r="Y1529" t="s">
        <v>95</v>
      </c>
      <c r="Z1529" t="s">
        <v>35</v>
      </c>
      <c r="AA1529" t="s">
        <v>135</v>
      </c>
      <c r="AB1529" t="s">
        <v>2747</v>
      </c>
      <c r="AC1529" t="s">
        <v>884</v>
      </c>
      <c r="AD1529" t="s">
        <v>44</v>
      </c>
    </row>
    <row r="1530" spans="1:30" hidden="1" x14ac:dyDescent="0.3">
      <c r="A1530" t="s">
        <v>6771</v>
      </c>
      <c r="B1530" t="s">
        <v>6772</v>
      </c>
      <c r="C1530" s="1" t="str">
        <f t="shared" si="252"/>
        <v>21:0502</v>
      </c>
      <c r="D1530" s="1" t="str">
        <f t="shared" si="253"/>
        <v>21:0166</v>
      </c>
      <c r="E1530" t="s">
        <v>6773</v>
      </c>
      <c r="F1530" t="s">
        <v>6774</v>
      </c>
      <c r="H1530">
        <v>52.318896899999999</v>
      </c>
      <c r="I1530">
        <v>-63.635841499999998</v>
      </c>
      <c r="J1530" s="1" t="str">
        <f t="shared" si="254"/>
        <v>NGR lake sediment grab sample</v>
      </c>
      <c r="K1530" s="1" t="str">
        <f t="shared" si="255"/>
        <v>&lt;177 micron (NGR)</v>
      </c>
      <c r="L1530">
        <v>26</v>
      </c>
      <c r="M1530" t="s">
        <v>150</v>
      </c>
      <c r="N1530">
        <v>350</v>
      </c>
      <c r="O1530" t="s">
        <v>258</v>
      </c>
      <c r="P1530" t="s">
        <v>79</v>
      </c>
      <c r="Q1530" t="s">
        <v>95</v>
      </c>
      <c r="R1530" t="s">
        <v>79</v>
      </c>
      <c r="S1530" t="s">
        <v>38</v>
      </c>
      <c r="T1530" t="s">
        <v>40</v>
      </c>
      <c r="U1530" t="s">
        <v>610</v>
      </c>
      <c r="V1530" t="s">
        <v>284</v>
      </c>
      <c r="W1530" t="s">
        <v>40</v>
      </c>
      <c r="X1530" t="s">
        <v>43</v>
      </c>
      <c r="Y1530" t="s">
        <v>95</v>
      </c>
      <c r="Z1530" t="s">
        <v>135</v>
      </c>
      <c r="AA1530" t="s">
        <v>204</v>
      </c>
      <c r="AB1530" t="s">
        <v>6775</v>
      </c>
      <c r="AC1530" t="s">
        <v>167</v>
      </c>
      <c r="AD1530" t="s">
        <v>196</v>
      </c>
    </row>
    <row r="1531" spans="1:30" hidden="1" x14ac:dyDescent="0.3">
      <c r="A1531" t="s">
        <v>6776</v>
      </c>
      <c r="B1531" t="s">
        <v>6777</v>
      </c>
      <c r="C1531" s="1" t="str">
        <f t="shared" si="252"/>
        <v>21:0502</v>
      </c>
      <c r="D1531" s="1" t="str">
        <f t="shared" si="253"/>
        <v>21:0166</v>
      </c>
      <c r="E1531" t="s">
        <v>6778</v>
      </c>
      <c r="F1531" t="s">
        <v>6779</v>
      </c>
      <c r="H1531">
        <v>52.336488899999999</v>
      </c>
      <c r="I1531">
        <v>-63.683062700000001</v>
      </c>
      <c r="J1531" s="1" t="str">
        <f t="shared" si="254"/>
        <v>NGR lake sediment grab sample</v>
      </c>
      <c r="K1531" s="1" t="str">
        <f t="shared" si="255"/>
        <v>&lt;177 micron (NGR)</v>
      </c>
      <c r="L1531">
        <v>26</v>
      </c>
      <c r="M1531" t="s">
        <v>175</v>
      </c>
      <c r="N1531">
        <v>351</v>
      </c>
      <c r="O1531" t="s">
        <v>1047</v>
      </c>
      <c r="P1531" t="s">
        <v>185</v>
      </c>
      <c r="Q1531" t="s">
        <v>95</v>
      </c>
      <c r="R1531" t="s">
        <v>202</v>
      </c>
      <c r="S1531" t="s">
        <v>119</v>
      </c>
      <c r="T1531" t="s">
        <v>40</v>
      </c>
      <c r="U1531" t="s">
        <v>544</v>
      </c>
      <c r="V1531" t="s">
        <v>2476</v>
      </c>
      <c r="W1531" t="s">
        <v>40</v>
      </c>
      <c r="X1531" t="s">
        <v>43</v>
      </c>
      <c r="Y1531" t="s">
        <v>95</v>
      </c>
      <c r="Z1531" t="s">
        <v>258</v>
      </c>
      <c r="AA1531" t="s">
        <v>135</v>
      </c>
      <c r="AB1531" t="s">
        <v>6775</v>
      </c>
      <c r="AC1531" t="s">
        <v>947</v>
      </c>
      <c r="AD1531" t="s">
        <v>61</v>
      </c>
    </row>
    <row r="1532" spans="1:30" hidden="1" x14ac:dyDescent="0.3">
      <c r="A1532" t="s">
        <v>6780</v>
      </c>
      <c r="B1532" t="s">
        <v>6781</v>
      </c>
      <c r="C1532" s="1" t="str">
        <f t="shared" si="252"/>
        <v>21:0502</v>
      </c>
      <c r="D1532" s="1" t="str">
        <f t="shared" si="253"/>
        <v>21:0166</v>
      </c>
      <c r="E1532" t="s">
        <v>6782</v>
      </c>
      <c r="F1532" t="s">
        <v>6783</v>
      </c>
      <c r="H1532">
        <v>52.354588800000002</v>
      </c>
      <c r="I1532">
        <v>-63.639618800000001</v>
      </c>
      <c r="J1532" s="1" t="str">
        <f t="shared" si="254"/>
        <v>NGR lake sediment grab sample</v>
      </c>
      <c r="K1532" s="1" t="str">
        <f t="shared" si="255"/>
        <v>&lt;177 micron (NGR)</v>
      </c>
      <c r="L1532">
        <v>26</v>
      </c>
      <c r="M1532" t="s">
        <v>184</v>
      </c>
      <c r="N1532">
        <v>352</v>
      </c>
      <c r="O1532" t="s">
        <v>103</v>
      </c>
      <c r="P1532" t="s">
        <v>153</v>
      </c>
      <c r="Q1532" t="s">
        <v>95</v>
      </c>
      <c r="R1532" t="s">
        <v>92</v>
      </c>
      <c r="S1532" t="s">
        <v>37</v>
      </c>
      <c r="T1532" t="s">
        <v>40</v>
      </c>
      <c r="U1532" t="s">
        <v>1047</v>
      </c>
      <c r="V1532" t="s">
        <v>714</v>
      </c>
      <c r="W1532" t="s">
        <v>40</v>
      </c>
      <c r="X1532" t="s">
        <v>43</v>
      </c>
      <c r="Y1532" t="s">
        <v>95</v>
      </c>
      <c r="Z1532" t="s">
        <v>58</v>
      </c>
      <c r="AA1532" t="s">
        <v>135</v>
      </c>
      <c r="AB1532" t="s">
        <v>247</v>
      </c>
      <c r="AC1532" t="s">
        <v>94</v>
      </c>
      <c r="AD1532" t="s">
        <v>45</v>
      </c>
    </row>
    <row r="1533" spans="1:30" hidden="1" x14ac:dyDescent="0.3">
      <c r="A1533" t="s">
        <v>6784</v>
      </c>
      <c r="B1533" t="s">
        <v>6785</v>
      </c>
      <c r="C1533" s="1" t="str">
        <f t="shared" si="252"/>
        <v>21:0502</v>
      </c>
      <c r="D1533" s="1" t="str">
        <f>HYPERLINK("http://geochem.nrcan.gc.ca/cdogs/content/svy/svy_e.htm", "")</f>
        <v/>
      </c>
      <c r="G1533" s="1" t="str">
        <f>HYPERLINK("http://geochem.nrcan.gc.ca/cdogs/content/cr_/cr_00060_e.htm", "60")</f>
        <v>60</v>
      </c>
      <c r="J1533" t="s">
        <v>161</v>
      </c>
      <c r="K1533" t="s">
        <v>162</v>
      </c>
      <c r="L1533">
        <v>26</v>
      </c>
      <c r="M1533" t="s">
        <v>163</v>
      </c>
      <c r="N1533">
        <v>353</v>
      </c>
      <c r="O1533" t="s">
        <v>129</v>
      </c>
      <c r="P1533" t="s">
        <v>169</v>
      </c>
      <c r="Q1533" t="s">
        <v>37</v>
      </c>
      <c r="R1533" t="s">
        <v>36</v>
      </c>
      <c r="S1533" t="s">
        <v>68</v>
      </c>
      <c r="T1533" t="s">
        <v>40</v>
      </c>
      <c r="U1533" t="s">
        <v>3764</v>
      </c>
      <c r="V1533" t="s">
        <v>167</v>
      </c>
      <c r="W1533" t="s">
        <v>40</v>
      </c>
      <c r="X1533" t="s">
        <v>39</v>
      </c>
      <c r="Y1533" t="s">
        <v>37</v>
      </c>
      <c r="Z1533" t="s">
        <v>35</v>
      </c>
      <c r="AA1533" t="s">
        <v>135</v>
      </c>
      <c r="AB1533" t="s">
        <v>1522</v>
      </c>
      <c r="AC1533" t="s">
        <v>6786</v>
      </c>
      <c r="AD1533" t="s">
        <v>1448</v>
      </c>
    </row>
    <row r="1534" spans="1:30" hidden="1" x14ac:dyDescent="0.3">
      <c r="A1534" t="s">
        <v>6787</v>
      </c>
      <c r="B1534" t="s">
        <v>6788</v>
      </c>
      <c r="C1534" s="1" t="str">
        <f t="shared" si="252"/>
        <v>21:0502</v>
      </c>
      <c r="D1534" s="1" t="str">
        <f t="shared" ref="D1534:D1553" si="256">HYPERLINK("http://geochem.nrcan.gc.ca/cdogs/content/svy/svy210166_e.htm", "21:0166")</f>
        <v>21:0166</v>
      </c>
      <c r="E1534" t="s">
        <v>6789</v>
      </c>
      <c r="F1534" t="s">
        <v>6790</v>
      </c>
      <c r="H1534">
        <v>52.3704149</v>
      </c>
      <c r="I1534">
        <v>-63.601793299999997</v>
      </c>
      <c r="J1534" s="1" t="str">
        <f t="shared" ref="J1534:J1553" si="257">HYPERLINK("http://geochem.nrcan.gc.ca/cdogs/content/kwd/kwd020027_e.htm", "NGR lake sediment grab sample")</f>
        <v>NGR lake sediment grab sample</v>
      </c>
      <c r="K1534" s="1" t="str">
        <f t="shared" ref="K1534:K1553" si="258">HYPERLINK("http://geochem.nrcan.gc.ca/cdogs/content/kwd/kwd080006_e.htm", "&lt;177 micron (NGR)")</f>
        <v>&lt;177 micron (NGR)</v>
      </c>
      <c r="L1534">
        <v>26</v>
      </c>
      <c r="M1534" t="s">
        <v>191</v>
      </c>
      <c r="N1534">
        <v>354</v>
      </c>
      <c r="O1534" t="s">
        <v>247</v>
      </c>
      <c r="P1534" t="s">
        <v>92</v>
      </c>
      <c r="Q1534" t="s">
        <v>55</v>
      </c>
      <c r="R1534" t="s">
        <v>153</v>
      </c>
      <c r="S1534" t="s">
        <v>55</v>
      </c>
      <c r="T1534" t="s">
        <v>40</v>
      </c>
      <c r="U1534" t="s">
        <v>128</v>
      </c>
      <c r="V1534" t="s">
        <v>94</v>
      </c>
      <c r="W1534" t="s">
        <v>40</v>
      </c>
      <c r="X1534" t="s">
        <v>43</v>
      </c>
      <c r="Y1534" t="s">
        <v>95</v>
      </c>
      <c r="Z1534" t="s">
        <v>134</v>
      </c>
      <c r="AA1534" t="s">
        <v>214</v>
      </c>
      <c r="AB1534" t="s">
        <v>306</v>
      </c>
      <c r="AC1534" t="s">
        <v>42</v>
      </c>
      <c r="AD1534" t="s">
        <v>115</v>
      </c>
    </row>
    <row r="1535" spans="1:30" hidden="1" x14ac:dyDescent="0.3">
      <c r="A1535" t="s">
        <v>6791</v>
      </c>
      <c r="B1535" t="s">
        <v>6792</v>
      </c>
      <c r="C1535" s="1" t="str">
        <f t="shared" si="252"/>
        <v>21:0502</v>
      </c>
      <c r="D1535" s="1" t="str">
        <f t="shared" si="256"/>
        <v>21:0166</v>
      </c>
      <c r="E1535" t="s">
        <v>6793</v>
      </c>
      <c r="F1535" t="s">
        <v>6794</v>
      </c>
      <c r="H1535">
        <v>52.388995999999999</v>
      </c>
      <c r="I1535">
        <v>-63.604297199999998</v>
      </c>
      <c r="J1535" s="1" t="str">
        <f t="shared" si="257"/>
        <v>NGR lake sediment grab sample</v>
      </c>
      <c r="K1535" s="1" t="str">
        <f t="shared" si="258"/>
        <v>&lt;177 micron (NGR)</v>
      </c>
      <c r="L1535">
        <v>26</v>
      </c>
      <c r="M1535" t="s">
        <v>201</v>
      </c>
      <c r="N1535">
        <v>355</v>
      </c>
      <c r="O1535" t="s">
        <v>169</v>
      </c>
      <c r="P1535" t="s">
        <v>176</v>
      </c>
      <c r="Q1535" t="s">
        <v>95</v>
      </c>
      <c r="R1535" t="s">
        <v>92</v>
      </c>
      <c r="S1535" t="s">
        <v>39</v>
      </c>
      <c r="T1535" t="s">
        <v>40</v>
      </c>
      <c r="U1535" t="s">
        <v>108</v>
      </c>
      <c r="V1535" t="s">
        <v>264</v>
      </c>
      <c r="W1535" t="s">
        <v>40</v>
      </c>
      <c r="X1535" t="s">
        <v>43</v>
      </c>
      <c r="Y1535" t="s">
        <v>95</v>
      </c>
      <c r="Z1535" t="s">
        <v>204</v>
      </c>
      <c r="AA1535" t="s">
        <v>45</v>
      </c>
      <c r="AB1535" t="s">
        <v>766</v>
      </c>
      <c r="AC1535" t="s">
        <v>179</v>
      </c>
      <c r="AD1535" t="s">
        <v>45</v>
      </c>
    </row>
    <row r="1536" spans="1:30" hidden="1" x14ac:dyDescent="0.3">
      <c r="A1536" t="s">
        <v>6795</v>
      </c>
      <c r="B1536" t="s">
        <v>6796</v>
      </c>
      <c r="C1536" s="1" t="str">
        <f t="shared" si="252"/>
        <v>21:0502</v>
      </c>
      <c r="D1536" s="1" t="str">
        <f t="shared" si="256"/>
        <v>21:0166</v>
      </c>
      <c r="E1536" t="s">
        <v>6797</v>
      </c>
      <c r="F1536" t="s">
        <v>6798</v>
      </c>
      <c r="H1536">
        <v>52.826628599999999</v>
      </c>
      <c r="I1536">
        <v>-62.054118600000002</v>
      </c>
      <c r="J1536" s="1" t="str">
        <f t="shared" si="257"/>
        <v>NGR lake sediment grab sample</v>
      </c>
      <c r="K1536" s="1" t="str">
        <f t="shared" si="258"/>
        <v>&lt;177 micron (NGR)</v>
      </c>
      <c r="L1536">
        <v>26</v>
      </c>
      <c r="M1536" t="s">
        <v>210</v>
      </c>
      <c r="N1536">
        <v>356</v>
      </c>
      <c r="O1536" t="s">
        <v>35</v>
      </c>
      <c r="P1536" t="s">
        <v>68</v>
      </c>
      <c r="Q1536" t="s">
        <v>95</v>
      </c>
      <c r="R1536" t="s">
        <v>131</v>
      </c>
      <c r="S1536" t="s">
        <v>38</v>
      </c>
      <c r="T1536" t="s">
        <v>40</v>
      </c>
      <c r="U1536" t="s">
        <v>1134</v>
      </c>
      <c r="V1536" t="s">
        <v>596</v>
      </c>
      <c r="W1536" t="s">
        <v>40</v>
      </c>
      <c r="X1536" t="s">
        <v>43</v>
      </c>
      <c r="Y1536" t="s">
        <v>95</v>
      </c>
      <c r="Z1536" t="s">
        <v>135</v>
      </c>
      <c r="AA1536" t="s">
        <v>134</v>
      </c>
      <c r="AB1536" t="s">
        <v>2662</v>
      </c>
      <c r="AC1536" t="s">
        <v>60</v>
      </c>
      <c r="AD1536" t="s">
        <v>115</v>
      </c>
    </row>
    <row r="1537" spans="1:30" hidden="1" x14ac:dyDescent="0.3">
      <c r="A1537" t="s">
        <v>6799</v>
      </c>
      <c r="B1537" t="s">
        <v>6800</v>
      </c>
      <c r="C1537" s="1" t="str">
        <f t="shared" si="252"/>
        <v>21:0502</v>
      </c>
      <c r="D1537" s="1" t="str">
        <f t="shared" si="256"/>
        <v>21:0166</v>
      </c>
      <c r="E1537" t="s">
        <v>6801</v>
      </c>
      <c r="F1537" t="s">
        <v>6802</v>
      </c>
      <c r="H1537">
        <v>52.814274699999999</v>
      </c>
      <c r="I1537">
        <v>-62.125355499999998</v>
      </c>
      <c r="J1537" s="1" t="str">
        <f t="shared" si="257"/>
        <v>NGR lake sediment grab sample</v>
      </c>
      <c r="K1537" s="1" t="str">
        <f t="shared" si="258"/>
        <v>&lt;177 micron (NGR)</v>
      </c>
      <c r="L1537">
        <v>26</v>
      </c>
      <c r="M1537" t="s">
        <v>221</v>
      </c>
      <c r="N1537">
        <v>357</v>
      </c>
      <c r="O1537" t="s">
        <v>35</v>
      </c>
      <c r="P1537" t="s">
        <v>68</v>
      </c>
      <c r="Q1537" t="s">
        <v>39</v>
      </c>
      <c r="R1537" t="s">
        <v>38</v>
      </c>
      <c r="S1537" t="s">
        <v>37</v>
      </c>
      <c r="T1537" t="s">
        <v>40</v>
      </c>
      <c r="U1537" t="s">
        <v>177</v>
      </c>
      <c r="V1537" t="s">
        <v>947</v>
      </c>
      <c r="W1537" t="s">
        <v>40</v>
      </c>
      <c r="X1537" t="s">
        <v>43</v>
      </c>
      <c r="Y1537" t="s">
        <v>95</v>
      </c>
      <c r="Z1537" t="s">
        <v>204</v>
      </c>
      <c r="AA1537" t="s">
        <v>204</v>
      </c>
      <c r="AB1537" t="s">
        <v>1720</v>
      </c>
      <c r="AC1537" t="s">
        <v>167</v>
      </c>
      <c r="AD1537" t="s">
        <v>196</v>
      </c>
    </row>
    <row r="1538" spans="1:30" hidden="1" x14ac:dyDescent="0.3">
      <c r="A1538" t="s">
        <v>6803</v>
      </c>
      <c r="B1538" t="s">
        <v>6804</v>
      </c>
      <c r="C1538" s="1" t="str">
        <f t="shared" si="252"/>
        <v>21:0502</v>
      </c>
      <c r="D1538" s="1" t="str">
        <f t="shared" si="256"/>
        <v>21:0166</v>
      </c>
      <c r="E1538" t="s">
        <v>6805</v>
      </c>
      <c r="F1538" t="s">
        <v>6806</v>
      </c>
      <c r="H1538">
        <v>52.804979299999999</v>
      </c>
      <c r="I1538">
        <v>-62.5365398</v>
      </c>
      <c r="J1538" s="1" t="str">
        <f t="shared" si="257"/>
        <v>NGR lake sediment grab sample</v>
      </c>
      <c r="K1538" s="1" t="str">
        <f t="shared" si="258"/>
        <v>&lt;177 micron (NGR)</v>
      </c>
      <c r="L1538">
        <v>26</v>
      </c>
      <c r="M1538" t="s">
        <v>230</v>
      </c>
      <c r="N1538">
        <v>358</v>
      </c>
      <c r="O1538" t="s">
        <v>255</v>
      </c>
      <c r="P1538" t="s">
        <v>68</v>
      </c>
      <c r="Q1538" t="s">
        <v>95</v>
      </c>
      <c r="R1538" t="s">
        <v>176</v>
      </c>
      <c r="S1538" t="s">
        <v>153</v>
      </c>
      <c r="T1538" t="s">
        <v>40</v>
      </c>
      <c r="U1538" t="s">
        <v>6807</v>
      </c>
      <c r="V1538" t="s">
        <v>39</v>
      </c>
      <c r="W1538" t="s">
        <v>40</v>
      </c>
      <c r="X1538" t="s">
        <v>43</v>
      </c>
      <c r="Y1538" t="s">
        <v>39</v>
      </c>
      <c r="Z1538" t="s">
        <v>337</v>
      </c>
      <c r="AA1538" t="s">
        <v>67</v>
      </c>
      <c r="AB1538" t="s">
        <v>1411</v>
      </c>
      <c r="AC1538" t="s">
        <v>57</v>
      </c>
      <c r="AD1538" t="s">
        <v>241</v>
      </c>
    </row>
    <row r="1539" spans="1:30" hidden="1" x14ac:dyDescent="0.3">
      <c r="A1539" t="s">
        <v>6808</v>
      </c>
      <c r="B1539" t="s">
        <v>6809</v>
      </c>
      <c r="C1539" s="1" t="str">
        <f t="shared" si="252"/>
        <v>21:0502</v>
      </c>
      <c r="D1539" s="1" t="str">
        <f t="shared" si="256"/>
        <v>21:0166</v>
      </c>
      <c r="E1539" t="s">
        <v>6810</v>
      </c>
      <c r="F1539" t="s">
        <v>6811</v>
      </c>
      <c r="H1539">
        <v>52.8208591</v>
      </c>
      <c r="I1539">
        <v>-62.615598400000003</v>
      </c>
      <c r="J1539" s="1" t="str">
        <f t="shared" si="257"/>
        <v>NGR lake sediment grab sample</v>
      </c>
      <c r="K1539" s="1" t="str">
        <f t="shared" si="258"/>
        <v>&lt;177 micron (NGR)</v>
      </c>
      <c r="L1539">
        <v>26</v>
      </c>
      <c r="M1539" t="s">
        <v>238</v>
      </c>
      <c r="N1539">
        <v>359</v>
      </c>
      <c r="O1539" t="s">
        <v>256</v>
      </c>
      <c r="P1539" t="s">
        <v>54</v>
      </c>
      <c r="Q1539" t="s">
        <v>95</v>
      </c>
      <c r="R1539" t="s">
        <v>92</v>
      </c>
      <c r="S1539" t="s">
        <v>95</v>
      </c>
      <c r="T1539" t="s">
        <v>40</v>
      </c>
      <c r="U1539" t="s">
        <v>377</v>
      </c>
      <c r="V1539" t="s">
        <v>748</v>
      </c>
      <c r="W1539" t="s">
        <v>40</v>
      </c>
      <c r="X1539" t="s">
        <v>43</v>
      </c>
      <c r="Y1539" t="s">
        <v>39</v>
      </c>
      <c r="Z1539" t="s">
        <v>204</v>
      </c>
      <c r="AA1539" t="s">
        <v>135</v>
      </c>
      <c r="AB1539" t="s">
        <v>547</v>
      </c>
      <c r="AC1539" t="s">
        <v>239</v>
      </c>
      <c r="AD1539" t="s">
        <v>44</v>
      </c>
    </row>
    <row r="1540" spans="1:30" hidden="1" x14ac:dyDescent="0.3">
      <c r="A1540" t="s">
        <v>6812</v>
      </c>
      <c r="B1540" t="s">
        <v>6813</v>
      </c>
      <c r="C1540" s="1" t="str">
        <f t="shared" si="252"/>
        <v>21:0502</v>
      </c>
      <c r="D1540" s="1" t="str">
        <f t="shared" si="256"/>
        <v>21:0166</v>
      </c>
      <c r="E1540" t="s">
        <v>6814</v>
      </c>
      <c r="F1540" t="s">
        <v>6815</v>
      </c>
      <c r="H1540">
        <v>52.824934399999997</v>
      </c>
      <c r="I1540">
        <v>-62.651477100000001</v>
      </c>
      <c r="J1540" s="1" t="str">
        <f t="shared" si="257"/>
        <v>NGR lake sediment grab sample</v>
      </c>
      <c r="K1540" s="1" t="str">
        <f t="shared" si="258"/>
        <v>&lt;177 micron (NGR)</v>
      </c>
      <c r="L1540">
        <v>26</v>
      </c>
      <c r="M1540" t="s">
        <v>246</v>
      </c>
      <c r="N1540">
        <v>360</v>
      </c>
      <c r="O1540" t="s">
        <v>78</v>
      </c>
      <c r="P1540" t="s">
        <v>176</v>
      </c>
      <c r="Q1540" t="s">
        <v>95</v>
      </c>
      <c r="R1540" t="s">
        <v>38</v>
      </c>
      <c r="S1540" t="s">
        <v>55</v>
      </c>
      <c r="T1540" t="s">
        <v>40</v>
      </c>
      <c r="U1540" t="s">
        <v>128</v>
      </c>
      <c r="V1540" t="s">
        <v>264</v>
      </c>
      <c r="W1540" t="s">
        <v>40</v>
      </c>
      <c r="X1540" t="s">
        <v>43</v>
      </c>
      <c r="Y1540" t="s">
        <v>95</v>
      </c>
      <c r="Z1540" t="s">
        <v>337</v>
      </c>
      <c r="AA1540" t="s">
        <v>214</v>
      </c>
      <c r="AB1540" t="s">
        <v>134</v>
      </c>
      <c r="AC1540" t="s">
        <v>39</v>
      </c>
      <c r="AD1540" t="s">
        <v>241</v>
      </c>
    </row>
    <row r="1541" spans="1:30" hidden="1" x14ac:dyDescent="0.3">
      <c r="A1541" t="s">
        <v>6816</v>
      </c>
      <c r="B1541" t="s">
        <v>6817</v>
      </c>
      <c r="C1541" s="1" t="str">
        <f t="shared" si="252"/>
        <v>21:0502</v>
      </c>
      <c r="D1541" s="1" t="str">
        <f t="shared" si="256"/>
        <v>21:0166</v>
      </c>
      <c r="E1541" t="s">
        <v>6818</v>
      </c>
      <c r="F1541" t="s">
        <v>6819</v>
      </c>
      <c r="H1541">
        <v>52.823341800000001</v>
      </c>
      <c r="I1541">
        <v>-62.700373399999997</v>
      </c>
      <c r="J1541" s="1" t="str">
        <f t="shared" si="257"/>
        <v>NGR lake sediment grab sample</v>
      </c>
      <c r="K1541" s="1" t="str">
        <f t="shared" si="258"/>
        <v>&lt;177 micron (NGR)</v>
      </c>
      <c r="L1541">
        <v>27</v>
      </c>
      <c r="M1541" t="s">
        <v>34</v>
      </c>
      <c r="N1541">
        <v>361</v>
      </c>
      <c r="O1541" t="s">
        <v>477</v>
      </c>
      <c r="P1541" t="s">
        <v>79</v>
      </c>
      <c r="Q1541" t="s">
        <v>95</v>
      </c>
      <c r="R1541" t="s">
        <v>92</v>
      </c>
      <c r="S1541" t="s">
        <v>55</v>
      </c>
      <c r="T1541" t="s">
        <v>40</v>
      </c>
      <c r="U1541" t="s">
        <v>283</v>
      </c>
      <c r="V1541" t="s">
        <v>106</v>
      </c>
      <c r="W1541" t="s">
        <v>40</v>
      </c>
      <c r="X1541" t="s">
        <v>43</v>
      </c>
      <c r="Y1541" t="s">
        <v>95</v>
      </c>
      <c r="Z1541" t="s">
        <v>35</v>
      </c>
      <c r="AA1541" t="s">
        <v>58</v>
      </c>
      <c r="AB1541" t="s">
        <v>6775</v>
      </c>
      <c r="AC1541" t="s">
        <v>57</v>
      </c>
      <c r="AD1541" t="s">
        <v>71</v>
      </c>
    </row>
    <row r="1542" spans="1:30" hidden="1" x14ac:dyDescent="0.3">
      <c r="A1542" t="s">
        <v>6820</v>
      </c>
      <c r="B1542" t="s">
        <v>6821</v>
      </c>
      <c r="C1542" s="1" t="str">
        <f t="shared" si="252"/>
        <v>21:0502</v>
      </c>
      <c r="D1542" s="1" t="str">
        <f t="shared" si="256"/>
        <v>21:0166</v>
      </c>
      <c r="E1542" t="s">
        <v>6818</v>
      </c>
      <c r="F1542" t="s">
        <v>6822</v>
      </c>
      <c r="H1542">
        <v>52.823341800000001</v>
      </c>
      <c r="I1542">
        <v>-62.700373399999997</v>
      </c>
      <c r="J1542" s="1" t="str">
        <f t="shared" si="257"/>
        <v>NGR lake sediment grab sample</v>
      </c>
      <c r="K1542" s="1" t="str">
        <f t="shared" si="258"/>
        <v>&lt;177 micron (NGR)</v>
      </c>
      <c r="L1542">
        <v>27</v>
      </c>
      <c r="M1542" t="s">
        <v>52</v>
      </c>
      <c r="N1542">
        <v>362</v>
      </c>
      <c r="O1542" t="s">
        <v>134</v>
      </c>
      <c r="P1542" t="s">
        <v>79</v>
      </c>
      <c r="Q1542" t="s">
        <v>95</v>
      </c>
      <c r="R1542" t="s">
        <v>92</v>
      </c>
      <c r="S1542" t="s">
        <v>39</v>
      </c>
      <c r="T1542" t="s">
        <v>40</v>
      </c>
      <c r="U1542" t="s">
        <v>283</v>
      </c>
      <c r="V1542" t="s">
        <v>106</v>
      </c>
      <c r="W1542" t="s">
        <v>40</v>
      </c>
      <c r="X1542" t="s">
        <v>43</v>
      </c>
      <c r="Y1542" t="s">
        <v>95</v>
      </c>
      <c r="Z1542" t="s">
        <v>204</v>
      </c>
      <c r="AA1542" t="s">
        <v>214</v>
      </c>
      <c r="AB1542" t="s">
        <v>84</v>
      </c>
      <c r="AC1542" t="s">
        <v>42</v>
      </c>
      <c r="AD1542" t="s">
        <v>155</v>
      </c>
    </row>
    <row r="1543" spans="1:30" hidden="1" x14ac:dyDescent="0.3">
      <c r="A1543" t="s">
        <v>6823</v>
      </c>
      <c r="B1543" t="s">
        <v>6824</v>
      </c>
      <c r="C1543" s="1" t="str">
        <f t="shared" si="252"/>
        <v>21:0502</v>
      </c>
      <c r="D1543" s="1" t="str">
        <f t="shared" si="256"/>
        <v>21:0166</v>
      </c>
      <c r="E1543" t="s">
        <v>6818</v>
      </c>
      <c r="F1543" t="s">
        <v>6825</v>
      </c>
      <c r="H1543">
        <v>52.823341800000001</v>
      </c>
      <c r="I1543">
        <v>-62.700373399999997</v>
      </c>
      <c r="J1543" s="1" t="str">
        <f t="shared" si="257"/>
        <v>NGR lake sediment grab sample</v>
      </c>
      <c r="K1543" s="1" t="str">
        <f t="shared" si="258"/>
        <v>&lt;177 micron (NGR)</v>
      </c>
      <c r="L1543">
        <v>27</v>
      </c>
      <c r="M1543" t="s">
        <v>65</v>
      </c>
      <c r="N1543">
        <v>363</v>
      </c>
      <c r="O1543" t="s">
        <v>247</v>
      </c>
      <c r="P1543" t="s">
        <v>79</v>
      </c>
      <c r="Q1543" t="s">
        <v>95</v>
      </c>
      <c r="R1543" t="s">
        <v>92</v>
      </c>
      <c r="S1543" t="s">
        <v>55</v>
      </c>
      <c r="T1543" t="s">
        <v>40</v>
      </c>
      <c r="U1543" t="s">
        <v>1900</v>
      </c>
      <c r="V1543" t="s">
        <v>351</v>
      </c>
      <c r="W1543" t="s">
        <v>40</v>
      </c>
      <c r="X1543" t="s">
        <v>43</v>
      </c>
      <c r="Y1543" t="s">
        <v>95</v>
      </c>
      <c r="Z1543" t="s">
        <v>204</v>
      </c>
      <c r="AA1543" t="s">
        <v>214</v>
      </c>
      <c r="AB1543" t="s">
        <v>1373</v>
      </c>
      <c r="AC1543" t="s">
        <v>57</v>
      </c>
      <c r="AD1543" t="s">
        <v>155</v>
      </c>
    </row>
    <row r="1544" spans="1:30" hidden="1" x14ac:dyDescent="0.3">
      <c r="A1544" t="s">
        <v>6826</v>
      </c>
      <c r="B1544" t="s">
        <v>6827</v>
      </c>
      <c r="C1544" s="1" t="str">
        <f t="shared" si="252"/>
        <v>21:0502</v>
      </c>
      <c r="D1544" s="1" t="str">
        <f t="shared" si="256"/>
        <v>21:0166</v>
      </c>
      <c r="E1544" t="s">
        <v>6828</v>
      </c>
      <c r="F1544" t="s">
        <v>6829</v>
      </c>
      <c r="H1544">
        <v>52.848504300000002</v>
      </c>
      <c r="I1544">
        <v>-62.676486400000002</v>
      </c>
      <c r="J1544" s="1" t="str">
        <f t="shared" si="257"/>
        <v>NGR lake sediment grab sample</v>
      </c>
      <c r="K1544" s="1" t="str">
        <f t="shared" si="258"/>
        <v>&lt;177 micron (NGR)</v>
      </c>
      <c r="L1544">
        <v>27</v>
      </c>
      <c r="M1544" t="s">
        <v>76</v>
      </c>
      <c r="N1544">
        <v>364</v>
      </c>
      <c r="O1544" t="s">
        <v>1900</v>
      </c>
      <c r="P1544" t="s">
        <v>403</v>
      </c>
      <c r="Q1544" t="s">
        <v>95</v>
      </c>
      <c r="R1544" t="s">
        <v>477</v>
      </c>
      <c r="S1544" t="s">
        <v>134</v>
      </c>
      <c r="T1544" t="s">
        <v>40</v>
      </c>
      <c r="U1544" t="s">
        <v>811</v>
      </c>
      <c r="V1544" t="s">
        <v>968</v>
      </c>
      <c r="W1544" t="s">
        <v>194</v>
      </c>
      <c r="X1544" t="s">
        <v>43</v>
      </c>
      <c r="Y1544" t="s">
        <v>95</v>
      </c>
      <c r="Z1544" t="s">
        <v>45</v>
      </c>
      <c r="AA1544" t="s">
        <v>45</v>
      </c>
      <c r="AB1544" t="s">
        <v>1579</v>
      </c>
      <c r="AC1544" t="s">
        <v>1503</v>
      </c>
      <c r="AD1544" t="s">
        <v>478</v>
      </c>
    </row>
    <row r="1545" spans="1:30" hidden="1" x14ac:dyDescent="0.3">
      <c r="A1545" t="s">
        <v>6830</v>
      </c>
      <c r="B1545" t="s">
        <v>6831</v>
      </c>
      <c r="C1545" s="1" t="str">
        <f t="shared" si="252"/>
        <v>21:0502</v>
      </c>
      <c r="D1545" s="1" t="str">
        <f t="shared" si="256"/>
        <v>21:0166</v>
      </c>
      <c r="E1545" t="s">
        <v>6832</v>
      </c>
      <c r="F1545" t="s">
        <v>6833</v>
      </c>
      <c r="H1545">
        <v>52.8431882</v>
      </c>
      <c r="I1545">
        <v>-62.643981400000001</v>
      </c>
      <c r="J1545" s="1" t="str">
        <f t="shared" si="257"/>
        <v>NGR lake sediment grab sample</v>
      </c>
      <c r="K1545" s="1" t="str">
        <f t="shared" si="258"/>
        <v>&lt;177 micron (NGR)</v>
      </c>
      <c r="L1545">
        <v>27</v>
      </c>
      <c r="M1545" t="s">
        <v>91</v>
      </c>
      <c r="N1545">
        <v>365</v>
      </c>
      <c r="O1545" t="s">
        <v>873</v>
      </c>
      <c r="P1545" t="s">
        <v>78</v>
      </c>
      <c r="Q1545" t="s">
        <v>95</v>
      </c>
      <c r="R1545" t="s">
        <v>169</v>
      </c>
      <c r="S1545" t="s">
        <v>165</v>
      </c>
      <c r="T1545" t="s">
        <v>40</v>
      </c>
      <c r="U1545" t="s">
        <v>6834</v>
      </c>
      <c r="V1545" t="s">
        <v>590</v>
      </c>
      <c r="W1545" t="s">
        <v>40</v>
      </c>
      <c r="X1545" t="s">
        <v>43</v>
      </c>
      <c r="Y1545" t="s">
        <v>95</v>
      </c>
      <c r="Z1545" t="s">
        <v>45</v>
      </c>
      <c r="AA1545" t="s">
        <v>115</v>
      </c>
      <c r="AB1545" t="s">
        <v>195</v>
      </c>
      <c r="AC1545" t="s">
        <v>97</v>
      </c>
      <c r="AD1545" t="s">
        <v>71</v>
      </c>
    </row>
    <row r="1546" spans="1:30" hidden="1" x14ac:dyDescent="0.3">
      <c r="A1546" t="s">
        <v>6835</v>
      </c>
      <c r="B1546" t="s">
        <v>6836</v>
      </c>
      <c r="C1546" s="1" t="str">
        <f t="shared" si="252"/>
        <v>21:0502</v>
      </c>
      <c r="D1546" s="1" t="str">
        <f t="shared" si="256"/>
        <v>21:0166</v>
      </c>
      <c r="E1546" t="s">
        <v>6837</v>
      </c>
      <c r="F1546" t="s">
        <v>6838</v>
      </c>
      <c r="H1546">
        <v>52.891685299999999</v>
      </c>
      <c r="I1546">
        <v>-62.637325799999999</v>
      </c>
      <c r="J1546" s="1" t="str">
        <f t="shared" si="257"/>
        <v>NGR lake sediment grab sample</v>
      </c>
      <c r="K1546" s="1" t="str">
        <f t="shared" si="258"/>
        <v>&lt;177 micron (NGR)</v>
      </c>
      <c r="L1546">
        <v>27</v>
      </c>
      <c r="M1546" t="s">
        <v>102</v>
      </c>
      <c r="N1546">
        <v>366</v>
      </c>
      <c r="O1546" t="s">
        <v>873</v>
      </c>
      <c r="P1546" t="s">
        <v>135</v>
      </c>
      <c r="Q1546" t="s">
        <v>95</v>
      </c>
      <c r="R1546" t="s">
        <v>67</v>
      </c>
      <c r="S1546" t="s">
        <v>165</v>
      </c>
      <c r="T1546" t="s">
        <v>40</v>
      </c>
      <c r="U1546" t="s">
        <v>6839</v>
      </c>
      <c r="V1546" t="s">
        <v>352</v>
      </c>
      <c r="W1546" t="s">
        <v>40</v>
      </c>
      <c r="X1546" t="s">
        <v>70</v>
      </c>
      <c r="Y1546" t="s">
        <v>95</v>
      </c>
      <c r="Z1546" t="s">
        <v>44</v>
      </c>
      <c r="AA1546" t="s">
        <v>204</v>
      </c>
      <c r="AB1546" t="s">
        <v>38</v>
      </c>
      <c r="AC1546" t="s">
        <v>598</v>
      </c>
      <c r="AD1546" t="s">
        <v>1060</v>
      </c>
    </row>
    <row r="1547" spans="1:30" hidden="1" x14ac:dyDescent="0.3">
      <c r="A1547" t="s">
        <v>6840</v>
      </c>
      <c r="B1547" t="s">
        <v>6841</v>
      </c>
      <c r="C1547" s="1" t="str">
        <f t="shared" si="252"/>
        <v>21:0502</v>
      </c>
      <c r="D1547" s="1" t="str">
        <f t="shared" si="256"/>
        <v>21:0166</v>
      </c>
      <c r="E1547" t="s">
        <v>6842</v>
      </c>
      <c r="F1547" t="s">
        <v>6843</v>
      </c>
      <c r="H1547">
        <v>52.893063300000001</v>
      </c>
      <c r="I1547">
        <v>-62.7215931</v>
      </c>
      <c r="J1547" s="1" t="str">
        <f t="shared" si="257"/>
        <v>NGR lake sediment grab sample</v>
      </c>
      <c r="K1547" s="1" t="str">
        <f t="shared" si="258"/>
        <v>&lt;177 micron (NGR)</v>
      </c>
      <c r="L1547">
        <v>27</v>
      </c>
      <c r="M1547" t="s">
        <v>113</v>
      </c>
      <c r="N1547">
        <v>367</v>
      </c>
      <c r="O1547" t="s">
        <v>1241</v>
      </c>
      <c r="P1547" t="s">
        <v>35</v>
      </c>
      <c r="Q1547" t="s">
        <v>95</v>
      </c>
      <c r="R1547" t="s">
        <v>185</v>
      </c>
      <c r="S1547" t="s">
        <v>165</v>
      </c>
      <c r="T1547" t="s">
        <v>40</v>
      </c>
      <c r="U1547" t="s">
        <v>6844</v>
      </c>
      <c r="V1547" t="s">
        <v>3326</v>
      </c>
      <c r="W1547" t="s">
        <v>40</v>
      </c>
      <c r="X1547" t="s">
        <v>43</v>
      </c>
      <c r="Y1547" t="s">
        <v>39</v>
      </c>
      <c r="Z1547" t="s">
        <v>196</v>
      </c>
      <c r="AA1547" t="s">
        <v>196</v>
      </c>
      <c r="AB1547" t="s">
        <v>554</v>
      </c>
      <c r="AC1547" t="s">
        <v>39</v>
      </c>
      <c r="AD1547" t="s">
        <v>1477</v>
      </c>
    </row>
    <row r="1548" spans="1:30" hidden="1" x14ac:dyDescent="0.3">
      <c r="A1548" t="s">
        <v>6845</v>
      </c>
      <c r="B1548" t="s">
        <v>6846</v>
      </c>
      <c r="C1548" s="1" t="str">
        <f t="shared" si="252"/>
        <v>21:0502</v>
      </c>
      <c r="D1548" s="1" t="str">
        <f t="shared" si="256"/>
        <v>21:0166</v>
      </c>
      <c r="E1548" t="s">
        <v>6847</v>
      </c>
      <c r="F1548" t="s">
        <v>6848</v>
      </c>
      <c r="H1548">
        <v>52.876508100000002</v>
      </c>
      <c r="I1548">
        <v>-62.747359699999997</v>
      </c>
      <c r="J1548" s="1" t="str">
        <f t="shared" si="257"/>
        <v>NGR lake sediment grab sample</v>
      </c>
      <c r="K1548" s="1" t="str">
        <f t="shared" si="258"/>
        <v>&lt;177 micron (NGR)</v>
      </c>
      <c r="L1548">
        <v>27</v>
      </c>
      <c r="M1548" t="s">
        <v>127</v>
      </c>
      <c r="N1548">
        <v>368</v>
      </c>
      <c r="O1548" t="s">
        <v>383</v>
      </c>
      <c r="P1548" t="s">
        <v>247</v>
      </c>
      <c r="Q1548" t="s">
        <v>95</v>
      </c>
      <c r="R1548" t="s">
        <v>153</v>
      </c>
      <c r="S1548" t="s">
        <v>67</v>
      </c>
      <c r="T1548" t="s">
        <v>40</v>
      </c>
      <c r="U1548" t="s">
        <v>1412</v>
      </c>
      <c r="V1548" t="s">
        <v>136</v>
      </c>
      <c r="W1548" t="s">
        <v>40</v>
      </c>
      <c r="X1548" t="s">
        <v>43</v>
      </c>
      <c r="Y1548" t="s">
        <v>95</v>
      </c>
      <c r="Z1548" t="s">
        <v>314</v>
      </c>
      <c r="AA1548" t="s">
        <v>83</v>
      </c>
      <c r="AB1548" t="s">
        <v>472</v>
      </c>
      <c r="AC1548" t="s">
        <v>70</v>
      </c>
      <c r="AD1548" t="s">
        <v>203</v>
      </c>
    </row>
    <row r="1549" spans="1:30" hidden="1" x14ac:dyDescent="0.3">
      <c r="A1549" t="s">
        <v>6849</v>
      </c>
      <c r="B1549" t="s">
        <v>6850</v>
      </c>
      <c r="C1549" s="1" t="str">
        <f t="shared" si="252"/>
        <v>21:0502</v>
      </c>
      <c r="D1549" s="1" t="str">
        <f t="shared" si="256"/>
        <v>21:0166</v>
      </c>
      <c r="E1549" t="s">
        <v>6851</v>
      </c>
      <c r="F1549" t="s">
        <v>6852</v>
      </c>
      <c r="H1549">
        <v>52.871468399999998</v>
      </c>
      <c r="I1549">
        <v>-62.785659699999997</v>
      </c>
      <c r="J1549" s="1" t="str">
        <f t="shared" si="257"/>
        <v>NGR lake sediment grab sample</v>
      </c>
      <c r="K1549" s="1" t="str">
        <f t="shared" si="258"/>
        <v>&lt;177 micron (NGR)</v>
      </c>
      <c r="L1549">
        <v>27</v>
      </c>
      <c r="M1549" t="s">
        <v>142</v>
      </c>
      <c r="N1549">
        <v>369</v>
      </c>
      <c r="O1549" t="s">
        <v>44</v>
      </c>
      <c r="P1549" t="s">
        <v>103</v>
      </c>
      <c r="Q1549" t="s">
        <v>95</v>
      </c>
      <c r="R1549" t="s">
        <v>54</v>
      </c>
      <c r="S1549" t="s">
        <v>276</v>
      </c>
      <c r="T1549" t="s">
        <v>40</v>
      </c>
      <c r="U1549" t="s">
        <v>6853</v>
      </c>
      <c r="V1549" t="s">
        <v>631</v>
      </c>
      <c r="W1549" t="s">
        <v>194</v>
      </c>
      <c r="X1549" t="s">
        <v>43</v>
      </c>
      <c r="Y1549" t="s">
        <v>95</v>
      </c>
      <c r="Z1549" t="s">
        <v>115</v>
      </c>
      <c r="AA1549" t="s">
        <v>258</v>
      </c>
      <c r="AB1549" t="s">
        <v>1522</v>
      </c>
      <c r="AC1549" t="s">
        <v>818</v>
      </c>
      <c r="AD1549" t="s">
        <v>155</v>
      </c>
    </row>
    <row r="1550" spans="1:30" hidden="1" x14ac:dyDescent="0.3">
      <c r="A1550" t="s">
        <v>6854</v>
      </c>
      <c r="B1550" t="s">
        <v>6855</v>
      </c>
      <c r="C1550" s="1" t="str">
        <f t="shared" si="252"/>
        <v>21:0502</v>
      </c>
      <c r="D1550" s="1" t="str">
        <f t="shared" si="256"/>
        <v>21:0166</v>
      </c>
      <c r="E1550" t="s">
        <v>6856</v>
      </c>
      <c r="F1550" t="s">
        <v>6857</v>
      </c>
      <c r="H1550">
        <v>52.852045099999998</v>
      </c>
      <c r="I1550">
        <v>-62.808654400000002</v>
      </c>
      <c r="J1550" s="1" t="str">
        <f t="shared" si="257"/>
        <v>NGR lake sediment grab sample</v>
      </c>
      <c r="K1550" s="1" t="str">
        <f t="shared" si="258"/>
        <v>&lt;177 micron (NGR)</v>
      </c>
      <c r="L1550">
        <v>27</v>
      </c>
      <c r="M1550" t="s">
        <v>150</v>
      </c>
      <c r="N1550">
        <v>370</v>
      </c>
      <c r="O1550" t="s">
        <v>492</v>
      </c>
      <c r="P1550" t="s">
        <v>477</v>
      </c>
      <c r="Q1550" t="s">
        <v>95</v>
      </c>
      <c r="R1550" t="s">
        <v>130</v>
      </c>
      <c r="S1550" t="s">
        <v>202</v>
      </c>
      <c r="T1550" t="s">
        <v>40</v>
      </c>
      <c r="U1550" t="s">
        <v>967</v>
      </c>
      <c r="V1550" t="s">
        <v>3340</v>
      </c>
      <c r="W1550" t="s">
        <v>40</v>
      </c>
      <c r="X1550" t="s">
        <v>43</v>
      </c>
      <c r="Y1550" t="s">
        <v>95</v>
      </c>
      <c r="Z1550" t="s">
        <v>258</v>
      </c>
      <c r="AA1550" t="s">
        <v>214</v>
      </c>
      <c r="AB1550" t="s">
        <v>848</v>
      </c>
      <c r="AC1550" t="s">
        <v>85</v>
      </c>
      <c r="AD1550" t="s">
        <v>605</v>
      </c>
    </row>
    <row r="1551" spans="1:30" hidden="1" x14ac:dyDescent="0.3">
      <c r="A1551" t="s">
        <v>6858</v>
      </c>
      <c r="B1551" t="s">
        <v>6859</v>
      </c>
      <c r="C1551" s="1" t="str">
        <f t="shared" si="252"/>
        <v>21:0502</v>
      </c>
      <c r="D1551" s="1" t="str">
        <f t="shared" si="256"/>
        <v>21:0166</v>
      </c>
      <c r="E1551" t="s">
        <v>6860</v>
      </c>
      <c r="F1551" t="s">
        <v>6861</v>
      </c>
      <c r="H1551">
        <v>52.866159400000001</v>
      </c>
      <c r="I1551">
        <v>-62.778006099999999</v>
      </c>
      <c r="J1551" s="1" t="str">
        <f t="shared" si="257"/>
        <v>NGR lake sediment grab sample</v>
      </c>
      <c r="K1551" s="1" t="str">
        <f t="shared" si="258"/>
        <v>&lt;177 micron (NGR)</v>
      </c>
      <c r="L1551">
        <v>27</v>
      </c>
      <c r="M1551" t="s">
        <v>175</v>
      </c>
      <c r="N1551">
        <v>371</v>
      </c>
      <c r="O1551" t="s">
        <v>335</v>
      </c>
      <c r="P1551" t="s">
        <v>214</v>
      </c>
      <c r="Q1551" t="s">
        <v>95</v>
      </c>
      <c r="R1551" t="s">
        <v>202</v>
      </c>
      <c r="S1551" t="s">
        <v>202</v>
      </c>
      <c r="T1551" t="s">
        <v>40</v>
      </c>
      <c r="U1551" t="s">
        <v>3987</v>
      </c>
      <c r="V1551" t="s">
        <v>352</v>
      </c>
      <c r="W1551" t="s">
        <v>40</v>
      </c>
      <c r="X1551" t="s">
        <v>43</v>
      </c>
      <c r="Y1551" t="s">
        <v>95</v>
      </c>
      <c r="Z1551" t="s">
        <v>83</v>
      </c>
      <c r="AA1551" t="s">
        <v>196</v>
      </c>
      <c r="AB1551" t="s">
        <v>294</v>
      </c>
      <c r="AC1551" t="s">
        <v>947</v>
      </c>
      <c r="AD1551" t="s">
        <v>48</v>
      </c>
    </row>
    <row r="1552" spans="1:30" hidden="1" x14ac:dyDescent="0.3">
      <c r="A1552" t="s">
        <v>6862</v>
      </c>
      <c r="B1552" t="s">
        <v>6863</v>
      </c>
      <c r="C1552" s="1" t="str">
        <f t="shared" si="252"/>
        <v>21:0502</v>
      </c>
      <c r="D1552" s="1" t="str">
        <f t="shared" si="256"/>
        <v>21:0166</v>
      </c>
      <c r="E1552" t="s">
        <v>6864</v>
      </c>
      <c r="F1552" t="s">
        <v>6865</v>
      </c>
      <c r="H1552">
        <v>52.818871799999997</v>
      </c>
      <c r="I1552">
        <v>-62.763112200000002</v>
      </c>
      <c r="J1552" s="1" t="str">
        <f t="shared" si="257"/>
        <v>NGR lake sediment grab sample</v>
      </c>
      <c r="K1552" s="1" t="str">
        <f t="shared" si="258"/>
        <v>&lt;177 micron (NGR)</v>
      </c>
      <c r="L1552">
        <v>27</v>
      </c>
      <c r="M1552" t="s">
        <v>184</v>
      </c>
      <c r="N1552">
        <v>372</v>
      </c>
      <c r="O1552" t="s">
        <v>576</v>
      </c>
      <c r="P1552" t="s">
        <v>145</v>
      </c>
      <c r="Q1552" t="s">
        <v>95</v>
      </c>
      <c r="R1552" t="s">
        <v>92</v>
      </c>
      <c r="S1552" t="s">
        <v>68</v>
      </c>
      <c r="T1552" t="s">
        <v>40</v>
      </c>
      <c r="U1552" t="s">
        <v>1556</v>
      </c>
      <c r="V1552" t="s">
        <v>1054</v>
      </c>
      <c r="W1552" t="s">
        <v>40</v>
      </c>
      <c r="X1552" t="s">
        <v>43</v>
      </c>
      <c r="Y1552" t="s">
        <v>95</v>
      </c>
      <c r="Z1552" t="s">
        <v>44</v>
      </c>
      <c r="AA1552" t="s">
        <v>214</v>
      </c>
      <c r="AB1552" t="s">
        <v>952</v>
      </c>
      <c r="AC1552" t="s">
        <v>620</v>
      </c>
      <c r="AD1552" t="s">
        <v>122</v>
      </c>
    </row>
    <row r="1553" spans="1:30" hidden="1" x14ac:dyDescent="0.3">
      <c r="A1553" t="s">
        <v>6866</v>
      </c>
      <c r="B1553" t="s">
        <v>6867</v>
      </c>
      <c r="C1553" s="1" t="str">
        <f t="shared" si="252"/>
        <v>21:0502</v>
      </c>
      <c r="D1553" s="1" t="str">
        <f t="shared" si="256"/>
        <v>21:0166</v>
      </c>
      <c r="E1553" t="s">
        <v>6868</v>
      </c>
      <c r="F1553" t="s">
        <v>6869</v>
      </c>
      <c r="H1553">
        <v>52.823926899999996</v>
      </c>
      <c r="I1553">
        <v>-62.7987313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27</v>
      </c>
      <c r="M1553" t="s">
        <v>191</v>
      </c>
      <c r="N1553">
        <v>373</v>
      </c>
      <c r="O1553" t="s">
        <v>270</v>
      </c>
      <c r="P1553" t="s">
        <v>165</v>
      </c>
      <c r="Q1553" t="s">
        <v>95</v>
      </c>
      <c r="R1553" t="s">
        <v>92</v>
      </c>
      <c r="S1553" t="s">
        <v>131</v>
      </c>
      <c r="T1553" t="s">
        <v>40</v>
      </c>
      <c r="U1553" t="s">
        <v>1227</v>
      </c>
      <c r="V1553" t="s">
        <v>677</v>
      </c>
      <c r="W1553" t="s">
        <v>40</v>
      </c>
      <c r="X1553" t="s">
        <v>43</v>
      </c>
      <c r="Y1553" t="s">
        <v>95</v>
      </c>
      <c r="Z1553" t="s">
        <v>211</v>
      </c>
      <c r="AA1553" t="s">
        <v>135</v>
      </c>
      <c r="AB1553" t="s">
        <v>2787</v>
      </c>
      <c r="AC1553" t="s">
        <v>505</v>
      </c>
      <c r="AD1553" t="s">
        <v>122</v>
      </c>
    </row>
    <row r="1554" spans="1:30" hidden="1" x14ac:dyDescent="0.3">
      <c r="A1554" t="s">
        <v>6870</v>
      </c>
      <c r="B1554" t="s">
        <v>6871</v>
      </c>
      <c r="C1554" s="1" t="str">
        <f t="shared" si="252"/>
        <v>21:0502</v>
      </c>
      <c r="D1554" s="1" t="str">
        <f>HYPERLINK("http://geochem.nrcan.gc.ca/cdogs/content/svy/svy_e.htm", "")</f>
        <v/>
      </c>
      <c r="G1554" s="1" t="str">
        <f>HYPERLINK("http://geochem.nrcan.gc.ca/cdogs/content/cr_/cr_00056_e.htm", "56")</f>
        <v>56</v>
      </c>
      <c r="J1554" t="s">
        <v>161</v>
      </c>
      <c r="K1554" t="s">
        <v>162</v>
      </c>
      <c r="L1554">
        <v>27</v>
      </c>
      <c r="M1554" t="s">
        <v>163</v>
      </c>
      <c r="N1554">
        <v>374</v>
      </c>
      <c r="O1554" t="s">
        <v>1447</v>
      </c>
      <c r="P1554" t="s">
        <v>69</v>
      </c>
      <c r="Q1554" t="s">
        <v>165</v>
      </c>
      <c r="R1554" t="s">
        <v>135</v>
      </c>
      <c r="S1554" t="s">
        <v>130</v>
      </c>
      <c r="T1554" t="s">
        <v>194</v>
      </c>
      <c r="U1554" t="s">
        <v>553</v>
      </c>
      <c r="V1554" t="s">
        <v>2547</v>
      </c>
      <c r="W1554" t="s">
        <v>239</v>
      </c>
      <c r="X1554" t="s">
        <v>164</v>
      </c>
      <c r="Y1554" t="s">
        <v>136</v>
      </c>
      <c r="Z1554" t="s">
        <v>211</v>
      </c>
      <c r="AA1554" t="s">
        <v>241</v>
      </c>
      <c r="AB1554" t="s">
        <v>1043</v>
      </c>
      <c r="AC1554" t="s">
        <v>385</v>
      </c>
      <c r="AD1554" t="s">
        <v>6872</v>
      </c>
    </row>
    <row r="1555" spans="1:30" hidden="1" x14ac:dyDescent="0.3">
      <c r="A1555" t="s">
        <v>6873</v>
      </c>
      <c r="B1555" t="s">
        <v>6874</v>
      </c>
      <c r="C1555" s="1" t="str">
        <f t="shared" si="252"/>
        <v>21:0502</v>
      </c>
      <c r="D1555" s="1" t="str">
        <f t="shared" ref="D1555:D1565" si="259">HYPERLINK("http://geochem.nrcan.gc.ca/cdogs/content/svy/svy210166_e.htm", "21:0166")</f>
        <v>21:0166</v>
      </c>
      <c r="E1555" t="s">
        <v>6875</v>
      </c>
      <c r="F1555" t="s">
        <v>6876</v>
      </c>
      <c r="H1555">
        <v>52.812722999999998</v>
      </c>
      <c r="I1555">
        <v>-62.931998399999998</v>
      </c>
      <c r="J1555" s="1" t="str">
        <f t="shared" ref="J1555:J1565" si="260">HYPERLINK("http://geochem.nrcan.gc.ca/cdogs/content/kwd/kwd020027_e.htm", "NGR lake sediment grab sample")</f>
        <v>NGR lake sediment grab sample</v>
      </c>
      <c r="K1555" s="1" t="str">
        <f t="shared" ref="K1555:K1565" si="261">HYPERLINK("http://geochem.nrcan.gc.ca/cdogs/content/kwd/kwd080006_e.htm", "&lt;177 micron (NGR)")</f>
        <v>&lt;177 micron (NGR)</v>
      </c>
      <c r="L1555">
        <v>27</v>
      </c>
      <c r="M1555" t="s">
        <v>201</v>
      </c>
      <c r="N1555">
        <v>375</v>
      </c>
      <c r="O1555" t="s">
        <v>66</v>
      </c>
      <c r="P1555" t="s">
        <v>119</v>
      </c>
      <c r="Q1555" t="s">
        <v>95</v>
      </c>
      <c r="R1555" t="s">
        <v>79</v>
      </c>
      <c r="S1555" t="s">
        <v>37</v>
      </c>
      <c r="T1555" t="s">
        <v>40</v>
      </c>
      <c r="U1555" t="s">
        <v>314</v>
      </c>
      <c r="V1555" t="s">
        <v>57</v>
      </c>
      <c r="W1555" t="s">
        <v>40</v>
      </c>
      <c r="X1555" t="s">
        <v>43</v>
      </c>
      <c r="Y1555" t="s">
        <v>95</v>
      </c>
      <c r="Z1555" t="s">
        <v>135</v>
      </c>
      <c r="AA1555" t="s">
        <v>214</v>
      </c>
      <c r="AB1555" t="s">
        <v>84</v>
      </c>
      <c r="AC1555" t="s">
        <v>70</v>
      </c>
      <c r="AD1555" t="s">
        <v>449</v>
      </c>
    </row>
    <row r="1556" spans="1:30" hidden="1" x14ac:dyDescent="0.3">
      <c r="A1556" t="s">
        <v>6877</v>
      </c>
      <c r="B1556" t="s">
        <v>6878</v>
      </c>
      <c r="C1556" s="1" t="str">
        <f t="shared" si="252"/>
        <v>21:0502</v>
      </c>
      <c r="D1556" s="1" t="str">
        <f t="shared" si="259"/>
        <v>21:0166</v>
      </c>
      <c r="E1556" t="s">
        <v>6879</v>
      </c>
      <c r="F1556" t="s">
        <v>6880</v>
      </c>
      <c r="H1556">
        <v>52.815635700000001</v>
      </c>
      <c r="I1556">
        <v>-62.981269099999999</v>
      </c>
      <c r="J1556" s="1" t="str">
        <f t="shared" si="260"/>
        <v>NGR lake sediment grab sample</v>
      </c>
      <c r="K1556" s="1" t="str">
        <f t="shared" si="261"/>
        <v>&lt;177 micron (NGR)</v>
      </c>
      <c r="L1556">
        <v>27</v>
      </c>
      <c r="M1556" t="s">
        <v>210</v>
      </c>
      <c r="N1556">
        <v>376</v>
      </c>
      <c r="O1556" t="s">
        <v>165</v>
      </c>
      <c r="P1556" t="s">
        <v>68</v>
      </c>
      <c r="Q1556" t="s">
        <v>95</v>
      </c>
      <c r="R1556" t="s">
        <v>92</v>
      </c>
      <c r="S1556" t="s">
        <v>55</v>
      </c>
      <c r="T1556" t="s">
        <v>40</v>
      </c>
      <c r="U1556" t="s">
        <v>1520</v>
      </c>
      <c r="V1556" t="s">
        <v>271</v>
      </c>
      <c r="W1556" t="s">
        <v>40</v>
      </c>
      <c r="X1556" t="s">
        <v>43</v>
      </c>
      <c r="Y1556" t="s">
        <v>95</v>
      </c>
      <c r="Z1556" t="s">
        <v>263</v>
      </c>
      <c r="AA1556" t="s">
        <v>204</v>
      </c>
      <c r="AB1556" t="s">
        <v>2878</v>
      </c>
      <c r="AC1556" t="s">
        <v>47</v>
      </c>
      <c r="AD1556" t="s">
        <v>203</v>
      </c>
    </row>
    <row r="1557" spans="1:30" hidden="1" x14ac:dyDescent="0.3">
      <c r="A1557" t="s">
        <v>6881</v>
      </c>
      <c r="B1557" t="s">
        <v>6882</v>
      </c>
      <c r="C1557" s="1" t="str">
        <f t="shared" si="252"/>
        <v>21:0502</v>
      </c>
      <c r="D1557" s="1" t="str">
        <f t="shared" si="259"/>
        <v>21:0166</v>
      </c>
      <c r="E1557" t="s">
        <v>6883</v>
      </c>
      <c r="F1557" t="s">
        <v>6884</v>
      </c>
      <c r="H1557">
        <v>52.8184647</v>
      </c>
      <c r="I1557">
        <v>-63.031495999999997</v>
      </c>
      <c r="J1557" s="1" t="str">
        <f t="shared" si="260"/>
        <v>NGR lake sediment grab sample</v>
      </c>
      <c r="K1557" s="1" t="str">
        <f t="shared" si="261"/>
        <v>&lt;177 micron (NGR)</v>
      </c>
      <c r="L1557">
        <v>27</v>
      </c>
      <c r="M1557" t="s">
        <v>221</v>
      </c>
      <c r="N1557">
        <v>377</v>
      </c>
      <c r="O1557" t="s">
        <v>143</v>
      </c>
      <c r="P1557" t="s">
        <v>165</v>
      </c>
      <c r="Q1557" t="s">
        <v>95</v>
      </c>
      <c r="R1557" t="s">
        <v>119</v>
      </c>
      <c r="S1557" t="s">
        <v>176</v>
      </c>
      <c r="T1557" t="s">
        <v>40</v>
      </c>
      <c r="U1557" t="s">
        <v>1151</v>
      </c>
      <c r="V1557" t="s">
        <v>293</v>
      </c>
      <c r="W1557" t="s">
        <v>40</v>
      </c>
      <c r="X1557" t="s">
        <v>43</v>
      </c>
      <c r="Y1557" t="s">
        <v>39</v>
      </c>
      <c r="Z1557" t="s">
        <v>83</v>
      </c>
      <c r="AA1557" t="s">
        <v>44</v>
      </c>
      <c r="AB1557" t="s">
        <v>204</v>
      </c>
      <c r="AC1557" t="s">
        <v>70</v>
      </c>
      <c r="AD1557" t="s">
        <v>392</v>
      </c>
    </row>
    <row r="1558" spans="1:30" hidden="1" x14ac:dyDescent="0.3">
      <c r="A1558" t="s">
        <v>6885</v>
      </c>
      <c r="B1558" t="s">
        <v>6886</v>
      </c>
      <c r="C1558" s="1" t="str">
        <f t="shared" si="252"/>
        <v>21:0502</v>
      </c>
      <c r="D1558" s="1" t="str">
        <f t="shared" si="259"/>
        <v>21:0166</v>
      </c>
      <c r="E1558" t="s">
        <v>6887</v>
      </c>
      <c r="F1558" t="s">
        <v>6888</v>
      </c>
      <c r="H1558">
        <v>52.806770299999997</v>
      </c>
      <c r="I1558">
        <v>-63.070131099999998</v>
      </c>
      <c r="J1558" s="1" t="str">
        <f t="shared" si="260"/>
        <v>NGR lake sediment grab sample</v>
      </c>
      <c r="K1558" s="1" t="str">
        <f t="shared" si="261"/>
        <v>&lt;177 micron (NGR)</v>
      </c>
      <c r="L1558">
        <v>27</v>
      </c>
      <c r="M1558" t="s">
        <v>230</v>
      </c>
      <c r="N1558">
        <v>378</v>
      </c>
      <c r="O1558" t="s">
        <v>103</v>
      </c>
      <c r="P1558" t="s">
        <v>165</v>
      </c>
      <c r="Q1558" t="s">
        <v>95</v>
      </c>
      <c r="R1558" t="s">
        <v>176</v>
      </c>
      <c r="S1558" t="s">
        <v>68</v>
      </c>
      <c r="T1558" t="s">
        <v>40</v>
      </c>
      <c r="U1558" t="s">
        <v>116</v>
      </c>
      <c r="V1558" t="s">
        <v>42</v>
      </c>
      <c r="W1558" t="s">
        <v>40</v>
      </c>
      <c r="X1558" t="s">
        <v>43</v>
      </c>
      <c r="Y1558" t="s">
        <v>95</v>
      </c>
      <c r="Z1558" t="s">
        <v>214</v>
      </c>
      <c r="AA1558" t="s">
        <v>214</v>
      </c>
      <c r="AB1558" t="s">
        <v>104</v>
      </c>
      <c r="AC1558" t="s">
        <v>94</v>
      </c>
      <c r="AD1558" t="s">
        <v>107</v>
      </c>
    </row>
    <row r="1559" spans="1:30" hidden="1" x14ac:dyDescent="0.3">
      <c r="A1559" t="s">
        <v>6889</v>
      </c>
      <c r="B1559" t="s">
        <v>6890</v>
      </c>
      <c r="C1559" s="1" t="str">
        <f t="shared" si="252"/>
        <v>21:0502</v>
      </c>
      <c r="D1559" s="1" t="str">
        <f t="shared" si="259"/>
        <v>21:0166</v>
      </c>
      <c r="E1559" t="s">
        <v>6891</v>
      </c>
      <c r="F1559" t="s">
        <v>6892</v>
      </c>
      <c r="H1559">
        <v>52.79533</v>
      </c>
      <c r="I1559">
        <v>-63.129642400000002</v>
      </c>
      <c r="J1559" s="1" t="str">
        <f t="shared" si="260"/>
        <v>NGR lake sediment grab sample</v>
      </c>
      <c r="K1559" s="1" t="str">
        <f t="shared" si="261"/>
        <v>&lt;177 micron (NGR)</v>
      </c>
      <c r="L1559">
        <v>27</v>
      </c>
      <c r="M1559" t="s">
        <v>238</v>
      </c>
      <c r="N1559">
        <v>379</v>
      </c>
      <c r="O1559" t="s">
        <v>576</v>
      </c>
      <c r="P1559" t="s">
        <v>119</v>
      </c>
      <c r="Q1559" t="s">
        <v>95</v>
      </c>
      <c r="R1559" t="s">
        <v>130</v>
      </c>
      <c r="S1559" t="s">
        <v>131</v>
      </c>
      <c r="T1559" t="s">
        <v>40</v>
      </c>
      <c r="U1559" t="s">
        <v>1026</v>
      </c>
      <c r="V1559" t="s">
        <v>70</v>
      </c>
      <c r="W1559" t="s">
        <v>40</v>
      </c>
      <c r="X1559" t="s">
        <v>43</v>
      </c>
      <c r="Y1559" t="s">
        <v>95</v>
      </c>
      <c r="Z1559" t="s">
        <v>135</v>
      </c>
      <c r="AA1559" t="s">
        <v>204</v>
      </c>
      <c r="AB1559" t="s">
        <v>131</v>
      </c>
      <c r="AC1559" t="s">
        <v>106</v>
      </c>
      <c r="AD1559" t="s">
        <v>478</v>
      </c>
    </row>
    <row r="1560" spans="1:30" hidden="1" x14ac:dyDescent="0.3">
      <c r="A1560" t="s">
        <v>6893</v>
      </c>
      <c r="B1560" t="s">
        <v>6894</v>
      </c>
      <c r="C1560" s="1" t="str">
        <f t="shared" si="252"/>
        <v>21:0502</v>
      </c>
      <c r="D1560" s="1" t="str">
        <f t="shared" si="259"/>
        <v>21:0166</v>
      </c>
      <c r="E1560" t="s">
        <v>6895</v>
      </c>
      <c r="F1560" t="s">
        <v>6896</v>
      </c>
      <c r="H1560">
        <v>52.791683399999997</v>
      </c>
      <c r="I1560">
        <v>-63.156739600000002</v>
      </c>
      <c r="J1560" s="1" t="str">
        <f t="shared" si="260"/>
        <v>NGR lake sediment grab sample</v>
      </c>
      <c r="K1560" s="1" t="str">
        <f t="shared" si="261"/>
        <v>&lt;177 micron (NGR)</v>
      </c>
      <c r="L1560">
        <v>27</v>
      </c>
      <c r="M1560" t="s">
        <v>246</v>
      </c>
      <c r="N1560">
        <v>380</v>
      </c>
      <c r="O1560" t="s">
        <v>1900</v>
      </c>
      <c r="P1560" t="s">
        <v>571</v>
      </c>
      <c r="Q1560" t="s">
        <v>95</v>
      </c>
      <c r="R1560" t="s">
        <v>153</v>
      </c>
      <c r="S1560" t="s">
        <v>68</v>
      </c>
      <c r="T1560" t="s">
        <v>194</v>
      </c>
      <c r="U1560" t="s">
        <v>6897</v>
      </c>
      <c r="V1560" t="s">
        <v>935</v>
      </c>
      <c r="W1560" t="s">
        <v>40</v>
      </c>
      <c r="X1560" t="s">
        <v>43</v>
      </c>
      <c r="Y1560" t="s">
        <v>95</v>
      </c>
      <c r="Z1560" t="s">
        <v>613</v>
      </c>
      <c r="AA1560" t="s">
        <v>392</v>
      </c>
      <c r="AB1560" t="s">
        <v>2931</v>
      </c>
      <c r="AC1560" t="s">
        <v>596</v>
      </c>
      <c r="AD1560" t="s">
        <v>61</v>
      </c>
    </row>
    <row r="1561" spans="1:30" hidden="1" x14ac:dyDescent="0.3">
      <c r="A1561" t="s">
        <v>6898</v>
      </c>
      <c r="B1561" t="s">
        <v>6899</v>
      </c>
      <c r="C1561" s="1" t="str">
        <f t="shared" si="252"/>
        <v>21:0502</v>
      </c>
      <c r="D1561" s="1" t="str">
        <f t="shared" si="259"/>
        <v>21:0166</v>
      </c>
      <c r="E1561" t="s">
        <v>6900</v>
      </c>
      <c r="F1561" t="s">
        <v>6901</v>
      </c>
      <c r="H1561">
        <v>52.620922299999997</v>
      </c>
      <c r="I1561">
        <v>-63.386089699999999</v>
      </c>
      <c r="J1561" s="1" t="str">
        <f t="shared" si="260"/>
        <v>NGR lake sediment grab sample</v>
      </c>
      <c r="K1561" s="1" t="str">
        <f t="shared" si="261"/>
        <v>&lt;177 micron (NGR)</v>
      </c>
      <c r="L1561">
        <v>28</v>
      </c>
      <c r="M1561" t="s">
        <v>34</v>
      </c>
      <c r="N1561">
        <v>381</v>
      </c>
      <c r="O1561" t="s">
        <v>263</v>
      </c>
      <c r="P1561" t="s">
        <v>119</v>
      </c>
      <c r="Q1561" t="s">
        <v>95</v>
      </c>
      <c r="R1561" t="s">
        <v>38</v>
      </c>
      <c r="S1561" t="s">
        <v>39</v>
      </c>
      <c r="T1561" t="s">
        <v>40</v>
      </c>
      <c r="U1561" t="s">
        <v>641</v>
      </c>
      <c r="V1561" t="s">
        <v>518</v>
      </c>
      <c r="W1561" t="s">
        <v>248</v>
      </c>
      <c r="X1561" t="s">
        <v>43</v>
      </c>
      <c r="Y1561" t="s">
        <v>95</v>
      </c>
      <c r="Z1561" t="s">
        <v>44</v>
      </c>
      <c r="AA1561" t="s">
        <v>58</v>
      </c>
      <c r="AB1561" t="s">
        <v>385</v>
      </c>
      <c r="AC1561" t="s">
        <v>233</v>
      </c>
      <c r="AD1561" t="s">
        <v>196</v>
      </c>
    </row>
    <row r="1562" spans="1:30" hidden="1" x14ac:dyDescent="0.3">
      <c r="A1562" t="s">
        <v>6902</v>
      </c>
      <c r="B1562" t="s">
        <v>6903</v>
      </c>
      <c r="C1562" s="1" t="str">
        <f t="shared" si="252"/>
        <v>21:0502</v>
      </c>
      <c r="D1562" s="1" t="str">
        <f t="shared" si="259"/>
        <v>21:0166</v>
      </c>
      <c r="E1562" t="s">
        <v>6904</v>
      </c>
      <c r="F1562" t="s">
        <v>6905</v>
      </c>
      <c r="H1562">
        <v>52.749884700000003</v>
      </c>
      <c r="I1562">
        <v>-63.179122900000003</v>
      </c>
      <c r="J1562" s="1" t="str">
        <f t="shared" si="260"/>
        <v>NGR lake sediment grab sample</v>
      </c>
      <c r="K1562" s="1" t="str">
        <f t="shared" si="261"/>
        <v>&lt;177 micron (NGR)</v>
      </c>
      <c r="L1562">
        <v>28</v>
      </c>
      <c r="M1562" t="s">
        <v>76</v>
      </c>
      <c r="N1562">
        <v>382</v>
      </c>
      <c r="O1562" t="s">
        <v>265</v>
      </c>
      <c r="P1562" t="s">
        <v>153</v>
      </c>
      <c r="Q1562" t="s">
        <v>95</v>
      </c>
      <c r="R1562" t="s">
        <v>38</v>
      </c>
      <c r="S1562" t="s">
        <v>37</v>
      </c>
      <c r="T1562" t="s">
        <v>40</v>
      </c>
      <c r="U1562" t="s">
        <v>613</v>
      </c>
      <c r="V1562" t="s">
        <v>505</v>
      </c>
      <c r="W1562" t="s">
        <v>40</v>
      </c>
      <c r="X1562" t="s">
        <v>43</v>
      </c>
      <c r="Y1562" t="s">
        <v>95</v>
      </c>
      <c r="Z1562" t="s">
        <v>44</v>
      </c>
      <c r="AA1562" t="s">
        <v>58</v>
      </c>
      <c r="AB1562" t="s">
        <v>169</v>
      </c>
      <c r="AC1562" t="s">
        <v>250</v>
      </c>
      <c r="AD1562" t="s">
        <v>115</v>
      </c>
    </row>
    <row r="1563" spans="1:30" hidden="1" x14ac:dyDescent="0.3">
      <c r="A1563" t="s">
        <v>6906</v>
      </c>
      <c r="B1563" t="s">
        <v>6907</v>
      </c>
      <c r="C1563" s="1" t="str">
        <f t="shared" si="252"/>
        <v>21:0502</v>
      </c>
      <c r="D1563" s="1" t="str">
        <f t="shared" si="259"/>
        <v>21:0166</v>
      </c>
      <c r="E1563" t="s">
        <v>6908</v>
      </c>
      <c r="F1563" t="s">
        <v>6909</v>
      </c>
      <c r="H1563">
        <v>52.705220500000003</v>
      </c>
      <c r="I1563">
        <v>-63.253960499999998</v>
      </c>
      <c r="J1563" s="1" t="str">
        <f t="shared" si="260"/>
        <v>NGR lake sediment grab sample</v>
      </c>
      <c r="K1563" s="1" t="str">
        <f t="shared" si="261"/>
        <v>&lt;177 micron (NGR)</v>
      </c>
      <c r="L1563">
        <v>28</v>
      </c>
      <c r="M1563" t="s">
        <v>91</v>
      </c>
      <c r="N1563">
        <v>383</v>
      </c>
      <c r="O1563" t="s">
        <v>576</v>
      </c>
      <c r="P1563" t="s">
        <v>202</v>
      </c>
      <c r="Q1563" t="s">
        <v>95</v>
      </c>
      <c r="R1563" t="s">
        <v>202</v>
      </c>
      <c r="S1563" t="s">
        <v>136</v>
      </c>
      <c r="T1563" t="s">
        <v>40</v>
      </c>
      <c r="U1563" t="s">
        <v>789</v>
      </c>
      <c r="V1563" t="s">
        <v>106</v>
      </c>
      <c r="W1563" t="s">
        <v>40</v>
      </c>
      <c r="X1563" t="s">
        <v>43</v>
      </c>
      <c r="Y1563" t="s">
        <v>95</v>
      </c>
      <c r="Z1563" t="s">
        <v>35</v>
      </c>
      <c r="AA1563" t="s">
        <v>58</v>
      </c>
      <c r="AB1563" t="s">
        <v>512</v>
      </c>
      <c r="AC1563" t="s">
        <v>233</v>
      </c>
      <c r="AD1563" t="s">
        <v>196</v>
      </c>
    </row>
    <row r="1564" spans="1:30" hidden="1" x14ac:dyDescent="0.3">
      <c r="A1564" t="s">
        <v>6910</v>
      </c>
      <c r="B1564" t="s">
        <v>6911</v>
      </c>
      <c r="C1564" s="1" t="str">
        <f t="shared" si="252"/>
        <v>21:0502</v>
      </c>
      <c r="D1564" s="1" t="str">
        <f t="shared" si="259"/>
        <v>21:0166</v>
      </c>
      <c r="E1564" t="s">
        <v>6900</v>
      </c>
      <c r="F1564" t="s">
        <v>6912</v>
      </c>
      <c r="H1564">
        <v>52.620922299999997</v>
      </c>
      <c r="I1564">
        <v>-63.386089699999999</v>
      </c>
      <c r="J1564" s="1" t="str">
        <f t="shared" si="260"/>
        <v>NGR lake sediment grab sample</v>
      </c>
      <c r="K1564" s="1" t="str">
        <f t="shared" si="261"/>
        <v>&lt;177 micron (NGR)</v>
      </c>
      <c r="L1564">
        <v>28</v>
      </c>
      <c r="M1564" t="s">
        <v>65</v>
      </c>
      <c r="N1564">
        <v>384</v>
      </c>
      <c r="O1564" t="s">
        <v>108</v>
      </c>
      <c r="P1564" t="s">
        <v>202</v>
      </c>
      <c r="Q1564" t="s">
        <v>95</v>
      </c>
      <c r="R1564" t="s">
        <v>68</v>
      </c>
      <c r="S1564" t="s">
        <v>39</v>
      </c>
      <c r="T1564" t="s">
        <v>40</v>
      </c>
      <c r="U1564" t="s">
        <v>1865</v>
      </c>
      <c r="V1564" t="s">
        <v>42</v>
      </c>
      <c r="W1564" t="s">
        <v>94</v>
      </c>
      <c r="X1564" t="s">
        <v>43</v>
      </c>
      <c r="Y1564" t="s">
        <v>39</v>
      </c>
      <c r="Z1564" t="s">
        <v>258</v>
      </c>
      <c r="AA1564" t="s">
        <v>214</v>
      </c>
      <c r="AB1564" t="s">
        <v>1579</v>
      </c>
      <c r="AC1564" t="s">
        <v>233</v>
      </c>
      <c r="AD1564" t="s">
        <v>241</v>
      </c>
    </row>
    <row r="1565" spans="1:30" hidden="1" x14ac:dyDescent="0.3">
      <c r="A1565" t="s">
        <v>6913</v>
      </c>
      <c r="B1565" t="s">
        <v>6914</v>
      </c>
      <c r="C1565" s="1" t="str">
        <f t="shared" ref="C1565:C1628" si="262">HYPERLINK("http://geochem.nrcan.gc.ca/cdogs/content/bdl/bdl210502_e.htm", "21:0502")</f>
        <v>21:0502</v>
      </c>
      <c r="D1565" s="1" t="str">
        <f t="shared" si="259"/>
        <v>21:0166</v>
      </c>
      <c r="E1565" t="s">
        <v>6900</v>
      </c>
      <c r="F1565" t="s">
        <v>6915</v>
      </c>
      <c r="H1565">
        <v>52.620922299999997</v>
      </c>
      <c r="I1565">
        <v>-63.386089699999999</v>
      </c>
      <c r="J1565" s="1" t="str">
        <f t="shared" si="260"/>
        <v>NGR lake sediment grab sample</v>
      </c>
      <c r="K1565" s="1" t="str">
        <f t="shared" si="261"/>
        <v>&lt;177 micron (NGR)</v>
      </c>
      <c r="L1565">
        <v>28</v>
      </c>
      <c r="M1565" t="s">
        <v>52</v>
      </c>
      <c r="N1565">
        <v>385</v>
      </c>
      <c r="O1565" t="s">
        <v>204</v>
      </c>
      <c r="P1565" t="s">
        <v>119</v>
      </c>
      <c r="Q1565" t="s">
        <v>95</v>
      </c>
      <c r="R1565" t="s">
        <v>38</v>
      </c>
      <c r="S1565" t="s">
        <v>55</v>
      </c>
      <c r="T1565" t="s">
        <v>40</v>
      </c>
      <c r="U1565" t="s">
        <v>782</v>
      </c>
      <c r="V1565" t="s">
        <v>179</v>
      </c>
      <c r="W1565" t="s">
        <v>40</v>
      </c>
      <c r="X1565" t="s">
        <v>43</v>
      </c>
      <c r="Y1565" t="s">
        <v>39</v>
      </c>
      <c r="Z1565" t="s">
        <v>211</v>
      </c>
      <c r="AA1565" t="s">
        <v>135</v>
      </c>
      <c r="AB1565" t="s">
        <v>134</v>
      </c>
      <c r="AC1565" t="s">
        <v>144</v>
      </c>
      <c r="AD1565" t="s">
        <v>107</v>
      </c>
    </row>
    <row r="1566" spans="1:30" hidden="1" x14ac:dyDescent="0.3">
      <c r="A1566" t="s">
        <v>6916</v>
      </c>
      <c r="B1566" t="s">
        <v>6917</v>
      </c>
      <c r="C1566" s="1" t="str">
        <f t="shared" si="262"/>
        <v>21:0502</v>
      </c>
      <c r="D1566" s="1" t="str">
        <f>HYPERLINK("http://geochem.nrcan.gc.ca/cdogs/content/svy/svy_e.htm", "")</f>
        <v/>
      </c>
      <c r="G1566" s="1" t="str">
        <f>HYPERLINK("http://geochem.nrcan.gc.ca/cdogs/content/cr_/cr_00060_e.htm", "60")</f>
        <v>60</v>
      </c>
      <c r="J1566" t="s">
        <v>161</v>
      </c>
      <c r="K1566" t="s">
        <v>162</v>
      </c>
      <c r="L1566">
        <v>28</v>
      </c>
      <c r="M1566" t="s">
        <v>163</v>
      </c>
      <c r="N1566">
        <v>386</v>
      </c>
      <c r="O1566" t="s">
        <v>135</v>
      </c>
      <c r="P1566" t="s">
        <v>169</v>
      </c>
      <c r="Q1566" t="s">
        <v>55</v>
      </c>
      <c r="R1566" t="s">
        <v>54</v>
      </c>
      <c r="S1566" t="s">
        <v>38</v>
      </c>
      <c r="T1566" t="s">
        <v>40</v>
      </c>
      <c r="U1566" t="s">
        <v>6918</v>
      </c>
      <c r="V1566" t="s">
        <v>47</v>
      </c>
      <c r="W1566" t="s">
        <v>40</v>
      </c>
      <c r="X1566" t="s">
        <v>179</v>
      </c>
      <c r="Y1566" t="s">
        <v>37</v>
      </c>
      <c r="Z1566" t="s">
        <v>134</v>
      </c>
      <c r="AA1566" t="s">
        <v>135</v>
      </c>
      <c r="AB1566" t="s">
        <v>1720</v>
      </c>
      <c r="AC1566" t="s">
        <v>1049</v>
      </c>
      <c r="AD1566" t="s">
        <v>80</v>
      </c>
    </row>
    <row r="1567" spans="1:30" hidden="1" x14ac:dyDescent="0.3">
      <c r="A1567" t="s">
        <v>6919</v>
      </c>
      <c r="B1567" t="s">
        <v>6920</v>
      </c>
      <c r="C1567" s="1" t="str">
        <f t="shared" si="262"/>
        <v>21:0502</v>
      </c>
      <c r="D1567" s="1" t="str">
        <f t="shared" ref="D1567:D1595" si="263">HYPERLINK("http://geochem.nrcan.gc.ca/cdogs/content/svy/svy210166_e.htm", "21:0166")</f>
        <v>21:0166</v>
      </c>
      <c r="E1567" t="s">
        <v>6921</v>
      </c>
      <c r="F1567" t="s">
        <v>6922</v>
      </c>
      <c r="H1567">
        <v>52.621989800000001</v>
      </c>
      <c r="I1567">
        <v>-63.4889869</v>
      </c>
      <c r="J1567" s="1" t="str">
        <f t="shared" ref="J1567:J1595" si="264">HYPERLINK("http://geochem.nrcan.gc.ca/cdogs/content/kwd/kwd020027_e.htm", "NGR lake sediment grab sample")</f>
        <v>NGR lake sediment grab sample</v>
      </c>
      <c r="K1567" s="1" t="str">
        <f t="shared" ref="K1567:K1595" si="265">HYPERLINK("http://geochem.nrcan.gc.ca/cdogs/content/kwd/kwd080006_e.htm", "&lt;177 micron (NGR)")</f>
        <v>&lt;177 micron (NGR)</v>
      </c>
      <c r="L1567">
        <v>28</v>
      </c>
      <c r="M1567" t="s">
        <v>102</v>
      </c>
      <c r="N1567">
        <v>387</v>
      </c>
      <c r="O1567" t="s">
        <v>66</v>
      </c>
      <c r="P1567" t="s">
        <v>92</v>
      </c>
      <c r="Q1567" t="s">
        <v>95</v>
      </c>
      <c r="R1567" t="s">
        <v>131</v>
      </c>
      <c r="S1567" t="s">
        <v>39</v>
      </c>
      <c r="T1567" t="s">
        <v>40</v>
      </c>
      <c r="U1567" t="s">
        <v>414</v>
      </c>
      <c r="V1567" t="s">
        <v>106</v>
      </c>
      <c r="W1567" t="s">
        <v>40</v>
      </c>
      <c r="X1567" t="s">
        <v>43</v>
      </c>
      <c r="Y1567" t="s">
        <v>95</v>
      </c>
      <c r="Z1567" t="s">
        <v>35</v>
      </c>
      <c r="AA1567" t="s">
        <v>58</v>
      </c>
      <c r="AB1567" t="s">
        <v>178</v>
      </c>
      <c r="AC1567" t="s">
        <v>239</v>
      </c>
      <c r="AD1567" t="s">
        <v>392</v>
      </c>
    </row>
    <row r="1568" spans="1:30" hidden="1" x14ac:dyDescent="0.3">
      <c r="A1568" t="s">
        <v>6923</v>
      </c>
      <c r="B1568" t="s">
        <v>6924</v>
      </c>
      <c r="C1568" s="1" t="str">
        <f t="shared" si="262"/>
        <v>21:0502</v>
      </c>
      <c r="D1568" s="1" t="str">
        <f t="shared" si="263"/>
        <v>21:0166</v>
      </c>
      <c r="E1568" t="s">
        <v>6925</v>
      </c>
      <c r="F1568" t="s">
        <v>6926</v>
      </c>
      <c r="H1568">
        <v>52.622062300000003</v>
      </c>
      <c r="I1568">
        <v>-63.574798399999999</v>
      </c>
      <c r="J1568" s="1" t="str">
        <f t="shared" si="264"/>
        <v>NGR lake sediment grab sample</v>
      </c>
      <c r="K1568" s="1" t="str">
        <f t="shared" si="265"/>
        <v>&lt;177 micron (NGR)</v>
      </c>
      <c r="L1568">
        <v>28</v>
      </c>
      <c r="M1568" t="s">
        <v>113</v>
      </c>
      <c r="N1568">
        <v>388</v>
      </c>
      <c r="O1568" t="s">
        <v>134</v>
      </c>
      <c r="P1568" t="s">
        <v>176</v>
      </c>
      <c r="Q1568" t="s">
        <v>95</v>
      </c>
      <c r="R1568" t="s">
        <v>92</v>
      </c>
      <c r="S1568" t="s">
        <v>39</v>
      </c>
      <c r="T1568" t="s">
        <v>40</v>
      </c>
      <c r="U1568" t="s">
        <v>143</v>
      </c>
      <c r="V1568" t="s">
        <v>1027</v>
      </c>
      <c r="W1568" t="s">
        <v>40</v>
      </c>
      <c r="X1568" t="s">
        <v>43</v>
      </c>
      <c r="Y1568" t="s">
        <v>95</v>
      </c>
      <c r="Z1568" t="s">
        <v>263</v>
      </c>
      <c r="AA1568" t="s">
        <v>44</v>
      </c>
      <c r="AB1568" t="s">
        <v>429</v>
      </c>
      <c r="AC1568" t="s">
        <v>239</v>
      </c>
      <c r="AD1568" t="s">
        <v>48</v>
      </c>
    </row>
    <row r="1569" spans="1:30" hidden="1" x14ac:dyDescent="0.3">
      <c r="A1569" t="s">
        <v>6927</v>
      </c>
      <c r="B1569" t="s">
        <v>6928</v>
      </c>
      <c r="C1569" s="1" t="str">
        <f t="shared" si="262"/>
        <v>21:0502</v>
      </c>
      <c r="D1569" s="1" t="str">
        <f t="shared" si="263"/>
        <v>21:0166</v>
      </c>
      <c r="E1569" t="s">
        <v>6929</v>
      </c>
      <c r="F1569" t="s">
        <v>6930</v>
      </c>
      <c r="H1569">
        <v>52.6103071</v>
      </c>
      <c r="I1569">
        <v>-63.6201443</v>
      </c>
      <c r="J1569" s="1" t="str">
        <f t="shared" si="264"/>
        <v>NGR lake sediment grab sample</v>
      </c>
      <c r="K1569" s="1" t="str">
        <f t="shared" si="265"/>
        <v>&lt;177 micron (NGR)</v>
      </c>
      <c r="L1569">
        <v>28</v>
      </c>
      <c r="M1569" t="s">
        <v>127</v>
      </c>
      <c r="N1569">
        <v>389</v>
      </c>
      <c r="O1569" t="s">
        <v>185</v>
      </c>
      <c r="P1569" t="s">
        <v>131</v>
      </c>
      <c r="Q1569" t="s">
        <v>95</v>
      </c>
      <c r="R1569" t="s">
        <v>37</v>
      </c>
      <c r="S1569" t="s">
        <v>39</v>
      </c>
      <c r="T1569" t="s">
        <v>40</v>
      </c>
      <c r="U1569" t="s">
        <v>214</v>
      </c>
      <c r="V1569" t="s">
        <v>167</v>
      </c>
      <c r="W1569" t="s">
        <v>40</v>
      </c>
      <c r="X1569" t="s">
        <v>43</v>
      </c>
      <c r="Y1569" t="s">
        <v>95</v>
      </c>
      <c r="Z1569" t="s">
        <v>214</v>
      </c>
      <c r="AA1569" t="s">
        <v>214</v>
      </c>
      <c r="AB1569" t="s">
        <v>67</v>
      </c>
      <c r="AC1569" t="s">
        <v>233</v>
      </c>
      <c r="AD1569" t="s">
        <v>107</v>
      </c>
    </row>
    <row r="1570" spans="1:30" hidden="1" x14ac:dyDescent="0.3">
      <c r="A1570" t="s">
        <v>6931</v>
      </c>
      <c r="B1570" t="s">
        <v>6932</v>
      </c>
      <c r="C1570" s="1" t="str">
        <f t="shared" si="262"/>
        <v>21:0502</v>
      </c>
      <c r="D1570" s="1" t="str">
        <f t="shared" si="263"/>
        <v>21:0166</v>
      </c>
      <c r="E1570" t="s">
        <v>6933</v>
      </c>
      <c r="F1570" t="s">
        <v>6934</v>
      </c>
      <c r="H1570">
        <v>52.610265400000003</v>
      </c>
      <c r="I1570">
        <v>-63.639740699999997</v>
      </c>
      <c r="J1570" s="1" t="str">
        <f t="shared" si="264"/>
        <v>NGR lake sediment grab sample</v>
      </c>
      <c r="K1570" s="1" t="str">
        <f t="shared" si="265"/>
        <v>&lt;177 micron (NGR)</v>
      </c>
      <c r="L1570">
        <v>28</v>
      </c>
      <c r="M1570" t="s">
        <v>142</v>
      </c>
      <c r="N1570">
        <v>390</v>
      </c>
      <c r="O1570" t="s">
        <v>270</v>
      </c>
      <c r="P1570" t="s">
        <v>176</v>
      </c>
      <c r="Q1570" t="s">
        <v>95</v>
      </c>
      <c r="R1570" t="s">
        <v>92</v>
      </c>
      <c r="S1570" t="s">
        <v>55</v>
      </c>
      <c r="T1570" t="s">
        <v>40</v>
      </c>
      <c r="U1570" t="s">
        <v>492</v>
      </c>
      <c r="V1570" t="s">
        <v>620</v>
      </c>
      <c r="W1570" t="s">
        <v>40</v>
      </c>
      <c r="X1570" t="s">
        <v>43</v>
      </c>
      <c r="Y1570" t="s">
        <v>39</v>
      </c>
      <c r="Z1570" t="s">
        <v>135</v>
      </c>
      <c r="AA1570" t="s">
        <v>58</v>
      </c>
      <c r="AB1570" t="s">
        <v>992</v>
      </c>
      <c r="AC1570" t="s">
        <v>144</v>
      </c>
      <c r="AD1570" t="s">
        <v>107</v>
      </c>
    </row>
    <row r="1571" spans="1:30" hidden="1" x14ac:dyDescent="0.3">
      <c r="A1571" t="s">
        <v>6935</v>
      </c>
      <c r="B1571" t="s">
        <v>6936</v>
      </c>
      <c r="C1571" s="1" t="str">
        <f t="shared" si="262"/>
        <v>21:0502</v>
      </c>
      <c r="D1571" s="1" t="str">
        <f t="shared" si="263"/>
        <v>21:0166</v>
      </c>
      <c r="E1571" t="s">
        <v>6937</v>
      </c>
      <c r="F1571" t="s">
        <v>6938</v>
      </c>
      <c r="H1571">
        <v>52.598953299999998</v>
      </c>
      <c r="I1571">
        <v>-63.597247600000003</v>
      </c>
      <c r="J1571" s="1" t="str">
        <f t="shared" si="264"/>
        <v>NGR lake sediment grab sample</v>
      </c>
      <c r="K1571" s="1" t="str">
        <f t="shared" si="265"/>
        <v>&lt;177 micron (NGR)</v>
      </c>
      <c r="L1571">
        <v>28</v>
      </c>
      <c r="M1571" t="s">
        <v>150</v>
      </c>
      <c r="N1571">
        <v>391</v>
      </c>
      <c r="O1571" t="s">
        <v>104</v>
      </c>
      <c r="P1571" t="s">
        <v>185</v>
      </c>
      <c r="Q1571" t="s">
        <v>95</v>
      </c>
      <c r="R1571" t="s">
        <v>202</v>
      </c>
      <c r="S1571" t="s">
        <v>39</v>
      </c>
      <c r="T1571" t="s">
        <v>40</v>
      </c>
      <c r="U1571" t="s">
        <v>66</v>
      </c>
      <c r="V1571" t="s">
        <v>1027</v>
      </c>
      <c r="W1571" t="s">
        <v>194</v>
      </c>
      <c r="X1571" t="s">
        <v>43</v>
      </c>
      <c r="Y1571" t="s">
        <v>95</v>
      </c>
      <c r="Z1571" t="s">
        <v>35</v>
      </c>
      <c r="AA1571" t="s">
        <v>135</v>
      </c>
      <c r="AB1571" t="s">
        <v>1338</v>
      </c>
      <c r="AC1571" t="s">
        <v>248</v>
      </c>
      <c r="AD1571" t="s">
        <v>107</v>
      </c>
    </row>
    <row r="1572" spans="1:30" hidden="1" x14ac:dyDescent="0.3">
      <c r="A1572" t="s">
        <v>6939</v>
      </c>
      <c r="B1572" t="s">
        <v>6940</v>
      </c>
      <c r="C1572" s="1" t="str">
        <f t="shared" si="262"/>
        <v>21:0502</v>
      </c>
      <c r="D1572" s="1" t="str">
        <f t="shared" si="263"/>
        <v>21:0166</v>
      </c>
      <c r="E1572" t="s">
        <v>6941</v>
      </c>
      <c r="F1572" t="s">
        <v>6942</v>
      </c>
      <c r="H1572">
        <v>52.499200299999998</v>
      </c>
      <c r="I1572">
        <v>-63.535700499999997</v>
      </c>
      <c r="J1572" s="1" t="str">
        <f t="shared" si="264"/>
        <v>NGR lake sediment grab sample</v>
      </c>
      <c r="K1572" s="1" t="str">
        <f t="shared" si="265"/>
        <v>&lt;177 micron (NGR)</v>
      </c>
      <c r="L1572">
        <v>28</v>
      </c>
      <c r="M1572" t="s">
        <v>175</v>
      </c>
      <c r="N1572">
        <v>392</v>
      </c>
      <c r="O1572" t="s">
        <v>571</v>
      </c>
      <c r="P1572" t="s">
        <v>79</v>
      </c>
      <c r="Q1572" t="s">
        <v>39</v>
      </c>
      <c r="R1572" t="s">
        <v>153</v>
      </c>
      <c r="S1572" t="s">
        <v>39</v>
      </c>
      <c r="T1572" t="s">
        <v>40</v>
      </c>
      <c r="U1572" t="s">
        <v>128</v>
      </c>
      <c r="V1572" t="s">
        <v>313</v>
      </c>
      <c r="W1572" t="s">
        <v>40</v>
      </c>
      <c r="X1572" t="s">
        <v>43</v>
      </c>
      <c r="Y1572" t="s">
        <v>95</v>
      </c>
      <c r="Z1572" t="s">
        <v>164</v>
      </c>
      <c r="AA1572" t="s">
        <v>214</v>
      </c>
      <c r="AB1572" t="s">
        <v>777</v>
      </c>
      <c r="AC1572" t="s">
        <v>179</v>
      </c>
      <c r="AD1572" t="s">
        <v>61</v>
      </c>
    </row>
    <row r="1573" spans="1:30" hidden="1" x14ac:dyDescent="0.3">
      <c r="A1573" t="s">
        <v>6943</v>
      </c>
      <c r="B1573" t="s">
        <v>6944</v>
      </c>
      <c r="C1573" s="1" t="str">
        <f t="shared" si="262"/>
        <v>21:0502</v>
      </c>
      <c r="D1573" s="1" t="str">
        <f t="shared" si="263"/>
        <v>21:0166</v>
      </c>
      <c r="E1573" t="s">
        <v>6945</v>
      </c>
      <c r="F1573" t="s">
        <v>6946</v>
      </c>
      <c r="H1573">
        <v>52.460298000000002</v>
      </c>
      <c r="I1573">
        <v>-63.6092114</v>
      </c>
      <c r="J1573" s="1" t="str">
        <f t="shared" si="264"/>
        <v>NGR lake sediment grab sample</v>
      </c>
      <c r="K1573" s="1" t="str">
        <f t="shared" si="265"/>
        <v>&lt;177 micron (NGR)</v>
      </c>
      <c r="L1573">
        <v>28</v>
      </c>
      <c r="M1573" t="s">
        <v>184</v>
      </c>
      <c r="N1573">
        <v>393</v>
      </c>
      <c r="O1573" t="s">
        <v>873</v>
      </c>
      <c r="P1573" t="s">
        <v>276</v>
      </c>
      <c r="Q1573" t="s">
        <v>95</v>
      </c>
      <c r="R1573" t="s">
        <v>153</v>
      </c>
      <c r="S1573" t="s">
        <v>68</v>
      </c>
      <c r="T1573" t="s">
        <v>40</v>
      </c>
      <c r="U1573" t="s">
        <v>2944</v>
      </c>
      <c r="V1573" t="s">
        <v>596</v>
      </c>
      <c r="W1573" t="s">
        <v>40</v>
      </c>
      <c r="X1573" t="s">
        <v>43</v>
      </c>
      <c r="Y1573" t="s">
        <v>39</v>
      </c>
      <c r="Z1573" t="s">
        <v>211</v>
      </c>
      <c r="AA1573" t="s">
        <v>196</v>
      </c>
      <c r="AB1573" t="s">
        <v>2382</v>
      </c>
      <c r="AC1573" t="s">
        <v>94</v>
      </c>
      <c r="AD1573" t="s">
        <v>409</v>
      </c>
    </row>
    <row r="1574" spans="1:30" hidden="1" x14ac:dyDescent="0.3">
      <c r="A1574" t="s">
        <v>6947</v>
      </c>
      <c r="B1574" t="s">
        <v>6948</v>
      </c>
      <c r="C1574" s="1" t="str">
        <f t="shared" si="262"/>
        <v>21:0502</v>
      </c>
      <c r="D1574" s="1" t="str">
        <f t="shared" si="263"/>
        <v>21:0166</v>
      </c>
      <c r="E1574" t="s">
        <v>6949</v>
      </c>
      <c r="F1574" t="s">
        <v>6950</v>
      </c>
      <c r="H1574">
        <v>52.422686800000001</v>
      </c>
      <c r="I1574">
        <v>-63.602424599999999</v>
      </c>
      <c r="J1574" s="1" t="str">
        <f t="shared" si="264"/>
        <v>NGR lake sediment grab sample</v>
      </c>
      <c r="K1574" s="1" t="str">
        <f t="shared" si="265"/>
        <v>&lt;177 micron (NGR)</v>
      </c>
      <c r="L1574">
        <v>28</v>
      </c>
      <c r="M1574" t="s">
        <v>191</v>
      </c>
      <c r="N1574">
        <v>394</v>
      </c>
      <c r="O1574" t="s">
        <v>397</v>
      </c>
      <c r="P1574" t="s">
        <v>54</v>
      </c>
      <c r="Q1574" t="s">
        <v>95</v>
      </c>
      <c r="R1574" t="s">
        <v>79</v>
      </c>
      <c r="S1574" t="s">
        <v>37</v>
      </c>
      <c r="T1574" t="s">
        <v>40</v>
      </c>
      <c r="U1574" t="s">
        <v>270</v>
      </c>
      <c r="V1574" t="s">
        <v>248</v>
      </c>
      <c r="W1574" t="s">
        <v>40</v>
      </c>
      <c r="X1574" t="s">
        <v>43</v>
      </c>
      <c r="Y1574" t="s">
        <v>95</v>
      </c>
      <c r="Z1574" t="s">
        <v>67</v>
      </c>
      <c r="AA1574" t="s">
        <v>214</v>
      </c>
      <c r="AB1574" t="s">
        <v>300</v>
      </c>
      <c r="AC1574" t="s">
        <v>144</v>
      </c>
      <c r="AD1574" t="s">
        <v>107</v>
      </c>
    </row>
    <row r="1575" spans="1:30" hidden="1" x14ac:dyDescent="0.3">
      <c r="A1575" t="s">
        <v>6951</v>
      </c>
      <c r="B1575" t="s">
        <v>6952</v>
      </c>
      <c r="C1575" s="1" t="str">
        <f t="shared" si="262"/>
        <v>21:0502</v>
      </c>
      <c r="D1575" s="1" t="str">
        <f t="shared" si="263"/>
        <v>21:0166</v>
      </c>
      <c r="E1575" t="s">
        <v>6953</v>
      </c>
      <c r="F1575" t="s">
        <v>6954</v>
      </c>
      <c r="H1575">
        <v>52.382977400000001</v>
      </c>
      <c r="I1575">
        <v>-63.658560299999998</v>
      </c>
      <c r="J1575" s="1" t="str">
        <f t="shared" si="264"/>
        <v>NGR lake sediment grab sample</v>
      </c>
      <c r="K1575" s="1" t="str">
        <f t="shared" si="265"/>
        <v>&lt;177 micron (NGR)</v>
      </c>
      <c r="L1575">
        <v>28</v>
      </c>
      <c r="M1575" t="s">
        <v>201</v>
      </c>
      <c r="N1575">
        <v>395</v>
      </c>
      <c r="O1575" t="s">
        <v>1865</v>
      </c>
      <c r="P1575" t="s">
        <v>169</v>
      </c>
      <c r="Q1575" t="s">
        <v>95</v>
      </c>
      <c r="R1575" t="s">
        <v>169</v>
      </c>
      <c r="S1575" t="s">
        <v>53</v>
      </c>
      <c r="T1575" t="s">
        <v>40</v>
      </c>
      <c r="U1575" t="s">
        <v>6955</v>
      </c>
      <c r="V1575" t="s">
        <v>179</v>
      </c>
      <c r="W1575" t="s">
        <v>40</v>
      </c>
      <c r="X1575" t="s">
        <v>43</v>
      </c>
      <c r="Y1575" t="s">
        <v>37</v>
      </c>
      <c r="Z1575" t="s">
        <v>83</v>
      </c>
      <c r="AA1575" t="s">
        <v>45</v>
      </c>
      <c r="AB1575" t="s">
        <v>1182</v>
      </c>
      <c r="AC1575" t="s">
        <v>740</v>
      </c>
      <c r="AD1575" t="s">
        <v>392</v>
      </c>
    </row>
    <row r="1576" spans="1:30" hidden="1" x14ac:dyDescent="0.3">
      <c r="A1576" t="s">
        <v>6956</v>
      </c>
      <c r="B1576" t="s">
        <v>6957</v>
      </c>
      <c r="C1576" s="1" t="str">
        <f t="shared" si="262"/>
        <v>21:0502</v>
      </c>
      <c r="D1576" s="1" t="str">
        <f t="shared" si="263"/>
        <v>21:0166</v>
      </c>
      <c r="E1576" t="s">
        <v>6958</v>
      </c>
      <c r="F1576" t="s">
        <v>6959</v>
      </c>
      <c r="H1576">
        <v>52.375388100000002</v>
      </c>
      <c r="I1576">
        <v>-63.718836899999999</v>
      </c>
      <c r="J1576" s="1" t="str">
        <f t="shared" si="264"/>
        <v>NGR lake sediment grab sample</v>
      </c>
      <c r="K1576" s="1" t="str">
        <f t="shared" si="265"/>
        <v>&lt;177 micron (NGR)</v>
      </c>
      <c r="L1576">
        <v>28</v>
      </c>
      <c r="M1576" t="s">
        <v>210</v>
      </c>
      <c r="N1576">
        <v>396</v>
      </c>
      <c r="O1576" t="s">
        <v>177</v>
      </c>
      <c r="P1576" t="s">
        <v>193</v>
      </c>
      <c r="Q1576" t="s">
        <v>95</v>
      </c>
      <c r="R1576" t="s">
        <v>36</v>
      </c>
      <c r="S1576" t="s">
        <v>54</v>
      </c>
      <c r="T1576" t="s">
        <v>40</v>
      </c>
      <c r="U1576" t="s">
        <v>2504</v>
      </c>
      <c r="V1576" t="s">
        <v>590</v>
      </c>
      <c r="W1576" t="s">
        <v>40</v>
      </c>
      <c r="X1576" t="s">
        <v>43</v>
      </c>
      <c r="Y1576" t="s">
        <v>37</v>
      </c>
      <c r="Z1576" t="s">
        <v>211</v>
      </c>
      <c r="AA1576" t="s">
        <v>135</v>
      </c>
      <c r="AB1576" t="s">
        <v>2086</v>
      </c>
      <c r="AC1576" t="s">
        <v>70</v>
      </c>
      <c r="AD1576" t="s">
        <v>478</v>
      </c>
    </row>
    <row r="1577" spans="1:30" hidden="1" x14ac:dyDescent="0.3">
      <c r="A1577" t="s">
        <v>6960</v>
      </c>
      <c r="B1577" t="s">
        <v>6961</v>
      </c>
      <c r="C1577" s="1" t="str">
        <f t="shared" si="262"/>
        <v>21:0502</v>
      </c>
      <c r="D1577" s="1" t="str">
        <f t="shared" si="263"/>
        <v>21:0166</v>
      </c>
      <c r="E1577" t="s">
        <v>6962</v>
      </c>
      <c r="F1577" t="s">
        <v>6963</v>
      </c>
      <c r="H1577">
        <v>52.3568377</v>
      </c>
      <c r="I1577">
        <v>-63.757959700000001</v>
      </c>
      <c r="J1577" s="1" t="str">
        <f t="shared" si="264"/>
        <v>NGR lake sediment grab sample</v>
      </c>
      <c r="K1577" s="1" t="str">
        <f t="shared" si="265"/>
        <v>&lt;177 micron (NGR)</v>
      </c>
      <c r="L1577">
        <v>28</v>
      </c>
      <c r="M1577" t="s">
        <v>221</v>
      </c>
      <c r="N1577">
        <v>397</v>
      </c>
      <c r="O1577" t="s">
        <v>665</v>
      </c>
      <c r="P1577" t="s">
        <v>265</v>
      </c>
      <c r="Q1577" t="s">
        <v>95</v>
      </c>
      <c r="R1577" t="s">
        <v>202</v>
      </c>
      <c r="S1577" t="s">
        <v>176</v>
      </c>
      <c r="T1577" t="s">
        <v>40</v>
      </c>
      <c r="U1577" t="s">
        <v>2818</v>
      </c>
      <c r="V1577" t="s">
        <v>812</v>
      </c>
      <c r="W1577" t="s">
        <v>40</v>
      </c>
      <c r="X1577" t="s">
        <v>43</v>
      </c>
      <c r="Y1577" t="s">
        <v>39</v>
      </c>
      <c r="Z1577" t="s">
        <v>135</v>
      </c>
      <c r="AA1577" t="s">
        <v>44</v>
      </c>
      <c r="AB1577" t="s">
        <v>1323</v>
      </c>
      <c r="AC1577" t="s">
        <v>70</v>
      </c>
      <c r="AD1577" t="s">
        <v>48</v>
      </c>
    </row>
    <row r="1578" spans="1:30" hidden="1" x14ac:dyDescent="0.3">
      <c r="A1578" t="s">
        <v>6964</v>
      </c>
      <c r="B1578" t="s">
        <v>6965</v>
      </c>
      <c r="C1578" s="1" t="str">
        <f t="shared" si="262"/>
        <v>21:0502</v>
      </c>
      <c r="D1578" s="1" t="str">
        <f t="shared" si="263"/>
        <v>21:0166</v>
      </c>
      <c r="E1578" t="s">
        <v>6966</v>
      </c>
      <c r="F1578" t="s">
        <v>6967</v>
      </c>
      <c r="H1578">
        <v>52.370064300000003</v>
      </c>
      <c r="I1578">
        <v>-63.839020300000001</v>
      </c>
      <c r="J1578" s="1" t="str">
        <f t="shared" si="264"/>
        <v>NGR lake sediment grab sample</v>
      </c>
      <c r="K1578" s="1" t="str">
        <f t="shared" si="265"/>
        <v>&lt;177 micron (NGR)</v>
      </c>
      <c r="L1578">
        <v>28</v>
      </c>
      <c r="M1578" t="s">
        <v>230</v>
      </c>
      <c r="N1578">
        <v>398</v>
      </c>
      <c r="O1578" t="s">
        <v>35</v>
      </c>
      <c r="P1578" t="s">
        <v>153</v>
      </c>
      <c r="Q1578" t="s">
        <v>95</v>
      </c>
      <c r="R1578" t="s">
        <v>153</v>
      </c>
      <c r="S1578" t="s">
        <v>39</v>
      </c>
      <c r="T1578" t="s">
        <v>40</v>
      </c>
      <c r="U1578" t="s">
        <v>129</v>
      </c>
      <c r="V1578" t="s">
        <v>239</v>
      </c>
      <c r="W1578" t="s">
        <v>40</v>
      </c>
      <c r="X1578" t="s">
        <v>43</v>
      </c>
      <c r="Y1578" t="s">
        <v>95</v>
      </c>
      <c r="Z1578" t="s">
        <v>134</v>
      </c>
      <c r="AA1578" t="s">
        <v>135</v>
      </c>
      <c r="AB1578" t="s">
        <v>276</v>
      </c>
      <c r="AC1578" t="s">
        <v>42</v>
      </c>
      <c r="AD1578" t="s">
        <v>107</v>
      </c>
    </row>
    <row r="1579" spans="1:30" hidden="1" x14ac:dyDescent="0.3">
      <c r="A1579" t="s">
        <v>6968</v>
      </c>
      <c r="B1579" t="s">
        <v>6969</v>
      </c>
      <c r="C1579" s="1" t="str">
        <f t="shared" si="262"/>
        <v>21:0502</v>
      </c>
      <c r="D1579" s="1" t="str">
        <f t="shared" si="263"/>
        <v>21:0166</v>
      </c>
      <c r="E1579" t="s">
        <v>6970</v>
      </c>
      <c r="F1579" t="s">
        <v>6971</v>
      </c>
      <c r="H1579">
        <v>52.375863199999998</v>
      </c>
      <c r="I1579">
        <v>-63.8639729</v>
      </c>
      <c r="J1579" s="1" t="str">
        <f t="shared" si="264"/>
        <v>NGR lake sediment grab sample</v>
      </c>
      <c r="K1579" s="1" t="str">
        <f t="shared" si="265"/>
        <v>&lt;177 micron (NGR)</v>
      </c>
      <c r="L1579">
        <v>28</v>
      </c>
      <c r="M1579" t="s">
        <v>238</v>
      </c>
      <c r="N1579">
        <v>399</v>
      </c>
      <c r="O1579" t="s">
        <v>576</v>
      </c>
      <c r="P1579" t="s">
        <v>131</v>
      </c>
      <c r="Q1579" t="s">
        <v>95</v>
      </c>
      <c r="R1579" t="s">
        <v>79</v>
      </c>
      <c r="S1579" t="s">
        <v>38</v>
      </c>
      <c r="T1579" t="s">
        <v>40</v>
      </c>
      <c r="U1579" t="s">
        <v>222</v>
      </c>
      <c r="V1579" t="s">
        <v>55</v>
      </c>
      <c r="W1579" t="s">
        <v>40</v>
      </c>
      <c r="X1579" t="s">
        <v>43</v>
      </c>
      <c r="Y1579" t="s">
        <v>95</v>
      </c>
      <c r="Z1579" t="s">
        <v>134</v>
      </c>
      <c r="AA1579" t="s">
        <v>214</v>
      </c>
      <c r="AB1579" t="s">
        <v>1579</v>
      </c>
      <c r="AC1579" t="s">
        <v>239</v>
      </c>
      <c r="AD1579" t="s">
        <v>409</v>
      </c>
    </row>
    <row r="1580" spans="1:30" hidden="1" x14ac:dyDescent="0.3">
      <c r="A1580" t="s">
        <v>6972</v>
      </c>
      <c r="B1580" t="s">
        <v>6973</v>
      </c>
      <c r="C1580" s="1" t="str">
        <f t="shared" si="262"/>
        <v>21:0502</v>
      </c>
      <c r="D1580" s="1" t="str">
        <f t="shared" si="263"/>
        <v>21:0166</v>
      </c>
      <c r="E1580" t="s">
        <v>6974</v>
      </c>
      <c r="F1580" t="s">
        <v>6975</v>
      </c>
      <c r="H1580">
        <v>52.355389099999996</v>
      </c>
      <c r="I1580">
        <v>-63.924613299999997</v>
      </c>
      <c r="J1580" s="1" t="str">
        <f t="shared" si="264"/>
        <v>NGR lake sediment grab sample</v>
      </c>
      <c r="K1580" s="1" t="str">
        <f t="shared" si="265"/>
        <v>&lt;177 micron (NGR)</v>
      </c>
      <c r="L1580">
        <v>28</v>
      </c>
      <c r="M1580" t="s">
        <v>246</v>
      </c>
      <c r="N1580">
        <v>400</v>
      </c>
      <c r="O1580" t="s">
        <v>414</v>
      </c>
      <c r="P1580" t="s">
        <v>119</v>
      </c>
      <c r="Q1580" t="s">
        <v>37</v>
      </c>
      <c r="R1580" t="s">
        <v>377</v>
      </c>
      <c r="S1580" t="s">
        <v>202</v>
      </c>
      <c r="T1580" t="s">
        <v>40</v>
      </c>
      <c r="U1580" t="s">
        <v>6334</v>
      </c>
      <c r="V1580" t="s">
        <v>1054</v>
      </c>
      <c r="W1580" t="s">
        <v>40</v>
      </c>
      <c r="X1580" t="s">
        <v>43</v>
      </c>
      <c r="Y1580" t="s">
        <v>39</v>
      </c>
      <c r="Z1580" t="s">
        <v>214</v>
      </c>
      <c r="AA1580" t="s">
        <v>204</v>
      </c>
      <c r="AB1580" t="s">
        <v>4178</v>
      </c>
      <c r="AC1580" t="s">
        <v>70</v>
      </c>
      <c r="AD1580" t="s">
        <v>4370</v>
      </c>
    </row>
    <row r="1581" spans="1:30" hidden="1" x14ac:dyDescent="0.3">
      <c r="A1581" t="s">
        <v>6976</v>
      </c>
      <c r="B1581" t="s">
        <v>6977</v>
      </c>
      <c r="C1581" s="1" t="str">
        <f t="shared" si="262"/>
        <v>21:0502</v>
      </c>
      <c r="D1581" s="1" t="str">
        <f t="shared" si="263"/>
        <v>21:0166</v>
      </c>
      <c r="E1581" t="s">
        <v>6978</v>
      </c>
      <c r="F1581" t="s">
        <v>6979</v>
      </c>
      <c r="H1581">
        <v>52.4015305</v>
      </c>
      <c r="I1581">
        <v>-63.812442699999998</v>
      </c>
      <c r="J1581" s="1" t="str">
        <f t="shared" si="264"/>
        <v>NGR lake sediment grab sample</v>
      </c>
      <c r="K1581" s="1" t="str">
        <f t="shared" si="265"/>
        <v>&lt;177 micron (NGR)</v>
      </c>
      <c r="L1581">
        <v>29</v>
      </c>
      <c r="M1581" t="s">
        <v>34</v>
      </c>
      <c r="N1581">
        <v>401</v>
      </c>
      <c r="O1581" t="s">
        <v>66</v>
      </c>
      <c r="P1581" t="s">
        <v>153</v>
      </c>
      <c r="Q1581" t="s">
        <v>95</v>
      </c>
      <c r="R1581" t="s">
        <v>38</v>
      </c>
      <c r="S1581" t="s">
        <v>55</v>
      </c>
      <c r="T1581" t="s">
        <v>40</v>
      </c>
      <c r="U1581" t="s">
        <v>69</v>
      </c>
      <c r="V1581" t="s">
        <v>1027</v>
      </c>
      <c r="W1581" t="s">
        <v>40</v>
      </c>
      <c r="X1581" t="s">
        <v>43</v>
      </c>
      <c r="Y1581" t="s">
        <v>95</v>
      </c>
      <c r="Z1581" t="s">
        <v>134</v>
      </c>
      <c r="AA1581" t="s">
        <v>204</v>
      </c>
      <c r="AB1581" t="s">
        <v>1082</v>
      </c>
      <c r="AC1581" t="s">
        <v>42</v>
      </c>
      <c r="AD1581" t="s">
        <v>1477</v>
      </c>
    </row>
    <row r="1582" spans="1:30" hidden="1" x14ac:dyDescent="0.3">
      <c r="A1582" t="s">
        <v>6980</v>
      </c>
      <c r="B1582" t="s">
        <v>6981</v>
      </c>
      <c r="C1582" s="1" t="str">
        <f t="shared" si="262"/>
        <v>21:0502</v>
      </c>
      <c r="D1582" s="1" t="str">
        <f t="shared" si="263"/>
        <v>21:0166</v>
      </c>
      <c r="E1582" t="s">
        <v>6982</v>
      </c>
      <c r="F1582" t="s">
        <v>6983</v>
      </c>
      <c r="H1582">
        <v>52.3913169</v>
      </c>
      <c r="I1582">
        <v>-63.904939300000002</v>
      </c>
      <c r="J1582" s="1" t="str">
        <f t="shared" si="264"/>
        <v>NGR lake sediment grab sample</v>
      </c>
      <c r="K1582" s="1" t="str">
        <f t="shared" si="265"/>
        <v>&lt;177 micron (NGR)</v>
      </c>
      <c r="L1582">
        <v>29</v>
      </c>
      <c r="M1582" t="s">
        <v>76</v>
      </c>
      <c r="N1582">
        <v>402</v>
      </c>
      <c r="O1582" t="s">
        <v>571</v>
      </c>
      <c r="P1582" t="s">
        <v>38</v>
      </c>
      <c r="Q1582" t="s">
        <v>95</v>
      </c>
      <c r="R1582" t="s">
        <v>92</v>
      </c>
      <c r="S1582" t="s">
        <v>37</v>
      </c>
      <c r="T1582" t="s">
        <v>40</v>
      </c>
      <c r="U1582" t="s">
        <v>337</v>
      </c>
      <c r="V1582" t="s">
        <v>60</v>
      </c>
      <c r="W1582" t="s">
        <v>40</v>
      </c>
      <c r="X1582" t="s">
        <v>43</v>
      </c>
      <c r="Y1582" t="s">
        <v>95</v>
      </c>
      <c r="Z1582" t="s">
        <v>67</v>
      </c>
      <c r="AA1582" t="s">
        <v>214</v>
      </c>
      <c r="AB1582" t="s">
        <v>582</v>
      </c>
      <c r="AC1582" t="s">
        <v>233</v>
      </c>
      <c r="AD1582" t="s">
        <v>438</v>
      </c>
    </row>
    <row r="1583" spans="1:30" hidden="1" x14ac:dyDescent="0.3">
      <c r="A1583" t="s">
        <v>6984</v>
      </c>
      <c r="B1583" t="s">
        <v>6985</v>
      </c>
      <c r="C1583" s="1" t="str">
        <f t="shared" si="262"/>
        <v>21:0502</v>
      </c>
      <c r="D1583" s="1" t="str">
        <f t="shared" si="263"/>
        <v>21:0166</v>
      </c>
      <c r="E1583" t="s">
        <v>6986</v>
      </c>
      <c r="F1583" t="s">
        <v>6987</v>
      </c>
      <c r="H1583">
        <v>52.403553600000002</v>
      </c>
      <c r="I1583">
        <v>-63.886037100000003</v>
      </c>
      <c r="J1583" s="1" t="str">
        <f t="shared" si="264"/>
        <v>NGR lake sediment grab sample</v>
      </c>
      <c r="K1583" s="1" t="str">
        <f t="shared" si="265"/>
        <v>&lt;177 micron (NGR)</v>
      </c>
      <c r="L1583">
        <v>29</v>
      </c>
      <c r="M1583" t="s">
        <v>91</v>
      </c>
      <c r="N1583">
        <v>403</v>
      </c>
      <c r="O1583" t="s">
        <v>108</v>
      </c>
      <c r="P1583" t="s">
        <v>92</v>
      </c>
      <c r="Q1583" t="s">
        <v>95</v>
      </c>
      <c r="R1583" t="s">
        <v>38</v>
      </c>
      <c r="S1583" t="s">
        <v>136</v>
      </c>
      <c r="T1583" t="s">
        <v>40</v>
      </c>
      <c r="U1583" t="s">
        <v>4169</v>
      </c>
      <c r="V1583" t="s">
        <v>224</v>
      </c>
      <c r="W1583" t="s">
        <v>40</v>
      </c>
      <c r="X1583" t="s">
        <v>43</v>
      </c>
      <c r="Y1583" t="s">
        <v>95</v>
      </c>
      <c r="Z1583" t="s">
        <v>134</v>
      </c>
      <c r="AA1583" t="s">
        <v>214</v>
      </c>
      <c r="AB1583" t="s">
        <v>2291</v>
      </c>
      <c r="AC1583" t="s">
        <v>144</v>
      </c>
      <c r="AD1583" t="s">
        <v>203</v>
      </c>
    </row>
    <row r="1584" spans="1:30" hidden="1" x14ac:dyDescent="0.3">
      <c r="A1584" t="s">
        <v>6988</v>
      </c>
      <c r="B1584" t="s">
        <v>6989</v>
      </c>
      <c r="C1584" s="1" t="str">
        <f t="shared" si="262"/>
        <v>21:0502</v>
      </c>
      <c r="D1584" s="1" t="str">
        <f t="shared" si="263"/>
        <v>21:0166</v>
      </c>
      <c r="E1584" t="s">
        <v>6978</v>
      </c>
      <c r="F1584" t="s">
        <v>6990</v>
      </c>
      <c r="H1584">
        <v>52.4015305</v>
      </c>
      <c r="I1584">
        <v>-63.812442699999998</v>
      </c>
      <c r="J1584" s="1" t="str">
        <f t="shared" si="264"/>
        <v>NGR lake sediment grab sample</v>
      </c>
      <c r="K1584" s="1" t="str">
        <f t="shared" si="265"/>
        <v>&lt;177 micron (NGR)</v>
      </c>
      <c r="L1584">
        <v>29</v>
      </c>
      <c r="M1584" t="s">
        <v>52</v>
      </c>
      <c r="N1584">
        <v>404</v>
      </c>
      <c r="O1584" t="s">
        <v>104</v>
      </c>
      <c r="P1584" t="s">
        <v>68</v>
      </c>
      <c r="Q1584" t="s">
        <v>95</v>
      </c>
      <c r="R1584" t="s">
        <v>68</v>
      </c>
      <c r="S1584" t="s">
        <v>37</v>
      </c>
      <c r="T1584" t="s">
        <v>40</v>
      </c>
      <c r="U1584" t="s">
        <v>1019</v>
      </c>
      <c r="V1584" t="s">
        <v>271</v>
      </c>
      <c r="W1584" t="s">
        <v>40</v>
      </c>
      <c r="X1584" t="s">
        <v>43</v>
      </c>
      <c r="Y1584" t="s">
        <v>95</v>
      </c>
      <c r="Z1584" t="s">
        <v>134</v>
      </c>
      <c r="AA1584" t="s">
        <v>134</v>
      </c>
      <c r="AB1584" t="s">
        <v>2756</v>
      </c>
      <c r="AC1584" t="s">
        <v>239</v>
      </c>
      <c r="AD1584" t="s">
        <v>216</v>
      </c>
    </row>
    <row r="1585" spans="1:30" hidden="1" x14ac:dyDescent="0.3">
      <c r="A1585" t="s">
        <v>6991</v>
      </c>
      <c r="B1585" t="s">
        <v>6992</v>
      </c>
      <c r="C1585" s="1" t="str">
        <f t="shared" si="262"/>
        <v>21:0502</v>
      </c>
      <c r="D1585" s="1" t="str">
        <f t="shared" si="263"/>
        <v>21:0166</v>
      </c>
      <c r="E1585" t="s">
        <v>6978</v>
      </c>
      <c r="F1585" t="s">
        <v>6993</v>
      </c>
      <c r="H1585">
        <v>52.4015305</v>
      </c>
      <c r="I1585">
        <v>-63.812442699999998</v>
      </c>
      <c r="J1585" s="1" t="str">
        <f t="shared" si="264"/>
        <v>NGR lake sediment grab sample</v>
      </c>
      <c r="K1585" s="1" t="str">
        <f t="shared" si="265"/>
        <v>&lt;177 micron (NGR)</v>
      </c>
      <c r="L1585">
        <v>29</v>
      </c>
      <c r="M1585" t="s">
        <v>65</v>
      </c>
      <c r="N1585">
        <v>405</v>
      </c>
      <c r="O1585" t="s">
        <v>78</v>
      </c>
      <c r="P1585" t="s">
        <v>68</v>
      </c>
      <c r="Q1585" t="s">
        <v>95</v>
      </c>
      <c r="R1585" t="s">
        <v>68</v>
      </c>
      <c r="S1585" t="s">
        <v>55</v>
      </c>
      <c r="T1585" t="s">
        <v>40</v>
      </c>
      <c r="U1585" t="s">
        <v>152</v>
      </c>
      <c r="V1585" t="s">
        <v>271</v>
      </c>
      <c r="W1585" t="s">
        <v>40</v>
      </c>
      <c r="X1585" t="s">
        <v>43</v>
      </c>
      <c r="Y1585" t="s">
        <v>95</v>
      </c>
      <c r="Z1585" t="s">
        <v>134</v>
      </c>
      <c r="AA1585" t="s">
        <v>134</v>
      </c>
      <c r="AB1585" t="s">
        <v>6994</v>
      </c>
      <c r="AC1585" t="s">
        <v>42</v>
      </c>
      <c r="AD1585" t="s">
        <v>438</v>
      </c>
    </row>
    <row r="1586" spans="1:30" hidden="1" x14ac:dyDescent="0.3">
      <c r="A1586" t="s">
        <v>6995</v>
      </c>
      <c r="B1586" t="s">
        <v>6996</v>
      </c>
      <c r="C1586" s="1" t="str">
        <f t="shared" si="262"/>
        <v>21:0502</v>
      </c>
      <c r="D1586" s="1" t="str">
        <f t="shared" si="263"/>
        <v>21:0166</v>
      </c>
      <c r="E1586" t="s">
        <v>6997</v>
      </c>
      <c r="F1586" t="s">
        <v>6998</v>
      </c>
      <c r="H1586">
        <v>52.404119399999999</v>
      </c>
      <c r="I1586">
        <v>-63.785913100000002</v>
      </c>
      <c r="J1586" s="1" t="str">
        <f t="shared" si="264"/>
        <v>NGR lake sediment grab sample</v>
      </c>
      <c r="K1586" s="1" t="str">
        <f t="shared" si="265"/>
        <v>&lt;177 micron (NGR)</v>
      </c>
      <c r="L1586">
        <v>29</v>
      </c>
      <c r="M1586" t="s">
        <v>102</v>
      </c>
      <c r="N1586">
        <v>406</v>
      </c>
      <c r="O1586" t="s">
        <v>329</v>
      </c>
      <c r="P1586" t="s">
        <v>36</v>
      </c>
      <c r="Q1586" t="s">
        <v>95</v>
      </c>
      <c r="R1586" t="s">
        <v>119</v>
      </c>
      <c r="S1586" t="s">
        <v>136</v>
      </c>
      <c r="T1586" t="s">
        <v>40</v>
      </c>
      <c r="U1586" t="s">
        <v>304</v>
      </c>
      <c r="V1586" t="s">
        <v>97</v>
      </c>
      <c r="W1586" t="s">
        <v>40</v>
      </c>
      <c r="X1586" t="s">
        <v>43</v>
      </c>
      <c r="Y1586" t="s">
        <v>39</v>
      </c>
      <c r="Z1586" t="s">
        <v>135</v>
      </c>
      <c r="AA1586" t="s">
        <v>115</v>
      </c>
      <c r="AB1586" t="s">
        <v>554</v>
      </c>
      <c r="AC1586" t="s">
        <v>233</v>
      </c>
      <c r="AD1586" t="s">
        <v>449</v>
      </c>
    </row>
    <row r="1587" spans="1:30" hidden="1" x14ac:dyDescent="0.3">
      <c r="A1587" t="s">
        <v>6999</v>
      </c>
      <c r="B1587" t="s">
        <v>7000</v>
      </c>
      <c r="C1587" s="1" t="str">
        <f t="shared" si="262"/>
        <v>21:0502</v>
      </c>
      <c r="D1587" s="1" t="str">
        <f t="shared" si="263"/>
        <v>21:0166</v>
      </c>
      <c r="E1587" t="s">
        <v>7001</v>
      </c>
      <c r="F1587" t="s">
        <v>7002</v>
      </c>
      <c r="H1587">
        <v>52.395837200000003</v>
      </c>
      <c r="I1587">
        <v>-63.730018600000001</v>
      </c>
      <c r="J1587" s="1" t="str">
        <f t="shared" si="264"/>
        <v>NGR lake sediment grab sample</v>
      </c>
      <c r="K1587" s="1" t="str">
        <f t="shared" si="265"/>
        <v>&lt;177 micron (NGR)</v>
      </c>
      <c r="L1587">
        <v>29</v>
      </c>
      <c r="M1587" t="s">
        <v>113</v>
      </c>
      <c r="N1587">
        <v>407</v>
      </c>
      <c r="O1587" t="s">
        <v>67</v>
      </c>
      <c r="P1587" t="s">
        <v>38</v>
      </c>
      <c r="Q1587" t="s">
        <v>95</v>
      </c>
      <c r="R1587" t="s">
        <v>38</v>
      </c>
      <c r="S1587" t="s">
        <v>95</v>
      </c>
      <c r="T1587" t="s">
        <v>40</v>
      </c>
      <c r="U1587" t="s">
        <v>276</v>
      </c>
      <c r="V1587" t="s">
        <v>390</v>
      </c>
      <c r="W1587" t="s">
        <v>40</v>
      </c>
      <c r="X1587" t="s">
        <v>43</v>
      </c>
      <c r="Y1587" t="s">
        <v>39</v>
      </c>
      <c r="Z1587" t="s">
        <v>135</v>
      </c>
      <c r="AA1587" t="s">
        <v>214</v>
      </c>
      <c r="AB1587" t="s">
        <v>2291</v>
      </c>
      <c r="AC1587" t="s">
        <v>144</v>
      </c>
      <c r="AD1587" t="s">
        <v>71</v>
      </c>
    </row>
    <row r="1588" spans="1:30" hidden="1" x14ac:dyDescent="0.3">
      <c r="A1588" t="s">
        <v>7003</v>
      </c>
      <c r="B1588" t="s">
        <v>7004</v>
      </c>
      <c r="C1588" s="1" t="str">
        <f t="shared" si="262"/>
        <v>21:0502</v>
      </c>
      <c r="D1588" s="1" t="str">
        <f t="shared" si="263"/>
        <v>21:0166</v>
      </c>
      <c r="E1588" t="s">
        <v>7005</v>
      </c>
      <c r="F1588" t="s">
        <v>7006</v>
      </c>
      <c r="H1588">
        <v>52.419232200000003</v>
      </c>
      <c r="I1588">
        <v>-63.677133599999998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29</v>
      </c>
      <c r="M1588" t="s">
        <v>127</v>
      </c>
      <c r="N1588">
        <v>408</v>
      </c>
      <c r="O1588" t="s">
        <v>648</v>
      </c>
      <c r="P1588" t="s">
        <v>104</v>
      </c>
      <c r="Q1588" t="s">
        <v>95</v>
      </c>
      <c r="R1588" t="s">
        <v>92</v>
      </c>
      <c r="S1588" t="s">
        <v>185</v>
      </c>
      <c r="T1588" t="s">
        <v>40</v>
      </c>
      <c r="U1588" t="s">
        <v>6041</v>
      </c>
      <c r="V1588" t="s">
        <v>293</v>
      </c>
      <c r="W1588" t="s">
        <v>194</v>
      </c>
      <c r="X1588" t="s">
        <v>43</v>
      </c>
      <c r="Y1588" t="s">
        <v>39</v>
      </c>
      <c r="Z1588" t="s">
        <v>1139</v>
      </c>
      <c r="AA1588" t="s">
        <v>241</v>
      </c>
      <c r="AB1588" t="s">
        <v>120</v>
      </c>
      <c r="AC1588" t="s">
        <v>42</v>
      </c>
      <c r="AD1588" t="s">
        <v>48</v>
      </c>
    </row>
    <row r="1589" spans="1:30" hidden="1" x14ac:dyDescent="0.3">
      <c r="A1589" t="s">
        <v>7007</v>
      </c>
      <c r="B1589" t="s">
        <v>7008</v>
      </c>
      <c r="C1589" s="1" t="str">
        <f t="shared" si="262"/>
        <v>21:0502</v>
      </c>
      <c r="D1589" s="1" t="str">
        <f t="shared" si="263"/>
        <v>21:0166</v>
      </c>
      <c r="E1589" t="s">
        <v>7009</v>
      </c>
      <c r="F1589" t="s">
        <v>7010</v>
      </c>
      <c r="H1589">
        <v>52.424508699999997</v>
      </c>
      <c r="I1589">
        <v>-63.714024999999999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29</v>
      </c>
      <c r="M1589" t="s">
        <v>142</v>
      </c>
      <c r="N1589">
        <v>409</v>
      </c>
      <c r="O1589" t="s">
        <v>1241</v>
      </c>
      <c r="P1589" t="s">
        <v>164</v>
      </c>
      <c r="Q1589" t="s">
        <v>95</v>
      </c>
      <c r="R1589" t="s">
        <v>176</v>
      </c>
      <c r="S1589" t="s">
        <v>134</v>
      </c>
      <c r="T1589" t="s">
        <v>40</v>
      </c>
      <c r="U1589" t="s">
        <v>3671</v>
      </c>
      <c r="V1589" t="s">
        <v>1069</v>
      </c>
      <c r="W1589" t="s">
        <v>40</v>
      </c>
      <c r="X1589" t="s">
        <v>43</v>
      </c>
      <c r="Y1589" t="s">
        <v>55</v>
      </c>
      <c r="Z1589" t="s">
        <v>83</v>
      </c>
      <c r="AA1589" t="s">
        <v>314</v>
      </c>
      <c r="AB1589" t="s">
        <v>134</v>
      </c>
      <c r="AC1589" t="s">
        <v>106</v>
      </c>
      <c r="AD1589" t="s">
        <v>155</v>
      </c>
    </row>
    <row r="1590" spans="1:30" hidden="1" x14ac:dyDescent="0.3">
      <c r="A1590" t="s">
        <v>7011</v>
      </c>
      <c r="B1590" t="s">
        <v>7012</v>
      </c>
      <c r="C1590" s="1" t="str">
        <f t="shared" si="262"/>
        <v>21:0502</v>
      </c>
      <c r="D1590" s="1" t="str">
        <f t="shared" si="263"/>
        <v>21:0166</v>
      </c>
      <c r="E1590" t="s">
        <v>7013</v>
      </c>
      <c r="F1590" t="s">
        <v>7014</v>
      </c>
      <c r="H1590">
        <v>52.425068500000002</v>
      </c>
      <c r="I1590">
        <v>-63.754183099999999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29</v>
      </c>
      <c r="M1590" t="s">
        <v>150</v>
      </c>
      <c r="N1590">
        <v>410</v>
      </c>
      <c r="O1590" t="s">
        <v>1865</v>
      </c>
      <c r="P1590" t="s">
        <v>165</v>
      </c>
      <c r="Q1590" t="s">
        <v>95</v>
      </c>
      <c r="R1590" t="s">
        <v>54</v>
      </c>
      <c r="S1590" t="s">
        <v>119</v>
      </c>
      <c r="T1590" t="s">
        <v>40</v>
      </c>
      <c r="U1590" t="s">
        <v>7015</v>
      </c>
      <c r="V1590" t="s">
        <v>378</v>
      </c>
      <c r="W1590" t="s">
        <v>40</v>
      </c>
      <c r="X1590" t="s">
        <v>43</v>
      </c>
      <c r="Y1590" t="s">
        <v>37</v>
      </c>
      <c r="Z1590" t="s">
        <v>423</v>
      </c>
      <c r="AA1590" t="s">
        <v>258</v>
      </c>
      <c r="AB1590" t="s">
        <v>429</v>
      </c>
      <c r="AC1590" t="s">
        <v>94</v>
      </c>
      <c r="AD1590" t="s">
        <v>409</v>
      </c>
    </row>
    <row r="1591" spans="1:30" hidden="1" x14ac:dyDescent="0.3">
      <c r="A1591" t="s">
        <v>7016</v>
      </c>
      <c r="B1591" t="s">
        <v>7017</v>
      </c>
      <c r="C1591" s="1" t="str">
        <f t="shared" si="262"/>
        <v>21:0502</v>
      </c>
      <c r="D1591" s="1" t="str">
        <f t="shared" si="263"/>
        <v>21:0166</v>
      </c>
      <c r="E1591" t="s">
        <v>7018</v>
      </c>
      <c r="F1591" t="s">
        <v>7019</v>
      </c>
      <c r="H1591">
        <v>52.423161</v>
      </c>
      <c r="I1591">
        <v>-63.830887300000001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29</v>
      </c>
      <c r="M1591" t="s">
        <v>175</v>
      </c>
      <c r="N1591">
        <v>411</v>
      </c>
      <c r="O1591" t="s">
        <v>196</v>
      </c>
      <c r="P1591" t="s">
        <v>232</v>
      </c>
      <c r="Q1591" t="s">
        <v>95</v>
      </c>
      <c r="R1591" t="s">
        <v>193</v>
      </c>
      <c r="S1591" t="s">
        <v>377</v>
      </c>
      <c r="T1591" t="s">
        <v>40</v>
      </c>
      <c r="U1591" t="s">
        <v>5463</v>
      </c>
      <c r="V1591" t="s">
        <v>7020</v>
      </c>
      <c r="W1591" t="s">
        <v>40</v>
      </c>
      <c r="X1591" t="s">
        <v>43</v>
      </c>
      <c r="Y1591" t="s">
        <v>136</v>
      </c>
      <c r="Z1591" t="s">
        <v>115</v>
      </c>
      <c r="AA1591" t="s">
        <v>83</v>
      </c>
      <c r="AB1591" t="s">
        <v>2003</v>
      </c>
      <c r="AC1591" t="s">
        <v>39</v>
      </c>
      <c r="AD1591" t="s">
        <v>122</v>
      </c>
    </row>
    <row r="1592" spans="1:30" hidden="1" x14ac:dyDescent="0.3">
      <c r="A1592" t="s">
        <v>7021</v>
      </c>
      <c r="B1592" t="s">
        <v>7022</v>
      </c>
      <c r="C1592" s="1" t="str">
        <f t="shared" si="262"/>
        <v>21:0502</v>
      </c>
      <c r="D1592" s="1" t="str">
        <f t="shared" si="263"/>
        <v>21:0166</v>
      </c>
      <c r="E1592" t="s">
        <v>7023</v>
      </c>
      <c r="F1592" t="s">
        <v>7024</v>
      </c>
      <c r="H1592">
        <v>52.416326099999999</v>
      </c>
      <c r="I1592">
        <v>-63.875722400000001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29</v>
      </c>
      <c r="M1592" t="s">
        <v>184</v>
      </c>
      <c r="N1592">
        <v>412</v>
      </c>
      <c r="O1592" t="s">
        <v>66</v>
      </c>
      <c r="P1592" t="s">
        <v>119</v>
      </c>
      <c r="Q1592" t="s">
        <v>95</v>
      </c>
      <c r="R1592" t="s">
        <v>131</v>
      </c>
      <c r="S1592" t="s">
        <v>37</v>
      </c>
      <c r="T1592" t="s">
        <v>40</v>
      </c>
      <c r="U1592" t="s">
        <v>1865</v>
      </c>
      <c r="V1592" t="s">
        <v>167</v>
      </c>
      <c r="W1592" t="s">
        <v>40</v>
      </c>
      <c r="X1592" t="s">
        <v>43</v>
      </c>
      <c r="Y1592" t="s">
        <v>95</v>
      </c>
      <c r="Z1592" t="s">
        <v>58</v>
      </c>
      <c r="AA1592" t="s">
        <v>44</v>
      </c>
      <c r="AB1592" t="s">
        <v>512</v>
      </c>
      <c r="AC1592" t="s">
        <v>179</v>
      </c>
      <c r="AD1592" t="s">
        <v>122</v>
      </c>
    </row>
    <row r="1593" spans="1:30" hidden="1" x14ac:dyDescent="0.3">
      <c r="A1593" t="s">
        <v>7025</v>
      </c>
      <c r="B1593" t="s">
        <v>7026</v>
      </c>
      <c r="C1593" s="1" t="str">
        <f t="shared" si="262"/>
        <v>21:0502</v>
      </c>
      <c r="D1593" s="1" t="str">
        <f t="shared" si="263"/>
        <v>21:0166</v>
      </c>
      <c r="E1593" t="s">
        <v>7027</v>
      </c>
      <c r="F1593" t="s">
        <v>7028</v>
      </c>
      <c r="H1593">
        <v>52.428874800000003</v>
      </c>
      <c r="I1593">
        <v>-63.910490799999998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29</v>
      </c>
      <c r="M1593" t="s">
        <v>191</v>
      </c>
      <c r="N1593">
        <v>413</v>
      </c>
      <c r="O1593" t="s">
        <v>329</v>
      </c>
      <c r="P1593" t="s">
        <v>153</v>
      </c>
      <c r="Q1593" t="s">
        <v>95</v>
      </c>
      <c r="R1593" t="s">
        <v>202</v>
      </c>
      <c r="S1593" t="s">
        <v>68</v>
      </c>
      <c r="T1593" t="s">
        <v>40</v>
      </c>
      <c r="U1593" t="s">
        <v>82</v>
      </c>
      <c r="V1593" t="s">
        <v>47</v>
      </c>
      <c r="W1593" t="s">
        <v>40</v>
      </c>
      <c r="X1593" t="s">
        <v>43</v>
      </c>
      <c r="Y1593" t="s">
        <v>39</v>
      </c>
      <c r="Z1593" t="s">
        <v>204</v>
      </c>
      <c r="AA1593" t="s">
        <v>135</v>
      </c>
      <c r="AB1593" t="s">
        <v>621</v>
      </c>
      <c r="AC1593" t="s">
        <v>106</v>
      </c>
      <c r="AD1593" t="s">
        <v>605</v>
      </c>
    </row>
    <row r="1594" spans="1:30" hidden="1" x14ac:dyDescent="0.3">
      <c r="A1594" t="s">
        <v>7029</v>
      </c>
      <c r="B1594" t="s">
        <v>7030</v>
      </c>
      <c r="C1594" s="1" t="str">
        <f t="shared" si="262"/>
        <v>21:0502</v>
      </c>
      <c r="D1594" s="1" t="str">
        <f t="shared" si="263"/>
        <v>21:0166</v>
      </c>
      <c r="E1594" t="s">
        <v>7031</v>
      </c>
      <c r="F1594" t="s">
        <v>7032</v>
      </c>
      <c r="H1594">
        <v>52.428255</v>
      </c>
      <c r="I1594">
        <v>-63.994974900000003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29</v>
      </c>
      <c r="M1594" t="s">
        <v>201</v>
      </c>
      <c r="N1594">
        <v>414</v>
      </c>
      <c r="O1594" t="s">
        <v>77</v>
      </c>
      <c r="P1594" t="s">
        <v>130</v>
      </c>
      <c r="Q1594" t="s">
        <v>39</v>
      </c>
      <c r="R1594" t="s">
        <v>134</v>
      </c>
      <c r="S1594" t="s">
        <v>119</v>
      </c>
      <c r="T1594" t="s">
        <v>40</v>
      </c>
      <c r="U1594" t="s">
        <v>5469</v>
      </c>
      <c r="V1594" t="s">
        <v>565</v>
      </c>
      <c r="W1594" t="s">
        <v>40</v>
      </c>
      <c r="X1594" t="s">
        <v>70</v>
      </c>
      <c r="Y1594" t="s">
        <v>95</v>
      </c>
      <c r="Z1594" t="s">
        <v>337</v>
      </c>
      <c r="AA1594" t="s">
        <v>134</v>
      </c>
      <c r="AB1594" t="s">
        <v>590</v>
      </c>
      <c r="AC1594" t="s">
        <v>596</v>
      </c>
      <c r="AD1594" t="s">
        <v>1529</v>
      </c>
    </row>
    <row r="1595" spans="1:30" hidden="1" x14ac:dyDescent="0.3">
      <c r="A1595" t="s">
        <v>7033</v>
      </c>
      <c r="B1595" t="s">
        <v>7034</v>
      </c>
      <c r="C1595" s="1" t="str">
        <f t="shared" si="262"/>
        <v>21:0502</v>
      </c>
      <c r="D1595" s="1" t="str">
        <f t="shared" si="263"/>
        <v>21:0166</v>
      </c>
      <c r="E1595" t="s">
        <v>7035</v>
      </c>
      <c r="F1595" t="s">
        <v>7036</v>
      </c>
      <c r="H1595">
        <v>52.440892499999997</v>
      </c>
      <c r="I1595">
        <v>-63.977207499999999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29</v>
      </c>
      <c r="M1595" t="s">
        <v>210</v>
      </c>
      <c r="N1595">
        <v>415</v>
      </c>
      <c r="O1595" t="s">
        <v>129</v>
      </c>
      <c r="P1595" t="s">
        <v>176</v>
      </c>
      <c r="Q1595" t="s">
        <v>55</v>
      </c>
      <c r="R1595" t="s">
        <v>164</v>
      </c>
      <c r="S1595" t="s">
        <v>202</v>
      </c>
      <c r="T1595" t="s">
        <v>40</v>
      </c>
      <c r="U1595" t="s">
        <v>1901</v>
      </c>
      <c r="V1595" t="s">
        <v>284</v>
      </c>
      <c r="W1595" t="s">
        <v>40</v>
      </c>
      <c r="X1595" t="s">
        <v>43</v>
      </c>
      <c r="Y1595" t="s">
        <v>95</v>
      </c>
      <c r="Z1595" t="s">
        <v>135</v>
      </c>
      <c r="AA1595" t="s">
        <v>134</v>
      </c>
      <c r="AB1595" t="s">
        <v>590</v>
      </c>
      <c r="AC1595" t="s">
        <v>97</v>
      </c>
      <c r="AD1595" t="s">
        <v>1529</v>
      </c>
    </row>
    <row r="1596" spans="1:30" hidden="1" x14ac:dyDescent="0.3">
      <c r="A1596" t="s">
        <v>7037</v>
      </c>
      <c r="B1596" t="s">
        <v>7038</v>
      </c>
      <c r="C1596" s="1" t="str">
        <f t="shared" si="262"/>
        <v>21:0502</v>
      </c>
      <c r="D1596" s="1" t="str">
        <f>HYPERLINK("http://geochem.nrcan.gc.ca/cdogs/content/svy/svy_e.htm", "")</f>
        <v/>
      </c>
      <c r="G1596" s="1" t="str">
        <f>HYPERLINK("http://geochem.nrcan.gc.ca/cdogs/content/cr_/cr_00060_e.htm", "60")</f>
        <v>60</v>
      </c>
      <c r="J1596" t="s">
        <v>161</v>
      </c>
      <c r="K1596" t="s">
        <v>162</v>
      </c>
      <c r="L1596">
        <v>29</v>
      </c>
      <c r="M1596" t="s">
        <v>163</v>
      </c>
      <c r="N1596">
        <v>416</v>
      </c>
      <c r="O1596" t="s">
        <v>408</v>
      </c>
      <c r="P1596" t="s">
        <v>145</v>
      </c>
      <c r="Q1596" t="s">
        <v>37</v>
      </c>
      <c r="R1596" t="s">
        <v>36</v>
      </c>
      <c r="S1596" t="s">
        <v>68</v>
      </c>
      <c r="T1596" t="s">
        <v>40</v>
      </c>
      <c r="U1596" t="s">
        <v>4735</v>
      </c>
      <c r="V1596" t="s">
        <v>167</v>
      </c>
      <c r="W1596" t="s">
        <v>40</v>
      </c>
      <c r="X1596" t="s">
        <v>179</v>
      </c>
      <c r="Y1596" t="s">
        <v>55</v>
      </c>
      <c r="Z1596" t="s">
        <v>134</v>
      </c>
      <c r="AA1596" t="s">
        <v>214</v>
      </c>
      <c r="AB1596" t="s">
        <v>169</v>
      </c>
      <c r="AC1596" t="s">
        <v>1373</v>
      </c>
      <c r="AD1596" t="s">
        <v>2423</v>
      </c>
    </row>
    <row r="1597" spans="1:30" hidden="1" x14ac:dyDescent="0.3">
      <c r="A1597" t="s">
        <v>7039</v>
      </c>
      <c r="B1597" t="s">
        <v>7040</v>
      </c>
      <c r="C1597" s="1" t="str">
        <f t="shared" si="262"/>
        <v>21:0502</v>
      </c>
      <c r="D1597" s="1" t="str">
        <f t="shared" ref="D1597:D1606" si="266">HYPERLINK("http://geochem.nrcan.gc.ca/cdogs/content/svy/svy210166_e.htm", "21:0166")</f>
        <v>21:0166</v>
      </c>
      <c r="E1597" t="s">
        <v>7041</v>
      </c>
      <c r="F1597" t="s">
        <v>7042</v>
      </c>
      <c r="H1597">
        <v>52.450703400000002</v>
      </c>
      <c r="I1597">
        <v>-63.918902500000002</v>
      </c>
      <c r="J1597" s="1" t="str">
        <f t="shared" ref="J1597:J1606" si="267">HYPERLINK("http://geochem.nrcan.gc.ca/cdogs/content/kwd/kwd020027_e.htm", "NGR lake sediment grab sample")</f>
        <v>NGR lake sediment grab sample</v>
      </c>
      <c r="K1597" s="1" t="str">
        <f t="shared" ref="K1597:K1606" si="268">HYPERLINK("http://geochem.nrcan.gc.ca/cdogs/content/kwd/kwd080006_e.htm", "&lt;177 micron (NGR)")</f>
        <v>&lt;177 micron (NGR)</v>
      </c>
      <c r="L1597">
        <v>29</v>
      </c>
      <c r="M1597" t="s">
        <v>221</v>
      </c>
      <c r="N1597">
        <v>417</v>
      </c>
      <c r="O1597" t="s">
        <v>255</v>
      </c>
      <c r="P1597" t="s">
        <v>153</v>
      </c>
      <c r="Q1597" t="s">
        <v>95</v>
      </c>
      <c r="R1597" t="s">
        <v>202</v>
      </c>
      <c r="S1597" t="s">
        <v>136</v>
      </c>
      <c r="T1597" t="s">
        <v>40</v>
      </c>
      <c r="U1597" t="s">
        <v>45</v>
      </c>
      <c r="V1597" t="s">
        <v>39</v>
      </c>
      <c r="W1597" t="s">
        <v>40</v>
      </c>
      <c r="X1597" t="s">
        <v>43</v>
      </c>
      <c r="Y1597" t="s">
        <v>95</v>
      </c>
      <c r="Z1597" t="s">
        <v>134</v>
      </c>
      <c r="AA1597" t="s">
        <v>58</v>
      </c>
      <c r="AB1597" t="s">
        <v>232</v>
      </c>
      <c r="AC1597" t="s">
        <v>179</v>
      </c>
      <c r="AD1597" t="s">
        <v>216</v>
      </c>
    </row>
    <row r="1598" spans="1:30" hidden="1" x14ac:dyDescent="0.3">
      <c r="A1598" t="s">
        <v>7043</v>
      </c>
      <c r="B1598" t="s">
        <v>7044</v>
      </c>
      <c r="C1598" s="1" t="str">
        <f t="shared" si="262"/>
        <v>21:0502</v>
      </c>
      <c r="D1598" s="1" t="str">
        <f t="shared" si="266"/>
        <v>21:0166</v>
      </c>
      <c r="E1598" t="s">
        <v>7045</v>
      </c>
      <c r="F1598" t="s">
        <v>7046</v>
      </c>
      <c r="H1598">
        <v>52.483938299999998</v>
      </c>
      <c r="I1598">
        <v>-63.927709700000001</v>
      </c>
      <c r="J1598" s="1" t="str">
        <f t="shared" si="267"/>
        <v>NGR lake sediment grab sample</v>
      </c>
      <c r="K1598" s="1" t="str">
        <f t="shared" si="268"/>
        <v>&lt;177 micron (NGR)</v>
      </c>
      <c r="L1598">
        <v>29</v>
      </c>
      <c r="M1598" t="s">
        <v>230</v>
      </c>
      <c r="N1598">
        <v>418</v>
      </c>
      <c r="O1598" t="s">
        <v>108</v>
      </c>
      <c r="P1598" t="s">
        <v>79</v>
      </c>
      <c r="Q1598" t="s">
        <v>95</v>
      </c>
      <c r="R1598" t="s">
        <v>54</v>
      </c>
      <c r="S1598" t="s">
        <v>176</v>
      </c>
      <c r="T1598" t="s">
        <v>40</v>
      </c>
      <c r="U1598" t="s">
        <v>611</v>
      </c>
      <c r="V1598" t="s">
        <v>85</v>
      </c>
      <c r="W1598" t="s">
        <v>40</v>
      </c>
      <c r="X1598" t="s">
        <v>43</v>
      </c>
      <c r="Y1598" t="s">
        <v>39</v>
      </c>
      <c r="Z1598" t="s">
        <v>204</v>
      </c>
      <c r="AA1598" t="s">
        <v>134</v>
      </c>
      <c r="AB1598" t="s">
        <v>590</v>
      </c>
      <c r="AC1598" t="s">
        <v>39</v>
      </c>
      <c r="AD1598" t="s">
        <v>324</v>
      </c>
    </row>
    <row r="1599" spans="1:30" hidden="1" x14ac:dyDescent="0.3">
      <c r="A1599" t="s">
        <v>7047</v>
      </c>
      <c r="B1599" t="s">
        <v>7048</v>
      </c>
      <c r="C1599" s="1" t="str">
        <f t="shared" si="262"/>
        <v>21:0502</v>
      </c>
      <c r="D1599" s="1" t="str">
        <f t="shared" si="266"/>
        <v>21:0166</v>
      </c>
      <c r="E1599" t="s">
        <v>7049</v>
      </c>
      <c r="F1599" t="s">
        <v>7050</v>
      </c>
      <c r="H1599">
        <v>52.501611699999998</v>
      </c>
      <c r="I1599">
        <v>-63.967267800000002</v>
      </c>
      <c r="J1599" s="1" t="str">
        <f t="shared" si="267"/>
        <v>NGR lake sediment grab sample</v>
      </c>
      <c r="K1599" s="1" t="str">
        <f t="shared" si="268"/>
        <v>&lt;177 micron (NGR)</v>
      </c>
      <c r="L1599">
        <v>29</v>
      </c>
      <c r="M1599" t="s">
        <v>238</v>
      </c>
      <c r="N1599">
        <v>419</v>
      </c>
      <c r="O1599" t="s">
        <v>164</v>
      </c>
      <c r="P1599" t="s">
        <v>68</v>
      </c>
      <c r="Q1599" t="s">
        <v>95</v>
      </c>
      <c r="R1599" t="s">
        <v>131</v>
      </c>
      <c r="S1599" t="s">
        <v>39</v>
      </c>
      <c r="T1599" t="s">
        <v>40</v>
      </c>
      <c r="U1599" t="s">
        <v>66</v>
      </c>
      <c r="V1599" t="s">
        <v>179</v>
      </c>
      <c r="W1599" t="s">
        <v>40</v>
      </c>
      <c r="X1599" t="s">
        <v>43</v>
      </c>
      <c r="Y1599" t="s">
        <v>95</v>
      </c>
      <c r="Z1599" t="s">
        <v>67</v>
      </c>
      <c r="AA1599" t="s">
        <v>135</v>
      </c>
      <c r="AB1599" t="s">
        <v>1378</v>
      </c>
      <c r="AC1599" t="s">
        <v>565</v>
      </c>
      <c r="AD1599" t="s">
        <v>61</v>
      </c>
    </row>
    <row r="1600" spans="1:30" hidden="1" x14ac:dyDescent="0.3">
      <c r="A1600" t="s">
        <v>7051</v>
      </c>
      <c r="B1600" t="s">
        <v>7052</v>
      </c>
      <c r="C1600" s="1" t="str">
        <f t="shared" si="262"/>
        <v>21:0502</v>
      </c>
      <c r="D1600" s="1" t="str">
        <f t="shared" si="266"/>
        <v>21:0166</v>
      </c>
      <c r="E1600" t="s">
        <v>7053</v>
      </c>
      <c r="F1600" t="s">
        <v>7054</v>
      </c>
      <c r="H1600">
        <v>52.509830800000003</v>
      </c>
      <c r="I1600">
        <v>-63.940469399999998</v>
      </c>
      <c r="J1600" s="1" t="str">
        <f t="shared" si="267"/>
        <v>NGR lake sediment grab sample</v>
      </c>
      <c r="K1600" s="1" t="str">
        <f t="shared" si="268"/>
        <v>&lt;177 micron (NGR)</v>
      </c>
      <c r="L1600">
        <v>29</v>
      </c>
      <c r="M1600" t="s">
        <v>246</v>
      </c>
      <c r="N1600">
        <v>420</v>
      </c>
      <c r="O1600" t="s">
        <v>66</v>
      </c>
      <c r="P1600" t="s">
        <v>202</v>
      </c>
      <c r="Q1600" t="s">
        <v>95</v>
      </c>
      <c r="R1600" t="s">
        <v>38</v>
      </c>
      <c r="S1600" t="s">
        <v>39</v>
      </c>
      <c r="T1600" t="s">
        <v>40</v>
      </c>
      <c r="U1600" t="s">
        <v>116</v>
      </c>
      <c r="V1600" t="s">
        <v>518</v>
      </c>
      <c r="W1600" t="s">
        <v>40</v>
      </c>
      <c r="X1600" t="s">
        <v>43</v>
      </c>
      <c r="Y1600" t="s">
        <v>39</v>
      </c>
      <c r="Z1600" t="s">
        <v>263</v>
      </c>
      <c r="AA1600" t="s">
        <v>58</v>
      </c>
      <c r="AB1600" t="s">
        <v>1182</v>
      </c>
      <c r="AC1600" t="s">
        <v>144</v>
      </c>
      <c r="AD1600" t="s">
        <v>392</v>
      </c>
    </row>
    <row r="1601" spans="1:30" hidden="1" x14ac:dyDescent="0.3">
      <c r="A1601" t="s">
        <v>7055</v>
      </c>
      <c r="B1601" t="s">
        <v>7056</v>
      </c>
      <c r="C1601" s="1" t="str">
        <f t="shared" si="262"/>
        <v>21:0502</v>
      </c>
      <c r="D1601" s="1" t="str">
        <f t="shared" si="266"/>
        <v>21:0166</v>
      </c>
      <c r="E1601" t="s">
        <v>7057</v>
      </c>
      <c r="F1601" t="s">
        <v>7058</v>
      </c>
      <c r="H1601">
        <v>52.581284799999999</v>
      </c>
      <c r="I1601">
        <v>-63.967010500000001</v>
      </c>
      <c r="J1601" s="1" t="str">
        <f t="shared" si="267"/>
        <v>NGR lake sediment grab sample</v>
      </c>
      <c r="K1601" s="1" t="str">
        <f t="shared" si="268"/>
        <v>&lt;177 micron (NGR)</v>
      </c>
      <c r="L1601">
        <v>30</v>
      </c>
      <c r="M1601" t="s">
        <v>34</v>
      </c>
      <c r="N1601">
        <v>421</v>
      </c>
      <c r="O1601" t="s">
        <v>359</v>
      </c>
      <c r="P1601" t="s">
        <v>79</v>
      </c>
      <c r="Q1601" t="s">
        <v>95</v>
      </c>
      <c r="R1601" t="s">
        <v>176</v>
      </c>
      <c r="S1601" t="s">
        <v>193</v>
      </c>
      <c r="T1601" t="s">
        <v>40</v>
      </c>
      <c r="U1601" t="s">
        <v>660</v>
      </c>
      <c r="V1601" t="s">
        <v>2278</v>
      </c>
      <c r="W1601" t="s">
        <v>40</v>
      </c>
      <c r="X1601" t="s">
        <v>179</v>
      </c>
      <c r="Y1601" t="s">
        <v>68</v>
      </c>
      <c r="Z1601" t="s">
        <v>613</v>
      </c>
      <c r="AA1601" t="s">
        <v>135</v>
      </c>
      <c r="AB1601" t="s">
        <v>1182</v>
      </c>
      <c r="AC1601" t="s">
        <v>136</v>
      </c>
      <c r="AD1601" t="s">
        <v>449</v>
      </c>
    </row>
    <row r="1602" spans="1:30" hidden="1" x14ac:dyDescent="0.3">
      <c r="A1602" t="s">
        <v>7059</v>
      </c>
      <c r="B1602" t="s">
        <v>7060</v>
      </c>
      <c r="C1602" s="1" t="str">
        <f t="shared" si="262"/>
        <v>21:0502</v>
      </c>
      <c r="D1602" s="1" t="str">
        <f t="shared" si="266"/>
        <v>21:0166</v>
      </c>
      <c r="E1602" t="s">
        <v>7061</v>
      </c>
      <c r="F1602" t="s">
        <v>7062</v>
      </c>
      <c r="H1602">
        <v>52.518587500000002</v>
      </c>
      <c r="I1602">
        <v>-63.985693099999999</v>
      </c>
      <c r="J1602" s="1" t="str">
        <f t="shared" si="267"/>
        <v>NGR lake sediment grab sample</v>
      </c>
      <c r="K1602" s="1" t="str">
        <f t="shared" si="268"/>
        <v>&lt;177 micron (NGR)</v>
      </c>
      <c r="L1602">
        <v>30</v>
      </c>
      <c r="M1602" t="s">
        <v>76</v>
      </c>
      <c r="N1602">
        <v>422</v>
      </c>
      <c r="O1602" t="s">
        <v>103</v>
      </c>
      <c r="P1602" t="s">
        <v>131</v>
      </c>
      <c r="Q1602" t="s">
        <v>95</v>
      </c>
      <c r="R1602" t="s">
        <v>153</v>
      </c>
      <c r="S1602" t="s">
        <v>136</v>
      </c>
      <c r="T1602" t="s">
        <v>40</v>
      </c>
      <c r="U1602" t="s">
        <v>41</v>
      </c>
      <c r="V1602" t="s">
        <v>1642</v>
      </c>
      <c r="W1602" t="s">
        <v>40</v>
      </c>
      <c r="X1602" t="s">
        <v>43</v>
      </c>
      <c r="Y1602" t="s">
        <v>95</v>
      </c>
      <c r="Z1602" t="s">
        <v>134</v>
      </c>
      <c r="AA1602" t="s">
        <v>214</v>
      </c>
      <c r="AB1602" t="s">
        <v>854</v>
      </c>
      <c r="AC1602" t="s">
        <v>39</v>
      </c>
      <c r="AD1602" t="s">
        <v>478</v>
      </c>
    </row>
    <row r="1603" spans="1:30" hidden="1" x14ac:dyDescent="0.3">
      <c r="A1603" t="s">
        <v>7063</v>
      </c>
      <c r="B1603" t="s">
        <v>7064</v>
      </c>
      <c r="C1603" s="1" t="str">
        <f t="shared" si="262"/>
        <v>21:0502</v>
      </c>
      <c r="D1603" s="1" t="str">
        <f t="shared" si="266"/>
        <v>21:0166</v>
      </c>
      <c r="E1603" t="s">
        <v>7065</v>
      </c>
      <c r="F1603" t="s">
        <v>7066</v>
      </c>
      <c r="H1603">
        <v>52.570799000000001</v>
      </c>
      <c r="I1603">
        <v>-63.986861699999999</v>
      </c>
      <c r="J1603" s="1" t="str">
        <f t="shared" si="267"/>
        <v>NGR lake sediment grab sample</v>
      </c>
      <c r="K1603" s="1" t="str">
        <f t="shared" si="268"/>
        <v>&lt;177 micron (NGR)</v>
      </c>
      <c r="L1603">
        <v>30</v>
      </c>
      <c r="M1603" t="s">
        <v>91</v>
      </c>
      <c r="N1603">
        <v>423</v>
      </c>
      <c r="O1603" t="s">
        <v>270</v>
      </c>
      <c r="P1603" t="s">
        <v>202</v>
      </c>
      <c r="Q1603" t="s">
        <v>95</v>
      </c>
      <c r="R1603" t="s">
        <v>92</v>
      </c>
      <c r="S1603" t="s">
        <v>92</v>
      </c>
      <c r="T1603" t="s">
        <v>40</v>
      </c>
      <c r="U1603" t="s">
        <v>1236</v>
      </c>
      <c r="V1603" t="s">
        <v>7067</v>
      </c>
      <c r="W1603" t="s">
        <v>40</v>
      </c>
      <c r="X1603" t="s">
        <v>70</v>
      </c>
      <c r="Y1603" t="s">
        <v>136</v>
      </c>
      <c r="Z1603" t="s">
        <v>83</v>
      </c>
      <c r="AA1603" t="s">
        <v>204</v>
      </c>
      <c r="AB1603" t="s">
        <v>582</v>
      </c>
      <c r="AC1603" t="s">
        <v>157</v>
      </c>
      <c r="AD1603" t="s">
        <v>324</v>
      </c>
    </row>
    <row r="1604" spans="1:30" hidden="1" x14ac:dyDescent="0.3">
      <c r="A1604" t="s">
        <v>7068</v>
      </c>
      <c r="B1604" t="s">
        <v>7069</v>
      </c>
      <c r="C1604" s="1" t="str">
        <f t="shared" si="262"/>
        <v>21:0502</v>
      </c>
      <c r="D1604" s="1" t="str">
        <f t="shared" si="266"/>
        <v>21:0166</v>
      </c>
      <c r="E1604" t="s">
        <v>7057</v>
      </c>
      <c r="F1604" t="s">
        <v>7070</v>
      </c>
      <c r="H1604">
        <v>52.581284799999999</v>
      </c>
      <c r="I1604">
        <v>-63.967010500000001</v>
      </c>
      <c r="J1604" s="1" t="str">
        <f t="shared" si="267"/>
        <v>NGR lake sediment grab sample</v>
      </c>
      <c r="K1604" s="1" t="str">
        <f t="shared" si="268"/>
        <v>&lt;177 micron (NGR)</v>
      </c>
      <c r="L1604">
        <v>30</v>
      </c>
      <c r="M1604" t="s">
        <v>52</v>
      </c>
      <c r="N1604">
        <v>424</v>
      </c>
      <c r="O1604" t="s">
        <v>135</v>
      </c>
      <c r="P1604" t="s">
        <v>202</v>
      </c>
      <c r="Q1604" t="s">
        <v>95</v>
      </c>
      <c r="R1604" t="s">
        <v>79</v>
      </c>
      <c r="S1604" t="s">
        <v>202</v>
      </c>
      <c r="T1604" t="s">
        <v>40</v>
      </c>
      <c r="U1604" t="s">
        <v>1102</v>
      </c>
      <c r="V1604" t="s">
        <v>2668</v>
      </c>
      <c r="W1604" t="s">
        <v>40</v>
      </c>
      <c r="X1604" t="s">
        <v>43</v>
      </c>
      <c r="Y1604" t="s">
        <v>55</v>
      </c>
      <c r="Z1604" t="s">
        <v>44</v>
      </c>
      <c r="AA1604" t="s">
        <v>135</v>
      </c>
      <c r="AB1604" t="s">
        <v>178</v>
      </c>
      <c r="AC1604" t="s">
        <v>353</v>
      </c>
      <c r="AD1604" t="s">
        <v>478</v>
      </c>
    </row>
    <row r="1605" spans="1:30" hidden="1" x14ac:dyDescent="0.3">
      <c r="A1605" t="s">
        <v>7071</v>
      </c>
      <c r="B1605" t="s">
        <v>7072</v>
      </c>
      <c r="C1605" s="1" t="str">
        <f t="shared" si="262"/>
        <v>21:0502</v>
      </c>
      <c r="D1605" s="1" t="str">
        <f t="shared" si="266"/>
        <v>21:0166</v>
      </c>
      <c r="E1605" t="s">
        <v>7057</v>
      </c>
      <c r="F1605" t="s">
        <v>7073</v>
      </c>
      <c r="H1605">
        <v>52.581284799999999</v>
      </c>
      <c r="I1605">
        <v>-63.967010500000001</v>
      </c>
      <c r="J1605" s="1" t="str">
        <f t="shared" si="267"/>
        <v>NGR lake sediment grab sample</v>
      </c>
      <c r="K1605" s="1" t="str">
        <f t="shared" si="268"/>
        <v>&lt;177 micron (NGR)</v>
      </c>
      <c r="L1605">
        <v>30</v>
      </c>
      <c r="M1605" t="s">
        <v>65</v>
      </c>
      <c r="N1605">
        <v>425</v>
      </c>
      <c r="O1605" t="s">
        <v>359</v>
      </c>
      <c r="P1605" t="s">
        <v>153</v>
      </c>
      <c r="Q1605" t="s">
        <v>39</v>
      </c>
      <c r="R1605" t="s">
        <v>176</v>
      </c>
      <c r="S1605" t="s">
        <v>193</v>
      </c>
      <c r="T1605" t="s">
        <v>40</v>
      </c>
      <c r="U1605" t="s">
        <v>4486</v>
      </c>
      <c r="V1605" t="s">
        <v>2278</v>
      </c>
      <c r="W1605" t="s">
        <v>40</v>
      </c>
      <c r="X1605" t="s">
        <v>179</v>
      </c>
      <c r="Y1605" t="s">
        <v>136</v>
      </c>
      <c r="Z1605" t="s">
        <v>44</v>
      </c>
      <c r="AA1605" t="s">
        <v>135</v>
      </c>
      <c r="AB1605" t="s">
        <v>232</v>
      </c>
      <c r="AC1605" t="s">
        <v>278</v>
      </c>
      <c r="AD1605" t="s">
        <v>478</v>
      </c>
    </row>
    <row r="1606" spans="1:30" hidden="1" x14ac:dyDescent="0.3">
      <c r="A1606" t="s">
        <v>7074</v>
      </c>
      <c r="B1606" t="s">
        <v>7075</v>
      </c>
      <c r="C1606" s="1" t="str">
        <f t="shared" si="262"/>
        <v>21:0502</v>
      </c>
      <c r="D1606" s="1" t="str">
        <f t="shared" si="266"/>
        <v>21:0166</v>
      </c>
      <c r="E1606" t="s">
        <v>7076</v>
      </c>
      <c r="F1606" t="s">
        <v>7077</v>
      </c>
      <c r="H1606">
        <v>52.578732899999999</v>
      </c>
      <c r="I1606">
        <v>-63.917088700000001</v>
      </c>
      <c r="J1606" s="1" t="str">
        <f t="shared" si="267"/>
        <v>NGR lake sediment grab sample</v>
      </c>
      <c r="K1606" s="1" t="str">
        <f t="shared" si="268"/>
        <v>&lt;177 micron (NGR)</v>
      </c>
      <c r="L1606">
        <v>30</v>
      </c>
      <c r="M1606" t="s">
        <v>102</v>
      </c>
      <c r="N1606">
        <v>426</v>
      </c>
      <c r="O1606" t="s">
        <v>116</v>
      </c>
      <c r="P1606" t="s">
        <v>176</v>
      </c>
      <c r="Q1606" t="s">
        <v>95</v>
      </c>
      <c r="R1606" t="s">
        <v>119</v>
      </c>
      <c r="S1606" t="s">
        <v>38</v>
      </c>
      <c r="T1606" t="s">
        <v>40</v>
      </c>
      <c r="U1606" t="s">
        <v>3111</v>
      </c>
      <c r="V1606" t="s">
        <v>2476</v>
      </c>
      <c r="W1606" t="s">
        <v>194</v>
      </c>
      <c r="X1606" t="s">
        <v>179</v>
      </c>
      <c r="Y1606" t="s">
        <v>95</v>
      </c>
      <c r="Z1606" t="s">
        <v>134</v>
      </c>
      <c r="AA1606" t="s">
        <v>214</v>
      </c>
      <c r="AB1606" t="s">
        <v>300</v>
      </c>
      <c r="AC1606" t="s">
        <v>70</v>
      </c>
      <c r="AD1606" t="s">
        <v>61</v>
      </c>
    </row>
    <row r="1607" spans="1:30" hidden="1" x14ac:dyDescent="0.3">
      <c r="A1607" t="s">
        <v>7078</v>
      </c>
      <c r="B1607" t="s">
        <v>7079</v>
      </c>
      <c r="C1607" s="1" t="str">
        <f t="shared" si="262"/>
        <v>21:0502</v>
      </c>
      <c r="D1607" s="1" t="str">
        <f>HYPERLINK("http://geochem.nrcan.gc.ca/cdogs/content/svy/svy_e.htm", "")</f>
        <v/>
      </c>
      <c r="G1607" s="1" t="str">
        <f>HYPERLINK("http://geochem.nrcan.gc.ca/cdogs/content/cr_/cr_00056_e.htm", "56")</f>
        <v>56</v>
      </c>
      <c r="J1607" t="s">
        <v>161</v>
      </c>
      <c r="K1607" t="s">
        <v>162</v>
      </c>
      <c r="L1607">
        <v>30</v>
      </c>
      <c r="M1607" t="s">
        <v>163</v>
      </c>
      <c r="N1607">
        <v>427</v>
      </c>
      <c r="O1607" t="s">
        <v>241</v>
      </c>
      <c r="P1607" t="s">
        <v>41</v>
      </c>
      <c r="Q1607" t="s">
        <v>165</v>
      </c>
      <c r="R1607" t="s">
        <v>414</v>
      </c>
      <c r="S1607" t="s">
        <v>130</v>
      </c>
      <c r="T1607" t="s">
        <v>40</v>
      </c>
      <c r="U1607" t="s">
        <v>7080</v>
      </c>
      <c r="V1607" t="s">
        <v>484</v>
      </c>
      <c r="W1607" t="s">
        <v>94</v>
      </c>
      <c r="X1607" t="s">
        <v>256</v>
      </c>
      <c r="Y1607" t="s">
        <v>68</v>
      </c>
      <c r="Z1607" t="s">
        <v>211</v>
      </c>
      <c r="AA1607" t="s">
        <v>107</v>
      </c>
      <c r="AB1607" t="s">
        <v>485</v>
      </c>
      <c r="AC1607" t="s">
        <v>486</v>
      </c>
      <c r="AD1607" t="s">
        <v>2717</v>
      </c>
    </row>
    <row r="1608" spans="1:30" hidden="1" x14ac:dyDescent="0.3">
      <c r="A1608" t="s">
        <v>7081</v>
      </c>
      <c r="B1608" t="s">
        <v>7082</v>
      </c>
      <c r="C1608" s="1" t="str">
        <f t="shared" si="262"/>
        <v>21:0502</v>
      </c>
      <c r="D1608" s="1" t="str">
        <f t="shared" ref="D1608:D1627" si="269">HYPERLINK("http://geochem.nrcan.gc.ca/cdogs/content/svy/svy210166_e.htm", "21:0166")</f>
        <v>21:0166</v>
      </c>
      <c r="E1608" t="s">
        <v>7083</v>
      </c>
      <c r="F1608" t="s">
        <v>7084</v>
      </c>
      <c r="H1608">
        <v>52.582290100000002</v>
      </c>
      <c r="I1608">
        <v>-63.829025199999997</v>
      </c>
      <c r="J1608" s="1" t="str">
        <f t="shared" ref="J1608:J1627" si="270">HYPERLINK("http://geochem.nrcan.gc.ca/cdogs/content/kwd/kwd020027_e.htm", "NGR lake sediment grab sample")</f>
        <v>NGR lake sediment grab sample</v>
      </c>
      <c r="K1608" s="1" t="str">
        <f t="shared" ref="K1608:K1627" si="271">HYPERLINK("http://geochem.nrcan.gc.ca/cdogs/content/kwd/kwd080006_e.htm", "&lt;177 micron (NGR)")</f>
        <v>&lt;177 micron (NGR)</v>
      </c>
      <c r="L1608">
        <v>30</v>
      </c>
      <c r="M1608" t="s">
        <v>113</v>
      </c>
      <c r="N1608">
        <v>428</v>
      </c>
      <c r="O1608" t="s">
        <v>214</v>
      </c>
      <c r="P1608" t="s">
        <v>36</v>
      </c>
      <c r="Q1608" t="s">
        <v>95</v>
      </c>
      <c r="R1608" t="s">
        <v>202</v>
      </c>
      <c r="S1608" t="s">
        <v>92</v>
      </c>
      <c r="T1608" t="s">
        <v>40</v>
      </c>
      <c r="U1608" t="s">
        <v>7085</v>
      </c>
      <c r="V1608" t="s">
        <v>121</v>
      </c>
      <c r="W1608" t="s">
        <v>40</v>
      </c>
      <c r="X1608" t="s">
        <v>43</v>
      </c>
      <c r="Y1608" t="s">
        <v>39</v>
      </c>
      <c r="Z1608" t="s">
        <v>423</v>
      </c>
      <c r="AA1608" t="s">
        <v>314</v>
      </c>
      <c r="AB1608" t="s">
        <v>1733</v>
      </c>
      <c r="AC1608" t="s">
        <v>179</v>
      </c>
      <c r="AD1608" t="s">
        <v>122</v>
      </c>
    </row>
    <row r="1609" spans="1:30" hidden="1" x14ac:dyDescent="0.3">
      <c r="A1609" t="s">
        <v>7086</v>
      </c>
      <c r="B1609" t="s">
        <v>7087</v>
      </c>
      <c r="C1609" s="1" t="str">
        <f t="shared" si="262"/>
        <v>21:0502</v>
      </c>
      <c r="D1609" s="1" t="str">
        <f t="shared" si="269"/>
        <v>21:0166</v>
      </c>
      <c r="E1609" t="s">
        <v>7088</v>
      </c>
      <c r="F1609" t="s">
        <v>7089</v>
      </c>
      <c r="H1609">
        <v>52.587287799999999</v>
      </c>
      <c r="I1609">
        <v>-63.789694300000001</v>
      </c>
      <c r="J1609" s="1" t="str">
        <f t="shared" si="270"/>
        <v>NGR lake sediment grab sample</v>
      </c>
      <c r="K1609" s="1" t="str">
        <f t="shared" si="271"/>
        <v>&lt;177 micron (NGR)</v>
      </c>
      <c r="L1609">
        <v>30</v>
      </c>
      <c r="M1609" t="s">
        <v>127</v>
      </c>
      <c r="N1609">
        <v>429</v>
      </c>
      <c r="O1609" t="s">
        <v>67</v>
      </c>
      <c r="P1609" t="s">
        <v>202</v>
      </c>
      <c r="Q1609" t="s">
        <v>95</v>
      </c>
      <c r="R1609" t="s">
        <v>68</v>
      </c>
      <c r="S1609" t="s">
        <v>55</v>
      </c>
      <c r="T1609" t="s">
        <v>40</v>
      </c>
      <c r="U1609" t="s">
        <v>257</v>
      </c>
      <c r="V1609" t="s">
        <v>1402</v>
      </c>
      <c r="W1609" t="s">
        <v>40</v>
      </c>
      <c r="X1609" t="s">
        <v>43</v>
      </c>
      <c r="Y1609" t="s">
        <v>95</v>
      </c>
      <c r="Z1609" t="s">
        <v>337</v>
      </c>
      <c r="AA1609" t="s">
        <v>58</v>
      </c>
      <c r="AB1609" t="s">
        <v>54</v>
      </c>
      <c r="AC1609" t="s">
        <v>144</v>
      </c>
      <c r="AD1609" t="s">
        <v>196</v>
      </c>
    </row>
    <row r="1610" spans="1:30" hidden="1" x14ac:dyDescent="0.3">
      <c r="A1610" t="s">
        <v>7090</v>
      </c>
      <c r="B1610" t="s">
        <v>7091</v>
      </c>
      <c r="C1610" s="1" t="str">
        <f t="shared" si="262"/>
        <v>21:0502</v>
      </c>
      <c r="D1610" s="1" t="str">
        <f t="shared" si="269"/>
        <v>21:0166</v>
      </c>
      <c r="E1610" t="s">
        <v>7092</v>
      </c>
      <c r="F1610" t="s">
        <v>7093</v>
      </c>
      <c r="H1610">
        <v>52.607725199999997</v>
      </c>
      <c r="I1610">
        <v>-63.750691400000001</v>
      </c>
      <c r="J1610" s="1" t="str">
        <f t="shared" si="270"/>
        <v>NGR lake sediment grab sample</v>
      </c>
      <c r="K1610" s="1" t="str">
        <f t="shared" si="271"/>
        <v>&lt;177 micron (NGR)</v>
      </c>
      <c r="L1610">
        <v>30</v>
      </c>
      <c r="M1610" t="s">
        <v>142</v>
      </c>
      <c r="N1610">
        <v>430</v>
      </c>
      <c r="O1610" t="s">
        <v>108</v>
      </c>
      <c r="P1610" t="s">
        <v>176</v>
      </c>
      <c r="Q1610" t="s">
        <v>95</v>
      </c>
      <c r="R1610" t="s">
        <v>79</v>
      </c>
      <c r="S1610" t="s">
        <v>39</v>
      </c>
      <c r="T1610" t="s">
        <v>40</v>
      </c>
      <c r="U1610" t="s">
        <v>377</v>
      </c>
      <c r="V1610" t="s">
        <v>144</v>
      </c>
      <c r="W1610" t="s">
        <v>40</v>
      </c>
      <c r="X1610" t="s">
        <v>43</v>
      </c>
      <c r="Y1610" t="s">
        <v>95</v>
      </c>
      <c r="Z1610" t="s">
        <v>134</v>
      </c>
      <c r="AA1610" t="s">
        <v>44</v>
      </c>
      <c r="AB1610" t="s">
        <v>315</v>
      </c>
      <c r="AC1610" t="s">
        <v>233</v>
      </c>
      <c r="AD1610" t="s">
        <v>409</v>
      </c>
    </row>
    <row r="1611" spans="1:30" hidden="1" x14ac:dyDescent="0.3">
      <c r="A1611" t="s">
        <v>7094</v>
      </c>
      <c r="B1611" t="s">
        <v>7095</v>
      </c>
      <c r="C1611" s="1" t="str">
        <f t="shared" si="262"/>
        <v>21:0502</v>
      </c>
      <c r="D1611" s="1" t="str">
        <f t="shared" si="269"/>
        <v>21:0166</v>
      </c>
      <c r="E1611" t="s">
        <v>7096</v>
      </c>
      <c r="F1611" t="s">
        <v>7097</v>
      </c>
      <c r="H1611">
        <v>52.611817600000002</v>
      </c>
      <c r="I1611">
        <v>-63.706619000000003</v>
      </c>
      <c r="J1611" s="1" t="str">
        <f t="shared" si="270"/>
        <v>NGR lake sediment grab sample</v>
      </c>
      <c r="K1611" s="1" t="str">
        <f t="shared" si="271"/>
        <v>&lt;177 micron (NGR)</v>
      </c>
      <c r="L1611">
        <v>30</v>
      </c>
      <c r="M1611" t="s">
        <v>150</v>
      </c>
      <c r="N1611">
        <v>431</v>
      </c>
      <c r="O1611" t="s">
        <v>108</v>
      </c>
      <c r="P1611" t="s">
        <v>79</v>
      </c>
      <c r="Q1611" t="s">
        <v>95</v>
      </c>
      <c r="R1611" t="s">
        <v>92</v>
      </c>
      <c r="S1611" t="s">
        <v>37</v>
      </c>
      <c r="T1611" t="s">
        <v>40</v>
      </c>
      <c r="U1611" t="s">
        <v>648</v>
      </c>
      <c r="V1611" t="s">
        <v>85</v>
      </c>
      <c r="W1611" t="s">
        <v>40</v>
      </c>
      <c r="X1611" t="s">
        <v>43</v>
      </c>
      <c r="Y1611" t="s">
        <v>95</v>
      </c>
      <c r="Z1611" t="s">
        <v>423</v>
      </c>
      <c r="AA1611" t="s">
        <v>214</v>
      </c>
      <c r="AB1611" t="s">
        <v>1733</v>
      </c>
      <c r="AC1611" t="s">
        <v>179</v>
      </c>
      <c r="AD1611" t="s">
        <v>203</v>
      </c>
    </row>
    <row r="1612" spans="1:30" hidden="1" x14ac:dyDescent="0.3">
      <c r="A1612" t="s">
        <v>7098</v>
      </c>
      <c r="B1612" t="s">
        <v>7099</v>
      </c>
      <c r="C1612" s="1" t="str">
        <f t="shared" si="262"/>
        <v>21:0502</v>
      </c>
      <c r="D1612" s="1" t="str">
        <f t="shared" si="269"/>
        <v>21:0166</v>
      </c>
      <c r="E1612" t="s">
        <v>7100</v>
      </c>
      <c r="F1612" t="s">
        <v>7101</v>
      </c>
      <c r="H1612">
        <v>52.594250500000001</v>
      </c>
      <c r="I1612">
        <v>-63.706529400000001</v>
      </c>
      <c r="J1612" s="1" t="str">
        <f t="shared" si="270"/>
        <v>NGR lake sediment grab sample</v>
      </c>
      <c r="K1612" s="1" t="str">
        <f t="shared" si="271"/>
        <v>&lt;177 micron (NGR)</v>
      </c>
      <c r="L1612">
        <v>30</v>
      </c>
      <c r="M1612" t="s">
        <v>175</v>
      </c>
      <c r="N1612">
        <v>432</v>
      </c>
      <c r="O1612" t="s">
        <v>408</v>
      </c>
      <c r="P1612" t="s">
        <v>232</v>
      </c>
      <c r="Q1612" t="s">
        <v>95</v>
      </c>
      <c r="R1612" t="s">
        <v>79</v>
      </c>
      <c r="S1612" t="s">
        <v>79</v>
      </c>
      <c r="T1612" t="s">
        <v>40</v>
      </c>
      <c r="U1612" t="s">
        <v>3536</v>
      </c>
      <c r="V1612" t="s">
        <v>5690</v>
      </c>
      <c r="W1612" t="s">
        <v>40</v>
      </c>
      <c r="X1612" t="s">
        <v>43</v>
      </c>
      <c r="Y1612" t="s">
        <v>95</v>
      </c>
      <c r="Z1612" t="s">
        <v>82</v>
      </c>
      <c r="AA1612" t="s">
        <v>44</v>
      </c>
      <c r="AB1612" t="s">
        <v>981</v>
      </c>
      <c r="AC1612" t="s">
        <v>179</v>
      </c>
      <c r="AD1612" t="s">
        <v>86</v>
      </c>
    </row>
    <row r="1613" spans="1:30" hidden="1" x14ac:dyDescent="0.3">
      <c r="A1613" t="s">
        <v>7102</v>
      </c>
      <c r="B1613" t="s">
        <v>7103</v>
      </c>
      <c r="C1613" s="1" t="str">
        <f t="shared" si="262"/>
        <v>21:0502</v>
      </c>
      <c r="D1613" s="1" t="str">
        <f t="shared" si="269"/>
        <v>21:0166</v>
      </c>
      <c r="E1613" t="s">
        <v>7104</v>
      </c>
      <c r="F1613" t="s">
        <v>7105</v>
      </c>
      <c r="H1613">
        <v>52.580945</v>
      </c>
      <c r="I1613">
        <v>-63.666145700000001</v>
      </c>
      <c r="J1613" s="1" t="str">
        <f t="shared" si="270"/>
        <v>NGR lake sediment grab sample</v>
      </c>
      <c r="K1613" s="1" t="str">
        <f t="shared" si="271"/>
        <v>&lt;177 micron (NGR)</v>
      </c>
      <c r="L1613">
        <v>30</v>
      </c>
      <c r="M1613" t="s">
        <v>184</v>
      </c>
      <c r="N1613">
        <v>433</v>
      </c>
      <c r="O1613" t="s">
        <v>477</v>
      </c>
      <c r="P1613" t="s">
        <v>185</v>
      </c>
      <c r="Q1613" t="s">
        <v>95</v>
      </c>
      <c r="R1613" t="s">
        <v>38</v>
      </c>
      <c r="S1613" t="s">
        <v>37</v>
      </c>
      <c r="T1613" t="s">
        <v>40</v>
      </c>
      <c r="U1613" t="s">
        <v>1900</v>
      </c>
      <c r="V1613" t="s">
        <v>94</v>
      </c>
      <c r="W1613" t="s">
        <v>40</v>
      </c>
      <c r="X1613" t="s">
        <v>43</v>
      </c>
      <c r="Y1613" t="s">
        <v>95</v>
      </c>
      <c r="Z1613" t="s">
        <v>135</v>
      </c>
      <c r="AA1613" t="s">
        <v>45</v>
      </c>
      <c r="AB1613" t="s">
        <v>636</v>
      </c>
      <c r="AC1613" t="s">
        <v>239</v>
      </c>
      <c r="AD1613" t="s">
        <v>48</v>
      </c>
    </row>
    <row r="1614" spans="1:30" hidden="1" x14ac:dyDescent="0.3">
      <c r="A1614" t="s">
        <v>7106</v>
      </c>
      <c r="B1614" t="s">
        <v>7107</v>
      </c>
      <c r="C1614" s="1" t="str">
        <f t="shared" si="262"/>
        <v>21:0502</v>
      </c>
      <c r="D1614" s="1" t="str">
        <f t="shared" si="269"/>
        <v>21:0166</v>
      </c>
      <c r="E1614" t="s">
        <v>7108</v>
      </c>
      <c r="F1614" t="s">
        <v>7109</v>
      </c>
      <c r="H1614">
        <v>52.5762164</v>
      </c>
      <c r="I1614">
        <v>-63.562437000000003</v>
      </c>
      <c r="J1614" s="1" t="str">
        <f t="shared" si="270"/>
        <v>NGR lake sediment grab sample</v>
      </c>
      <c r="K1614" s="1" t="str">
        <f t="shared" si="271"/>
        <v>&lt;177 micron (NGR)</v>
      </c>
      <c r="L1614">
        <v>30</v>
      </c>
      <c r="M1614" t="s">
        <v>191</v>
      </c>
      <c r="N1614">
        <v>434</v>
      </c>
      <c r="O1614" t="s">
        <v>105</v>
      </c>
      <c r="P1614" t="s">
        <v>145</v>
      </c>
      <c r="Q1614" t="s">
        <v>95</v>
      </c>
      <c r="R1614" t="s">
        <v>192</v>
      </c>
      <c r="S1614" t="s">
        <v>265</v>
      </c>
      <c r="T1614" t="s">
        <v>40</v>
      </c>
      <c r="U1614" t="s">
        <v>7110</v>
      </c>
      <c r="V1614" t="s">
        <v>5825</v>
      </c>
      <c r="W1614" t="s">
        <v>194</v>
      </c>
      <c r="X1614" t="s">
        <v>43</v>
      </c>
      <c r="Y1614" t="s">
        <v>55</v>
      </c>
      <c r="Z1614" t="s">
        <v>314</v>
      </c>
      <c r="AA1614" t="s">
        <v>44</v>
      </c>
      <c r="AB1614" t="s">
        <v>5113</v>
      </c>
      <c r="AC1614" t="s">
        <v>70</v>
      </c>
      <c r="AD1614" t="s">
        <v>478</v>
      </c>
    </row>
    <row r="1615" spans="1:30" hidden="1" x14ac:dyDescent="0.3">
      <c r="A1615" t="s">
        <v>7111</v>
      </c>
      <c r="B1615" t="s">
        <v>7112</v>
      </c>
      <c r="C1615" s="1" t="str">
        <f t="shared" si="262"/>
        <v>21:0502</v>
      </c>
      <c r="D1615" s="1" t="str">
        <f t="shared" si="269"/>
        <v>21:0166</v>
      </c>
      <c r="E1615" t="s">
        <v>7113</v>
      </c>
      <c r="F1615" t="s">
        <v>7114</v>
      </c>
      <c r="H1615">
        <v>52.6001154</v>
      </c>
      <c r="I1615">
        <v>-63.508409200000003</v>
      </c>
      <c r="J1615" s="1" t="str">
        <f t="shared" si="270"/>
        <v>NGR lake sediment grab sample</v>
      </c>
      <c r="K1615" s="1" t="str">
        <f t="shared" si="271"/>
        <v>&lt;177 micron (NGR)</v>
      </c>
      <c r="L1615">
        <v>30</v>
      </c>
      <c r="M1615" t="s">
        <v>201</v>
      </c>
      <c r="N1615">
        <v>435</v>
      </c>
      <c r="O1615" t="s">
        <v>129</v>
      </c>
      <c r="P1615" t="s">
        <v>202</v>
      </c>
      <c r="Q1615" t="s">
        <v>95</v>
      </c>
      <c r="R1615" t="s">
        <v>153</v>
      </c>
      <c r="S1615" t="s">
        <v>38</v>
      </c>
      <c r="T1615" t="s">
        <v>40</v>
      </c>
      <c r="U1615" t="s">
        <v>1665</v>
      </c>
      <c r="V1615" t="s">
        <v>935</v>
      </c>
      <c r="W1615" t="s">
        <v>40</v>
      </c>
      <c r="X1615" t="s">
        <v>43</v>
      </c>
      <c r="Y1615" t="s">
        <v>55</v>
      </c>
      <c r="Z1615" t="s">
        <v>613</v>
      </c>
      <c r="AA1615" t="s">
        <v>58</v>
      </c>
      <c r="AB1615" t="s">
        <v>1489</v>
      </c>
      <c r="AC1615" t="s">
        <v>239</v>
      </c>
      <c r="AD1615" t="s">
        <v>48</v>
      </c>
    </row>
    <row r="1616" spans="1:30" hidden="1" x14ac:dyDescent="0.3">
      <c r="A1616" t="s">
        <v>7115</v>
      </c>
      <c r="B1616" t="s">
        <v>7116</v>
      </c>
      <c r="C1616" s="1" t="str">
        <f t="shared" si="262"/>
        <v>21:0502</v>
      </c>
      <c r="D1616" s="1" t="str">
        <f t="shared" si="269"/>
        <v>21:0166</v>
      </c>
      <c r="E1616" t="s">
        <v>7117</v>
      </c>
      <c r="F1616" t="s">
        <v>7118</v>
      </c>
      <c r="H1616">
        <v>52.115276299999998</v>
      </c>
      <c r="I1616">
        <v>-62.040790700000002</v>
      </c>
      <c r="J1616" s="1" t="str">
        <f t="shared" si="270"/>
        <v>NGR lake sediment grab sample</v>
      </c>
      <c r="K1616" s="1" t="str">
        <f t="shared" si="271"/>
        <v>&lt;177 micron (NGR)</v>
      </c>
      <c r="L1616">
        <v>31</v>
      </c>
      <c r="M1616" t="s">
        <v>34</v>
      </c>
      <c r="N1616">
        <v>436</v>
      </c>
      <c r="O1616" t="s">
        <v>789</v>
      </c>
      <c r="P1616" t="s">
        <v>135</v>
      </c>
      <c r="Q1616" t="s">
        <v>95</v>
      </c>
      <c r="R1616" t="s">
        <v>38</v>
      </c>
      <c r="S1616" t="s">
        <v>79</v>
      </c>
      <c r="T1616" t="s">
        <v>40</v>
      </c>
      <c r="U1616" t="s">
        <v>3445</v>
      </c>
      <c r="V1616" t="s">
        <v>461</v>
      </c>
      <c r="W1616" t="s">
        <v>194</v>
      </c>
      <c r="X1616" t="s">
        <v>43</v>
      </c>
      <c r="Y1616" t="s">
        <v>136</v>
      </c>
      <c r="Z1616" t="s">
        <v>115</v>
      </c>
      <c r="AA1616" t="s">
        <v>83</v>
      </c>
      <c r="AB1616" t="s">
        <v>104</v>
      </c>
      <c r="AC1616" t="s">
        <v>3711</v>
      </c>
      <c r="AD1616" t="s">
        <v>1448</v>
      </c>
    </row>
    <row r="1617" spans="1:30" hidden="1" x14ac:dyDescent="0.3">
      <c r="A1617" t="s">
        <v>7119</v>
      </c>
      <c r="B1617" t="s">
        <v>7120</v>
      </c>
      <c r="C1617" s="1" t="str">
        <f t="shared" si="262"/>
        <v>21:0502</v>
      </c>
      <c r="D1617" s="1" t="str">
        <f t="shared" si="269"/>
        <v>21:0166</v>
      </c>
      <c r="E1617" t="s">
        <v>7121</v>
      </c>
      <c r="F1617" t="s">
        <v>7122</v>
      </c>
      <c r="H1617">
        <v>52.133522499999998</v>
      </c>
      <c r="I1617">
        <v>-62.008576599999998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31</v>
      </c>
      <c r="M1617" t="s">
        <v>76</v>
      </c>
      <c r="N1617">
        <v>437</v>
      </c>
      <c r="O1617" t="s">
        <v>35</v>
      </c>
      <c r="P1617" t="s">
        <v>176</v>
      </c>
      <c r="Q1617" t="s">
        <v>95</v>
      </c>
      <c r="R1617" t="s">
        <v>136</v>
      </c>
      <c r="S1617" t="s">
        <v>95</v>
      </c>
      <c r="T1617" t="s">
        <v>40</v>
      </c>
      <c r="U1617" t="s">
        <v>53</v>
      </c>
      <c r="V1617" t="s">
        <v>649</v>
      </c>
      <c r="W1617" t="s">
        <v>40</v>
      </c>
      <c r="X1617" t="s">
        <v>43</v>
      </c>
      <c r="Y1617" t="s">
        <v>39</v>
      </c>
      <c r="Z1617" t="s">
        <v>164</v>
      </c>
      <c r="AA1617" t="s">
        <v>58</v>
      </c>
      <c r="AB1617" t="s">
        <v>683</v>
      </c>
      <c r="AC1617" t="s">
        <v>596</v>
      </c>
      <c r="AD1617" t="s">
        <v>48</v>
      </c>
    </row>
    <row r="1618" spans="1:30" hidden="1" x14ac:dyDescent="0.3">
      <c r="A1618" t="s">
        <v>7123</v>
      </c>
      <c r="B1618" t="s">
        <v>7124</v>
      </c>
      <c r="C1618" s="1" t="str">
        <f t="shared" si="262"/>
        <v>21:0502</v>
      </c>
      <c r="D1618" s="1" t="str">
        <f t="shared" si="269"/>
        <v>21:0166</v>
      </c>
      <c r="E1618" t="s">
        <v>7117</v>
      </c>
      <c r="F1618" t="s">
        <v>7125</v>
      </c>
      <c r="H1618">
        <v>52.115276299999998</v>
      </c>
      <c r="I1618">
        <v>-62.040790700000002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31</v>
      </c>
      <c r="M1618" t="s">
        <v>52</v>
      </c>
      <c r="N1618">
        <v>438</v>
      </c>
      <c r="O1618" t="s">
        <v>1101</v>
      </c>
      <c r="P1618" t="s">
        <v>128</v>
      </c>
      <c r="Q1618" t="s">
        <v>95</v>
      </c>
      <c r="R1618" t="s">
        <v>68</v>
      </c>
      <c r="S1618" t="s">
        <v>79</v>
      </c>
      <c r="T1618" t="s">
        <v>40</v>
      </c>
      <c r="U1618" t="s">
        <v>132</v>
      </c>
      <c r="V1618" t="s">
        <v>705</v>
      </c>
      <c r="W1618" t="s">
        <v>194</v>
      </c>
      <c r="X1618" t="s">
        <v>43</v>
      </c>
      <c r="Y1618" t="s">
        <v>37</v>
      </c>
      <c r="Z1618" t="s">
        <v>314</v>
      </c>
      <c r="AA1618" t="s">
        <v>83</v>
      </c>
      <c r="AB1618" t="s">
        <v>519</v>
      </c>
      <c r="AC1618" t="s">
        <v>3016</v>
      </c>
      <c r="AD1618" t="s">
        <v>324</v>
      </c>
    </row>
    <row r="1619" spans="1:30" hidden="1" x14ac:dyDescent="0.3">
      <c r="A1619" t="s">
        <v>7126</v>
      </c>
      <c r="B1619" t="s">
        <v>7127</v>
      </c>
      <c r="C1619" s="1" t="str">
        <f t="shared" si="262"/>
        <v>21:0502</v>
      </c>
      <c r="D1619" s="1" t="str">
        <f t="shared" si="269"/>
        <v>21:0166</v>
      </c>
      <c r="E1619" t="s">
        <v>7117</v>
      </c>
      <c r="F1619" t="s">
        <v>7128</v>
      </c>
      <c r="H1619">
        <v>52.115276299999998</v>
      </c>
      <c r="I1619">
        <v>-62.040790700000002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31</v>
      </c>
      <c r="M1619" t="s">
        <v>65</v>
      </c>
      <c r="N1619">
        <v>439</v>
      </c>
      <c r="O1619" t="s">
        <v>283</v>
      </c>
      <c r="P1619" t="s">
        <v>129</v>
      </c>
      <c r="Q1619" t="s">
        <v>95</v>
      </c>
      <c r="R1619" t="s">
        <v>68</v>
      </c>
      <c r="S1619" t="s">
        <v>79</v>
      </c>
      <c r="T1619" t="s">
        <v>40</v>
      </c>
      <c r="U1619" t="s">
        <v>2782</v>
      </c>
      <c r="V1619" t="s">
        <v>2476</v>
      </c>
      <c r="W1619" t="s">
        <v>194</v>
      </c>
      <c r="X1619" t="s">
        <v>43</v>
      </c>
      <c r="Y1619" t="s">
        <v>37</v>
      </c>
      <c r="Z1619" t="s">
        <v>546</v>
      </c>
      <c r="AA1619" t="s">
        <v>314</v>
      </c>
      <c r="AB1619" t="s">
        <v>1076</v>
      </c>
      <c r="AC1619" t="s">
        <v>2513</v>
      </c>
      <c r="AD1619" t="s">
        <v>324</v>
      </c>
    </row>
    <row r="1620" spans="1:30" hidden="1" x14ac:dyDescent="0.3">
      <c r="A1620" t="s">
        <v>7129</v>
      </c>
      <c r="B1620" t="s">
        <v>7130</v>
      </c>
      <c r="C1620" s="1" t="str">
        <f t="shared" si="262"/>
        <v>21:0502</v>
      </c>
      <c r="D1620" s="1" t="str">
        <f t="shared" si="269"/>
        <v>21:0166</v>
      </c>
      <c r="E1620" t="s">
        <v>7131</v>
      </c>
      <c r="F1620" t="s">
        <v>7132</v>
      </c>
      <c r="H1620">
        <v>52.099948300000001</v>
      </c>
      <c r="I1620">
        <v>-62.099138099999998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31</v>
      </c>
      <c r="M1620" t="s">
        <v>91</v>
      </c>
      <c r="N1620">
        <v>440</v>
      </c>
      <c r="O1620" t="s">
        <v>314</v>
      </c>
      <c r="P1620" t="s">
        <v>477</v>
      </c>
      <c r="Q1620" t="s">
        <v>95</v>
      </c>
      <c r="R1620" t="s">
        <v>38</v>
      </c>
      <c r="S1620" t="s">
        <v>37</v>
      </c>
      <c r="T1620" t="s">
        <v>40</v>
      </c>
      <c r="U1620" t="s">
        <v>177</v>
      </c>
      <c r="V1620" t="s">
        <v>884</v>
      </c>
      <c r="W1620" t="s">
        <v>194</v>
      </c>
      <c r="X1620" t="s">
        <v>43</v>
      </c>
      <c r="Y1620" t="s">
        <v>55</v>
      </c>
      <c r="Z1620" t="s">
        <v>258</v>
      </c>
      <c r="AA1620" t="s">
        <v>58</v>
      </c>
      <c r="AB1620" t="s">
        <v>3060</v>
      </c>
      <c r="AC1620" t="s">
        <v>213</v>
      </c>
      <c r="AD1620" t="s">
        <v>216</v>
      </c>
    </row>
    <row r="1621" spans="1:30" hidden="1" x14ac:dyDescent="0.3">
      <c r="A1621" t="s">
        <v>7133</v>
      </c>
      <c r="B1621" t="s">
        <v>7134</v>
      </c>
      <c r="C1621" s="1" t="str">
        <f t="shared" si="262"/>
        <v>21:0502</v>
      </c>
      <c r="D1621" s="1" t="str">
        <f t="shared" si="269"/>
        <v>21:0166</v>
      </c>
      <c r="E1621" t="s">
        <v>7135</v>
      </c>
      <c r="F1621" t="s">
        <v>7136</v>
      </c>
      <c r="H1621">
        <v>52.097225299999998</v>
      </c>
      <c r="I1621">
        <v>-62.126798600000001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31</v>
      </c>
      <c r="M1621" t="s">
        <v>102</v>
      </c>
      <c r="N1621">
        <v>441</v>
      </c>
      <c r="O1621" t="s">
        <v>169</v>
      </c>
      <c r="P1621" t="s">
        <v>176</v>
      </c>
      <c r="Q1621" t="s">
        <v>95</v>
      </c>
      <c r="R1621" t="s">
        <v>55</v>
      </c>
      <c r="S1621" t="s">
        <v>95</v>
      </c>
      <c r="T1621" t="s">
        <v>40</v>
      </c>
      <c r="U1621" t="s">
        <v>377</v>
      </c>
      <c r="V1621" t="s">
        <v>390</v>
      </c>
      <c r="W1621" t="s">
        <v>40</v>
      </c>
      <c r="X1621" t="s">
        <v>43</v>
      </c>
      <c r="Y1621" t="s">
        <v>39</v>
      </c>
      <c r="Z1621" t="s">
        <v>134</v>
      </c>
      <c r="AA1621" t="s">
        <v>258</v>
      </c>
      <c r="AB1621" t="s">
        <v>168</v>
      </c>
      <c r="AC1621" t="s">
        <v>106</v>
      </c>
      <c r="AD1621" t="s">
        <v>61</v>
      </c>
    </row>
    <row r="1622" spans="1:30" hidden="1" x14ac:dyDescent="0.3">
      <c r="A1622" t="s">
        <v>7137</v>
      </c>
      <c r="B1622" t="s">
        <v>7138</v>
      </c>
      <c r="C1622" s="1" t="str">
        <f t="shared" si="262"/>
        <v>21:0502</v>
      </c>
      <c r="D1622" s="1" t="str">
        <f t="shared" si="269"/>
        <v>21:0166</v>
      </c>
      <c r="E1622" t="s">
        <v>7139</v>
      </c>
      <c r="F1622" t="s">
        <v>7140</v>
      </c>
      <c r="H1622">
        <v>52.083374800000001</v>
      </c>
      <c r="I1622">
        <v>-62.1286743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31</v>
      </c>
      <c r="M1622" t="s">
        <v>113</v>
      </c>
      <c r="N1622">
        <v>442</v>
      </c>
      <c r="O1622" t="s">
        <v>255</v>
      </c>
      <c r="P1622" t="s">
        <v>202</v>
      </c>
      <c r="Q1622" t="s">
        <v>95</v>
      </c>
      <c r="R1622" t="s">
        <v>136</v>
      </c>
      <c r="S1622" t="s">
        <v>95</v>
      </c>
      <c r="T1622" t="s">
        <v>40</v>
      </c>
      <c r="U1622" t="s">
        <v>359</v>
      </c>
      <c r="V1622" t="s">
        <v>271</v>
      </c>
      <c r="W1622" t="s">
        <v>40</v>
      </c>
      <c r="X1622" t="s">
        <v>43</v>
      </c>
      <c r="Y1622" t="s">
        <v>95</v>
      </c>
      <c r="Z1622" t="s">
        <v>35</v>
      </c>
      <c r="AA1622" t="s">
        <v>258</v>
      </c>
      <c r="AB1622" t="s">
        <v>1373</v>
      </c>
      <c r="AC1622" t="s">
        <v>106</v>
      </c>
      <c r="AD1622" t="s">
        <v>216</v>
      </c>
    </row>
    <row r="1623" spans="1:30" hidden="1" x14ac:dyDescent="0.3">
      <c r="A1623" t="s">
        <v>7141</v>
      </c>
      <c r="B1623" t="s">
        <v>7142</v>
      </c>
      <c r="C1623" s="1" t="str">
        <f t="shared" si="262"/>
        <v>21:0502</v>
      </c>
      <c r="D1623" s="1" t="str">
        <f t="shared" si="269"/>
        <v>21:0166</v>
      </c>
      <c r="E1623" t="s">
        <v>7143</v>
      </c>
      <c r="F1623" t="s">
        <v>7144</v>
      </c>
      <c r="H1623">
        <v>52.060197700000003</v>
      </c>
      <c r="I1623">
        <v>-62.232337999999999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31</v>
      </c>
      <c r="M1623" t="s">
        <v>127</v>
      </c>
      <c r="N1623">
        <v>443</v>
      </c>
      <c r="O1623" t="s">
        <v>192</v>
      </c>
      <c r="P1623" t="s">
        <v>131</v>
      </c>
      <c r="Q1623" t="s">
        <v>95</v>
      </c>
      <c r="R1623" t="s">
        <v>136</v>
      </c>
      <c r="S1623" t="s">
        <v>95</v>
      </c>
      <c r="T1623" t="s">
        <v>40</v>
      </c>
      <c r="U1623" t="s">
        <v>776</v>
      </c>
      <c r="V1623" t="s">
        <v>748</v>
      </c>
      <c r="W1623" t="s">
        <v>40</v>
      </c>
      <c r="X1623" t="s">
        <v>43</v>
      </c>
      <c r="Y1623" t="s">
        <v>39</v>
      </c>
      <c r="Z1623" t="s">
        <v>67</v>
      </c>
      <c r="AA1623" t="s">
        <v>58</v>
      </c>
      <c r="AB1623" t="s">
        <v>195</v>
      </c>
      <c r="AC1623" t="s">
        <v>144</v>
      </c>
      <c r="AD1623" t="s">
        <v>86</v>
      </c>
    </row>
    <row r="1624" spans="1:30" hidden="1" x14ac:dyDescent="0.3">
      <c r="A1624" t="s">
        <v>7145</v>
      </c>
      <c r="B1624" t="s">
        <v>7146</v>
      </c>
      <c r="C1624" s="1" t="str">
        <f t="shared" si="262"/>
        <v>21:0502</v>
      </c>
      <c r="D1624" s="1" t="str">
        <f t="shared" si="269"/>
        <v>21:0166</v>
      </c>
      <c r="E1624" t="s">
        <v>7147</v>
      </c>
      <c r="F1624" t="s">
        <v>7148</v>
      </c>
      <c r="H1624">
        <v>52.067366300000003</v>
      </c>
      <c r="I1624">
        <v>-62.288556300000003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31</v>
      </c>
      <c r="M1624" t="s">
        <v>142</v>
      </c>
      <c r="N1624">
        <v>444</v>
      </c>
      <c r="O1624" t="s">
        <v>169</v>
      </c>
      <c r="P1624" t="s">
        <v>68</v>
      </c>
      <c r="Q1624" t="s">
        <v>95</v>
      </c>
      <c r="R1624" t="s">
        <v>39</v>
      </c>
      <c r="S1624" t="s">
        <v>95</v>
      </c>
      <c r="T1624" t="s">
        <v>40</v>
      </c>
      <c r="U1624" t="s">
        <v>276</v>
      </c>
      <c r="V1624" t="s">
        <v>748</v>
      </c>
      <c r="W1624" t="s">
        <v>40</v>
      </c>
      <c r="X1624" t="s">
        <v>43</v>
      </c>
      <c r="Y1624" t="s">
        <v>95</v>
      </c>
      <c r="Z1624" t="s">
        <v>185</v>
      </c>
      <c r="AA1624" t="s">
        <v>44</v>
      </c>
      <c r="AB1624" t="s">
        <v>59</v>
      </c>
      <c r="AC1624" t="s">
        <v>250</v>
      </c>
      <c r="AD1624" t="s">
        <v>61</v>
      </c>
    </row>
    <row r="1625" spans="1:30" hidden="1" x14ac:dyDescent="0.3">
      <c r="A1625" t="s">
        <v>7149</v>
      </c>
      <c r="B1625" t="s">
        <v>7150</v>
      </c>
      <c r="C1625" s="1" t="str">
        <f t="shared" si="262"/>
        <v>21:0502</v>
      </c>
      <c r="D1625" s="1" t="str">
        <f t="shared" si="269"/>
        <v>21:0166</v>
      </c>
      <c r="E1625" t="s">
        <v>7151</v>
      </c>
      <c r="F1625" t="s">
        <v>7152</v>
      </c>
      <c r="H1625">
        <v>52.053023099999997</v>
      </c>
      <c r="I1625">
        <v>-62.282236099999999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31</v>
      </c>
      <c r="M1625" t="s">
        <v>150</v>
      </c>
      <c r="N1625">
        <v>445</v>
      </c>
      <c r="O1625" t="s">
        <v>135</v>
      </c>
      <c r="P1625" t="s">
        <v>36</v>
      </c>
      <c r="Q1625" t="s">
        <v>95</v>
      </c>
      <c r="R1625" t="s">
        <v>136</v>
      </c>
      <c r="S1625" t="s">
        <v>95</v>
      </c>
      <c r="T1625" t="s">
        <v>40</v>
      </c>
      <c r="U1625" t="s">
        <v>53</v>
      </c>
      <c r="V1625" t="s">
        <v>94</v>
      </c>
      <c r="W1625" t="s">
        <v>40</v>
      </c>
      <c r="X1625" t="s">
        <v>43</v>
      </c>
      <c r="Y1625" t="s">
        <v>39</v>
      </c>
      <c r="Z1625" t="s">
        <v>263</v>
      </c>
      <c r="AA1625" t="s">
        <v>314</v>
      </c>
      <c r="AB1625" t="s">
        <v>416</v>
      </c>
      <c r="AC1625" t="s">
        <v>179</v>
      </c>
      <c r="AD1625" t="s">
        <v>71</v>
      </c>
    </row>
    <row r="1626" spans="1:30" hidden="1" x14ac:dyDescent="0.3">
      <c r="A1626" t="s">
        <v>7153</v>
      </c>
      <c r="B1626" t="s">
        <v>7154</v>
      </c>
      <c r="C1626" s="1" t="str">
        <f t="shared" si="262"/>
        <v>21:0502</v>
      </c>
      <c r="D1626" s="1" t="str">
        <f t="shared" si="269"/>
        <v>21:0166</v>
      </c>
      <c r="E1626" t="s">
        <v>7155</v>
      </c>
      <c r="F1626" t="s">
        <v>7156</v>
      </c>
      <c r="H1626">
        <v>52.031330099999998</v>
      </c>
      <c r="I1626">
        <v>-62.333077899999999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31</v>
      </c>
      <c r="M1626" t="s">
        <v>175</v>
      </c>
      <c r="N1626">
        <v>446</v>
      </c>
      <c r="O1626" t="s">
        <v>329</v>
      </c>
      <c r="P1626" t="s">
        <v>185</v>
      </c>
      <c r="Q1626" t="s">
        <v>95</v>
      </c>
      <c r="R1626" t="s">
        <v>38</v>
      </c>
      <c r="S1626" t="s">
        <v>95</v>
      </c>
      <c r="T1626" t="s">
        <v>40</v>
      </c>
      <c r="U1626" t="s">
        <v>329</v>
      </c>
      <c r="V1626" t="s">
        <v>920</v>
      </c>
      <c r="W1626" t="s">
        <v>40</v>
      </c>
      <c r="X1626" t="s">
        <v>43</v>
      </c>
      <c r="Y1626" t="s">
        <v>39</v>
      </c>
      <c r="Z1626" t="s">
        <v>263</v>
      </c>
      <c r="AA1626" t="s">
        <v>314</v>
      </c>
      <c r="AB1626" t="s">
        <v>571</v>
      </c>
      <c r="AC1626" t="s">
        <v>239</v>
      </c>
      <c r="AD1626" t="s">
        <v>203</v>
      </c>
    </row>
    <row r="1627" spans="1:30" hidden="1" x14ac:dyDescent="0.3">
      <c r="A1627" t="s">
        <v>7157</v>
      </c>
      <c r="B1627" t="s">
        <v>7158</v>
      </c>
      <c r="C1627" s="1" t="str">
        <f t="shared" si="262"/>
        <v>21:0502</v>
      </c>
      <c r="D1627" s="1" t="str">
        <f t="shared" si="269"/>
        <v>21:0166</v>
      </c>
      <c r="E1627" t="s">
        <v>7159</v>
      </c>
      <c r="F1627" t="s">
        <v>7160</v>
      </c>
      <c r="H1627">
        <v>52.049693099999999</v>
      </c>
      <c r="I1627">
        <v>-62.413081300000002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31</v>
      </c>
      <c r="M1627" t="s">
        <v>184</v>
      </c>
      <c r="N1627">
        <v>447</v>
      </c>
      <c r="O1627" t="s">
        <v>69</v>
      </c>
      <c r="P1627" t="s">
        <v>265</v>
      </c>
      <c r="Q1627" t="s">
        <v>95</v>
      </c>
      <c r="R1627" t="s">
        <v>38</v>
      </c>
      <c r="S1627" t="s">
        <v>153</v>
      </c>
      <c r="T1627" t="s">
        <v>40</v>
      </c>
      <c r="U1627" t="s">
        <v>132</v>
      </c>
      <c r="V1627" t="s">
        <v>1503</v>
      </c>
      <c r="W1627" t="s">
        <v>40</v>
      </c>
      <c r="X1627" t="s">
        <v>43</v>
      </c>
      <c r="Y1627" t="s">
        <v>55</v>
      </c>
      <c r="Z1627" t="s">
        <v>1139</v>
      </c>
      <c r="AA1627" t="s">
        <v>115</v>
      </c>
      <c r="AB1627" t="s">
        <v>259</v>
      </c>
      <c r="AC1627" t="s">
        <v>57</v>
      </c>
      <c r="AD1627" t="s">
        <v>137</v>
      </c>
    </row>
    <row r="1628" spans="1:30" hidden="1" x14ac:dyDescent="0.3">
      <c r="A1628" t="s">
        <v>7161</v>
      </c>
      <c r="B1628" t="s">
        <v>7162</v>
      </c>
      <c r="C1628" s="1" t="str">
        <f t="shared" si="262"/>
        <v>21:0502</v>
      </c>
      <c r="D1628" s="1" t="str">
        <f>HYPERLINK("http://geochem.nrcan.gc.ca/cdogs/content/svy/svy_e.htm", "")</f>
        <v/>
      </c>
      <c r="G1628" s="1" t="str">
        <f>HYPERLINK("http://geochem.nrcan.gc.ca/cdogs/content/cr_/cr_00056_e.htm", "56")</f>
        <v>56</v>
      </c>
      <c r="J1628" t="s">
        <v>161</v>
      </c>
      <c r="K1628" t="s">
        <v>162</v>
      </c>
      <c r="L1628">
        <v>31</v>
      </c>
      <c r="M1628" t="s">
        <v>163</v>
      </c>
      <c r="N1628">
        <v>448</v>
      </c>
      <c r="O1628" t="s">
        <v>392</v>
      </c>
      <c r="P1628" t="s">
        <v>41</v>
      </c>
      <c r="Q1628" t="s">
        <v>165</v>
      </c>
      <c r="R1628" t="s">
        <v>135</v>
      </c>
      <c r="S1628" t="s">
        <v>130</v>
      </c>
      <c r="T1628" t="s">
        <v>194</v>
      </c>
      <c r="U1628" t="s">
        <v>421</v>
      </c>
      <c r="V1628" t="s">
        <v>353</v>
      </c>
      <c r="W1628" t="s">
        <v>233</v>
      </c>
      <c r="X1628" t="s">
        <v>164</v>
      </c>
      <c r="Y1628" t="s">
        <v>136</v>
      </c>
      <c r="Z1628" t="s">
        <v>211</v>
      </c>
      <c r="AA1628" t="s">
        <v>241</v>
      </c>
      <c r="AB1628" t="s">
        <v>987</v>
      </c>
      <c r="AC1628" t="s">
        <v>936</v>
      </c>
      <c r="AD1628" t="s">
        <v>832</v>
      </c>
    </row>
    <row r="1629" spans="1:30" hidden="1" x14ac:dyDescent="0.3">
      <c r="A1629" t="s">
        <v>7163</v>
      </c>
      <c r="B1629" t="s">
        <v>7164</v>
      </c>
      <c r="C1629" s="1" t="str">
        <f t="shared" ref="C1629:C1692" si="272">HYPERLINK("http://geochem.nrcan.gc.ca/cdogs/content/bdl/bdl210502_e.htm", "21:0502")</f>
        <v>21:0502</v>
      </c>
      <c r="D1629" s="1" t="str">
        <f t="shared" ref="D1629:D1644" si="273">HYPERLINK("http://geochem.nrcan.gc.ca/cdogs/content/svy/svy210166_e.htm", "21:0166")</f>
        <v>21:0166</v>
      </c>
      <c r="E1629" t="s">
        <v>7165</v>
      </c>
      <c r="F1629" t="s">
        <v>7166</v>
      </c>
      <c r="H1629">
        <v>52.033738100000001</v>
      </c>
      <c r="I1629">
        <v>-62.424864900000003</v>
      </c>
      <c r="J1629" s="1" t="str">
        <f t="shared" ref="J1629:J1644" si="274">HYPERLINK("http://geochem.nrcan.gc.ca/cdogs/content/kwd/kwd020027_e.htm", "NGR lake sediment grab sample")</f>
        <v>NGR lake sediment grab sample</v>
      </c>
      <c r="K1629" s="1" t="str">
        <f t="shared" ref="K1629:K1644" si="275">HYPERLINK("http://geochem.nrcan.gc.ca/cdogs/content/kwd/kwd080006_e.htm", "&lt;177 micron (NGR)")</f>
        <v>&lt;177 micron (NGR)</v>
      </c>
      <c r="L1629">
        <v>31</v>
      </c>
      <c r="M1629" t="s">
        <v>191</v>
      </c>
      <c r="N1629">
        <v>449</v>
      </c>
      <c r="O1629" t="s">
        <v>3627</v>
      </c>
      <c r="P1629" t="s">
        <v>335</v>
      </c>
      <c r="Q1629" t="s">
        <v>95</v>
      </c>
      <c r="R1629" t="s">
        <v>131</v>
      </c>
      <c r="S1629" t="s">
        <v>169</v>
      </c>
      <c r="T1629" t="s">
        <v>40</v>
      </c>
      <c r="U1629" t="s">
        <v>7167</v>
      </c>
      <c r="V1629" t="s">
        <v>4003</v>
      </c>
      <c r="W1629" t="s">
        <v>40</v>
      </c>
      <c r="X1629" t="s">
        <v>43</v>
      </c>
      <c r="Y1629" t="s">
        <v>38</v>
      </c>
      <c r="Z1629" t="s">
        <v>122</v>
      </c>
      <c r="AA1629" t="s">
        <v>107</v>
      </c>
      <c r="AB1629" t="s">
        <v>1842</v>
      </c>
      <c r="AC1629" t="s">
        <v>1503</v>
      </c>
      <c r="AD1629" t="s">
        <v>122</v>
      </c>
    </row>
    <row r="1630" spans="1:30" hidden="1" x14ac:dyDescent="0.3">
      <c r="A1630" t="s">
        <v>7168</v>
      </c>
      <c r="B1630" t="s">
        <v>7169</v>
      </c>
      <c r="C1630" s="1" t="str">
        <f t="shared" si="272"/>
        <v>21:0502</v>
      </c>
      <c r="D1630" s="1" t="str">
        <f t="shared" si="273"/>
        <v>21:0166</v>
      </c>
      <c r="E1630" t="s">
        <v>7170</v>
      </c>
      <c r="F1630" t="s">
        <v>7171</v>
      </c>
      <c r="H1630">
        <v>52.032375399999999</v>
      </c>
      <c r="I1630">
        <v>-62.481965000000002</v>
      </c>
      <c r="J1630" s="1" t="str">
        <f t="shared" si="274"/>
        <v>NGR lake sediment grab sample</v>
      </c>
      <c r="K1630" s="1" t="str">
        <f t="shared" si="275"/>
        <v>&lt;177 micron (NGR)</v>
      </c>
      <c r="L1630">
        <v>31</v>
      </c>
      <c r="M1630" t="s">
        <v>201</v>
      </c>
      <c r="N1630">
        <v>450</v>
      </c>
      <c r="O1630" t="s">
        <v>314</v>
      </c>
      <c r="P1630" t="s">
        <v>329</v>
      </c>
      <c r="Q1630" t="s">
        <v>95</v>
      </c>
      <c r="R1630" t="s">
        <v>153</v>
      </c>
      <c r="S1630" t="s">
        <v>176</v>
      </c>
      <c r="T1630" t="s">
        <v>40</v>
      </c>
      <c r="U1630" t="s">
        <v>2585</v>
      </c>
      <c r="V1630" t="s">
        <v>461</v>
      </c>
      <c r="W1630" t="s">
        <v>194</v>
      </c>
      <c r="X1630" t="s">
        <v>43</v>
      </c>
      <c r="Y1630" t="s">
        <v>37</v>
      </c>
      <c r="Z1630" t="s">
        <v>61</v>
      </c>
      <c r="AA1630" t="s">
        <v>115</v>
      </c>
      <c r="AB1630" t="s">
        <v>195</v>
      </c>
      <c r="AC1630" t="s">
        <v>57</v>
      </c>
      <c r="AD1630" t="s">
        <v>449</v>
      </c>
    </row>
    <row r="1631" spans="1:30" hidden="1" x14ac:dyDescent="0.3">
      <c r="A1631" t="s">
        <v>7172</v>
      </c>
      <c r="B1631" t="s">
        <v>7173</v>
      </c>
      <c r="C1631" s="1" t="str">
        <f t="shared" si="272"/>
        <v>21:0502</v>
      </c>
      <c r="D1631" s="1" t="str">
        <f t="shared" si="273"/>
        <v>21:0166</v>
      </c>
      <c r="E1631" t="s">
        <v>7174</v>
      </c>
      <c r="F1631" t="s">
        <v>7175</v>
      </c>
      <c r="H1631">
        <v>52.029270599999997</v>
      </c>
      <c r="I1631">
        <v>-62.546847900000003</v>
      </c>
      <c r="J1631" s="1" t="str">
        <f t="shared" si="274"/>
        <v>NGR lake sediment grab sample</v>
      </c>
      <c r="K1631" s="1" t="str">
        <f t="shared" si="275"/>
        <v>&lt;177 micron (NGR)</v>
      </c>
      <c r="L1631">
        <v>31</v>
      </c>
      <c r="M1631" t="s">
        <v>210</v>
      </c>
      <c r="N1631">
        <v>451</v>
      </c>
      <c r="O1631" t="s">
        <v>409</v>
      </c>
      <c r="P1631" t="s">
        <v>192</v>
      </c>
      <c r="Q1631" t="s">
        <v>95</v>
      </c>
      <c r="R1631" t="s">
        <v>130</v>
      </c>
      <c r="S1631" t="s">
        <v>54</v>
      </c>
      <c r="T1631" t="s">
        <v>40</v>
      </c>
      <c r="U1631" t="s">
        <v>4443</v>
      </c>
      <c r="V1631" t="s">
        <v>2776</v>
      </c>
      <c r="W1631" t="s">
        <v>194</v>
      </c>
      <c r="X1631" t="s">
        <v>43</v>
      </c>
      <c r="Y1631" t="s">
        <v>153</v>
      </c>
      <c r="Z1631" t="s">
        <v>314</v>
      </c>
      <c r="AA1631" t="s">
        <v>58</v>
      </c>
      <c r="AB1631" t="s">
        <v>462</v>
      </c>
      <c r="AC1631" t="s">
        <v>70</v>
      </c>
      <c r="AD1631" t="s">
        <v>203</v>
      </c>
    </row>
    <row r="1632" spans="1:30" hidden="1" x14ac:dyDescent="0.3">
      <c r="A1632" t="s">
        <v>7176</v>
      </c>
      <c r="B1632" t="s">
        <v>7177</v>
      </c>
      <c r="C1632" s="1" t="str">
        <f t="shared" si="272"/>
        <v>21:0502</v>
      </c>
      <c r="D1632" s="1" t="str">
        <f t="shared" si="273"/>
        <v>21:0166</v>
      </c>
      <c r="E1632" t="s">
        <v>7178</v>
      </c>
      <c r="F1632" t="s">
        <v>7179</v>
      </c>
      <c r="H1632">
        <v>52.028982900000003</v>
      </c>
      <c r="I1632">
        <v>-62.599132599999997</v>
      </c>
      <c r="J1632" s="1" t="str">
        <f t="shared" si="274"/>
        <v>NGR lake sediment grab sample</v>
      </c>
      <c r="K1632" s="1" t="str">
        <f t="shared" si="275"/>
        <v>&lt;177 micron (NGR)</v>
      </c>
      <c r="L1632">
        <v>31</v>
      </c>
      <c r="M1632" t="s">
        <v>221</v>
      </c>
      <c r="N1632">
        <v>452</v>
      </c>
      <c r="O1632" t="s">
        <v>143</v>
      </c>
      <c r="P1632" t="s">
        <v>176</v>
      </c>
      <c r="Q1632" t="s">
        <v>95</v>
      </c>
      <c r="R1632" t="s">
        <v>131</v>
      </c>
      <c r="S1632" t="s">
        <v>68</v>
      </c>
      <c r="T1632" t="s">
        <v>40</v>
      </c>
      <c r="U1632" t="s">
        <v>80</v>
      </c>
      <c r="V1632" t="s">
        <v>590</v>
      </c>
      <c r="W1632" t="s">
        <v>40</v>
      </c>
      <c r="X1632" t="s">
        <v>43</v>
      </c>
      <c r="Y1632" t="s">
        <v>153</v>
      </c>
      <c r="Z1632" t="s">
        <v>45</v>
      </c>
      <c r="AA1632" t="s">
        <v>204</v>
      </c>
      <c r="AB1632" t="s">
        <v>636</v>
      </c>
      <c r="AC1632" t="s">
        <v>239</v>
      </c>
      <c r="AD1632" t="s">
        <v>449</v>
      </c>
    </row>
    <row r="1633" spans="1:30" hidden="1" x14ac:dyDescent="0.3">
      <c r="A1633" t="s">
        <v>7180</v>
      </c>
      <c r="B1633" t="s">
        <v>7181</v>
      </c>
      <c r="C1633" s="1" t="str">
        <f t="shared" si="272"/>
        <v>21:0502</v>
      </c>
      <c r="D1633" s="1" t="str">
        <f t="shared" si="273"/>
        <v>21:0166</v>
      </c>
      <c r="E1633" t="s">
        <v>7182</v>
      </c>
      <c r="F1633" t="s">
        <v>7183</v>
      </c>
      <c r="H1633">
        <v>52.036548400000001</v>
      </c>
      <c r="I1633">
        <v>-62.673876700000001</v>
      </c>
      <c r="J1633" s="1" t="str">
        <f t="shared" si="274"/>
        <v>NGR lake sediment grab sample</v>
      </c>
      <c r="K1633" s="1" t="str">
        <f t="shared" si="275"/>
        <v>&lt;177 micron (NGR)</v>
      </c>
      <c r="L1633">
        <v>31</v>
      </c>
      <c r="M1633" t="s">
        <v>230</v>
      </c>
      <c r="N1633">
        <v>453</v>
      </c>
      <c r="O1633" t="s">
        <v>270</v>
      </c>
      <c r="P1633" t="s">
        <v>130</v>
      </c>
      <c r="Q1633" t="s">
        <v>95</v>
      </c>
      <c r="R1633" t="s">
        <v>37</v>
      </c>
      <c r="S1633" t="s">
        <v>39</v>
      </c>
      <c r="T1633" t="s">
        <v>40</v>
      </c>
      <c r="U1633" t="s">
        <v>204</v>
      </c>
      <c r="V1633" t="s">
        <v>649</v>
      </c>
      <c r="W1633" t="s">
        <v>40</v>
      </c>
      <c r="X1633" t="s">
        <v>43</v>
      </c>
      <c r="Y1633" t="s">
        <v>95</v>
      </c>
      <c r="Z1633" t="s">
        <v>35</v>
      </c>
      <c r="AA1633" t="s">
        <v>45</v>
      </c>
      <c r="AB1633" t="s">
        <v>78</v>
      </c>
      <c r="AC1633" t="s">
        <v>106</v>
      </c>
      <c r="AD1633" t="s">
        <v>203</v>
      </c>
    </row>
    <row r="1634" spans="1:30" hidden="1" x14ac:dyDescent="0.3">
      <c r="A1634" t="s">
        <v>7184</v>
      </c>
      <c r="B1634" t="s">
        <v>7185</v>
      </c>
      <c r="C1634" s="1" t="str">
        <f t="shared" si="272"/>
        <v>21:0502</v>
      </c>
      <c r="D1634" s="1" t="str">
        <f t="shared" si="273"/>
        <v>21:0166</v>
      </c>
      <c r="E1634" t="s">
        <v>7186</v>
      </c>
      <c r="F1634" t="s">
        <v>7187</v>
      </c>
      <c r="H1634">
        <v>52.037736799999998</v>
      </c>
      <c r="I1634">
        <v>-62.731990600000003</v>
      </c>
      <c r="J1634" s="1" t="str">
        <f t="shared" si="274"/>
        <v>NGR lake sediment grab sample</v>
      </c>
      <c r="K1634" s="1" t="str">
        <f t="shared" si="275"/>
        <v>&lt;177 micron (NGR)</v>
      </c>
      <c r="L1634">
        <v>31</v>
      </c>
      <c r="M1634" t="s">
        <v>238</v>
      </c>
      <c r="N1634">
        <v>454</v>
      </c>
      <c r="O1634" t="s">
        <v>103</v>
      </c>
      <c r="P1634" t="s">
        <v>202</v>
      </c>
      <c r="Q1634" t="s">
        <v>95</v>
      </c>
      <c r="R1634" t="s">
        <v>55</v>
      </c>
      <c r="S1634" t="s">
        <v>55</v>
      </c>
      <c r="T1634" t="s">
        <v>40</v>
      </c>
      <c r="U1634" t="s">
        <v>204</v>
      </c>
      <c r="V1634" t="s">
        <v>1503</v>
      </c>
      <c r="W1634" t="s">
        <v>40</v>
      </c>
      <c r="X1634" t="s">
        <v>43</v>
      </c>
      <c r="Y1634" t="s">
        <v>95</v>
      </c>
      <c r="Z1634" t="s">
        <v>211</v>
      </c>
      <c r="AA1634" t="s">
        <v>58</v>
      </c>
      <c r="AB1634" t="s">
        <v>936</v>
      </c>
      <c r="AC1634" t="s">
        <v>233</v>
      </c>
      <c r="AD1634" t="s">
        <v>71</v>
      </c>
    </row>
    <row r="1635" spans="1:30" hidden="1" x14ac:dyDescent="0.3">
      <c r="A1635" t="s">
        <v>7188</v>
      </c>
      <c r="B1635" t="s">
        <v>7189</v>
      </c>
      <c r="C1635" s="1" t="str">
        <f t="shared" si="272"/>
        <v>21:0502</v>
      </c>
      <c r="D1635" s="1" t="str">
        <f t="shared" si="273"/>
        <v>21:0166</v>
      </c>
      <c r="E1635" t="s">
        <v>7190</v>
      </c>
      <c r="F1635" t="s">
        <v>7191</v>
      </c>
      <c r="H1635">
        <v>52.041780699999997</v>
      </c>
      <c r="I1635">
        <v>-62.765032099999999</v>
      </c>
      <c r="J1635" s="1" t="str">
        <f t="shared" si="274"/>
        <v>NGR lake sediment grab sample</v>
      </c>
      <c r="K1635" s="1" t="str">
        <f t="shared" si="275"/>
        <v>&lt;177 micron (NGR)</v>
      </c>
      <c r="L1635">
        <v>31</v>
      </c>
      <c r="M1635" t="s">
        <v>246</v>
      </c>
      <c r="N1635">
        <v>455</v>
      </c>
      <c r="O1635" t="s">
        <v>71</v>
      </c>
      <c r="P1635" t="s">
        <v>35</v>
      </c>
      <c r="Q1635" t="s">
        <v>95</v>
      </c>
      <c r="R1635" t="s">
        <v>176</v>
      </c>
      <c r="S1635" t="s">
        <v>192</v>
      </c>
      <c r="T1635" t="s">
        <v>40</v>
      </c>
      <c r="U1635" t="s">
        <v>611</v>
      </c>
      <c r="V1635" t="s">
        <v>7192</v>
      </c>
      <c r="W1635" t="s">
        <v>40</v>
      </c>
      <c r="X1635" t="s">
        <v>179</v>
      </c>
      <c r="Y1635" t="s">
        <v>136</v>
      </c>
      <c r="Z1635" t="s">
        <v>1108</v>
      </c>
      <c r="AA1635" t="s">
        <v>45</v>
      </c>
      <c r="AB1635" t="s">
        <v>784</v>
      </c>
      <c r="AC1635" t="s">
        <v>596</v>
      </c>
      <c r="AD1635" t="s">
        <v>203</v>
      </c>
    </row>
    <row r="1636" spans="1:30" hidden="1" x14ac:dyDescent="0.3">
      <c r="A1636" t="s">
        <v>7193</v>
      </c>
      <c r="B1636" t="s">
        <v>7194</v>
      </c>
      <c r="C1636" s="1" t="str">
        <f t="shared" si="272"/>
        <v>21:0502</v>
      </c>
      <c r="D1636" s="1" t="str">
        <f t="shared" si="273"/>
        <v>21:0166</v>
      </c>
      <c r="E1636" t="s">
        <v>7195</v>
      </c>
      <c r="F1636" t="s">
        <v>7196</v>
      </c>
      <c r="H1636">
        <v>52.034560999999997</v>
      </c>
      <c r="I1636">
        <v>-62.943078800000002</v>
      </c>
      <c r="J1636" s="1" t="str">
        <f t="shared" si="274"/>
        <v>NGR lake sediment grab sample</v>
      </c>
      <c r="K1636" s="1" t="str">
        <f t="shared" si="275"/>
        <v>&lt;177 micron (NGR)</v>
      </c>
      <c r="L1636">
        <v>32</v>
      </c>
      <c r="M1636" t="s">
        <v>34</v>
      </c>
      <c r="N1636">
        <v>456</v>
      </c>
      <c r="O1636" t="s">
        <v>77</v>
      </c>
      <c r="P1636" t="s">
        <v>79</v>
      </c>
      <c r="Q1636" t="s">
        <v>95</v>
      </c>
      <c r="R1636" t="s">
        <v>136</v>
      </c>
      <c r="S1636" t="s">
        <v>39</v>
      </c>
      <c r="T1636" t="s">
        <v>40</v>
      </c>
      <c r="U1636" t="s">
        <v>477</v>
      </c>
      <c r="V1636" t="s">
        <v>239</v>
      </c>
      <c r="W1636" t="s">
        <v>40</v>
      </c>
      <c r="X1636" t="s">
        <v>43</v>
      </c>
      <c r="Y1636" t="s">
        <v>39</v>
      </c>
      <c r="Z1636" t="s">
        <v>164</v>
      </c>
      <c r="AA1636" t="s">
        <v>135</v>
      </c>
      <c r="AB1636" t="s">
        <v>7197</v>
      </c>
      <c r="AC1636" t="s">
        <v>248</v>
      </c>
      <c r="AD1636" t="s">
        <v>61</v>
      </c>
    </row>
    <row r="1637" spans="1:30" hidden="1" x14ac:dyDescent="0.3">
      <c r="A1637" t="s">
        <v>7198</v>
      </c>
      <c r="B1637" t="s">
        <v>7199</v>
      </c>
      <c r="C1637" s="1" t="str">
        <f t="shared" si="272"/>
        <v>21:0502</v>
      </c>
      <c r="D1637" s="1" t="str">
        <f t="shared" si="273"/>
        <v>21:0166</v>
      </c>
      <c r="E1637" t="s">
        <v>7200</v>
      </c>
      <c r="F1637" t="s">
        <v>7201</v>
      </c>
      <c r="H1637">
        <v>52.043899799999998</v>
      </c>
      <c r="I1637">
        <v>-62.820205700000002</v>
      </c>
      <c r="J1637" s="1" t="str">
        <f t="shared" si="274"/>
        <v>NGR lake sediment grab sample</v>
      </c>
      <c r="K1637" s="1" t="str">
        <f t="shared" si="275"/>
        <v>&lt;177 micron (NGR)</v>
      </c>
      <c r="L1637">
        <v>32</v>
      </c>
      <c r="M1637" t="s">
        <v>76</v>
      </c>
      <c r="N1637">
        <v>457</v>
      </c>
      <c r="O1637" t="s">
        <v>1477</v>
      </c>
      <c r="P1637" t="s">
        <v>256</v>
      </c>
      <c r="Q1637" t="s">
        <v>95</v>
      </c>
      <c r="R1637" t="s">
        <v>185</v>
      </c>
      <c r="S1637" t="s">
        <v>576</v>
      </c>
      <c r="T1637" t="s">
        <v>40</v>
      </c>
      <c r="U1637" t="s">
        <v>7202</v>
      </c>
      <c r="V1637" t="s">
        <v>1153</v>
      </c>
      <c r="W1637" t="s">
        <v>194</v>
      </c>
      <c r="X1637" t="s">
        <v>43</v>
      </c>
      <c r="Y1637" t="s">
        <v>55</v>
      </c>
      <c r="Z1637" t="s">
        <v>2422</v>
      </c>
      <c r="AA1637" t="s">
        <v>45</v>
      </c>
      <c r="AB1637" t="s">
        <v>547</v>
      </c>
      <c r="AC1637" t="s">
        <v>57</v>
      </c>
      <c r="AD1637" t="s">
        <v>203</v>
      </c>
    </row>
    <row r="1638" spans="1:30" hidden="1" x14ac:dyDescent="0.3">
      <c r="A1638" t="s">
        <v>7203</v>
      </c>
      <c r="B1638" t="s">
        <v>7204</v>
      </c>
      <c r="C1638" s="1" t="str">
        <f t="shared" si="272"/>
        <v>21:0502</v>
      </c>
      <c r="D1638" s="1" t="str">
        <f t="shared" si="273"/>
        <v>21:0166</v>
      </c>
      <c r="E1638" t="s">
        <v>7205</v>
      </c>
      <c r="F1638" t="s">
        <v>7206</v>
      </c>
      <c r="H1638">
        <v>52.047513700000003</v>
      </c>
      <c r="I1638">
        <v>-62.886198200000003</v>
      </c>
      <c r="J1638" s="1" t="str">
        <f t="shared" si="274"/>
        <v>NGR lake sediment grab sample</v>
      </c>
      <c r="K1638" s="1" t="str">
        <f t="shared" si="275"/>
        <v>&lt;177 micron (NGR)</v>
      </c>
      <c r="L1638">
        <v>32</v>
      </c>
      <c r="M1638" t="s">
        <v>91</v>
      </c>
      <c r="N1638">
        <v>458</v>
      </c>
      <c r="O1638" t="s">
        <v>1101</v>
      </c>
      <c r="P1638" t="s">
        <v>79</v>
      </c>
      <c r="Q1638" t="s">
        <v>95</v>
      </c>
      <c r="R1638" t="s">
        <v>131</v>
      </c>
      <c r="S1638" t="s">
        <v>153</v>
      </c>
      <c r="T1638" t="s">
        <v>40</v>
      </c>
      <c r="U1638" t="s">
        <v>48</v>
      </c>
      <c r="V1638" t="s">
        <v>322</v>
      </c>
      <c r="W1638" t="s">
        <v>40</v>
      </c>
      <c r="X1638" t="s">
        <v>43</v>
      </c>
      <c r="Y1638" t="s">
        <v>95</v>
      </c>
      <c r="Z1638" t="s">
        <v>135</v>
      </c>
      <c r="AA1638" t="s">
        <v>204</v>
      </c>
      <c r="AB1638" t="s">
        <v>2513</v>
      </c>
      <c r="AC1638" t="s">
        <v>57</v>
      </c>
      <c r="AD1638" t="s">
        <v>1477</v>
      </c>
    </row>
    <row r="1639" spans="1:30" hidden="1" x14ac:dyDescent="0.3">
      <c r="A1639" t="s">
        <v>7207</v>
      </c>
      <c r="B1639" t="s">
        <v>7208</v>
      </c>
      <c r="C1639" s="1" t="str">
        <f t="shared" si="272"/>
        <v>21:0502</v>
      </c>
      <c r="D1639" s="1" t="str">
        <f t="shared" si="273"/>
        <v>21:0166</v>
      </c>
      <c r="E1639" t="s">
        <v>7195</v>
      </c>
      <c r="F1639" t="s">
        <v>7209</v>
      </c>
      <c r="H1639">
        <v>52.034560999999997</v>
      </c>
      <c r="I1639">
        <v>-62.943078800000002</v>
      </c>
      <c r="J1639" s="1" t="str">
        <f t="shared" si="274"/>
        <v>NGR lake sediment grab sample</v>
      </c>
      <c r="K1639" s="1" t="str">
        <f t="shared" si="275"/>
        <v>&lt;177 micron (NGR)</v>
      </c>
      <c r="L1639">
        <v>32</v>
      </c>
      <c r="M1639" t="s">
        <v>65</v>
      </c>
      <c r="N1639">
        <v>459</v>
      </c>
      <c r="O1639" t="s">
        <v>873</v>
      </c>
      <c r="P1639" t="s">
        <v>153</v>
      </c>
      <c r="Q1639" t="s">
        <v>95</v>
      </c>
      <c r="R1639" t="s">
        <v>37</v>
      </c>
      <c r="S1639" t="s">
        <v>95</v>
      </c>
      <c r="T1639" t="s">
        <v>40</v>
      </c>
      <c r="U1639" t="s">
        <v>104</v>
      </c>
      <c r="V1639" t="s">
        <v>271</v>
      </c>
      <c r="W1639" t="s">
        <v>40</v>
      </c>
      <c r="X1639" t="s">
        <v>43</v>
      </c>
      <c r="Y1639" t="s">
        <v>39</v>
      </c>
      <c r="Z1639" t="s">
        <v>67</v>
      </c>
      <c r="AA1639" t="s">
        <v>135</v>
      </c>
      <c r="AB1639" t="s">
        <v>7210</v>
      </c>
      <c r="AC1639" t="s">
        <v>250</v>
      </c>
      <c r="AD1639" t="s">
        <v>61</v>
      </c>
    </row>
    <row r="1640" spans="1:30" hidden="1" x14ac:dyDescent="0.3">
      <c r="A1640" t="s">
        <v>7211</v>
      </c>
      <c r="B1640" t="s">
        <v>7212</v>
      </c>
      <c r="C1640" s="1" t="str">
        <f t="shared" si="272"/>
        <v>21:0502</v>
      </c>
      <c r="D1640" s="1" t="str">
        <f t="shared" si="273"/>
        <v>21:0166</v>
      </c>
      <c r="E1640" t="s">
        <v>7195</v>
      </c>
      <c r="F1640" t="s">
        <v>7213</v>
      </c>
      <c r="H1640">
        <v>52.034560999999997</v>
      </c>
      <c r="I1640">
        <v>-62.943078800000002</v>
      </c>
      <c r="J1640" s="1" t="str">
        <f t="shared" si="274"/>
        <v>NGR lake sediment grab sample</v>
      </c>
      <c r="K1640" s="1" t="str">
        <f t="shared" si="275"/>
        <v>&lt;177 micron (NGR)</v>
      </c>
      <c r="L1640">
        <v>32</v>
      </c>
      <c r="M1640" t="s">
        <v>52</v>
      </c>
      <c r="N1640">
        <v>460</v>
      </c>
      <c r="O1640" t="s">
        <v>263</v>
      </c>
      <c r="P1640" t="s">
        <v>153</v>
      </c>
      <c r="Q1640" t="s">
        <v>95</v>
      </c>
      <c r="R1640" t="s">
        <v>39</v>
      </c>
      <c r="S1640" t="s">
        <v>95</v>
      </c>
      <c r="T1640" t="s">
        <v>40</v>
      </c>
      <c r="U1640" t="s">
        <v>1019</v>
      </c>
      <c r="V1640" t="s">
        <v>179</v>
      </c>
      <c r="W1640" t="s">
        <v>40</v>
      </c>
      <c r="X1640" t="s">
        <v>43</v>
      </c>
      <c r="Y1640" t="s">
        <v>55</v>
      </c>
      <c r="Z1640" t="s">
        <v>153</v>
      </c>
      <c r="AA1640" t="s">
        <v>135</v>
      </c>
      <c r="AB1640" t="s">
        <v>7214</v>
      </c>
      <c r="AC1640" t="s">
        <v>250</v>
      </c>
      <c r="AD1640" t="s">
        <v>107</v>
      </c>
    </row>
    <row r="1641" spans="1:30" hidden="1" x14ac:dyDescent="0.3">
      <c r="A1641" t="s">
        <v>7215</v>
      </c>
      <c r="B1641" t="s">
        <v>7216</v>
      </c>
      <c r="C1641" s="1" t="str">
        <f t="shared" si="272"/>
        <v>21:0502</v>
      </c>
      <c r="D1641" s="1" t="str">
        <f t="shared" si="273"/>
        <v>21:0166</v>
      </c>
      <c r="E1641" t="s">
        <v>7217</v>
      </c>
      <c r="F1641" t="s">
        <v>7218</v>
      </c>
      <c r="H1641">
        <v>52.0207938</v>
      </c>
      <c r="I1641">
        <v>-62.922666700000001</v>
      </c>
      <c r="J1641" s="1" t="str">
        <f t="shared" si="274"/>
        <v>NGR lake sediment grab sample</v>
      </c>
      <c r="K1641" s="1" t="str">
        <f t="shared" si="275"/>
        <v>&lt;177 micron (NGR)</v>
      </c>
      <c r="L1641">
        <v>32</v>
      </c>
      <c r="M1641" t="s">
        <v>102</v>
      </c>
      <c r="N1641">
        <v>461</v>
      </c>
      <c r="O1641" t="s">
        <v>263</v>
      </c>
      <c r="P1641" t="s">
        <v>54</v>
      </c>
      <c r="Q1641" t="s">
        <v>95</v>
      </c>
      <c r="R1641" t="s">
        <v>153</v>
      </c>
      <c r="S1641" t="s">
        <v>130</v>
      </c>
      <c r="T1641" t="s">
        <v>40</v>
      </c>
      <c r="U1641" t="s">
        <v>1241</v>
      </c>
      <c r="V1641" t="s">
        <v>39</v>
      </c>
      <c r="W1641" t="s">
        <v>40</v>
      </c>
      <c r="X1641" t="s">
        <v>179</v>
      </c>
      <c r="Y1641" t="s">
        <v>95</v>
      </c>
      <c r="Z1641" t="s">
        <v>214</v>
      </c>
      <c r="AA1641" t="s">
        <v>134</v>
      </c>
      <c r="AB1641" t="s">
        <v>3016</v>
      </c>
      <c r="AC1641" t="s">
        <v>42</v>
      </c>
      <c r="AD1641" t="s">
        <v>324</v>
      </c>
    </row>
    <row r="1642" spans="1:30" hidden="1" x14ac:dyDescent="0.3">
      <c r="A1642" t="s">
        <v>7219</v>
      </c>
      <c r="B1642" t="s">
        <v>7220</v>
      </c>
      <c r="C1642" s="1" t="str">
        <f t="shared" si="272"/>
        <v>21:0502</v>
      </c>
      <c r="D1642" s="1" t="str">
        <f t="shared" si="273"/>
        <v>21:0166</v>
      </c>
      <c r="E1642" t="s">
        <v>7221</v>
      </c>
      <c r="F1642" t="s">
        <v>7222</v>
      </c>
      <c r="H1642">
        <v>52.013465199999999</v>
      </c>
      <c r="I1642">
        <v>-62.9598309</v>
      </c>
      <c r="J1642" s="1" t="str">
        <f t="shared" si="274"/>
        <v>NGR lake sediment grab sample</v>
      </c>
      <c r="K1642" s="1" t="str">
        <f t="shared" si="275"/>
        <v>&lt;177 micron (NGR)</v>
      </c>
      <c r="L1642">
        <v>32</v>
      </c>
      <c r="M1642" t="s">
        <v>113</v>
      </c>
      <c r="N1642">
        <v>462</v>
      </c>
      <c r="O1642" t="s">
        <v>44</v>
      </c>
      <c r="P1642" t="s">
        <v>364</v>
      </c>
      <c r="Q1642" t="s">
        <v>95</v>
      </c>
      <c r="R1642" t="s">
        <v>185</v>
      </c>
      <c r="S1642" t="s">
        <v>136</v>
      </c>
      <c r="T1642" t="s">
        <v>40</v>
      </c>
      <c r="U1642" t="s">
        <v>3419</v>
      </c>
      <c r="V1642" t="s">
        <v>271</v>
      </c>
      <c r="W1642" t="s">
        <v>194</v>
      </c>
      <c r="X1642" t="s">
        <v>179</v>
      </c>
      <c r="Y1642" t="s">
        <v>95</v>
      </c>
      <c r="Z1642" t="s">
        <v>337</v>
      </c>
      <c r="AA1642" t="s">
        <v>58</v>
      </c>
      <c r="AB1642" t="s">
        <v>300</v>
      </c>
      <c r="AC1642" t="s">
        <v>47</v>
      </c>
      <c r="AD1642" t="s">
        <v>86</v>
      </c>
    </row>
    <row r="1643" spans="1:30" hidden="1" x14ac:dyDescent="0.3">
      <c r="A1643" t="s">
        <v>7223</v>
      </c>
      <c r="B1643" t="s">
        <v>7224</v>
      </c>
      <c r="C1643" s="1" t="str">
        <f t="shared" si="272"/>
        <v>21:0502</v>
      </c>
      <c r="D1643" s="1" t="str">
        <f t="shared" si="273"/>
        <v>21:0166</v>
      </c>
      <c r="E1643" t="s">
        <v>7225</v>
      </c>
      <c r="F1643" t="s">
        <v>7226</v>
      </c>
      <c r="H1643">
        <v>52.038539299999997</v>
      </c>
      <c r="I1643">
        <v>-62.953642500000001</v>
      </c>
      <c r="J1643" s="1" t="str">
        <f t="shared" si="274"/>
        <v>NGR lake sediment grab sample</v>
      </c>
      <c r="K1643" s="1" t="str">
        <f t="shared" si="275"/>
        <v>&lt;177 micron (NGR)</v>
      </c>
      <c r="L1643">
        <v>32</v>
      </c>
      <c r="M1643" t="s">
        <v>127</v>
      </c>
      <c r="N1643">
        <v>463</v>
      </c>
      <c r="O1643" t="s">
        <v>130</v>
      </c>
      <c r="P1643" t="s">
        <v>131</v>
      </c>
      <c r="Q1643" t="s">
        <v>39</v>
      </c>
      <c r="R1643" t="s">
        <v>55</v>
      </c>
      <c r="S1643" t="s">
        <v>95</v>
      </c>
      <c r="T1643" t="s">
        <v>40</v>
      </c>
      <c r="U1643" t="s">
        <v>571</v>
      </c>
      <c r="V1643" t="s">
        <v>2296</v>
      </c>
      <c r="W1643" t="s">
        <v>40</v>
      </c>
      <c r="X1643" t="s">
        <v>43</v>
      </c>
      <c r="Y1643" t="s">
        <v>95</v>
      </c>
      <c r="Z1643" t="s">
        <v>67</v>
      </c>
      <c r="AA1643" t="s">
        <v>134</v>
      </c>
      <c r="AB1643" t="s">
        <v>193</v>
      </c>
      <c r="AC1643" t="s">
        <v>70</v>
      </c>
      <c r="AD1643" t="s">
        <v>203</v>
      </c>
    </row>
    <row r="1644" spans="1:30" hidden="1" x14ac:dyDescent="0.3">
      <c r="A1644" t="s">
        <v>7227</v>
      </c>
      <c r="B1644" t="s">
        <v>7228</v>
      </c>
      <c r="C1644" s="1" t="str">
        <f t="shared" si="272"/>
        <v>21:0502</v>
      </c>
      <c r="D1644" s="1" t="str">
        <f t="shared" si="273"/>
        <v>21:0166</v>
      </c>
      <c r="E1644" t="s">
        <v>7229</v>
      </c>
      <c r="F1644" t="s">
        <v>7230</v>
      </c>
      <c r="H1644">
        <v>52.040129100000001</v>
      </c>
      <c r="I1644">
        <v>-63.000203200000001</v>
      </c>
      <c r="J1644" s="1" t="str">
        <f t="shared" si="274"/>
        <v>NGR lake sediment grab sample</v>
      </c>
      <c r="K1644" s="1" t="str">
        <f t="shared" si="275"/>
        <v>&lt;177 micron (NGR)</v>
      </c>
      <c r="L1644">
        <v>32</v>
      </c>
      <c r="M1644" t="s">
        <v>142</v>
      </c>
      <c r="N1644">
        <v>464</v>
      </c>
      <c r="O1644" t="s">
        <v>576</v>
      </c>
      <c r="P1644" t="s">
        <v>35</v>
      </c>
      <c r="Q1644" t="s">
        <v>37</v>
      </c>
      <c r="R1644" t="s">
        <v>153</v>
      </c>
      <c r="S1644" t="s">
        <v>37</v>
      </c>
      <c r="T1644" t="s">
        <v>40</v>
      </c>
      <c r="U1644" t="s">
        <v>1520</v>
      </c>
      <c r="V1644" t="s">
        <v>133</v>
      </c>
      <c r="W1644" t="s">
        <v>40</v>
      </c>
      <c r="X1644" t="s">
        <v>43</v>
      </c>
      <c r="Y1644" t="s">
        <v>37</v>
      </c>
      <c r="Z1644" t="s">
        <v>135</v>
      </c>
      <c r="AA1644" t="s">
        <v>258</v>
      </c>
      <c r="AB1644" t="s">
        <v>547</v>
      </c>
      <c r="AC1644" t="s">
        <v>179</v>
      </c>
      <c r="AD1644" t="s">
        <v>409</v>
      </c>
    </row>
    <row r="1645" spans="1:30" hidden="1" x14ac:dyDescent="0.3">
      <c r="A1645" t="s">
        <v>7231</v>
      </c>
      <c r="B1645" t="s">
        <v>7232</v>
      </c>
      <c r="C1645" s="1" t="str">
        <f t="shared" si="272"/>
        <v>21:0502</v>
      </c>
      <c r="D1645" s="1" t="str">
        <f>HYPERLINK("http://geochem.nrcan.gc.ca/cdogs/content/svy/svy_e.htm", "")</f>
        <v/>
      </c>
      <c r="G1645" s="1" t="str">
        <f>HYPERLINK("http://geochem.nrcan.gc.ca/cdogs/content/cr_/cr_00055_e.htm", "55")</f>
        <v>55</v>
      </c>
      <c r="J1645" t="s">
        <v>161</v>
      </c>
      <c r="K1645" t="s">
        <v>162</v>
      </c>
      <c r="L1645">
        <v>32</v>
      </c>
      <c r="M1645" t="s">
        <v>163</v>
      </c>
      <c r="N1645">
        <v>465</v>
      </c>
      <c r="O1645" t="s">
        <v>270</v>
      </c>
      <c r="P1645" t="s">
        <v>67</v>
      </c>
      <c r="Q1645" t="s">
        <v>39</v>
      </c>
      <c r="R1645" t="s">
        <v>185</v>
      </c>
      <c r="S1645" t="s">
        <v>136</v>
      </c>
      <c r="T1645" t="s">
        <v>40</v>
      </c>
      <c r="U1645" t="s">
        <v>1309</v>
      </c>
      <c r="V1645" t="s">
        <v>167</v>
      </c>
      <c r="W1645" t="s">
        <v>40</v>
      </c>
      <c r="X1645" t="s">
        <v>39</v>
      </c>
      <c r="Y1645" t="s">
        <v>95</v>
      </c>
      <c r="Z1645" t="s">
        <v>35</v>
      </c>
      <c r="AA1645" t="s">
        <v>258</v>
      </c>
      <c r="AB1645" t="s">
        <v>554</v>
      </c>
      <c r="AC1645" t="s">
        <v>316</v>
      </c>
      <c r="AD1645" t="s">
        <v>480</v>
      </c>
    </row>
    <row r="1646" spans="1:30" hidden="1" x14ac:dyDescent="0.3">
      <c r="A1646" t="s">
        <v>7233</v>
      </c>
      <c r="B1646" t="s">
        <v>7234</v>
      </c>
      <c r="C1646" s="1" t="str">
        <f t="shared" si="272"/>
        <v>21:0502</v>
      </c>
      <c r="D1646" s="1" t="str">
        <f t="shared" ref="D1646:D1657" si="276">HYPERLINK("http://geochem.nrcan.gc.ca/cdogs/content/svy/svy210166_e.htm", "21:0166")</f>
        <v>21:0166</v>
      </c>
      <c r="E1646" t="s">
        <v>7235</v>
      </c>
      <c r="F1646" t="s">
        <v>7236</v>
      </c>
      <c r="H1646">
        <v>52.012426599999998</v>
      </c>
      <c r="I1646">
        <v>-63.0112454</v>
      </c>
      <c r="J1646" s="1" t="str">
        <f t="shared" ref="J1646:J1657" si="277">HYPERLINK("http://geochem.nrcan.gc.ca/cdogs/content/kwd/kwd020027_e.htm", "NGR lake sediment grab sample")</f>
        <v>NGR lake sediment grab sample</v>
      </c>
      <c r="K1646" s="1" t="str">
        <f t="shared" ref="K1646:K1657" si="278">HYPERLINK("http://geochem.nrcan.gc.ca/cdogs/content/kwd/kwd080006_e.htm", "&lt;177 micron (NGR)")</f>
        <v>&lt;177 micron (NGR)</v>
      </c>
      <c r="L1646">
        <v>32</v>
      </c>
      <c r="M1646" t="s">
        <v>150</v>
      </c>
      <c r="N1646">
        <v>466</v>
      </c>
      <c r="O1646" t="s">
        <v>129</v>
      </c>
      <c r="P1646" t="s">
        <v>130</v>
      </c>
      <c r="Q1646" t="s">
        <v>95</v>
      </c>
      <c r="R1646" t="s">
        <v>153</v>
      </c>
      <c r="S1646" t="s">
        <v>131</v>
      </c>
      <c r="T1646" t="s">
        <v>40</v>
      </c>
      <c r="U1646" t="s">
        <v>3046</v>
      </c>
      <c r="V1646" t="s">
        <v>2195</v>
      </c>
      <c r="W1646" t="s">
        <v>40</v>
      </c>
      <c r="X1646" t="s">
        <v>43</v>
      </c>
      <c r="Y1646" t="s">
        <v>39</v>
      </c>
      <c r="Z1646" t="s">
        <v>613</v>
      </c>
      <c r="AA1646" t="s">
        <v>135</v>
      </c>
      <c r="AB1646" t="s">
        <v>2878</v>
      </c>
      <c r="AC1646" t="s">
        <v>239</v>
      </c>
      <c r="AD1646" t="s">
        <v>80</v>
      </c>
    </row>
    <row r="1647" spans="1:30" hidden="1" x14ac:dyDescent="0.3">
      <c r="A1647" t="s">
        <v>7237</v>
      </c>
      <c r="B1647" t="s">
        <v>7238</v>
      </c>
      <c r="C1647" s="1" t="str">
        <f t="shared" si="272"/>
        <v>21:0502</v>
      </c>
      <c r="D1647" s="1" t="str">
        <f t="shared" si="276"/>
        <v>21:0166</v>
      </c>
      <c r="E1647" t="s">
        <v>7239</v>
      </c>
      <c r="F1647" t="s">
        <v>7240</v>
      </c>
      <c r="H1647">
        <v>52.0133942</v>
      </c>
      <c r="I1647">
        <v>-63.068035899999998</v>
      </c>
      <c r="J1647" s="1" t="str">
        <f t="shared" si="277"/>
        <v>NGR lake sediment grab sample</v>
      </c>
      <c r="K1647" s="1" t="str">
        <f t="shared" si="278"/>
        <v>&lt;177 micron (NGR)</v>
      </c>
      <c r="L1647">
        <v>32</v>
      </c>
      <c r="M1647" t="s">
        <v>175</v>
      </c>
      <c r="N1647">
        <v>467</v>
      </c>
      <c r="O1647" t="s">
        <v>258</v>
      </c>
      <c r="P1647" t="s">
        <v>134</v>
      </c>
      <c r="Q1647" t="s">
        <v>95</v>
      </c>
      <c r="R1647" t="s">
        <v>119</v>
      </c>
      <c r="S1647" t="s">
        <v>79</v>
      </c>
      <c r="T1647" t="s">
        <v>40</v>
      </c>
      <c r="U1647" t="s">
        <v>1236</v>
      </c>
      <c r="V1647" t="s">
        <v>7241</v>
      </c>
      <c r="W1647" t="s">
        <v>40</v>
      </c>
      <c r="X1647" t="s">
        <v>43</v>
      </c>
      <c r="Y1647" t="s">
        <v>95</v>
      </c>
      <c r="Z1647" t="s">
        <v>83</v>
      </c>
      <c r="AA1647" t="s">
        <v>135</v>
      </c>
      <c r="AB1647" t="s">
        <v>2216</v>
      </c>
      <c r="AC1647" t="s">
        <v>596</v>
      </c>
      <c r="AD1647" t="s">
        <v>80</v>
      </c>
    </row>
    <row r="1648" spans="1:30" hidden="1" x14ac:dyDescent="0.3">
      <c r="A1648" t="s">
        <v>7242</v>
      </c>
      <c r="B1648" t="s">
        <v>7243</v>
      </c>
      <c r="C1648" s="1" t="str">
        <f t="shared" si="272"/>
        <v>21:0502</v>
      </c>
      <c r="D1648" s="1" t="str">
        <f t="shared" si="276"/>
        <v>21:0166</v>
      </c>
      <c r="E1648" t="s">
        <v>7244</v>
      </c>
      <c r="F1648" t="s">
        <v>7245</v>
      </c>
      <c r="H1648">
        <v>52.037363800000001</v>
      </c>
      <c r="I1648">
        <v>-63.069502200000002</v>
      </c>
      <c r="J1648" s="1" t="str">
        <f t="shared" si="277"/>
        <v>NGR lake sediment grab sample</v>
      </c>
      <c r="K1648" s="1" t="str">
        <f t="shared" si="278"/>
        <v>&lt;177 micron (NGR)</v>
      </c>
      <c r="L1648">
        <v>32</v>
      </c>
      <c r="M1648" t="s">
        <v>184</v>
      </c>
      <c r="N1648">
        <v>468</v>
      </c>
      <c r="O1648" t="s">
        <v>204</v>
      </c>
      <c r="P1648" t="s">
        <v>92</v>
      </c>
      <c r="Q1648" t="s">
        <v>95</v>
      </c>
      <c r="R1648" t="s">
        <v>38</v>
      </c>
      <c r="S1648" t="s">
        <v>37</v>
      </c>
      <c r="T1648" t="s">
        <v>40</v>
      </c>
      <c r="U1648" t="s">
        <v>291</v>
      </c>
      <c r="V1648" t="s">
        <v>505</v>
      </c>
      <c r="W1648" t="s">
        <v>40</v>
      </c>
      <c r="X1648" t="s">
        <v>43</v>
      </c>
      <c r="Y1648" t="s">
        <v>39</v>
      </c>
      <c r="Z1648" t="s">
        <v>135</v>
      </c>
      <c r="AA1648" t="s">
        <v>134</v>
      </c>
      <c r="AB1648" t="s">
        <v>92</v>
      </c>
      <c r="AC1648" t="s">
        <v>57</v>
      </c>
      <c r="AD1648" t="s">
        <v>170</v>
      </c>
    </row>
    <row r="1649" spans="1:30" hidden="1" x14ac:dyDescent="0.3">
      <c r="A1649" t="s">
        <v>7246</v>
      </c>
      <c r="B1649" t="s">
        <v>7247</v>
      </c>
      <c r="C1649" s="1" t="str">
        <f t="shared" si="272"/>
        <v>21:0502</v>
      </c>
      <c r="D1649" s="1" t="str">
        <f t="shared" si="276"/>
        <v>21:0166</v>
      </c>
      <c r="E1649" t="s">
        <v>7248</v>
      </c>
      <c r="F1649" t="s">
        <v>7249</v>
      </c>
      <c r="H1649">
        <v>52.0791556</v>
      </c>
      <c r="I1649">
        <v>-63.081271399999999</v>
      </c>
      <c r="J1649" s="1" t="str">
        <f t="shared" si="277"/>
        <v>NGR lake sediment grab sample</v>
      </c>
      <c r="K1649" s="1" t="str">
        <f t="shared" si="278"/>
        <v>&lt;177 micron (NGR)</v>
      </c>
      <c r="L1649">
        <v>32</v>
      </c>
      <c r="M1649" t="s">
        <v>191</v>
      </c>
      <c r="N1649">
        <v>469</v>
      </c>
      <c r="O1649" t="s">
        <v>116</v>
      </c>
      <c r="P1649" t="s">
        <v>67</v>
      </c>
      <c r="Q1649" t="s">
        <v>95</v>
      </c>
      <c r="R1649" t="s">
        <v>202</v>
      </c>
      <c r="S1649" t="s">
        <v>119</v>
      </c>
      <c r="T1649" t="s">
        <v>40</v>
      </c>
      <c r="U1649" t="s">
        <v>1242</v>
      </c>
      <c r="V1649" t="s">
        <v>2476</v>
      </c>
      <c r="W1649" t="s">
        <v>40</v>
      </c>
      <c r="X1649" t="s">
        <v>43</v>
      </c>
      <c r="Y1649" t="s">
        <v>68</v>
      </c>
      <c r="Z1649" t="s">
        <v>257</v>
      </c>
      <c r="AA1649" t="s">
        <v>134</v>
      </c>
      <c r="AB1649" t="s">
        <v>589</v>
      </c>
      <c r="AC1649" t="s">
        <v>97</v>
      </c>
      <c r="AD1649" t="s">
        <v>438</v>
      </c>
    </row>
    <row r="1650" spans="1:30" hidden="1" x14ac:dyDescent="0.3">
      <c r="A1650" t="s">
        <v>7250</v>
      </c>
      <c r="B1650" t="s">
        <v>7251</v>
      </c>
      <c r="C1650" s="1" t="str">
        <f t="shared" si="272"/>
        <v>21:0502</v>
      </c>
      <c r="D1650" s="1" t="str">
        <f t="shared" si="276"/>
        <v>21:0166</v>
      </c>
      <c r="E1650" t="s">
        <v>7252</v>
      </c>
      <c r="F1650" t="s">
        <v>7253</v>
      </c>
      <c r="H1650">
        <v>52.075432200000002</v>
      </c>
      <c r="I1650">
        <v>-63.029558700000003</v>
      </c>
      <c r="J1650" s="1" t="str">
        <f t="shared" si="277"/>
        <v>NGR lake sediment grab sample</v>
      </c>
      <c r="K1650" s="1" t="str">
        <f t="shared" si="278"/>
        <v>&lt;177 micron (NGR)</v>
      </c>
      <c r="L1650">
        <v>32</v>
      </c>
      <c r="M1650" t="s">
        <v>201</v>
      </c>
      <c r="N1650">
        <v>470</v>
      </c>
      <c r="O1650" t="s">
        <v>648</v>
      </c>
      <c r="P1650" t="s">
        <v>377</v>
      </c>
      <c r="Q1650" t="s">
        <v>95</v>
      </c>
      <c r="R1650" t="s">
        <v>38</v>
      </c>
      <c r="S1650" t="s">
        <v>37</v>
      </c>
      <c r="T1650" t="s">
        <v>40</v>
      </c>
      <c r="U1650" t="s">
        <v>630</v>
      </c>
      <c r="V1650" t="s">
        <v>947</v>
      </c>
      <c r="W1650" t="s">
        <v>194</v>
      </c>
      <c r="X1650" t="s">
        <v>43</v>
      </c>
      <c r="Y1650" t="s">
        <v>119</v>
      </c>
      <c r="Z1650" t="s">
        <v>211</v>
      </c>
      <c r="AA1650" t="s">
        <v>58</v>
      </c>
      <c r="AB1650" t="s">
        <v>46</v>
      </c>
      <c r="AC1650" t="s">
        <v>179</v>
      </c>
      <c r="AD1650" t="s">
        <v>241</v>
      </c>
    </row>
    <row r="1651" spans="1:30" hidden="1" x14ac:dyDescent="0.3">
      <c r="A1651" t="s">
        <v>7254</v>
      </c>
      <c r="B1651" t="s">
        <v>7255</v>
      </c>
      <c r="C1651" s="1" t="str">
        <f t="shared" si="272"/>
        <v>21:0502</v>
      </c>
      <c r="D1651" s="1" t="str">
        <f t="shared" si="276"/>
        <v>21:0166</v>
      </c>
      <c r="E1651" t="s">
        <v>7256</v>
      </c>
      <c r="F1651" t="s">
        <v>7257</v>
      </c>
      <c r="H1651">
        <v>52.099934599999997</v>
      </c>
      <c r="I1651">
        <v>-63.022291500000001</v>
      </c>
      <c r="J1651" s="1" t="str">
        <f t="shared" si="277"/>
        <v>NGR lake sediment grab sample</v>
      </c>
      <c r="K1651" s="1" t="str">
        <f t="shared" si="278"/>
        <v>&lt;177 micron (NGR)</v>
      </c>
      <c r="L1651">
        <v>32</v>
      </c>
      <c r="M1651" t="s">
        <v>210</v>
      </c>
      <c r="N1651">
        <v>471</v>
      </c>
      <c r="O1651" t="s">
        <v>383</v>
      </c>
      <c r="P1651" t="s">
        <v>247</v>
      </c>
      <c r="Q1651" t="s">
        <v>95</v>
      </c>
      <c r="R1651" t="s">
        <v>119</v>
      </c>
      <c r="S1651" t="s">
        <v>131</v>
      </c>
      <c r="T1651" t="s">
        <v>40</v>
      </c>
      <c r="U1651" t="s">
        <v>864</v>
      </c>
      <c r="V1651" t="s">
        <v>598</v>
      </c>
      <c r="W1651" t="s">
        <v>40</v>
      </c>
      <c r="X1651" t="s">
        <v>43</v>
      </c>
      <c r="Y1651" t="s">
        <v>95</v>
      </c>
      <c r="Z1651" t="s">
        <v>135</v>
      </c>
      <c r="AA1651" t="s">
        <v>135</v>
      </c>
      <c r="AB1651" t="s">
        <v>784</v>
      </c>
      <c r="AC1651" t="s">
        <v>70</v>
      </c>
      <c r="AD1651" t="s">
        <v>409</v>
      </c>
    </row>
    <row r="1652" spans="1:30" hidden="1" x14ac:dyDescent="0.3">
      <c r="A1652" t="s">
        <v>7258</v>
      </c>
      <c r="B1652" t="s">
        <v>7259</v>
      </c>
      <c r="C1652" s="1" t="str">
        <f t="shared" si="272"/>
        <v>21:0502</v>
      </c>
      <c r="D1652" s="1" t="str">
        <f t="shared" si="276"/>
        <v>21:0166</v>
      </c>
      <c r="E1652" t="s">
        <v>7260</v>
      </c>
      <c r="F1652" t="s">
        <v>7261</v>
      </c>
      <c r="H1652">
        <v>52.102386600000003</v>
      </c>
      <c r="I1652">
        <v>-63.095154000000001</v>
      </c>
      <c r="J1652" s="1" t="str">
        <f t="shared" si="277"/>
        <v>NGR lake sediment grab sample</v>
      </c>
      <c r="K1652" s="1" t="str">
        <f t="shared" si="278"/>
        <v>&lt;177 micron (NGR)</v>
      </c>
      <c r="L1652">
        <v>32</v>
      </c>
      <c r="M1652" t="s">
        <v>221</v>
      </c>
      <c r="N1652">
        <v>472</v>
      </c>
      <c r="O1652" t="s">
        <v>1101</v>
      </c>
      <c r="P1652" t="s">
        <v>202</v>
      </c>
      <c r="Q1652" t="s">
        <v>95</v>
      </c>
      <c r="R1652" t="s">
        <v>38</v>
      </c>
      <c r="S1652" t="s">
        <v>37</v>
      </c>
      <c r="T1652" t="s">
        <v>40</v>
      </c>
      <c r="U1652" t="s">
        <v>409</v>
      </c>
      <c r="V1652" t="s">
        <v>313</v>
      </c>
      <c r="W1652" t="s">
        <v>40</v>
      </c>
      <c r="X1652" t="s">
        <v>43</v>
      </c>
      <c r="Y1652" t="s">
        <v>55</v>
      </c>
      <c r="Z1652" t="s">
        <v>204</v>
      </c>
      <c r="AA1652" t="s">
        <v>134</v>
      </c>
      <c r="AB1652" t="s">
        <v>293</v>
      </c>
      <c r="AC1652" t="s">
        <v>179</v>
      </c>
      <c r="AD1652" t="s">
        <v>1060</v>
      </c>
    </row>
    <row r="1653" spans="1:30" hidden="1" x14ac:dyDescent="0.3">
      <c r="A1653" t="s">
        <v>7262</v>
      </c>
      <c r="B1653" t="s">
        <v>7263</v>
      </c>
      <c r="C1653" s="1" t="str">
        <f t="shared" si="272"/>
        <v>21:0502</v>
      </c>
      <c r="D1653" s="1" t="str">
        <f t="shared" si="276"/>
        <v>21:0166</v>
      </c>
      <c r="E1653" t="s">
        <v>7264</v>
      </c>
      <c r="F1653" t="s">
        <v>7265</v>
      </c>
      <c r="H1653">
        <v>52.130684700000003</v>
      </c>
      <c r="I1653">
        <v>-63.064758099999999</v>
      </c>
      <c r="J1653" s="1" t="str">
        <f t="shared" si="277"/>
        <v>NGR lake sediment grab sample</v>
      </c>
      <c r="K1653" s="1" t="str">
        <f t="shared" si="278"/>
        <v>&lt;177 micron (NGR)</v>
      </c>
      <c r="L1653">
        <v>32</v>
      </c>
      <c r="M1653" t="s">
        <v>230</v>
      </c>
      <c r="N1653">
        <v>473</v>
      </c>
      <c r="O1653" t="s">
        <v>391</v>
      </c>
      <c r="P1653" t="s">
        <v>130</v>
      </c>
      <c r="Q1653" t="s">
        <v>95</v>
      </c>
      <c r="R1653" t="s">
        <v>131</v>
      </c>
      <c r="S1653" t="s">
        <v>136</v>
      </c>
      <c r="T1653" t="s">
        <v>40</v>
      </c>
      <c r="U1653" t="s">
        <v>3419</v>
      </c>
      <c r="V1653" t="s">
        <v>444</v>
      </c>
      <c r="W1653" t="s">
        <v>40</v>
      </c>
      <c r="X1653" t="s">
        <v>43</v>
      </c>
      <c r="Y1653" t="s">
        <v>39</v>
      </c>
      <c r="Z1653" t="s">
        <v>258</v>
      </c>
      <c r="AA1653" t="s">
        <v>214</v>
      </c>
      <c r="AB1653" t="s">
        <v>232</v>
      </c>
      <c r="AC1653" t="s">
        <v>239</v>
      </c>
      <c r="AD1653" t="s">
        <v>86</v>
      </c>
    </row>
    <row r="1654" spans="1:30" hidden="1" x14ac:dyDescent="0.3">
      <c r="A1654" t="s">
        <v>7266</v>
      </c>
      <c r="B1654" t="s">
        <v>7267</v>
      </c>
      <c r="C1654" s="1" t="str">
        <f t="shared" si="272"/>
        <v>21:0502</v>
      </c>
      <c r="D1654" s="1" t="str">
        <f t="shared" si="276"/>
        <v>21:0166</v>
      </c>
      <c r="E1654" t="s">
        <v>7268</v>
      </c>
      <c r="F1654" t="s">
        <v>7269</v>
      </c>
      <c r="H1654">
        <v>52.127782799999999</v>
      </c>
      <c r="I1654">
        <v>-63.041558199999997</v>
      </c>
      <c r="J1654" s="1" t="str">
        <f t="shared" si="277"/>
        <v>NGR lake sediment grab sample</v>
      </c>
      <c r="K1654" s="1" t="str">
        <f t="shared" si="278"/>
        <v>&lt;177 micron (NGR)</v>
      </c>
      <c r="L1654">
        <v>32</v>
      </c>
      <c r="M1654" t="s">
        <v>238</v>
      </c>
      <c r="N1654">
        <v>474</v>
      </c>
      <c r="O1654" t="s">
        <v>414</v>
      </c>
      <c r="P1654" t="s">
        <v>185</v>
      </c>
      <c r="Q1654" t="s">
        <v>95</v>
      </c>
      <c r="R1654" t="s">
        <v>153</v>
      </c>
      <c r="S1654" t="s">
        <v>55</v>
      </c>
      <c r="T1654" t="s">
        <v>40</v>
      </c>
      <c r="U1654" t="s">
        <v>344</v>
      </c>
      <c r="V1654" t="s">
        <v>144</v>
      </c>
      <c r="W1654" t="s">
        <v>194</v>
      </c>
      <c r="X1654" t="s">
        <v>43</v>
      </c>
      <c r="Y1654" t="s">
        <v>39</v>
      </c>
      <c r="Z1654" t="s">
        <v>135</v>
      </c>
      <c r="AA1654" t="s">
        <v>214</v>
      </c>
      <c r="AB1654" t="s">
        <v>519</v>
      </c>
      <c r="AC1654" t="s">
        <v>179</v>
      </c>
      <c r="AD1654" t="s">
        <v>71</v>
      </c>
    </row>
    <row r="1655" spans="1:30" hidden="1" x14ac:dyDescent="0.3">
      <c r="A1655" t="s">
        <v>7270</v>
      </c>
      <c r="B1655" t="s">
        <v>7271</v>
      </c>
      <c r="C1655" s="1" t="str">
        <f t="shared" si="272"/>
        <v>21:0502</v>
      </c>
      <c r="D1655" s="1" t="str">
        <f t="shared" si="276"/>
        <v>21:0166</v>
      </c>
      <c r="E1655" t="s">
        <v>7272</v>
      </c>
      <c r="F1655" t="s">
        <v>7273</v>
      </c>
      <c r="H1655">
        <v>52.156721400000002</v>
      </c>
      <c r="I1655">
        <v>-63.022804200000003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32</v>
      </c>
      <c r="M1655" t="s">
        <v>246</v>
      </c>
      <c r="N1655">
        <v>475</v>
      </c>
      <c r="O1655" t="s">
        <v>35</v>
      </c>
      <c r="P1655" t="s">
        <v>202</v>
      </c>
      <c r="Q1655" t="s">
        <v>95</v>
      </c>
      <c r="R1655" t="s">
        <v>131</v>
      </c>
      <c r="S1655" t="s">
        <v>39</v>
      </c>
      <c r="T1655" t="s">
        <v>40</v>
      </c>
      <c r="U1655" t="s">
        <v>258</v>
      </c>
      <c r="V1655" t="s">
        <v>42</v>
      </c>
      <c r="W1655" t="s">
        <v>40</v>
      </c>
      <c r="X1655" t="s">
        <v>43</v>
      </c>
      <c r="Y1655" t="s">
        <v>37</v>
      </c>
      <c r="Z1655" t="s">
        <v>263</v>
      </c>
      <c r="AA1655" t="s">
        <v>135</v>
      </c>
      <c r="AB1655" t="s">
        <v>493</v>
      </c>
      <c r="AC1655" t="s">
        <v>42</v>
      </c>
      <c r="AD1655" t="s">
        <v>478</v>
      </c>
    </row>
    <row r="1656" spans="1:30" hidden="1" x14ac:dyDescent="0.3">
      <c r="A1656" t="s">
        <v>7274</v>
      </c>
      <c r="B1656" t="s">
        <v>7275</v>
      </c>
      <c r="C1656" s="1" t="str">
        <f t="shared" si="272"/>
        <v>21:0502</v>
      </c>
      <c r="D1656" s="1" t="str">
        <f t="shared" si="276"/>
        <v>21:0166</v>
      </c>
      <c r="E1656" t="s">
        <v>7276</v>
      </c>
      <c r="F1656" t="s">
        <v>7277</v>
      </c>
      <c r="H1656">
        <v>52.008253000000003</v>
      </c>
      <c r="I1656">
        <v>-62.847897600000003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33</v>
      </c>
      <c r="M1656" t="s">
        <v>34</v>
      </c>
      <c r="N1656">
        <v>476</v>
      </c>
      <c r="O1656" t="s">
        <v>1241</v>
      </c>
      <c r="P1656" t="s">
        <v>145</v>
      </c>
      <c r="Q1656" t="s">
        <v>95</v>
      </c>
      <c r="R1656" t="s">
        <v>153</v>
      </c>
      <c r="S1656" t="s">
        <v>136</v>
      </c>
      <c r="T1656" t="s">
        <v>40</v>
      </c>
      <c r="U1656" t="s">
        <v>58</v>
      </c>
      <c r="V1656" t="s">
        <v>322</v>
      </c>
      <c r="W1656" t="s">
        <v>40</v>
      </c>
      <c r="X1656" t="s">
        <v>43</v>
      </c>
      <c r="Y1656" t="s">
        <v>95</v>
      </c>
      <c r="Z1656" t="s">
        <v>58</v>
      </c>
      <c r="AA1656" t="s">
        <v>214</v>
      </c>
      <c r="AB1656" t="s">
        <v>192</v>
      </c>
      <c r="AC1656" t="s">
        <v>239</v>
      </c>
      <c r="AD1656" t="s">
        <v>324</v>
      </c>
    </row>
    <row r="1657" spans="1:30" hidden="1" x14ac:dyDescent="0.3">
      <c r="A1657" t="s">
        <v>7278</v>
      </c>
      <c r="B1657" t="s">
        <v>7279</v>
      </c>
      <c r="C1657" s="1" t="str">
        <f t="shared" si="272"/>
        <v>21:0502</v>
      </c>
      <c r="D1657" s="1" t="str">
        <f t="shared" si="276"/>
        <v>21:0166</v>
      </c>
      <c r="E1657" t="s">
        <v>7280</v>
      </c>
      <c r="F1657" t="s">
        <v>7281</v>
      </c>
      <c r="H1657">
        <v>52.166779699999999</v>
      </c>
      <c r="I1657">
        <v>-63.054695000000002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33</v>
      </c>
      <c r="M1657" t="s">
        <v>76</v>
      </c>
      <c r="N1657">
        <v>477</v>
      </c>
      <c r="O1657" t="s">
        <v>204</v>
      </c>
      <c r="P1657" t="s">
        <v>202</v>
      </c>
      <c r="Q1657" t="s">
        <v>95</v>
      </c>
      <c r="R1657" t="s">
        <v>131</v>
      </c>
      <c r="S1657" t="s">
        <v>37</v>
      </c>
      <c r="T1657" t="s">
        <v>40</v>
      </c>
      <c r="U1657" t="s">
        <v>258</v>
      </c>
      <c r="V1657" t="s">
        <v>70</v>
      </c>
      <c r="W1657" t="s">
        <v>40</v>
      </c>
      <c r="X1657" t="s">
        <v>43</v>
      </c>
      <c r="Y1657" t="s">
        <v>95</v>
      </c>
      <c r="Z1657" t="s">
        <v>337</v>
      </c>
      <c r="AA1657" t="s">
        <v>135</v>
      </c>
      <c r="AB1657" t="s">
        <v>59</v>
      </c>
      <c r="AC1657" t="s">
        <v>42</v>
      </c>
      <c r="AD1657" t="s">
        <v>478</v>
      </c>
    </row>
    <row r="1658" spans="1:30" hidden="1" x14ac:dyDescent="0.3">
      <c r="A1658" t="s">
        <v>7282</v>
      </c>
      <c r="B1658" t="s">
        <v>7283</v>
      </c>
      <c r="C1658" s="1" t="str">
        <f t="shared" si="272"/>
        <v>21:0502</v>
      </c>
      <c r="D1658" s="1" t="str">
        <f>HYPERLINK("http://geochem.nrcan.gc.ca/cdogs/content/svy/svy_e.htm", "")</f>
        <v/>
      </c>
      <c r="G1658" s="1" t="str">
        <f>HYPERLINK("http://geochem.nrcan.gc.ca/cdogs/content/cr_/cr_00056_e.htm", "56")</f>
        <v>56</v>
      </c>
      <c r="J1658" t="s">
        <v>161</v>
      </c>
      <c r="K1658" t="s">
        <v>162</v>
      </c>
      <c r="L1658">
        <v>33</v>
      </c>
      <c r="M1658" t="s">
        <v>163</v>
      </c>
      <c r="N1658">
        <v>478</v>
      </c>
      <c r="O1658" t="s">
        <v>1175</v>
      </c>
      <c r="P1658" t="s">
        <v>257</v>
      </c>
      <c r="Q1658" t="s">
        <v>165</v>
      </c>
      <c r="R1658" t="s">
        <v>270</v>
      </c>
      <c r="S1658" t="s">
        <v>130</v>
      </c>
      <c r="T1658" t="s">
        <v>194</v>
      </c>
      <c r="U1658" t="s">
        <v>7080</v>
      </c>
      <c r="V1658" t="s">
        <v>728</v>
      </c>
      <c r="W1658" t="s">
        <v>233</v>
      </c>
      <c r="X1658" t="s">
        <v>829</v>
      </c>
      <c r="Y1658" t="s">
        <v>136</v>
      </c>
      <c r="Z1658" t="s">
        <v>211</v>
      </c>
      <c r="AA1658" t="s">
        <v>107</v>
      </c>
      <c r="AB1658" t="s">
        <v>131</v>
      </c>
      <c r="AC1658" t="s">
        <v>134</v>
      </c>
      <c r="AD1658" t="s">
        <v>1313</v>
      </c>
    </row>
    <row r="1659" spans="1:30" hidden="1" x14ac:dyDescent="0.3">
      <c r="A1659" t="s">
        <v>7284</v>
      </c>
      <c r="B1659" t="s">
        <v>7285</v>
      </c>
      <c r="C1659" s="1" t="str">
        <f t="shared" si="272"/>
        <v>21:0502</v>
      </c>
      <c r="D1659" s="1" t="str">
        <f t="shared" ref="D1659:D1683" si="279">HYPERLINK("http://geochem.nrcan.gc.ca/cdogs/content/svy/svy210166_e.htm", "21:0166")</f>
        <v>21:0166</v>
      </c>
      <c r="E1659" t="s">
        <v>7276</v>
      </c>
      <c r="F1659" t="s">
        <v>7286</v>
      </c>
      <c r="H1659">
        <v>52.008253000000003</v>
      </c>
      <c r="I1659">
        <v>-62.847897600000003</v>
      </c>
      <c r="J1659" s="1" t="str">
        <f t="shared" ref="J1659:J1683" si="280">HYPERLINK("http://geochem.nrcan.gc.ca/cdogs/content/kwd/kwd020027_e.htm", "NGR lake sediment grab sample")</f>
        <v>NGR lake sediment grab sample</v>
      </c>
      <c r="K1659" s="1" t="str">
        <f t="shared" ref="K1659:K1683" si="281">HYPERLINK("http://geochem.nrcan.gc.ca/cdogs/content/kwd/kwd080006_e.htm", "&lt;177 micron (NGR)")</f>
        <v>&lt;177 micron (NGR)</v>
      </c>
      <c r="L1659">
        <v>33</v>
      </c>
      <c r="M1659" t="s">
        <v>65</v>
      </c>
      <c r="N1659">
        <v>479</v>
      </c>
      <c r="O1659" t="s">
        <v>391</v>
      </c>
      <c r="P1659" t="s">
        <v>145</v>
      </c>
      <c r="Q1659" t="s">
        <v>95</v>
      </c>
      <c r="R1659" t="s">
        <v>92</v>
      </c>
      <c r="S1659" t="s">
        <v>136</v>
      </c>
      <c r="T1659" t="s">
        <v>40</v>
      </c>
      <c r="U1659" t="s">
        <v>58</v>
      </c>
      <c r="V1659" t="s">
        <v>47</v>
      </c>
      <c r="W1659" t="s">
        <v>40</v>
      </c>
      <c r="X1659" t="s">
        <v>43</v>
      </c>
      <c r="Y1659" t="s">
        <v>95</v>
      </c>
      <c r="Z1659" t="s">
        <v>214</v>
      </c>
      <c r="AA1659" t="s">
        <v>204</v>
      </c>
      <c r="AB1659" t="s">
        <v>678</v>
      </c>
      <c r="AC1659" t="s">
        <v>57</v>
      </c>
      <c r="AD1659" t="s">
        <v>122</v>
      </c>
    </row>
    <row r="1660" spans="1:30" hidden="1" x14ac:dyDescent="0.3">
      <c r="A1660" t="s">
        <v>7287</v>
      </c>
      <c r="B1660" t="s">
        <v>7288</v>
      </c>
      <c r="C1660" s="1" t="str">
        <f t="shared" si="272"/>
        <v>21:0502</v>
      </c>
      <c r="D1660" s="1" t="str">
        <f t="shared" si="279"/>
        <v>21:0166</v>
      </c>
      <c r="E1660" t="s">
        <v>7276</v>
      </c>
      <c r="F1660" t="s">
        <v>7289</v>
      </c>
      <c r="H1660">
        <v>52.008253000000003</v>
      </c>
      <c r="I1660">
        <v>-62.847897600000003</v>
      </c>
      <c r="J1660" s="1" t="str">
        <f t="shared" si="280"/>
        <v>NGR lake sediment grab sample</v>
      </c>
      <c r="K1660" s="1" t="str">
        <f t="shared" si="281"/>
        <v>&lt;177 micron (NGR)</v>
      </c>
      <c r="L1660">
        <v>33</v>
      </c>
      <c r="M1660" t="s">
        <v>52</v>
      </c>
      <c r="N1660">
        <v>480</v>
      </c>
      <c r="O1660" t="s">
        <v>2422</v>
      </c>
      <c r="P1660" t="s">
        <v>329</v>
      </c>
      <c r="Q1660" t="s">
        <v>95</v>
      </c>
      <c r="R1660" t="s">
        <v>185</v>
      </c>
      <c r="S1660" t="s">
        <v>92</v>
      </c>
      <c r="T1660" t="s">
        <v>40</v>
      </c>
      <c r="U1660" t="s">
        <v>1125</v>
      </c>
      <c r="V1660" t="s">
        <v>264</v>
      </c>
      <c r="W1660" t="s">
        <v>40</v>
      </c>
      <c r="X1660" t="s">
        <v>43</v>
      </c>
      <c r="Y1660" t="s">
        <v>39</v>
      </c>
      <c r="Z1660" t="s">
        <v>211</v>
      </c>
      <c r="AA1660" t="s">
        <v>135</v>
      </c>
      <c r="AB1660" t="s">
        <v>372</v>
      </c>
      <c r="AC1660" t="s">
        <v>167</v>
      </c>
      <c r="AD1660" t="s">
        <v>1448</v>
      </c>
    </row>
    <row r="1661" spans="1:30" hidden="1" x14ac:dyDescent="0.3">
      <c r="A1661" t="s">
        <v>7290</v>
      </c>
      <c r="B1661" t="s">
        <v>7291</v>
      </c>
      <c r="C1661" s="1" t="str">
        <f t="shared" si="272"/>
        <v>21:0502</v>
      </c>
      <c r="D1661" s="1" t="str">
        <f t="shared" si="279"/>
        <v>21:0166</v>
      </c>
      <c r="E1661" t="s">
        <v>7292</v>
      </c>
      <c r="F1661" t="s">
        <v>7293</v>
      </c>
      <c r="H1661">
        <v>52.019758299999999</v>
      </c>
      <c r="I1661">
        <v>-62.8197057</v>
      </c>
      <c r="J1661" s="1" t="str">
        <f t="shared" si="280"/>
        <v>NGR lake sediment grab sample</v>
      </c>
      <c r="K1661" s="1" t="str">
        <f t="shared" si="281"/>
        <v>&lt;177 micron (NGR)</v>
      </c>
      <c r="L1661">
        <v>33</v>
      </c>
      <c r="M1661" t="s">
        <v>91</v>
      </c>
      <c r="N1661">
        <v>481</v>
      </c>
      <c r="O1661" t="s">
        <v>53</v>
      </c>
      <c r="P1661" t="s">
        <v>176</v>
      </c>
      <c r="Q1661" t="s">
        <v>95</v>
      </c>
      <c r="R1661" t="s">
        <v>136</v>
      </c>
      <c r="S1661" t="s">
        <v>95</v>
      </c>
      <c r="T1661" t="s">
        <v>40</v>
      </c>
      <c r="U1661" t="s">
        <v>571</v>
      </c>
      <c r="V1661" t="s">
        <v>947</v>
      </c>
      <c r="W1661" t="s">
        <v>40</v>
      </c>
      <c r="X1661" t="s">
        <v>43</v>
      </c>
      <c r="Y1661" t="s">
        <v>95</v>
      </c>
      <c r="Z1661" t="s">
        <v>204</v>
      </c>
      <c r="AA1661" t="s">
        <v>58</v>
      </c>
      <c r="AB1661" t="s">
        <v>46</v>
      </c>
      <c r="AC1661" t="s">
        <v>250</v>
      </c>
      <c r="AD1661" t="s">
        <v>61</v>
      </c>
    </row>
    <row r="1662" spans="1:30" hidden="1" x14ac:dyDescent="0.3">
      <c r="A1662" t="s">
        <v>7294</v>
      </c>
      <c r="B1662" t="s">
        <v>7295</v>
      </c>
      <c r="C1662" s="1" t="str">
        <f t="shared" si="272"/>
        <v>21:0502</v>
      </c>
      <c r="D1662" s="1" t="str">
        <f t="shared" si="279"/>
        <v>21:0166</v>
      </c>
      <c r="E1662" t="s">
        <v>7296</v>
      </c>
      <c r="F1662" t="s">
        <v>7297</v>
      </c>
      <c r="H1662">
        <v>52.016386400000002</v>
      </c>
      <c r="I1662">
        <v>-62.754309900000003</v>
      </c>
      <c r="J1662" s="1" t="str">
        <f t="shared" si="280"/>
        <v>NGR lake sediment grab sample</v>
      </c>
      <c r="K1662" s="1" t="str">
        <f t="shared" si="281"/>
        <v>&lt;177 micron (NGR)</v>
      </c>
      <c r="L1662">
        <v>33</v>
      </c>
      <c r="M1662" t="s">
        <v>102</v>
      </c>
      <c r="N1662">
        <v>482</v>
      </c>
      <c r="O1662" t="s">
        <v>1463</v>
      </c>
      <c r="P1662" t="s">
        <v>276</v>
      </c>
      <c r="Q1662" t="s">
        <v>95</v>
      </c>
      <c r="R1662" t="s">
        <v>185</v>
      </c>
      <c r="S1662" t="s">
        <v>130</v>
      </c>
      <c r="T1662" t="s">
        <v>40</v>
      </c>
      <c r="U1662" t="s">
        <v>676</v>
      </c>
      <c r="V1662" t="s">
        <v>278</v>
      </c>
      <c r="W1662" t="s">
        <v>40</v>
      </c>
      <c r="X1662" t="s">
        <v>43</v>
      </c>
      <c r="Y1662" t="s">
        <v>37</v>
      </c>
      <c r="Z1662" t="s">
        <v>214</v>
      </c>
      <c r="AA1662" t="s">
        <v>204</v>
      </c>
      <c r="AB1662" t="s">
        <v>493</v>
      </c>
      <c r="AC1662" t="s">
        <v>293</v>
      </c>
      <c r="AD1662" t="s">
        <v>478</v>
      </c>
    </row>
    <row r="1663" spans="1:30" hidden="1" x14ac:dyDescent="0.3">
      <c r="A1663" t="s">
        <v>7298</v>
      </c>
      <c r="B1663" t="s">
        <v>7299</v>
      </c>
      <c r="C1663" s="1" t="str">
        <f t="shared" si="272"/>
        <v>21:0502</v>
      </c>
      <c r="D1663" s="1" t="str">
        <f t="shared" si="279"/>
        <v>21:0166</v>
      </c>
      <c r="E1663" t="s">
        <v>7300</v>
      </c>
      <c r="F1663" t="s">
        <v>7301</v>
      </c>
      <c r="H1663">
        <v>52.009440599999998</v>
      </c>
      <c r="I1663">
        <v>-62.708340300000003</v>
      </c>
      <c r="J1663" s="1" t="str">
        <f t="shared" si="280"/>
        <v>NGR lake sediment grab sample</v>
      </c>
      <c r="K1663" s="1" t="str">
        <f t="shared" si="281"/>
        <v>&lt;177 micron (NGR)</v>
      </c>
      <c r="L1663">
        <v>33</v>
      </c>
      <c r="M1663" t="s">
        <v>113</v>
      </c>
      <c r="N1663">
        <v>483</v>
      </c>
      <c r="O1663" t="s">
        <v>941</v>
      </c>
      <c r="P1663" t="s">
        <v>164</v>
      </c>
      <c r="Q1663" t="s">
        <v>95</v>
      </c>
      <c r="R1663" t="s">
        <v>79</v>
      </c>
      <c r="S1663" t="s">
        <v>36</v>
      </c>
      <c r="T1663" t="s">
        <v>40</v>
      </c>
      <c r="U1663" t="s">
        <v>842</v>
      </c>
      <c r="V1663" t="s">
        <v>167</v>
      </c>
      <c r="W1663" t="s">
        <v>40</v>
      </c>
      <c r="X1663" t="s">
        <v>43</v>
      </c>
      <c r="Y1663" t="s">
        <v>55</v>
      </c>
      <c r="Z1663" t="s">
        <v>2422</v>
      </c>
      <c r="AA1663" t="s">
        <v>44</v>
      </c>
      <c r="AB1663" t="s">
        <v>936</v>
      </c>
      <c r="AC1663" t="s">
        <v>47</v>
      </c>
      <c r="AD1663" t="s">
        <v>324</v>
      </c>
    </row>
    <row r="1664" spans="1:30" hidden="1" x14ac:dyDescent="0.3">
      <c r="A1664" t="s">
        <v>7302</v>
      </c>
      <c r="B1664" t="s">
        <v>7303</v>
      </c>
      <c r="C1664" s="1" t="str">
        <f t="shared" si="272"/>
        <v>21:0502</v>
      </c>
      <c r="D1664" s="1" t="str">
        <f t="shared" si="279"/>
        <v>21:0166</v>
      </c>
      <c r="E1664" t="s">
        <v>7304</v>
      </c>
      <c r="F1664" t="s">
        <v>7305</v>
      </c>
      <c r="H1664">
        <v>52.006354700000003</v>
      </c>
      <c r="I1664">
        <v>-62.638887099999998</v>
      </c>
      <c r="J1664" s="1" t="str">
        <f t="shared" si="280"/>
        <v>NGR lake sediment grab sample</v>
      </c>
      <c r="K1664" s="1" t="str">
        <f t="shared" si="281"/>
        <v>&lt;177 micron (NGR)</v>
      </c>
      <c r="L1664">
        <v>33</v>
      </c>
      <c r="M1664" t="s">
        <v>127</v>
      </c>
      <c r="N1664">
        <v>484</v>
      </c>
      <c r="O1664" t="s">
        <v>283</v>
      </c>
      <c r="P1664" t="s">
        <v>36</v>
      </c>
      <c r="Q1664" t="s">
        <v>95</v>
      </c>
      <c r="R1664" t="s">
        <v>153</v>
      </c>
      <c r="S1664" t="s">
        <v>37</v>
      </c>
      <c r="T1664" t="s">
        <v>40</v>
      </c>
      <c r="U1664" t="s">
        <v>1665</v>
      </c>
      <c r="V1664" t="s">
        <v>2662</v>
      </c>
      <c r="W1664" t="s">
        <v>40</v>
      </c>
      <c r="X1664" t="s">
        <v>43</v>
      </c>
      <c r="Y1664" t="s">
        <v>95</v>
      </c>
      <c r="Z1664" t="s">
        <v>423</v>
      </c>
      <c r="AA1664" t="s">
        <v>58</v>
      </c>
      <c r="AB1664" t="s">
        <v>437</v>
      </c>
      <c r="AC1664" t="s">
        <v>42</v>
      </c>
      <c r="AD1664" t="s">
        <v>155</v>
      </c>
    </row>
    <row r="1665" spans="1:30" hidden="1" x14ac:dyDescent="0.3">
      <c r="A1665" t="s">
        <v>7306</v>
      </c>
      <c r="B1665" t="s">
        <v>7307</v>
      </c>
      <c r="C1665" s="1" t="str">
        <f t="shared" si="272"/>
        <v>21:0502</v>
      </c>
      <c r="D1665" s="1" t="str">
        <f t="shared" si="279"/>
        <v>21:0166</v>
      </c>
      <c r="E1665" t="s">
        <v>7308</v>
      </c>
      <c r="F1665" t="s">
        <v>7309</v>
      </c>
      <c r="H1665">
        <v>52.011847000000003</v>
      </c>
      <c r="I1665">
        <v>-62.581248600000002</v>
      </c>
      <c r="J1665" s="1" t="str">
        <f t="shared" si="280"/>
        <v>NGR lake sediment grab sample</v>
      </c>
      <c r="K1665" s="1" t="str">
        <f t="shared" si="281"/>
        <v>&lt;177 micron (NGR)</v>
      </c>
      <c r="L1665">
        <v>33</v>
      </c>
      <c r="M1665" t="s">
        <v>142</v>
      </c>
      <c r="N1665">
        <v>485</v>
      </c>
      <c r="O1665" t="s">
        <v>45</v>
      </c>
      <c r="P1665" t="s">
        <v>54</v>
      </c>
      <c r="Q1665" t="s">
        <v>95</v>
      </c>
      <c r="R1665" t="s">
        <v>153</v>
      </c>
      <c r="S1665" t="s">
        <v>134</v>
      </c>
      <c r="T1665" t="s">
        <v>40</v>
      </c>
      <c r="U1665" t="s">
        <v>7310</v>
      </c>
      <c r="V1665" t="s">
        <v>901</v>
      </c>
      <c r="W1665" t="s">
        <v>40</v>
      </c>
      <c r="X1665" t="s">
        <v>43</v>
      </c>
      <c r="Y1665" t="s">
        <v>136</v>
      </c>
      <c r="Z1665" t="s">
        <v>107</v>
      </c>
      <c r="AA1665" t="s">
        <v>58</v>
      </c>
      <c r="AB1665" t="s">
        <v>621</v>
      </c>
      <c r="AC1665" t="s">
        <v>167</v>
      </c>
      <c r="AD1665" t="s">
        <v>1060</v>
      </c>
    </row>
    <row r="1666" spans="1:30" hidden="1" x14ac:dyDescent="0.3">
      <c r="A1666" t="s">
        <v>7311</v>
      </c>
      <c r="B1666" t="s">
        <v>7312</v>
      </c>
      <c r="C1666" s="1" t="str">
        <f t="shared" si="272"/>
        <v>21:0502</v>
      </c>
      <c r="D1666" s="1" t="str">
        <f t="shared" si="279"/>
        <v>21:0166</v>
      </c>
      <c r="E1666" t="s">
        <v>7313</v>
      </c>
      <c r="F1666" t="s">
        <v>7314</v>
      </c>
      <c r="H1666">
        <v>52.012992599999997</v>
      </c>
      <c r="I1666">
        <v>-62.531946599999998</v>
      </c>
      <c r="J1666" s="1" t="str">
        <f t="shared" si="280"/>
        <v>NGR lake sediment grab sample</v>
      </c>
      <c r="K1666" s="1" t="str">
        <f t="shared" si="281"/>
        <v>&lt;177 micron (NGR)</v>
      </c>
      <c r="L1666">
        <v>33</v>
      </c>
      <c r="M1666" t="s">
        <v>150</v>
      </c>
      <c r="N1666">
        <v>486</v>
      </c>
      <c r="O1666" t="s">
        <v>720</v>
      </c>
      <c r="P1666" t="s">
        <v>510</v>
      </c>
      <c r="Q1666" t="s">
        <v>95</v>
      </c>
      <c r="R1666" t="s">
        <v>153</v>
      </c>
      <c r="S1666" t="s">
        <v>256</v>
      </c>
      <c r="T1666" t="s">
        <v>117</v>
      </c>
      <c r="U1666" t="s">
        <v>7315</v>
      </c>
      <c r="V1666" t="s">
        <v>144</v>
      </c>
      <c r="W1666" t="s">
        <v>40</v>
      </c>
      <c r="X1666" t="s">
        <v>43</v>
      </c>
      <c r="Y1666" t="s">
        <v>136</v>
      </c>
      <c r="Z1666" t="s">
        <v>546</v>
      </c>
      <c r="AA1666" t="s">
        <v>115</v>
      </c>
      <c r="AB1666" t="s">
        <v>204</v>
      </c>
      <c r="AC1666" t="s">
        <v>884</v>
      </c>
      <c r="AD1666" t="s">
        <v>449</v>
      </c>
    </row>
    <row r="1667" spans="1:30" hidden="1" x14ac:dyDescent="0.3">
      <c r="A1667" t="s">
        <v>7316</v>
      </c>
      <c r="B1667" t="s">
        <v>7317</v>
      </c>
      <c r="C1667" s="1" t="str">
        <f t="shared" si="272"/>
        <v>21:0502</v>
      </c>
      <c r="D1667" s="1" t="str">
        <f t="shared" si="279"/>
        <v>21:0166</v>
      </c>
      <c r="E1667" t="s">
        <v>7318</v>
      </c>
      <c r="F1667" t="s">
        <v>7319</v>
      </c>
      <c r="H1667">
        <v>52.014569399999999</v>
      </c>
      <c r="I1667">
        <v>-62.5171408</v>
      </c>
      <c r="J1667" s="1" t="str">
        <f t="shared" si="280"/>
        <v>NGR lake sediment grab sample</v>
      </c>
      <c r="K1667" s="1" t="str">
        <f t="shared" si="281"/>
        <v>&lt;177 micron (NGR)</v>
      </c>
      <c r="L1667">
        <v>33</v>
      </c>
      <c r="M1667" t="s">
        <v>175</v>
      </c>
      <c r="N1667">
        <v>487</v>
      </c>
      <c r="O1667" t="s">
        <v>169</v>
      </c>
      <c r="P1667" t="s">
        <v>202</v>
      </c>
      <c r="Q1667" t="s">
        <v>95</v>
      </c>
      <c r="R1667" t="s">
        <v>136</v>
      </c>
      <c r="S1667" t="s">
        <v>95</v>
      </c>
      <c r="T1667" t="s">
        <v>40</v>
      </c>
      <c r="U1667" t="s">
        <v>403</v>
      </c>
      <c r="V1667" t="s">
        <v>278</v>
      </c>
      <c r="W1667" t="s">
        <v>40</v>
      </c>
      <c r="X1667" t="s">
        <v>43</v>
      </c>
      <c r="Y1667" t="s">
        <v>95</v>
      </c>
      <c r="Z1667" t="s">
        <v>35</v>
      </c>
      <c r="AA1667" t="s">
        <v>134</v>
      </c>
      <c r="AB1667" t="s">
        <v>215</v>
      </c>
      <c r="AC1667" t="s">
        <v>144</v>
      </c>
      <c r="AD1667" t="s">
        <v>241</v>
      </c>
    </row>
    <row r="1668" spans="1:30" hidden="1" x14ac:dyDescent="0.3">
      <c r="A1668" t="s">
        <v>7320</v>
      </c>
      <c r="B1668" t="s">
        <v>7321</v>
      </c>
      <c r="C1668" s="1" t="str">
        <f t="shared" si="272"/>
        <v>21:0502</v>
      </c>
      <c r="D1668" s="1" t="str">
        <f t="shared" si="279"/>
        <v>21:0166</v>
      </c>
      <c r="E1668" t="s">
        <v>7322</v>
      </c>
      <c r="F1668" t="s">
        <v>7323</v>
      </c>
      <c r="H1668">
        <v>52.011156800000002</v>
      </c>
      <c r="I1668">
        <v>-62.459991199999997</v>
      </c>
      <c r="J1668" s="1" t="str">
        <f t="shared" si="280"/>
        <v>NGR lake sediment grab sample</v>
      </c>
      <c r="K1668" s="1" t="str">
        <f t="shared" si="281"/>
        <v>&lt;177 micron (NGR)</v>
      </c>
      <c r="L1668">
        <v>33</v>
      </c>
      <c r="M1668" t="s">
        <v>184</v>
      </c>
      <c r="N1668">
        <v>488</v>
      </c>
      <c r="O1668" t="s">
        <v>241</v>
      </c>
      <c r="P1668" t="s">
        <v>54</v>
      </c>
      <c r="Q1668" t="s">
        <v>95</v>
      </c>
      <c r="R1668" t="s">
        <v>54</v>
      </c>
      <c r="S1668" t="s">
        <v>130</v>
      </c>
      <c r="T1668" t="s">
        <v>40</v>
      </c>
      <c r="U1668" t="s">
        <v>5469</v>
      </c>
      <c r="V1668" t="s">
        <v>1578</v>
      </c>
      <c r="W1668" t="s">
        <v>117</v>
      </c>
      <c r="X1668" t="s">
        <v>43</v>
      </c>
      <c r="Y1668" t="s">
        <v>131</v>
      </c>
      <c r="Z1668" t="s">
        <v>314</v>
      </c>
      <c r="AA1668" t="s">
        <v>214</v>
      </c>
      <c r="AB1668" t="s">
        <v>1378</v>
      </c>
      <c r="AC1668" t="s">
        <v>42</v>
      </c>
      <c r="AD1668" t="s">
        <v>203</v>
      </c>
    </row>
    <row r="1669" spans="1:30" hidden="1" x14ac:dyDescent="0.3">
      <c r="A1669" t="s">
        <v>7324</v>
      </c>
      <c r="B1669" t="s">
        <v>7325</v>
      </c>
      <c r="C1669" s="1" t="str">
        <f t="shared" si="272"/>
        <v>21:0502</v>
      </c>
      <c r="D1669" s="1" t="str">
        <f t="shared" si="279"/>
        <v>21:0166</v>
      </c>
      <c r="E1669" t="s">
        <v>7326</v>
      </c>
      <c r="F1669" t="s">
        <v>7327</v>
      </c>
      <c r="H1669">
        <v>52.017623399999998</v>
      </c>
      <c r="I1669">
        <v>-62.3681822</v>
      </c>
      <c r="J1669" s="1" t="str">
        <f t="shared" si="280"/>
        <v>NGR lake sediment grab sample</v>
      </c>
      <c r="K1669" s="1" t="str">
        <f t="shared" si="281"/>
        <v>&lt;177 micron (NGR)</v>
      </c>
      <c r="L1669">
        <v>33</v>
      </c>
      <c r="M1669" t="s">
        <v>191</v>
      </c>
      <c r="N1669">
        <v>489</v>
      </c>
      <c r="O1669" t="s">
        <v>1865</v>
      </c>
      <c r="P1669" t="s">
        <v>130</v>
      </c>
      <c r="Q1669" t="s">
        <v>136</v>
      </c>
      <c r="R1669" t="s">
        <v>79</v>
      </c>
      <c r="S1669" t="s">
        <v>169</v>
      </c>
      <c r="T1669" t="s">
        <v>40</v>
      </c>
      <c r="U1669" t="s">
        <v>4750</v>
      </c>
      <c r="V1669" t="s">
        <v>643</v>
      </c>
      <c r="W1669" t="s">
        <v>40</v>
      </c>
      <c r="X1669" t="s">
        <v>43</v>
      </c>
      <c r="Y1669" t="s">
        <v>39</v>
      </c>
      <c r="Z1669" t="s">
        <v>45</v>
      </c>
      <c r="AA1669" t="s">
        <v>58</v>
      </c>
      <c r="AB1669" t="s">
        <v>330</v>
      </c>
      <c r="AC1669" t="s">
        <v>70</v>
      </c>
      <c r="AD1669" t="s">
        <v>137</v>
      </c>
    </row>
    <row r="1670" spans="1:30" hidden="1" x14ac:dyDescent="0.3">
      <c r="A1670" t="s">
        <v>7328</v>
      </c>
      <c r="B1670" t="s">
        <v>7329</v>
      </c>
      <c r="C1670" s="1" t="str">
        <f t="shared" si="272"/>
        <v>21:0502</v>
      </c>
      <c r="D1670" s="1" t="str">
        <f t="shared" si="279"/>
        <v>21:0166</v>
      </c>
      <c r="E1670" t="s">
        <v>7330</v>
      </c>
      <c r="F1670" t="s">
        <v>7331</v>
      </c>
      <c r="H1670">
        <v>52.010357599999999</v>
      </c>
      <c r="I1670">
        <v>-62.324312800000001</v>
      </c>
      <c r="J1670" s="1" t="str">
        <f t="shared" si="280"/>
        <v>NGR lake sediment grab sample</v>
      </c>
      <c r="K1670" s="1" t="str">
        <f t="shared" si="281"/>
        <v>&lt;177 micron (NGR)</v>
      </c>
      <c r="L1670">
        <v>33</v>
      </c>
      <c r="M1670" t="s">
        <v>201</v>
      </c>
      <c r="N1670">
        <v>490</v>
      </c>
      <c r="O1670" t="s">
        <v>247</v>
      </c>
      <c r="P1670" t="s">
        <v>185</v>
      </c>
      <c r="Q1670" t="s">
        <v>95</v>
      </c>
      <c r="R1670" t="s">
        <v>37</v>
      </c>
      <c r="S1670" t="s">
        <v>39</v>
      </c>
      <c r="T1670" t="s">
        <v>40</v>
      </c>
      <c r="U1670" t="s">
        <v>103</v>
      </c>
      <c r="V1670" t="s">
        <v>144</v>
      </c>
      <c r="W1670" t="s">
        <v>40</v>
      </c>
      <c r="X1670" t="s">
        <v>43</v>
      </c>
      <c r="Y1670" t="s">
        <v>95</v>
      </c>
      <c r="Z1670" t="s">
        <v>134</v>
      </c>
      <c r="AA1670" t="s">
        <v>44</v>
      </c>
      <c r="AB1670" t="s">
        <v>178</v>
      </c>
      <c r="AC1670" t="s">
        <v>57</v>
      </c>
      <c r="AD1670" t="s">
        <v>122</v>
      </c>
    </row>
    <row r="1671" spans="1:30" hidden="1" x14ac:dyDescent="0.3">
      <c r="A1671" t="s">
        <v>7332</v>
      </c>
      <c r="B1671" t="s">
        <v>7333</v>
      </c>
      <c r="C1671" s="1" t="str">
        <f t="shared" si="272"/>
        <v>21:0502</v>
      </c>
      <c r="D1671" s="1" t="str">
        <f t="shared" si="279"/>
        <v>21:0166</v>
      </c>
      <c r="E1671" t="s">
        <v>7334</v>
      </c>
      <c r="F1671" t="s">
        <v>7335</v>
      </c>
      <c r="H1671">
        <v>52.012615699999998</v>
      </c>
      <c r="I1671">
        <v>-62.266024799999997</v>
      </c>
      <c r="J1671" s="1" t="str">
        <f t="shared" si="280"/>
        <v>NGR lake sediment grab sample</v>
      </c>
      <c r="K1671" s="1" t="str">
        <f t="shared" si="281"/>
        <v>&lt;177 micron (NGR)</v>
      </c>
      <c r="L1671">
        <v>33</v>
      </c>
      <c r="M1671" t="s">
        <v>210</v>
      </c>
      <c r="N1671">
        <v>491</v>
      </c>
      <c r="O1671" t="s">
        <v>67</v>
      </c>
      <c r="P1671" t="s">
        <v>185</v>
      </c>
      <c r="Q1671" t="s">
        <v>95</v>
      </c>
      <c r="R1671" t="s">
        <v>55</v>
      </c>
      <c r="S1671" t="s">
        <v>95</v>
      </c>
      <c r="T1671" t="s">
        <v>194</v>
      </c>
      <c r="U1671" t="s">
        <v>108</v>
      </c>
      <c r="V1671" t="s">
        <v>2296</v>
      </c>
      <c r="W1671" t="s">
        <v>40</v>
      </c>
      <c r="X1671" t="s">
        <v>43</v>
      </c>
      <c r="Y1671" t="s">
        <v>95</v>
      </c>
      <c r="Z1671" t="s">
        <v>214</v>
      </c>
      <c r="AA1671" t="s">
        <v>314</v>
      </c>
      <c r="AB1671" t="s">
        <v>519</v>
      </c>
      <c r="AC1671" t="s">
        <v>596</v>
      </c>
      <c r="AD1671" t="s">
        <v>203</v>
      </c>
    </row>
    <row r="1672" spans="1:30" hidden="1" x14ac:dyDescent="0.3">
      <c r="A1672" t="s">
        <v>7336</v>
      </c>
      <c r="B1672" t="s">
        <v>7337</v>
      </c>
      <c r="C1672" s="1" t="str">
        <f t="shared" si="272"/>
        <v>21:0502</v>
      </c>
      <c r="D1672" s="1" t="str">
        <f t="shared" si="279"/>
        <v>21:0166</v>
      </c>
      <c r="E1672" t="s">
        <v>7338</v>
      </c>
      <c r="F1672" t="s">
        <v>7339</v>
      </c>
      <c r="H1672">
        <v>52.005022699999998</v>
      </c>
      <c r="I1672">
        <v>-62.263876400000001</v>
      </c>
      <c r="J1672" s="1" t="str">
        <f t="shared" si="280"/>
        <v>NGR lake sediment grab sample</v>
      </c>
      <c r="K1672" s="1" t="str">
        <f t="shared" si="281"/>
        <v>&lt;177 micron (NGR)</v>
      </c>
      <c r="L1672">
        <v>33</v>
      </c>
      <c r="M1672" t="s">
        <v>221</v>
      </c>
      <c r="N1672">
        <v>492</v>
      </c>
      <c r="O1672" t="s">
        <v>54</v>
      </c>
      <c r="P1672" t="s">
        <v>38</v>
      </c>
      <c r="Q1672" t="s">
        <v>95</v>
      </c>
      <c r="R1672" t="s">
        <v>39</v>
      </c>
      <c r="S1672" t="s">
        <v>95</v>
      </c>
      <c r="T1672" t="s">
        <v>40</v>
      </c>
      <c r="U1672" t="s">
        <v>202</v>
      </c>
      <c r="V1672" t="s">
        <v>117</v>
      </c>
      <c r="W1672" t="s">
        <v>40</v>
      </c>
      <c r="X1672" t="s">
        <v>43</v>
      </c>
      <c r="Y1672" t="s">
        <v>95</v>
      </c>
      <c r="Z1672" t="s">
        <v>185</v>
      </c>
      <c r="AA1672" t="s">
        <v>58</v>
      </c>
      <c r="AB1672" t="s">
        <v>416</v>
      </c>
      <c r="AC1672" t="s">
        <v>179</v>
      </c>
      <c r="AD1672" t="s">
        <v>107</v>
      </c>
    </row>
    <row r="1673" spans="1:30" hidden="1" x14ac:dyDescent="0.3">
      <c r="A1673" t="s">
        <v>7340</v>
      </c>
      <c r="B1673" t="s">
        <v>7341</v>
      </c>
      <c r="C1673" s="1" t="str">
        <f t="shared" si="272"/>
        <v>21:0502</v>
      </c>
      <c r="D1673" s="1" t="str">
        <f t="shared" si="279"/>
        <v>21:0166</v>
      </c>
      <c r="E1673" t="s">
        <v>7342</v>
      </c>
      <c r="F1673" t="s">
        <v>7343</v>
      </c>
      <c r="H1673">
        <v>52.035654100000002</v>
      </c>
      <c r="I1673">
        <v>-62.260763599999997</v>
      </c>
      <c r="J1673" s="1" t="str">
        <f t="shared" si="280"/>
        <v>NGR lake sediment grab sample</v>
      </c>
      <c r="K1673" s="1" t="str">
        <f t="shared" si="281"/>
        <v>&lt;177 micron (NGR)</v>
      </c>
      <c r="L1673">
        <v>33</v>
      </c>
      <c r="M1673" t="s">
        <v>230</v>
      </c>
      <c r="N1673">
        <v>493</v>
      </c>
      <c r="O1673" t="s">
        <v>247</v>
      </c>
      <c r="P1673" t="s">
        <v>130</v>
      </c>
      <c r="Q1673" t="s">
        <v>39</v>
      </c>
      <c r="R1673" t="s">
        <v>37</v>
      </c>
      <c r="S1673" t="s">
        <v>95</v>
      </c>
      <c r="T1673" t="s">
        <v>40</v>
      </c>
      <c r="U1673" t="s">
        <v>108</v>
      </c>
      <c r="V1673" t="s">
        <v>233</v>
      </c>
      <c r="W1673" t="s">
        <v>40</v>
      </c>
      <c r="X1673" t="s">
        <v>43</v>
      </c>
      <c r="Y1673" t="s">
        <v>95</v>
      </c>
      <c r="Z1673" t="s">
        <v>214</v>
      </c>
      <c r="AA1673" t="s">
        <v>45</v>
      </c>
      <c r="AB1673" t="s">
        <v>205</v>
      </c>
      <c r="AC1673" t="s">
        <v>70</v>
      </c>
      <c r="AD1673" t="s">
        <v>203</v>
      </c>
    </row>
    <row r="1674" spans="1:30" hidden="1" x14ac:dyDescent="0.3">
      <c r="A1674" t="s">
        <v>7344</v>
      </c>
      <c r="B1674" t="s">
        <v>7345</v>
      </c>
      <c r="C1674" s="1" t="str">
        <f t="shared" si="272"/>
        <v>21:0502</v>
      </c>
      <c r="D1674" s="1" t="str">
        <f t="shared" si="279"/>
        <v>21:0166</v>
      </c>
      <c r="E1674" t="s">
        <v>7346</v>
      </c>
      <c r="F1674" t="s">
        <v>7347</v>
      </c>
      <c r="H1674">
        <v>52.0522657</v>
      </c>
      <c r="I1674">
        <v>-62.1397507</v>
      </c>
      <c r="J1674" s="1" t="str">
        <f t="shared" si="280"/>
        <v>NGR lake sediment grab sample</v>
      </c>
      <c r="K1674" s="1" t="str">
        <f t="shared" si="281"/>
        <v>&lt;177 micron (NGR)</v>
      </c>
      <c r="L1674">
        <v>33</v>
      </c>
      <c r="M1674" t="s">
        <v>238</v>
      </c>
      <c r="N1674">
        <v>494</v>
      </c>
      <c r="O1674" t="s">
        <v>108</v>
      </c>
      <c r="P1674" t="s">
        <v>131</v>
      </c>
      <c r="Q1674" t="s">
        <v>95</v>
      </c>
      <c r="R1674" t="s">
        <v>55</v>
      </c>
      <c r="S1674" t="s">
        <v>136</v>
      </c>
      <c r="T1674" t="s">
        <v>40</v>
      </c>
      <c r="U1674" t="s">
        <v>196</v>
      </c>
      <c r="V1674" t="s">
        <v>57</v>
      </c>
      <c r="W1674" t="s">
        <v>40</v>
      </c>
      <c r="X1674" t="s">
        <v>43</v>
      </c>
      <c r="Y1674" t="s">
        <v>95</v>
      </c>
      <c r="Z1674" t="s">
        <v>35</v>
      </c>
      <c r="AA1674" t="s">
        <v>258</v>
      </c>
      <c r="AB1674" t="s">
        <v>784</v>
      </c>
      <c r="AC1674" t="s">
        <v>57</v>
      </c>
      <c r="AD1674" t="s">
        <v>203</v>
      </c>
    </row>
    <row r="1675" spans="1:30" hidden="1" x14ac:dyDescent="0.3">
      <c r="A1675" t="s">
        <v>7348</v>
      </c>
      <c r="B1675" t="s">
        <v>7349</v>
      </c>
      <c r="C1675" s="1" t="str">
        <f t="shared" si="272"/>
        <v>21:0502</v>
      </c>
      <c r="D1675" s="1" t="str">
        <f t="shared" si="279"/>
        <v>21:0166</v>
      </c>
      <c r="E1675" t="s">
        <v>7350</v>
      </c>
      <c r="F1675" t="s">
        <v>7351</v>
      </c>
      <c r="H1675">
        <v>52.071510199999999</v>
      </c>
      <c r="I1675">
        <v>-62.084099199999997</v>
      </c>
      <c r="J1675" s="1" t="str">
        <f t="shared" si="280"/>
        <v>NGR lake sediment grab sample</v>
      </c>
      <c r="K1675" s="1" t="str">
        <f t="shared" si="281"/>
        <v>&lt;177 micron (NGR)</v>
      </c>
      <c r="L1675">
        <v>33</v>
      </c>
      <c r="M1675" t="s">
        <v>246</v>
      </c>
      <c r="N1675">
        <v>495</v>
      </c>
      <c r="O1675" t="s">
        <v>67</v>
      </c>
      <c r="P1675" t="s">
        <v>202</v>
      </c>
      <c r="Q1675" t="s">
        <v>95</v>
      </c>
      <c r="R1675" t="s">
        <v>39</v>
      </c>
      <c r="S1675" t="s">
        <v>95</v>
      </c>
      <c r="T1675" t="s">
        <v>40</v>
      </c>
      <c r="U1675" t="s">
        <v>192</v>
      </c>
      <c r="V1675" t="s">
        <v>920</v>
      </c>
      <c r="W1675" t="s">
        <v>40</v>
      </c>
      <c r="X1675" t="s">
        <v>43</v>
      </c>
      <c r="Y1675" t="s">
        <v>95</v>
      </c>
      <c r="Z1675" t="s">
        <v>164</v>
      </c>
      <c r="AA1675" t="s">
        <v>45</v>
      </c>
      <c r="AB1675" t="s">
        <v>429</v>
      </c>
      <c r="AC1675" t="s">
        <v>179</v>
      </c>
      <c r="AD1675" t="s">
        <v>196</v>
      </c>
    </row>
    <row r="1676" spans="1:30" hidden="1" x14ac:dyDescent="0.3">
      <c r="A1676" t="s">
        <v>7352</v>
      </c>
      <c r="B1676" t="s">
        <v>7353</v>
      </c>
      <c r="C1676" s="1" t="str">
        <f t="shared" si="272"/>
        <v>21:0502</v>
      </c>
      <c r="D1676" s="1" t="str">
        <f t="shared" si="279"/>
        <v>21:0166</v>
      </c>
      <c r="E1676" t="s">
        <v>7354</v>
      </c>
      <c r="F1676" t="s">
        <v>7355</v>
      </c>
      <c r="H1676">
        <v>52.0256124</v>
      </c>
      <c r="I1676">
        <v>-62.070636800000003</v>
      </c>
      <c r="J1676" s="1" t="str">
        <f t="shared" si="280"/>
        <v>NGR lake sediment grab sample</v>
      </c>
      <c r="K1676" s="1" t="str">
        <f t="shared" si="281"/>
        <v>&lt;177 micron (NGR)</v>
      </c>
      <c r="L1676">
        <v>34</v>
      </c>
      <c r="M1676" t="s">
        <v>34</v>
      </c>
      <c r="N1676">
        <v>496</v>
      </c>
      <c r="O1676" t="s">
        <v>115</v>
      </c>
      <c r="P1676" t="s">
        <v>134</v>
      </c>
      <c r="Q1676" t="s">
        <v>95</v>
      </c>
      <c r="R1676" t="s">
        <v>136</v>
      </c>
      <c r="S1676" t="s">
        <v>193</v>
      </c>
      <c r="T1676" t="s">
        <v>40</v>
      </c>
      <c r="U1676" t="s">
        <v>7356</v>
      </c>
      <c r="V1676" t="s">
        <v>2547</v>
      </c>
      <c r="W1676" t="s">
        <v>40</v>
      </c>
      <c r="X1676" t="s">
        <v>43</v>
      </c>
      <c r="Y1676" t="s">
        <v>39</v>
      </c>
      <c r="Z1676" t="s">
        <v>45</v>
      </c>
      <c r="AA1676" t="s">
        <v>44</v>
      </c>
      <c r="AB1676" t="s">
        <v>300</v>
      </c>
      <c r="AC1676" t="s">
        <v>85</v>
      </c>
      <c r="AD1676" t="s">
        <v>1236</v>
      </c>
    </row>
    <row r="1677" spans="1:30" hidden="1" x14ac:dyDescent="0.3">
      <c r="A1677" t="s">
        <v>7357</v>
      </c>
      <c r="B1677" t="s">
        <v>7358</v>
      </c>
      <c r="C1677" s="1" t="str">
        <f t="shared" si="272"/>
        <v>21:0502</v>
      </c>
      <c r="D1677" s="1" t="str">
        <f t="shared" si="279"/>
        <v>21:0166</v>
      </c>
      <c r="E1677" t="s">
        <v>7354</v>
      </c>
      <c r="F1677" t="s">
        <v>7359</v>
      </c>
      <c r="H1677">
        <v>52.0256124</v>
      </c>
      <c r="I1677">
        <v>-62.070636800000003</v>
      </c>
      <c r="J1677" s="1" t="str">
        <f t="shared" si="280"/>
        <v>NGR lake sediment grab sample</v>
      </c>
      <c r="K1677" s="1" t="str">
        <f t="shared" si="281"/>
        <v>&lt;177 micron (NGR)</v>
      </c>
      <c r="L1677">
        <v>34</v>
      </c>
      <c r="M1677" t="s">
        <v>52</v>
      </c>
      <c r="N1677">
        <v>497</v>
      </c>
      <c r="O1677" t="s">
        <v>408</v>
      </c>
      <c r="P1677" t="s">
        <v>145</v>
      </c>
      <c r="Q1677" t="s">
        <v>95</v>
      </c>
      <c r="R1677" t="s">
        <v>68</v>
      </c>
      <c r="S1677" t="s">
        <v>136</v>
      </c>
      <c r="T1677" t="s">
        <v>194</v>
      </c>
      <c r="U1677" t="s">
        <v>1151</v>
      </c>
      <c r="V1677" t="s">
        <v>322</v>
      </c>
      <c r="W1677" t="s">
        <v>40</v>
      </c>
      <c r="X1677" t="s">
        <v>43</v>
      </c>
      <c r="Y1677" t="s">
        <v>95</v>
      </c>
      <c r="Z1677" t="s">
        <v>257</v>
      </c>
      <c r="AA1677" t="s">
        <v>45</v>
      </c>
      <c r="AB1677" t="s">
        <v>315</v>
      </c>
      <c r="AC1677" t="s">
        <v>596</v>
      </c>
      <c r="AD1677" t="s">
        <v>605</v>
      </c>
    </row>
    <row r="1678" spans="1:30" hidden="1" x14ac:dyDescent="0.3">
      <c r="A1678" t="s">
        <v>7360</v>
      </c>
      <c r="B1678" t="s">
        <v>7361</v>
      </c>
      <c r="C1678" s="1" t="str">
        <f t="shared" si="272"/>
        <v>21:0502</v>
      </c>
      <c r="D1678" s="1" t="str">
        <f t="shared" si="279"/>
        <v>21:0166</v>
      </c>
      <c r="E1678" t="s">
        <v>7354</v>
      </c>
      <c r="F1678" t="s">
        <v>7362</v>
      </c>
      <c r="H1678">
        <v>52.0256124</v>
      </c>
      <c r="I1678">
        <v>-62.070636800000003</v>
      </c>
      <c r="J1678" s="1" t="str">
        <f t="shared" si="280"/>
        <v>NGR lake sediment grab sample</v>
      </c>
      <c r="K1678" s="1" t="str">
        <f t="shared" si="281"/>
        <v>&lt;177 micron (NGR)</v>
      </c>
      <c r="L1678">
        <v>34</v>
      </c>
      <c r="M1678" t="s">
        <v>65</v>
      </c>
      <c r="N1678">
        <v>498</v>
      </c>
      <c r="O1678" t="s">
        <v>223</v>
      </c>
      <c r="P1678" t="s">
        <v>134</v>
      </c>
      <c r="Q1678" t="s">
        <v>95</v>
      </c>
      <c r="R1678" t="s">
        <v>92</v>
      </c>
      <c r="S1678" t="s">
        <v>193</v>
      </c>
      <c r="T1678" t="s">
        <v>40</v>
      </c>
      <c r="U1678" t="s">
        <v>2175</v>
      </c>
      <c r="V1678" t="s">
        <v>631</v>
      </c>
      <c r="W1678" t="s">
        <v>40</v>
      </c>
      <c r="X1678" t="s">
        <v>43</v>
      </c>
      <c r="Y1678" t="s">
        <v>39</v>
      </c>
      <c r="Z1678" t="s">
        <v>45</v>
      </c>
      <c r="AA1678" t="s">
        <v>44</v>
      </c>
      <c r="AB1678" t="s">
        <v>655</v>
      </c>
      <c r="AC1678" t="s">
        <v>620</v>
      </c>
      <c r="AD1678" t="s">
        <v>308</v>
      </c>
    </row>
    <row r="1679" spans="1:30" hidden="1" x14ac:dyDescent="0.3">
      <c r="A1679" t="s">
        <v>7363</v>
      </c>
      <c r="B1679" t="s">
        <v>7364</v>
      </c>
      <c r="C1679" s="1" t="str">
        <f t="shared" si="272"/>
        <v>21:0502</v>
      </c>
      <c r="D1679" s="1" t="str">
        <f t="shared" si="279"/>
        <v>21:0166</v>
      </c>
      <c r="E1679" t="s">
        <v>7365</v>
      </c>
      <c r="F1679" t="s">
        <v>7366</v>
      </c>
      <c r="H1679">
        <v>52.008723099999997</v>
      </c>
      <c r="I1679">
        <v>-62.0701708</v>
      </c>
      <c r="J1679" s="1" t="str">
        <f t="shared" si="280"/>
        <v>NGR lake sediment grab sample</v>
      </c>
      <c r="K1679" s="1" t="str">
        <f t="shared" si="281"/>
        <v>&lt;177 micron (NGR)</v>
      </c>
      <c r="L1679">
        <v>34</v>
      </c>
      <c r="M1679" t="s">
        <v>76</v>
      </c>
      <c r="N1679">
        <v>499</v>
      </c>
      <c r="O1679" t="s">
        <v>54</v>
      </c>
      <c r="P1679" t="s">
        <v>68</v>
      </c>
      <c r="Q1679" t="s">
        <v>95</v>
      </c>
      <c r="R1679" t="s">
        <v>55</v>
      </c>
      <c r="S1679" t="s">
        <v>95</v>
      </c>
      <c r="T1679" t="s">
        <v>40</v>
      </c>
      <c r="U1679" t="s">
        <v>232</v>
      </c>
      <c r="V1679" t="s">
        <v>117</v>
      </c>
      <c r="W1679" t="s">
        <v>40</v>
      </c>
      <c r="X1679" t="s">
        <v>43</v>
      </c>
      <c r="Y1679" t="s">
        <v>95</v>
      </c>
      <c r="Z1679" t="s">
        <v>153</v>
      </c>
      <c r="AA1679" t="s">
        <v>214</v>
      </c>
      <c r="AB1679" t="s">
        <v>678</v>
      </c>
      <c r="AC1679" t="s">
        <v>57</v>
      </c>
      <c r="AD1679" t="s">
        <v>409</v>
      </c>
    </row>
    <row r="1680" spans="1:30" hidden="1" x14ac:dyDescent="0.3">
      <c r="A1680" t="s">
        <v>7367</v>
      </c>
      <c r="B1680" t="s">
        <v>7368</v>
      </c>
      <c r="C1680" s="1" t="str">
        <f t="shared" si="272"/>
        <v>21:0502</v>
      </c>
      <c r="D1680" s="1" t="str">
        <f t="shared" si="279"/>
        <v>21:0166</v>
      </c>
      <c r="E1680" t="s">
        <v>7369</v>
      </c>
      <c r="F1680" t="s">
        <v>7370</v>
      </c>
      <c r="H1680">
        <v>52.008023000000001</v>
      </c>
      <c r="I1680">
        <v>-62.016074000000003</v>
      </c>
      <c r="J1680" s="1" t="str">
        <f t="shared" si="280"/>
        <v>NGR lake sediment grab sample</v>
      </c>
      <c r="K1680" s="1" t="str">
        <f t="shared" si="281"/>
        <v>&lt;177 micron (NGR)</v>
      </c>
      <c r="L1680">
        <v>34</v>
      </c>
      <c r="M1680" t="s">
        <v>91</v>
      </c>
      <c r="N1680">
        <v>500</v>
      </c>
      <c r="O1680" t="s">
        <v>1900</v>
      </c>
      <c r="P1680" t="s">
        <v>276</v>
      </c>
      <c r="Q1680" t="s">
        <v>95</v>
      </c>
      <c r="R1680" t="s">
        <v>37</v>
      </c>
      <c r="S1680" t="s">
        <v>185</v>
      </c>
      <c r="T1680" t="s">
        <v>40</v>
      </c>
      <c r="U1680" t="s">
        <v>7371</v>
      </c>
      <c r="V1680" t="s">
        <v>484</v>
      </c>
      <c r="W1680" t="s">
        <v>40</v>
      </c>
      <c r="X1680" t="s">
        <v>43</v>
      </c>
      <c r="Y1680" t="s">
        <v>55</v>
      </c>
      <c r="Z1680" t="s">
        <v>1139</v>
      </c>
      <c r="AA1680" t="s">
        <v>83</v>
      </c>
      <c r="AB1680" t="s">
        <v>766</v>
      </c>
      <c r="AC1680" t="s">
        <v>293</v>
      </c>
      <c r="AD1680" t="s">
        <v>1448</v>
      </c>
    </row>
    <row r="1681" spans="1:30" hidden="1" x14ac:dyDescent="0.3">
      <c r="A1681" t="s">
        <v>7372</v>
      </c>
      <c r="B1681" t="s">
        <v>7373</v>
      </c>
      <c r="C1681" s="1" t="str">
        <f t="shared" si="272"/>
        <v>21:0502</v>
      </c>
      <c r="D1681" s="1" t="str">
        <f t="shared" si="279"/>
        <v>21:0166</v>
      </c>
      <c r="E1681" t="s">
        <v>7374</v>
      </c>
      <c r="F1681" t="s">
        <v>7375</v>
      </c>
      <c r="H1681">
        <v>52.033867399999998</v>
      </c>
      <c r="I1681">
        <v>-62.014340400000002</v>
      </c>
      <c r="J1681" s="1" t="str">
        <f t="shared" si="280"/>
        <v>NGR lake sediment grab sample</v>
      </c>
      <c r="K1681" s="1" t="str">
        <f t="shared" si="281"/>
        <v>&lt;177 micron (NGR)</v>
      </c>
      <c r="L1681">
        <v>34</v>
      </c>
      <c r="M1681" t="s">
        <v>102</v>
      </c>
      <c r="N1681">
        <v>501</v>
      </c>
      <c r="O1681" t="s">
        <v>1871</v>
      </c>
      <c r="P1681" t="s">
        <v>66</v>
      </c>
      <c r="Q1681" t="s">
        <v>95</v>
      </c>
      <c r="R1681" t="s">
        <v>131</v>
      </c>
      <c r="S1681" t="s">
        <v>54</v>
      </c>
      <c r="T1681" t="s">
        <v>40</v>
      </c>
      <c r="U1681" t="s">
        <v>6704</v>
      </c>
      <c r="V1681" t="s">
        <v>5690</v>
      </c>
      <c r="W1681" t="s">
        <v>40</v>
      </c>
      <c r="X1681" t="s">
        <v>179</v>
      </c>
      <c r="Y1681" t="s">
        <v>131</v>
      </c>
      <c r="Z1681" t="s">
        <v>258</v>
      </c>
      <c r="AA1681" t="s">
        <v>258</v>
      </c>
      <c r="AB1681" t="s">
        <v>678</v>
      </c>
      <c r="AC1681" t="s">
        <v>339</v>
      </c>
      <c r="AD1681" t="s">
        <v>1529</v>
      </c>
    </row>
    <row r="1682" spans="1:30" hidden="1" x14ac:dyDescent="0.3">
      <c r="A1682" t="s">
        <v>7376</v>
      </c>
      <c r="B1682" t="s">
        <v>7377</v>
      </c>
      <c r="C1682" s="1" t="str">
        <f t="shared" si="272"/>
        <v>21:0502</v>
      </c>
      <c r="D1682" s="1" t="str">
        <f t="shared" si="279"/>
        <v>21:0166</v>
      </c>
      <c r="E1682" t="s">
        <v>7378</v>
      </c>
      <c r="F1682" t="s">
        <v>7379</v>
      </c>
      <c r="H1682">
        <v>52.066645200000004</v>
      </c>
      <c r="I1682">
        <v>-62.028980699999998</v>
      </c>
      <c r="J1682" s="1" t="str">
        <f t="shared" si="280"/>
        <v>NGR lake sediment grab sample</v>
      </c>
      <c r="K1682" s="1" t="str">
        <f t="shared" si="281"/>
        <v>&lt;177 micron (NGR)</v>
      </c>
      <c r="L1682">
        <v>34</v>
      </c>
      <c r="M1682" t="s">
        <v>113</v>
      </c>
      <c r="N1682">
        <v>502</v>
      </c>
      <c r="O1682" t="s">
        <v>873</v>
      </c>
      <c r="P1682" t="s">
        <v>35</v>
      </c>
      <c r="Q1682" t="s">
        <v>95</v>
      </c>
      <c r="R1682" t="s">
        <v>136</v>
      </c>
      <c r="S1682" t="s">
        <v>54</v>
      </c>
      <c r="T1682" t="s">
        <v>194</v>
      </c>
      <c r="U1682" t="s">
        <v>7380</v>
      </c>
      <c r="V1682" t="s">
        <v>278</v>
      </c>
      <c r="W1682" t="s">
        <v>40</v>
      </c>
      <c r="X1682" t="s">
        <v>43</v>
      </c>
      <c r="Y1682" t="s">
        <v>39</v>
      </c>
      <c r="Z1682" t="s">
        <v>45</v>
      </c>
      <c r="AA1682" t="s">
        <v>392</v>
      </c>
      <c r="AB1682" t="s">
        <v>3974</v>
      </c>
      <c r="AC1682" t="s">
        <v>293</v>
      </c>
      <c r="AD1682" t="s">
        <v>449</v>
      </c>
    </row>
    <row r="1683" spans="1:30" hidden="1" x14ac:dyDescent="0.3">
      <c r="A1683" t="s">
        <v>7381</v>
      </c>
      <c r="B1683" t="s">
        <v>7382</v>
      </c>
      <c r="C1683" s="1" t="str">
        <f t="shared" si="272"/>
        <v>21:0502</v>
      </c>
      <c r="D1683" s="1" t="str">
        <f t="shared" si="279"/>
        <v>21:0166</v>
      </c>
      <c r="E1683" t="s">
        <v>7383</v>
      </c>
      <c r="F1683" t="s">
        <v>7384</v>
      </c>
      <c r="H1683">
        <v>52.135959100000001</v>
      </c>
      <c r="I1683">
        <v>-62.0556591</v>
      </c>
      <c r="J1683" s="1" t="str">
        <f t="shared" si="280"/>
        <v>NGR lake sediment grab sample</v>
      </c>
      <c r="K1683" s="1" t="str">
        <f t="shared" si="281"/>
        <v>&lt;177 micron (NGR)</v>
      </c>
      <c r="L1683">
        <v>34</v>
      </c>
      <c r="M1683" t="s">
        <v>127</v>
      </c>
      <c r="N1683">
        <v>503</v>
      </c>
      <c r="O1683" t="s">
        <v>247</v>
      </c>
      <c r="P1683" t="s">
        <v>193</v>
      </c>
      <c r="Q1683" t="s">
        <v>95</v>
      </c>
      <c r="R1683" t="s">
        <v>136</v>
      </c>
      <c r="S1683" t="s">
        <v>39</v>
      </c>
      <c r="T1683" t="s">
        <v>40</v>
      </c>
      <c r="U1683" t="s">
        <v>143</v>
      </c>
      <c r="V1683" t="s">
        <v>313</v>
      </c>
      <c r="W1683" t="s">
        <v>40</v>
      </c>
      <c r="X1683" t="s">
        <v>43</v>
      </c>
      <c r="Y1683" t="s">
        <v>95</v>
      </c>
      <c r="Z1683" t="s">
        <v>35</v>
      </c>
      <c r="AA1683" t="s">
        <v>258</v>
      </c>
      <c r="AB1683" t="s">
        <v>636</v>
      </c>
      <c r="AC1683" t="s">
        <v>947</v>
      </c>
      <c r="AD1683" t="s">
        <v>324</v>
      </c>
    </row>
    <row r="1684" spans="1:30" hidden="1" x14ac:dyDescent="0.3">
      <c r="A1684" t="s">
        <v>7385</v>
      </c>
      <c r="B1684" t="s">
        <v>7386</v>
      </c>
      <c r="C1684" s="1" t="str">
        <f t="shared" si="272"/>
        <v>21:0502</v>
      </c>
      <c r="D1684" s="1" t="str">
        <f>HYPERLINK("http://geochem.nrcan.gc.ca/cdogs/content/svy/svy_e.htm", "")</f>
        <v/>
      </c>
      <c r="G1684" s="1" t="str">
        <f>HYPERLINK("http://geochem.nrcan.gc.ca/cdogs/content/cr_/cr_00055_e.htm", "55")</f>
        <v>55</v>
      </c>
      <c r="J1684" t="s">
        <v>161</v>
      </c>
      <c r="K1684" t="s">
        <v>162</v>
      </c>
      <c r="L1684">
        <v>34</v>
      </c>
      <c r="M1684" t="s">
        <v>163</v>
      </c>
      <c r="N1684">
        <v>504</v>
      </c>
      <c r="O1684" t="s">
        <v>270</v>
      </c>
      <c r="P1684" t="s">
        <v>193</v>
      </c>
      <c r="Q1684" t="s">
        <v>37</v>
      </c>
      <c r="R1684" t="s">
        <v>185</v>
      </c>
      <c r="S1684" t="s">
        <v>136</v>
      </c>
      <c r="T1684" t="s">
        <v>40</v>
      </c>
      <c r="U1684" t="s">
        <v>1151</v>
      </c>
      <c r="V1684" t="s">
        <v>167</v>
      </c>
      <c r="W1684" t="s">
        <v>40</v>
      </c>
      <c r="X1684" t="s">
        <v>70</v>
      </c>
      <c r="Y1684" t="s">
        <v>55</v>
      </c>
      <c r="Z1684" t="s">
        <v>134</v>
      </c>
      <c r="AA1684" t="s">
        <v>258</v>
      </c>
      <c r="AB1684" t="s">
        <v>1932</v>
      </c>
      <c r="AC1684" t="s">
        <v>316</v>
      </c>
      <c r="AD1684" t="s">
        <v>1060</v>
      </c>
    </row>
    <row r="1685" spans="1:30" hidden="1" x14ac:dyDescent="0.3">
      <c r="A1685" t="s">
        <v>7387</v>
      </c>
      <c r="B1685" t="s">
        <v>7388</v>
      </c>
      <c r="C1685" s="1" t="str">
        <f t="shared" si="272"/>
        <v>21:0502</v>
      </c>
      <c r="D1685" s="1" t="str">
        <f t="shared" ref="D1685:D1703" si="282">HYPERLINK("http://geochem.nrcan.gc.ca/cdogs/content/svy/svy210166_e.htm", "21:0166")</f>
        <v>21:0166</v>
      </c>
      <c r="E1685" t="s">
        <v>7389</v>
      </c>
      <c r="F1685" t="s">
        <v>7390</v>
      </c>
      <c r="H1685">
        <v>52.176771700000003</v>
      </c>
      <c r="I1685">
        <v>-62.036996000000002</v>
      </c>
      <c r="J1685" s="1" t="str">
        <f t="shared" ref="J1685:J1703" si="283">HYPERLINK("http://geochem.nrcan.gc.ca/cdogs/content/kwd/kwd020027_e.htm", "NGR lake sediment grab sample")</f>
        <v>NGR lake sediment grab sample</v>
      </c>
      <c r="K1685" s="1" t="str">
        <f t="shared" ref="K1685:K1703" si="284">HYPERLINK("http://geochem.nrcan.gc.ca/cdogs/content/kwd/kwd080006_e.htm", "&lt;177 micron (NGR)")</f>
        <v>&lt;177 micron (NGR)</v>
      </c>
      <c r="L1685">
        <v>34</v>
      </c>
      <c r="M1685" t="s">
        <v>142</v>
      </c>
      <c r="N1685">
        <v>505</v>
      </c>
      <c r="O1685" t="s">
        <v>477</v>
      </c>
      <c r="P1685" t="s">
        <v>193</v>
      </c>
      <c r="Q1685" t="s">
        <v>95</v>
      </c>
      <c r="R1685" t="s">
        <v>37</v>
      </c>
      <c r="S1685" t="s">
        <v>55</v>
      </c>
      <c r="T1685" t="s">
        <v>40</v>
      </c>
      <c r="U1685" t="s">
        <v>299</v>
      </c>
      <c r="V1685" t="s">
        <v>57</v>
      </c>
      <c r="W1685" t="s">
        <v>40</v>
      </c>
      <c r="X1685" t="s">
        <v>43</v>
      </c>
      <c r="Y1685" t="s">
        <v>95</v>
      </c>
      <c r="Z1685" t="s">
        <v>263</v>
      </c>
      <c r="AA1685" t="s">
        <v>258</v>
      </c>
      <c r="AB1685" t="s">
        <v>285</v>
      </c>
      <c r="AC1685" t="s">
        <v>947</v>
      </c>
      <c r="AD1685" t="s">
        <v>1448</v>
      </c>
    </row>
    <row r="1686" spans="1:30" hidden="1" x14ac:dyDescent="0.3">
      <c r="A1686" t="s">
        <v>7391</v>
      </c>
      <c r="B1686" t="s">
        <v>7392</v>
      </c>
      <c r="C1686" s="1" t="str">
        <f t="shared" si="272"/>
        <v>21:0502</v>
      </c>
      <c r="D1686" s="1" t="str">
        <f t="shared" si="282"/>
        <v>21:0166</v>
      </c>
      <c r="E1686" t="s">
        <v>7393</v>
      </c>
      <c r="F1686" t="s">
        <v>7394</v>
      </c>
      <c r="H1686">
        <v>52.195745299999999</v>
      </c>
      <c r="I1686">
        <v>-62.012254200000001</v>
      </c>
      <c r="J1686" s="1" t="str">
        <f t="shared" si="283"/>
        <v>NGR lake sediment grab sample</v>
      </c>
      <c r="K1686" s="1" t="str">
        <f t="shared" si="284"/>
        <v>&lt;177 micron (NGR)</v>
      </c>
      <c r="L1686">
        <v>34</v>
      </c>
      <c r="M1686" t="s">
        <v>150</v>
      </c>
      <c r="N1686">
        <v>506</v>
      </c>
      <c r="O1686" t="s">
        <v>53</v>
      </c>
      <c r="P1686" t="s">
        <v>145</v>
      </c>
      <c r="Q1686" t="s">
        <v>95</v>
      </c>
      <c r="R1686" t="s">
        <v>136</v>
      </c>
      <c r="S1686" t="s">
        <v>131</v>
      </c>
      <c r="T1686" t="s">
        <v>40</v>
      </c>
      <c r="U1686" t="s">
        <v>299</v>
      </c>
      <c r="V1686" t="s">
        <v>1642</v>
      </c>
      <c r="W1686" t="s">
        <v>40</v>
      </c>
      <c r="X1686" t="s">
        <v>43</v>
      </c>
      <c r="Y1686" t="s">
        <v>39</v>
      </c>
      <c r="Z1686" t="s">
        <v>204</v>
      </c>
      <c r="AA1686" t="s">
        <v>214</v>
      </c>
      <c r="AB1686" t="s">
        <v>854</v>
      </c>
      <c r="AC1686" t="s">
        <v>1503</v>
      </c>
      <c r="AD1686" t="s">
        <v>1448</v>
      </c>
    </row>
    <row r="1687" spans="1:30" hidden="1" x14ac:dyDescent="0.3">
      <c r="A1687" t="s">
        <v>7395</v>
      </c>
      <c r="B1687" t="s">
        <v>7396</v>
      </c>
      <c r="C1687" s="1" t="str">
        <f t="shared" si="272"/>
        <v>21:0502</v>
      </c>
      <c r="D1687" s="1" t="str">
        <f t="shared" si="282"/>
        <v>21:0166</v>
      </c>
      <c r="E1687" t="s">
        <v>7397</v>
      </c>
      <c r="F1687" t="s">
        <v>7398</v>
      </c>
      <c r="H1687">
        <v>52.2380341</v>
      </c>
      <c r="I1687">
        <v>-62.043153099999998</v>
      </c>
      <c r="J1687" s="1" t="str">
        <f t="shared" si="283"/>
        <v>NGR lake sediment grab sample</v>
      </c>
      <c r="K1687" s="1" t="str">
        <f t="shared" si="284"/>
        <v>&lt;177 micron (NGR)</v>
      </c>
      <c r="L1687">
        <v>34</v>
      </c>
      <c r="M1687" t="s">
        <v>175</v>
      </c>
      <c r="N1687">
        <v>507</v>
      </c>
      <c r="O1687" t="s">
        <v>270</v>
      </c>
      <c r="P1687" t="s">
        <v>36</v>
      </c>
      <c r="Q1687" t="s">
        <v>95</v>
      </c>
      <c r="R1687" t="s">
        <v>68</v>
      </c>
      <c r="S1687" t="s">
        <v>136</v>
      </c>
      <c r="T1687" t="s">
        <v>40</v>
      </c>
      <c r="U1687" t="s">
        <v>152</v>
      </c>
      <c r="V1687" t="s">
        <v>233</v>
      </c>
      <c r="W1687" t="s">
        <v>40</v>
      </c>
      <c r="X1687" t="s">
        <v>43</v>
      </c>
      <c r="Y1687" t="s">
        <v>95</v>
      </c>
      <c r="Z1687" t="s">
        <v>134</v>
      </c>
      <c r="AA1687" t="s">
        <v>214</v>
      </c>
      <c r="AB1687" t="s">
        <v>416</v>
      </c>
      <c r="AC1687" t="s">
        <v>598</v>
      </c>
      <c r="AD1687" t="s">
        <v>1448</v>
      </c>
    </row>
    <row r="1688" spans="1:30" hidden="1" x14ac:dyDescent="0.3">
      <c r="A1688" t="s">
        <v>7399</v>
      </c>
      <c r="B1688" t="s">
        <v>7400</v>
      </c>
      <c r="C1688" s="1" t="str">
        <f t="shared" si="272"/>
        <v>21:0502</v>
      </c>
      <c r="D1688" s="1" t="str">
        <f t="shared" si="282"/>
        <v>21:0166</v>
      </c>
      <c r="E1688" t="s">
        <v>7401</v>
      </c>
      <c r="F1688" t="s">
        <v>7402</v>
      </c>
      <c r="H1688">
        <v>52.256817599999998</v>
      </c>
      <c r="I1688">
        <v>-62.024610600000003</v>
      </c>
      <c r="J1688" s="1" t="str">
        <f t="shared" si="283"/>
        <v>NGR lake sediment grab sample</v>
      </c>
      <c r="K1688" s="1" t="str">
        <f t="shared" si="284"/>
        <v>&lt;177 micron (NGR)</v>
      </c>
      <c r="L1688">
        <v>34</v>
      </c>
      <c r="M1688" t="s">
        <v>184</v>
      </c>
      <c r="N1688">
        <v>508</v>
      </c>
      <c r="O1688" t="s">
        <v>128</v>
      </c>
      <c r="P1688" t="s">
        <v>185</v>
      </c>
      <c r="Q1688" t="s">
        <v>55</v>
      </c>
      <c r="R1688" t="s">
        <v>38</v>
      </c>
      <c r="S1688" t="s">
        <v>131</v>
      </c>
      <c r="T1688" t="s">
        <v>40</v>
      </c>
      <c r="U1688" t="s">
        <v>231</v>
      </c>
      <c r="V1688" t="s">
        <v>179</v>
      </c>
      <c r="W1688" t="s">
        <v>40</v>
      </c>
      <c r="X1688" t="s">
        <v>43</v>
      </c>
      <c r="Y1688" t="s">
        <v>95</v>
      </c>
      <c r="Z1688" t="s">
        <v>204</v>
      </c>
      <c r="AA1688" t="s">
        <v>214</v>
      </c>
      <c r="AB1688" t="s">
        <v>1733</v>
      </c>
      <c r="AC1688" t="s">
        <v>620</v>
      </c>
      <c r="AD1688" t="s">
        <v>1060</v>
      </c>
    </row>
    <row r="1689" spans="1:30" hidden="1" x14ac:dyDescent="0.3">
      <c r="A1689" t="s">
        <v>7403</v>
      </c>
      <c r="B1689" t="s">
        <v>7404</v>
      </c>
      <c r="C1689" s="1" t="str">
        <f t="shared" si="272"/>
        <v>21:0502</v>
      </c>
      <c r="D1689" s="1" t="str">
        <f t="shared" si="282"/>
        <v>21:0166</v>
      </c>
      <c r="E1689" t="s">
        <v>7405</v>
      </c>
      <c r="F1689" t="s">
        <v>7406</v>
      </c>
      <c r="H1689">
        <v>52.284011300000003</v>
      </c>
      <c r="I1689">
        <v>-62.019703399999997</v>
      </c>
      <c r="J1689" s="1" t="str">
        <f t="shared" si="283"/>
        <v>NGR lake sediment grab sample</v>
      </c>
      <c r="K1689" s="1" t="str">
        <f t="shared" si="284"/>
        <v>&lt;177 micron (NGR)</v>
      </c>
      <c r="L1689">
        <v>34</v>
      </c>
      <c r="M1689" t="s">
        <v>191</v>
      </c>
      <c r="N1689">
        <v>509</v>
      </c>
      <c r="O1689" t="s">
        <v>477</v>
      </c>
      <c r="P1689" t="s">
        <v>119</v>
      </c>
      <c r="Q1689" t="s">
        <v>95</v>
      </c>
      <c r="R1689" t="s">
        <v>68</v>
      </c>
      <c r="S1689" t="s">
        <v>55</v>
      </c>
      <c r="T1689" t="s">
        <v>40</v>
      </c>
      <c r="U1689" t="s">
        <v>299</v>
      </c>
      <c r="V1689" t="s">
        <v>596</v>
      </c>
      <c r="W1689" t="s">
        <v>40</v>
      </c>
      <c r="X1689" t="s">
        <v>43</v>
      </c>
      <c r="Y1689" t="s">
        <v>95</v>
      </c>
      <c r="Z1689" t="s">
        <v>337</v>
      </c>
      <c r="AA1689" t="s">
        <v>204</v>
      </c>
      <c r="AB1689" t="s">
        <v>1014</v>
      </c>
      <c r="AC1689" t="s">
        <v>740</v>
      </c>
      <c r="AD1689" t="s">
        <v>480</v>
      </c>
    </row>
    <row r="1690" spans="1:30" hidden="1" x14ac:dyDescent="0.3">
      <c r="A1690" t="s">
        <v>7407</v>
      </c>
      <c r="B1690" t="s">
        <v>7408</v>
      </c>
      <c r="C1690" s="1" t="str">
        <f t="shared" si="272"/>
        <v>21:0502</v>
      </c>
      <c r="D1690" s="1" t="str">
        <f t="shared" si="282"/>
        <v>21:0166</v>
      </c>
      <c r="E1690" t="s">
        <v>7409</v>
      </c>
      <c r="F1690" t="s">
        <v>7410</v>
      </c>
      <c r="H1690">
        <v>52.317279499999998</v>
      </c>
      <c r="I1690">
        <v>-62.019789899999999</v>
      </c>
      <c r="J1690" s="1" t="str">
        <f t="shared" si="283"/>
        <v>NGR lake sediment grab sample</v>
      </c>
      <c r="K1690" s="1" t="str">
        <f t="shared" si="284"/>
        <v>&lt;177 micron (NGR)</v>
      </c>
      <c r="L1690">
        <v>34</v>
      </c>
      <c r="M1690" t="s">
        <v>201</v>
      </c>
      <c r="N1690">
        <v>510</v>
      </c>
      <c r="O1690" t="s">
        <v>164</v>
      </c>
      <c r="P1690" t="s">
        <v>131</v>
      </c>
      <c r="Q1690" t="s">
        <v>39</v>
      </c>
      <c r="R1690" t="s">
        <v>136</v>
      </c>
      <c r="S1690" t="s">
        <v>39</v>
      </c>
      <c r="T1690" t="s">
        <v>40</v>
      </c>
      <c r="U1690" t="s">
        <v>129</v>
      </c>
      <c r="V1690" t="s">
        <v>94</v>
      </c>
      <c r="W1690" t="s">
        <v>40</v>
      </c>
      <c r="X1690" t="s">
        <v>43</v>
      </c>
      <c r="Y1690" t="s">
        <v>95</v>
      </c>
      <c r="Z1690" t="s">
        <v>134</v>
      </c>
      <c r="AA1690" t="s">
        <v>134</v>
      </c>
      <c r="AB1690" t="s">
        <v>2756</v>
      </c>
      <c r="AC1690" t="s">
        <v>57</v>
      </c>
      <c r="AD1690" t="s">
        <v>1448</v>
      </c>
    </row>
    <row r="1691" spans="1:30" hidden="1" x14ac:dyDescent="0.3">
      <c r="A1691" t="s">
        <v>7411</v>
      </c>
      <c r="B1691" t="s">
        <v>7412</v>
      </c>
      <c r="C1691" s="1" t="str">
        <f t="shared" si="272"/>
        <v>21:0502</v>
      </c>
      <c r="D1691" s="1" t="str">
        <f t="shared" si="282"/>
        <v>21:0166</v>
      </c>
      <c r="E1691" t="s">
        <v>7413</v>
      </c>
      <c r="F1691" t="s">
        <v>7414</v>
      </c>
      <c r="H1691">
        <v>52.359139499999998</v>
      </c>
      <c r="I1691">
        <v>-62.024957899999997</v>
      </c>
      <c r="J1691" s="1" t="str">
        <f t="shared" si="283"/>
        <v>NGR lake sediment grab sample</v>
      </c>
      <c r="K1691" s="1" t="str">
        <f t="shared" si="284"/>
        <v>&lt;177 micron (NGR)</v>
      </c>
      <c r="L1691">
        <v>34</v>
      </c>
      <c r="M1691" t="s">
        <v>210</v>
      </c>
      <c r="N1691">
        <v>511</v>
      </c>
      <c r="O1691" t="s">
        <v>78</v>
      </c>
      <c r="P1691" t="s">
        <v>377</v>
      </c>
      <c r="Q1691" t="s">
        <v>95</v>
      </c>
      <c r="R1691" t="s">
        <v>119</v>
      </c>
      <c r="S1691" t="s">
        <v>39</v>
      </c>
      <c r="T1691" t="s">
        <v>40</v>
      </c>
      <c r="U1691" t="s">
        <v>265</v>
      </c>
      <c r="V1691" t="s">
        <v>649</v>
      </c>
      <c r="W1691" t="s">
        <v>40</v>
      </c>
      <c r="X1691" t="s">
        <v>43</v>
      </c>
      <c r="Y1691" t="s">
        <v>95</v>
      </c>
      <c r="Z1691" t="s">
        <v>134</v>
      </c>
      <c r="AA1691" t="s">
        <v>135</v>
      </c>
      <c r="AB1691" t="s">
        <v>3607</v>
      </c>
      <c r="AC1691" t="s">
        <v>70</v>
      </c>
      <c r="AD1691" t="s">
        <v>86</v>
      </c>
    </row>
    <row r="1692" spans="1:30" hidden="1" x14ac:dyDescent="0.3">
      <c r="A1692" t="s">
        <v>7415</v>
      </c>
      <c r="B1692" t="s">
        <v>7416</v>
      </c>
      <c r="C1692" s="1" t="str">
        <f t="shared" si="272"/>
        <v>21:0502</v>
      </c>
      <c r="D1692" s="1" t="str">
        <f t="shared" si="282"/>
        <v>21:0166</v>
      </c>
      <c r="E1692" t="s">
        <v>7417</v>
      </c>
      <c r="F1692" t="s">
        <v>7418</v>
      </c>
      <c r="H1692">
        <v>52.434129499999997</v>
      </c>
      <c r="I1692">
        <v>-62.025744799999998</v>
      </c>
      <c r="J1692" s="1" t="str">
        <f t="shared" si="283"/>
        <v>NGR lake sediment grab sample</v>
      </c>
      <c r="K1692" s="1" t="str">
        <f t="shared" si="284"/>
        <v>&lt;177 micron (NGR)</v>
      </c>
      <c r="L1692">
        <v>34</v>
      </c>
      <c r="M1692" t="s">
        <v>221</v>
      </c>
      <c r="N1692">
        <v>512</v>
      </c>
      <c r="O1692" t="s">
        <v>69</v>
      </c>
      <c r="P1692" t="s">
        <v>193</v>
      </c>
      <c r="Q1692" t="s">
        <v>95</v>
      </c>
      <c r="R1692" t="s">
        <v>153</v>
      </c>
      <c r="S1692" t="s">
        <v>92</v>
      </c>
      <c r="T1692" t="s">
        <v>40</v>
      </c>
      <c r="U1692" t="s">
        <v>1865</v>
      </c>
      <c r="V1692" t="s">
        <v>68</v>
      </c>
      <c r="W1692" t="s">
        <v>40</v>
      </c>
      <c r="X1692" t="s">
        <v>43</v>
      </c>
      <c r="Y1692" t="s">
        <v>95</v>
      </c>
      <c r="Z1692" t="s">
        <v>185</v>
      </c>
      <c r="AA1692" t="s">
        <v>135</v>
      </c>
      <c r="AB1692" t="s">
        <v>259</v>
      </c>
      <c r="AC1692" t="s">
        <v>70</v>
      </c>
      <c r="AD1692" t="s">
        <v>80</v>
      </c>
    </row>
    <row r="1693" spans="1:30" hidden="1" x14ac:dyDescent="0.3">
      <c r="A1693" t="s">
        <v>7419</v>
      </c>
      <c r="B1693" t="s">
        <v>7420</v>
      </c>
      <c r="C1693" s="1" t="str">
        <f t="shared" ref="C1693:C1756" si="285">HYPERLINK("http://geochem.nrcan.gc.ca/cdogs/content/bdl/bdl210502_e.htm", "21:0502")</f>
        <v>21:0502</v>
      </c>
      <c r="D1693" s="1" t="str">
        <f t="shared" si="282"/>
        <v>21:0166</v>
      </c>
      <c r="E1693" t="s">
        <v>7421</v>
      </c>
      <c r="F1693" t="s">
        <v>7422</v>
      </c>
      <c r="H1693">
        <v>52.4568127</v>
      </c>
      <c r="I1693">
        <v>-62.0213441</v>
      </c>
      <c r="J1693" s="1" t="str">
        <f t="shared" si="283"/>
        <v>NGR lake sediment grab sample</v>
      </c>
      <c r="K1693" s="1" t="str">
        <f t="shared" si="284"/>
        <v>&lt;177 micron (NGR)</v>
      </c>
      <c r="L1693">
        <v>34</v>
      </c>
      <c r="M1693" t="s">
        <v>230</v>
      </c>
      <c r="N1693">
        <v>513</v>
      </c>
      <c r="O1693" t="s">
        <v>337</v>
      </c>
      <c r="P1693" t="s">
        <v>256</v>
      </c>
      <c r="Q1693" t="s">
        <v>95</v>
      </c>
      <c r="R1693" t="s">
        <v>68</v>
      </c>
      <c r="S1693" t="s">
        <v>37</v>
      </c>
      <c r="T1693" t="s">
        <v>40</v>
      </c>
      <c r="U1693" t="s">
        <v>1871</v>
      </c>
      <c r="V1693" t="s">
        <v>1249</v>
      </c>
      <c r="W1693" t="s">
        <v>40</v>
      </c>
      <c r="X1693" t="s">
        <v>43</v>
      </c>
      <c r="Y1693" t="s">
        <v>95</v>
      </c>
      <c r="Z1693" t="s">
        <v>337</v>
      </c>
      <c r="AA1693" t="s">
        <v>135</v>
      </c>
      <c r="AB1693" t="s">
        <v>2152</v>
      </c>
      <c r="AC1693" t="s">
        <v>505</v>
      </c>
      <c r="AD1693" t="s">
        <v>1448</v>
      </c>
    </row>
    <row r="1694" spans="1:30" hidden="1" x14ac:dyDescent="0.3">
      <c r="A1694" t="s">
        <v>7423</v>
      </c>
      <c r="B1694" t="s">
        <v>7424</v>
      </c>
      <c r="C1694" s="1" t="str">
        <f t="shared" si="285"/>
        <v>21:0502</v>
      </c>
      <c r="D1694" s="1" t="str">
        <f t="shared" si="282"/>
        <v>21:0166</v>
      </c>
      <c r="E1694" t="s">
        <v>7425</v>
      </c>
      <c r="F1694" t="s">
        <v>7426</v>
      </c>
      <c r="H1694">
        <v>52.500901900000002</v>
      </c>
      <c r="I1694">
        <v>-62.0179787</v>
      </c>
      <c r="J1694" s="1" t="str">
        <f t="shared" si="283"/>
        <v>NGR lake sediment grab sample</v>
      </c>
      <c r="K1694" s="1" t="str">
        <f t="shared" si="284"/>
        <v>&lt;177 micron (NGR)</v>
      </c>
      <c r="L1694">
        <v>34</v>
      </c>
      <c r="M1694" t="s">
        <v>238</v>
      </c>
      <c r="N1694">
        <v>514</v>
      </c>
      <c r="O1694" t="s">
        <v>263</v>
      </c>
      <c r="P1694" t="s">
        <v>192</v>
      </c>
      <c r="Q1694" t="s">
        <v>95</v>
      </c>
      <c r="R1694" t="s">
        <v>68</v>
      </c>
      <c r="S1694" t="s">
        <v>68</v>
      </c>
      <c r="T1694" t="s">
        <v>40</v>
      </c>
      <c r="U1694" t="s">
        <v>196</v>
      </c>
      <c r="V1694" t="s">
        <v>2722</v>
      </c>
      <c r="W1694" t="s">
        <v>40</v>
      </c>
      <c r="X1694" t="s">
        <v>43</v>
      </c>
      <c r="Y1694" t="s">
        <v>39</v>
      </c>
      <c r="Z1694" t="s">
        <v>214</v>
      </c>
      <c r="AA1694" t="s">
        <v>58</v>
      </c>
      <c r="AB1694" t="s">
        <v>1733</v>
      </c>
      <c r="AC1694" t="s">
        <v>620</v>
      </c>
      <c r="AD1694" t="s">
        <v>324</v>
      </c>
    </row>
    <row r="1695" spans="1:30" hidden="1" x14ac:dyDescent="0.3">
      <c r="A1695" t="s">
        <v>7427</v>
      </c>
      <c r="B1695" t="s">
        <v>7428</v>
      </c>
      <c r="C1695" s="1" t="str">
        <f t="shared" si="285"/>
        <v>21:0502</v>
      </c>
      <c r="D1695" s="1" t="str">
        <f t="shared" si="282"/>
        <v>21:0166</v>
      </c>
      <c r="E1695" t="s">
        <v>7429</v>
      </c>
      <c r="F1695" t="s">
        <v>7430</v>
      </c>
      <c r="H1695">
        <v>52.5145768</v>
      </c>
      <c r="I1695">
        <v>-62.014755800000003</v>
      </c>
      <c r="J1695" s="1" t="str">
        <f t="shared" si="283"/>
        <v>NGR lake sediment grab sample</v>
      </c>
      <c r="K1695" s="1" t="str">
        <f t="shared" si="284"/>
        <v>&lt;177 micron (NGR)</v>
      </c>
      <c r="L1695">
        <v>34</v>
      </c>
      <c r="M1695" t="s">
        <v>246</v>
      </c>
      <c r="N1695">
        <v>515</v>
      </c>
      <c r="O1695" t="s">
        <v>35</v>
      </c>
      <c r="P1695" t="s">
        <v>185</v>
      </c>
      <c r="Q1695" t="s">
        <v>95</v>
      </c>
      <c r="R1695" t="s">
        <v>136</v>
      </c>
      <c r="S1695" t="s">
        <v>55</v>
      </c>
      <c r="T1695" t="s">
        <v>40</v>
      </c>
      <c r="U1695" t="s">
        <v>1167</v>
      </c>
      <c r="V1695" t="s">
        <v>70</v>
      </c>
      <c r="W1695" t="s">
        <v>40</v>
      </c>
      <c r="X1695" t="s">
        <v>43</v>
      </c>
      <c r="Y1695" t="s">
        <v>39</v>
      </c>
      <c r="Z1695" t="s">
        <v>35</v>
      </c>
      <c r="AA1695" t="s">
        <v>135</v>
      </c>
      <c r="AB1695" t="s">
        <v>805</v>
      </c>
      <c r="AC1695" t="s">
        <v>39</v>
      </c>
      <c r="AD1695" t="s">
        <v>324</v>
      </c>
    </row>
    <row r="1696" spans="1:30" hidden="1" x14ac:dyDescent="0.3">
      <c r="A1696" t="s">
        <v>7431</v>
      </c>
      <c r="B1696" t="s">
        <v>7432</v>
      </c>
      <c r="C1696" s="1" t="str">
        <f t="shared" si="285"/>
        <v>21:0502</v>
      </c>
      <c r="D1696" s="1" t="str">
        <f t="shared" si="282"/>
        <v>21:0166</v>
      </c>
      <c r="E1696" t="s">
        <v>7433</v>
      </c>
      <c r="F1696" t="s">
        <v>7434</v>
      </c>
      <c r="H1696">
        <v>52.614453599999997</v>
      </c>
      <c r="I1696">
        <v>-62.027859599999999</v>
      </c>
      <c r="J1696" s="1" t="str">
        <f t="shared" si="283"/>
        <v>NGR lake sediment grab sample</v>
      </c>
      <c r="K1696" s="1" t="str">
        <f t="shared" si="284"/>
        <v>&lt;177 micron (NGR)</v>
      </c>
      <c r="L1696">
        <v>35</v>
      </c>
      <c r="M1696" t="s">
        <v>34</v>
      </c>
      <c r="N1696">
        <v>516</v>
      </c>
      <c r="O1696" t="s">
        <v>477</v>
      </c>
      <c r="P1696" t="s">
        <v>202</v>
      </c>
      <c r="Q1696" t="s">
        <v>95</v>
      </c>
      <c r="R1696" t="s">
        <v>136</v>
      </c>
      <c r="S1696" t="s">
        <v>39</v>
      </c>
      <c r="T1696" t="s">
        <v>40</v>
      </c>
      <c r="U1696" t="s">
        <v>397</v>
      </c>
      <c r="V1696" t="s">
        <v>264</v>
      </c>
      <c r="W1696" t="s">
        <v>40</v>
      </c>
      <c r="X1696" t="s">
        <v>43</v>
      </c>
      <c r="Y1696" t="s">
        <v>37</v>
      </c>
      <c r="Z1696" t="s">
        <v>35</v>
      </c>
      <c r="AA1696" t="s">
        <v>204</v>
      </c>
      <c r="AB1696" t="s">
        <v>1243</v>
      </c>
      <c r="AC1696" t="s">
        <v>179</v>
      </c>
      <c r="AD1696" t="s">
        <v>449</v>
      </c>
    </row>
    <row r="1697" spans="1:30" hidden="1" x14ac:dyDescent="0.3">
      <c r="A1697" t="s">
        <v>7435</v>
      </c>
      <c r="B1697" t="s">
        <v>7436</v>
      </c>
      <c r="C1697" s="1" t="str">
        <f t="shared" si="285"/>
        <v>21:0502</v>
      </c>
      <c r="D1697" s="1" t="str">
        <f t="shared" si="282"/>
        <v>21:0166</v>
      </c>
      <c r="E1697" t="s">
        <v>7437</v>
      </c>
      <c r="F1697" t="s">
        <v>7438</v>
      </c>
      <c r="H1697">
        <v>52.569135299999999</v>
      </c>
      <c r="I1697">
        <v>-62.005490999999999</v>
      </c>
      <c r="J1697" s="1" t="str">
        <f t="shared" si="283"/>
        <v>NGR lake sediment grab sample</v>
      </c>
      <c r="K1697" s="1" t="str">
        <f t="shared" si="284"/>
        <v>&lt;177 micron (NGR)</v>
      </c>
      <c r="L1697">
        <v>35</v>
      </c>
      <c r="M1697" t="s">
        <v>76</v>
      </c>
      <c r="N1697">
        <v>517</v>
      </c>
      <c r="O1697" t="s">
        <v>873</v>
      </c>
      <c r="P1697" t="s">
        <v>54</v>
      </c>
      <c r="Q1697" t="s">
        <v>95</v>
      </c>
      <c r="R1697" t="s">
        <v>119</v>
      </c>
      <c r="S1697" t="s">
        <v>36</v>
      </c>
      <c r="T1697" t="s">
        <v>40</v>
      </c>
      <c r="U1697" t="s">
        <v>7439</v>
      </c>
      <c r="V1697" t="s">
        <v>7241</v>
      </c>
      <c r="W1697" t="s">
        <v>40</v>
      </c>
      <c r="X1697" t="s">
        <v>43</v>
      </c>
      <c r="Y1697" t="s">
        <v>37</v>
      </c>
      <c r="Z1697" t="s">
        <v>214</v>
      </c>
      <c r="AA1697" t="s">
        <v>135</v>
      </c>
      <c r="AB1697" t="s">
        <v>37</v>
      </c>
      <c r="AC1697" t="s">
        <v>55</v>
      </c>
      <c r="AD1697" t="s">
        <v>1384</v>
      </c>
    </row>
    <row r="1698" spans="1:30" hidden="1" x14ac:dyDescent="0.3">
      <c r="A1698" t="s">
        <v>7440</v>
      </c>
      <c r="B1698" t="s">
        <v>7441</v>
      </c>
      <c r="C1698" s="1" t="str">
        <f t="shared" si="285"/>
        <v>21:0502</v>
      </c>
      <c r="D1698" s="1" t="str">
        <f t="shared" si="282"/>
        <v>21:0166</v>
      </c>
      <c r="E1698" t="s">
        <v>7442</v>
      </c>
      <c r="F1698" t="s">
        <v>7443</v>
      </c>
      <c r="H1698">
        <v>52.576736699999998</v>
      </c>
      <c r="I1698">
        <v>-62.027646799999999</v>
      </c>
      <c r="J1698" s="1" t="str">
        <f t="shared" si="283"/>
        <v>NGR lake sediment grab sample</v>
      </c>
      <c r="K1698" s="1" t="str">
        <f t="shared" si="284"/>
        <v>&lt;177 micron (NGR)</v>
      </c>
      <c r="L1698">
        <v>35</v>
      </c>
      <c r="M1698" t="s">
        <v>91</v>
      </c>
      <c r="N1698">
        <v>518</v>
      </c>
      <c r="O1698" t="s">
        <v>270</v>
      </c>
      <c r="P1698" t="s">
        <v>119</v>
      </c>
      <c r="Q1698" t="s">
        <v>95</v>
      </c>
      <c r="R1698" t="s">
        <v>131</v>
      </c>
      <c r="S1698" t="s">
        <v>55</v>
      </c>
      <c r="T1698" t="s">
        <v>40</v>
      </c>
      <c r="U1698" t="s">
        <v>1134</v>
      </c>
      <c r="V1698" t="s">
        <v>1027</v>
      </c>
      <c r="W1698" t="s">
        <v>40</v>
      </c>
      <c r="X1698" t="s">
        <v>43</v>
      </c>
      <c r="Y1698" t="s">
        <v>95</v>
      </c>
      <c r="Z1698" t="s">
        <v>134</v>
      </c>
      <c r="AA1698" t="s">
        <v>135</v>
      </c>
      <c r="AB1698" t="s">
        <v>96</v>
      </c>
      <c r="AC1698" t="s">
        <v>39</v>
      </c>
      <c r="AD1698" t="s">
        <v>1236</v>
      </c>
    </row>
    <row r="1699" spans="1:30" hidden="1" x14ac:dyDescent="0.3">
      <c r="A1699" t="s">
        <v>7444</v>
      </c>
      <c r="B1699" t="s">
        <v>7445</v>
      </c>
      <c r="C1699" s="1" t="str">
        <f t="shared" si="285"/>
        <v>21:0502</v>
      </c>
      <c r="D1699" s="1" t="str">
        <f t="shared" si="282"/>
        <v>21:0166</v>
      </c>
      <c r="E1699" t="s">
        <v>7433</v>
      </c>
      <c r="F1699" t="s">
        <v>7446</v>
      </c>
      <c r="H1699">
        <v>52.614453599999997</v>
      </c>
      <c r="I1699">
        <v>-62.027859599999999</v>
      </c>
      <c r="J1699" s="1" t="str">
        <f t="shared" si="283"/>
        <v>NGR lake sediment grab sample</v>
      </c>
      <c r="K1699" s="1" t="str">
        <f t="shared" si="284"/>
        <v>&lt;177 micron (NGR)</v>
      </c>
      <c r="L1699">
        <v>35</v>
      </c>
      <c r="M1699" t="s">
        <v>52</v>
      </c>
      <c r="N1699">
        <v>519</v>
      </c>
      <c r="O1699" t="s">
        <v>265</v>
      </c>
      <c r="P1699" t="s">
        <v>92</v>
      </c>
      <c r="Q1699" t="s">
        <v>95</v>
      </c>
      <c r="R1699" t="s">
        <v>38</v>
      </c>
      <c r="S1699" t="s">
        <v>55</v>
      </c>
      <c r="T1699" t="s">
        <v>40</v>
      </c>
      <c r="U1699" t="s">
        <v>335</v>
      </c>
      <c r="V1699" t="s">
        <v>239</v>
      </c>
      <c r="W1699" t="s">
        <v>40</v>
      </c>
      <c r="X1699" t="s">
        <v>43</v>
      </c>
      <c r="Y1699" t="s">
        <v>39</v>
      </c>
      <c r="Z1699" t="s">
        <v>35</v>
      </c>
      <c r="AA1699" t="s">
        <v>204</v>
      </c>
      <c r="AB1699" t="s">
        <v>571</v>
      </c>
      <c r="AC1699" t="s">
        <v>60</v>
      </c>
      <c r="AD1699" t="s">
        <v>80</v>
      </c>
    </row>
    <row r="1700" spans="1:30" hidden="1" x14ac:dyDescent="0.3">
      <c r="A1700" t="s">
        <v>7447</v>
      </c>
      <c r="B1700" t="s">
        <v>7448</v>
      </c>
      <c r="C1700" s="1" t="str">
        <f t="shared" si="285"/>
        <v>21:0502</v>
      </c>
      <c r="D1700" s="1" t="str">
        <f t="shared" si="282"/>
        <v>21:0166</v>
      </c>
      <c r="E1700" t="s">
        <v>7433</v>
      </c>
      <c r="F1700" t="s">
        <v>7449</v>
      </c>
      <c r="H1700">
        <v>52.614453599999997</v>
      </c>
      <c r="I1700">
        <v>-62.027859599999999</v>
      </c>
      <c r="J1700" s="1" t="str">
        <f t="shared" si="283"/>
        <v>NGR lake sediment grab sample</v>
      </c>
      <c r="K1700" s="1" t="str">
        <f t="shared" si="284"/>
        <v>&lt;177 micron (NGR)</v>
      </c>
      <c r="L1700">
        <v>35</v>
      </c>
      <c r="M1700" t="s">
        <v>65</v>
      </c>
      <c r="N1700">
        <v>520</v>
      </c>
      <c r="O1700" t="s">
        <v>134</v>
      </c>
      <c r="P1700" t="s">
        <v>131</v>
      </c>
      <c r="Q1700" t="s">
        <v>95</v>
      </c>
      <c r="R1700" t="s">
        <v>136</v>
      </c>
      <c r="S1700" t="s">
        <v>39</v>
      </c>
      <c r="T1700" t="s">
        <v>40</v>
      </c>
      <c r="U1700" t="s">
        <v>265</v>
      </c>
      <c r="V1700" t="s">
        <v>264</v>
      </c>
      <c r="W1700" t="s">
        <v>40</v>
      </c>
      <c r="X1700" t="s">
        <v>43</v>
      </c>
      <c r="Y1700" t="s">
        <v>39</v>
      </c>
      <c r="Z1700" t="s">
        <v>134</v>
      </c>
      <c r="AA1700" t="s">
        <v>134</v>
      </c>
      <c r="AB1700" t="s">
        <v>1243</v>
      </c>
      <c r="AC1700" t="s">
        <v>179</v>
      </c>
      <c r="AD1700" t="s">
        <v>71</v>
      </c>
    </row>
    <row r="1701" spans="1:30" hidden="1" x14ac:dyDescent="0.3">
      <c r="A1701" t="s">
        <v>7450</v>
      </c>
      <c r="B1701" t="s">
        <v>7451</v>
      </c>
      <c r="C1701" s="1" t="str">
        <f t="shared" si="285"/>
        <v>21:0502</v>
      </c>
      <c r="D1701" s="1" t="str">
        <f t="shared" si="282"/>
        <v>21:0166</v>
      </c>
      <c r="E1701" t="s">
        <v>7452</v>
      </c>
      <c r="F1701" t="s">
        <v>7453</v>
      </c>
      <c r="H1701">
        <v>52.953340900000001</v>
      </c>
      <c r="I1701">
        <v>-62.030589900000003</v>
      </c>
      <c r="J1701" s="1" t="str">
        <f t="shared" si="283"/>
        <v>NGR lake sediment grab sample</v>
      </c>
      <c r="K1701" s="1" t="str">
        <f t="shared" si="284"/>
        <v>&lt;177 micron (NGR)</v>
      </c>
      <c r="L1701">
        <v>35</v>
      </c>
      <c r="M1701" t="s">
        <v>102</v>
      </c>
      <c r="N1701">
        <v>521</v>
      </c>
      <c r="O1701" t="s">
        <v>214</v>
      </c>
      <c r="P1701" t="s">
        <v>134</v>
      </c>
      <c r="Q1701" t="s">
        <v>95</v>
      </c>
      <c r="R1701" t="s">
        <v>119</v>
      </c>
      <c r="S1701" t="s">
        <v>92</v>
      </c>
      <c r="T1701" t="s">
        <v>40</v>
      </c>
      <c r="U1701" t="s">
        <v>2124</v>
      </c>
      <c r="V1701" t="s">
        <v>812</v>
      </c>
      <c r="W1701" t="s">
        <v>40</v>
      </c>
      <c r="X1701" t="s">
        <v>43</v>
      </c>
      <c r="Y1701" t="s">
        <v>95</v>
      </c>
      <c r="Z1701" t="s">
        <v>337</v>
      </c>
      <c r="AA1701" t="s">
        <v>83</v>
      </c>
      <c r="AB1701" t="s">
        <v>650</v>
      </c>
      <c r="AC1701" t="s">
        <v>39</v>
      </c>
      <c r="AD1701" t="s">
        <v>438</v>
      </c>
    </row>
    <row r="1702" spans="1:30" hidden="1" x14ac:dyDescent="0.3">
      <c r="A1702" t="s">
        <v>7454</v>
      </c>
      <c r="B1702" t="s">
        <v>7455</v>
      </c>
      <c r="C1702" s="1" t="str">
        <f t="shared" si="285"/>
        <v>21:0502</v>
      </c>
      <c r="D1702" s="1" t="str">
        <f t="shared" si="282"/>
        <v>21:0166</v>
      </c>
      <c r="E1702" t="s">
        <v>7456</v>
      </c>
      <c r="F1702" t="s">
        <v>7457</v>
      </c>
      <c r="H1702">
        <v>52.990354799999999</v>
      </c>
      <c r="I1702">
        <v>-62.0069667</v>
      </c>
      <c r="J1702" s="1" t="str">
        <f t="shared" si="283"/>
        <v>NGR lake sediment grab sample</v>
      </c>
      <c r="K1702" s="1" t="str">
        <f t="shared" si="284"/>
        <v>&lt;177 micron (NGR)</v>
      </c>
      <c r="L1702">
        <v>35</v>
      </c>
      <c r="M1702" t="s">
        <v>113</v>
      </c>
      <c r="N1702">
        <v>522</v>
      </c>
      <c r="O1702" t="s">
        <v>1241</v>
      </c>
      <c r="P1702" t="s">
        <v>134</v>
      </c>
      <c r="Q1702" t="s">
        <v>95</v>
      </c>
      <c r="R1702" t="s">
        <v>130</v>
      </c>
      <c r="S1702" t="s">
        <v>92</v>
      </c>
      <c r="T1702" t="s">
        <v>40</v>
      </c>
      <c r="U1702" t="s">
        <v>3987</v>
      </c>
      <c r="V1702" t="s">
        <v>1169</v>
      </c>
      <c r="W1702" t="s">
        <v>40</v>
      </c>
      <c r="X1702" t="s">
        <v>43</v>
      </c>
      <c r="Y1702" t="s">
        <v>95</v>
      </c>
      <c r="Z1702" t="s">
        <v>263</v>
      </c>
      <c r="AA1702" t="s">
        <v>258</v>
      </c>
      <c r="AB1702" t="s">
        <v>385</v>
      </c>
      <c r="AC1702" t="s">
        <v>2278</v>
      </c>
      <c r="AD1702" t="s">
        <v>480</v>
      </c>
    </row>
    <row r="1703" spans="1:30" hidden="1" x14ac:dyDescent="0.3">
      <c r="A1703" t="s">
        <v>7458</v>
      </c>
      <c r="B1703" t="s">
        <v>7459</v>
      </c>
      <c r="C1703" s="1" t="str">
        <f t="shared" si="285"/>
        <v>21:0502</v>
      </c>
      <c r="D1703" s="1" t="str">
        <f t="shared" si="282"/>
        <v>21:0166</v>
      </c>
      <c r="E1703" t="s">
        <v>7460</v>
      </c>
      <c r="F1703" t="s">
        <v>7461</v>
      </c>
      <c r="H1703">
        <v>52.992598100000002</v>
      </c>
      <c r="I1703">
        <v>-62.062919800000003</v>
      </c>
      <c r="J1703" s="1" t="str">
        <f t="shared" si="283"/>
        <v>NGR lake sediment grab sample</v>
      </c>
      <c r="K1703" s="1" t="str">
        <f t="shared" si="284"/>
        <v>&lt;177 micron (NGR)</v>
      </c>
      <c r="L1703">
        <v>35</v>
      </c>
      <c r="M1703" t="s">
        <v>127</v>
      </c>
      <c r="N1703">
        <v>523</v>
      </c>
      <c r="O1703" t="s">
        <v>214</v>
      </c>
      <c r="P1703" t="s">
        <v>176</v>
      </c>
      <c r="Q1703" t="s">
        <v>95</v>
      </c>
      <c r="R1703" t="s">
        <v>232</v>
      </c>
      <c r="S1703" t="s">
        <v>68</v>
      </c>
      <c r="T1703" t="s">
        <v>40</v>
      </c>
      <c r="U1703" t="s">
        <v>2944</v>
      </c>
      <c r="V1703" t="s">
        <v>947</v>
      </c>
      <c r="W1703" t="s">
        <v>40</v>
      </c>
      <c r="X1703" t="s">
        <v>43</v>
      </c>
      <c r="Y1703" t="s">
        <v>95</v>
      </c>
      <c r="Z1703" t="s">
        <v>134</v>
      </c>
      <c r="AA1703" t="s">
        <v>58</v>
      </c>
      <c r="AB1703" t="s">
        <v>3966</v>
      </c>
      <c r="AC1703" t="s">
        <v>596</v>
      </c>
      <c r="AD1703" t="s">
        <v>80</v>
      </c>
    </row>
    <row r="1704" spans="1:30" hidden="1" x14ac:dyDescent="0.3">
      <c r="A1704" t="s">
        <v>7462</v>
      </c>
      <c r="B1704" t="s">
        <v>7463</v>
      </c>
      <c r="C1704" s="1" t="str">
        <f t="shared" si="285"/>
        <v>21:0502</v>
      </c>
      <c r="D1704" s="1" t="str">
        <f>HYPERLINK("http://geochem.nrcan.gc.ca/cdogs/content/svy/svy_e.htm", "")</f>
        <v/>
      </c>
      <c r="G1704" s="1" t="str">
        <f>HYPERLINK("http://geochem.nrcan.gc.ca/cdogs/content/cr_/cr_00056_e.htm", "56")</f>
        <v>56</v>
      </c>
      <c r="J1704" t="s">
        <v>161</v>
      </c>
      <c r="K1704" t="s">
        <v>162</v>
      </c>
      <c r="L1704">
        <v>35</v>
      </c>
      <c r="M1704" t="s">
        <v>163</v>
      </c>
      <c r="N1704">
        <v>524</v>
      </c>
      <c r="O1704" t="s">
        <v>369</v>
      </c>
      <c r="P1704" t="s">
        <v>222</v>
      </c>
      <c r="Q1704" t="s">
        <v>165</v>
      </c>
      <c r="R1704" t="s">
        <v>414</v>
      </c>
      <c r="S1704" t="s">
        <v>130</v>
      </c>
      <c r="T1704" t="s">
        <v>117</v>
      </c>
      <c r="U1704" t="s">
        <v>1452</v>
      </c>
      <c r="V1704" t="s">
        <v>1572</v>
      </c>
      <c r="W1704" t="s">
        <v>94</v>
      </c>
      <c r="X1704" t="s">
        <v>2164</v>
      </c>
      <c r="Y1704" t="s">
        <v>136</v>
      </c>
      <c r="Z1704" t="s">
        <v>58</v>
      </c>
      <c r="AA1704" t="s">
        <v>107</v>
      </c>
      <c r="AB1704" t="s">
        <v>968</v>
      </c>
      <c r="AC1704" t="s">
        <v>7464</v>
      </c>
      <c r="AD1704" t="s">
        <v>7465</v>
      </c>
    </row>
    <row r="1705" spans="1:30" hidden="1" x14ac:dyDescent="0.3">
      <c r="A1705" t="s">
        <v>7466</v>
      </c>
      <c r="B1705" t="s">
        <v>7467</v>
      </c>
      <c r="C1705" s="1" t="str">
        <f t="shared" si="285"/>
        <v>21:0502</v>
      </c>
      <c r="D1705" s="1" t="str">
        <f t="shared" ref="D1705:D1726" si="286">HYPERLINK("http://geochem.nrcan.gc.ca/cdogs/content/svy/svy210166_e.htm", "21:0166")</f>
        <v>21:0166</v>
      </c>
      <c r="E1705" t="s">
        <v>7468</v>
      </c>
      <c r="F1705" t="s">
        <v>7469</v>
      </c>
      <c r="H1705">
        <v>52.960473800000003</v>
      </c>
      <c r="I1705">
        <v>-62.084338700000004</v>
      </c>
      <c r="J1705" s="1" t="str">
        <f t="shared" ref="J1705:J1726" si="287">HYPERLINK("http://geochem.nrcan.gc.ca/cdogs/content/kwd/kwd020027_e.htm", "NGR lake sediment grab sample")</f>
        <v>NGR lake sediment grab sample</v>
      </c>
      <c r="K1705" s="1" t="str">
        <f t="shared" ref="K1705:K1726" si="288">HYPERLINK("http://geochem.nrcan.gc.ca/cdogs/content/kwd/kwd080006_e.htm", "&lt;177 micron (NGR)")</f>
        <v>&lt;177 micron (NGR)</v>
      </c>
      <c r="L1705">
        <v>35</v>
      </c>
      <c r="M1705" t="s">
        <v>142</v>
      </c>
      <c r="N1705">
        <v>525</v>
      </c>
      <c r="O1705" t="s">
        <v>165</v>
      </c>
      <c r="P1705" t="s">
        <v>119</v>
      </c>
      <c r="Q1705" t="s">
        <v>95</v>
      </c>
      <c r="R1705" t="s">
        <v>68</v>
      </c>
      <c r="S1705" t="s">
        <v>95</v>
      </c>
      <c r="T1705" t="s">
        <v>40</v>
      </c>
      <c r="U1705" t="s">
        <v>477</v>
      </c>
      <c r="V1705" t="s">
        <v>117</v>
      </c>
      <c r="W1705" t="s">
        <v>40</v>
      </c>
      <c r="X1705" t="s">
        <v>43</v>
      </c>
      <c r="Y1705" t="s">
        <v>95</v>
      </c>
      <c r="Z1705" t="s">
        <v>185</v>
      </c>
      <c r="AA1705" t="s">
        <v>58</v>
      </c>
      <c r="AB1705" t="s">
        <v>46</v>
      </c>
      <c r="AC1705" t="s">
        <v>106</v>
      </c>
      <c r="AD1705" t="s">
        <v>86</v>
      </c>
    </row>
    <row r="1706" spans="1:30" hidden="1" x14ac:dyDescent="0.3">
      <c r="A1706" t="s">
        <v>7470</v>
      </c>
      <c r="B1706" t="s">
        <v>7471</v>
      </c>
      <c r="C1706" s="1" t="str">
        <f t="shared" si="285"/>
        <v>21:0502</v>
      </c>
      <c r="D1706" s="1" t="str">
        <f t="shared" si="286"/>
        <v>21:0166</v>
      </c>
      <c r="E1706" t="s">
        <v>7472</v>
      </c>
      <c r="F1706" t="s">
        <v>7473</v>
      </c>
      <c r="H1706">
        <v>52.9775493</v>
      </c>
      <c r="I1706">
        <v>-62.109683699999998</v>
      </c>
      <c r="J1706" s="1" t="str">
        <f t="shared" si="287"/>
        <v>NGR lake sediment grab sample</v>
      </c>
      <c r="K1706" s="1" t="str">
        <f t="shared" si="288"/>
        <v>&lt;177 micron (NGR)</v>
      </c>
      <c r="L1706">
        <v>35</v>
      </c>
      <c r="M1706" t="s">
        <v>150</v>
      </c>
      <c r="N1706">
        <v>526</v>
      </c>
      <c r="O1706" t="s">
        <v>135</v>
      </c>
      <c r="P1706" t="s">
        <v>176</v>
      </c>
      <c r="Q1706" t="s">
        <v>95</v>
      </c>
      <c r="R1706" t="s">
        <v>202</v>
      </c>
      <c r="S1706" t="s">
        <v>68</v>
      </c>
      <c r="T1706" t="s">
        <v>40</v>
      </c>
      <c r="U1706" t="s">
        <v>588</v>
      </c>
      <c r="V1706" t="s">
        <v>415</v>
      </c>
      <c r="W1706" t="s">
        <v>40</v>
      </c>
      <c r="X1706" t="s">
        <v>43</v>
      </c>
      <c r="Y1706" t="s">
        <v>95</v>
      </c>
      <c r="Z1706" t="s">
        <v>135</v>
      </c>
      <c r="AA1706" t="s">
        <v>258</v>
      </c>
      <c r="AB1706" t="s">
        <v>597</v>
      </c>
      <c r="AC1706" t="s">
        <v>70</v>
      </c>
      <c r="AD1706" t="s">
        <v>1477</v>
      </c>
    </row>
    <row r="1707" spans="1:30" hidden="1" x14ac:dyDescent="0.3">
      <c r="A1707" t="s">
        <v>7474</v>
      </c>
      <c r="B1707" t="s">
        <v>7475</v>
      </c>
      <c r="C1707" s="1" t="str">
        <f t="shared" si="285"/>
        <v>21:0502</v>
      </c>
      <c r="D1707" s="1" t="str">
        <f t="shared" si="286"/>
        <v>21:0166</v>
      </c>
      <c r="E1707" t="s">
        <v>7476</v>
      </c>
      <c r="F1707" t="s">
        <v>7477</v>
      </c>
      <c r="H1707">
        <v>52.952009500000003</v>
      </c>
      <c r="I1707">
        <v>-62.114510299999999</v>
      </c>
      <c r="J1707" s="1" t="str">
        <f t="shared" si="287"/>
        <v>NGR lake sediment grab sample</v>
      </c>
      <c r="K1707" s="1" t="str">
        <f t="shared" si="288"/>
        <v>&lt;177 micron (NGR)</v>
      </c>
      <c r="L1707">
        <v>35</v>
      </c>
      <c r="M1707" t="s">
        <v>175</v>
      </c>
      <c r="N1707">
        <v>527</v>
      </c>
      <c r="O1707" t="s">
        <v>377</v>
      </c>
      <c r="P1707" t="s">
        <v>176</v>
      </c>
      <c r="Q1707" t="s">
        <v>95</v>
      </c>
      <c r="R1707" t="s">
        <v>202</v>
      </c>
      <c r="S1707" t="s">
        <v>39</v>
      </c>
      <c r="T1707" t="s">
        <v>40</v>
      </c>
      <c r="U1707" t="s">
        <v>204</v>
      </c>
      <c r="V1707" t="s">
        <v>264</v>
      </c>
      <c r="W1707" t="s">
        <v>40</v>
      </c>
      <c r="X1707" t="s">
        <v>43</v>
      </c>
      <c r="Y1707" t="s">
        <v>39</v>
      </c>
      <c r="Z1707" t="s">
        <v>67</v>
      </c>
      <c r="AA1707" t="s">
        <v>58</v>
      </c>
      <c r="AB1707" t="s">
        <v>329</v>
      </c>
      <c r="AC1707" t="s">
        <v>57</v>
      </c>
      <c r="AD1707" t="s">
        <v>86</v>
      </c>
    </row>
    <row r="1708" spans="1:30" hidden="1" x14ac:dyDescent="0.3">
      <c r="A1708" t="s">
        <v>7478</v>
      </c>
      <c r="B1708" t="s">
        <v>7479</v>
      </c>
      <c r="C1708" s="1" t="str">
        <f t="shared" si="285"/>
        <v>21:0502</v>
      </c>
      <c r="D1708" s="1" t="str">
        <f t="shared" si="286"/>
        <v>21:0166</v>
      </c>
      <c r="E1708" t="s">
        <v>7480</v>
      </c>
      <c r="F1708" t="s">
        <v>7481</v>
      </c>
      <c r="H1708">
        <v>52.945837699999998</v>
      </c>
      <c r="I1708">
        <v>-62.147020900000001</v>
      </c>
      <c r="J1708" s="1" t="str">
        <f t="shared" si="287"/>
        <v>NGR lake sediment grab sample</v>
      </c>
      <c r="K1708" s="1" t="str">
        <f t="shared" si="288"/>
        <v>&lt;177 micron (NGR)</v>
      </c>
      <c r="L1708">
        <v>35</v>
      </c>
      <c r="M1708" t="s">
        <v>184</v>
      </c>
      <c r="N1708">
        <v>528</v>
      </c>
      <c r="O1708" t="s">
        <v>733</v>
      </c>
      <c r="P1708" t="s">
        <v>192</v>
      </c>
      <c r="Q1708" t="s">
        <v>95</v>
      </c>
      <c r="R1708" t="s">
        <v>202</v>
      </c>
      <c r="S1708" t="s">
        <v>169</v>
      </c>
      <c r="T1708" t="s">
        <v>194</v>
      </c>
      <c r="U1708" t="s">
        <v>7482</v>
      </c>
      <c r="V1708" t="s">
        <v>1343</v>
      </c>
      <c r="W1708" t="s">
        <v>40</v>
      </c>
      <c r="X1708" t="s">
        <v>43</v>
      </c>
      <c r="Y1708" t="s">
        <v>95</v>
      </c>
      <c r="Z1708" t="s">
        <v>211</v>
      </c>
      <c r="AA1708" t="s">
        <v>314</v>
      </c>
      <c r="AB1708" t="s">
        <v>2301</v>
      </c>
      <c r="AC1708" t="s">
        <v>85</v>
      </c>
      <c r="AD1708" t="s">
        <v>216</v>
      </c>
    </row>
    <row r="1709" spans="1:30" hidden="1" x14ac:dyDescent="0.3">
      <c r="A1709" t="s">
        <v>7483</v>
      </c>
      <c r="B1709" t="s">
        <v>7484</v>
      </c>
      <c r="C1709" s="1" t="str">
        <f t="shared" si="285"/>
        <v>21:0502</v>
      </c>
      <c r="D1709" s="1" t="str">
        <f t="shared" si="286"/>
        <v>21:0166</v>
      </c>
      <c r="E1709" t="s">
        <v>7485</v>
      </c>
      <c r="F1709" t="s">
        <v>7486</v>
      </c>
      <c r="H1709">
        <v>52.972894799999999</v>
      </c>
      <c r="I1709">
        <v>-62.176033199999999</v>
      </c>
      <c r="J1709" s="1" t="str">
        <f t="shared" si="287"/>
        <v>NGR lake sediment grab sample</v>
      </c>
      <c r="K1709" s="1" t="str">
        <f t="shared" si="288"/>
        <v>&lt;177 micron (NGR)</v>
      </c>
      <c r="L1709">
        <v>35</v>
      </c>
      <c r="M1709" t="s">
        <v>191</v>
      </c>
      <c r="N1709">
        <v>529</v>
      </c>
      <c r="O1709" t="s">
        <v>314</v>
      </c>
      <c r="P1709" t="s">
        <v>1134</v>
      </c>
      <c r="Q1709" t="s">
        <v>95</v>
      </c>
      <c r="R1709" t="s">
        <v>130</v>
      </c>
      <c r="S1709" t="s">
        <v>165</v>
      </c>
      <c r="T1709" t="s">
        <v>40</v>
      </c>
      <c r="U1709" t="s">
        <v>1174</v>
      </c>
      <c r="V1709" t="s">
        <v>5153</v>
      </c>
      <c r="W1709" t="s">
        <v>40</v>
      </c>
      <c r="X1709" t="s">
        <v>43</v>
      </c>
      <c r="Y1709" t="s">
        <v>39</v>
      </c>
      <c r="Z1709" t="s">
        <v>258</v>
      </c>
      <c r="AA1709" t="s">
        <v>45</v>
      </c>
      <c r="AB1709" t="s">
        <v>259</v>
      </c>
      <c r="AC1709" t="s">
        <v>38</v>
      </c>
      <c r="AD1709" t="s">
        <v>605</v>
      </c>
    </row>
    <row r="1710" spans="1:30" hidden="1" x14ac:dyDescent="0.3">
      <c r="A1710" t="s">
        <v>7487</v>
      </c>
      <c r="B1710" t="s">
        <v>7488</v>
      </c>
      <c r="C1710" s="1" t="str">
        <f t="shared" si="285"/>
        <v>21:0502</v>
      </c>
      <c r="D1710" s="1" t="str">
        <f t="shared" si="286"/>
        <v>21:0166</v>
      </c>
      <c r="E1710" t="s">
        <v>7489</v>
      </c>
      <c r="F1710" t="s">
        <v>7490</v>
      </c>
      <c r="H1710">
        <v>52.969207400000002</v>
      </c>
      <c r="I1710">
        <v>-62.194135799999998</v>
      </c>
      <c r="J1710" s="1" t="str">
        <f t="shared" si="287"/>
        <v>NGR lake sediment grab sample</v>
      </c>
      <c r="K1710" s="1" t="str">
        <f t="shared" si="288"/>
        <v>&lt;177 micron (NGR)</v>
      </c>
      <c r="L1710">
        <v>35</v>
      </c>
      <c r="M1710" t="s">
        <v>201</v>
      </c>
      <c r="N1710">
        <v>530</v>
      </c>
      <c r="O1710" t="s">
        <v>873</v>
      </c>
      <c r="P1710" t="s">
        <v>1175</v>
      </c>
      <c r="Q1710" t="s">
        <v>55</v>
      </c>
      <c r="R1710" t="s">
        <v>202</v>
      </c>
      <c r="S1710" t="s">
        <v>37</v>
      </c>
      <c r="T1710" t="s">
        <v>40</v>
      </c>
      <c r="U1710" t="s">
        <v>177</v>
      </c>
      <c r="V1710" t="s">
        <v>60</v>
      </c>
      <c r="W1710" t="s">
        <v>40</v>
      </c>
      <c r="X1710" t="s">
        <v>43</v>
      </c>
      <c r="Y1710" t="s">
        <v>95</v>
      </c>
      <c r="Z1710" t="s">
        <v>135</v>
      </c>
      <c r="AA1710" t="s">
        <v>45</v>
      </c>
      <c r="AB1710" t="s">
        <v>204</v>
      </c>
      <c r="AC1710" t="s">
        <v>2278</v>
      </c>
      <c r="AD1710" t="s">
        <v>478</v>
      </c>
    </row>
    <row r="1711" spans="1:30" hidden="1" x14ac:dyDescent="0.3">
      <c r="A1711" t="s">
        <v>7491</v>
      </c>
      <c r="B1711" t="s">
        <v>7492</v>
      </c>
      <c r="C1711" s="1" t="str">
        <f t="shared" si="285"/>
        <v>21:0502</v>
      </c>
      <c r="D1711" s="1" t="str">
        <f t="shared" si="286"/>
        <v>21:0166</v>
      </c>
      <c r="E1711" t="s">
        <v>7493</v>
      </c>
      <c r="F1711" t="s">
        <v>7494</v>
      </c>
      <c r="H1711">
        <v>52.981347900000003</v>
      </c>
      <c r="I1711">
        <v>-62.295237899999997</v>
      </c>
      <c r="J1711" s="1" t="str">
        <f t="shared" si="287"/>
        <v>NGR lake sediment grab sample</v>
      </c>
      <c r="K1711" s="1" t="str">
        <f t="shared" si="288"/>
        <v>&lt;177 micron (NGR)</v>
      </c>
      <c r="L1711">
        <v>35</v>
      </c>
      <c r="M1711" t="s">
        <v>210</v>
      </c>
      <c r="N1711">
        <v>531</v>
      </c>
      <c r="O1711" t="s">
        <v>66</v>
      </c>
      <c r="P1711" t="s">
        <v>185</v>
      </c>
      <c r="Q1711" t="s">
        <v>95</v>
      </c>
      <c r="R1711" t="s">
        <v>119</v>
      </c>
      <c r="S1711" t="s">
        <v>131</v>
      </c>
      <c r="T1711" t="s">
        <v>40</v>
      </c>
      <c r="U1711" t="s">
        <v>41</v>
      </c>
      <c r="V1711" t="s">
        <v>57</v>
      </c>
      <c r="W1711" t="s">
        <v>40</v>
      </c>
      <c r="X1711" t="s">
        <v>43</v>
      </c>
      <c r="Y1711" t="s">
        <v>95</v>
      </c>
      <c r="Z1711" t="s">
        <v>35</v>
      </c>
      <c r="AA1711" t="s">
        <v>214</v>
      </c>
      <c r="AB1711" t="s">
        <v>256</v>
      </c>
      <c r="AC1711" t="s">
        <v>42</v>
      </c>
      <c r="AD1711" t="s">
        <v>203</v>
      </c>
    </row>
    <row r="1712" spans="1:30" hidden="1" x14ac:dyDescent="0.3">
      <c r="A1712" t="s">
        <v>7495</v>
      </c>
      <c r="B1712" t="s">
        <v>7496</v>
      </c>
      <c r="C1712" s="1" t="str">
        <f t="shared" si="285"/>
        <v>21:0502</v>
      </c>
      <c r="D1712" s="1" t="str">
        <f t="shared" si="286"/>
        <v>21:0166</v>
      </c>
      <c r="E1712" t="s">
        <v>7497</v>
      </c>
      <c r="F1712" t="s">
        <v>7498</v>
      </c>
      <c r="H1712">
        <v>52.981217999999998</v>
      </c>
      <c r="I1712">
        <v>-62.344794</v>
      </c>
      <c r="J1712" s="1" t="str">
        <f t="shared" si="287"/>
        <v>NGR lake sediment grab sample</v>
      </c>
      <c r="K1712" s="1" t="str">
        <f t="shared" si="288"/>
        <v>&lt;177 micron (NGR)</v>
      </c>
      <c r="L1712">
        <v>35</v>
      </c>
      <c r="M1712" t="s">
        <v>221</v>
      </c>
      <c r="N1712">
        <v>532</v>
      </c>
      <c r="O1712" t="s">
        <v>1241</v>
      </c>
      <c r="P1712" t="s">
        <v>67</v>
      </c>
      <c r="Q1712" t="s">
        <v>95</v>
      </c>
      <c r="R1712" t="s">
        <v>256</v>
      </c>
      <c r="S1712" t="s">
        <v>153</v>
      </c>
      <c r="T1712" t="s">
        <v>40</v>
      </c>
      <c r="U1712" t="s">
        <v>7499</v>
      </c>
      <c r="V1712" t="s">
        <v>677</v>
      </c>
      <c r="W1712" t="s">
        <v>194</v>
      </c>
      <c r="X1712" t="s">
        <v>179</v>
      </c>
      <c r="Y1712" t="s">
        <v>39</v>
      </c>
      <c r="Z1712" t="s">
        <v>258</v>
      </c>
      <c r="AA1712" t="s">
        <v>135</v>
      </c>
      <c r="AB1712" t="s">
        <v>805</v>
      </c>
      <c r="AC1712" t="s">
        <v>47</v>
      </c>
      <c r="AD1712" t="s">
        <v>1236</v>
      </c>
    </row>
    <row r="1713" spans="1:30" hidden="1" x14ac:dyDescent="0.3">
      <c r="A1713" t="s">
        <v>7500</v>
      </c>
      <c r="B1713" t="s">
        <v>7501</v>
      </c>
      <c r="C1713" s="1" t="str">
        <f t="shared" si="285"/>
        <v>21:0502</v>
      </c>
      <c r="D1713" s="1" t="str">
        <f t="shared" si="286"/>
        <v>21:0166</v>
      </c>
      <c r="E1713" t="s">
        <v>7502</v>
      </c>
      <c r="F1713" t="s">
        <v>7503</v>
      </c>
      <c r="H1713">
        <v>52.975420499999998</v>
      </c>
      <c r="I1713">
        <v>-62.395798999999997</v>
      </c>
      <c r="J1713" s="1" t="str">
        <f t="shared" si="287"/>
        <v>NGR lake sediment grab sample</v>
      </c>
      <c r="K1713" s="1" t="str">
        <f t="shared" si="288"/>
        <v>&lt;177 micron (NGR)</v>
      </c>
      <c r="L1713">
        <v>35</v>
      </c>
      <c r="M1713" t="s">
        <v>230</v>
      </c>
      <c r="N1713">
        <v>533</v>
      </c>
      <c r="O1713" t="s">
        <v>344</v>
      </c>
      <c r="P1713" t="s">
        <v>130</v>
      </c>
      <c r="Q1713" t="s">
        <v>95</v>
      </c>
      <c r="R1713" t="s">
        <v>79</v>
      </c>
      <c r="S1713" t="s">
        <v>130</v>
      </c>
      <c r="T1713" t="s">
        <v>40</v>
      </c>
      <c r="U1713" t="s">
        <v>7504</v>
      </c>
      <c r="V1713" t="s">
        <v>1578</v>
      </c>
      <c r="W1713" t="s">
        <v>40</v>
      </c>
      <c r="X1713" t="s">
        <v>43</v>
      </c>
      <c r="Y1713" t="s">
        <v>39</v>
      </c>
      <c r="Z1713" t="s">
        <v>258</v>
      </c>
      <c r="AA1713" t="s">
        <v>314</v>
      </c>
      <c r="AB1713" t="s">
        <v>2747</v>
      </c>
      <c r="AC1713" t="s">
        <v>42</v>
      </c>
      <c r="AD1713" t="s">
        <v>324</v>
      </c>
    </row>
    <row r="1714" spans="1:30" hidden="1" x14ac:dyDescent="0.3">
      <c r="A1714" t="s">
        <v>7505</v>
      </c>
      <c r="B1714" t="s">
        <v>7506</v>
      </c>
      <c r="C1714" s="1" t="str">
        <f t="shared" si="285"/>
        <v>21:0502</v>
      </c>
      <c r="D1714" s="1" t="str">
        <f t="shared" si="286"/>
        <v>21:0166</v>
      </c>
      <c r="E1714" t="s">
        <v>7507</v>
      </c>
      <c r="F1714" t="s">
        <v>7508</v>
      </c>
      <c r="H1714">
        <v>52.9386796</v>
      </c>
      <c r="I1714">
        <v>-62.445429799999999</v>
      </c>
      <c r="J1714" s="1" t="str">
        <f t="shared" si="287"/>
        <v>NGR lake sediment grab sample</v>
      </c>
      <c r="K1714" s="1" t="str">
        <f t="shared" si="288"/>
        <v>&lt;177 micron (NGR)</v>
      </c>
      <c r="L1714">
        <v>35</v>
      </c>
      <c r="M1714" t="s">
        <v>238</v>
      </c>
      <c r="N1714">
        <v>534</v>
      </c>
      <c r="O1714" t="s">
        <v>135</v>
      </c>
      <c r="P1714" t="s">
        <v>176</v>
      </c>
      <c r="Q1714" t="s">
        <v>95</v>
      </c>
      <c r="R1714" t="s">
        <v>79</v>
      </c>
      <c r="S1714" t="s">
        <v>68</v>
      </c>
      <c r="T1714" t="s">
        <v>40</v>
      </c>
      <c r="U1714" t="s">
        <v>434</v>
      </c>
      <c r="V1714" t="s">
        <v>322</v>
      </c>
      <c r="W1714" t="s">
        <v>40</v>
      </c>
      <c r="X1714" t="s">
        <v>43</v>
      </c>
      <c r="Y1714" t="s">
        <v>95</v>
      </c>
      <c r="Z1714" t="s">
        <v>263</v>
      </c>
      <c r="AA1714" t="s">
        <v>58</v>
      </c>
      <c r="AB1714" t="s">
        <v>256</v>
      </c>
      <c r="AC1714" t="s">
        <v>106</v>
      </c>
      <c r="AD1714" t="s">
        <v>438</v>
      </c>
    </row>
    <row r="1715" spans="1:30" hidden="1" x14ac:dyDescent="0.3">
      <c r="A1715" t="s">
        <v>7509</v>
      </c>
      <c r="B1715" t="s">
        <v>7510</v>
      </c>
      <c r="C1715" s="1" t="str">
        <f t="shared" si="285"/>
        <v>21:0502</v>
      </c>
      <c r="D1715" s="1" t="str">
        <f t="shared" si="286"/>
        <v>21:0166</v>
      </c>
      <c r="E1715" t="s">
        <v>7511</v>
      </c>
      <c r="F1715" t="s">
        <v>7512</v>
      </c>
      <c r="H1715">
        <v>52.972132700000003</v>
      </c>
      <c r="I1715">
        <v>-62.427116599999998</v>
      </c>
      <c r="J1715" s="1" t="str">
        <f t="shared" si="287"/>
        <v>NGR lake sediment grab sample</v>
      </c>
      <c r="K1715" s="1" t="str">
        <f t="shared" si="288"/>
        <v>&lt;177 micron (NGR)</v>
      </c>
      <c r="L1715">
        <v>35</v>
      </c>
      <c r="M1715" t="s">
        <v>246</v>
      </c>
      <c r="N1715">
        <v>535</v>
      </c>
      <c r="O1715" t="s">
        <v>276</v>
      </c>
      <c r="P1715" t="s">
        <v>130</v>
      </c>
      <c r="Q1715" t="s">
        <v>95</v>
      </c>
      <c r="R1715" t="s">
        <v>131</v>
      </c>
      <c r="S1715" t="s">
        <v>39</v>
      </c>
      <c r="T1715" t="s">
        <v>40</v>
      </c>
      <c r="U1715" t="s">
        <v>129</v>
      </c>
      <c r="V1715" t="s">
        <v>144</v>
      </c>
      <c r="W1715" t="s">
        <v>40</v>
      </c>
      <c r="X1715" t="s">
        <v>43</v>
      </c>
      <c r="Y1715" t="s">
        <v>95</v>
      </c>
      <c r="Z1715" t="s">
        <v>134</v>
      </c>
      <c r="AA1715" t="s">
        <v>44</v>
      </c>
      <c r="AB1715" t="s">
        <v>766</v>
      </c>
      <c r="AC1715" t="s">
        <v>233</v>
      </c>
      <c r="AD1715" t="s">
        <v>155</v>
      </c>
    </row>
    <row r="1716" spans="1:30" hidden="1" x14ac:dyDescent="0.3">
      <c r="A1716" t="s">
        <v>7513</v>
      </c>
      <c r="B1716" t="s">
        <v>7514</v>
      </c>
      <c r="C1716" s="1" t="str">
        <f t="shared" si="285"/>
        <v>21:0502</v>
      </c>
      <c r="D1716" s="1" t="str">
        <f t="shared" si="286"/>
        <v>21:0166</v>
      </c>
      <c r="E1716" t="s">
        <v>7515</v>
      </c>
      <c r="F1716" t="s">
        <v>7516</v>
      </c>
      <c r="H1716">
        <v>52.883117599999999</v>
      </c>
      <c r="I1716">
        <v>-62.3806485</v>
      </c>
      <c r="J1716" s="1" t="str">
        <f t="shared" si="287"/>
        <v>NGR lake sediment grab sample</v>
      </c>
      <c r="K1716" s="1" t="str">
        <f t="shared" si="288"/>
        <v>&lt;177 micron (NGR)</v>
      </c>
      <c r="L1716">
        <v>36</v>
      </c>
      <c r="M1716" t="s">
        <v>34</v>
      </c>
      <c r="N1716">
        <v>536</v>
      </c>
      <c r="O1716" t="s">
        <v>613</v>
      </c>
      <c r="P1716" t="s">
        <v>185</v>
      </c>
      <c r="Q1716" t="s">
        <v>95</v>
      </c>
      <c r="R1716" t="s">
        <v>185</v>
      </c>
      <c r="S1716" t="s">
        <v>153</v>
      </c>
      <c r="T1716" t="s">
        <v>40</v>
      </c>
      <c r="U1716" t="s">
        <v>6425</v>
      </c>
      <c r="V1716" t="s">
        <v>714</v>
      </c>
      <c r="W1716" t="s">
        <v>40</v>
      </c>
      <c r="X1716" t="s">
        <v>43</v>
      </c>
      <c r="Y1716" t="s">
        <v>39</v>
      </c>
      <c r="Z1716" t="s">
        <v>337</v>
      </c>
      <c r="AA1716" t="s">
        <v>214</v>
      </c>
      <c r="AB1716" t="s">
        <v>2125</v>
      </c>
      <c r="AC1716" t="s">
        <v>106</v>
      </c>
      <c r="AD1716" t="s">
        <v>438</v>
      </c>
    </row>
    <row r="1717" spans="1:30" hidden="1" x14ac:dyDescent="0.3">
      <c r="A1717" t="s">
        <v>7517</v>
      </c>
      <c r="B1717" t="s">
        <v>7518</v>
      </c>
      <c r="C1717" s="1" t="str">
        <f t="shared" si="285"/>
        <v>21:0502</v>
      </c>
      <c r="D1717" s="1" t="str">
        <f t="shared" si="286"/>
        <v>21:0166</v>
      </c>
      <c r="E1717" t="s">
        <v>7519</v>
      </c>
      <c r="F1717" t="s">
        <v>7520</v>
      </c>
      <c r="H1717">
        <v>52.913731499999997</v>
      </c>
      <c r="I1717">
        <v>-62.441183500000001</v>
      </c>
      <c r="J1717" s="1" t="str">
        <f t="shared" si="287"/>
        <v>NGR lake sediment grab sample</v>
      </c>
      <c r="K1717" s="1" t="str">
        <f t="shared" si="288"/>
        <v>&lt;177 micron (NGR)</v>
      </c>
      <c r="L1717">
        <v>36</v>
      </c>
      <c r="M1717" t="s">
        <v>76</v>
      </c>
      <c r="N1717">
        <v>537</v>
      </c>
      <c r="O1717" t="s">
        <v>129</v>
      </c>
      <c r="P1717" t="s">
        <v>185</v>
      </c>
      <c r="Q1717" t="s">
        <v>95</v>
      </c>
      <c r="R1717" t="s">
        <v>153</v>
      </c>
      <c r="S1717" t="s">
        <v>131</v>
      </c>
      <c r="T1717" t="s">
        <v>40</v>
      </c>
      <c r="U1717" t="s">
        <v>1001</v>
      </c>
      <c r="V1717" t="s">
        <v>353</v>
      </c>
      <c r="W1717" t="s">
        <v>40</v>
      </c>
      <c r="X1717" t="s">
        <v>43</v>
      </c>
      <c r="Y1717" t="s">
        <v>55</v>
      </c>
      <c r="Z1717" t="s">
        <v>258</v>
      </c>
      <c r="AA1717" t="s">
        <v>83</v>
      </c>
      <c r="AB1717" t="s">
        <v>134</v>
      </c>
      <c r="AC1717" t="s">
        <v>179</v>
      </c>
      <c r="AD1717" t="s">
        <v>203</v>
      </c>
    </row>
    <row r="1718" spans="1:30" hidden="1" x14ac:dyDescent="0.3">
      <c r="A1718" t="s">
        <v>7521</v>
      </c>
      <c r="B1718" t="s">
        <v>7522</v>
      </c>
      <c r="C1718" s="1" t="str">
        <f t="shared" si="285"/>
        <v>21:0502</v>
      </c>
      <c r="D1718" s="1" t="str">
        <f t="shared" si="286"/>
        <v>21:0166</v>
      </c>
      <c r="E1718" t="s">
        <v>7523</v>
      </c>
      <c r="F1718" t="s">
        <v>7524</v>
      </c>
      <c r="H1718">
        <v>52.874191600000003</v>
      </c>
      <c r="I1718">
        <v>-62.416285799999997</v>
      </c>
      <c r="J1718" s="1" t="str">
        <f t="shared" si="287"/>
        <v>NGR lake sediment grab sample</v>
      </c>
      <c r="K1718" s="1" t="str">
        <f t="shared" si="288"/>
        <v>&lt;177 micron (NGR)</v>
      </c>
      <c r="L1718">
        <v>36</v>
      </c>
      <c r="M1718" t="s">
        <v>91</v>
      </c>
      <c r="N1718">
        <v>538</v>
      </c>
      <c r="O1718" t="s">
        <v>77</v>
      </c>
      <c r="P1718" t="s">
        <v>54</v>
      </c>
      <c r="Q1718" t="s">
        <v>95</v>
      </c>
      <c r="R1718" t="s">
        <v>131</v>
      </c>
      <c r="S1718" t="s">
        <v>68</v>
      </c>
      <c r="T1718" t="s">
        <v>40</v>
      </c>
      <c r="U1718" t="s">
        <v>1005</v>
      </c>
      <c r="V1718" t="s">
        <v>740</v>
      </c>
      <c r="W1718" t="s">
        <v>40</v>
      </c>
      <c r="X1718" t="s">
        <v>43</v>
      </c>
      <c r="Y1718" t="s">
        <v>95</v>
      </c>
      <c r="Z1718" t="s">
        <v>211</v>
      </c>
      <c r="AA1718" t="s">
        <v>44</v>
      </c>
      <c r="AB1718" t="s">
        <v>1250</v>
      </c>
      <c r="AC1718" t="s">
        <v>179</v>
      </c>
      <c r="AD1718" t="s">
        <v>478</v>
      </c>
    </row>
    <row r="1719" spans="1:30" hidden="1" x14ac:dyDescent="0.3">
      <c r="A1719" t="s">
        <v>7525</v>
      </c>
      <c r="B1719" t="s">
        <v>7526</v>
      </c>
      <c r="C1719" s="1" t="str">
        <f t="shared" si="285"/>
        <v>21:0502</v>
      </c>
      <c r="D1719" s="1" t="str">
        <f t="shared" si="286"/>
        <v>21:0166</v>
      </c>
      <c r="E1719" t="s">
        <v>7515</v>
      </c>
      <c r="F1719" t="s">
        <v>7527</v>
      </c>
      <c r="H1719">
        <v>52.883117599999999</v>
      </c>
      <c r="I1719">
        <v>-62.3806485</v>
      </c>
      <c r="J1719" s="1" t="str">
        <f t="shared" si="287"/>
        <v>NGR lake sediment grab sample</v>
      </c>
      <c r="K1719" s="1" t="str">
        <f t="shared" si="288"/>
        <v>&lt;177 micron (NGR)</v>
      </c>
      <c r="L1719">
        <v>36</v>
      </c>
      <c r="M1719" t="s">
        <v>52</v>
      </c>
      <c r="N1719">
        <v>539</v>
      </c>
      <c r="O1719" t="s">
        <v>613</v>
      </c>
      <c r="P1719" t="s">
        <v>176</v>
      </c>
      <c r="Q1719" t="s">
        <v>95</v>
      </c>
      <c r="R1719" t="s">
        <v>193</v>
      </c>
      <c r="S1719" t="s">
        <v>153</v>
      </c>
      <c r="T1719" t="s">
        <v>40</v>
      </c>
      <c r="U1719" t="s">
        <v>4408</v>
      </c>
      <c r="V1719" t="s">
        <v>1103</v>
      </c>
      <c r="W1719" t="s">
        <v>40</v>
      </c>
      <c r="X1719" t="s">
        <v>43</v>
      </c>
      <c r="Y1719" t="s">
        <v>95</v>
      </c>
      <c r="Z1719" t="s">
        <v>214</v>
      </c>
      <c r="AA1719" t="s">
        <v>214</v>
      </c>
      <c r="AB1719" t="s">
        <v>1082</v>
      </c>
      <c r="AC1719" t="s">
        <v>106</v>
      </c>
      <c r="AD1719" t="s">
        <v>354</v>
      </c>
    </row>
    <row r="1720" spans="1:30" hidden="1" x14ac:dyDescent="0.3">
      <c r="A1720" t="s">
        <v>7528</v>
      </c>
      <c r="B1720" t="s">
        <v>7529</v>
      </c>
      <c r="C1720" s="1" t="str">
        <f t="shared" si="285"/>
        <v>21:0502</v>
      </c>
      <c r="D1720" s="1" t="str">
        <f t="shared" si="286"/>
        <v>21:0166</v>
      </c>
      <c r="E1720" t="s">
        <v>7515</v>
      </c>
      <c r="F1720" t="s">
        <v>7530</v>
      </c>
      <c r="H1720">
        <v>52.883117599999999</v>
      </c>
      <c r="I1720">
        <v>-62.3806485</v>
      </c>
      <c r="J1720" s="1" t="str">
        <f t="shared" si="287"/>
        <v>NGR lake sediment grab sample</v>
      </c>
      <c r="K1720" s="1" t="str">
        <f t="shared" si="288"/>
        <v>&lt;177 micron (NGR)</v>
      </c>
      <c r="L1720">
        <v>36</v>
      </c>
      <c r="M1720" t="s">
        <v>65</v>
      </c>
      <c r="N1720">
        <v>540</v>
      </c>
      <c r="O1720" t="s">
        <v>231</v>
      </c>
      <c r="P1720" t="s">
        <v>176</v>
      </c>
      <c r="Q1720" t="s">
        <v>95</v>
      </c>
      <c r="R1720" t="s">
        <v>185</v>
      </c>
      <c r="S1720" t="s">
        <v>153</v>
      </c>
      <c r="T1720" t="s">
        <v>40</v>
      </c>
      <c r="U1720" t="s">
        <v>7531</v>
      </c>
      <c r="V1720" t="s">
        <v>620</v>
      </c>
      <c r="W1720" t="s">
        <v>40</v>
      </c>
      <c r="X1720" t="s">
        <v>43</v>
      </c>
      <c r="Y1720" t="s">
        <v>95</v>
      </c>
      <c r="Z1720" t="s">
        <v>337</v>
      </c>
      <c r="AA1720" t="s">
        <v>214</v>
      </c>
      <c r="AB1720" t="s">
        <v>2878</v>
      </c>
      <c r="AC1720" t="s">
        <v>47</v>
      </c>
      <c r="AD1720" t="s">
        <v>1060</v>
      </c>
    </row>
    <row r="1721" spans="1:30" hidden="1" x14ac:dyDescent="0.3">
      <c r="A1721" t="s">
        <v>7532</v>
      </c>
      <c r="B1721" t="s">
        <v>7533</v>
      </c>
      <c r="C1721" s="1" t="str">
        <f t="shared" si="285"/>
        <v>21:0502</v>
      </c>
      <c r="D1721" s="1" t="str">
        <f t="shared" si="286"/>
        <v>21:0166</v>
      </c>
      <c r="E1721" t="s">
        <v>7534</v>
      </c>
      <c r="F1721" t="s">
        <v>7535</v>
      </c>
      <c r="H1721">
        <v>52.916498099999998</v>
      </c>
      <c r="I1721">
        <v>-62.379219999999997</v>
      </c>
      <c r="J1721" s="1" t="str">
        <f t="shared" si="287"/>
        <v>NGR lake sediment grab sample</v>
      </c>
      <c r="K1721" s="1" t="str">
        <f t="shared" si="288"/>
        <v>&lt;177 micron (NGR)</v>
      </c>
      <c r="L1721">
        <v>36</v>
      </c>
      <c r="M1721" t="s">
        <v>102</v>
      </c>
      <c r="N1721">
        <v>541</v>
      </c>
      <c r="O1721" t="s">
        <v>256</v>
      </c>
      <c r="P1721" t="s">
        <v>153</v>
      </c>
      <c r="Q1721" t="s">
        <v>95</v>
      </c>
      <c r="R1721" t="s">
        <v>131</v>
      </c>
      <c r="S1721" t="s">
        <v>39</v>
      </c>
      <c r="T1721" t="s">
        <v>40</v>
      </c>
      <c r="U1721" t="s">
        <v>204</v>
      </c>
      <c r="V1721" t="s">
        <v>248</v>
      </c>
      <c r="W1721" t="s">
        <v>40</v>
      </c>
      <c r="X1721" t="s">
        <v>43</v>
      </c>
      <c r="Y1721" t="s">
        <v>95</v>
      </c>
      <c r="Z1721" t="s">
        <v>164</v>
      </c>
      <c r="AA1721" t="s">
        <v>258</v>
      </c>
      <c r="AB1721" t="s">
        <v>1192</v>
      </c>
      <c r="AC1721" t="s">
        <v>144</v>
      </c>
      <c r="AD1721" t="s">
        <v>409</v>
      </c>
    </row>
    <row r="1722" spans="1:30" hidden="1" x14ac:dyDescent="0.3">
      <c r="A1722" t="s">
        <v>7536</v>
      </c>
      <c r="B1722" t="s">
        <v>7537</v>
      </c>
      <c r="C1722" s="1" t="str">
        <f t="shared" si="285"/>
        <v>21:0502</v>
      </c>
      <c r="D1722" s="1" t="str">
        <f t="shared" si="286"/>
        <v>21:0166</v>
      </c>
      <c r="E1722" t="s">
        <v>7538</v>
      </c>
      <c r="F1722" t="s">
        <v>7539</v>
      </c>
      <c r="H1722">
        <v>52.9471718</v>
      </c>
      <c r="I1722">
        <v>-62.352497499999998</v>
      </c>
      <c r="J1722" s="1" t="str">
        <f t="shared" si="287"/>
        <v>NGR lake sediment grab sample</v>
      </c>
      <c r="K1722" s="1" t="str">
        <f t="shared" si="288"/>
        <v>&lt;177 micron (NGR)</v>
      </c>
      <c r="L1722">
        <v>36</v>
      </c>
      <c r="M1722" t="s">
        <v>113</v>
      </c>
      <c r="N1722">
        <v>542</v>
      </c>
      <c r="O1722" t="s">
        <v>782</v>
      </c>
      <c r="P1722" t="s">
        <v>116</v>
      </c>
      <c r="Q1722" t="s">
        <v>95</v>
      </c>
      <c r="R1722" t="s">
        <v>256</v>
      </c>
      <c r="S1722" t="s">
        <v>176</v>
      </c>
      <c r="T1722" t="s">
        <v>40</v>
      </c>
      <c r="U1722" t="s">
        <v>1885</v>
      </c>
      <c r="V1722" t="s">
        <v>884</v>
      </c>
      <c r="W1722" t="s">
        <v>40</v>
      </c>
      <c r="X1722" t="s">
        <v>179</v>
      </c>
      <c r="Y1722" t="s">
        <v>39</v>
      </c>
      <c r="Z1722" t="s">
        <v>58</v>
      </c>
      <c r="AA1722" t="s">
        <v>135</v>
      </c>
      <c r="AB1722" t="s">
        <v>96</v>
      </c>
      <c r="AC1722" t="s">
        <v>293</v>
      </c>
      <c r="AD1722" t="s">
        <v>878</v>
      </c>
    </row>
    <row r="1723" spans="1:30" hidden="1" x14ac:dyDescent="0.3">
      <c r="A1723" t="s">
        <v>7540</v>
      </c>
      <c r="B1723" t="s">
        <v>7541</v>
      </c>
      <c r="C1723" s="1" t="str">
        <f t="shared" si="285"/>
        <v>21:0502</v>
      </c>
      <c r="D1723" s="1" t="str">
        <f t="shared" si="286"/>
        <v>21:0166</v>
      </c>
      <c r="E1723" t="s">
        <v>7542</v>
      </c>
      <c r="F1723" t="s">
        <v>7543</v>
      </c>
      <c r="H1723">
        <v>52.945092299999999</v>
      </c>
      <c r="I1723">
        <v>-62.305843500000002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36</v>
      </c>
      <c r="M1723" t="s">
        <v>127</v>
      </c>
      <c r="N1723">
        <v>543</v>
      </c>
      <c r="O1723" t="s">
        <v>510</v>
      </c>
      <c r="P1723" t="s">
        <v>165</v>
      </c>
      <c r="Q1723" t="s">
        <v>95</v>
      </c>
      <c r="R1723" t="s">
        <v>165</v>
      </c>
      <c r="S1723" t="s">
        <v>54</v>
      </c>
      <c r="T1723" t="s">
        <v>40</v>
      </c>
      <c r="U1723" t="s">
        <v>7544</v>
      </c>
      <c r="V1723" t="s">
        <v>85</v>
      </c>
      <c r="W1723" t="s">
        <v>40</v>
      </c>
      <c r="X1723" t="s">
        <v>43</v>
      </c>
      <c r="Y1723" t="s">
        <v>39</v>
      </c>
      <c r="Z1723" t="s">
        <v>214</v>
      </c>
      <c r="AA1723" t="s">
        <v>135</v>
      </c>
      <c r="AB1723" t="s">
        <v>1344</v>
      </c>
      <c r="AC1723" t="s">
        <v>39</v>
      </c>
      <c r="AD1723" t="s">
        <v>2471</v>
      </c>
    </row>
    <row r="1724" spans="1:30" hidden="1" x14ac:dyDescent="0.3">
      <c r="A1724" t="s">
        <v>7545</v>
      </c>
      <c r="B1724" t="s">
        <v>7546</v>
      </c>
      <c r="C1724" s="1" t="str">
        <f t="shared" si="285"/>
        <v>21:0502</v>
      </c>
      <c r="D1724" s="1" t="str">
        <f t="shared" si="286"/>
        <v>21:0166</v>
      </c>
      <c r="E1724" t="s">
        <v>7547</v>
      </c>
      <c r="F1724" t="s">
        <v>7548</v>
      </c>
      <c r="H1724">
        <v>52.924014200000002</v>
      </c>
      <c r="I1724">
        <v>-62.315596900000003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36</v>
      </c>
      <c r="M1724" t="s">
        <v>142</v>
      </c>
      <c r="N1724">
        <v>544</v>
      </c>
      <c r="O1724" t="s">
        <v>270</v>
      </c>
      <c r="P1724" t="s">
        <v>153</v>
      </c>
      <c r="Q1724" t="s">
        <v>95</v>
      </c>
      <c r="R1724" t="s">
        <v>202</v>
      </c>
      <c r="S1724" t="s">
        <v>68</v>
      </c>
      <c r="T1724" t="s">
        <v>40</v>
      </c>
      <c r="U1724" t="s">
        <v>789</v>
      </c>
      <c r="V1724" t="s">
        <v>1337</v>
      </c>
      <c r="W1724" t="s">
        <v>40</v>
      </c>
      <c r="X1724" t="s">
        <v>43</v>
      </c>
      <c r="Y1724" t="s">
        <v>39</v>
      </c>
      <c r="Z1724" t="s">
        <v>613</v>
      </c>
      <c r="AA1724" t="s">
        <v>214</v>
      </c>
      <c r="AB1724" t="s">
        <v>784</v>
      </c>
      <c r="AC1724" t="s">
        <v>250</v>
      </c>
      <c r="AD1724" t="s">
        <v>478</v>
      </c>
    </row>
    <row r="1725" spans="1:30" hidden="1" x14ac:dyDescent="0.3">
      <c r="A1725" t="s">
        <v>7549</v>
      </c>
      <c r="B1725" t="s">
        <v>7550</v>
      </c>
      <c r="C1725" s="1" t="str">
        <f t="shared" si="285"/>
        <v>21:0502</v>
      </c>
      <c r="D1725" s="1" t="str">
        <f t="shared" si="286"/>
        <v>21:0166</v>
      </c>
      <c r="E1725" t="s">
        <v>7551</v>
      </c>
      <c r="F1725" t="s">
        <v>7552</v>
      </c>
      <c r="H1725">
        <v>52.872813999999998</v>
      </c>
      <c r="I1725">
        <v>-62.329151400000001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36</v>
      </c>
      <c r="M1725" t="s">
        <v>150</v>
      </c>
      <c r="N1725">
        <v>545</v>
      </c>
      <c r="O1725" t="s">
        <v>53</v>
      </c>
      <c r="P1725" t="s">
        <v>176</v>
      </c>
      <c r="Q1725" t="s">
        <v>95</v>
      </c>
      <c r="R1725" t="s">
        <v>92</v>
      </c>
      <c r="S1725" t="s">
        <v>55</v>
      </c>
      <c r="T1725" t="s">
        <v>40</v>
      </c>
      <c r="U1725" t="s">
        <v>1241</v>
      </c>
      <c r="V1725" t="s">
        <v>233</v>
      </c>
      <c r="W1725" t="s">
        <v>194</v>
      </c>
      <c r="X1725" t="s">
        <v>43</v>
      </c>
      <c r="Y1725" t="s">
        <v>39</v>
      </c>
      <c r="Z1725" t="s">
        <v>204</v>
      </c>
      <c r="AA1725" t="s">
        <v>44</v>
      </c>
      <c r="AB1725" t="s">
        <v>192</v>
      </c>
      <c r="AC1725" t="s">
        <v>144</v>
      </c>
      <c r="AD1725" t="s">
        <v>203</v>
      </c>
    </row>
    <row r="1726" spans="1:30" hidden="1" x14ac:dyDescent="0.3">
      <c r="A1726" t="s">
        <v>7553</v>
      </c>
      <c r="B1726" t="s">
        <v>7554</v>
      </c>
      <c r="C1726" s="1" t="str">
        <f t="shared" si="285"/>
        <v>21:0502</v>
      </c>
      <c r="D1726" s="1" t="str">
        <f t="shared" si="286"/>
        <v>21:0166</v>
      </c>
      <c r="E1726" t="s">
        <v>7555</v>
      </c>
      <c r="F1726" t="s">
        <v>7556</v>
      </c>
      <c r="H1726">
        <v>52.8737274</v>
      </c>
      <c r="I1726">
        <v>-62.2604799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36</v>
      </c>
      <c r="M1726" t="s">
        <v>175</v>
      </c>
      <c r="N1726">
        <v>546</v>
      </c>
      <c r="O1726" t="s">
        <v>247</v>
      </c>
      <c r="P1726" t="s">
        <v>202</v>
      </c>
      <c r="Q1726" t="s">
        <v>95</v>
      </c>
      <c r="R1726" t="s">
        <v>38</v>
      </c>
      <c r="S1726" t="s">
        <v>55</v>
      </c>
      <c r="T1726" t="s">
        <v>40</v>
      </c>
      <c r="U1726" t="s">
        <v>152</v>
      </c>
      <c r="V1726" t="s">
        <v>313</v>
      </c>
      <c r="W1726" t="s">
        <v>40</v>
      </c>
      <c r="X1726" t="s">
        <v>43</v>
      </c>
      <c r="Y1726" t="s">
        <v>39</v>
      </c>
      <c r="Z1726" t="s">
        <v>214</v>
      </c>
      <c r="AA1726" t="s">
        <v>258</v>
      </c>
      <c r="AB1726" t="s">
        <v>992</v>
      </c>
      <c r="AC1726" t="s">
        <v>233</v>
      </c>
      <c r="AD1726" t="s">
        <v>48</v>
      </c>
    </row>
    <row r="1727" spans="1:30" hidden="1" x14ac:dyDescent="0.3">
      <c r="A1727" t="s">
        <v>7557</v>
      </c>
      <c r="B1727" t="s">
        <v>7558</v>
      </c>
      <c r="C1727" s="1" t="str">
        <f t="shared" si="285"/>
        <v>21:0502</v>
      </c>
      <c r="D1727" s="1" t="str">
        <f>HYPERLINK("http://geochem.nrcan.gc.ca/cdogs/content/svy/svy_e.htm", "")</f>
        <v/>
      </c>
      <c r="G1727" s="1" t="str">
        <f>HYPERLINK("http://geochem.nrcan.gc.ca/cdogs/content/cr_/cr_00055_e.htm", "55")</f>
        <v>55</v>
      </c>
      <c r="J1727" t="s">
        <v>161</v>
      </c>
      <c r="K1727" t="s">
        <v>162</v>
      </c>
      <c r="L1727">
        <v>36</v>
      </c>
      <c r="M1727" t="s">
        <v>163</v>
      </c>
      <c r="N1727">
        <v>547</v>
      </c>
      <c r="O1727" t="s">
        <v>414</v>
      </c>
      <c r="P1727" t="s">
        <v>54</v>
      </c>
      <c r="Q1727" t="s">
        <v>37</v>
      </c>
      <c r="R1727" t="s">
        <v>193</v>
      </c>
      <c r="S1727" t="s">
        <v>136</v>
      </c>
      <c r="T1727" t="s">
        <v>40</v>
      </c>
      <c r="U1727" t="s">
        <v>7559</v>
      </c>
      <c r="V1727" t="s">
        <v>322</v>
      </c>
      <c r="W1727" t="s">
        <v>194</v>
      </c>
      <c r="X1727" t="s">
        <v>70</v>
      </c>
      <c r="Y1727" t="s">
        <v>95</v>
      </c>
      <c r="Z1727" t="s">
        <v>134</v>
      </c>
      <c r="AA1727" t="s">
        <v>44</v>
      </c>
      <c r="AB1727" t="s">
        <v>225</v>
      </c>
      <c r="AC1727" t="s">
        <v>901</v>
      </c>
      <c r="AD1727" t="s">
        <v>170</v>
      </c>
    </row>
    <row r="1728" spans="1:30" hidden="1" x14ac:dyDescent="0.3">
      <c r="A1728" t="s">
        <v>7560</v>
      </c>
      <c r="B1728" t="s">
        <v>7561</v>
      </c>
      <c r="C1728" s="1" t="str">
        <f t="shared" si="285"/>
        <v>21:0502</v>
      </c>
      <c r="D1728" s="1" t="str">
        <f t="shared" ref="D1728:D1739" si="289">HYPERLINK("http://geochem.nrcan.gc.ca/cdogs/content/svy/svy210166_e.htm", "21:0166")</f>
        <v>21:0166</v>
      </c>
      <c r="E1728" t="s">
        <v>7562</v>
      </c>
      <c r="F1728" t="s">
        <v>7563</v>
      </c>
      <c r="H1728">
        <v>52.900981299999998</v>
      </c>
      <c r="I1728">
        <v>-62.254217500000003</v>
      </c>
      <c r="J1728" s="1" t="str">
        <f t="shared" ref="J1728:J1739" si="290">HYPERLINK("http://geochem.nrcan.gc.ca/cdogs/content/kwd/kwd020027_e.htm", "NGR lake sediment grab sample")</f>
        <v>NGR lake sediment grab sample</v>
      </c>
      <c r="K1728" s="1" t="str">
        <f t="shared" ref="K1728:K1739" si="291">HYPERLINK("http://geochem.nrcan.gc.ca/cdogs/content/kwd/kwd080006_e.htm", "&lt;177 micron (NGR)")</f>
        <v>&lt;177 micron (NGR)</v>
      </c>
      <c r="L1728">
        <v>36</v>
      </c>
      <c r="M1728" t="s">
        <v>184</v>
      </c>
      <c r="N1728">
        <v>548</v>
      </c>
      <c r="O1728" t="s">
        <v>116</v>
      </c>
      <c r="P1728" t="s">
        <v>193</v>
      </c>
      <c r="Q1728" t="s">
        <v>95</v>
      </c>
      <c r="R1728" t="s">
        <v>185</v>
      </c>
      <c r="S1728" t="s">
        <v>92</v>
      </c>
      <c r="T1728" t="s">
        <v>40</v>
      </c>
      <c r="U1728" t="s">
        <v>3710</v>
      </c>
      <c r="V1728" t="s">
        <v>620</v>
      </c>
      <c r="W1728" t="s">
        <v>40</v>
      </c>
      <c r="X1728" t="s">
        <v>43</v>
      </c>
      <c r="Y1728" t="s">
        <v>95</v>
      </c>
      <c r="Z1728" t="s">
        <v>214</v>
      </c>
      <c r="AA1728" t="s">
        <v>58</v>
      </c>
      <c r="AB1728" t="s">
        <v>1921</v>
      </c>
      <c r="AC1728" t="s">
        <v>179</v>
      </c>
      <c r="AD1728" t="s">
        <v>1236</v>
      </c>
    </row>
    <row r="1729" spans="1:30" hidden="1" x14ac:dyDescent="0.3">
      <c r="A1729" t="s">
        <v>7564</v>
      </c>
      <c r="B1729" t="s">
        <v>7565</v>
      </c>
      <c r="C1729" s="1" t="str">
        <f t="shared" si="285"/>
        <v>21:0502</v>
      </c>
      <c r="D1729" s="1" t="str">
        <f t="shared" si="289"/>
        <v>21:0166</v>
      </c>
      <c r="E1729" t="s">
        <v>7566</v>
      </c>
      <c r="F1729" t="s">
        <v>7567</v>
      </c>
      <c r="H1729">
        <v>52.895622199999998</v>
      </c>
      <c r="I1729">
        <v>-62.241257900000001</v>
      </c>
      <c r="J1729" s="1" t="str">
        <f t="shared" si="290"/>
        <v>NGR lake sediment grab sample</v>
      </c>
      <c r="K1729" s="1" t="str">
        <f t="shared" si="291"/>
        <v>&lt;177 micron (NGR)</v>
      </c>
      <c r="L1729">
        <v>36</v>
      </c>
      <c r="M1729" t="s">
        <v>191</v>
      </c>
      <c r="N1729">
        <v>549</v>
      </c>
      <c r="O1729" t="s">
        <v>44</v>
      </c>
      <c r="P1729" t="s">
        <v>145</v>
      </c>
      <c r="Q1729" t="s">
        <v>95</v>
      </c>
      <c r="R1729" t="s">
        <v>256</v>
      </c>
      <c r="S1729" t="s">
        <v>119</v>
      </c>
      <c r="T1729" t="s">
        <v>40</v>
      </c>
      <c r="U1729" t="s">
        <v>438</v>
      </c>
      <c r="V1729" t="s">
        <v>293</v>
      </c>
      <c r="W1729" t="s">
        <v>40</v>
      </c>
      <c r="X1729" t="s">
        <v>43</v>
      </c>
      <c r="Y1729" t="s">
        <v>95</v>
      </c>
      <c r="Z1729" t="s">
        <v>258</v>
      </c>
      <c r="AA1729" t="s">
        <v>214</v>
      </c>
      <c r="AB1729" t="s">
        <v>215</v>
      </c>
      <c r="AC1729" t="s">
        <v>505</v>
      </c>
      <c r="AD1729" t="s">
        <v>1529</v>
      </c>
    </row>
    <row r="1730" spans="1:30" hidden="1" x14ac:dyDescent="0.3">
      <c r="A1730" t="s">
        <v>7568</v>
      </c>
      <c r="B1730" t="s">
        <v>7569</v>
      </c>
      <c r="C1730" s="1" t="str">
        <f t="shared" si="285"/>
        <v>21:0502</v>
      </c>
      <c r="D1730" s="1" t="str">
        <f t="shared" si="289"/>
        <v>21:0166</v>
      </c>
      <c r="E1730" t="s">
        <v>7570</v>
      </c>
      <c r="F1730" t="s">
        <v>7571</v>
      </c>
      <c r="H1730">
        <v>52.884311799999999</v>
      </c>
      <c r="I1730">
        <v>-62.238275100000003</v>
      </c>
      <c r="J1730" s="1" t="str">
        <f t="shared" si="290"/>
        <v>NGR lake sediment grab sample</v>
      </c>
      <c r="K1730" s="1" t="str">
        <f t="shared" si="291"/>
        <v>&lt;177 micron (NGR)</v>
      </c>
      <c r="L1730">
        <v>36</v>
      </c>
      <c r="M1730" t="s">
        <v>201</v>
      </c>
      <c r="N1730">
        <v>550</v>
      </c>
      <c r="O1730" t="s">
        <v>247</v>
      </c>
      <c r="P1730" t="s">
        <v>202</v>
      </c>
      <c r="Q1730" t="s">
        <v>95</v>
      </c>
      <c r="R1730" t="s">
        <v>79</v>
      </c>
      <c r="S1730" t="s">
        <v>39</v>
      </c>
      <c r="T1730" t="s">
        <v>40</v>
      </c>
      <c r="U1730" t="s">
        <v>77</v>
      </c>
      <c r="V1730" t="s">
        <v>179</v>
      </c>
      <c r="W1730" t="s">
        <v>40</v>
      </c>
      <c r="X1730" t="s">
        <v>43</v>
      </c>
      <c r="Y1730" t="s">
        <v>95</v>
      </c>
      <c r="Z1730" t="s">
        <v>337</v>
      </c>
      <c r="AA1730" t="s">
        <v>58</v>
      </c>
      <c r="AB1730" t="s">
        <v>300</v>
      </c>
      <c r="AC1730" t="s">
        <v>39</v>
      </c>
      <c r="AD1730" t="s">
        <v>449</v>
      </c>
    </row>
    <row r="1731" spans="1:30" hidden="1" x14ac:dyDescent="0.3">
      <c r="A1731" t="s">
        <v>7572</v>
      </c>
      <c r="B1731" t="s">
        <v>7573</v>
      </c>
      <c r="C1731" s="1" t="str">
        <f t="shared" si="285"/>
        <v>21:0502</v>
      </c>
      <c r="D1731" s="1" t="str">
        <f t="shared" si="289"/>
        <v>21:0166</v>
      </c>
      <c r="E1731" t="s">
        <v>7574</v>
      </c>
      <c r="F1731" t="s">
        <v>7575</v>
      </c>
      <c r="H1731">
        <v>52.881773000000003</v>
      </c>
      <c r="I1731">
        <v>-62.188878600000002</v>
      </c>
      <c r="J1731" s="1" t="str">
        <f t="shared" si="290"/>
        <v>NGR lake sediment grab sample</v>
      </c>
      <c r="K1731" s="1" t="str">
        <f t="shared" si="291"/>
        <v>&lt;177 micron (NGR)</v>
      </c>
      <c r="L1731">
        <v>36</v>
      </c>
      <c r="M1731" t="s">
        <v>210</v>
      </c>
      <c r="N1731">
        <v>551</v>
      </c>
      <c r="O1731" t="s">
        <v>477</v>
      </c>
      <c r="P1731" t="s">
        <v>193</v>
      </c>
      <c r="Q1731" t="s">
        <v>95</v>
      </c>
      <c r="R1731" t="s">
        <v>38</v>
      </c>
      <c r="S1731" t="s">
        <v>39</v>
      </c>
      <c r="T1731" t="s">
        <v>40</v>
      </c>
      <c r="U1731" t="s">
        <v>104</v>
      </c>
      <c r="V1731" t="s">
        <v>748</v>
      </c>
      <c r="W1731" t="s">
        <v>40</v>
      </c>
      <c r="X1731" t="s">
        <v>43</v>
      </c>
      <c r="Y1731" t="s">
        <v>95</v>
      </c>
      <c r="Z1731" t="s">
        <v>134</v>
      </c>
      <c r="AA1731" t="s">
        <v>214</v>
      </c>
      <c r="AB1731" t="s">
        <v>232</v>
      </c>
      <c r="AC1731" t="s">
        <v>157</v>
      </c>
      <c r="AD1731" t="s">
        <v>48</v>
      </c>
    </row>
    <row r="1732" spans="1:30" hidden="1" x14ac:dyDescent="0.3">
      <c r="A1732" t="s">
        <v>7576</v>
      </c>
      <c r="B1732" t="s">
        <v>7577</v>
      </c>
      <c r="C1732" s="1" t="str">
        <f t="shared" si="285"/>
        <v>21:0502</v>
      </c>
      <c r="D1732" s="1" t="str">
        <f t="shared" si="289"/>
        <v>21:0166</v>
      </c>
      <c r="E1732" t="s">
        <v>7578</v>
      </c>
      <c r="F1732" t="s">
        <v>7579</v>
      </c>
      <c r="H1732">
        <v>52.845425400000003</v>
      </c>
      <c r="I1732">
        <v>-62.162785300000003</v>
      </c>
      <c r="J1732" s="1" t="str">
        <f t="shared" si="290"/>
        <v>NGR lake sediment grab sample</v>
      </c>
      <c r="K1732" s="1" t="str">
        <f t="shared" si="291"/>
        <v>&lt;177 micron (NGR)</v>
      </c>
      <c r="L1732">
        <v>36</v>
      </c>
      <c r="M1732" t="s">
        <v>221</v>
      </c>
      <c r="N1732">
        <v>552</v>
      </c>
      <c r="O1732" t="s">
        <v>145</v>
      </c>
      <c r="P1732" t="s">
        <v>37</v>
      </c>
      <c r="Q1732" t="s">
        <v>95</v>
      </c>
      <c r="R1732" t="s">
        <v>68</v>
      </c>
      <c r="S1732" t="s">
        <v>55</v>
      </c>
      <c r="T1732" t="s">
        <v>40</v>
      </c>
      <c r="U1732" t="s">
        <v>359</v>
      </c>
      <c r="V1732" t="s">
        <v>94</v>
      </c>
      <c r="W1732" t="s">
        <v>40</v>
      </c>
      <c r="X1732" t="s">
        <v>43</v>
      </c>
      <c r="Y1732" t="s">
        <v>95</v>
      </c>
      <c r="Z1732" t="s">
        <v>164</v>
      </c>
      <c r="AA1732" t="s">
        <v>134</v>
      </c>
      <c r="AB1732" t="s">
        <v>2278</v>
      </c>
      <c r="AC1732" t="s">
        <v>60</v>
      </c>
      <c r="AD1732" t="s">
        <v>438</v>
      </c>
    </row>
    <row r="1733" spans="1:30" hidden="1" x14ac:dyDescent="0.3">
      <c r="A1733" t="s">
        <v>7580</v>
      </c>
      <c r="B1733" t="s">
        <v>7581</v>
      </c>
      <c r="C1733" s="1" t="str">
        <f t="shared" si="285"/>
        <v>21:0502</v>
      </c>
      <c r="D1733" s="1" t="str">
        <f t="shared" si="289"/>
        <v>21:0166</v>
      </c>
      <c r="E1733" t="s">
        <v>7582</v>
      </c>
      <c r="F1733" t="s">
        <v>7583</v>
      </c>
      <c r="H1733">
        <v>52.8356165</v>
      </c>
      <c r="I1733">
        <v>-62.115604099999999</v>
      </c>
      <c r="J1733" s="1" t="str">
        <f t="shared" si="290"/>
        <v>NGR lake sediment grab sample</v>
      </c>
      <c r="K1733" s="1" t="str">
        <f t="shared" si="291"/>
        <v>&lt;177 micron (NGR)</v>
      </c>
      <c r="L1733">
        <v>36</v>
      </c>
      <c r="M1733" t="s">
        <v>230</v>
      </c>
      <c r="N1733">
        <v>553</v>
      </c>
      <c r="O1733" t="s">
        <v>232</v>
      </c>
      <c r="P1733" t="s">
        <v>202</v>
      </c>
      <c r="Q1733" t="s">
        <v>95</v>
      </c>
      <c r="R1733" t="s">
        <v>79</v>
      </c>
      <c r="S1733" t="s">
        <v>68</v>
      </c>
      <c r="T1733" t="s">
        <v>40</v>
      </c>
      <c r="U1733" t="s">
        <v>492</v>
      </c>
      <c r="V1733" t="s">
        <v>313</v>
      </c>
      <c r="W1733" t="s">
        <v>40</v>
      </c>
      <c r="X1733" t="s">
        <v>43</v>
      </c>
      <c r="Y1733" t="s">
        <v>95</v>
      </c>
      <c r="Z1733" t="s">
        <v>204</v>
      </c>
      <c r="AA1733" t="s">
        <v>134</v>
      </c>
      <c r="AB1733" t="s">
        <v>604</v>
      </c>
      <c r="AC1733" t="s">
        <v>505</v>
      </c>
      <c r="AD1733" t="s">
        <v>170</v>
      </c>
    </row>
    <row r="1734" spans="1:30" hidden="1" x14ac:dyDescent="0.3">
      <c r="A1734" t="s">
        <v>7584</v>
      </c>
      <c r="B1734" t="s">
        <v>7585</v>
      </c>
      <c r="C1734" s="1" t="str">
        <f t="shared" si="285"/>
        <v>21:0502</v>
      </c>
      <c r="D1734" s="1" t="str">
        <f t="shared" si="289"/>
        <v>21:0166</v>
      </c>
      <c r="E1734" t="s">
        <v>7586</v>
      </c>
      <c r="F1734" t="s">
        <v>7587</v>
      </c>
      <c r="H1734">
        <v>52.848768900000003</v>
      </c>
      <c r="I1734">
        <v>-62.043762299999997</v>
      </c>
      <c r="J1734" s="1" t="str">
        <f t="shared" si="290"/>
        <v>NGR lake sediment grab sample</v>
      </c>
      <c r="K1734" s="1" t="str">
        <f t="shared" si="291"/>
        <v>&lt;177 micron (NGR)</v>
      </c>
      <c r="L1734">
        <v>36</v>
      </c>
      <c r="M1734" t="s">
        <v>238</v>
      </c>
      <c r="N1734">
        <v>554</v>
      </c>
      <c r="O1734" t="s">
        <v>247</v>
      </c>
      <c r="P1734" t="s">
        <v>477</v>
      </c>
      <c r="Q1734" t="s">
        <v>95</v>
      </c>
      <c r="R1734" t="s">
        <v>131</v>
      </c>
      <c r="S1734" t="s">
        <v>39</v>
      </c>
      <c r="T1734" t="s">
        <v>40</v>
      </c>
      <c r="U1734" t="s">
        <v>103</v>
      </c>
      <c r="V1734" t="s">
        <v>57</v>
      </c>
      <c r="W1734" t="s">
        <v>40</v>
      </c>
      <c r="X1734" t="s">
        <v>43</v>
      </c>
      <c r="Y1734" t="s">
        <v>95</v>
      </c>
      <c r="Z1734" t="s">
        <v>35</v>
      </c>
      <c r="AA1734" t="s">
        <v>258</v>
      </c>
      <c r="AB1734" t="s">
        <v>472</v>
      </c>
      <c r="AC1734" t="s">
        <v>179</v>
      </c>
      <c r="AD1734" t="s">
        <v>203</v>
      </c>
    </row>
    <row r="1735" spans="1:30" hidden="1" x14ac:dyDescent="0.3">
      <c r="A1735" t="s">
        <v>7588</v>
      </c>
      <c r="B1735" t="s">
        <v>7589</v>
      </c>
      <c r="C1735" s="1" t="str">
        <f t="shared" si="285"/>
        <v>21:0502</v>
      </c>
      <c r="D1735" s="1" t="str">
        <f t="shared" si="289"/>
        <v>21:0166</v>
      </c>
      <c r="E1735" t="s">
        <v>7590</v>
      </c>
      <c r="F1735" t="s">
        <v>7591</v>
      </c>
      <c r="H1735">
        <v>52.175676299999999</v>
      </c>
      <c r="I1735">
        <v>-63.180720299999997</v>
      </c>
      <c r="J1735" s="1" t="str">
        <f t="shared" si="290"/>
        <v>NGR lake sediment grab sample</v>
      </c>
      <c r="K1735" s="1" t="str">
        <f t="shared" si="291"/>
        <v>&lt;177 micron (NGR)</v>
      </c>
      <c r="L1735">
        <v>36</v>
      </c>
      <c r="M1735" t="s">
        <v>246</v>
      </c>
      <c r="N1735">
        <v>555</v>
      </c>
      <c r="O1735" t="s">
        <v>403</v>
      </c>
      <c r="P1735" t="s">
        <v>169</v>
      </c>
      <c r="Q1735" t="s">
        <v>95</v>
      </c>
      <c r="R1735" t="s">
        <v>67</v>
      </c>
      <c r="S1735" t="s">
        <v>193</v>
      </c>
      <c r="T1735" t="s">
        <v>40</v>
      </c>
      <c r="U1735" t="s">
        <v>7592</v>
      </c>
      <c r="V1735" t="s">
        <v>484</v>
      </c>
      <c r="W1735" t="s">
        <v>40</v>
      </c>
      <c r="X1735" t="s">
        <v>179</v>
      </c>
      <c r="Y1735" t="s">
        <v>136</v>
      </c>
      <c r="Z1735" t="s">
        <v>258</v>
      </c>
      <c r="AA1735" t="s">
        <v>204</v>
      </c>
      <c r="AB1735" t="s">
        <v>2278</v>
      </c>
      <c r="AC1735" t="s">
        <v>505</v>
      </c>
      <c r="AD1735" t="s">
        <v>324</v>
      </c>
    </row>
    <row r="1736" spans="1:30" hidden="1" x14ac:dyDescent="0.3">
      <c r="A1736" t="s">
        <v>7593</v>
      </c>
      <c r="B1736" t="s">
        <v>7594</v>
      </c>
      <c r="C1736" s="1" t="str">
        <f t="shared" si="285"/>
        <v>21:0502</v>
      </c>
      <c r="D1736" s="1" t="str">
        <f t="shared" si="289"/>
        <v>21:0166</v>
      </c>
      <c r="E1736" t="s">
        <v>7595</v>
      </c>
      <c r="F1736" t="s">
        <v>7596</v>
      </c>
      <c r="H1736">
        <v>52.135318099999999</v>
      </c>
      <c r="I1736">
        <v>-63.284138599999999</v>
      </c>
      <c r="J1736" s="1" t="str">
        <f t="shared" si="290"/>
        <v>NGR lake sediment grab sample</v>
      </c>
      <c r="K1736" s="1" t="str">
        <f t="shared" si="291"/>
        <v>&lt;177 micron (NGR)</v>
      </c>
      <c r="L1736">
        <v>37</v>
      </c>
      <c r="M1736" t="s">
        <v>34</v>
      </c>
      <c r="N1736">
        <v>556</v>
      </c>
      <c r="O1736" t="s">
        <v>116</v>
      </c>
      <c r="P1736" t="s">
        <v>247</v>
      </c>
      <c r="Q1736" t="s">
        <v>95</v>
      </c>
      <c r="R1736" t="s">
        <v>145</v>
      </c>
      <c r="S1736" t="s">
        <v>130</v>
      </c>
      <c r="T1736" t="s">
        <v>40</v>
      </c>
      <c r="U1736" t="s">
        <v>7597</v>
      </c>
      <c r="V1736" t="s">
        <v>884</v>
      </c>
      <c r="W1736" t="s">
        <v>40</v>
      </c>
      <c r="X1736" t="s">
        <v>70</v>
      </c>
      <c r="Y1736" t="s">
        <v>95</v>
      </c>
      <c r="Z1736" t="s">
        <v>58</v>
      </c>
      <c r="AA1736" t="s">
        <v>204</v>
      </c>
      <c r="AB1736" t="s">
        <v>2095</v>
      </c>
      <c r="AC1736" t="s">
        <v>213</v>
      </c>
      <c r="AD1736" t="s">
        <v>216</v>
      </c>
    </row>
    <row r="1737" spans="1:30" hidden="1" x14ac:dyDescent="0.3">
      <c r="A1737" t="s">
        <v>7598</v>
      </c>
      <c r="B1737" t="s">
        <v>7599</v>
      </c>
      <c r="C1737" s="1" t="str">
        <f t="shared" si="285"/>
        <v>21:0502</v>
      </c>
      <c r="D1737" s="1" t="str">
        <f t="shared" si="289"/>
        <v>21:0166</v>
      </c>
      <c r="E1737" t="s">
        <v>7600</v>
      </c>
      <c r="F1737" t="s">
        <v>7601</v>
      </c>
      <c r="H1737">
        <v>52.132181099999997</v>
      </c>
      <c r="I1737">
        <v>-63.234945500000002</v>
      </c>
      <c r="J1737" s="1" t="str">
        <f t="shared" si="290"/>
        <v>NGR lake sediment grab sample</v>
      </c>
      <c r="K1737" s="1" t="str">
        <f t="shared" si="291"/>
        <v>&lt;177 micron (NGR)</v>
      </c>
      <c r="L1737">
        <v>37</v>
      </c>
      <c r="M1737" t="s">
        <v>76</v>
      </c>
      <c r="N1737">
        <v>557</v>
      </c>
      <c r="O1737" t="s">
        <v>270</v>
      </c>
      <c r="P1737" t="s">
        <v>134</v>
      </c>
      <c r="Q1737" t="s">
        <v>95</v>
      </c>
      <c r="R1737" t="s">
        <v>202</v>
      </c>
      <c r="S1737" t="s">
        <v>55</v>
      </c>
      <c r="T1737" t="s">
        <v>40</v>
      </c>
      <c r="U1737" t="s">
        <v>648</v>
      </c>
      <c r="V1737" t="s">
        <v>233</v>
      </c>
      <c r="W1737" t="s">
        <v>194</v>
      </c>
      <c r="X1737" t="s">
        <v>43</v>
      </c>
      <c r="Y1737" t="s">
        <v>95</v>
      </c>
      <c r="Z1737" t="s">
        <v>204</v>
      </c>
      <c r="AA1737" t="s">
        <v>58</v>
      </c>
      <c r="AB1737" t="s">
        <v>512</v>
      </c>
      <c r="AC1737" t="s">
        <v>70</v>
      </c>
      <c r="AD1737" t="s">
        <v>605</v>
      </c>
    </row>
    <row r="1738" spans="1:30" hidden="1" x14ac:dyDescent="0.3">
      <c r="A1738" t="s">
        <v>7602</v>
      </c>
      <c r="B1738" t="s">
        <v>7603</v>
      </c>
      <c r="C1738" s="1" t="str">
        <f t="shared" si="285"/>
        <v>21:0502</v>
      </c>
      <c r="D1738" s="1" t="str">
        <f t="shared" si="289"/>
        <v>21:0166</v>
      </c>
      <c r="E1738" t="s">
        <v>7595</v>
      </c>
      <c r="F1738" t="s">
        <v>7604</v>
      </c>
      <c r="H1738">
        <v>52.135318099999999</v>
      </c>
      <c r="I1738">
        <v>-63.284138599999999</v>
      </c>
      <c r="J1738" s="1" t="str">
        <f t="shared" si="290"/>
        <v>NGR lake sediment grab sample</v>
      </c>
      <c r="K1738" s="1" t="str">
        <f t="shared" si="291"/>
        <v>&lt;177 micron (NGR)</v>
      </c>
      <c r="L1738">
        <v>37</v>
      </c>
      <c r="M1738" t="s">
        <v>52</v>
      </c>
      <c r="N1738">
        <v>558</v>
      </c>
      <c r="O1738" t="s">
        <v>304</v>
      </c>
      <c r="P1738" t="s">
        <v>247</v>
      </c>
      <c r="Q1738" t="s">
        <v>95</v>
      </c>
      <c r="R1738" t="s">
        <v>145</v>
      </c>
      <c r="S1738" t="s">
        <v>130</v>
      </c>
      <c r="T1738" t="s">
        <v>40</v>
      </c>
      <c r="U1738" t="s">
        <v>158</v>
      </c>
      <c r="V1738" t="s">
        <v>121</v>
      </c>
      <c r="W1738" t="s">
        <v>40</v>
      </c>
      <c r="X1738" t="s">
        <v>70</v>
      </c>
      <c r="Y1738" t="s">
        <v>55</v>
      </c>
      <c r="Z1738" t="s">
        <v>258</v>
      </c>
      <c r="AA1738" t="s">
        <v>204</v>
      </c>
      <c r="AB1738" t="s">
        <v>2756</v>
      </c>
      <c r="AC1738" t="s">
        <v>565</v>
      </c>
      <c r="AD1738" t="s">
        <v>137</v>
      </c>
    </row>
    <row r="1739" spans="1:30" hidden="1" x14ac:dyDescent="0.3">
      <c r="A1739" t="s">
        <v>7605</v>
      </c>
      <c r="B1739" t="s">
        <v>7606</v>
      </c>
      <c r="C1739" s="1" t="str">
        <f t="shared" si="285"/>
        <v>21:0502</v>
      </c>
      <c r="D1739" s="1" t="str">
        <f t="shared" si="289"/>
        <v>21:0166</v>
      </c>
      <c r="E1739" t="s">
        <v>7595</v>
      </c>
      <c r="F1739" t="s">
        <v>7607</v>
      </c>
      <c r="H1739">
        <v>52.135318099999999</v>
      </c>
      <c r="I1739">
        <v>-63.284138599999999</v>
      </c>
      <c r="J1739" s="1" t="str">
        <f t="shared" si="290"/>
        <v>NGR lake sediment grab sample</v>
      </c>
      <c r="K1739" s="1" t="str">
        <f t="shared" si="291"/>
        <v>&lt;177 micron (NGR)</v>
      </c>
      <c r="L1739">
        <v>37</v>
      </c>
      <c r="M1739" t="s">
        <v>65</v>
      </c>
      <c r="N1739">
        <v>559</v>
      </c>
      <c r="O1739" t="s">
        <v>408</v>
      </c>
      <c r="P1739" t="s">
        <v>477</v>
      </c>
      <c r="Q1739" t="s">
        <v>95</v>
      </c>
      <c r="R1739" t="s">
        <v>145</v>
      </c>
      <c r="S1739" t="s">
        <v>54</v>
      </c>
      <c r="T1739" t="s">
        <v>40</v>
      </c>
      <c r="U1739" t="s">
        <v>1477</v>
      </c>
      <c r="V1739" t="s">
        <v>565</v>
      </c>
      <c r="W1739" t="s">
        <v>40</v>
      </c>
      <c r="X1739" t="s">
        <v>179</v>
      </c>
      <c r="Y1739" t="s">
        <v>55</v>
      </c>
      <c r="Z1739" t="s">
        <v>58</v>
      </c>
      <c r="AA1739" t="s">
        <v>204</v>
      </c>
      <c r="AB1739" t="s">
        <v>153</v>
      </c>
      <c r="AC1739" t="s">
        <v>55</v>
      </c>
      <c r="AD1739" t="s">
        <v>170</v>
      </c>
    </row>
    <row r="1740" spans="1:30" hidden="1" x14ac:dyDescent="0.3">
      <c r="A1740" t="s">
        <v>7608</v>
      </c>
      <c r="B1740" t="s">
        <v>7609</v>
      </c>
      <c r="C1740" s="1" t="str">
        <f t="shared" si="285"/>
        <v>21:0502</v>
      </c>
      <c r="D1740" s="1" t="str">
        <f>HYPERLINK("http://geochem.nrcan.gc.ca/cdogs/content/svy/svy_e.htm", "")</f>
        <v/>
      </c>
      <c r="G1740" s="1" t="str">
        <f>HYPERLINK("http://geochem.nrcan.gc.ca/cdogs/content/cr_/cr_00055_e.htm", "55")</f>
        <v>55</v>
      </c>
      <c r="J1740" t="s">
        <v>161</v>
      </c>
      <c r="K1740" t="s">
        <v>162</v>
      </c>
      <c r="L1740">
        <v>37</v>
      </c>
      <c r="M1740" t="s">
        <v>163</v>
      </c>
      <c r="N1740">
        <v>560</v>
      </c>
      <c r="O1740" t="s">
        <v>128</v>
      </c>
      <c r="P1740" t="s">
        <v>130</v>
      </c>
      <c r="Q1740" t="s">
        <v>55</v>
      </c>
      <c r="R1740" t="s">
        <v>193</v>
      </c>
      <c r="S1740" t="s">
        <v>136</v>
      </c>
      <c r="T1740" t="s">
        <v>40</v>
      </c>
      <c r="U1740" t="s">
        <v>48</v>
      </c>
      <c r="V1740" t="s">
        <v>167</v>
      </c>
      <c r="W1740" t="s">
        <v>40</v>
      </c>
      <c r="X1740" t="s">
        <v>70</v>
      </c>
      <c r="Y1740" t="s">
        <v>37</v>
      </c>
      <c r="Z1740" t="s">
        <v>134</v>
      </c>
      <c r="AA1740" t="s">
        <v>258</v>
      </c>
      <c r="AB1740" t="s">
        <v>225</v>
      </c>
      <c r="AC1740" t="s">
        <v>371</v>
      </c>
      <c r="AD1740" t="s">
        <v>308</v>
      </c>
    </row>
    <row r="1741" spans="1:30" hidden="1" x14ac:dyDescent="0.3">
      <c r="A1741" t="s">
        <v>7610</v>
      </c>
      <c r="B1741" t="s">
        <v>7611</v>
      </c>
      <c r="C1741" s="1" t="str">
        <f t="shared" si="285"/>
        <v>21:0502</v>
      </c>
      <c r="D1741" s="1" t="str">
        <f t="shared" ref="D1741:D1758" si="292">HYPERLINK("http://geochem.nrcan.gc.ca/cdogs/content/svy/svy210166_e.htm", "21:0166")</f>
        <v>21:0166</v>
      </c>
      <c r="E1741" t="s">
        <v>7612</v>
      </c>
      <c r="F1741" t="s">
        <v>7613</v>
      </c>
      <c r="H1741">
        <v>52.112150999999997</v>
      </c>
      <c r="I1741">
        <v>-63.283217999999998</v>
      </c>
      <c r="J1741" s="1" t="str">
        <f t="shared" ref="J1741:J1758" si="293">HYPERLINK("http://geochem.nrcan.gc.ca/cdogs/content/kwd/kwd020027_e.htm", "NGR lake sediment grab sample")</f>
        <v>NGR lake sediment grab sample</v>
      </c>
      <c r="K1741" s="1" t="str">
        <f t="shared" ref="K1741:K1758" si="294">HYPERLINK("http://geochem.nrcan.gc.ca/cdogs/content/kwd/kwd080006_e.htm", "&lt;177 micron (NGR)")</f>
        <v>&lt;177 micron (NGR)</v>
      </c>
      <c r="L1741">
        <v>37</v>
      </c>
      <c r="M1741" t="s">
        <v>91</v>
      </c>
      <c r="N1741">
        <v>561</v>
      </c>
      <c r="O1741" t="s">
        <v>270</v>
      </c>
      <c r="P1741" t="s">
        <v>169</v>
      </c>
      <c r="Q1741" t="s">
        <v>95</v>
      </c>
      <c r="R1741" t="s">
        <v>119</v>
      </c>
      <c r="S1741" t="s">
        <v>92</v>
      </c>
      <c r="T1741" t="s">
        <v>40</v>
      </c>
      <c r="U1741" t="s">
        <v>1871</v>
      </c>
      <c r="V1741" t="s">
        <v>106</v>
      </c>
      <c r="W1741" t="s">
        <v>40</v>
      </c>
      <c r="X1741" t="s">
        <v>43</v>
      </c>
      <c r="Y1741" t="s">
        <v>39</v>
      </c>
      <c r="Z1741" t="s">
        <v>263</v>
      </c>
      <c r="AA1741" t="s">
        <v>214</v>
      </c>
      <c r="AB1741" t="s">
        <v>936</v>
      </c>
      <c r="AC1741" t="s">
        <v>596</v>
      </c>
      <c r="AD1741" t="s">
        <v>1060</v>
      </c>
    </row>
    <row r="1742" spans="1:30" hidden="1" x14ac:dyDescent="0.3">
      <c r="A1742" t="s">
        <v>7614</v>
      </c>
      <c r="B1742" t="s">
        <v>7615</v>
      </c>
      <c r="C1742" s="1" t="str">
        <f t="shared" si="285"/>
        <v>21:0502</v>
      </c>
      <c r="D1742" s="1" t="str">
        <f t="shared" si="292"/>
        <v>21:0166</v>
      </c>
      <c r="E1742" t="s">
        <v>7616</v>
      </c>
      <c r="F1742" t="s">
        <v>7617</v>
      </c>
      <c r="H1742">
        <v>52.0906083</v>
      </c>
      <c r="I1742">
        <v>-63.3219791</v>
      </c>
      <c r="J1742" s="1" t="str">
        <f t="shared" si="293"/>
        <v>NGR lake sediment grab sample</v>
      </c>
      <c r="K1742" s="1" t="str">
        <f t="shared" si="294"/>
        <v>&lt;177 micron (NGR)</v>
      </c>
      <c r="L1742">
        <v>37</v>
      </c>
      <c r="M1742" t="s">
        <v>102</v>
      </c>
      <c r="N1742">
        <v>562</v>
      </c>
      <c r="O1742" t="s">
        <v>377</v>
      </c>
      <c r="P1742" t="s">
        <v>36</v>
      </c>
      <c r="Q1742" t="s">
        <v>95</v>
      </c>
      <c r="R1742" t="s">
        <v>131</v>
      </c>
      <c r="S1742" t="s">
        <v>95</v>
      </c>
      <c r="T1742" t="s">
        <v>40</v>
      </c>
      <c r="U1742" t="s">
        <v>204</v>
      </c>
      <c r="V1742" t="s">
        <v>144</v>
      </c>
      <c r="W1742" t="s">
        <v>40</v>
      </c>
      <c r="X1742" t="s">
        <v>43</v>
      </c>
      <c r="Y1742" t="s">
        <v>95</v>
      </c>
      <c r="Z1742" t="s">
        <v>164</v>
      </c>
      <c r="AA1742" t="s">
        <v>214</v>
      </c>
      <c r="AB1742" t="s">
        <v>195</v>
      </c>
      <c r="AC1742" t="s">
        <v>94</v>
      </c>
      <c r="AD1742" t="s">
        <v>478</v>
      </c>
    </row>
    <row r="1743" spans="1:30" hidden="1" x14ac:dyDescent="0.3">
      <c r="A1743" t="s">
        <v>7618</v>
      </c>
      <c r="B1743" t="s">
        <v>7619</v>
      </c>
      <c r="C1743" s="1" t="str">
        <f t="shared" si="285"/>
        <v>21:0502</v>
      </c>
      <c r="D1743" s="1" t="str">
        <f t="shared" si="292"/>
        <v>21:0166</v>
      </c>
      <c r="E1743" t="s">
        <v>7620</v>
      </c>
      <c r="F1743" t="s">
        <v>7621</v>
      </c>
      <c r="H1743">
        <v>52.067122699999999</v>
      </c>
      <c r="I1743">
        <v>-63.347806900000002</v>
      </c>
      <c r="J1743" s="1" t="str">
        <f t="shared" si="293"/>
        <v>NGR lake sediment grab sample</v>
      </c>
      <c r="K1743" s="1" t="str">
        <f t="shared" si="294"/>
        <v>&lt;177 micron (NGR)</v>
      </c>
      <c r="L1743">
        <v>37</v>
      </c>
      <c r="M1743" t="s">
        <v>113</v>
      </c>
      <c r="N1743">
        <v>563</v>
      </c>
      <c r="O1743" t="s">
        <v>873</v>
      </c>
      <c r="P1743" t="s">
        <v>344</v>
      </c>
      <c r="Q1743" t="s">
        <v>95</v>
      </c>
      <c r="R1743" t="s">
        <v>130</v>
      </c>
      <c r="S1743" t="s">
        <v>38</v>
      </c>
      <c r="T1743" t="s">
        <v>40</v>
      </c>
      <c r="U1743" t="s">
        <v>196</v>
      </c>
      <c r="V1743" t="s">
        <v>313</v>
      </c>
      <c r="W1743" t="s">
        <v>40</v>
      </c>
      <c r="X1743" t="s">
        <v>43</v>
      </c>
      <c r="Y1743" t="s">
        <v>39</v>
      </c>
      <c r="Z1743" t="s">
        <v>263</v>
      </c>
      <c r="AA1743" t="s">
        <v>134</v>
      </c>
      <c r="AB1743" t="s">
        <v>529</v>
      </c>
      <c r="AC1743" t="s">
        <v>505</v>
      </c>
      <c r="AD1743" t="s">
        <v>122</v>
      </c>
    </row>
    <row r="1744" spans="1:30" hidden="1" x14ac:dyDescent="0.3">
      <c r="A1744" t="s">
        <v>7622</v>
      </c>
      <c r="B1744" t="s">
        <v>7623</v>
      </c>
      <c r="C1744" s="1" t="str">
        <f t="shared" si="285"/>
        <v>21:0502</v>
      </c>
      <c r="D1744" s="1" t="str">
        <f t="shared" si="292"/>
        <v>21:0166</v>
      </c>
      <c r="E1744" t="s">
        <v>7624</v>
      </c>
      <c r="F1744" t="s">
        <v>7625</v>
      </c>
      <c r="H1744">
        <v>52.069494900000002</v>
      </c>
      <c r="I1744">
        <v>-63.401935600000002</v>
      </c>
      <c r="J1744" s="1" t="str">
        <f t="shared" si="293"/>
        <v>NGR lake sediment grab sample</v>
      </c>
      <c r="K1744" s="1" t="str">
        <f t="shared" si="294"/>
        <v>&lt;177 micron (NGR)</v>
      </c>
      <c r="L1744">
        <v>37</v>
      </c>
      <c r="M1744" t="s">
        <v>127</v>
      </c>
      <c r="N1744">
        <v>564</v>
      </c>
      <c r="O1744" t="s">
        <v>1865</v>
      </c>
      <c r="P1744" t="s">
        <v>104</v>
      </c>
      <c r="Q1744" t="s">
        <v>95</v>
      </c>
      <c r="R1744" t="s">
        <v>202</v>
      </c>
      <c r="S1744" t="s">
        <v>36</v>
      </c>
      <c r="T1744" t="s">
        <v>40</v>
      </c>
      <c r="U1744" t="s">
        <v>7626</v>
      </c>
      <c r="V1744" t="s">
        <v>765</v>
      </c>
      <c r="W1744" t="s">
        <v>40</v>
      </c>
      <c r="X1744" t="s">
        <v>43</v>
      </c>
      <c r="Y1744" t="s">
        <v>55</v>
      </c>
      <c r="Z1744" t="s">
        <v>241</v>
      </c>
      <c r="AA1744" t="s">
        <v>45</v>
      </c>
      <c r="AB1744" t="s">
        <v>766</v>
      </c>
      <c r="AC1744" t="s">
        <v>106</v>
      </c>
      <c r="AD1744" t="s">
        <v>438</v>
      </c>
    </row>
    <row r="1745" spans="1:30" hidden="1" x14ac:dyDescent="0.3">
      <c r="A1745" t="s">
        <v>7627</v>
      </c>
      <c r="B1745" t="s">
        <v>7628</v>
      </c>
      <c r="C1745" s="1" t="str">
        <f t="shared" si="285"/>
        <v>21:0502</v>
      </c>
      <c r="D1745" s="1" t="str">
        <f t="shared" si="292"/>
        <v>21:0166</v>
      </c>
      <c r="E1745" t="s">
        <v>7629</v>
      </c>
      <c r="F1745" t="s">
        <v>7630</v>
      </c>
      <c r="H1745">
        <v>52.0686003</v>
      </c>
      <c r="I1745">
        <v>-63.462120599999999</v>
      </c>
      <c r="J1745" s="1" t="str">
        <f t="shared" si="293"/>
        <v>NGR lake sediment grab sample</v>
      </c>
      <c r="K1745" s="1" t="str">
        <f t="shared" si="294"/>
        <v>&lt;177 micron (NGR)</v>
      </c>
      <c r="L1745">
        <v>37</v>
      </c>
      <c r="M1745" t="s">
        <v>142</v>
      </c>
      <c r="N1745">
        <v>565</v>
      </c>
      <c r="O1745" t="s">
        <v>135</v>
      </c>
      <c r="P1745" t="s">
        <v>414</v>
      </c>
      <c r="Q1745" t="s">
        <v>95</v>
      </c>
      <c r="R1745" t="s">
        <v>153</v>
      </c>
      <c r="S1745" t="s">
        <v>37</v>
      </c>
      <c r="T1745" t="s">
        <v>40</v>
      </c>
      <c r="U1745" t="s">
        <v>154</v>
      </c>
      <c r="V1745" t="s">
        <v>1642</v>
      </c>
      <c r="W1745" t="s">
        <v>40</v>
      </c>
      <c r="X1745" t="s">
        <v>43</v>
      </c>
      <c r="Y1745" t="s">
        <v>95</v>
      </c>
      <c r="Z1745" t="s">
        <v>204</v>
      </c>
      <c r="AA1745" t="s">
        <v>258</v>
      </c>
      <c r="AB1745" t="s">
        <v>35</v>
      </c>
      <c r="AC1745" t="s">
        <v>47</v>
      </c>
      <c r="AD1745" t="s">
        <v>478</v>
      </c>
    </row>
    <row r="1746" spans="1:30" hidden="1" x14ac:dyDescent="0.3">
      <c r="A1746" t="s">
        <v>7631</v>
      </c>
      <c r="B1746" t="s">
        <v>7632</v>
      </c>
      <c r="C1746" s="1" t="str">
        <f t="shared" si="285"/>
        <v>21:0502</v>
      </c>
      <c r="D1746" s="1" t="str">
        <f t="shared" si="292"/>
        <v>21:0166</v>
      </c>
      <c r="E1746" t="s">
        <v>7633</v>
      </c>
      <c r="F1746" t="s">
        <v>7634</v>
      </c>
      <c r="H1746">
        <v>52.065506300000003</v>
      </c>
      <c r="I1746">
        <v>-63.506245900000003</v>
      </c>
      <c r="J1746" s="1" t="str">
        <f t="shared" si="293"/>
        <v>NGR lake sediment grab sample</v>
      </c>
      <c r="K1746" s="1" t="str">
        <f t="shared" si="294"/>
        <v>&lt;177 micron (NGR)</v>
      </c>
      <c r="L1746">
        <v>37</v>
      </c>
      <c r="M1746" t="s">
        <v>150</v>
      </c>
      <c r="N1746">
        <v>566</v>
      </c>
      <c r="O1746" t="s">
        <v>676</v>
      </c>
      <c r="P1746" t="s">
        <v>66</v>
      </c>
      <c r="Q1746" t="s">
        <v>95</v>
      </c>
      <c r="R1746" t="s">
        <v>153</v>
      </c>
      <c r="S1746" t="s">
        <v>78</v>
      </c>
      <c r="T1746" t="s">
        <v>40</v>
      </c>
      <c r="U1746" t="s">
        <v>7531</v>
      </c>
      <c r="V1746" t="s">
        <v>38</v>
      </c>
      <c r="W1746" t="s">
        <v>40</v>
      </c>
      <c r="X1746" t="s">
        <v>43</v>
      </c>
      <c r="Y1746" t="s">
        <v>38</v>
      </c>
      <c r="Z1746" t="s">
        <v>314</v>
      </c>
      <c r="AA1746" t="s">
        <v>44</v>
      </c>
      <c r="AB1746" t="s">
        <v>429</v>
      </c>
      <c r="AC1746" t="s">
        <v>884</v>
      </c>
      <c r="AD1746" t="s">
        <v>1236</v>
      </c>
    </row>
    <row r="1747" spans="1:30" hidden="1" x14ac:dyDescent="0.3">
      <c r="A1747" t="s">
        <v>7635</v>
      </c>
      <c r="B1747" t="s">
        <v>7636</v>
      </c>
      <c r="C1747" s="1" t="str">
        <f t="shared" si="285"/>
        <v>21:0502</v>
      </c>
      <c r="D1747" s="1" t="str">
        <f t="shared" si="292"/>
        <v>21:0166</v>
      </c>
      <c r="E1747" t="s">
        <v>7637</v>
      </c>
      <c r="F1747" t="s">
        <v>7638</v>
      </c>
      <c r="H1747">
        <v>52.0614135</v>
      </c>
      <c r="I1747">
        <v>-63.545072500000003</v>
      </c>
      <c r="J1747" s="1" t="str">
        <f t="shared" si="293"/>
        <v>NGR lake sediment grab sample</v>
      </c>
      <c r="K1747" s="1" t="str">
        <f t="shared" si="294"/>
        <v>&lt;177 micron (NGR)</v>
      </c>
      <c r="L1747">
        <v>37</v>
      </c>
      <c r="M1747" t="s">
        <v>175</v>
      </c>
      <c r="N1747">
        <v>567</v>
      </c>
      <c r="O1747" t="s">
        <v>1167</v>
      </c>
      <c r="P1747" t="s">
        <v>256</v>
      </c>
      <c r="Q1747" t="s">
        <v>95</v>
      </c>
      <c r="R1747" t="s">
        <v>202</v>
      </c>
      <c r="S1747" t="s">
        <v>204</v>
      </c>
      <c r="T1747" t="s">
        <v>40</v>
      </c>
      <c r="U1747" t="s">
        <v>5978</v>
      </c>
      <c r="V1747" t="s">
        <v>1069</v>
      </c>
      <c r="W1747" t="s">
        <v>40</v>
      </c>
      <c r="X1747" t="s">
        <v>43</v>
      </c>
      <c r="Y1747" t="s">
        <v>78</v>
      </c>
      <c r="Z1747" t="s">
        <v>196</v>
      </c>
      <c r="AA1747" t="s">
        <v>58</v>
      </c>
      <c r="AB1747" t="s">
        <v>981</v>
      </c>
      <c r="AC1747" t="s">
        <v>352</v>
      </c>
      <c r="AD1747" t="s">
        <v>1529</v>
      </c>
    </row>
    <row r="1748" spans="1:30" hidden="1" x14ac:dyDescent="0.3">
      <c r="A1748" t="s">
        <v>7639</v>
      </c>
      <c r="B1748" t="s">
        <v>7640</v>
      </c>
      <c r="C1748" s="1" t="str">
        <f t="shared" si="285"/>
        <v>21:0502</v>
      </c>
      <c r="D1748" s="1" t="str">
        <f t="shared" si="292"/>
        <v>21:0166</v>
      </c>
      <c r="E1748" t="s">
        <v>7641</v>
      </c>
      <c r="F1748" t="s">
        <v>7642</v>
      </c>
      <c r="H1748">
        <v>52.055646699999997</v>
      </c>
      <c r="I1748">
        <v>-63.583491100000003</v>
      </c>
      <c r="J1748" s="1" t="str">
        <f t="shared" si="293"/>
        <v>NGR lake sediment grab sample</v>
      </c>
      <c r="K1748" s="1" t="str">
        <f t="shared" si="294"/>
        <v>&lt;177 micron (NGR)</v>
      </c>
      <c r="L1748">
        <v>37</v>
      </c>
      <c r="M1748" t="s">
        <v>184</v>
      </c>
      <c r="N1748">
        <v>568</v>
      </c>
      <c r="O1748" t="s">
        <v>214</v>
      </c>
      <c r="P1748" t="s">
        <v>130</v>
      </c>
      <c r="Q1748" t="s">
        <v>95</v>
      </c>
      <c r="R1748" t="s">
        <v>153</v>
      </c>
      <c r="S1748" t="s">
        <v>136</v>
      </c>
      <c r="T1748" t="s">
        <v>40</v>
      </c>
      <c r="U1748" t="s">
        <v>82</v>
      </c>
      <c r="V1748" t="s">
        <v>42</v>
      </c>
      <c r="W1748" t="s">
        <v>40</v>
      </c>
      <c r="X1748" t="s">
        <v>43</v>
      </c>
      <c r="Y1748" t="s">
        <v>37</v>
      </c>
      <c r="Z1748" t="s">
        <v>135</v>
      </c>
      <c r="AA1748" t="s">
        <v>58</v>
      </c>
      <c r="AB1748" t="s">
        <v>397</v>
      </c>
      <c r="AC1748" t="s">
        <v>121</v>
      </c>
      <c r="AD1748" t="s">
        <v>80</v>
      </c>
    </row>
    <row r="1749" spans="1:30" hidden="1" x14ac:dyDescent="0.3">
      <c r="A1749" t="s">
        <v>7643</v>
      </c>
      <c r="B1749" t="s">
        <v>7644</v>
      </c>
      <c r="C1749" s="1" t="str">
        <f t="shared" si="285"/>
        <v>21:0502</v>
      </c>
      <c r="D1749" s="1" t="str">
        <f t="shared" si="292"/>
        <v>21:0166</v>
      </c>
      <c r="E1749" t="s">
        <v>7645</v>
      </c>
      <c r="F1749" t="s">
        <v>7646</v>
      </c>
      <c r="H1749">
        <v>52.055345600000003</v>
      </c>
      <c r="I1749">
        <v>-63.6298654</v>
      </c>
      <c r="J1749" s="1" t="str">
        <f t="shared" si="293"/>
        <v>NGR lake sediment grab sample</v>
      </c>
      <c r="K1749" s="1" t="str">
        <f t="shared" si="294"/>
        <v>&lt;177 micron (NGR)</v>
      </c>
      <c r="L1749">
        <v>37</v>
      </c>
      <c r="M1749" t="s">
        <v>191</v>
      </c>
      <c r="N1749">
        <v>569</v>
      </c>
      <c r="O1749" t="s">
        <v>116</v>
      </c>
      <c r="P1749" t="s">
        <v>54</v>
      </c>
      <c r="Q1749" t="s">
        <v>95</v>
      </c>
      <c r="R1749" t="s">
        <v>176</v>
      </c>
      <c r="S1749" t="s">
        <v>92</v>
      </c>
      <c r="T1749" t="s">
        <v>40</v>
      </c>
      <c r="U1749" t="s">
        <v>595</v>
      </c>
      <c r="V1749" t="s">
        <v>974</v>
      </c>
      <c r="W1749" t="s">
        <v>40</v>
      </c>
      <c r="X1749" t="s">
        <v>43</v>
      </c>
      <c r="Y1749" t="s">
        <v>55</v>
      </c>
      <c r="Z1749" t="s">
        <v>204</v>
      </c>
      <c r="AA1749" t="s">
        <v>204</v>
      </c>
      <c r="AB1749" t="s">
        <v>2878</v>
      </c>
      <c r="AC1749" t="s">
        <v>505</v>
      </c>
      <c r="AD1749" t="s">
        <v>2423</v>
      </c>
    </row>
    <row r="1750" spans="1:30" hidden="1" x14ac:dyDescent="0.3">
      <c r="A1750" t="s">
        <v>7647</v>
      </c>
      <c r="B1750" t="s">
        <v>7648</v>
      </c>
      <c r="C1750" s="1" t="str">
        <f t="shared" si="285"/>
        <v>21:0502</v>
      </c>
      <c r="D1750" s="1" t="str">
        <f t="shared" si="292"/>
        <v>21:0166</v>
      </c>
      <c r="E1750" t="s">
        <v>7649</v>
      </c>
      <c r="F1750" t="s">
        <v>7650</v>
      </c>
      <c r="H1750">
        <v>52.0930374</v>
      </c>
      <c r="I1750">
        <v>-63.682957399999999</v>
      </c>
      <c r="J1750" s="1" t="str">
        <f t="shared" si="293"/>
        <v>NGR lake sediment grab sample</v>
      </c>
      <c r="K1750" s="1" t="str">
        <f t="shared" si="294"/>
        <v>&lt;177 micron (NGR)</v>
      </c>
      <c r="L1750">
        <v>37</v>
      </c>
      <c r="M1750" t="s">
        <v>201</v>
      </c>
      <c r="N1750">
        <v>570</v>
      </c>
      <c r="O1750" t="s">
        <v>257</v>
      </c>
      <c r="P1750" t="s">
        <v>54</v>
      </c>
      <c r="Q1750" t="s">
        <v>95</v>
      </c>
      <c r="R1750" t="s">
        <v>67</v>
      </c>
      <c r="S1750" t="s">
        <v>119</v>
      </c>
      <c r="T1750" t="s">
        <v>40</v>
      </c>
      <c r="U1750" t="s">
        <v>7015</v>
      </c>
      <c r="V1750" t="s">
        <v>884</v>
      </c>
      <c r="W1750" t="s">
        <v>40</v>
      </c>
      <c r="X1750" t="s">
        <v>179</v>
      </c>
      <c r="Y1750" t="s">
        <v>55</v>
      </c>
      <c r="Z1750" t="s">
        <v>214</v>
      </c>
      <c r="AA1750" t="s">
        <v>204</v>
      </c>
      <c r="AB1750" t="s">
        <v>604</v>
      </c>
      <c r="AC1750" t="s">
        <v>39</v>
      </c>
      <c r="AD1750" t="s">
        <v>1313</v>
      </c>
    </row>
    <row r="1751" spans="1:30" hidden="1" x14ac:dyDescent="0.3">
      <c r="A1751" t="s">
        <v>7651</v>
      </c>
      <c r="B1751" t="s">
        <v>7652</v>
      </c>
      <c r="C1751" s="1" t="str">
        <f t="shared" si="285"/>
        <v>21:0502</v>
      </c>
      <c r="D1751" s="1" t="str">
        <f t="shared" si="292"/>
        <v>21:0166</v>
      </c>
      <c r="E1751" t="s">
        <v>7653</v>
      </c>
      <c r="F1751" t="s">
        <v>7654</v>
      </c>
      <c r="H1751">
        <v>52.089546300000002</v>
      </c>
      <c r="I1751">
        <v>-63.656471500000002</v>
      </c>
      <c r="J1751" s="1" t="str">
        <f t="shared" si="293"/>
        <v>NGR lake sediment grab sample</v>
      </c>
      <c r="K1751" s="1" t="str">
        <f t="shared" si="294"/>
        <v>&lt;177 micron (NGR)</v>
      </c>
      <c r="L1751">
        <v>37</v>
      </c>
      <c r="M1751" t="s">
        <v>210</v>
      </c>
      <c r="N1751">
        <v>571</v>
      </c>
      <c r="O1751" t="s">
        <v>211</v>
      </c>
      <c r="P1751" t="s">
        <v>256</v>
      </c>
      <c r="Q1751" t="s">
        <v>95</v>
      </c>
      <c r="R1751" t="s">
        <v>131</v>
      </c>
      <c r="S1751" t="s">
        <v>68</v>
      </c>
      <c r="T1751" t="s">
        <v>40</v>
      </c>
      <c r="U1751" t="s">
        <v>314</v>
      </c>
      <c r="V1751" t="s">
        <v>106</v>
      </c>
      <c r="W1751" t="s">
        <v>40</v>
      </c>
      <c r="X1751" t="s">
        <v>43</v>
      </c>
      <c r="Y1751" t="s">
        <v>136</v>
      </c>
      <c r="Z1751" t="s">
        <v>35</v>
      </c>
      <c r="AA1751" t="s">
        <v>214</v>
      </c>
      <c r="AB1751" t="s">
        <v>134</v>
      </c>
      <c r="AC1751" t="s">
        <v>947</v>
      </c>
      <c r="AD1751" t="s">
        <v>137</v>
      </c>
    </row>
    <row r="1752" spans="1:30" hidden="1" x14ac:dyDescent="0.3">
      <c r="A1752" t="s">
        <v>7655</v>
      </c>
      <c r="B1752" t="s">
        <v>7656</v>
      </c>
      <c r="C1752" s="1" t="str">
        <f t="shared" si="285"/>
        <v>21:0502</v>
      </c>
      <c r="D1752" s="1" t="str">
        <f t="shared" si="292"/>
        <v>21:0166</v>
      </c>
      <c r="E1752" t="s">
        <v>7657</v>
      </c>
      <c r="F1752" t="s">
        <v>7658</v>
      </c>
      <c r="H1752">
        <v>52.101094000000003</v>
      </c>
      <c r="I1752">
        <v>-63.610551000000001</v>
      </c>
      <c r="J1752" s="1" t="str">
        <f t="shared" si="293"/>
        <v>NGR lake sediment grab sample</v>
      </c>
      <c r="K1752" s="1" t="str">
        <f t="shared" si="294"/>
        <v>&lt;177 micron (NGR)</v>
      </c>
      <c r="L1752">
        <v>37</v>
      </c>
      <c r="M1752" t="s">
        <v>221</v>
      </c>
      <c r="N1752">
        <v>572</v>
      </c>
      <c r="O1752" t="s">
        <v>69</v>
      </c>
      <c r="P1752" t="s">
        <v>119</v>
      </c>
      <c r="Q1752" t="s">
        <v>95</v>
      </c>
      <c r="R1752" t="s">
        <v>131</v>
      </c>
      <c r="S1752" t="s">
        <v>130</v>
      </c>
      <c r="T1752" t="s">
        <v>40</v>
      </c>
      <c r="U1752" t="s">
        <v>3885</v>
      </c>
      <c r="V1752" t="s">
        <v>3537</v>
      </c>
      <c r="W1752" t="s">
        <v>40</v>
      </c>
      <c r="X1752" t="s">
        <v>43</v>
      </c>
      <c r="Y1752" t="s">
        <v>37</v>
      </c>
      <c r="Z1752" t="s">
        <v>211</v>
      </c>
      <c r="AA1752" t="s">
        <v>196</v>
      </c>
      <c r="AB1752" t="s">
        <v>397</v>
      </c>
      <c r="AC1752" t="s">
        <v>596</v>
      </c>
      <c r="AD1752" t="s">
        <v>1236</v>
      </c>
    </row>
    <row r="1753" spans="1:30" hidden="1" x14ac:dyDescent="0.3">
      <c r="A1753" t="s">
        <v>7659</v>
      </c>
      <c r="B1753" t="s">
        <v>7660</v>
      </c>
      <c r="C1753" s="1" t="str">
        <f t="shared" si="285"/>
        <v>21:0502</v>
      </c>
      <c r="D1753" s="1" t="str">
        <f t="shared" si="292"/>
        <v>21:0166</v>
      </c>
      <c r="E1753" t="s">
        <v>7661</v>
      </c>
      <c r="F1753" t="s">
        <v>7662</v>
      </c>
      <c r="H1753">
        <v>52.106659899999997</v>
      </c>
      <c r="I1753">
        <v>-63.553828600000003</v>
      </c>
      <c r="J1753" s="1" t="str">
        <f t="shared" si="293"/>
        <v>NGR lake sediment grab sample</v>
      </c>
      <c r="K1753" s="1" t="str">
        <f t="shared" si="294"/>
        <v>&lt;177 micron (NGR)</v>
      </c>
      <c r="L1753">
        <v>37</v>
      </c>
      <c r="M1753" t="s">
        <v>230</v>
      </c>
      <c r="N1753">
        <v>573</v>
      </c>
      <c r="O1753" t="s">
        <v>720</v>
      </c>
      <c r="P1753" t="s">
        <v>276</v>
      </c>
      <c r="Q1753" t="s">
        <v>95</v>
      </c>
      <c r="R1753" t="s">
        <v>169</v>
      </c>
      <c r="S1753" t="s">
        <v>477</v>
      </c>
      <c r="T1753" t="s">
        <v>40</v>
      </c>
      <c r="U1753" t="s">
        <v>7663</v>
      </c>
      <c r="V1753" t="s">
        <v>5314</v>
      </c>
      <c r="W1753" t="s">
        <v>40</v>
      </c>
      <c r="X1753" t="s">
        <v>179</v>
      </c>
      <c r="Y1753" t="s">
        <v>37</v>
      </c>
      <c r="Z1753" t="s">
        <v>83</v>
      </c>
      <c r="AA1753" t="s">
        <v>214</v>
      </c>
      <c r="AB1753" t="s">
        <v>854</v>
      </c>
      <c r="AC1753" t="s">
        <v>55</v>
      </c>
      <c r="AD1753" t="s">
        <v>2471</v>
      </c>
    </row>
    <row r="1754" spans="1:30" hidden="1" x14ac:dyDescent="0.3">
      <c r="A1754" t="s">
        <v>7664</v>
      </c>
      <c r="B1754" t="s">
        <v>7665</v>
      </c>
      <c r="C1754" s="1" t="str">
        <f t="shared" si="285"/>
        <v>21:0502</v>
      </c>
      <c r="D1754" s="1" t="str">
        <f t="shared" si="292"/>
        <v>21:0166</v>
      </c>
      <c r="E1754" t="s">
        <v>7666</v>
      </c>
      <c r="F1754" t="s">
        <v>7667</v>
      </c>
      <c r="H1754">
        <v>52.113481100000001</v>
      </c>
      <c r="I1754">
        <v>-63.4760767</v>
      </c>
      <c r="J1754" s="1" t="str">
        <f t="shared" si="293"/>
        <v>NGR lake sediment grab sample</v>
      </c>
      <c r="K1754" s="1" t="str">
        <f t="shared" si="294"/>
        <v>&lt;177 micron (NGR)</v>
      </c>
      <c r="L1754">
        <v>37</v>
      </c>
      <c r="M1754" t="s">
        <v>238</v>
      </c>
      <c r="N1754">
        <v>574</v>
      </c>
      <c r="O1754" t="s">
        <v>613</v>
      </c>
      <c r="P1754" t="s">
        <v>377</v>
      </c>
      <c r="Q1754" t="s">
        <v>95</v>
      </c>
      <c r="R1754" t="s">
        <v>119</v>
      </c>
      <c r="S1754" t="s">
        <v>185</v>
      </c>
      <c r="T1754" t="s">
        <v>40</v>
      </c>
      <c r="U1754" t="s">
        <v>7668</v>
      </c>
      <c r="V1754" t="s">
        <v>1866</v>
      </c>
      <c r="W1754" t="s">
        <v>40</v>
      </c>
      <c r="X1754" t="s">
        <v>179</v>
      </c>
      <c r="Y1754" t="s">
        <v>68</v>
      </c>
      <c r="Z1754" t="s">
        <v>44</v>
      </c>
      <c r="AA1754" t="s">
        <v>58</v>
      </c>
      <c r="AB1754" t="s">
        <v>205</v>
      </c>
      <c r="AC1754" t="s">
        <v>484</v>
      </c>
      <c r="AD1754" t="s">
        <v>354</v>
      </c>
    </row>
    <row r="1755" spans="1:30" hidden="1" x14ac:dyDescent="0.3">
      <c r="A1755" t="s">
        <v>7669</v>
      </c>
      <c r="B1755" t="s">
        <v>7670</v>
      </c>
      <c r="C1755" s="1" t="str">
        <f t="shared" si="285"/>
        <v>21:0502</v>
      </c>
      <c r="D1755" s="1" t="str">
        <f t="shared" si="292"/>
        <v>21:0166</v>
      </c>
      <c r="E1755" t="s">
        <v>7671</v>
      </c>
      <c r="F1755" t="s">
        <v>7672</v>
      </c>
      <c r="H1755">
        <v>52.102366199999999</v>
      </c>
      <c r="I1755">
        <v>-63.429735800000003</v>
      </c>
      <c r="J1755" s="1" t="str">
        <f t="shared" si="293"/>
        <v>NGR lake sediment grab sample</v>
      </c>
      <c r="K1755" s="1" t="str">
        <f t="shared" si="294"/>
        <v>&lt;177 micron (NGR)</v>
      </c>
      <c r="L1755">
        <v>37</v>
      </c>
      <c r="M1755" t="s">
        <v>246</v>
      </c>
      <c r="N1755">
        <v>575</v>
      </c>
      <c r="O1755" t="s">
        <v>665</v>
      </c>
      <c r="P1755" t="s">
        <v>477</v>
      </c>
      <c r="Q1755" t="s">
        <v>95</v>
      </c>
      <c r="R1755" t="s">
        <v>193</v>
      </c>
      <c r="S1755" t="s">
        <v>477</v>
      </c>
      <c r="T1755" t="s">
        <v>40</v>
      </c>
      <c r="U1755" t="s">
        <v>7673</v>
      </c>
      <c r="V1755" t="s">
        <v>4003</v>
      </c>
      <c r="W1755" t="s">
        <v>40</v>
      </c>
      <c r="X1755" t="s">
        <v>179</v>
      </c>
      <c r="Y1755" t="s">
        <v>38</v>
      </c>
      <c r="Z1755" t="s">
        <v>107</v>
      </c>
      <c r="AA1755" t="s">
        <v>45</v>
      </c>
      <c r="AB1755" t="s">
        <v>1076</v>
      </c>
      <c r="AC1755" t="s">
        <v>1578</v>
      </c>
      <c r="AD1755" t="s">
        <v>354</v>
      </c>
    </row>
    <row r="1756" spans="1:30" hidden="1" x14ac:dyDescent="0.3">
      <c r="A1756" t="s">
        <v>7674</v>
      </c>
      <c r="B1756" t="s">
        <v>7675</v>
      </c>
      <c r="C1756" s="1" t="str">
        <f t="shared" si="285"/>
        <v>21:0502</v>
      </c>
      <c r="D1756" s="1" t="str">
        <f t="shared" si="292"/>
        <v>21:0166</v>
      </c>
      <c r="E1756" t="s">
        <v>7676</v>
      </c>
      <c r="F1756" t="s">
        <v>7677</v>
      </c>
      <c r="H1756">
        <v>52.1094571</v>
      </c>
      <c r="I1756">
        <v>-63.3891518</v>
      </c>
      <c r="J1756" s="1" t="str">
        <f t="shared" si="293"/>
        <v>NGR lake sediment grab sample</v>
      </c>
      <c r="K1756" s="1" t="str">
        <f t="shared" si="294"/>
        <v>&lt;177 micron (NGR)</v>
      </c>
      <c r="L1756">
        <v>38</v>
      </c>
      <c r="M1756" t="s">
        <v>34</v>
      </c>
      <c r="N1756">
        <v>576</v>
      </c>
      <c r="O1756" t="s">
        <v>1047</v>
      </c>
      <c r="P1756" t="s">
        <v>35</v>
      </c>
      <c r="Q1756" t="s">
        <v>95</v>
      </c>
      <c r="R1756" t="s">
        <v>36</v>
      </c>
      <c r="S1756" t="s">
        <v>204</v>
      </c>
      <c r="T1756" t="s">
        <v>40</v>
      </c>
      <c r="U1756" t="s">
        <v>7678</v>
      </c>
      <c r="V1756" t="s">
        <v>1181</v>
      </c>
      <c r="W1756" t="s">
        <v>40</v>
      </c>
      <c r="X1756" t="s">
        <v>43</v>
      </c>
      <c r="Y1756" t="s">
        <v>39</v>
      </c>
      <c r="Z1756" t="s">
        <v>314</v>
      </c>
      <c r="AA1756" t="s">
        <v>214</v>
      </c>
      <c r="AB1756" t="s">
        <v>215</v>
      </c>
      <c r="AC1756" t="s">
        <v>596</v>
      </c>
      <c r="AD1756" t="s">
        <v>1236</v>
      </c>
    </row>
    <row r="1757" spans="1:30" hidden="1" x14ac:dyDescent="0.3">
      <c r="A1757" t="s">
        <v>7679</v>
      </c>
      <c r="B1757" t="s">
        <v>7680</v>
      </c>
      <c r="C1757" s="1" t="str">
        <f t="shared" ref="C1757:C1820" si="295">HYPERLINK("http://geochem.nrcan.gc.ca/cdogs/content/bdl/bdl210502_e.htm", "21:0502")</f>
        <v>21:0502</v>
      </c>
      <c r="D1757" s="1" t="str">
        <f t="shared" si="292"/>
        <v>21:0166</v>
      </c>
      <c r="E1757" t="s">
        <v>7676</v>
      </c>
      <c r="F1757" t="s">
        <v>7681</v>
      </c>
      <c r="H1757">
        <v>52.1094571</v>
      </c>
      <c r="I1757">
        <v>-63.3891518</v>
      </c>
      <c r="J1757" s="1" t="str">
        <f t="shared" si="293"/>
        <v>NGR lake sediment grab sample</v>
      </c>
      <c r="K1757" s="1" t="str">
        <f t="shared" si="294"/>
        <v>&lt;177 micron (NGR)</v>
      </c>
      <c r="L1757">
        <v>38</v>
      </c>
      <c r="M1757" t="s">
        <v>65</v>
      </c>
      <c r="N1757">
        <v>577</v>
      </c>
      <c r="O1757" t="s">
        <v>1520</v>
      </c>
      <c r="P1757" t="s">
        <v>104</v>
      </c>
      <c r="Q1757" t="s">
        <v>95</v>
      </c>
      <c r="R1757" t="s">
        <v>54</v>
      </c>
      <c r="S1757" t="s">
        <v>204</v>
      </c>
      <c r="T1757" t="s">
        <v>40</v>
      </c>
      <c r="U1757" t="s">
        <v>2471</v>
      </c>
      <c r="V1757" t="s">
        <v>6102</v>
      </c>
      <c r="W1757" t="s">
        <v>40</v>
      </c>
      <c r="X1757" t="s">
        <v>43</v>
      </c>
      <c r="Y1757" t="s">
        <v>39</v>
      </c>
      <c r="Z1757" t="s">
        <v>314</v>
      </c>
      <c r="AA1757" t="s">
        <v>135</v>
      </c>
      <c r="AB1757" t="s">
        <v>2787</v>
      </c>
      <c r="AC1757" t="s">
        <v>97</v>
      </c>
      <c r="AD1757" t="s">
        <v>354</v>
      </c>
    </row>
    <row r="1758" spans="1:30" hidden="1" x14ac:dyDescent="0.3">
      <c r="A1758" t="s">
        <v>7682</v>
      </c>
      <c r="B1758" t="s">
        <v>7683</v>
      </c>
      <c r="C1758" s="1" t="str">
        <f t="shared" si="295"/>
        <v>21:0502</v>
      </c>
      <c r="D1758" s="1" t="str">
        <f t="shared" si="292"/>
        <v>21:0166</v>
      </c>
      <c r="E1758" t="s">
        <v>7676</v>
      </c>
      <c r="F1758" t="s">
        <v>7684</v>
      </c>
      <c r="H1758">
        <v>52.1094571</v>
      </c>
      <c r="I1758">
        <v>-63.3891518</v>
      </c>
      <c r="J1758" s="1" t="str">
        <f t="shared" si="293"/>
        <v>NGR lake sediment grab sample</v>
      </c>
      <c r="K1758" s="1" t="str">
        <f t="shared" si="294"/>
        <v>&lt;177 micron (NGR)</v>
      </c>
      <c r="L1758">
        <v>38</v>
      </c>
      <c r="M1758" t="s">
        <v>52</v>
      </c>
      <c r="N1758">
        <v>578</v>
      </c>
      <c r="O1758" t="s">
        <v>359</v>
      </c>
      <c r="P1758" t="s">
        <v>477</v>
      </c>
      <c r="Q1758" t="s">
        <v>95</v>
      </c>
      <c r="R1758" t="s">
        <v>193</v>
      </c>
      <c r="S1758" t="s">
        <v>192</v>
      </c>
      <c r="T1758" t="s">
        <v>40</v>
      </c>
      <c r="U1758" t="s">
        <v>1236</v>
      </c>
      <c r="V1758" t="s">
        <v>1572</v>
      </c>
      <c r="W1758" t="s">
        <v>40</v>
      </c>
      <c r="X1758" t="s">
        <v>179</v>
      </c>
      <c r="Y1758" t="s">
        <v>95</v>
      </c>
      <c r="Z1758" t="s">
        <v>613</v>
      </c>
      <c r="AA1758" t="s">
        <v>135</v>
      </c>
      <c r="AB1758" t="s">
        <v>372</v>
      </c>
      <c r="AC1758" t="s">
        <v>596</v>
      </c>
      <c r="AD1758" t="s">
        <v>1529</v>
      </c>
    </row>
    <row r="1759" spans="1:30" hidden="1" x14ac:dyDescent="0.3">
      <c r="A1759" t="s">
        <v>7685</v>
      </c>
      <c r="B1759" t="s">
        <v>7686</v>
      </c>
      <c r="C1759" s="1" t="str">
        <f t="shared" si="295"/>
        <v>21:0502</v>
      </c>
      <c r="D1759" s="1" t="str">
        <f>HYPERLINK("http://geochem.nrcan.gc.ca/cdogs/content/svy/svy_e.htm", "")</f>
        <v/>
      </c>
      <c r="G1759" s="1" t="str">
        <f>HYPERLINK("http://geochem.nrcan.gc.ca/cdogs/content/cr_/cr_00060_e.htm", "60")</f>
        <v>60</v>
      </c>
      <c r="J1759" t="s">
        <v>161</v>
      </c>
      <c r="K1759" t="s">
        <v>162</v>
      </c>
      <c r="L1759">
        <v>38</v>
      </c>
      <c r="M1759" t="s">
        <v>163</v>
      </c>
      <c r="N1759">
        <v>579</v>
      </c>
      <c r="O1759" t="s">
        <v>408</v>
      </c>
      <c r="P1759" t="s">
        <v>169</v>
      </c>
      <c r="Q1759" t="s">
        <v>39</v>
      </c>
      <c r="R1759" t="s">
        <v>36</v>
      </c>
      <c r="S1759" t="s">
        <v>38</v>
      </c>
      <c r="T1759" t="s">
        <v>40</v>
      </c>
      <c r="U1759" t="s">
        <v>7687</v>
      </c>
      <c r="V1759" t="s">
        <v>596</v>
      </c>
      <c r="W1759" t="s">
        <v>194</v>
      </c>
      <c r="X1759" t="s">
        <v>740</v>
      </c>
      <c r="Y1759" t="s">
        <v>37</v>
      </c>
      <c r="Z1759" t="s">
        <v>134</v>
      </c>
      <c r="AA1759" t="s">
        <v>214</v>
      </c>
      <c r="AB1759" t="s">
        <v>306</v>
      </c>
      <c r="AC1759" t="s">
        <v>1981</v>
      </c>
      <c r="AD1759" t="s">
        <v>1885</v>
      </c>
    </row>
    <row r="1760" spans="1:30" hidden="1" x14ac:dyDescent="0.3">
      <c r="A1760" t="s">
        <v>7688</v>
      </c>
      <c r="B1760" t="s">
        <v>7689</v>
      </c>
      <c r="C1760" s="1" t="str">
        <f t="shared" si="295"/>
        <v>21:0502</v>
      </c>
      <c r="D1760" s="1" t="str">
        <f t="shared" ref="D1760:D1783" si="296">HYPERLINK("http://geochem.nrcan.gc.ca/cdogs/content/svy/svy210166_e.htm", "21:0166")</f>
        <v>21:0166</v>
      </c>
      <c r="E1760" t="s">
        <v>7690</v>
      </c>
      <c r="F1760" t="s">
        <v>7691</v>
      </c>
      <c r="H1760">
        <v>52.1354933</v>
      </c>
      <c r="I1760">
        <v>-63.337013900000002</v>
      </c>
      <c r="J1760" s="1" t="str">
        <f t="shared" ref="J1760:J1783" si="297">HYPERLINK("http://geochem.nrcan.gc.ca/cdogs/content/kwd/kwd020027_e.htm", "NGR lake sediment grab sample")</f>
        <v>NGR lake sediment grab sample</v>
      </c>
      <c r="K1760" s="1" t="str">
        <f t="shared" ref="K1760:K1783" si="298">HYPERLINK("http://geochem.nrcan.gc.ca/cdogs/content/kwd/kwd080006_e.htm", "&lt;177 micron (NGR)")</f>
        <v>&lt;177 micron (NGR)</v>
      </c>
      <c r="L1760">
        <v>38</v>
      </c>
      <c r="M1760" t="s">
        <v>76</v>
      </c>
      <c r="N1760">
        <v>580</v>
      </c>
      <c r="O1760" t="s">
        <v>165</v>
      </c>
      <c r="P1760" t="s">
        <v>176</v>
      </c>
      <c r="Q1760" t="s">
        <v>95</v>
      </c>
      <c r="R1760" t="s">
        <v>68</v>
      </c>
      <c r="S1760" t="s">
        <v>136</v>
      </c>
      <c r="T1760" t="s">
        <v>40</v>
      </c>
      <c r="U1760" t="s">
        <v>35</v>
      </c>
      <c r="V1760" t="s">
        <v>94</v>
      </c>
      <c r="W1760" t="s">
        <v>40</v>
      </c>
      <c r="X1760" t="s">
        <v>43</v>
      </c>
      <c r="Y1760" t="s">
        <v>95</v>
      </c>
      <c r="Z1760" t="s">
        <v>67</v>
      </c>
      <c r="AA1760" t="s">
        <v>58</v>
      </c>
      <c r="AB1760" t="s">
        <v>285</v>
      </c>
      <c r="AC1760" t="s">
        <v>57</v>
      </c>
      <c r="AD1760" t="s">
        <v>115</v>
      </c>
    </row>
    <row r="1761" spans="1:30" hidden="1" x14ac:dyDescent="0.3">
      <c r="A1761" t="s">
        <v>7692</v>
      </c>
      <c r="B1761" t="s">
        <v>7693</v>
      </c>
      <c r="C1761" s="1" t="str">
        <f t="shared" si="295"/>
        <v>21:0502</v>
      </c>
      <c r="D1761" s="1" t="str">
        <f t="shared" si="296"/>
        <v>21:0166</v>
      </c>
      <c r="E1761" t="s">
        <v>7694</v>
      </c>
      <c r="F1761" t="s">
        <v>7695</v>
      </c>
      <c r="H1761">
        <v>52.138550899999998</v>
      </c>
      <c r="I1761">
        <v>-63.381017499999999</v>
      </c>
      <c r="J1761" s="1" t="str">
        <f t="shared" si="297"/>
        <v>NGR lake sediment grab sample</v>
      </c>
      <c r="K1761" s="1" t="str">
        <f t="shared" si="298"/>
        <v>&lt;177 micron (NGR)</v>
      </c>
      <c r="L1761">
        <v>38</v>
      </c>
      <c r="M1761" t="s">
        <v>91</v>
      </c>
      <c r="N1761">
        <v>581</v>
      </c>
      <c r="O1761" t="s">
        <v>423</v>
      </c>
      <c r="P1761" t="s">
        <v>35</v>
      </c>
      <c r="Q1761" t="s">
        <v>95</v>
      </c>
      <c r="R1761" t="s">
        <v>176</v>
      </c>
      <c r="S1761" t="s">
        <v>79</v>
      </c>
      <c r="T1761" t="s">
        <v>40</v>
      </c>
      <c r="U1761" t="s">
        <v>5256</v>
      </c>
      <c r="V1761" t="s">
        <v>121</v>
      </c>
      <c r="W1761" t="s">
        <v>40</v>
      </c>
      <c r="X1761" t="s">
        <v>43</v>
      </c>
      <c r="Y1761" t="s">
        <v>55</v>
      </c>
      <c r="Z1761" t="s">
        <v>258</v>
      </c>
      <c r="AA1761" t="s">
        <v>135</v>
      </c>
      <c r="AB1761" t="s">
        <v>437</v>
      </c>
      <c r="AC1761" t="s">
        <v>157</v>
      </c>
      <c r="AD1761" t="s">
        <v>409</v>
      </c>
    </row>
    <row r="1762" spans="1:30" hidden="1" x14ac:dyDescent="0.3">
      <c r="A1762" t="s">
        <v>7696</v>
      </c>
      <c r="B1762" t="s">
        <v>7697</v>
      </c>
      <c r="C1762" s="1" t="str">
        <f t="shared" si="295"/>
        <v>21:0502</v>
      </c>
      <c r="D1762" s="1" t="str">
        <f t="shared" si="296"/>
        <v>21:0166</v>
      </c>
      <c r="E1762" t="s">
        <v>7698</v>
      </c>
      <c r="F1762" t="s">
        <v>7699</v>
      </c>
      <c r="H1762">
        <v>52.144446799999997</v>
      </c>
      <c r="I1762">
        <v>-63.426281699999997</v>
      </c>
      <c r="J1762" s="1" t="str">
        <f t="shared" si="297"/>
        <v>NGR lake sediment grab sample</v>
      </c>
      <c r="K1762" s="1" t="str">
        <f t="shared" si="298"/>
        <v>&lt;177 micron (NGR)</v>
      </c>
      <c r="L1762">
        <v>38</v>
      </c>
      <c r="M1762" t="s">
        <v>102</v>
      </c>
      <c r="N1762">
        <v>582</v>
      </c>
      <c r="O1762" t="s">
        <v>222</v>
      </c>
      <c r="P1762" t="s">
        <v>232</v>
      </c>
      <c r="Q1762" t="s">
        <v>95</v>
      </c>
      <c r="R1762" t="s">
        <v>202</v>
      </c>
      <c r="S1762" t="s">
        <v>202</v>
      </c>
      <c r="T1762" t="s">
        <v>40</v>
      </c>
      <c r="U1762" t="s">
        <v>7700</v>
      </c>
      <c r="V1762" t="s">
        <v>1402</v>
      </c>
      <c r="W1762" t="s">
        <v>40</v>
      </c>
      <c r="X1762" t="s">
        <v>43</v>
      </c>
      <c r="Y1762" t="s">
        <v>39</v>
      </c>
      <c r="Z1762" t="s">
        <v>258</v>
      </c>
      <c r="AA1762" t="s">
        <v>58</v>
      </c>
      <c r="AB1762" t="s">
        <v>2444</v>
      </c>
      <c r="AC1762" t="s">
        <v>213</v>
      </c>
      <c r="AD1762" t="s">
        <v>107</v>
      </c>
    </row>
    <row r="1763" spans="1:30" hidden="1" x14ac:dyDescent="0.3">
      <c r="A1763" t="s">
        <v>7701</v>
      </c>
      <c r="B1763" t="s">
        <v>7702</v>
      </c>
      <c r="C1763" s="1" t="str">
        <f t="shared" si="295"/>
        <v>21:0502</v>
      </c>
      <c r="D1763" s="1" t="str">
        <f t="shared" si="296"/>
        <v>21:0166</v>
      </c>
      <c r="E1763" t="s">
        <v>7703</v>
      </c>
      <c r="F1763" t="s">
        <v>7704</v>
      </c>
      <c r="H1763">
        <v>52.136110199999997</v>
      </c>
      <c r="I1763">
        <v>-63.504443100000003</v>
      </c>
      <c r="J1763" s="1" t="str">
        <f t="shared" si="297"/>
        <v>NGR lake sediment grab sample</v>
      </c>
      <c r="K1763" s="1" t="str">
        <f t="shared" si="298"/>
        <v>&lt;177 micron (NGR)</v>
      </c>
      <c r="L1763">
        <v>38</v>
      </c>
      <c r="M1763" t="s">
        <v>113</v>
      </c>
      <c r="N1763">
        <v>583</v>
      </c>
      <c r="O1763" t="s">
        <v>135</v>
      </c>
      <c r="P1763" t="s">
        <v>67</v>
      </c>
      <c r="Q1763" t="s">
        <v>95</v>
      </c>
      <c r="R1763" t="s">
        <v>153</v>
      </c>
      <c r="S1763" t="s">
        <v>131</v>
      </c>
      <c r="T1763" t="s">
        <v>40</v>
      </c>
      <c r="U1763" t="s">
        <v>492</v>
      </c>
      <c r="V1763" t="s">
        <v>97</v>
      </c>
      <c r="W1763" t="s">
        <v>40</v>
      </c>
      <c r="X1763" t="s">
        <v>43</v>
      </c>
      <c r="Y1763" t="s">
        <v>37</v>
      </c>
      <c r="Z1763" t="s">
        <v>423</v>
      </c>
      <c r="AA1763" t="s">
        <v>135</v>
      </c>
      <c r="AB1763" t="s">
        <v>512</v>
      </c>
      <c r="AC1763" t="s">
        <v>1344</v>
      </c>
      <c r="AD1763" t="s">
        <v>107</v>
      </c>
    </row>
    <row r="1764" spans="1:30" hidden="1" x14ac:dyDescent="0.3">
      <c r="A1764" t="s">
        <v>7705</v>
      </c>
      <c r="B1764" t="s">
        <v>7706</v>
      </c>
      <c r="C1764" s="1" t="str">
        <f t="shared" si="295"/>
        <v>21:0502</v>
      </c>
      <c r="D1764" s="1" t="str">
        <f t="shared" si="296"/>
        <v>21:0166</v>
      </c>
      <c r="E1764" t="s">
        <v>7707</v>
      </c>
      <c r="F1764" t="s">
        <v>7708</v>
      </c>
      <c r="H1764">
        <v>52.132795600000001</v>
      </c>
      <c r="I1764">
        <v>-63.522390399999999</v>
      </c>
      <c r="J1764" s="1" t="str">
        <f t="shared" si="297"/>
        <v>NGR lake sediment grab sample</v>
      </c>
      <c r="K1764" s="1" t="str">
        <f t="shared" si="298"/>
        <v>&lt;177 micron (NGR)</v>
      </c>
      <c r="L1764">
        <v>38</v>
      </c>
      <c r="M1764" t="s">
        <v>127</v>
      </c>
      <c r="N1764">
        <v>584</v>
      </c>
      <c r="O1764" t="s">
        <v>1047</v>
      </c>
      <c r="P1764" t="s">
        <v>202</v>
      </c>
      <c r="Q1764" t="s">
        <v>95</v>
      </c>
      <c r="R1764" t="s">
        <v>202</v>
      </c>
      <c r="S1764" t="s">
        <v>54</v>
      </c>
      <c r="T1764" t="s">
        <v>40</v>
      </c>
      <c r="U1764" t="s">
        <v>478</v>
      </c>
      <c r="V1764" t="s">
        <v>213</v>
      </c>
      <c r="W1764" t="s">
        <v>40</v>
      </c>
      <c r="X1764" t="s">
        <v>43</v>
      </c>
      <c r="Y1764" t="s">
        <v>55</v>
      </c>
      <c r="Z1764" t="s">
        <v>211</v>
      </c>
      <c r="AA1764" t="s">
        <v>204</v>
      </c>
      <c r="AB1764" t="s">
        <v>145</v>
      </c>
      <c r="AC1764" t="s">
        <v>85</v>
      </c>
      <c r="AD1764" t="s">
        <v>878</v>
      </c>
    </row>
    <row r="1765" spans="1:30" hidden="1" x14ac:dyDescent="0.3">
      <c r="A1765" t="s">
        <v>7709</v>
      </c>
      <c r="B1765" t="s">
        <v>7710</v>
      </c>
      <c r="C1765" s="1" t="str">
        <f t="shared" si="295"/>
        <v>21:0502</v>
      </c>
      <c r="D1765" s="1" t="str">
        <f t="shared" si="296"/>
        <v>21:0166</v>
      </c>
      <c r="E1765" t="s">
        <v>7711</v>
      </c>
      <c r="F1765" t="s">
        <v>7712</v>
      </c>
      <c r="H1765">
        <v>52.148290799999998</v>
      </c>
      <c r="I1765">
        <v>-63.588528199999999</v>
      </c>
      <c r="J1765" s="1" t="str">
        <f t="shared" si="297"/>
        <v>NGR lake sediment grab sample</v>
      </c>
      <c r="K1765" s="1" t="str">
        <f t="shared" si="298"/>
        <v>&lt;177 micron (NGR)</v>
      </c>
      <c r="L1765">
        <v>38</v>
      </c>
      <c r="M1765" t="s">
        <v>142</v>
      </c>
      <c r="N1765">
        <v>585</v>
      </c>
      <c r="O1765" t="s">
        <v>414</v>
      </c>
      <c r="P1765" t="s">
        <v>79</v>
      </c>
      <c r="Q1765" t="s">
        <v>95</v>
      </c>
      <c r="R1765" t="s">
        <v>153</v>
      </c>
      <c r="S1765" t="s">
        <v>68</v>
      </c>
      <c r="T1765" t="s">
        <v>40</v>
      </c>
      <c r="U1765" t="s">
        <v>41</v>
      </c>
      <c r="V1765" t="s">
        <v>239</v>
      </c>
      <c r="W1765" t="s">
        <v>40</v>
      </c>
      <c r="X1765" t="s">
        <v>43</v>
      </c>
      <c r="Y1765" t="s">
        <v>95</v>
      </c>
      <c r="Z1765" t="s">
        <v>35</v>
      </c>
      <c r="AA1765" t="s">
        <v>204</v>
      </c>
      <c r="AB1765" t="s">
        <v>1512</v>
      </c>
      <c r="AC1765" t="s">
        <v>60</v>
      </c>
      <c r="AD1765" t="s">
        <v>216</v>
      </c>
    </row>
    <row r="1766" spans="1:30" hidden="1" x14ac:dyDescent="0.3">
      <c r="A1766" t="s">
        <v>7713</v>
      </c>
      <c r="B1766" t="s">
        <v>7714</v>
      </c>
      <c r="C1766" s="1" t="str">
        <f t="shared" si="295"/>
        <v>21:0502</v>
      </c>
      <c r="D1766" s="1" t="str">
        <f t="shared" si="296"/>
        <v>21:0166</v>
      </c>
      <c r="E1766" t="s">
        <v>7715</v>
      </c>
      <c r="F1766" t="s">
        <v>7716</v>
      </c>
      <c r="H1766">
        <v>52.130772700000001</v>
      </c>
      <c r="I1766">
        <v>-63.660728900000002</v>
      </c>
      <c r="J1766" s="1" t="str">
        <f t="shared" si="297"/>
        <v>NGR lake sediment grab sample</v>
      </c>
      <c r="K1766" s="1" t="str">
        <f t="shared" si="298"/>
        <v>&lt;177 micron (NGR)</v>
      </c>
      <c r="L1766">
        <v>38</v>
      </c>
      <c r="M1766" t="s">
        <v>150</v>
      </c>
      <c r="N1766">
        <v>586</v>
      </c>
      <c r="O1766" t="s">
        <v>151</v>
      </c>
      <c r="P1766" t="s">
        <v>153</v>
      </c>
      <c r="Q1766" t="s">
        <v>95</v>
      </c>
      <c r="R1766" t="s">
        <v>153</v>
      </c>
      <c r="S1766" t="s">
        <v>68</v>
      </c>
      <c r="T1766" t="s">
        <v>40</v>
      </c>
      <c r="U1766" t="s">
        <v>733</v>
      </c>
      <c r="V1766" t="s">
        <v>1054</v>
      </c>
      <c r="W1766" t="s">
        <v>40</v>
      </c>
      <c r="X1766" t="s">
        <v>179</v>
      </c>
      <c r="Y1766" t="s">
        <v>39</v>
      </c>
      <c r="Z1766" t="s">
        <v>263</v>
      </c>
      <c r="AA1766" t="s">
        <v>258</v>
      </c>
      <c r="AB1766" t="s">
        <v>4726</v>
      </c>
      <c r="AC1766" t="s">
        <v>239</v>
      </c>
      <c r="AD1766" t="s">
        <v>155</v>
      </c>
    </row>
    <row r="1767" spans="1:30" hidden="1" x14ac:dyDescent="0.3">
      <c r="A1767" t="s">
        <v>7717</v>
      </c>
      <c r="B1767" t="s">
        <v>7718</v>
      </c>
      <c r="C1767" s="1" t="str">
        <f t="shared" si="295"/>
        <v>21:0502</v>
      </c>
      <c r="D1767" s="1" t="str">
        <f t="shared" si="296"/>
        <v>21:0166</v>
      </c>
      <c r="E1767" t="s">
        <v>7719</v>
      </c>
      <c r="F1767" t="s">
        <v>7720</v>
      </c>
      <c r="H1767">
        <v>52.159332300000003</v>
      </c>
      <c r="I1767">
        <v>-63.643580100000001</v>
      </c>
      <c r="J1767" s="1" t="str">
        <f t="shared" si="297"/>
        <v>NGR lake sediment grab sample</v>
      </c>
      <c r="K1767" s="1" t="str">
        <f t="shared" si="298"/>
        <v>&lt;177 micron (NGR)</v>
      </c>
      <c r="L1767">
        <v>38</v>
      </c>
      <c r="M1767" t="s">
        <v>175</v>
      </c>
      <c r="N1767">
        <v>587</v>
      </c>
      <c r="O1767" t="s">
        <v>1520</v>
      </c>
      <c r="P1767" t="s">
        <v>202</v>
      </c>
      <c r="Q1767" t="s">
        <v>95</v>
      </c>
      <c r="R1767" t="s">
        <v>131</v>
      </c>
      <c r="S1767" t="s">
        <v>153</v>
      </c>
      <c r="T1767" t="s">
        <v>40</v>
      </c>
      <c r="U1767" t="s">
        <v>3749</v>
      </c>
      <c r="V1767" t="s">
        <v>2108</v>
      </c>
      <c r="W1767" t="s">
        <v>40</v>
      </c>
      <c r="X1767" t="s">
        <v>43</v>
      </c>
      <c r="Y1767" t="s">
        <v>39</v>
      </c>
      <c r="Z1767" t="s">
        <v>135</v>
      </c>
      <c r="AA1767" t="s">
        <v>58</v>
      </c>
      <c r="AB1767" t="s">
        <v>997</v>
      </c>
      <c r="AC1767" t="s">
        <v>106</v>
      </c>
      <c r="AD1767" t="s">
        <v>203</v>
      </c>
    </row>
    <row r="1768" spans="1:30" hidden="1" x14ac:dyDescent="0.3">
      <c r="A1768" t="s">
        <v>7721</v>
      </c>
      <c r="B1768" t="s">
        <v>7722</v>
      </c>
      <c r="C1768" s="1" t="str">
        <f t="shared" si="295"/>
        <v>21:0502</v>
      </c>
      <c r="D1768" s="1" t="str">
        <f t="shared" si="296"/>
        <v>21:0166</v>
      </c>
      <c r="E1768" t="s">
        <v>7723</v>
      </c>
      <c r="F1768" t="s">
        <v>7724</v>
      </c>
      <c r="H1768">
        <v>52.172227200000002</v>
      </c>
      <c r="I1768">
        <v>-63.600468800000002</v>
      </c>
      <c r="J1768" s="1" t="str">
        <f t="shared" si="297"/>
        <v>NGR lake sediment grab sample</v>
      </c>
      <c r="K1768" s="1" t="str">
        <f t="shared" si="298"/>
        <v>&lt;177 micron (NGR)</v>
      </c>
      <c r="L1768">
        <v>38</v>
      </c>
      <c r="M1768" t="s">
        <v>184</v>
      </c>
      <c r="N1768">
        <v>588</v>
      </c>
      <c r="O1768" t="s">
        <v>571</v>
      </c>
      <c r="P1768" t="s">
        <v>153</v>
      </c>
      <c r="Q1768" t="s">
        <v>95</v>
      </c>
      <c r="R1768" t="s">
        <v>38</v>
      </c>
      <c r="S1768" t="s">
        <v>92</v>
      </c>
      <c r="T1768" t="s">
        <v>40</v>
      </c>
      <c r="U1768" t="s">
        <v>53</v>
      </c>
      <c r="V1768" t="s">
        <v>57</v>
      </c>
      <c r="W1768" t="s">
        <v>40</v>
      </c>
      <c r="X1768" t="s">
        <v>43</v>
      </c>
      <c r="Y1768" t="s">
        <v>55</v>
      </c>
      <c r="Z1768" t="s">
        <v>35</v>
      </c>
      <c r="AA1768" t="s">
        <v>258</v>
      </c>
      <c r="AB1768" t="s">
        <v>683</v>
      </c>
      <c r="AC1768" t="s">
        <v>947</v>
      </c>
      <c r="AD1768" t="s">
        <v>45</v>
      </c>
    </row>
    <row r="1769" spans="1:30" hidden="1" x14ac:dyDescent="0.3">
      <c r="A1769" t="s">
        <v>7725</v>
      </c>
      <c r="B1769" t="s">
        <v>7726</v>
      </c>
      <c r="C1769" s="1" t="str">
        <f t="shared" si="295"/>
        <v>21:0502</v>
      </c>
      <c r="D1769" s="1" t="str">
        <f t="shared" si="296"/>
        <v>21:0166</v>
      </c>
      <c r="E1769" t="s">
        <v>7727</v>
      </c>
      <c r="F1769" t="s">
        <v>7728</v>
      </c>
      <c r="H1769">
        <v>52.2142117</v>
      </c>
      <c r="I1769">
        <v>-63.5793307</v>
      </c>
      <c r="J1769" s="1" t="str">
        <f t="shared" si="297"/>
        <v>NGR lake sediment grab sample</v>
      </c>
      <c r="K1769" s="1" t="str">
        <f t="shared" si="298"/>
        <v>&lt;177 micron (NGR)</v>
      </c>
      <c r="L1769">
        <v>38</v>
      </c>
      <c r="M1769" t="s">
        <v>191</v>
      </c>
      <c r="N1769">
        <v>589</v>
      </c>
      <c r="O1769" t="s">
        <v>641</v>
      </c>
      <c r="P1769" t="s">
        <v>232</v>
      </c>
      <c r="Q1769" t="s">
        <v>95</v>
      </c>
      <c r="R1769" t="s">
        <v>79</v>
      </c>
      <c r="S1769" t="s">
        <v>130</v>
      </c>
      <c r="T1769" t="s">
        <v>40</v>
      </c>
      <c r="U1769" t="s">
        <v>7729</v>
      </c>
      <c r="V1769" t="s">
        <v>316</v>
      </c>
      <c r="W1769" t="s">
        <v>40</v>
      </c>
      <c r="X1769" t="s">
        <v>43</v>
      </c>
      <c r="Y1769" t="s">
        <v>37</v>
      </c>
      <c r="Z1769" t="s">
        <v>314</v>
      </c>
      <c r="AA1769" t="s">
        <v>214</v>
      </c>
      <c r="AB1769" t="s">
        <v>2301</v>
      </c>
      <c r="AC1769" t="s">
        <v>39</v>
      </c>
      <c r="AD1769" t="s">
        <v>71</v>
      </c>
    </row>
    <row r="1770" spans="1:30" hidden="1" x14ac:dyDescent="0.3">
      <c r="A1770" t="s">
        <v>7730</v>
      </c>
      <c r="B1770" t="s">
        <v>7731</v>
      </c>
      <c r="C1770" s="1" t="str">
        <f t="shared" si="295"/>
        <v>21:0502</v>
      </c>
      <c r="D1770" s="1" t="str">
        <f t="shared" si="296"/>
        <v>21:0166</v>
      </c>
      <c r="E1770" t="s">
        <v>7732</v>
      </c>
      <c r="F1770" t="s">
        <v>7733</v>
      </c>
      <c r="H1770">
        <v>52.200358799999997</v>
      </c>
      <c r="I1770">
        <v>-63.562176700000002</v>
      </c>
      <c r="J1770" s="1" t="str">
        <f t="shared" si="297"/>
        <v>NGR lake sediment grab sample</v>
      </c>
      <c r="K1770" s="1" t="str">
        <f t="shared" si="298"/>
        <v>&lt;177 micron (NGR)</v>
      </c>
      <c r="L1770">
        <v>38</v>
      </c>
      <c r="M1770" t="s">
        <v>201</v>
      </c>
      <c r="N1770">
        <v>590</v>
      </c>
      <c r="O1770" t="s">
        <v>128</v>
      </c>
      <c r="P1770" t="s">
        <v>193</v>
      </c>
      <c r="Q1770" t="s">
        <v>95</v>
      </c>
      <c r="R1770" t="s">
        <v>202</v>
      </c>
      <c r="S1770" t="s">
        <v>165</v>
      </c>
      <c r="T1770" t="s">
        <v>40</v>
      </c>
      <c r="U1770" t="s">
        <v>6918</v>
      </c>
      <c r="V1770" t="s">
        <v>565</v>
      </c>
      <c r="W1770" t="s">
        <v>40</v>
      </c>
      <c r="X1770" t="s">
        <v>43</v>
      </c>
      <c r="Y1770" t="s">
        <v>136</v>
      </c>
      <c r="Z1770" t="s">
        <v>258</v>
      </c>
      <c r="AA1770" t="s">
        <v>204</v>
      </c>
      <c r="AB1770" t="s">
        <v>5113</v>
      </c>
      <c r="AC1770" t="s">
        <v>620</v>
      </c>
      <c r="AD1770" t="s">
        <v>203</v>
      </c>
    </row>
    <row r="1771" spans="1:30" hidden="1" x14ac:dyDescent="0.3">
      <c r="A1771" t="s">
        <v>7734</v>
      </c>
      <c r="B1771" t="s">
        <v>7735</v>
      </c>
      <c r="C1771" s="1" t="str">
        <f t="shared" si="295"/>
        <v>21:0502</v>
      </c>
      <c r="D1771" s="1" t="str">
        <f t="shared" si="296"/>
        <v>21:0166</v>
      </c>
      <c r="E1771" t="s">
        <v>7736</v>
      </c>
      <c r="F1771" t="s">
        <v>7737</v>
      </c>
      <c r="H1771">
        <v>52.167703400000001</v>
      </c>
      <c r="I1771">
        <v>-63.5566757</v>
      </c>
      <c r="J1771" s="1" t="str">
        <f t="shared" si="297"/>
        <v>NGR lake sediment grab sample</v>
      </c>
      <c r="K1771" s="1" t="str">
        <f t="shared" si="298"/>
        <v>&lt;177 micron (NGR)</v>
      </c>
      <c r="L1771">
        <v>38</v>
      </c>
      <c r="M1771" t="s">
        <v>210</v>
      </c>
      <c r="N1771">
        <v>591</v>
      </c>
      <c r="O1771" t="s">
        <v>782</v>
      </c>
      <c r="P1771" t="s">
        <v>130</v>
      </c>
      <c r="Q1771" t="s">
        <v>95</v>
      </c>
      <c r="R1771" t="s">
        <v>202</v>
      </c>
      <c r="S1771" t="s">
        <v>192</v>
      </c>
      <c r="T1771" t="s">
        <v>40</v>
      </c>
      <c r="U1771" t="s">
        <v>4024</v>
      </c>
      <c r="V1771" t="s">
        <v>485</v>
      </c>
      <c r="W1771" t="s">
        <v>40</v>
      </c>
      <c r="X1771" t="s">
        <v>43</v>
      </c>
      <c r="Y1771" t="s">
        <v>37</v>
      </c>
      <c r="Z1771" t="s">
        <v>45</v>
      </c>
      <c r="AA1771" t="s">
        <v>314</v>
      </c>
      <c r="AB1771" t="s">
        <v>215</v>
      </c>
      <c r="AC1771" t="s">
        <v>884</v>
      </c>
      <c r="AD1771" t="s">
        <v>324</v>
      </c>
    </row>
    <row r="1772" spans="1:30" hidden="1" x14ac:dyDescent="0.3">
      <c r="A1772" t="s">
        <v>7738</v>
      </c>
      <c r="B1772" t="s">
        <v>7739</v>
      </c>
      <c r="C1772" s="1" t="str">
        <f t="shared" si="295"/>
        <v>21:0502</v>
      </c>
      <c r="D1772" s="1" t="str">
        <f t="shared" si="296"/>
        <v>21:0166</v>
      </c>
      <c r="E1772" t="s">
        <v>7740</v>
      </c>
      <c r="F1772" t="s">
        <v>7741</v>
      </c>
      <c r="H1772">
        <v>52.1695499</v>
      </c>
      <c r="I1772">
        <v>-63.497377899999996</v>
      </c>
      <c r="J1772" s="1" t="str">
        <f t="shared" si="297"/>
        <v>NGR lake sediment grab sample</v>
      </c>
      <c r="K1772" s="1" t="str">
        <f t="shared" si="298"/>
        <v>&lt;177 micron (NGR)</v>
      </c>
      <c r="L1772">
        <v>38</v>
      </c>
      <c r="M1772" t="s">
        <v>221</v>
      </c>
      <c r="N1772">
        <v>592</v>
      </c>
      <c r="O1772" t="s">
        <v>314</v>
      </c>
      <c r="P1772" t="s">
        <v>116</v>
      </c>
      <c r="Q1772" t="s">
        <v>95</v>
      </c>
      <c r="R1772" t="s">
        <v>169</v>
      </c>
      <c r="S1772" t="s">
        <v>104</v>
      </c>
      <c r="T1772" t="s">
        <v>40</v>
      </c>
      <c r="U1772" t="s">
        <v>7742</v>
      </c>
      <c r="V1772" t="s">
        <v>339</v>
      </c>
      <c r="W1772" t="s">
        <v>649</v>
      </c>
      <c r="X1772" t="s">
        <v>43</v>
      </c>
      <c r="Y1772" t="s">
        <v>153</v>
      </c>
      <c r="Z1772" t="s">
        <v>115</v>
      </c>
      <c r="AA1772" t="s">
        <v>44</v>
      </c>
      <c r="AB1772" t="s">
        <v>981</v>
      </c>
      <c r="AC1772" t="s">
        <v>3966</v>
      </c>
      <c r="AD1772" t="s">
        <v>203</v>
      </c>
    </row>
    <row r="1773" spans="1:30" hidden="1" x14ac:dyDescent="0.3">
      <c r="A1773" t="s">
        <v>7743</v>
      </c>
      <c r="B1773" t="s">
        <v>7744</v>
      </c>
      <c r="C1773" s="1" t="str">
        <f t="shared" si="295"/>
        <v>21:0502</v>
      </c>
      <c r="D1773" s="1" t="str">
        <f t="shared" si="296"/>
        <v>21:0166</v>
      </c>
      <c r="E1773" t="s">
        <v>7745</v>
      </c>
      <c r="F1773" t="s">
        <v>7746</v>
      </c>
      <c r="H1773">
        <v>52.160390100000001</v>
      </c>
      <c r="I1773">
        <v>-63.459179499999998</v>
      </c>
      <c r="J1773" s="1" t="str">
        <f t="shared" si="297"/>
        <v>NGR lake sediment grab sample</v>
      </c>
      <c r="K1773" s="1" t="str">
        <f t="shared" si="298"/>
        <v>&lt;177 micron (NGR)</v>
      </c>
      <c r="L1773">
        <v>38</v>
      </c>
      <c r="M1773" t="s">
        <v>230</v>
      </c>
      <c r="N1773">
        <v>593</v>
      </c>
      <c r="O1773" t="s">
        <v>1482</v>
      </c>
      <c r="P1773" t="s">
        <v>337</v>
      </c>
      <c r="Q1773" t="s">
        <v>95</v>
      </c>
      <c r="R1773" t="s">
        <v>104</v>
      </c>
      <c r="S1773" t="s">
        <v>383</v>
      </c>
      <c r="T1773" t="s">
        <v>40</v>
      </c>
      <c r="U1773" t="s">
        <v>5520</v>
      </c>
      <c r="V1773" t="s">
        <v>479</v>
      </c>
      <c r="W1773" t="s">
        <v>40</v>
      </c>
      <c r="X1773" t="s">
        <v>179</v>
      </c>
      <c r="Y1773" t="s">
        <v>136</v>
      </c>
      <c r="Z1773" t="s">
        <v>546</v>
      </c>
      <c r="AA1773" t="s">
        <v>214</v>
      </c>
      <c r="AB1773" t="s">
        <v>1579</v>
      </c>
      <c r="AC1773" t="s">
        <v>68</v>
      </c>
      <c r="AD1773" t="s">
        <v>48</v>
      </c>
    </row>
    <row r="1774" spans="1:30" hidden="1" x14ac:dyDescent="0.3">
      <c r="A1774" t="s">
        <v>7747</v>
      </c>
      <c r="B1774" t="s">
        <v>7748</v>
      </c>
      <c r="C1774" s="1" t="str">
        <f t="shared" si="295"/>
        <v>21:0502</v>
      </c>
      <c r="D1774" s="1" t="str">
        <f t="shared" si="296"/>
        <v>21:0166</v>
      </c>
      <c r="E1774" t="s">
        <v>7749</v>
      </c>
      <c r="F1774" t="s">
        <v>7750</v>
      </c>
      <c r="H1774">
        <v>52.171497700000003</v>
      </c>
      <c r="I1774">
        <v>-63.387878200000003</v>
      </c>
      <c r="J1774" s="1" t="str">
        <f t="shared" si="297"/>
        <v>NGR lake sediment grab sample</v>
      </c>
      <c r="K1774" s="1" t="str">
        <f t="shared" si="298"/>
        <v>&lt;177 micron (NGR)</v>
      </c>
      <c r="L1774">
        <v>38</v>
      </c>
      <c r="M1774" t="s">
        <v>238</v>
      </c>
      <c r="N1774">
        <v>594</v>
      </c>
      <c r="O1774" t="s">
        <v>232</v>
      </c>
      <c r="P1774" t="s">
        <v>79</v>
      </c>
      <c r="Q1774" t="s">
        <v>95</v>
      </c>
      <c r="R1774" t="s">
        <v>37</v>
      </c>
      <c r="S1774" t="s">
        <v>39</v>
      </c>
      <c r="T1774" t="s">
        <v>40</v>
      </c>
      <c r="U1774" t="s">
        <v>477</v>
      </c>
      <c r="V1774" t="s">
        <v>748</v>
      </c>
      <c r="W1774" t="s">
        <v>40</v>
      </c>
      <c r="X1774" t="s">
        <v>43</v>
      </c>
      <c r="Y1774" t="s">
        <v>95</v>
      </c>
      <c r="Z1774" t="s">
        <v>67</v>
      </c>
      <c r="AA1774" t="s">
        <v>214</v>
      </c>
      <c r="AB1774" t="s">
        <v>1921</v>
      </c>
      <c r="AC1774" t="s">
        <v>250</v>
      </c>
      <c r="AD1774" t="s">
        <v>83</v>
      </c>
    </row>
    <row r="1775" spans="1:30" hidden="1" x14ac:dyDescent="0.3">
      <c r="A1775" t="s">
        <v>7751</v>
      </c>
      <c r="B1775" t="s">
        <v>7752</v>
      </c>
      <c r="C1775" s="1" t="str">
        <f t="shared" si="295"/>
        <v>21:0502</v>
      </c>
      <c r="D1775" s="1" t="str">
        <f t="shared" si="296"/>
        <v>21:0166</v>
      </c>
      <c r="E1775" t="s">
        <v>7753</v>
      </c>
      <c r="F1775" t="s">
        <v>7754</v>
      </c>
      <c r="H1775">
        <v>52.181634299999999</v>
      </c>
      <c r="I1775">
        <v>-63.352265500000001</v>
      </c>
      <c r="J1775" s="1" t="str">
        <f t="shared" si="297"/>
        <v>NGR lake sediment grab sample</v>
      </c>
      <c r="K1775" s="1" t="str">
        <f t="shared" si="298"/>
        <v>&lt;177 micron (NGR)</v>
      </c>
      <c r="L1775">
        <v>38</v>
      </c>
      <c r="M1775" t="s">
        <v>246</v>
      </c>
      <c r="N1775">
        <v>595</v>
      </c>
      <c r="O1775" t="s">
        <v>44</v>
      </c>
      <c r="P1775" t="s">
        <v>53</v>
      </c>
      <c r="Q1775" t="s">
        <v>95</v>
      </c>
      <c r="R1775" t="s">
        <v>130</v>
      </c>
      <c r="S1775" t="s">
        <v>145</v>
      </c>
      <c r="T1775" t="s">
        <v>40</v>
      </c>
      <c r="U1775" t="s">
        <v>7755</v>
      </c>
      <c r="V1775" t="s">
        <v>7067</v>
      </c>
      <c r="W1775" t="s">
        <v>40</v>
      </c>
      <c r="X1775" t="s">
        <v>43</v>
      </c>
      <c r="Y1775" t="s">
        <v>37</v>
      </c>
      <c r="Z1775" t="s">
        <v>546</v>
      </c>
      <c r="AA1775" t="s">
        <v>258</v>
      </c>
      <c r="AB1775" t="s">
        <v>2216</v>
      </c>
      <c r="AC1775" t="s">
        <v>565</v>
      </c>
      <c r="AD1775" t="s">
        <v>71</v>
      </c>
    </row>
    <row r="1776" spans="1:30" hidden="1" x14ac:dyDescent="0.3">
      <c r="A1776" t="s">
        <v>7756</v>
      </c>
      <c r="B1776" t="s">
        <v>7757</v>
      </c>
      <c r="C1776" s="1" t="str">
        <f t="shared" si="295"/>
        <v>21:0502</v>
      </c>
      <c r="D1776" s="1" t="str">
        <f t="shared" si="296"/>
        <v>21:0166</v>
      </c>
      <c r="E1776" t="s">
        <v>7758</v>
      </c>
      <c r="F1776" t="s">
        <v>7759</v>
      </c>
      <c r="H1776">
        <v>52.143465300000003</v>
      </c>
      <c r="I1776">
        <v>-62.935723699999997</v>
      </c>
      <c r="J1776" s="1" t="str">
        <f t="shared" si="297"/>
        <v>NGR lake sediment grab sample</v>
      </c>
      <c r="K1776" s="1" t="str">
        <f t="shared" si="298"/>
        <v>&lt;177 micron (NGR)</v>
      </c>
      <c r="L1776">
        <v>39</v>
      </c>
      <c r="M1776" t="s">
        <v>34</v>
      </c>
      <c r="N1776">
        <v>596</v>
      </c>
      <c r="O1776" t="s">
        <v>114</v>
      </c>
      <c r="P1776" t="s">
        <v>145</v>
      </c>
      <c r="Q1776" t="s">
        <v>95</v>
      </c>
      <c r="R1776" t="s">
        <v>38</v>
      </c>
      <c r="S1776" t="s">
        <v>131</v>
      </c>
      <c r="T1776" t="s">
        <v>40</v>
      </c>
      <c r="U1776" t="s">
        <v>4928</v>
      </c>
      <c r="V1776" t="s">
        <v>3340</v>
      </c>
      <c r="W1776" t="s">
        <v>40</v>
      </c>
      <c r="X1776" t="s">
        <v>43</v>
      </c>
      <c r="Y1776" t="s">
        <v>55</v>
      </c>
      <c r="Z1776" t="s">
        <v>314</v>
      </c>
      <c r="AA1776" t="s">
        <v>58</v>
      </c>
      <c r="AB1776" t="s">
        <v>1733</v>
      </c>
      <c r="AC1776" t="s">
        <v>179</v>
      </c>
      <c r="AD1776" t="s">
        <v>71</v>
      </c>
    </row>
    <row r="1777" spans="1:30" hidden="1" x14ac:dyDescent="0.3">
      <c r="A1777" t="s">
        <v>7760</v>
      </c>
      <c r="B1777" t="s">
        <v>7761</v>
      </c>
      <c r="C1777" s="1" t="str">
        <f t="shared" si="295"/>
        <v>21:0502</v>
      </c>
      <c r="D1777" s="1" t="str">
        <f t="shared" si="296"/>
        <v>21:0166</v>
      </c>
      <c r="E1777" t="s">
        <v>7762</v>
      </c>
      <c r="F1777" t="s">
        <v>7763</v>
      </c>
      <c r="H1777">
        <v>52.163384800000003</v>
      </c>
      <c r="I1777">
        <v>-63.2851061</v>
      </c>
      <c r="J1777" s="1" t="str">
        <f t="shared" si="297"/>
        <v>NGR lake sediment grab sample</v>
      </c>
      <c r="K1777" s="1" t="str">
        <f t="shared" si="298"/>
        <v>&lt;177 micron (NGR)</v>
      </c>
      <c r="L1777">
        <v>39</v>
      </c>
      <c r="M1777" t="s">
        <v>76</v>
      </c>
      <c r="N1777">
        <v>597</v>
      </c>
      <c r="O1777" t="s">
        <v>56</v>
      </c>
      <c r="P1777" t="s">
        <v>571</v>
      </c>
      <c r="Q1777" t="s">
        <v>95</v>
      </c>
      <c r="R1777" t="s">
        <v>185</v>
      </c>
      <c r="S1777" t="s">
        <v>153</v>
      </c>
      <c r="T1777" t="s">
        <v>40</v>
      </c>
      <c r="U1777" t="s">
        <v>4976</v>
      </c>
      <c r="V1777" t="s">
        <v>68</v>
      </c>
      <c r="W1777" t="s">
        <v>40</v>
      </c>
      <c r="X1777" t="s">
        <v>43</v>
      </c>
      <c r="Y1777" t="s">
        <v>37</v>
      </c>
      <c r="Z1777" t="s">
        <v>45</v>
      </c>
      <c r="AA1777" t="s">
        <v>258</v>
      </c>
      <c r="AB1777" t="s">
        <v>192</v>
      </c>
      <c r="AC1777" t="s">
        <v>121</v>
      </c>
      <c r="AD1777" t="s">
        <v>71</v>
      </c>
    </row>
    <row r="1778" spans="1:30" hidden="1" x14ac:dyDescent="0.3">
      <c r="A1778" t="s">
        <v>7764</v>
      </c>
      <c r="B1778" t="s">
        <v>7765</v>
      </c>
      <c r="C1778" s="1" t="str">
        <f t="shared" si="295"/>
        <v>21:0502</v>
      </c>
      <c r="D1778" s="1" t="str">
        <f t="shared" si="296"/>
        <v>21:0166</v>
      </c>
      <c r="E1778" t="s">
        <v>7766</v>
      </c>
      <c r="F1778" t="s">
        <v>7767</v>
      </c>
      <c r="H1778">
        <v>52.166123499999998</v>
      </c>
      <c r="I1778">
        <v>-63.238178900000001</v>
      </c>
      <c r="J1778" s="1" t="str">
        <f t="shared" si="297"/>
        <v>NGR lake sediment grab sample</v>
      </c>
      <c r="K1778" s="1" t="str">
        <f t="shared" si="298"/>
        <v>&lt;177 micron (NGR)</v>
      </c>
      <c r="L1778">
        <v>39</v>
      </c>
      <c r="M1778" t="s">
        <v>91</v>
      </c>
      <c r="N1778">
        <v>598</v>
      </c>
      <c r="O1778" t="s">
        <v>214</v>
      </c>
      <c r="P1778" t="s">
        <v>134</v>
      </c>
      <c r="Q1778" t="s">
        <v>55</v>
      </c>
      <c r="R1778" t="s">
        <v>276</v>
      </c>
      <c r="S1778" t="s">
        <v>202</v>
      </c>
      <c r="T1778" t="s">
        <v>40</v>
      </c>
      <c r="U1778" t="s">
        <v>2646</v>
      </c>
      <c r="V1778" t="s">
        <v>620</v>
      </c>
      <c r="W1778" t="s">
        <v>40</v>
      </c>
      <c r="X1778" t="s">
        <v>179</v>
      </c>
      <c r="Y1778" t="s">
        <v>39</v>
      </c>
      <c r="Z1778" t="s">
        <v>423</v>
      </c>
      <c r="AA1778" t="s">
        <v>134</v>
      </c>
      <c r="AB1778" t="s">
        <v>3016</v>
      </c>
      <c r="AC1778" t="s">
        <v>121</v>
      </c>
      <c r="AD1778" t="s">
        <v>354</v>
      </c>
    </row>
    <row r="1779" spans="1:30" hidden="1" x14ac:dyDescent="0.3">
      <c r="A1779" t="s">
        <v>7768</v>
      </c>
      <c r="B1779" t="s">
        <v>7769</v>
      </c>
      <c r="C1779" s="1" t="str">
        <f t="shared" si="295"/>
        <v>21:0502</v>
      </c>
      <c r="D1779" s="1" t="str">
        <f t="shared" si="296"/>
        <v>21:0166</v>
      </c>
      <c r="E1779" t="s">
        <v>7758</v>
      </c>
      <c r="F1779" t="s">
        <v>7770</v>
      </c>
      <c r="H1779">
        <v>52.143465300000003</v>
      </c>
      <c r="I1779">
        <v>-62.935723699999997</v>
      </c>
      <c r="J1779" s="1" t="str">
        <f t="shared" si="297"/>
        <v>NGR lake sediment grab sample</v>
      </c>
      <c r="K1779" s="1" t="str">
        <f t="shared" si="298"/>
        <v>&lt;177 micron (NGR)</v>
      </c>
      <c r="L1779">
        <v>39</v>
      </c>
      <c r="M1779" t="s">
        <v>65</v>
      </c>
      <c r="N1779">
        <v>599</v>
      </c>
      <c r="O1779" t="s">
        <v>392</v>
      </c>
      <c r="P1779" t="s">
        <v>36</v>
      </c>
      <c r="Q1779" t="s">
        <v>95</v>
      </c>
      <c r="R1779" t="s">
        <v>131</v>
      </c>
      <c r="S1779" t="s">
        <v>68</v>
      </c>
      <c r="T1779" t="s">
        <v>40</v>
      </c>
      <c r="U1779" t="s">
        <v>1102</v>
      </c>
      <c r="V1779" t="s">
        <v>1402</v>
      </c>
      <c r="W1779" t="s">
        <v>40</v>
      </c>
      <c r="X1779" t="s">
        <v>43</v>
      </c>
      <c r="Y1779" t="s">
        <v>55</v>
      </c>
      <c r="Z1779" t="s">
        <v>314</v>
      </c>
      <c r="AA1779" t="s">
        <v>58</v>
      </c>
      <c r="AB1779" t="s">
        <v>5113</v>
      </c>
      <c r="AC1779" t="s">
        <v>239</v>
      </c>
      <c r="AD1779" t="s">
        <v>71</v>
      </c>
    </row>
    <row r="1780" spans="1:30" hidden="1" x14ac:dyDescent="0.3">
      <c r="A1780" t="s">
        <v>7771</v>
      </c>
      <c r="B1780" t="s">
        <v>7772</v>
      </c>
      <c r="C1780" s="1" t="str">
        <f t="shared" si="295"/>
        <v>21:0502</v>
      </c>
      <c r="D1780" s="1" t="str">
        <f t="shared" si="296"/>
        <v>21:0166</v>
      </c>
      <c r="E1780" t="s">
        <v>7758</v>
      </c>
      <c r="F1780" t="s">
        <v>7773</v>
      </c>
      <c r="H1780">
        <v>52.143465300000003</v>
      </c>
      <c r="I1780">
        <v>-62.935723699999997</v>
      </c>
      <c r="J1780" s="1" t="str">
        <f t="shared" si="297"/>
        <v>NGR lake sediment grab sample</v>
      </c>
      <c r="K1780" s="1" t="str">
        <f t="shared" si="298"/>
        <v>&lt;177 micron (NGR)</v>
      </c>
      <c r="L1780">
        <v>39</v>
      </c>
      <c r="M1780" t="s">
        <v>52</v>
      </c>
      <c r="N1780">
        <v>600</v>
      </c>
      <c r="O1780" t="s">
        <v>1464</v>
      </c>
      <c r="P1780" t="s">
        <v>165</v>
      </c>
      <c r="Q1780" t="s">
        <v>95</v>
      </c>
      <c r="R1780" t="s">
        <v>38</v>
      </c>
      <c r="S1780" t="s">
        <v>153</v>
      </c>
      <c r="T1780" t="s">
        <v>40</v>
      </c>
      <c r="U1780" t="s">
        <v>5978</v>
      </c>
      <c r="V1780" t="s">
        <v>352</v>
      </c>
      <c r="W1780" t="s">
        <v>40</v>
      </c>
      <c r="X1780" t="s">
        <v>43</v>
      </c>
      <c r="Y1780" t="s">
        <v>55</v>
      </c>
      <c r="Z1780" t="s">
        <v>314</v>
      </c>
      <c r="AA1780" t="s">
        <v>58</v>
      </c>
      <c r="AB1780" t="s">
        <v>825</v>
      </c>
      <c r="AC1780" t="s">
        <v>239</v>
      </c>
      <c r="AD1780" t="s">
        <v>61</v>
      </c>
    </row>
    <row r="1781" spans="1:30" hidden="1" x14ac:dyDescent="0.3">
      <c r="A1781" t="s">
        <v>7774</v>
      </c>
      <c r="B1781" t="s">
        <v>7775</v>
      </c>
      <c r="C1781" s="1" t="str">
        <f t="shared" si="295"/>
        <v>21:0502</v>
      </c>
      <c r="D1781" s="1" t="str">
        <f t="shared" si="296"/>
        <v>21:0166</v>
      </c>
      <c r="E1781" t="s">
        <v>7776</v>
      </c>
      <c r="F1781" t="s">
        <v>7777</v>
      </c>
      <c r="H1781">
        <v>52.106185699999997</v>
      </c>
      <c r="I1781">
        <v>-62.9155558</v>
      </c>
      <c r="J1781" s="1" t="str">
        <f t="shared" si="297"/>
        <v>NGR lake sediment grab sample</v>
      </c>
      <c r="K1781" s="1" t="str">
        <f t="shared" si="298"/>
        <v>&lt;177 micron (NGR)</v>
      </c>
      <c r="L1781">
        <v>39</v>
      </c>
      <c r="M1781" t="s">
        <v>102</v>
      </c>
      <c r="N1781">
        <v>601</v>
      </c>
      <c r="O1781" t="s">
        <v>864</v>
      </c>
      <c r="P1781" t="s">
        <v>276</v>
      </c>
      <c r="Q1781" t="s">
        <v>95</v>
      </c>
      <c r="R1781" t="s">
        <v>185</v>
      </c>
      <c r="S1781" t="s">
        <v>192</v>
      </c>
      <c r="T1781" t="s">
        <v>40</v>
      </c>
      <c r="U1781" t="s">
        <v>1544</v>
      </c>
      <c r="V1781" t="s">
        <v>2146</v>
      </c>
      <c r="W1781" t="s">
        <v>40</v>
      </c>
      <c r="X1781" t="s">
        <v>43</v>
      </c>
      <c r="Y1781" t="s">
        <v>92</v>
      </c>
      <c r="Z1781" t="s">
        <v>107</v>
      </c>
      <c r="AA1781" t="s">
        <v>258</v>
      </c>
      <c r="AB1781" t="s">
        <v>1250</v>
      </c>
      <c r="AC1781" t="s">
        <v>947</v>
      </c>
      <c r="AD1781" t="s">
        <v>392</v>
      </c>
    </row>
    <row r="1782" spans="1:30" hidden="1" x14ac:dyDescent="0.3">
      <c r="A1782" t="s">
        <v>7778</v>
      </c>
      <c r="B1782" t="s">
        <v>7779</v>
      </c>
      <c r="C1782" s="1" t="str">
        <f t="shared" si="295"/>
        <v>21:0502</v>
      </c>
      <c r="D1782" s="1" t="str">
        <f t="shared" si="296"/>
        <v>21:0166</v>
      </c>
      <c r="E1782" t="s">
        <v>7780</v>
      </c>
      <c r="F1782" t="s">
        <v>7781</v>
      </c>
      <c r="H1782">
        <v>52.099456699999998</v>
      </c>
      <c r="I1782">
        <v>-62.879292499999998</v>
      </c>
      <c r="J1782" s="1" t="str">
        <f t="shared" si="297"/>
        <v>NGR lake sediment grab sample</v>
      </c>
      <c r="K1782" s="1" t="str">
        <f t="shared" si="298"/>
        <v>&lt;177 micron (NGR)</v>
      </c>
      <c r="L1782">
        <v>39</v>
      </c>
      <c r="M1782" t="s">
        <v>113</v>
      </c>
      <c r="N1782">
        <v>602</v>
      </c>
      <c r="O1782" t="s">
        <v>82</v>
      </c>
      <c r="P1782" t="s">
        <v>571</v>
      </c>
      <c r="Q1782" t="s">
        <v>3341</v>
      </c>
      <c r="R1782" t="s">
        <v>131</v>
      </c>
      <c r="S1782" t="s">
        <v>165</v>
      </c>
      <c r="T1782" t="s">
        <v>40</v>
      </c>
      <c r="U1782" t="s">
        <v>7782</v>
      </c>
      <c r="V1782" t="s">
        <v>68</v>
      </c>
      <c r="W1782" t="s">
        <v>194</v>
      </c>
      <c r="X1782" t="s">
        <v>43</v>
      </c>
      <c r="Y1782" t="s">
        <v>130</v>
      </c>
      <c r="Z1782" t="s">
        <v>71</v>
      </c>
      <c r="AA1782" t="s">
        <v>196</v>
      </c>
      <c r="AB1782" t="s">
        <v>1323</v>
      </c>
      <c r="AC1782" t="s">
        <v>598</v>
      </c>
      <c r="AD1782" t="s">
        <v>1313</v>
      </c>
    </row>
    <row r="1783" spans="1:30" hidden="1" x14ac:dyDescent="0.3">
      <c r="A1783" t="s">
        <v>7783</v>
      </c>
      <c r="B1783" t="s">
        <v>7784</v>
      </c>
      <c r="C1783" s="1" t="str">
        <f t="shared" si="295"/>
        <v>21:0502</v>
      </c>
      <c r="D1783" s="1" t="str">
        <f t="shared" si="296"/>
        <v>21:0166</v>
      </c>
      <c r="E1783" t="s">
        <v>7785</v>
      </c>
      <c r="F1783" t="s">
        <v>7786</v>
      </c>
      <c r="H1783">
        <v>52.094563999999998</v>
      </c>
      <c r="I1783">
        <v>-62.826656800000002</v>
      </c>
      <c r="J1783" s="1" t="str">
        <f t="shared" si="297"/>
        <v>NGR lake sediment grab sample</v>
      </c>
      <c r="K1783" s="1" t="str">
        <f t="shared" si="298"/>
        <v>&lt;177 micron (NGR)</v>
      </c>
      <c r="L1783">
        <v>39</v>
      </c>
      <c r="M1783" t="s">
        <v>127</v>
      </c>
      <c r="N1783">
        <v>603</v>
      </c>
      <c r="O1783" t="s">
        <v>335</v>
      </c>
      <c r="P1783" t="s">
        <v>193</v>
      </c>
      <c r="Q1783" t="s">
        <v>39</v>
      </c>
      <c r="R1783" t="s">
        <v>131</v>
      </c>
      <c r="S1783" t="s">
        <v>55</v>
      </c>
      <c r="T1783" t="s">
        <v>40</v>
      </c>
      <c r="U1783" t="s">
        <v>1520</v>
      </c>
      <c r="V1783" t="s">
        <v>60</v>
      </c>
      <c r="W1783" t="s">
        <v>40</v>
      </c>
      <c r="X1783" t="s">
        <v>43</v>
      </c>
      <c r="Y1783" t="s">
        <v>37</v>
      </c>
      <c r="Z1783" t="s">
        <v>214</v>
      </c>
      <c r="AA1783" t="s">
        <v>58</v>
      </c>
      <c r="AB1783" t="s">
        <v>78</v>
      </c>
      <c r="AC1783" t="s">
        <v>94</v>
      </c>
      <c r="AD1783" t="s">
        <v>83</v>
      </c>
    </row>
    <row r="1784" spans="1:30" hidden="1" x14ac:dyDescent="0.3">
      <c r="A1784" t="s">
        <v>7787</v>
      </c>
      <c r="B1784" t="s">
        <v>7788</v>
      </c>
      <c r="C1784" s="1" t="str">
        <f t="shared" si="295"/>
        <v>21:0502</v>
      </c>
      <c r="D1784" s="1" t="str">
        <f>HYPERLINK("http://geochem.nrcan.gc.ca/cdogs/content/svy/svy_e.htm", "")</f>
        <v/>
      </c>
      <c r="G1784" s="1" t="str">
        <f>HYPERLINK("http://geochem.nrcan.gc.ca/cdogs/content/cr_/cr_00056_e.htm", "56")</f>
        <v>56</v>
      </c>
      <c r="J1784" t="s">
        <v>161</v>
      </c>
      <c r="K1784" t="s">
        <v>162</v>
      </c>
      <c r="L1784">
        <v>39</v>
      </c>
      <c r="M1784" t="s">
        <v>163</v>
      </c>
      <c r="N1784">
        <v>604</v>
      </c>
      <c r="O1784" t="s">
        <v>392</v>
      </c>
      <c r="P1784" t="s">
        <v>733</v>
      </c>
      <c r="Q1784" t="s">
        <v>67</v>
      </c>
      <c r="R1784" t="s">
        <v>270</v>
      </c>
      <c r="S1784" t="s">
        <v>130</v>
      </c>
      <c r="T1784" t="s">
        <v>194</v>
      </c>
      <c r="U1784" t="s">
        <v>5841</v>
      </c>
      <c r="V1784" t="s">
        <v>2271</v>
      </c>
      <c r="W1784" t="s">
        <v>233</v>
      </c>
      <c r="X1784" t="s">
        <v>145</v>
      </c>
      <c r="Y1784" t="s">
        <v>136</v>
      </c>
      <c r="Z1784" t="s">
        <v>211</v>
      </c>
      <c r="AA1784" t="s">
        <v>241</v>
      </c>
      <c r="AB1784" t="s">
        <v>1736</v>
      </c>
      <c r="AC1784" t="s">
        <v>7464</v>
      </c>
      <c r="AD1784" t="s">
        <v>2471</v>
      </c>
    </row>
    <row r="1785" spans="1:30" hidden="1" x14ac:dyDescent="0.3">
      <c r="A1785" t="s">
        <v>7789</v>
      </c>
      <c r="B1785" t="s">
        <v>7790</v>
      </c>
      <c r="C1785" s="1" t="str">
        <f t="shared" si="295"/>
        <v>21:0502</v>
      </c>
      <c r="D1785" s="1" t="str">
        <f t="shared" ref="D1785:D1807" si="299">HYPERLINK("http://geochem.nrcan.gc.ca/cdogs/content/svy/svy210166_e.htm", "21:0166")</f>
        <v>21:0166</v>
      </c>
      <c r="E1785" t="s">
        <v>7791</v>
      </c>
      <c r="F1785" t="s">
        <v>7792</v>
      </c>
      <c r="H1785">
        <v>52.095143299999997</v>
      </c>
      <c r="I1785">
        <v>-62.748169500000003</v>
      </c>
      <c r="J1785" s="1" t="str">
        <f t="shared" ref="J1785:J1807" si="300">HYPERLINK("http://geochem.nrcan.gc.ca/cdogs/content/kwd/kwd020027_e.htm", "NGR lake sediment grab sample")</f>
        <v>NGR lake sediment grab sample</v>
      </c>
      <c r="K1785" s="1" t="str">
        <f t="shared" ref="K1785:K1807" si="301">HYPERLINK("http://geochem.nrcan.gc.ca/cdogs/content/kwd/kwd080006_e.htm", "&lt;177 micron (NGR)")</f>
        <v>&lt;177 micron (NGR)</v>
      </c>
      <c r="L1785">
        <v>39</v>
      </c>
      <c r="M1785" t="s">
        <v>142</v>
      </c>
      <c r="N1785">
        <v>605</v>
      </c>
      <c r="O1785" t="s">
        <v>61</v>
      </c>
      <c r="P1785" t="s">
        <v>66</v>
      </c>
      <c r="Q1785" t="s">
        <v>95</v>
      </c>
      <c r="R1785" t="s">
        <v>92</v>
      </c>
      <c r="S1785" t="s">
        <v>54</v>
      </c>
      <c r="T1785" t="s">
        <v>194</v>
      </c>
      <c r="U1785" t="s">
        <v>3536</v>
      </c>
      <c r="V1785" t="s">
        <v>68</v>
      </c>
      <c r="W1785" t="s">
        <v>194</v>
      </c>
      <c r="X1785" t="s">
        <v>43</v>
      </c>
      <c r="Y1785" t="s">
        <v>153</v>
      </c>
      <c r="Z1785" t="s">
        <v>392</v>
      </c>
      <c r="AA1785" t="s">
        <v>196</v>
      </c>
      <c r="AB1785" t="s">
        <v>539</v>
      </c>
      <c r="AC1785" t="s">
        <v>97</v>
      </c>
      <c r="AD1785" t="s">
        <v>61</v>
      </c>
    </row>
    <row r="1786" spans="1:30" hidden="1" x14ac:dyDescent="0.3">
      <c r="A1786" t="s">
        <v>7793</v>
      </c>
      <c r="B1786" t="s">
        <v>7794</v>
      </c>
      <c r="C1786" s="1" t="str">
        <f t="shared" si="295"/>
        <v>21:0502</v>
      </c>
      <c r="D1786" s="1" t="str">
        <f t="shared" si="299"/>
        <v>21:0166</v>
      </c>
      <c r="E1786" t="s">
        <v>7795</v>
      </c>
      <c r="F1786" t="s">
        <v>7796</v>
      </c>
      <c r="H1786">
        <v>52.106169299999998</v>
      </c>
      <c r="I1786">
        <v>-62.7103495</v>
      </c>
      <c r="J1786" s="1" t="str">
        <f t="shared" si="300"/>
        <v>NGR lake sediment grab sample</v>
      </c>
      <c r="K1786" s="1" t="str">
        <f t="shared" si="301"/>
        <v>&lt;177 micron (NGR)</v>
      </c>
      <c r="L1786">
        <v>39</v>
      </c>
      <c r="M1786" t="s">
        <v>150</v>
      </c>
      <c r="N1786">
        <v>606</v>
      </c>
      <c r="O1786" t="s">
        <v>344</v>
      </c>
      <c r="P1786" t="s">
        <v>193</v>
      </c>
      <c r="Q1786" t="s">
        <v>95</v>
      </c>
      <c r="R1786" t="s">
        <v>79</v>
      </c>
      <c r="S1786" t="s">
        <v>68</v>
      </c>
      <c r="T1786" t="s">
        <v>40</v>
      </c>
      <c r="U1786" t="s">
        <v>733</v>
      </c>
      <c r="V1786" t="s">
        <v>70</v>
      </c>
      <c r="W1786" t="s">
        <v>194</v>
      </c>
      <c r="X1786" t="s">
        <v>43</v>
      </c>
      <c r="Y1786" t="s">
        <v>55</v>
      </c>
      <c r="Z1786" t="s">
        <v>211</v>
      </c>
      <c r="AA1786" t="s">
        <v>204</v>
      </c>
      <c r="AB1786" t="s">
        <v>472</v>
      </c>
      <c r="AC1786" t="s">
        <v>57</v>
      </c>
      <c r="AD1786" t="s">
        <v>61</v>
      </c>
    </row>
    <row r="1787" spans="1:30" hidden="1" x14ac:dyDescent="0.3">
      <c r="A1787" t="s">
        <v>7797</v>
      </c>
      <c r="B1787" t="s">
        <v>7798</v>
      </c>
      <c r="C1787" s="1" t="str">
        <f t="shared" si="295"/>
        <v>21:0502</v>
      </c>
      <c r="D1787" s="1" t="str">
        <f t="shared" si="299"/>
        <v>21:0166</v>
      </c>
      <c r="E1787" t="s">
        <v>7799</v>
      </c>
      <c r="F1787" t="s">
        <v>7800</v>
      </c>
      <c r="H1787">
        <v>52.113076999999997</v>
      </c>
      <c r="I1787">
        <v>-62.667036400000001</v>
      </c>
      <c r="J1787" s="1" t="str">
        <f t="shared" si="300"/>
        <v>NGR lake sediment grab sample</v>
      </c>
      <c r="K1787" s="1" t="str">
        <f t="shared" si="301"/>
        <v>&lt;177 micron (NGR)</v>
      </c>
      <c r="L1787">
        <v>39</v>
      </c>
      <c r="M1787" t="s">
        <v>175</v>
      </c>
      <c r="N1787">
        <v>607</v>
      </c>
      <c r="O1787" t="s">
        <v>1108</v>
      </c>
      <c r="P1787" t="s">
        <v>329</v>
      </c>
      <c r="Q1787" t="s">
        <v>95</v>
      </c>
      <c r="R1787" t="s">
        <v>67</v>
      </c>
      <c r="S1787" t="s">
        <v>128</v>
      </c>
      <c r="T1787" t="s">
        <v>40</v>
      </c>
      <c r="U1787" t="s">
        <v>6704</v>
      </c>
      <c r="V1787" t="s">
        <v>4003</v>
      </c>
      <c r="W1787" t="s">
        <v>194</v>
      </c>
      <c r="X1787" t="s">
        <v>43</v>
      </c>
      <c r="Y1787" t="s">
        <v>38</v>
      </c>
      <c r="Z1787" t="s">
        <v>1175</v>
      </c>
      <c r="AA1787" t="s">
        <v>115</v>
      </c>
      <c r="AB1787" t="s">
        <v>2258</v>
      </c>
      <c r="AC1787" t="s">
        <v>167</v>
      </c>
      <c r="AD1787" t="s">
        <v>115</v>
      </c>
    </row>
    <row r="1788" spans="1:30" hidden="1" x14ac:dyDescent="0.3">
      <c r="A1788" t="s">
        <v>7801</v>
      </c>
      <c r="B1788" t="s">
        <v>7802</v>
      </c>
      <c r="C1788" s="1" t="str">
        <f t="shared" si="295"/>
        <v>21:0502</v>
      </c>
      <c r="D1788" s="1" t="str">
        <f t="shared" si="299"/>
        <v>21:0166</v>
      </c>
      <c r="E1788" t="s">
        <v>7803</v>
      </c>
      <c r="F1788" t="s">
        <v>7804</v>
      </c>
      <c r="H1788">
        <v>52.109900799999998</v>
      </c>
      <c r="I1788">
        <v>-62.601793200000003</v>
      </c>
      <c r="J1788" s="1" t="str">
        <f t="shared" si="300"/>
        <v>NGR lake sediment grab sample</v>
      </c>
      <c r="K1788" s="1" t="str">
        <f t="shared" si="301"/>
        <v>&lt;177 micron (NGR)</v>
      </c>
      <c r="L1788">
        <v>39</v>
      </c>
      <c r="M1788" t="s">
        <v>184</v>
      </c>
      <c r="N1788">
        <v>608</v>
      </c>
      <c r="O1788" t="s">
        <v>314</v>
      </c>
      <c r="P1788" t="s">
        <v>165</v>
      </c>
      <c r="Q1788" t="s">
        <v>95</v>
      </c>
      <c r="R1788" t="s">
        <v>119</v>
      </c>
      <c r="S1788" t="s">
        <v>192</v>
      </c>
      <c r="T1788" t="s">
        <v>40</v>
      </c>
      <c r="U1788" t="s">
        <v>7805</v>
      </c>
      <c r="V1788" t="s">
        <v>1044</v>
      </c>
      <c r="W1788" t="s">
        <v>40</v>
      </c>
      <c r="X1788" t="s">
        <v>43</v>
      </c>
      <c r="Y1788" t="s">
        <v>37</v>
      </c>
      <c r="Z1788" t="s">
        <v>107</v>
      </c>
      <c r="AA1788" t="s">
        <v>58</v>
      </c>
      <c r="AB1788" t="s">
        <v>614</v>
      </c>
      <c r="AC1788" t="s">
        <v>106</v>
      </c>
      <c r="AD1788" t="s">
        <v>216</v>
      </c>
    </row>
    <row r="1789" spans="1:30" hidden="1" x14ac:dyDescent="0.3">
      <c r="A1789" t="s">
        <v>7806</v>
      </c>
      <c r="B1789" t="s">
        <v>7807</v>
      </c>
      <c r="C1789" s="1" t="str">
        <f t="shared" si="295"/>
        <v>21:0502</v>
      </c>
      <c r="D1789" s="1" t="str">
        <f t="shared" si="299"/>
        <v>21:0166</v>
      </c>
      <c r="E1789" t="s">
        <v>7808</v>
      </c>
      <c r="F1789" t="s">
        <v>7809</v>
      </c>
      <c r="H1789">
        <v>52.0952956</v>
      </c>
      <c r="I1789">
        <v>-62.540967600000002</v>
      </c>
      <c r="J1789" s="1" t="str">
        <f t="shared" si="300"/>
        <v>NGR lake sediment grab sample</v>
      </c>
      <c r="K1789" s="1" t="str">
        <f t="shared" si="301"/>
        <v>&lt;177 micron (NGR)</v>
      </c>
      <c r="L1789">
        <v>39</v>
      </c>
      <c r="M1789" t="s">
        <v>191</v>
      </c>
      <c r="N1789">
        <v>609</v>
      </c>
      <c r="O1789" t="s">
        <v>314</v>
      </c>
      <c r="P1789" t="s">
        <v>193</v>
      </c>
      <c r="Q1789" t="s">
        <v>95</v>
      </c>
      <c r="R1789" t="s">
        <v>38</v>
      </c>
      <c r="S1789" t="s">
        <v>153</v>
      </c>
      <c r="T1789" t="s">
        <v>40</v>
      </c>
      <c r="U1789" t="s">
        <v>241</v>
      </c>
      <c r="V1789" t="s">
        <v>3537</v>
      </c>
      <c r="W1789" t="s">
        <v>194</v>
      </c>
      <c r="X1789" t="s">
        <v>43</v>
      </c>
      <c r="Y1789" t="s">
        <v>55</v>
      </c>
      <c r="Z1789" t="s">
        <v>258</v>
      </c>
      <c r="AA1789" t="s">
        <v>214</v>
      </c>
      <c r="AB1789" t="s">
        <v>547</v>
      </c>
      <c r="AC1789" t="s">
        <v>94</v>
      </c>
      <c r="AD1789" t="s">
        <v>45</v>
      </c>
    </row>
    <row r="1790" spans="1:30" hidden="1" x14ac:dyDescent="0.3">
      <c r="A1790" t="s">
        <v>7810</v>
      </c>
      <c r="B1790" t="s">
        <v>7811</v>
      </c>
      <c r="C1790" s="1" t="str">
        <f t="shared" si="295"/>
        <v>21:0502</v>
      </c>
      <c r="D1790" s="1" t="str">
        <f t="shared" si="299"/>
        <v>21:0166</v>
      </c>
      <c r="E1790" t="s">
        <v>7812</v>
      </c>
      <c r="F1790" t="s">
        <v>7813</v>
      </c>
      <c r="H1790">
        <v>52.096456799999999</v>
      </c>
      <c r="I1790">
        <v>-62.516490300000001</v>
      </c>
      <c r="J1790" s="1" t="str">
        <f t="shared" si="300"/>
        <v>NGR lake sediment grab sample</v>
      </c>
      <c r="K1790" s="1" t="str">
        <f t="shared" si="301"/>
        <v>&lt;177 micron (NGR)</v>
      </c>
      <c r="L1790">
        <v>39</v>
      </c>
      <c r="M1790" t="s">
        <v>201</v>
      </c>
      <c r="N1790">
        <v>610</v>
      </c>
      <c r="O1790" t="s">
        <v>108</v>
      </c>
      <c r="P1790" t="s">
        <v>92</v>
      </c>
      <c r="Q1790" t="s">
        <v>95</v>
      </c>
      <c r="R1790" t="s">
        <v>68</v>
      </c>
      <c r="S1790" t="s">
        <v>131</v>
      </c>
      <c r="T1790" t="s">
        <v>40</v>
      </c>
      <c r="U1790" t="s">
        <v>211</v>
      </c>
      <c r="V1790" t="s">
        <v>42</v>
      </c>
      <c r="W1790" t="s">
        <v>40</v>
      </c>
      <c r="X1790" t="s">
        <v>179</v>
      </c>
      <c r="Y1790" t="s">
        <v>95</v>
      </c>
      <c r="Z1790" t="s">
        <v>613</v>
      </c>
      <c r="AA1790" t="s">
        <v>134</v>
      </c>
      <c r="AB1790" t="s">
        <v>38</v>
      </c>
      <c r="AC1790" t="s">
        <v>60</v>
      </c>
      <c r="AD1790" t="s">
        <v>86</v>
      </c>
    </row>
    <row r="1791" spans="1:30" hidden="1" x14ac:dyDescent="0.3">
      <c r="A1791" t="s">
        <v>7814</v>
      </c>
      <c r="B1791" t="s">
        <v>7815</v>
      </c>
      <c r="C1791" s="1" t="str">
        <f t="shared" si="295"/>
        <v>21:0502</v>
      </c>
      <c r="D1791" s="1" t="str">
        <f t="shared" si="299"/>
        <v>21:0166</v>
      </c>
      <c r="E1791" t="s">
        <v>7816</v>
      </c>
      <c r="F1791" t="s">
        <v>7817</v>
      </c>
      <c r="H1791">
        <v>52.0936813</v>
      </c>
      <c r="I1791">
        <v>-62.463037999999997</v>
      </c>
      <c r="J1791" s="1" t="str">
        <f t="shared" si="300"/>
        <v>NGR lake sediment grab sample</v>
      </c>
      <c r="K1791" s="1" t="str">
        <f t="shared" si="301"/>
        <v>&lt;177 micron (NGR)</v>
      </c>
      <c r="L1791">
        <v>39</v>
      </c>
      <c r="M1791" t="s">
        <v>210</v>
      </c>
      <c r="N1791">
        <v>611</v>
      </c>
      <c r="O1791" t="s">
        <v>263</v>
      </c>
      <c r="P1791" t="s">
        <v>54</v>
      </c>
      <c r="Q1791" t="s">
        <v>95</v>
      </c>
      <c r="R1791" t="s">
        <v>136</v>
      </c>
      <c r="S1791" t="s">
        <v>136</v>
      </c>
      <c r="T1791" t="s">
        <v>40</v>
      </c>
      <c r="U1791" t="s">
        <v>1556</v>
      </c>
      <c r="V1791" t="s">
        <v>39</v>
      </c>
      <c r="W1791" t="s">
        <v>40</v>
      </c>
      <c r="X1791" t="s">
        <v>43</v>
      </c>
      <c r="Y1791" t="s">
        <v>95</v>
      </c>
      <c r="Z1791" t="s">
        <v>423</v>
      </c>
      <c r="AA1791" t="s">
        <v>214</v>
      </c>
      <c r="AB1791" t="s">
        <v>35</v>
      </c>
      <c r="AC1791" t="s">
        <v>60</v>
      </c>
      <c r="AD1791" t="s">
        <v>196</v>
      </c>
    </row>
    <row r="1792" spans="1:30" hidden="1" x14ac:dyDescent="0.3">
      <c r="A1792" t="s">
        <v>7818</v>
      </c>
      <c r="B1792" t="s">
        <v>7819</v>
      </c>
      <c r="C1792" s="1" t="str">
        <f t="shared" si="295"/>
        <v>21:0502</v>
      </c>
      <c r="D1792" s="1" t="str">
        <f t="shared" si="299"/>
        <v>21:0166</v>
      </c>
      <c r="E1792" t="s">
        <v>7820</v>
      </c>
      <c r="F1792" t="s">
        <v>7821</v>
      </c>
      <c r="H1792">
        <v>52.109711500000003</v>
      </c>
      <c r="I1792">
        <v>-62.3855273</v>
      </c>
      <c r="J1792" s="1" t="str">
        <f t="shared" si="300"/>
        <v>NGR lake sediment grab sample</v>
      </c>
      <c r="K1792" s="1" t="str">
        <f t="shared" si="301"/>
        <v>&lt;177 micron (NGR)</v>
      </c>
      <c r="L1792">
        <v>39</v>
      </c>
      <c r="M1792" t="s">
        <v>221</v>
      </c>
      <c r="N1792">
        <v>612</v>
      </c>
      <c r="O1792" t="s">
        <v>232</v>
      </c>
      <c r="P1792" t="s">
        <v>68</v>
      </c>
      <c r="Q1792" t="s">
        <v>95</v>
      </c>
      <c r="R1792" t="s">
        <v>68</v>
      </c>
      <c r="S1792" t="s">
        <v>55</v>
      </c>
      <c r="T1792" t="s">
        <v>40</v>
      </c>
      <c r="U1792" t="s">
        <v>257</v>
      </c>
      <c r="V1792" t="s">
        <v>94</v>
      </c>
      <c r="W1792" t="s">
        <v>40</v>
      </c>
      <c r="X1792" t="s">
        <v>43</v>
      </c>
      <c r="Y1792" t="s">
        <v>95</v>
      </c>
      <c r="Z1792" t="s">
        <v>185</v>
      </c>
      <c r="AA1792" t="s">
        <v>204</v>
      </c>
      <c r="AB1792" t="s">
        <v>5113</v>
      </c>
      <c r="AC1792" t="s">
        <v>179</v>
      </c>
      <c r="AD1792" t="s">
        <v>392</v>
      </c>
    </row>
    <row r="1793" spans="1:30" hidden="1" x14ac:dyDescent="0.3">
      <c r="A1793" t="s">
        <v>7822</v>
      </c>
      <c r="B1793" t="s">
        <v>7823</v>
      </c>
      <c r="C1793" s="1" t="str">
        <f t="shared" si="295"/>
        <v>21:0502</v>
      </c>
      <c r="D1793" s="1" t="str">
        <f t="shared" si="299"/>
        <v>21:0166</v>
      </c>
      <c r="E1793" t="s">
        <v>7824</v>
      </c>
      <c r="F1793" t="s">
        <v>7825</v>
      </c>
      <c r="H1793">
        <v>52.104118900000003</v>
      </c>
      <c r="I1793">
        <v>-62.343774400000001</v>
      </c>
      <c r="J1793" s="1" t="str">
        <f t="shared" si="300"/>
        <v>NGR lake sediment grab sample</v>
      </c>
      <c r="K1793" s="1" t="str">
        <f t="shared" si="301"/>
        <v>&lt;177 micron (NGR)</v>
      </c>
      <c r="L1793">
        <v>39</v>
      </c>
      <c r="M1793" t="s">
        <v>230</v>
      </c>
      <c r="N1793">
        <v>613</v>
      </c>
      <c r="O1793" t="s">
        <v>4002</v>
      </c>
      <c r="P1793" t="s">
        <v>185</v>
      </c>
      <c r="Q1793" t="s">
        <v>95</v>
      </c>
      <c r="R1793" t="s">
        <v>79</v>
      </c>
      <c r="S1793" t="s">
        <v>153</v>
      </c>
      <c r="T1793" t="s">
        <v>40</v>
      </c>
      <c r="U1793" t="s">
        <v>478</v>
      </c>
      <c r="V1793" t="s">
        <v>4903</v>
      </c>
      <c r="W1793" t="s">
        <v>40</v>
      </c>
      <c r="X1793" t="s">
        <v>43</v>
      </c>
      <c r="Y1793" t="s">
        <v>39</v>
      </c>
      <c r="Z1793" t="s">
        <v>58</v>
      </c>
      <c r="AA1793" t="s">
        <v>134</v>
      </c>
      <c r="AB1793" t="s">
        <v>2258</v>
      </c>
      <c r="AC1793" t="s">
        <v>179</v>
      </c>
      <c r="AD1793" t="s">
        <v>409</v>
      </c>
    </row>
    <row r="1794" spans="1:30" hidden="1" x14ac:dyDescent="0.3">
      <c r="A1794" t="s">
        <v>7826</v>
      </c>
      <c r="B1794" t="s">
        <v>7827</v>
      </c>
      <c r="C1794" s="1" t="str">
        <f t="shared" si="295"/>
        <v>21:0502</v>
      </c>
      <c r="D1794" s="1" t="str">
        <f t="shared" si="299"/>
        <v>21:0166</v>
      </c>
      <c r="E1794" t="s">
        <v>7828</v>
      </c>
      <c r="F1794" t="s">
        <v>7829</v>
      </c>
      <c r="H1794">
        <v>52.124636099999996</v>
      </c>
      <c r="I1794">
        <v>-62.334124299999999</v>
      </c>
      <c r="J1794" s="1" t="str">
        <f t="shared" si="300"/>
        <v>NGR lake sediment grab sample</v>
      </c>
      <c r="K1794" s="1" t="str">
        <f t="shared" si="301"/>
        <v>&lt;177 micron (NGR)</v>
      </c>
      <c r="L1794">
        <v>39</v>
      </c>
      <c r="M1794" t="s">
        <v>238</v>
      </c>
      <c r="N1794">
        <v>614</v>
      </c>
      <c r="O1794" t="s">
        <v>78</v>
      </c>
      <c r="P1794" t="s">
        <v>153</v>
      </c>
      <c r="Q1794" t="s">
        <v>95</v>
      </c>
      <c r="R1794" t="s">
        <v>136</v>
      </c>
      <c r="S1794" t="s">
        <v>55</v>
      </c>
      <c r="T1794" t="s">
        <v>40</v>
      </c>
      <c r="U1794" t="s">
        <v>2590</v>
      </c>
      <c r="V1794" t="s">
        <v>271</v>
      </c>
      <c r="W1794" t="s">
        <v>40</v>
      </c>
      <c r="X1794" t="s">
        <v>43</v>
      </c>
      <c r="Y1794" t="s">
        <v>95</v>
      </c>
      <c r="Z1794" t="s">
        <v>134</v>
      </c>
      <c r="AA1794" t="s">
        <v>58</v>
      </c>
      <c r="AB1794" t="s">
        <v>981</v>
      </c>
      <c r="AC1794" t="s">
        <v>250</v>
      </c>
      <c r="AD1794" t="s">
        <v>45</v>
      </c>
    </row>
    <row r="1795" spans="1:30" hidden="1" x14ac:dyDescent="0.3">
      <c r="A1795" t="s">
        <v>7830</v>
      </c>
      <c r="B1795" t="s">
        <v>7831</v>
      </c>
      <c r="C1795" s="1" t="str">
        <f t="shared" si="295"/>
        <v>21:0502</v>
      </c>
      <c r="D1795" s="1" t="str">
        <f t="shared" si="299"/>
        <v>21:0166</v>
      </c>
      <c r="E1795" t="s">
        <v>7832</v>
      </c>
      <c r="F1795" t="s">
        <v>7833</v>
      </c>
      <c r="H1795">
        <v>52.156301200000001</v>
      </c>
      <c r="I1795">
        <v>-62.353312000000003</v>
      </c>
      <c r="J1795" s="1" t="str">
        <f t="shared" si="300"/>
        <v>NGR lake sediment grab sample</v>
      </c>
      <c r="K1795" s="1" t="str">
        <f t="shared" si="301"/>
        <v>&lt;177 micron (NGR)</v>
      </c>
      <c r="L1795">
        <v>39</v>
      </c>
      <c r="M1795" t="s">
        <v>246</v>
      </c>
      <c r="N1795">
        <v>615</v>
      </c>
      <c r="O1795" t="s">
        <v>257</v>
      </c>
      <c r="P1795" t="s">
        <v>232</v>
      </c>
      <c r="Q1795" t="s">
        <v>95</v>
      </c>
      <c r="R1795" t="s">
        <v>131</v>
      </c>
      <c r="S1795" t="s">
        <v>130</v>
      </c>
      <c r="T1795" t="s">
        <v>194</v>
      </c>
      <c r="U1795" t="s">
        <v>4735</v>
      </c>
      <c r="V1795" t="s">
        <v>1545</v>
      </c>
      <c r="W1795" t="s">
        <v>40</v>
      </c>
      <c r="X1795" t="s">
        <v>43</v>
      </c>
      <c r="Y1795" t="s">
        <v>39</v>
      </c>
      <c r="Z1795" t="s">
        <v>115</v>
      </c>
      <c r="AA1795" t="s">
        <v>196</v>
      </c>
      <c r="AB1795" t="s">
        <v>437</v>
      </c>
      <c r="AC1795" t="s">
        <v>47</v>
      </c>
      <c r="AD1795" t="s">
        <v>409</v>
      </c>
    </row>
    <row r="1796" spans="1:30" hidden="1" x14ac:dyDescent="0.3">
      <c r="A1796" t="s">
        <v>7834</v>
      </c>
      <c r="B1796" t="s">
        <v>7835</v>
      </c>
      <c r="C1796" s="1" t="str">
        <f t="shared" si="295"/>
        <v>21:0502</v>
      </c>
      <c r="D1796" s="1" t="str">
        <f t="shared" si="299"/>
        <v>21:0166</v>
      </c>
      <c r="E1796" t="s">
        <v>7836</v>
      </c>
      <c r="F1796" t="s">
        <v>7837</v>
      </c>
      <c r="H1796">
        <v>52.259884999999997</v>
      </c>
      <c r="I1796">
        <v>-62.180835399999999</v>
      </c>
      <c r="J1796" s="1" t="str">
        <f t="shared" si="300"/>
        <v>NGR lake sediment grab sample</v>
      </c>
      <c r="K1796" s="1" t="str">
        <f t="shared" si="301"/>
        <v>&lt;177 micron (NGR)</v>
      </c>
      <c r="L1796">
        <v>40</v>
      </c>
      <c r="M1796" t="s">
        <v>34</v>
      </c>
      <c r="N1796">
        <v>616</v>
      </c>
      <c r="O1796" t="s">
        <v>477</v>
      </c>
      <c r="P1796" t="s">
        <v>92</v>
      </c>
      <c r="Q1796" t="s">
        <v>95</v>
      </c>
      <c r="R1796" t="s">
        <v>68</v>
      </c>
      <c r="S1796" t="s">
        <v>68</v>
      </c>
      <c r="T1796" t="s">
        <v>40</v>
      </c>
      <c r="U1796" t="s">
        <v>423</v>
      </c>
      <c r="V1796" t="s">
        <v>322</v>
      </c>
      <c r="W1796" t="s">
        <v>40</v>
      </c>
      <c r="X1796" t="s">
        <v>43</v>
      </c>
      <c r="Y1796" t="s">
        <v>95</v>
      </c>
      <c r="Z1796" t="s">
        <v>35</v>
      </c>
      <c r="AA1796" t="s">
        <v>134</v>
      </c>
      <c r="AB1796" t="s">
        <v>968</v>
      </c>
      <c r="AC1796" t="s">
        <v>596</v>
      </c>
      <c r="AD1796" t="s">
        <v>324</v>
      </c>
    </row>
    <row r="1797" spans="1:30" hidden="1" x14ac:dyDescent="0.3">
      <c r="A1797" t="s">
        <v>7838</v>
      </c>
      <c r="B1797" t="s">
        <v>7839</v>
      </c>
      <c r="C1797" s="1" t="str">
        <f t="shared" si="295"/>
        <v>21:0502</v>
      </c>
      <c r="D1797" s="1" t="str">
        <f t="shared" si="299"/>
        <v>21:0166</v>
      </c>
      <c r="E1797" t="s">
        <v>7840</v>
      </c>
      <c r="F1797" t="s">
        <v>7841</v>
      </c>
      <c r="H1797">
        <v>52.181009600000003</v>
      </c>
      <c r="I1797">
        <v>-62.296995799999998</v>
      </c>
      <c r="J1797" s="1" t="str">
        <f t="shared" si="300"/>
        <v>NGR lake sediment grab sample</v>
      </c>
      <c r="K1797" s="1" t="str">
        <f t="shared" si="301"/>
        <v>&lt;177 micron (NGR)</v>
      </c>
      <c r="L1797">
        <v>40</v>
      </c>
      <c r="M1797" t="s">
        <v>76</v>
      </c>
      <c r="N1797">
        <v>617</v>
      </c>
      <c r="O1797" t="s">
        <v>36</v>
      </c>
      <c r="P1797" t="s">
        <v>176</v>
      </c>
      <c r="Q1797" t="s">
        <v>95</v>
      </c>
      <c r="R1797" t="s">
        <v>68</v>
      </c>
      <c r="S1797" t="s">
        <v>39</v>
      </c>
      <c r="T1797" t="s">
        <v>40</v>
      </c>
      <c r="U1797" t="s">
        <v>193</v>
      </c>
      <c r="V1797" t="s">
        <v>194</v>
      </c>
      <c r="W1797" t="s">
        <v>194</v>
      </c>
      <c r="X1797" t="s">
        <v>43</v>
      </c>
      <c r="Y1797" t="s">
        <v>55</v>
      </c>
      <c r="Z1797" t="s">
        <v>153</v>
      </c>
      <c r="AA1797" t="s">
        <v>204</v>
      </c>
      <c r="AB1797" t="s">
        <v>134</v>
      </c>
      <c r="AC1797" t="s">
        <v>987</v>
      </c>
      <c r="AD1797" t="s">
        <v>115</v>
      </c>
    </row>
    <row r="1798" spans="1:30" hidden="1" x14ac:dyDescent="0.3">
      <c r="A1798" t="s">
        <v>7842</v>
      </c>
      <c r="B1798" t="s">
        <v>7843</v>
      </c>
      <c r="C1798" s="1" t="str">
        <f t="shared" si="295"/>
        <v>21:0502</v>
      </c>
      <c r="D1798" s="1" t="str">
        <f t="shared" si="299"/>
        <v>21:0166</v>
      </c>
      <c r="E1798" t="s">
        <v>7844</v>
      </c>
      <c r="F1798" t="s">
        <v>7845</v>
      </c>
      <c r="H1798">
        <v>52.1858644</v>
      </c>
      <c r="I1798">
        <v>-62.316812200000001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40</v>
      </c>
      <c r="M1798" t="s">
        <v>91</v>
      </c>
      <c r="N1798">
        <v>618</v>
      </c>
      <c r="O1798" t="s">
        <v>414</v>
      </c>
      <c r="P1798" t="s">
        <v>477</v>
      </c>
      <c r="Q1798" t="s">
        <v>95</v>
      </c>
      <c r="R1798" t="s">
        <v>92</v>
      </c>
      <c r="S1798" t="s">
        <v>192</v>
      </c>
      <c r="T1798" t="s">
        <v>40</v>
      </c>
      <c r="U1798" t="s">
        <v>137</v>
      </c>
      <c r="V1798" t="s">
        <v>1402</v>
      </c>
      <c r="W1798" t="s">
        <v>194</v>
      </c>
      <c r="X1798" t="s">
        <v>43</v>
      </c>
      <c r="Y1798" t="s">
        <v>79</v>
      </c>
      <c r="Z1798" t="s">
        <v>257</v>
      </c>
      <c r="AA1798" t="s">
        <v>241</v>
      </c>
      <c r="AB1798" t="s">
        <v>249</v>
      </c>
      <c r="AC1798" t="s">
        <v>987</v>
      </c>
      <c r="AD1798" t="s">
        <v>354</v>
      </c>
    </row>
    <row r="1799" spans="1:30" hidden="1" x14ac:dyDescent="0.3">
      <c r="A1799" t="s">
        <v>7846</v>
      </c>
      <c r="B1799" t="s">
        <v>7847</v>
      </c>
      <c r="C1799" s="1" t="str">
        <f t="shared" si="295"/>
        <v>21:0502</v>
      </c>
      <c r="D1799" s="1" t="str">
        <f t="shared" si="299"/>
        <v>21:0166</v>
      </c>
      <c r="E1799" t="s">
        <v>7848</v>
      </c>
      <c r="F1799" t="s">
        <v>7849</v>
      </c>
      <c r="H1799">
        <v>52.246619199999998</v>
      </c>
      <c r="I1799">
        <v>-62.214666200000003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40</v>
      </c>
      <c r="M1799" t="s">
        <v>102</v>
      </c>
      <c r="N1799">
        <v>619</v>
      </c>
      <c r="O1799" t="s">
        <v>66</v>
      </c>
      <c r="P1799" t="s">
        <v>202</v>
      </c>
      <c r="Q1799" t="s">
        <v>95</v>
      </c>
      <c r="R1799" t="s">
        <v>38</v>
      </c>
      <c r="S1799" t="s">
        <v>38</v>
      </c>
      <c r="T1799" t="s">
        <v>40</v>
      </c>
      <c r="U1799" t="s">
        <v>152</v>
      </c>
      <c r="V1799" t="s">
        <v>39</v>
      </c>
      <c r="W1799" t="s">
        <v>40</v>
      </c>
      <c r="X1799" t="s">
        <v>43</v>
      </c>
      <c r="Y1799" t="s">
        <v>95</v>
      </c>
      <c r="Z1799" t="s">
        <v>204</v>
      </c>
      <c r="AA1799" t="s">
        <v>214</v>
      </c>
      <c r="AB1799" t="s">
        <v>678</v>
      </c>
      <c r="AC1799" t="s">
        <v>167</v>
      </c>
      <c r="AD1799" t="s">
        <v>170</v>
      </c>
    </row>
    <row r="1800" spans="1:30" hidden="1" x14ac:dyDescent="0.3">
      <c r="A1800" t="s">
        <v>7850</v>
      </c>
      <c r="B1800" t="s">
        <v>7851</v>
      </c>
      <c r="C1800" s="1" t="str">
        <f t="shared" si="295"/>
        <v>21:0502</v>
      </c>
      <c r="D1800" s="1" t="str">
        <f t="shared" si="299"/>
        <v>21:0166</v>
      </c>
      <c r="E1800" t="s">
        <v>7836</v>
      </c>
      <c r="F1800" t="s">
        <v>7852</v>
      </c>
      <c r="H1800">
        <v>52.259884999999997</v>
      </c>
      <c r="I1800">
        <v>-62.180835399999999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40</v>
      </c>
      <c r="M1800" t="s">
        <v>52</v>
      </c>
      <c r="N1800">
        <v>620</v>
      </c>
      <c r="O1800" t="s">
        <v>276</v>
      </c>
      <c r="P1800" t="s">
        <v>68</v>
      </c>
      <c r="Q1800" t="s">
        <v>95</v>
      </c>
      <c r="R1800" t="s">
        <v>37</v>
      </c>
      <c r="S1800" t="s">
        <v>38</v>
      </c>
      <c r="T1800" t="s">
        <v>40</v>
      </c>
      <c r="U1800" t="s">
        <v>364</v>
      </c>
      <c r="V1800" t="s">
        <v>60</v>
      </c>
      <c r="W1800" t="s">
        <v>40</v>
      </c>
      <c r="X1800" t="s">
        <v>43</v>
      </c>
      <c r="Y1800" t="s">
        <v>95</v>
      </c>
      <c r="Z1800" t="s">
        <v>134</v>
      </c>
      <c r="AA1800" t="s">
        <v>134</v>
      </c>
      <c r="AB1800" t="s">
        <v>316</v>
      </c>
      <c r="AC1800" t="s">
        <v>596</v>
      </c>
      <c r="AD1800" t="s">
        <v>354</v>
      </c>
    </row>
    <row r="1801" spans="1:30" hidden="1" x14ac:dyDescent="0.3">
      <c r="A1801" t="s">
        <v>7853</v>
      </c>
      <c r="B1801" t="s">
        <v>7854</v>
      </c>
      <c r="C1801" s="1" t="str">
        <f t="shared" si="295"/>
        <v>21:0502</v>
      </c>
      <c r="D1801" s="1" t="str">
        <f t="shared" si="299"/>
        <v>21:0166</v>
      </c>
      <c r="E1801" t="s">
        <v>7836</v>
      </c>
      <c r="F1801" t="s">
        <v>7855</v>
      </c>
      <c r="H1801">
        <v>52.259884999999997</v>
      </c>
      <c r="I1801">
        <v>-62.180835399999999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40</v>
      </c>
      <c r="M1801" t="s">
        <v>65</v>
      </c>
      <c r="N1801">
        <v>621</v>
      </c>
      <c r="O1801" t="s">
        <v>35</v>
      </c>
      <c r="P1801" t="s">
        <v>92</v>
      </c>
      <c r="Q1801" t="s">
        <v>95</v>
      </c>
      <c r="R1801" t="s">
        <v>38</v>
      </c>
      <c r="S1801" t="s">
        <v>68</v>
      </c>
      <c r="T1801" t="s">
        <v>40</v>
      </c>
      <c r="U1801" t="s">
        <v>391</v>
      </c>
      <c r="V1801" t="s">
        <v>322</v>
      </c>
      <c r="W1801" t="s">
        <v>40</v>
      </c>
      <c r="X1801" t="s">
        <v>43</v>
      </c>
      <c r="Y1801" t="s">
        <v>95</v>
      </c>
      <c r="Z1801" t="s">
        <v>134</v>
      </c>
      <c r="AA1801" t="s">
        <v>134</v>
      </c>
      <c r="AB1801" t="s">
        <v>2662</v>
      </c>
      <c r="AC1801" t="s">
        <v>947</v>
      </c>
      <c r="AD1801" t="s">
        <v>354</v>
      </c>
    </row>
    <row r="1802" spans="1:30" hidden="1" x14ac:dyDescent="0.3">
      <c r="A1802" t="s">
        <v>7856</v>
      </c>
      <c r="B1802" t="s">
        <v>7857</v>
      </c>
      <c r="C1802" s="1" t="str">
        <f t="shared" si="295"/>
        <v>21:0502</v>
      </c>
      <c r="D1802" s="1" t="str">
        <f t="shared" si="299"/>
        <v>21:0166</v>
      </c>
      <c r="E1802" t="s">
        <v>7858</v>
      </c>
      <c r="F1802" t="s">
        <v>7859</v>
      </c>
      <c r="H1802">
        <v>52.223145299999999</v>
      </c>
      <c r="I1802">
        <v>-62.170254200000002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40</v>
      </c>
      <c r="M1802" t="s">
        <v>113</v>
      </c>
      <c r="N1802">
        <v>622</v>
      </c>
      <c r="O1802" t="s">
        <v>247</v>
      </c>
      <c r="P1802" t="s">
        <v>67</v>
      </c>
      <c r="Q1802" t="s">
        <v>95</v>
      </c>
      <c r="R1802" t="s">
        <v>131</v>
      </c>
      <c r="S1802" t="s">
        <v>39</v>
      </c>
      <c r="T1802" t="s">
        <v>40</v>
      </c>
      <c r="U1802" t="s">
        <v>134</v>
      </c>
      <c r="V1802" t="s">
        <v>117</v>
      </c>
      <c r="W1802" t="s">
        <v>40</v>
      </c>
      <c r="X1802" t="s">
        <v>43</v>
      </c>
      <c r="Y1802" t="s">
        <v>95</v>
      </c>
      <c r="Z1802" t="s">
        <v>164</v>
      </c>
      <c r="AA1802" t="s">
        <v>214</v>
      </c>
      <c r="AB1802" t="s">
        <v>1579</v>
      </c>
      <c r="AC1802" t="s">
        <v>884</v>
      </c>
      <c r="AD1802" t="s">
        <v>71</v>
      </c>
    </row>
    <row r="1803" spans="1:30" hidden="1" x14ac:dyDescent="0.3">
      <c r="A1803" t="s">
        <v>7860</v>
      </c>
      <c r="B1803" t="s">
        <v>7861</v>
      </c>
      <c r="C1803" s="1" t="str">
        <f t="shared" si="295"/>
        <v>21:0502</v>
      </c>
      <c r="D1803" s="1" t="str">
        <f t="shared" si="299"/>
        <v>21:0166</v>
      </c>
      <c r="E1803" t="s">
        <v>7862</v>
      </c>
      <c r="F1803" t="s">
        <v>7863</v>
      </c>
      <c r="H1803">
        <v>52.222713300000002</v>
      </c>
      <c r="I1803">
        <v>-62.125377399999998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40</v>
      </c>
      <c r="M1803" t="s">
        <v>127</v>
      </c>
      <c r="N1803">
        <v>623</v>
      </c>
      <c r="O1803" t="s">
        <v>1520</v>
      </c>
      <c r="P1803" t="s">
        <v>247</v>
      </c>
      <c r="Q1803" t="s">
        <v>95</v>
      </c>
      <c r="R1803" t="s">
        <v>131</v>
      </c>
      <c r="S1803" t="s">
        <v>92</v>
      </c>
      <c r="T1803" t="s">
        <v>40</v>
      </c>
      <c r="U1803" t="s">
        <v>1026</v>
      </c>
      <c r="V1803" t="s">
        <v>47</v>
      </c>
      <c r="W1803" t="s">
        <v>40</v>
      </c>
      <c r="X1803" t="s">
        <v>43</v>
      </c>
      <c r="Y1803" t="s">
        <v>55</v>
      </c>
      <c r="Z1803" t="s">
        <v>337</v>
      </c>
      <c r="AA1803" t="s">
        <v>135</v>
      </c>
      <c r="AB1803" t="s">
        <v>559</v>
      </c>
      <c r="AC1803" t="s">
        <v>598</v>
      </c>
      <c r="AD1803" t="s">
        <v>86</v>
      </c>
    </row>
    <row r="1804" spans="1:30" hidden="1" x14ac:dyDescent="0.3">
      <c r="A1804" t="s">
        <v>7864</v>
      </c>
      <c r="B1804" t="s">
        <v>7865</v>
      </c>
      <c r="C1804" s="1" t="str">
        <f t="shared" si="295"/>
        <v>21:0502</v>
      </c>
      <c r="D1804" s="1" t="str">
        <f t="shared" si="299"/>
        <v>21:0166</v>
      </c>
      <c r="E1804" t="s">
        <v>7866</v>
      </c>
      <c r="F1804" t="s">
        <v>7867</v>
      </c>
      <c r="H1804">
        <v>52.256140299999998</v>
      </c>
      <c r="I1804">
        <v>-62.111870799999998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40</v>
      </c>
      <c r="M1804" t="s">
        <v>142</v>
      </c>
      <c r="N1804">
        <v>624</v>
      </c>
      <c r="O1804" t="s">
        <v>576</v>
      </c>
      <c r="P1804" t="s">
        <v>36</v>
      </c>
      <c r="Q1804" t="s">
        <v>95</v>
      </c>
      <c r="R1804" t="s">
        <v>68</v>
      </c>
      <c r="S1804" t="s">
        <v>176</v>
      </c>
      <c r="T1804" t="s">
        <v>40</v>
      </c>
      <c r="U1804" t="s">
        <v>1167</v>
      </c>
      <c r="V1804" t="s">
        <v>2722</v>
      </c>
      <c r="W1804" t="s">
        <v>40</v>
      </c>
      <c r="X1804" t="s">
        <v>43</v>
      </c>
      <c r="Y1804" t="s">
        <v>95</v>
      </c>
      <c r="Z1804" t="s">
        <v>423</v>
      </c>
      <c r="AA1804" t="s">
        <v>44</v>
      </c>
      <c r="AB1804" t="s">
        <v>2747</v>
      </c>
      <c r="AC1804" t="s">
        <v>596</v>
      </c>
      <c r="AD1804" t="s">
        <v>449</v>
      </c>
    </row>
    <row r="1805" spans="1:30" hidden="1" x14ac:dyDescent="0.3">
      <c r="A1805" t="s">
        <v>7868</v>
      </c>
      <c r="B1805" t="s">
        <v>7869</v>
      </c>
      <c r="C1805" s="1" t="str">
        <f t="shared" si="295"/>
        <v>21:0502</v>
      </c>
      <c r="D1805" s="1" t="str">
        <f t="shared" si="299"/>
        <v>21:0166</v>
      </c>
      <c r="E1805" t="s">
        <v>7870</v>
      </c>
      <c r="F1805" t="s">
        <v>7871</v>
      </c>
      <c r="H1805">
        <v>52.325090799999998</v>
      </c>
      <c r="I1805">
        <v>-62.1139242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40</v>
      </c>
      <c r="M1805" t="s">
        <v>150</v>
      </c>
      <c r="N1805">
        <v>625</v>
      </c>
      <c r="O1805" t="s">
        <v>1900</v>
      </c>
      <c r="P1805" t="s">
        <v>202</v>
      </c>
      <c r="Q1805" t="s">
        <v>95</v>
      </c>
      <c r="R1805" t="s">
        <v>153</v>
      </c>
      <c r="S1805" t="s">
        <v>68</v>
      </c>
      <c r="T1805" t="s">
        <v>40</v>
      </c>
      <c r="U1805" t="s">
        <v>2944</v>
      </c>
      <c r="V1805" t="s">
        <v>106</v>
      </c>
      <c r="W1805" t="s">
        <v>40</v>
      </c>
      <c r="X1805" t="s">
        <v>179</v>
      </c>
      <c r="Y1805" t="s">
        <v>95</v>
      </c>
      <c r="Z1805" t="s">
        <v>263</v>
      </c>
      <c r="AA1805" t="s">
        <v>204</v>
      </c>
      <c r="AB1805" t="s">
        <v>157</v>
      </c>
      <c r="AC1805" t="s">
        <v>740</v>
      </c>
      <c r="AD1805" t="s">
        <v>80</v>
      </c>
    </row>
    <row r="1806" spans="1:30" hidden="1" x14ac:dyDescent="0.3">
      <c r="A1806" t="s">
        <v>7872</v>
      </c>
      <c r="B1806" t="s">
        <v>7873</v>
      </c>
      <c r="C1806" s="1" t="str">
        <f t="shared" si="295"/>
        <v>21:0502</v>
      </c>
      <c r="D1806" s="1" t="str">
        <f t="shared" si="299"/>
        <v>21:0166</v>
      </c>
      <c r="E1806" t="s">
        <v>7874</v>
      </c>
      <c r="F1806" t="s">
        <v>7875</v>
      </c>
      <c r="H1806">
        <v>52.355446100000002</v>
      </c>
      <c r="I1806">
        <v>-62.125034399999997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40</v>
      </c>
      <c r="M1806" t="s">
        <v>175</v>
      </c>
      <c r="N1806">
        <v>626</v>
      </c>
      <c r="O1806" t="s">
        <v>477</v>
      </c>
      <c r="P1806" t="s">
        <v>176</v>
      </c>
      <c r="Q1806" t="s">
        <v>95</v>
      </c>
      <c r="R1806" t="s">
        <v>68</v>
      </c>
      <c r="S1806" t="s">
        <v>37</v>
      </c>
      <c r="T1806" t="s">
        <v>40</v>
      </c>
      <c r="U1806" t="s">
        <v>1241</v>
      </c>
      <c r="V1806" t="s">
        <v>133</v>
      </c>
      <c r="W1806" t="s">
        <v>40</v>
      </c>
      <c r="X1806" t="s">
        <v>43</v>
      </c>
      <c r="Y1806" t="s">
        <v>95</v>
      </c>
      <c r="Z1806" t="s">
        <v>214</v>
      </c>
      <c r="AA1806" t="s">
        <v>135</v>
      </c>
      <c r="AB1806" t="s">
        <v>2216</v>
      </c>
      <c r="AC1806" t="s">
        <v>620</v>
      </c>
      <c r="AD1806" t="s">
        <v>122</v>
      </c>
    </row>
    <row r="1807" spans="1:30" hidden="1" x14ac:dyDescent="0.3">
      <c r="A1807" t="s">
        <v>7876</v>
      </c>
      <c r="B1807" t="s">
        <v>7877</v>
      </c>
      <c r="C1807" s="1" t="str">
        <f t="shared" si="295"/>
        <v>21:0502</v>
      </c>
      <c r="D1807" s="1" t="str">
        <f t="shared" si="299"/>
        <v>21:0166</v>
      </c>
      <c r="E1807" t="s">
        <v>7878</v>
      </c>
      <c r="F1807" t="s">
        <v>7879</v>
      </c>
      <c r="H1807">
        <v>52.401772899999997</v>
      </c>
      <c r="I1807">
        <v>-62.1356562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40</v>
      </c>
      <c r="M1807" t="s">
        <v>184</v>
      </c>
      <c r="N1807">
        <v>627</v>
      </c>
      <c r="O1807" t="s">
        <v>510</v>
      </c>
      <c r="P1807" t="s">
        <v>256</v>
      </c>
      <c r="Q1807" t="s">
        <v>95</v>
      </c>
      <c r="R1807" t="s">
        <v>131</v>
      </c>
      <c r="S1807" t="s">
        <v>92</v>
      </c>
      <c r="T1807" t="s">
        <v>40</v>
      </c>
      <c r="U1807" t="s">
        <v>61</v>
      </c>
      <c r="V1807" t="s">
        <v>461</v>
      </c>
      <c r="W1807" t="s">
        <v>40</v>
      </c>
      <c r="X1807" t="s">
        <v>43</v>
      </c>
      <c r="Y1807" t="s">
        <v>39</v>
      </c>
      <c r="Z1807" t="s">
        <v>423</v>
      </c>
      <c r="AA1807" t="s">
        <v>204</v>
      </c>
      <c r="AB1807" t="s">
        <v>2873</v>
      </c>
      <c r="AC1807" t="s">
        <v>5421</v>
      </c>
      <c r="AD1807" t="s">
        <v>122</v>
      </c>
    </row>
    <row r="1808" spans="1:30" hidden="1" x14ac:dyDescent="0.3">
      <c r="A1808" t="s">
        <v>7880</v>
      </c>
      <c r="B1808" t="s">
        <v>7881</v>
      </c>
      <c r="C1808" s="1" t="str">
        <f t="shared" si="295"/>
        <v>21:0502</v>
      </c>
      <c r="D1808" s="1" t="str">
        <f>HYPERLINK("http://geochem.nrcan.gc.ca/cdogs/content/svy/svy_e.htm", "")</f>
        <v/>
      </c>
      <c r="G1808" s="1" t="str">
        <f>HYPERLINK("http://geochem.nrcan.gc.ca/cdogs/content/cr_/cr_00056_e.htm", "56")</f>
        <v>56</v>
      </c>
      <c r="J1808" t="s">
        <v>161</v>
      </c>
      <c r="K1808" t="s">
        <v>162</v>
      </c>
      <c r="L1808">
        <v>40</v>
      </c>
      <c r="M1808" t="s">
        <v>163</v>
      </c>
      <c r="N1808">
        <v>628</v>
      </c>
      <c r="O1808" t="s">
        <v>107</v>
      </c>
      <c r="P1808" t="s">
        <v>733</v>
      </c>
      <c r="Q1808" t="s">
        <v>165</v>
      </c>
      <c r="R1808" t="s">
        <v>135</v>
      </c>
      <c r="S1808" t="s">
        <v>130</v>
      </c>
      <c r="T1808" t="s">
        <v>117</v>
      </c>
      <c r="U1808" t="s">
        <v>1452</v>
      </c>
      <c r="V1808" t="s">
        <v>352</v>
      </c>
      <c r="W1808" t="s">
        <v>233</v>
      </c>
      <c r="X1808" t="s">
        <v>256</v>
      </c>
      <c r="Y1808" t="s">
        <v>136</v>
      </c>
      <c r="Z1808" t="s">
        <v>58</v>
      </c>
      <c r="AA1808" t="s">
        <v>107</v>
      </c>
      <c r="AB1808" t="s">
        <v>1411</v>
      </c>
      <c r="AC1808" t="s">
        <v>46</v>
      </c>
      <c r="AD1808" t="s">
        <v>832</v>
      </c>
    </row>
    <row r="1809" spans="1:30" hidden="1" x14ac:dyDescent="0.3">
      <c r="A1809" t="s">
        <v>7882</v>
      </c>
      <c r="B1809" t="s">
        <v>7883</v>
      </c>
      <c r="C1809" s="1" t="str">
        <f t="shared" si="295"/>
        <v>21:0502</v>
      </c>
      <c r="D1809" s="1" t="str">
        <f t="shared" ref="D1809:D1832" si="302">HYPERLINK("http://geochem.nrcan.gc.ca/cdogs/content/svy/svy210166_e.htm", "21:0166")</f>
        <v>21:0166</v>
      </c>
      <c r="E1809" t="s">
        <v>7884</v>
      </c>
      <c r="F1809" t="s">
        <v>7885</v>
      </c>
      <c r="H1809">
        <v>52.414153399999996</v>
      </c>
      <c r="I1809">
        <v>-62.159365100000002</v>
      </c>
      <c r="J1809" s="1" t="str">
        <f t="shared" ref="J1809:J1832" si="303">HYPERLINK("http://geochem.nrcan.gc.ca/cdogs/content/kwd/kwd020027_e.htm", "NGR lake sediment grab sample")</f>
        <v>NGR lake sediment grab sample</v>
      </c>
      <c r="K1809" s="1" t="str">
        <f t="shared" ref="K1809:K1832" si="304">HYPERLINK("http://geochem.nrcan.gc.ca/cdogs/content/kwd/kwd080006_e.htm", "&lt;177 micron (NGR)")</f>
        <v>&lt;177 micron (NGR)</v>
      </c>
      <c r="L1809">
        <v>40</v>
      </c>
      <c r="M1809" t="s">
        <v>191</v>
      </c>
      <c r="N1809">
        <v>629</v>
      </c>
      <c r="O1809" t="s">
        <v>204</v>
      </c>
      <c r="P1809" t="s">
        <v>35</v>
      </c>
      <c r="Q1809" t="s">
        <v>55</v>
      </c>
      <c r="R1809" t="s">
        <v>38</v>
      </c>
      <c r="S1809" t="s">
        <v>37</v>
      </c>
      <c r="T1809" t="s">
        <v>40</v>
      </c>
      <c r="U1809" t="s">
        <v>222</v>
      </c>
      <c r="V1809" t="s">
        <v>106</v>
      </c>
      <c r="W1809" t="s">
        <v>40</v>
      </c>
      <c r="X1809" t="s">
        <v>43</v>
      </c>
      <c r="Y1809" t="s">
        <v>39</v>
      </c>
      <c r="Z1809" t="s">
        <v>135</v>
      </c>
      <c r="AA1809" t="s">
        <v>214</v>
      </c>
      <c r="AB1809" t="s">
        <v>1579</v>
      </c>
      <c r="AC1809" t="s">
        <v>1736</v>
      </c>
      <c r="AD1809" t="s">
        <v>155</v>
      </c>
    </row>
    <row r="1810" spans="1:30" hidden="1" x14ac:dyDescent="0.3">
      <c r="A1810" t="s">
        <v>7886</v>
      </c>
      <c r="B1810" t="s">
        <v>7887</v>
      </c>
      <c r="C1810" s="1" t="str">
        <f t="shared" si="295"/>
        <v>21:0502</v>
      </c>
      <c r="D1810" s="1" t="str">
        <f t="shared" si="302"/>
        <v>21:0166</v>
      </c>
      <c r="E1810" t="s">
        <v>7888</v>
      </c>
      <c r="F1810" t="s">
        <v>7889</v>
      </c>
      <c r="H1810">
        <v>52.432473999999999</v>
      </c>
      <c r="I1810">
        <v>-62.124376599999998</v>
      </c>
      <c r="J1810" s="1" t="str">
        <f t="shared" si="303"/>
        <v>NGR lake sediment grab sample</v>
      </c>
      <c r="K1810" s="1" t="str">
        <f t="shared" si="304"/>
        <v>&lt;177 micron (NGR)</v>
      </c>
      <c r="L1810">
        <v>40</v>
      </c>
      <c r="M1810" t="s">
        <v>201</v>
      </c>
      <c r="N1810">
        <v>630</v>
      </c>
      <c r="O1810" t="s">
        <v>1520</v>
      </c>
      <c r="P1810" t="s">
        <v>263</v>
      </c>
      <c r="Q1810" t="s">
        <v>95</v>
      </c>
      <c r="R1810" t="s">
        <v>119</v>
      </c>
      <c r="S1810" t="s">
        <v>36</v>
      </c>
      <c r="T1810" t="s">
        <v>40</v>
      </c>
      <c r="U1810" t="s">
        <v>7890</v>
      </c>
      <c r="V1810" t="s">
        <v>7891</v>
      </c>
      <c r="W1810" t="s">
        <v>40</v>
      </c>
      <c r="X1810" t="s">
        <v>179</v>
      </c>
      <c r="Y1810" t="s">
        <v>37</v>
      </c>
      <c r="Z1810" t="s">
        <v>258</v>
      </c>
      <c r="AA1810" t="s">
        <v>214</v>
      </c>
      <c r="AB1810" t="s">
        <v>1014</v>
      </c>
      <c r="AC1810" t="s">
        <v>4752</v>
      </c>
      <c r="AD1810" t="s">
        <v>137</v>
      </c>
    </row>
    <row r="1811" spans="1:30" hidden="1" x14ac:dyDescent="0.3">
      <c r="A1811" t="s">
        <v>7892</v>
      </c>
      <c r="B1811" t="s">
        <v>7893</v>
      </c>
      <c r="C1811" s="1" t="str">
        <f t="shared" si="295"/>
        <v>21:0502</v>
      </c>
      <c r="D1811" s="1" t="str">
        <f t="shared" si="302"/>
        <v>21:0166</v>
      </c>
      <c r="E1811" t="s">
        <v>7894</v>
      </c>
      <c r="F1811" t="s">
        <v>7895</v>
      </c>
      <c r="H1811">
        <v>52.468223100000003</v>
      </c>
      <c r="I1811">
        <v>-62.106664299999998</v>
      </c>
      <c r="J1811" s="1" t="str">
        <f t="shared" si="303"/>
        <v>NGR lake sediment grab sample</v>
      </c>
      <c r="K1811" s="1" t="str">
        <f t="shared" si="304"/>
        <v>&lt;177 micron (NGR)</v>
      </c>
      <c r="L1811">
        <v>40</v>
      </c>
      <c r="M1811" t="s">
        <v>210</v>
      </c>
      <c r="N1811">
        <v>631</v>
      </c>
      <c r="O1811" t="s">
        <v>165</v>
      </c>
      <c r="P1811" t="s">
        <v>193</v>
      </c>
      <c r="Q1811" t="s">
        <v>95</v>
      </c>
      <c r="R1811" t="s">
        <v>37</v>
      </c>
      <c r="S1811" t="s">
        <v>39</v>
      </c>
      <c r="T1811" t="s">
        <v>40</v>
      </c>
      <c r="U1811" t="s">
        <v>329</v>
      </c>
      <c r="V1811" t="s">
        <v>94</v>
      </c>
      <c r="W1811" t="s">
        <v>40</v>
      </c>
      <c r="X1811" t="s">
        <v>43</v>
      </c>
      <c r="Y1811" t="s">
        <v>95</v>
      </c>
      <c r="Z1811" t="s">
        <v>67</v>
      </c>
      <c r="AA1811" t="s">
        <v>58</v>
      </c>
      <c r="AB1811" t="s">
        <v>1733</v>
      </c>
      <c r="AC1811" t="s">
        <v>57</v>
      </c>
      <c r="AD1811" t="s">
        <v>107</v>
      </c>
    </row>
    <row r="1812" spans="1:30" hidden="1" x14ac:dyDescent="0.3">
      <c r="A1812" t="s">
        <v>7896</v>
      </c>
      <c r="B1812" t="s">
        <v>7897</v>
      </c>
      <c r="C1812" s="1" t="str">
        <f t="shared" si="295"/>
        <v>21:0502</v>
      </c>
      <c r="D1812" s="1" t="str">
        <f t="shared" si="302"/>
        <v>21:0166</v>
      </c>
      <c r="E1812" t="s">
        <v>7898</v>
      </c>
      <c r="F1812" t="s">
        <v>7899</v>
      </c>
      <c r="H1812">
        <v>52.4891109</v>
      </c>
      <c r="I1812">
        <v>-62.107006800000001</v>
      </c>
      <c r="J1812" s="1" t="str">
        <f t="shared" si="303"/>
        <v>NGR lake sediment grab sample</v>
      </c>
      <c r="K1812" s="1" t="str">
        <f t="shared" si="304"/>
        <v>&lt;177 micron (NGR)</v>
      </c>
      <c r="L1812">
        <v>40</v>
      </c>
      <c r="M1812" t="s">
        <v>221</v>
      </c>
      <c r="N1812">
        <v>632</v>
      </c>
      <c r="O1812" t="s">
        <v>134</v>
      </c>
      <c r="P1812" t="s">
        <v>169</v>
      </c>
      <c r="Q1812" t="s">
        <v>95</v>
      </c>
      <c r="R1812" t="s">
        <v>68</v>
      </c>
      <c r="S1812" t="s">
        <v>55</v>
      </c>
      <c r="T1812" t="s">
        <v>40</v>
      </c>
      <c r="U1812" t="s">
        <v>408</v>
      </c>
      <c r="V1812" t="s">
        <v>1642</v>
      </c>
      <c r="W1812" t="s">
        <v>40</v>
      </c>
      <c r="X1812" t="s">
        <v>43</v>
      </c>
      <c r="Y1812" t="s">
        <v>95</v>
      </c>
      <c r="Z1812" t="s">
        <v>35</v>
      </c>
      <c r="AA1812" t="s">
        <v>58</v>
      </c>
      <c r="AB1812" t="s">
        <v>1517</v>
      </c>
      <c r="AC1812" t="s">
        <v>947</v>
      </c>
      <c r="AD1812" t="s">
        <v>409</v>
      </c>
    </row>
    <row r="1813" spans="1:30" hidden="1" x14ac:dyDescent="0.3">
      <c r="A1813" t="s">
        <v>7900</v>
      </c>
      <c r="B1813" t="s">
        <v>7901</v>
      </c>
      <c r="C1813" s="1" t="str">
        <f t="shared" si="295"/>
        <v>21:0502</v>
      </c>
      <c r="D1813" s="1" t="str">
        <f t="shared" si="302"/>
        <v>21:0166</v>
      </c>
      <c r="E1813" t="s">
        <v>7902</v>
      </c>
      <c r="F1813" t="s">
        <v>7903</v>
      </c>
      <c r="H1813">
        <v>52.536392200000002</v>
      </c>
      <c r="I1813">
        <v>-62.114156199999996</v>
      </c>
      <c r="J1813" s="1" t="str">
        <f t="shared" si="303"/>
        <v>NGR lake sediment grab sample</v>
      </c>
      <c r="K1813" s="1" t="str">
        <f t="shared" si="304"/>
        <v>&lt;177 micron (NGR)</v>
      </c>
      <c r="L1813">
        <v>40</v>
      </c>
      <c r="M1813" t="s">
        <v>230</v>
      </c>
      <c r="N1813">
        <v>633</v>
      </c>
      <c r="O1813" t="s">
        <v>265</v>
      </c>
      <c r="P1813" t="s">
        <v>104</v>
      </c>
      <c r="Q1813" t="s">
        <v>95</v>
      </c>
      <c r="R1813" t="s">
        <v>92</v>
      </c>
      <c r="S1813" t="s">
        <v>39</v>
      </c>
      <c r="T1813" t="s">
        <v>40</v>
      </c>
      <c r="U1813" t="s">
        <v>53</v>
      </c>
      <c r="V1813" t="s">
        <v>144</v>
      </c>
      <c r="W1813" t="s">
        <v>40</v>
      </c>
      <c r="X1813" t="s">
        <v>43</v>
      </c>
      <c r="Y1813" t="s">
        <v>95</v>
      </c>
      <c r="Z1813" t="s">
        <v>204</v>
      </c>
      <c r="AA1813" t="s">
        <v>58</v>
      </c>
      <c r="AB1813" t="s">
        <v>554</v>
      </c>
      <c r="AC1813" t="s">
        <v>1503</v>
      </c>
      <c r="AD1813" t="s">
        <v>48</v>
      </c>
    </row>
    <row r="1814" spans="1:30" hidden="1" x14ac:dyDescent="0.3">
      <c r="A1814" t="s">
        <v>7904</v>
      </c>
      <c r="B1814" t="s">
        <v>7905</v>
      </c>
      <c r="C1814" s="1" t="str">
        <f t="shared" si="295"/>
        <v>21:0502</v>
      </c>
      <c r="D1814" s="1" t="str">
        <f t="shared" si="302"/>
        <v>21:0166</v>
      </c>
      <c r="E1814" t="s">
        <v>7906</v>
      </c>
      <c r="F1814" t="s">
        <v>7907</v>
      </c>
      <c r="H1814">
        <v>52.561530400000002</v>
      </c>
      <c r="I1814">
        <v>-62.121468200000002</v>
      </c>
      <c r="J1814" s="1" t="str">
        <f t="shared" si="303"/>
        <v>NGR lake sediment grab sample</v>
      </c>
      <c r="K1814" s="1" t="str">
        <f t="shared" si="304"/>
        <v>&lt;177 micron (NGR)</v>
      </c>
      <c r="L1814">
        <v>40</v>
      </c>
      <c r="M1814" t="s">
        <v>238</v>
      </c>
      <c r="N1814">
        <v>634</v>
      </c>
      <c r="O1814" t="s">
        <v>247</v>
      </c>
      <c r="P1814" t="s">
        <v>79</v>
      </c>
      <c r="Q1814" t="s">
        <v>39</v>
      </c>
      <c r="R1814" t="s">
        <v>68</v>
      </c>
      <c r="S1814" t="s">
        <v>37</v>
      </c>
      <c r="T1814" t="s">
        <v>40</v>
      </c>
      <c r="U1814" t="s">
        <v>1101</v>
      </c>
      <c r="V1814" t="s">
        <v>47</v>
      </c>
      <c r="W1814" t="s">
        <v>40</v>
      </c>
      <c r="X1814" t="s">
        <v>43</v>
      </c>
      <c r="Y1814" t="s">
        <v>95</v>
      </c>
      <c r="Z1814" t="s">
        <v>35</v>
      </c>
      <c r="AA1814" t="s">
        <v>134</v>
      </c>
      <c r="AB1814" t="s">
        <v>1037</v>
      </c>
      <c r="AC1814" t="s">
        <v>97</v>
      </c>
      <c r="AD1814" t="s">
        <v>86</v>
      </c>
    </row>
    <row r="1815" spans="1:30" hidden="1" x14ac:dyDescent="0.3">
      <c r="A1815" t="s">
        <v>7908</v>
      </c>
      <c r="B1815" t="s">
        <v>7909</v>
      </c>
      <c r="C1815" s="1" t="str">
        <f t="shared" si="295"/>
        <v>21:0502</v>
      </c>
      <c r="D1815" s="1" t="str">
        <f t="shared" si="302"/>
        <v>21:0166</v>
      </c>
      <c r="E1815" t="s">
        <v>7910</v>
      </c>
      <c r="F1815" t="s">
        <v>7911</v>
      </c>
      <c r="H1815">
        <v>52.5999196</v>
      </c>
      <c r="I1815">
        <v>-62.129987200000002</v>
      </c>
      <c r="J1815" s="1" t="str">
        <f t="shared" si="303"/>
        <v>NGR lake sediment grab sample</v>
      </c>
      <c r="K1815" s="1" t="str">
        <f t="shared" si="304"/>
        <v>&lt;177 micron (NGR)</v>
      </c>
      <c r="L1815">
        <v>40</v>
      </c>
      <c r="M1815" t="s">
        <v>246</v>
      </c>
      <c r="N1815">
        <v>635</v>
      </c>
      <c r="O1815" t="s">
        <v>35</v>
      </c>
      <c r="P1815" t="s">
        <v>193</v>
      </c>
      <c r="Q1815" t="s">
        <v>95</v>
      </c>
      <c r="R1815" t="s">
        <v>131</v>
      </c>
      <c r="S1815" t="s">
        <v>37</v>
      </c>
      <c r="T1815" t="s">
        <v>40</v>
      </c>
      <c r="U1815" t="s">
        <v>291</v>
      </c>
      <c r="V1815" t="s">
        <v>42</v>
      </c>
      <c r="W1815" t="s">
        <v>40</v>
      </c>
      <c r="X1815" t="s">
        <v>43</v>
      </c>
      <c r="Y1815" t="s">
        <v>95</v>
      </c>
      <c r="Z1815" t="s">
        <v>135</v>
      </c>
      <c r="AA1815" t="s">
        <v>214</v>
      </c>
      <c r="AB1815" t="s">
        <v>164</v>
      </c>
      <c r="AC1815" t="s">
        <v>947</v>
      </c>
      <c r="AD1815" t="s">
        <v>409</v>
      </c>
    </row>
    <row r="1816" spans="1:30" hidden="1" x14ac:dyDescent="0.3">
      <c r="A1816" t="s">
        <v>7912</v>
      </c>
      <c r="B1816" t="s">
        <v>7913</v>
      </c>
      <c r="C1816" s="1" t="str">
        <f t="shared" si="295"/>
        <v>21:0502</v>
      </c>
      <c r="D1816" s="1" t="str">
        <f t="shared" si="302"/>
        <v>21:0166</v>
      </c>
      <c r="E1816" t="s">
        <v>7914</v>
      </c>
      <c r="F1816" t="s">
        <v>7915</v>
      </c>
      <c r="H1816">
        <v>52.191354400000002</v>
      </c>
      <c r="I1816">
        <v>-63.129062599999997</v>
      </c>
      <c r="J1816" s="1" t="str">
        <f t="shared" si="303"/>
        <v>NGR lake sediment grab sample</v>
      </c>
      <c r="K1816" s="1" t="str">
        <f t="shared" si="304"/>
        <v>&lt;177 micron (NGR)</v>
      </c>
      <c r="L1816">
        <v>41</v>
      </c>
      <c r="M1816" t="s">
        <v>34</v>
      </c>
      <c r="N1816">
        <v>636</v>
      </c>
      <c r="O1816" t="s">
        <v>1175</v>
      </c>
      <c r="P1816" t="s">
        <v>204</v>
      </c>
      <c r="Q1816" t="s">
        <v>95</v>
      </c>
      <c r="R1816" t="s">
        <v>193</v>
      </c>
      <c r="S1816" t="s">
        <v>119</v>
      </c>
      <c r="T1816" t="s">
        <v>40</v>
      </c>
      <c r="U1816" t="s">
        <v>3754</v>
      </c>
      <c r="V1816" t="s">
        <v>4003</v>
      </c>
      <c r="W1816" t="s">
        <v>40</v>
      </c>
      <c r="X1816" t="s">
        <v>43</v>
      </c>
      <c r="Y1816" t="s">
        <v>202</v>
      </c>
      <c r="Z1816" t="s">
        <v>760</v>
      </c>
      <c r="AA1816" t="s">
        <v>258</v>
      </c>
      <c r="AB1816" t="s">
        <v>529</v>
      </c>
      <c r="AC1816" t="s">
        <v>2878</v>
      </c>
      <c r="AD1816" t="s">
        <v>449</v>
      </c>
    </row>
    <row r="1817" spans="1:30" hidden="1" x14ac:dyDescent="0.3">
      <c r="A1817" t="s">
        <v>7916</v>
      </c>
      <c r="B1817" t="s">
        <v>7917</v>
      </c>
      <c r="C1817" s="1" t="str">
        <f t="shared" si="295"/>
        <v>21:0502</v>
      </c>
      <c r="D1817" s="1" t="str">
        <f t="shared" si="302"/>
        <v>21:0166</v>
      </c>
      <c r="E1817" t="s">
        <v>7918</v>
      </c>
      <c r="F1817" t="s">
        <v>7919</v>
      </c>
      <c r="H1817">
        <v>52.5817245</v>
      </c>
      <c r="I1817">
        <v>-62.064197800000002</v>
      </c>
      <c r="J1817" s="1" t="str">
        <f t="shared" si="303"/>
        <v>NGR lake sediment grab sample</v>
      </c>
      <c r="K1817" s="1" t="str">
        <f t="shared" si="304"/>
        <v>&lt;177 micron (NGR)</v>
      </c>
      <c r="L1817">
        <v>41</v>
      </c>
      <c r="M1817" t="s">
        <v>76</v>
      </c>
      <c r="N1817">
        <v>637</v>
      </c>
      <c r="O1817" t="s">
        <v>66</v>
      </c>
      <c r="P1817" t="s">
        <v>193</v>
      </c>
      <c r="Q1817" t="s">
        <v>95</v>
      </c>
      <c r="R1817" t="s">
        <v>92</v>
      </c>
      <c r="S1817" t="s">
        <v>37</v>
      </c>
      <c r="T1817" t="s">
        <v>40</v>
      </c>
      <c r="U1817" t="s">
        <v>1167</v>
      </c>
      <c r="V1817" t="s">
        <v>57</v>
      </c>
      <c r="W1817" t="s">
        <v>40</v>
      </c>
      <c r="X1817" t="s">
        <v>43</v>
      </c>
      <c r="Y1817" t="s">
        <v>39</v>
      </c>
      <c r="Z1817" t="s">
        <v>337</v>
      </c>
      <c r="AA1817" t="s">
        <v>58</v>
      </c>
      <c r="AB1817" t="s">
        <v>582</v>
      </c>
      <c r="AC1817" t="s">
        <v>714</v>
      </c>
      <c r="AD1817" t="s">
        <v>155</v>
      </c>
    </row>
    <row r="1818" spans="1:30" hidden="1" x14ac:dyDescent="0.3">
      <c r="A1818" t="s">
        <v>7920</v>
      </c>
      <c r="B1818" t="s">
        <v>7921</v>
      </c>
      <c r="C1818" s="1" t="str">
        <f t="shared" si="295"/>
        <v>21:0502</v>
      </c>
      <c r="D1818" s="1" t="str">
        <f t="shared" si="302"/>
        <v>21:0166</v>
      </c>
      <c r="E1818" t="s">
        <v>7922</v>
      </c>
      <c r="F1818" t="s">
        <v>7923</v>
      </c>
      <c r="H1818">
        <v>52.624746999999999</v>
      </c>
      <c r="I1818">
        <v>-62.053293099999998</v>
      </c>
      <c r="J1818" s="1" t="str">
        <f t="shared" si="303"/>
        <v>NGR lake sediment grab sample</v>
      </c>
      <c r="K1818" s="1" t="str">
        <f t="shared" si="304"/>
        <v>&lt;177 micron (NGR)</v>
      </c>
      <c r="L1818">
        <v>41</v>
      </c>
      <c r="M1818" t="s">
        <v>91</v>
      </c>
      <c r="N1818">
        <v>638</v>
      </c>
      <c r="O1818" t="s">
        <v>414</v>
      </c>
      <c r="P1818" t="s">
        <v>193</v>
      </c>
      <c r="Q1818" t="s">
        <v>39</v>
      </c>
      <c r="R1818" t="s">
        <v>79</v>
      </c>
      <c r="S1818" t="s">
        <v>37</v>
      </c>
      <c r="T1818" t="s">
        <v>40</v>
      </c>
      <c r="U1818" t="s">
        <v>1900</v>
      </c>
      <c r="V1818" t="s">
        <v>264</v>
      </c>
      <c r="W1818" t="s">
        <v>194</v>
      </c>
      <c r="X1818" t="s">
        <v>43</v>
      </c>
      <c r="Y1818" t="s">
        <v>95</v>
      </c>
      <c r="Z1818" t="s">
        <v>134</v>
      </c>
      <c r="AA1818" t="s">
        <v>204</v>
      </c>
      <c r="AB1818" t="s">
        <v>1579</v>
      </c>
      <c r="AC1818" t="s">
        <v>565</v>
      </c>
      <c r="AD1818" t="s">
        <v>86</v>
      </c>
    </row>
    <row r="1819" spans="1:30" hidden="1" x14ac:dyDescent="0.3">
      <c r="A1819" t="s">
        <v>7924</v>
      </c>
      <c r="B1819" t="s">
        <v>7925</v>
      </c>
      <c r="C1819" s="1" t="str">
        <f t="shared" si="295"/>
        <v>21:0502</v>
      </c>
      <c r="D1819" s="1" t="str">
        <f t="shared" si="302"/>
        <v>21:0166</v>
      </c>
      <c r="E1819" t="s">
        <v>7926</v>
      </c>
      <c r="F1819" t="s">
        <v>7927</v>
      </c>
      <c r="H1819">
        <v>52.2035737</v>
      </c>
      <c r="I1819">
        <v>-63.0218639</v>
      </c>
      <c r="J1819" s="1" t="str">
        <f t="shared" si="303"/>
        <v>NGR lake sediment grab sample</v>
      </c>
      <c r="K1819" s="1" t="str">
        <f t="shared" si="304"/>
        <v>&lt;177 micron (NGR)</v>
      </c>
      <c r="L1819">
        <v>41</v>
      </c>
      <c r="M1819" t="s">
        <v>102</v>
      </c>
      <c r="N1819">
        <v>639</v>
      </c>
      <c r="O1819" t="s">
        <v>222</v>
      </c>
      <c r="P1819" t="s">
        <v>67</v>
      </c>
      <c r="Q1819" t="s">
        <v>95</v>
      </c>
      <c r="R1819" t="s">
        <v>79</v>
      </c>
      <c r="S1819" t="s">
        <v>202</v>
      </c>
      <c r="T1819" t="s">
        <v>40</v>
      </c>
      <c r="U1819" t="s">
        <v>3754</v>
      </c>
      <c r="V1819" t="s">
        <v>1572</v>
      </c>
      <c r="W1819" t="s">
        <v>40</v>
      </c>
      <c r="X1819" t="s">
        <v>43</v>
      </c>
      <c r="Y1819" t="s">
        <v>55</v>
      </c>
      <c r="Z1819" t="s">
        <v>58</v>
      </c>
      <c r="AA1819" t="s">
        <v>214</v>
      </c>
      <c r="AB1819" t="s">
        <v>1182</v>
      </c>
      <c r="AC1819" t="s">
        <v>42</v>
      </c>
      <c r="AD1819" t="s">
        <v>122</v>
      </c>
    </row>
    <row r="1820" spans="1:30" hidden="1" x14ac:dyDescent="0.3">
      <c r="A1820" t="s">
        <v>7928</v>
      </c>
      <c r="B1820" t="s">
        <v>7929</v>
      </c>
      <c r="C1820" s="1" t="str">
        <f t="shared" si="295"/>
        <v>21:0502</v>
      </c>
      <c r="D1820" s="1" t="str">
        <f t="shared" si="302"/>
        <v>21:0166</v>
      </c>
      <c r="E1820" t="s">
        <v>7930</v>
      </c>
      <c r="F1820" t="s">
        <v>7931</v>
      </c>
      <c r="H1820">
        <v>52.198401799999999</v>
      </c>
      <c r="I1820">
        <v>-63.069672199999999</v>
      </c>
      <c r="J1820" s="1" t="str">
        <f t="shared" si="303"/>
        <v>NGR lake sediment grab sample</v>
      </c>
      <c r="K1820" s="1" t="str">
        <f t="shared" si="304"/>
        <v>&lt;177 micron (NGR)</v>
      </c>
      <c r="L1820">
        <v>41</v>
      </c>
      <c r="M1820" t="s">
        <v>113</v>
      </c>
      <c r="N1820">
        <v>640</v>
      </c>
      <c r="O1820" t="s">
        <v>546</v>
      </c>
      <c r="P1820" t="s">
        <v>247</v>
      </c>
      <c r="Q1820" t="s">
        <v>95</v>
      </c>
      <c r="R1820" t="s">
        <v>54</v>
      </c>
      <c r="S1820" t="s">
        <v>130</v>
      </c>
      <c r="T1820" t="s">
        <v>40</v>
      </c>
      <c r="U1820" t="s">
        <v>611</v>
      </c>
      <c r="V1820" t="s">
        <v>131</v>
      </c>
      <c r="W1820" t="s">
        <v>40</v>
      </c>
      <c r="X1820" t="s">
        <v>43</v>
      </c>
      <c r="Y1820" t="s">
        <v>38</v>
      </c>
      <c r="Z1820" t="s">
        <v>115</v>
      </c>
      <c r="AA1820" t="s">
        <v>214</v>
      </c>
      <c r="AB1820" t="s">
        <v>1373</v>
      </c>
      <c r="AC1820" t="s">
        <v>620</v>
      </c>
      <c r="AD1820" t="s">
        <v>324</v>
      </c>
    </row>
    <row r="1821" spans="1:30" hidden="1" x14ac:dyDescent="0.3">
      <c r="A1821" t="s">
        <v>7932</v>
      </c>
      <c r="B1821" t="s">
        <v>7933</v>
      </c>
      <c r="C1821" s="1" t="str">
        <f t="shared" ref="C1821:C1884" si="305">HYPERLINK("http://geochem.nrcan.gc.ca/cdogs/content/bdl/bdl210502_e.htm", "21:0502")</f>
        <v>21:0502</v>
      </c>
      <c r="D1821" s="1" t="str">
        <f t="shared" si="302"/>
        <v>21:0166</v>
      </c>
      <c r="E1821" t="s">
        <v>7914</v>
      </c>
      <c r="F1821" t="s">
        <v>7934</v>
      </c>
      <c r="H1821">
        <v>52.191354400000002</v>
      </c>
      <c r="I1821">
        <v>-63.129062599999997</v>
      </c>
      <c r="J1821" s="1" t="str">
        <f t="shared" si="303"/>
        <v>NGR lake sediment grab sample</v>
      </c>
      <c r="K1821" s="1" t="str">
        <f t="shared" si="304"/>
        <v>&lt;177 micron (NGR)</v>
      </c>
      <c r="L1821">
        <v>41</v>
      </c>
      <c r="M1821" t="s">
        <v>65</v>
      </c>
      <c r="N1821">
        <v>641</v>
      </c>
      <c r="O1821" t="s">
        <v>1005</v>
      </c>
      <c r="P1821" t="s">
        <v>108</v>
      </c>
      <c r="Q1821" t="s">
        <v>95</v>
      </c>
      <c r="R1821" t="s">
        <v>185</v>
      </c>
      <c r="S1821" t="s">
        <v>185</v>
      </c>
      <c r="T1821" t="s">
        <v>40</v>
      </c>
      <c r="U1821" t="s">
        <v>115</v>
      </c>
      <c r="V1821" t="s">
        <v>202</v>
      </c>
      <c r="W1821" t="s">
        <v>40</v>
      </c>
      <c r="X1821" t="s">
        <v>43</v>
      </c>
      <c r="Y1821" t="s">
        <v>119</v>
      </c>
      <c r="Z1821" t="s">
        <v>1142</v>
      </c>
      <c r="AA1821" t="s">
        <v>44</v>
      </c>
      <c r="AB1821" t="s">
        <v>1323</v>
      </c>
      <c r="AC1821" t="s">
        <v>2878</v>
      </c>
      <c r="AD1821" t="s">
        <v>155</v>
      </c>
    </row>
    <row r="1822" spans="1:30" hidden="1" x14ac:dyDescent="0.3">
      <c r="A1822" t="s">
        <v>7935</v>
      </c>
      <c r="B1822" t="s">
        <v>7936</v>
      </c>
      <c r="C1822" s="1" t="str">
        <f t="shared" si="305"/>
        <v>21:0502</v>
      </c>
      <c r="D1822" s="1" t="str">
        <f t="shared" si="302"/>
        <v>21:0166</v>
      </c>
      <c r="E1822" t="s">
        <v>7914</v>
      </c>
      <c r="F1822" t="s">
        <v>7937</v>
      </c>
      <c r="H1822">
        <v>52.191354400000002</v>
      </c>
      <c r="I1822">
        <v>-63.129062599999997</v>
      </c>
      <c r="J1822" s="1" t="str">
        <f t="shared" si="303"/>
        <v>NGR lake sediment grab sample</v>
      </c>
      <c r="K1822" s="1" t="str">
        <f t="shared" si="304"/>
        <v>&lt;177 micron (NGR)</v>
      </c>
      <c r="L1822">
        <v>41</v>
      </c>
      <c r="M1822" t="s">
        <v>52</v>
      </c>
      <c r="N1822">
        <v>642</v>
      </c>
      <c r="O1822" t="s">
        <v>1108</v>
      </c>
      <c r="P1822" t="s">
        <v>423</v>
      </c>
      <c r="Q1822" t="s">
        <v>95</v>
      </c>
      <c r="R1822" t="s">
        <v>165</v>
      </c>
      <c r="S1822" t="s">
        <v>256</v>
      </c>
      <c r="T1822" t="s">
        <v>40</v>
      </c>
      <c r="U1822" t="s">
        <v>660</v>
      </c>
      <c r="V1822" t="s">
        <v>54</v>
      </c>
      <c r="W1822" t="s">
        <v>194</v>
      </c>
      <c r="X1822" t="s">
        <v>43</v>
      </c>
      <c r="Y1822" t="s">
        <v>193</v>
      </c>
      <c r="Z1822" t="s">
        <v>86</v>
      </c>
      <c r="AA1822" t="s">
        <v>44</v>
      </c>
      <c r="AB1822" t="s">
        <v>498</v>
      </c>
      <c r="AC1822" t="s">
        <v>7938</v>
      </c>
      <c r="AD1822" t="s">
        <v>122</v>
      </c>
    </row>
    <row r="1823" spans="1:30" hidden="1" x14ac:dyDescent="0.3">
      <c r="A1823" t="s">
        <v>7939</v>
      </c>
      <c r="B1823" t="s">
        <v>7940</v>
      </c>
      <c r="C1823" s="1" t="str">
        <f t="shared" si="305"/>
        <v>21:0502</v>
      </c>
      <c r="D1823" s="1" t="str">
        <f t="shared" si="302"/>
        <v>21:0166</v>
      </c>
      <c r="E1823" t="s">
        <v>7941</v>
      </c>
      <c r="F1823" t="s">
        <v>7942</v>
      </c>
      <c r="H1823">
        <v>52.190285299999999</v>
      </c>
      <c r="I1823">
        <v>-63.181599599999998</v>
      </c>
      <c r="J1823" s="1" t="str">
        <f t="shared" si="303"/>
        <v>NGR lake sediment grab sample</v>
      </c>
      <c r="K1823" s="1" t="str">
        <f t="shared" si="304"/>
        <v>&lt;177 micron (NGR)</v>
      </c>
      <c r="L1823">
        <v>41</v>
      </c>
      <c r="M1823" t="s">
        <v>127</v>
      </c>
      <c r="N1823">
        <v>643</v>
      </c>
      <c r="O1823" t="s">
        <v>204</v>
      </c>
      <c r="P1823" t="s">
        <v>185</v>
      </c>
      <c r="Q1823" t="s">
        <v>95</v>
      </c>
      <c r="R1823" t="s">
        <v>92</v>
      </c>
      <c r="S1823" t="s">
        <v>92</v>
      </c>
      <c r="T1823" t="s">
        <v>40</v>
      </c>
      <c r="U1823" t="s">
        <v>384</v>
      </c>
      <c r="V1823" t="s">
        <v>505</v>
      </c>
      <c r="W1823" t="s">
        <v>194</v>
      </c>
      <c r="X1823" t="s">
        <v>43</v>
      </c>
      <c r="Y1823" t="s">
        <v>55</v>
      </c>
      <c r="Z1823" t="s">
        <v>58</v>
      </c>
      <c r="AA1823" t="s">
        <v>204</v>
      </c>
      <c r="AB1823" t="s">
        <v>4178</v>
      </c>
      <c r="AC1823" t="s">
        <v>596</v>
      </c>
      <c r="AD1823" t="s">
        <v>1060</v>
      </c>
    </row>
    <row r="1824" spans="1:30" hidden="1" x14ac:dyDescent="0.3">
      <c r="A1824" t="s">
        <v>7943</v>
      </c>
      <c r="B1824" t="s">
        <v>7944</v>
      </c>
      <c r="C1824" s="1" t="str">
        <f t="shared" si="305"/>
        <v>21:0502</v>
      </c>
      <c r="D1824" s="1" t="str">
        <f t="shared" si="302"/>
        <v>21:0166</v>
      </c>
      <c r="E1824" t="s">
        <v>7945</v>
      </c>
      <c r="F1824" t="s">
        <v>7946</v>
      </c>
      <c r="H1824">
        <v>52.192297199999999</v>
      </c>
      <c r="I1824">
        <v>-63.241991800000001</v>
      </c>
      <c r="J1824" s="1" t="str">
        <f t="shared" si="303"/>
        <v>NGR lake sediment grab sample</v>
      </c>
      <c r="K1824" s="1" t="str">
        <f t="shared" si="304"/>
        <v>&lt;177 micron (NGR)</v>
      </c>
      <c r="L1824">
        <v>41</v>
      </c>
      <c r="M1824" t="s">
        <v>142</v>
      </c>
      <c r="N1824">
        <v>644</v>
      </c>
      <c r="O1824" t="s">
        <v>377</v>
      </c>
      <c r="P1824" t="s">
        <v>38</v>
      </c>
      <c r="Q1824" t="s">
        <v>95</v>
      </c>
      <c r="R1824" t="s">
        <v>38</v>
      </c>
      <c r="S1824" t="s">
        <v>37</v>
      </c>
      <c r="T1824" t="s">
        <v>40</v>
      </c>
      <c r="U1824" t="s">
        <v>4002</v>
      </c>
      <c r="V1824" t="s">
        <v>106</v>
      </c>
      <c r="W1824" t="s">
        <v>40</v>
      </c>
      <c r="X1824" t="s">
        <v>43</v>
      </c>
      <c r="Y1824" t="s">
        <v>39</v>
      </c>
      <c r="Z1824" t="s">
        <v>204</v>
      </c>
      <c r="AA1824" t="s">
        <v>204</v>
      </c>
      <c r="AB1824" t="s">
        <v>38</v>
      </c>
      <c r="AC1824" t="s">
        <v>70</v>
      </c>
      <c r="AD1824" t="s">
        <v>605</v>
      </c>
    </row>
    <row r="1825" spans="1:30" hidden="1" x14ac:dyDescent="0.3">
      <c r="A1825" t="s">
        <v>7947</v>
      </c>
      <c r="B1825" t="s">
        <v>7948</v>
      </c>
      <c r="C1825" s="1" t="str">
        <f t="shared" si="305"/>
        <v>21:0502</v>
      </c>
      <c r="D1825" s="1" t="str">
        <f t="shared" si="302"/>
        <v>21:0166</v>
      </c>
      <c r="E1825" t="s">
        <v>7949</v>
      </c>
      <c r="F1825" t="s">
        <v>7950</v>
      </c>
      <c r="H1825">
        <v>52.200448399999999</v>
      </c>
      <c r="I1825">
        <v>-63.279975</v>
      </c>
      <c r="J1825" s="1" t="str">
        <f t="shared" si="303"/>
        <v>NGR lake sediment grab sample</v>
      </c>
      <c r="K1825" s="1" t="str">
        <f t="shared" si="304"/>
        <v>&lt;177 micron (NGR)</v>
      </c>
      <c r="L1825">
        <v>41</v>
      </c>
      <c r="M1825" t="s">
        <v>150</v>
      </c>
      <c r="N1825">
        <v>645</v>
      </c>
      <c r="O1825" t="s">
        <v>53</v>
      </c>
      <c r="P1825" t="s">
        <v>92</v>
      </c>
      <c r="Q1825" t="s">
        <v>95</v>
      </c>
      <c r="R1825" t="s">
        <v>153</v>
      </c>
      <c r="S1825" t="s">
        <v>37</v>
      </c>
      <c r="T1825" t="s">
        <v>40</v>
      </c>
      <c r="U1825" t="s">
        <v>753</v>
      </c>
      <c r="V1825" t="s">
        <v>179</v>
      </c>
      <c r="W1825" t="s">
        <v>194</v>
      </c>
      <c r="X1825" t="s">
        <v>179</v>
      </c>
      <c r="Y1825" t="s">
        <v>39</v>
      </c>
      <c r="Z1825" t="s">
        <v>35</v>
      </c>
      <c r="AA1825" t="s">
        <v>134</v>
      </c>
      <c r="AB1825" t="s">
        <v>2787</v>
      </c>
      <c r="AC1825" t="s">
        <v>42</v>
      </c>
      <c r="AD1825" t="s">
        <v>438</v>
      </c>
    </row>
    <row r="1826" spans="1:30" hidden="1" x14ac:dyDescent="0.3">
      <c r="A1826" t="s">
        <v>7951</v>
      </c>
      <c r="B1826" t="s">
        <v>7952</v>
      </c>
      <c r="C1826" s="1" t="str">
        <f t="shared" si="305"/>
        <v>21:0502</v>
      </c>
      <c r="D1826" s="1" t="str">
        <f t="shared" si="302"/>
        <v>21:0166</v>
      </c>
      <c r="E1826" t="s">
        <v>7953</v>
      </c>
      <c r="F1826" t="s">
        <v>7954</v>
      </c>
      <c r="H1826">
        <v>52.204123799999998</v>
      </c>
      <c r="I1826">
        <v>-63.3194911</v>
      </c>
      <c r="J1826" s="1" t="str">
        <f t="shared" si="303"/>
        <v>NGR lake sediment grab sample</v>
      </c>
      <c r="K1826" s="1" t="str">
        <f t="shared" si="304"/>
        <v>&lt;177 micron (NGR)</v>
      </c>
      <c r="L1826">
        <v>41</v>
      </c>
      <c r="M1826" t="s">
        <v>175</v>
      </c>
      <c r="N1826">
        <v>646</v>
      </c>
      <c r="O1826" t="s">
        <v>304</v>
      </c>
      <c r="P1826" t="s">
        <v>247</v>
      </c>
      <c r="Q1826" t="s">
        <v>95</v>
      </c>
      <c r="R1826" t="s">
        <v>176</v>
      </c>
      <c r="S1826" t="s">
        <v>130</v>
      </c>
      <c r="T1826" t="s">
        <v>40</v>
      </c>
      <c r="U1826" t="s">
        <v>7955</v>
      </c>
      <c r="V1826" t="s">
        <v>7956</v>
      </c>
      <c r="W1826" t="s">
        <v>40</v>
      </c>
      <c r="X1826" t="s">
        <v>43</v>
      </c>
      <c r="Y1826" t="s">
        <v>55</v>
      </c>
      <c r="Z1826" t="s">
        <v>314</v>
      </c>
      <c r="AA1826" t="s">
        <v>214</v>
      </c>
      <c r="AB1826" t="s">
        <v>96</v>
      </c>
      <c r="AC1826" t="s">
        <v>714</v>
      </c>
      <c r="AD1826" t="s">
        <v>438</v>
      </c>
    </row>
    <row r="1827" spans="1:30" hidden="1" x14ac:dyDescent="0.3">
      <c r="A1827" t="s">
        <v>7957</v>
      </c>
      <c r="B1827" t="s">
        <v>7958</v>
      </c>
      <c r="C1827" s="1" t="str">
        <f t="shared" si="305"/>
        <v>21:0502</v>
      </c>
      <c r="D1827" s="1" t="str">
        <f t="shared" si="302"/>
        <v>21:0166</v>
      </c>
      <c r="E1827" t="s">
        <v>7959</v>
      </c>
      <c r="F1827" t="s">
        <v>7960</v>
      </c>
      <c r="H1827">
        <v>52.205695200000001</v>
      </c>
      <c r="I1827">
        <v>-63.404975700000001</v>
      </c>
      <c r="J1827" s="1" t="str">
        <f t="shared" si="303"/>
        <v>NGR lake sediment grab sample</v>
      </c>
      <c r="K1827" s="1" t="str">
        <f t="shared" si="304"/>
        <v>&lt;177 micron (NGR)</v>
      </c>
      <c r="L1827">
        <v>41</v>
      </c>
      <c r="M1827" t="s">
        <v>184</v>
      </c>
      <c r="N1827">
        <v>647</v>
      </c>
      <c r="O1827" t="s">
        <v>864</v>
      </c>
      <c r="P1827" t="s">
        <v>258</v>
      </c>
      <c r="Q1827" t="s">
        <v>95</v>
      </c>
      <c r="R1827" t="s">
        <v>119</v>
      </c>
      <c r="S1827" t="s">
        <v>104</v>
      </c>
      <c r="T1827" t="s">
        <v>194</v>
      </c>
      <c r="U1827" t="s">
        <v>7961</v>
      </c>
      <c r="V1827" t="s">
        <v>5641</v>
      </c>
      <c r="W1827" t="s">
        <v>649</v>
      </c>
      <c r="X1827" t="s">
        <v>43</v>
      </c>
      <c r="Y1827" t="s">
        <v>55</v>
      </c>
      <c r="Z1827" t="s">
        <v>802</v>
      </c>
      <c r="AA1827" t="s">
        <v>44</v>
      </c>
      <c r="AB1827" t="s">
        <v>195</v>
      </c>
      <c r="AC1827" t="s">
        <v>121</v>
      </c>
      <c r="AD1827" t="s">
        <v>155</v>
      </c>
    </row>
    <row r="1828" spans="1:30" hidden="1" x14ac:dyDescent="0.3">
      <c r="A1828" t="s">
        <v>7962</v>
      </c>
      <c r="B1828" t="s">
        <v>7963</v>
      </c>
      <c r="C1828" s="1" t="str">
        <f t="shared" si="305"/>
        <v>21:0502</v>
      </c>
      <c r="D1828" s="1" t="str">
        <f t="shared" si="302"/>
        <v>21:0166</v>
      </c>
      <c r="E1828" t="s">
        <v>7964</v>
      </c>
      <c r="F1828" t="s">
        <v>7965</v>
      </c>
      <c r="H1828">
        <v>52.200816600000003</v>
      </c>
      <c r="I1828">
        <v>-63.446442099999999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41</v>
      </c>
      <c r="M1828" t="s">
        <v>191</v>
      </c>
      <c r="N1828">
        <v>648</v>
      </c>
      <c r="O1828" t="s">
        <v>1139</v>
      </c>
      <c r="P1828" t="s">
        <v>571</v>
      </c>
      <c r="Q1828" t="s">
        <v>95</v>
      </c>
      <c r="R1828" t="s">
        <v>67</v>
      </c>
      <c r="S1828" t="s">
        <v>377</v>
      </c>
      <c r="T1828" t="s">
        <v>40</v>
      </c>
      <c r="U1828" t="s">
        <v>7966</v>
      </c>
      <c r="V1828" t="s">
        <v>1095</v>
      </c>
      <c r="W1828" t="s">
        <v>194</v>
      </c>
      <c r="X1828" t="s">
        <v>43</v>
      </c>
      <c r="Y1828" t="s">
        <v>55</v>
      </c>
      <c r="Z1828" t="s">
        <v>115</v>
      </c>
      <c r="AA1828" t="s">
        <v>135</v>
      </c>
      <c r="AB1828" t="s">
        <v>2086</v>
      </c>
      <c r="AC1828" t="s">
        <v>1503</v>
      </c>
      <c r="AD1828" t="s">
        <v>605</v>
      </c>
    </row>
    <row r="1829" spans="1:30" hidden="1" x14ac:dyDescent="0.3">
      <c r="A1829" t="s">
        <v>7967</v>
      </c>
      <c r="B1829" t="s">
        <v>7968</v>
      </c>
      <c r="C1829" s="1" t="str">
        <f t="shared" si="305"/>
        <v>21:0502</v>
      </c>
      <c r="D1829" s="1" t="str">
        <f t="shared" si="302"/>
        <v>21:0166</v>
      </c>
      <c r="E1829" t="s">
        <v>7969</v>
      </c>
      <c r="F1829" t="s">
        <v>7970</v>
      </c>
      <c r="H1829">
        <v>52.203907700000002</v>
      </c>
      <c r="I1829">
        <v>-63.496459600000001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41</v>
      </c>
      <c r="M1829" t="s">
        <v>201</v>
      </c>
      <c r="N1829">
        <v>649</v>
      </c>
      <c r="O1829" t="s">
        <v>576</v>
      </c>
      <c r="P1829" t="s">
        <v>232</v>
      </c>
      <c r="Q1829" t="s">
        <v>95</v>
      </c>
      <c r="R1829" t="s">
        <v>153</v>
      </c>
      <c r="S1829" t="s">
        <v>55</v>
      </c>
      <c r="T1829" t="s">
        <v>40</v>
      </c>
      <c r="U1829" t="s">
        <v>397</v>
      </c>
      <c r="V1829" t="s">
        <v>390</v>
      </c>
      <c r="W1829" t="s">
        <v>40</v>
      </c>
      <c r="X1829" t="s">
        <v>43</v>
      </c>
      <c r="Y1829" t="s">
        <v>39</v>
      </c>
      <c r="Z1829" t="s">
        <v>134</v>
      </c>
      <c r="AA1829" t="s">
        <v>214</v>
      </c>
      <c r="AB1829" t="s">
        <v>35</v>
      </c>
      <c r="AC1829" t="s">
        <v>57</v>
      </c>
      <c r="AD1829" t="s">
        <v>409</v>
      </c>
    </row>
    <row r="1830" spans="1:30" hidden="1" x14ac:dyDescent="0.3">
      <c r="A1830" t="s">
        <v>7971</v>
      </c>
      <c r="B1830" t="s">
        <v>7972</v>
      </c>
      <c r="C1830" s="1" t="str">
        <f t="shared" si="305"/>
        <v>21:0502</v>
      </c>
      <c r="D1830" s="1" t="str">
        <f t="shared" si="302"/>
        <v>21:0166</v>
      </c>
      <c r="E1830" t="s">
        <v>7973</v>
      </c>
      <c r="F1830" t="s">
        <v>7974</v>
      </c>
      <c r="H1830">
        <v>52.2354415</v>
      </c>
      <c r="I1830">
        <v>-63.499960199999997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41</v>
      </c>
      <c r="M1830" t="s">
        <v>210</v>
      </c>
      <c r="N1830">
        <v>650</v>
      </c>
      <c r="O1830" t="s">
        <v>1047</v>
      </c>
      <c r="P1830" t="s">
        <v>276</v>
      </c>
      <c r="Q1830" t="s">
        <v>95</v>
      </c>
      <c r="R1830" t="s">
        <v>193</v>
      </c>
      <c r="S1830" t="s">
        <v>36</v>
      </c>
      <c r="T1830" t="s">
        <v>40</v>
      </c>
      <c r="U1830" t="s">
        <v>803</v>
      </c>
      <c r="V1830" t="s">
        <v>1222</v>
      </c>
      <c r="W1830" t="s">
        <v>117</v>
      </c>
      <c r="X1830" t="s">
        <v>179</v>
      </c>
      <c r="Y1830" t="s">
        <v>39</v>
      </c>
      <c r="Z1830" t="s">
        <v>44</v>
      </c>
      <c r="AA1830" t="s">
        <v>135</v>
      </c>
      <c r="AB1830" t="s">
        <v>79</v>
      </c>
      <c r="AC1830" t="s">
        <v>596</v>
      </c>
      <c r="AD1830" t="s">
        <v>354</v>
      </c>
    </row>
    <row r="1831" spans="1:30" hidden="1" x14ac:dyDescent="0.3">
      <c r="A1831" t="s">
        <v>7975</v>
      </c>
      <c r="B1831" t="s">
        <v>7976</v>
      </c>
      <c r="C1831" s="1" t="str">
        <f t="shared" si="305"/>
        <v>21:0502</v>
      </c>
      <c r="D1831" s="1" t="str">
        <f t="shared" si="302"/>
        <v>21:0166</v>
      </c>
      <c r="E1831" t="s">
        <v>7977</v>
      </c>
      <c r="F1831" t="s">
        <v>7978</v>
      </c>
      <c r="H1831">
        <v>52.223042900000003</v>
      </c>
      <c r="I1831">
        <v>-63.534970600000001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41</v>
      </c>
      <c r="M1831" t="s">
        <v>221</v>
      </c>
      <c r="N1831">
        <v>651</v>
      </c>
      <c r="O1831" t="s">
        <v>782</v>
      </c>
      <c r="P1831" t="s">
        <v>214</v>
      </c>
      <c r="Q1831" t="s">
        <v>68</v>
      </c>
      <c r="R1831" t="s">
        <v>153</v>
      </c>
      <c r="S1831" t="s">
        <v>119</v>
      </c>
      <c r="T1831" t="s">
        <v>194</v>
      </c>
      <c r="U1831" t="s">
        <v>4215</v>
      </c>
      <c r="V1831" t="s">
        <v>1169</v>
      </c>
      <c r="W1831" t="s">
        <v>194</v>
      </c>
      <c r="X1831" t="s">
        <v>43</v>
      </c>
      <c r="Y1831" t="s">
        <v>39</v>
      </c>
      <c r="Z1831" t="s">
        <v>546</v>
      </c>
      <c r="AA1831" t="s">
        <v>83</v>
      </c>
      <c r="AB1831" t="s">
        <v>5627</v>
      </c>
      <c r="AC1831" t="s">
        <v>714</v>
      </c>
      <c r="AD1831" t="s">
        <v>86</v>
      </c>
    </row>
    <row r="1832" spans="1:30" hidden="1" x14ac:dyDescent="0.3">
      <c r="A1832" t="s">
        <v>7979</v>
      </c>
      <c r="B1832" t="s">
        <v>7980</v>
      </c>
      <c r="C1832" s="1" t="str">
        <f t="shared" si="305"/>
        <v>21:0502</v>
      </c>
      <c r="D1832" s="1" t="str">
        <f t="shared" si="302"/>
        <v>21:0166</v>
      </c>
      <c r="E1832" t="s">
        <v>7981</v>
      </c>
      <c r="F1832" t="s">
        <v>7982</v>
      </c>
      <c r="H1832">
        <v>52.231994200000003</v>
      </c>
      <c r="I1832">
        <v>-63.597602100000003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41</v>
      </c>
      <c r="M1832" t="s">
        <v>230</v>
      </c>
      <c r="N1832">
        <v>652</v>
      </c>
      <c r="O1832" t="s">
        <v>263</v>
      </c>
      <c r="P1832" t="s">
        <v>36</v>
      </c>
      <c r="Q1832" t="s">
        <v>55</v>
      </c>
      <c r="R1832" t="s">
        <v>131</v>
      </c>
      <c r="S1832" t="s">
        <v>55</v>
      </c>
      <c r="T1832" t="s">
        <v>40</v>
      </c>
      <c r="U1832" t="s">
        <v>143</v>
      </c>
      <c r="V1832" t="s">
        <v>271</v>
      </c>
      <c r="W1832" t="s">
        <v>233</v>
      </c>
      <c r="X1832" t="s">
        <v>43</v>
      </c>
      <c r="Y1832" t="s">
        <v>95</v>
      </c>
      <c r="Z1832" t="s">
        <v>204</v>
      </c>
      <c r="AA1832" t="s">
        <v>214</v>
      </c>
      <c r="AB1832" t="s">
        <v>981</v>
      </c>
      <c r="AC1832" t="s">
        <v>179</v>
      </c>
      <c r="AD1832" t="s">
        <v>61</v>
      </c>
    </row>
    <row r="1833" spans="1:30" hidden="1" x14ac:dyDescent="0.3">
      <c r="A1833" t="s">
        <v>7983</v>
      </c>
      <c r="B1833" t="s">
        <v>7984</v>
      </c>
      <c r="C1833" s="1" t="str">
        <f t="shared" si="305"/>
        <v>21:0502</v>
      </c>
      <c r="D1833" s="1" t="str">
        <f>HYPERLINK("http://geochem.nrcan.gc.ca/cdogs/content/svy/svy_e.htm", "")</f>
        <v/>
      </c>
      <c r="G1833" s="1" t="str">
        <f>HYPERLINK("http://geochem.nrcan.gc.ca/cdogs/content/cr_/cr_00055_e.htm", "55")</f>
        <v>55</v>
      </c>
      <c r="J1833" t="s">
        <v>161</v>
      </c>
      <c r="K1833" t="s">
        <v>162</v>
      </c>
      <c r="L1833">
        <v>41</v>
      </c>
      <c r="M1833" t="s">
        <v>163</v>
      </c>
      <c r="N1833">
        <v>653</v>
      </c>
      <c r="O1833" t="s">
        <v>255</v>
      </c>
      <c r="P1833" t="s">
        <v>130</v>
      </c>
      <c r="Q1833" t="s">
        <v>37</v>
      </c>
      <c r="R1833" t="s">
        <v>185</v>
      </c>
      <c r="S1833" t="s">
        <v>136</v>
      </c>
      <c r="T1833" t="s">
        <v>40</v>
      </c>
      <c r="U1833" t="s">
        <v>1059</v>
      </c>
      <c r="V1833" t="s">
        <v>167</v>
      </c>
      <c r="W1833" t="s">
        <v>40</v>
      </c>
      <c r="X1833" t="s">
        <v>740</v>
      </c>
      <c r="Y1833" t="s">
        <v>55</v>
      </c>
      <c r="Z1833" t="s">
        <v>134</v>
      </c>
      <c r="AA1833" t="s">
        <v>58</v>
      </c>
      <c r="AB1833" t="s">
        <v>2301</v>
      </c>
      <c r="AC1833" t="s">
        <v>68</v>
      </c>
      <c r="AD1833" t="s">
        <v>438</v>
      </c>
    </row>
    <row r="1834" spans="1:30" hidden="1" x14ac:dyDescent="0.3">
      <c r="A1834" t="s">
        <v>7985</v>
      </c>
      <c r="B1834" t="s">
        <v>7986</v>
      </c>
      <c r="C1834" s="1" t="str">
        <f t="shared" si="305"/>
        <v>21:0502</v>
      </c>
      <c r="D1834" s="1" t="str">
        <f t="shared" ref="D1834:D1845" si="306">HYPERLINK("http://geochem.nrcan.gc.ca/cdogs/content/svy/svy210166_e.htm", "21:0166")</f>
        <v>21:0166</v>
      </c>
      <c r="E1834" t="s">
        <v>7987</v>
      </c>
      <c r="F1834" t="s">
        <v>7988</v>
      </c>
      <c r="H1834">
        <v>52.2553366</v>
      </c>
      <c r="I1834">
        <v>-63.619804100000003</v>
      </c>
      <c r="J1834" s="1" t="str">
        <f t="shared" ref="J1834:J1845" si="307">HYPERLINK("http://geochem.nrcan.gc.ca/cdogs/content/kwd/kwd020027_e.htm", "NGR lake sediment grab sample")</f>
        <v>NGR lake sediment grab sample</v>
      </c>
      <c r="K1834" s="1" t="str">
        <f t="shared" ref="K1834:K1845" si="308">HYPERLINK("http://geochem.nrcan.gc.ca/cdogs/content/kwd/kwd080006_e.htm", "&lt;177 micron (NGR)")</f>
        <v>&lt;177 micron (NGR)</v>
      </c>
      <c r="L1834">
        <v>41</v>
      </c>
      <c r="M1834" t="s">
        <v>238</v>
      </c>
      <c r="N1834">
        <v>654</v>
      </c>
      <c r="O1834" t="s">
        <v>1520</v>
      </c>
      <c r="P1834" t="s">
        <v>193</v>
      </c>
      <c r="Q1834" t="s">
        <v>55</v>
      </c>
      <c r="R1834" t="s">
        <v>38</v>
      </c>
      <c r="S1834" t="s">
        <v>37</v>
      </c>
      <c r="T1834" t="s">
        <v>40</v>
      </c>
      <c r="U1834" t="s">
        <v>613</v>
      </c>
      <c r="V1834" t="s">
        <v>518</v>
      </c>
      <c r="W1834" t="s">
        <v>117</v>
      </c>
      <c r="X1834" t="s">
        <v>43</v>
      </c>
      <c r="Y1834" t="s">
        <v>95</v>
      </c>
      <c r="Z1834" t="s">
        <v>164</v>
      </c>
      <c r="AA1834" t="s">
        <v>58</v>
      </c>
      <c r="AB1834" t="s">
        <v>636</v>
      </c>
      <c r="AC1834" t="s">
        <v>106</v>
      </c>
      <c r="AD1834" t="s">
        <v>409</v>
      </c>
    </row>
    <row r="1835" spans="1:30" hidden="1" x14ac:dyDescent="0.3">
      <c r="A1835" t="s">
        <v>7989</v>
      </c>
      <c r="B1835" t="s">
        <v>7990</v>
      </c>
      <c r="C1835" s="1" t="str">
        <f t="shared" si="305"/>
        <v>21:0502</v>
      </c>
      <c r="D1835" s="1" t="str">
        <f t="shared" si="306"/>
        <v>21:0166</v>
      </c>
      <c r="E1835" t="s">
        <v>7991</v>
      </c>
      <c r="F1835" t="s">
        <v>7992</v>
      </c>
      <c r="H1835">
        <v>52.267531400000003</v>
      </c>
      <c r="I1835">
        <v>-63.657431199999998</v>
      </c>
      <c r="J1835" s="1" t="str">
        <f t="shared" si="307"/>
        <v>NGR lake sediment grab sample</v>
      </c>
      <c r="K1835" s="1" t="str">
        <f t="shared" si="308"/>
        <v>&lt;177 micron (NGR)</v>
      </c>
      <c r="L1835">
        <v>41</v>
      </c>
      <c r="M1835" t="s">
        <v>246</v>
      </c>
      <c r="N1835">
        <v>655</v>
      </c>
      <c r="O1835" t="s">
        <v>364</v>
      </c>
      <c r="P1835" t="s">
        <v>36</v>
      </c>
      <c r="Q1835" t="s">
        <v>95</v>
      </c>
      <c r="R1835" t="s">
        <v>36</v>
      </c>
      <c r="S1835" t="s">
        <v>153</v>
      </c>
      <c r="T1835" t="s">
        <v>40</v>
      </c>
      <c r="U1835" t="s">
        <v>1167</v>
      </c>
      <c r="V1835" t="s">
        <v>947</v>
      </c>
      <c r="W1835" t="s">
        <v>40</v>
      </c>
      <c r="X1835" t="s">
        <v>43</v>
      </c>
      <c r="Y1835" t="s">
        <v>95</v>
      </c>
      <c r="Z1835" t="s">
        <v>135</v>
      </c>
      <c r="AA1835" t="s">
        <v>134</v>
      </c>
      <c r="AB1835" t="s">
        <v>1961</v>
      </c>
      <c r="AC1835" t="s">
        <v>85</v>
      </c>
      <c r="AD1835" t="s">
        <v>1060</v>
      </c>
    </row>
    <row r="1836" spans="1:30" hidden="1" x14ac:dyDescent="0.3">
      <c r="A1836" t="s">
        <v>7993</v>
      </c>
      <c r="B1836" t="s">
        <v>7994</v>
      </c>
      <c r="C1836" s="1" t="str">
        <f t="shared" si="305"/>
        <v>21:0502</v>
      </c>
      <c r="D1836" s="1" t="str">
        <f t="shared" si="306"/>
        <v>21:0166</v>
      </c>
      <c r="E1836" t="s">
        <v>7995</v>
      </c>
      <c r="F1836" t="s">
        <v>7996</v>
      </c>
      <c r="H1836">
        <v>52.285516600000001</v>
      </c>
      <c r="I1836">
        <v>-63.6420727</v>
      </c>
      <c r="J1836" s="1" t="str">
        <f t="shared" si="307"/>
        <v>NGR lake sediment grab sample</v>
      </c>
      <c r="K1836" s="1" t="str">
        <f t="shared" si="308"/>
        <v>&lt;177 micron (NGR)</v>
      </c>
      <c r="L1836">
        <v>42</v>
      </c>
      <c r="M1836" t="s">
        <v>34</v>
      </c>
      <c r="N1836">
        <v>656</v>
      </c>
      <c r="O1836" t="s">
        <v>108</v>
      </c>
      <c r="P1836" t="s">
        <v>131</v>
      </c>
      <c r="Q1836" t="s">
        <v>95</v>
      </c>
      <c r="R1836" t="s">
        <v>37</v>
      </c>
      <c r="S1836" t="s">
        <v>39</v>
      </c>
      <c r="T1836" t="s">
        <v>40</v>
      </c>
      <c r="U1836" t="s">
        <v>397</v>
      </c>
      <c r="V1836" t="s">
        <v>1027</v>
      </c>
      <c r="W1836" t="s">
        <v>40</v>
      </c>
      <c r="X1836" t="s">
        <v>43</v>
      </c>
      <c r="Y1836" t="s">
        <v>95</v>
      </c>
      <c r="Z1836" t="s">
        <v>67</v>
      </c>
      <c r="AA1836" t="s">
        <v>214</v>
      </c>
      <c r="AB1836" t="s">
        <v>582</v>
      </c>
      <c r="AC1836" t="s">
        <v>233</v>
      </c>
      <c r="AD1836" t="s">
        <v>83</v>
      </c>
    </row>
    <row r="1837" spans="1:30" hidden="1" x14ac:dyDescent="0.3">
      <c r="A1837" t="s">
        <v>7997</v>
      </c>
      <c r="B1837" t="s">
        <v>7998</v>
      </c>
      <c r="C1837" s="1" t="str">
        <f t="shared" si="305"/>
        <v>21:0502</v>
      </c>
      <c r="D1837" s="1" t="str">
        <f t="shared" si="306"/>
        <v>21:0166</v>
      </c>
      <c r="E1837" t="s">
        <v>7999</v>
      </c>
      <c r="F1837" t="s">
        <v>8000</v>
      </c>
      <c r="H1837">
        <v>52.280388100000003</v>
      </c>
      <c r="I1837">
        <v>-63.729450200000002</v>
      </c>
      <c r="J1837" s="1" t="str">
        <f t="shared" si="307"/>
        <v>NGR lake sediment grab sample</v>
      </c>
      <c r="K1837" s="1" t="str">
        <f t="shared" si="308"/>
        <v>&lt;177 micron (NGR)</v>
      </c>
      <c r="L1837">
        <v>42</v>
      </c>
      <c r="M1837" t="s">
        <v>76</v>
      </c>
      <c r="N1837">
        <v>657</v>
      </c>
      <c r="O1837" t="s">
        <v>571</v>
      </c>
      <c r="P1837" t="s">
        <v>153</v>
      </c>
      <c r="Q1837" t="s">
        <v>95</v>
      </c>
      <c r="R1837" t="s">
        <v>119</v>
      </c>
      <c r="S1837" t="s">
        <v>79</v>
      </c>
      <c r="T1837" t="s">
        <v>40</v>
      </c>
      <c r="U1837" t="s">
        <v>196</v>
      </c>
      <c r="V1837" t="s">
        <v>884</v>
      </c>
      <c r="W1837" t="s">
        <v>40</v>
      </c>
      <c r="X1837" t="s">
        <v>43</v>
      </c>
      <c r="Y1837" t="s">
        <v>95</v>
      </c>
      <c r="Z1837" t="s">
        <v>35</v>
      </c>
      <c r="AA1837" t="s">
        <v>134</v>
      </c>
      <c r="AB1837" t="s">
        <v>277</v>
      </c>
      <c r="AC1837" t="s">
        <v>47</v>
      </c>
      <c r="AD1837" t="s">
        <v>216</v>
      </c>
    </row>
    <row r="1838" spans="1:30" hidden="1" x14ac:dyDescent="0.3">
      <c r="A1838" t="s">
        <v>8001</v>
      </c>
      <c r="B1838" t="s">
        <v>8002</v>
      </c>
      <c r="C1838" s="1" t="str">
        <f t="shared" si="305"/>
        <v>21:0502</v>
      </c>
      <c r="D1838" s="1" t="str">
        <f t="shared" si="306"/>
        <v>21:0166</v>
      </c>
      <c r="E1838" t="s">
        <v>7995</v>
      </c>
      <c r="F1838" t="s">
        <v>8003</v>
      </c>
      <c r="H1838">
        <v>52.285516600000001</v>
      </c>
      <c r="I1838">
        <v>-63.6420727</v>
      </c>
      <c r="J1838" s="1" t="str">
        <f t="shared" si="307"/>
        <v>NGR lake sediment grab sample</v>
      </c>
      <c r="K1838" s="1" t="str">
        <f t="shared" si="308"/>
        <v>&lt;177 micron (NGR)</v>
      </c>
      <c r="L1838">
        <v>42</v>
      </c>
      <c r="M1838" t="s">
        <v>52</v>
      </c>
      <c r="N1838">
        <v>658</v>
      </c>
      <c r="O1838" t="s">
        <v>571</v>
      </c>
      <c r="P1838" t="s">
        <v>38</v>
      </c>
      <c r="Q1838" t="s">
        <v>95</v>
      </c>
      <c r="R1838" t="s">
        <v>136</v>
      </c>
      <c r="S1838" t="s">
        <v>39</v>
      </c>
      <c r="T1838" t="s">
        <v>40</v>
      </c>
      <c r="U1838" t="s">
        <v>391</v>
      </c>
      <c r="V1838" t="s">
        <v>233</v>
      </c>
      <c r="W1838" t="s">
        <v>40</v>
      </c>
      <c r="X1838" t="s">
        <v>43</v>
      </c>
      <c r="Y1838" t="s">
        <v>95</v>
      </c>
      <c r="Z1838" t="s">
        <v>67</v>
      </c>
      <c r="AA1838" t="s">
        <v>134</v>
      </c>
      <c r="AB1838" t="s">
        <v>338</v>
      </c>
      <c r="AC1838" t="s">
        <v>179</v>
      </c>
      <c r="AD1838" t="s">
        <v>83</v>
      </c>
    </row>
    <row r="1839" spans="1:30" hidden="1" x14ac:dyDescent="0.3">
      <c r="A1839" t="s">
        <v>8004</v>
      </c>
      <c r="B1839" t="s">
        <v>8005</v>
      </c>
      <c r="C1839" s="1" t="str">
        <f t="shared" si="305"/>
        <v>21:0502</v>
      </c>
      <c r="D1839" s="1" t="str">
        <f t="shared" si="306"/>
        <v>21:0166</v>
      </c>
      <c r="E1839" t="s">
        <v>7995</v>
      </c>
      <c r="F1839" t="s">
        <v>8006</v>
      </c>
      <c r="H1839">
        <v>52.285516600000001</v>
      </c>
      <c r="I1839">
        <v>-63.6420727</v>
      </c>
      <c r="J1839" s="1" t="str">
        <f t="shared" si="307"/>
        <v>NGR lake sediment grab sample</v>
      </c>
      <c r="K1839" s="1" t="str">
        <f t="shared" si="308"/>
        <v>&lt;177 micron (NGR)</v>
      </c>
      <c r="L1839">
        <v>42</v>
      </c>
      <c r="M1839" t="s">
        <v>65</v>
      </c>
      <c r="N1839">
        <v>659</v>
      </c>
      <c r="O1839" t="s">
        <v>329</v>
      </c>
      <c r="P1839" t="s">
        <v>68</v>
      </c>
      <c r="Q1839" t="s">
        <v>95</v>
      </c>
      <c r="R1839" t="s">
        <v>37</v>
      </c>
      <c r="S1839" t="s">
        <v>39</v>
      </c>
      <c r="T1839" t="s">
        <v>40</v>
      </c>
      <c r="U1839" t="s">
        <v>103</v>
      </c>
      <c r="V1839" t="s">
        <v>94</v>
      </c>
      <c r="W1839" t="s">
        <v>117</v>
      </c>
      <c r="X1839" t="s">
        <v>43</v>
      </c>
      <c r="Y1839" t="s">
        <v>95</v>
      </c>
      <c r="Z1839" t="s">
        <v>67</v>
      </c>
      <c r="AA1839" t="s">
        <v>135</v>
      </c>
      <c r="AB1839" t="s">
        <v>164</v>
      </c>
      <c r="AC1839" t="s">
        <v>144</v>
      </c>
      <c r="AD1839" t="s">
        <v>44</v>
      </c>
    </row>
    <row r="1840" spans="1:30" hidden="1" x14ac:dyDescent="0.3">
      <c r="A1840" t="s">
        <v>8007</v>
      </c>
      <c r="B1840" t="s">
        <v>8008</v>
      </c>
      <c r="C1840" s="1" t="str">
        <f t="shared" si="305"/>
        <v>21:0502</v>
      </c>
      <c r="D1840" s="1" t="str">
        <f t="shared" si="306"/>
        <v>21:0166</v>
      </c>
      <c r="E1840" t="s">
        <v>8009</v>
      </c>
      <c r="F1840" t="s">
        <v>8010</v>
      </c>
      <c r="H1840">
        <v>52.294209600000002</v>
      </c>
      <c r="I1840">
        <v>-63.574193800000003</v>
      </c>
      <c r="J1840" s="1" t="str">
        <f t="shared" si="307"/>
        <v>NGR lake sediment grab sample</v>
      </c>
      <c r="K1840" s="1" t="str">
        <f t="shared" si="308"/>
        <v>&lt;177 micron (NGR)</v>
      </c>
      <c r="L1840">
        <v>42</v>
      </c>
      <c r="M1840" t="s">
        <v>91</v>
      </c>
      <c r="N1840">
        <v>660</v>
      </c>
      <c r="O1840" t="s">
        <v>403</v>
      </c>
      <c r="P1840" t="s">
        <v>131</v>
      </c>
      <c r="Q1840" t="s">
        <v>95</v>
      </c>
      <c r="R1840" t="s">
        <v>131</v>
      </c>
      <c r="S1840" t="s">
        <v>55</v>
      </c>
      <c r="T1840" t="s">
        <v>40</v>
      </c>
      <c r="U1840" t="s">
        <v>108</v>
      </c>
      <c r="V1840" t="s">
        <v>144</v>
      </c>
      <c r="W1840" t="s">
        <v>194</v>
      </c>
      <c r="X1840" t="s">
        <v>43</v>
      </c>
      <c r="Y1840" t="s">
        <v>39</v>
      </c>
      <c r="Z1840" t="s">
        <v>67</v>
      </c>
      <c r="AA1840" t="s">
        <v>135</v>
      </c>
      <c r="AB1840" t="s">
        <v>249</v>
      </c>
      <c r="AC1840" t="s">
        <v>39</v>
      </c>
      <c r="AD1840" t="s">
        <v>45</v>
      </c>
    </row>
    <row r="1841" spans="1:30" hidden="1" x14ac:dyDescent="0.3">
      <c r="A1841" t="s">
        <v>8011</v>
      </c>
      <c r="B1841" t="s">
        <v>8012</v>
      </c>
      <c r="C1841" s="1" t="str">
        <f t="shared" si="305"/>
        <v>21:0502</v>
      </c>
      <c r="D1841" s="1" t="str">
        <f t="shared" si="306"/>
        <v>21:0166</v>
      </c>
      <c r="E1841" t="s">
        <v>8013</v>
      </c>
      <c r="F1841" t="s">
        <v>8014</v>
      </c>
      <c r="H1841">
        <v>52.301414399999999</v>
      </c>
      <c r="I1841">
        <v>-63.533268300000003</v>
      </c>
      <c r="J1841" s="1" t="str">
        <f t="shared" si="307"/>
        <v>NGR lake sediment grab sample</v>
      </c>
      <c r="K1841" s="1" t="str">
        <f t="shared" si="308"/>
        <v>&lt;177 micron (NGR)</v>
      </c>
      <c r="L1841">
        <v>42</v>
      </c>
      <c r="M1841" t="s">
        <v>102</v>
      </c>
      <c r="N1841">
        <v>661</v>
      </c>
      <c r="O1841" t="s">
        <v>128</v>
      </c>
      <c r="P1841" t="s">
        <v>54</v>
      </c>
      <c r="Q1841" t="s">
        <v>95</v>
      </c>
      <c r="R1841" t="s">
        <v>153</v>
      </c>
      <c r="S1841" t="s">
        <v>68</v>
      </c>
      <c r="T1841" t="s">
        <v>40</v>
      </c>
      <c r="U1841" t="s">
        <v>3952</v>
      </c>
      <c r="V1841" t="s">
        <v>97</v>
      </c>
      <c r="W1841" t="s">
        <v>194</v>
      </c>
      <c r="X1841" t="s">
        <v>43</v>
      </c>
      <c r="Y1841" t="s">
        <v>95</v>
      </c>
      <c r="Z1841" t="s">
        <v>263</v>
      </c>
      <c r="AA1841" t="s">
        <v>135</v>
      </c>
      <c r="AB1841" t="s">
        <v>695</v>
      </c>
      <c r="AC1841" t="s">
        <v>70</v>
      </c>
      <c r="AD1841" t="s">
        <v>115</v>
      </c>
    </row>
    <row r="1842" spans="1:30" hidden="1" x14ac:dyDescent="0.3">
      <c r="A1842" t="s">
        <v>8015</v>
      </c>
      <c r="B1842" t="s">
        <v>8016</v>
      </c>
      <c r="C1842" s="1" t="str">
        <f t="shared" si="305"/>
        <v>21:0502</v>
      </c>
      <c r="D1842" s="1" t="str">
        <f t="shared" si="306"/>
        <v>21:0166</v>
      </c>
      <c r="E1842" t="s">
        <v>8017</v>
      </c>
      <c r="F1842" t="s">
        <v>8018</v>
      </c>
      <c r="H1842">
        <v>52.269406600000003</v>
      </c>
      <c r="I1842">
        <v>-63.547124199999999</v>
      </c>
      <c r="J1842" s="1" t="str">
        <f t="shared" si="307"/>
        <v>NGR lake sediment grab sample</v>
      </c>
      <c r="K1842" s="1" t="str">
        <f t="shared" si="308"/>
        <v>&lt;177 micron (NGR)</v>
      </c>
      <c r="L1842">
        <v>42</v>
      </c>
      <c r="M1842" t="s">
        <v>113</v>
      </c>
      <c r="N1842">
        <v>662</v>
      </c>
      <c r="O1842" t="s">
        <v>1047</v>
      </c>
      <c r="P1842" t="s">
        <v>193</v>
      </c>
      <c r="Q1842" t="s">
        <v>95</v>
      </c>
      <c r="R1842" t="s">
        <v>202</v>
      </c>
      <c r="S1842" t="s">
        <v>95</v>
      </c>
      <c r="T1842" t="s">
        <v>40</v>
      </c>
      <c r="U1842" t="s">
        <v>377</v>
      </c>
      <c r="V1842" t="s">
        <v>239</v>
      </c>
      <c r="W1842" t="s">
        <v>194</v>
      </c>
      <c r="X1842" t="s">
        <v>43</v>
      </c>
      <c r="Y1842" t="s">
        <v>95</v>
      </c>
      <c r="Z1842" t="s">
        <v>135</v>
      </c>
      <c r="AA1842" t="s">
        <v>214</v>
      </c>
      <c r="AB1842" t="s">
        <v>754</v>
      </c>
      <c r="AC1842" t="s">
        <v>106</v>
      </c>
      <c r="AD1842" t="s">
        <v>58</v>
      </c>
    </row>
    <row r="1843" spans="1:30" hidden="1" x14ac:dyDescent="0.3">
      <c r="A1843" t="s">
        <v>8019</v>
      </c>
      <c r="B1843" t="s">
        <v>8020</v>
      </c>
      <c r="C1843" s="1" t="str">
        <f t="shared" si="305"/>
        <v>21:0502</v>
      </c>
      <c r="D1843" s="1" t="str">
        <f t="shared" si="306"/>
        <v>21:0166</v>
      </c>
      <c r="E1843" t="s">
        <v>8021</v>
      </c>
      <c r="F1843" t="s">
        <v>8022</v>
      </c>
      <c r="H1843">
        <v>52.271428399999998</v>
      </c>
      <c r="I1843">
        <v>-63.5112576</v>
      </c>
      <c r="J1843" s="1" t="str">
        <f t="shared" si="307"/>
        <v>NGR lake sediment grab sample</v>
      </c>
      <c r="K1843" s="1" t="str">
        <f t="shared" si="308"/>
        <v>&lt;177 micron (NGR)</v>
      </c>
      <c r="L1843">
        <v>42</v>
      </c>
      <c r="M1843" t="s">
        <v>127</v>
      </c>
      <c r="N1843">
        <v>663</v>
      </c>
      <c r="O1843" t="s">
        <v>364</v>
      </c>
      <c r="P1843" t="s">
        <v>1047</v>
      </c>
      <c r="Q1843" t="s">
        <v>95</v>
      </c>
      <c r="R1843" t="s">
        <v>92</v>
      </c>
      <c r="S1843" t="s">
        <v>153</v>
      </c>
      <c r="T1843" t="s">
        <v>194</v>
      </c>
      <c r="U1843" t="s">
        <v>170</v>
      </c>
      <c r="V1843" t="s">
        <v>461</v>
      </c>
      <c r="W1843" t="s">
        <v>40</v>
      </c>
      <c r="X1843" t="s">
        <v>179</v>
      </c>
      <c r="Y1843" t="s">
        <v>55</v>
      </c>
      <c r="Z1843" t="s">
        <v>613</v>
      </c>
      <c r="AA1843" t="s">
        <v>115</v>
      </c>
      <c r="AB1843" t="s">
        <v>2258</v>
      </c>
      <c r="AC1843" t="s">
        <v>947</v>
      </c>
      <c r="AD1843" t="s">
        <v>314</v>
      </c>
    </row>
    <row r="1844" spans="1:30" hidden="1" x14ac:dyDescent="0.3">
      <c r="A1844" t="s">
        <v>8023</v>
      </c>
      <c r="B1844" t="s">
        <v>8024</v>
      </c>
      <c r="C1844" s="1" t="str">
        <f t="shared" si="305"/>
        <v>21:0502</v>
      </c>
      <c r="D1844" s="1" t="str">
        <f t="shared" si="306"/>
        <v>21:0166</v>
      </c>
      <c r="E1844" t="s">
        <v>8025</v>
      </c>
      <c r="F1844" t="s">
        <v>8026</v>
      </c>
      <c r="H1844">
        <v>52.301462100000002</v>
      </c>
      <c r="I1844">
        <v>-63.501884500000003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42</v>
      </c>
      <c r="M1844" t="s">
        <v>142</v>
      </c>
      <c r="N1844">
        <v>664</v>
      </c>
      <c r="O1844" t="s">
        <v>753</v>
      </c>
      <c r="P1844" t="s">
        <v>36</v>
      </c>
      <c r="Q1844" t="s">
        <v>95</v>
      </c>
      <c r="R1844" t="s">
        <v>92</v>
      </c>
      <c r="S1844" t="s">
        <v>92</v>
      </c>
      <c r="T1844" t="s">
        <v>40</v>
      </c>
      <c r="U1844" t="s">
        <v>577</v>
      </c>
      <c r="V1844" t="s">
        <v>37</v>
      </c>
      <c r="W1844" t="s">
        <v>40</v>
      </c>
      <c r="X1844" t="s">
        <v>43</v>
      </c>
      <c r="Y1844" t="s">
        <v>39</v>
      </c>
      <c r="Z1844" t="s">
        <v>58</v>
      </c>
      <c r="AA1844" t="s">
        <v>214</v>
      </c>
      <c r="AB1844" t="s">
        <v>1182</v>
      </c>
      <c r="AC1844" t="s">
        <v>596</v>
      </c>
      <c r="AD1844" t="s">
        <v>241</v>
      </c>
    </row>
    <row r="1845" spans="1:30" hidden="1" x14ac:dyDescent="0.3">
      <c r="A1845" t="s">
        <v>8027</v>
      </c>
      <c r="B1845" t="s">
        <v>8028</v>
      </c>
      <c r="C1845" s="1" t="str">
        <f t="shared" si="305"/>
        <v>21:0502</v>
      </c>
      <c r="D1845" s="1" t="str">
        <f t="shared" si="306"/>
        <v>21:0166</v>
      </c>
      <c r="E1845" t="s">
        <v>8029</v>
      </c>
      <c r="F1845" t="s">
        <v>8030</v>
      </c>
      <c r="H1845">
        <v>52.288604999999997</v>
      </c>
      <c r="I1845">
        <v>-63.443591900000001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42</v>
      </c>
      <c r="M1845" t="s">
        <v>150</v>
      </c>
      <c r="N1845">
        <v>665</v>
      </c>
      <c r="O1845" t="s">
        <v>103</v>
      </c>
      <c r="P1845" t="s">
        <v>67</v>
      </c>
      <c r="Q1845" t="s">
        <v>95</v>
      </c>
      <c r="R1845" t="s">
        <v>202</v>
      </c>
      <c r="S1845" t="s">
        <v>37</v>
      </c>
      <c r="T1845" t="s">
        <v>40</v>
      </c>
      <c r="U1845" t="s">
        <v>103</v>
      </c>
      <c r="V1845" t="s">
        <v>57</v>
      </c>
      <c r="W1845" t="s">
        <v>649</v>
      </c>
      <c r="X1845" t="s">
        <v>43</v>
      </c>
      <c r="Y1845" t="s">
        <v>95</v>
      </c>
      <c r="Z1845" t="s">
        <v>135</v>
      </c>
      <c r="AA1845" t="s">
        <v>135</v>
      </c>
      <c r="AB1845" t="s">
        <v>472</v>
      </c>
      <c r="AC1845" t="s">
        <v>57</v>
      </c>
      <c r="AD1845" t="s">
        <v>115</v>
      </c>
    </row>
    <row r="1846" spans="1:30" hidden="1" x14ac:dyDescent="0.3">
      <c r="A1846" t="s">
        <v>8031</v>
      </c>
      <c r="B1846" t="s">
        <v>8032</v>
      </c>
      <c r="C1846" s="1" t="str">
        <f t="shared" si="305"/>
        <v>21:0502</v>
      </c>
      <c r="D1846" s="1" t="str">
        <f>HYPERLINK("http://geochem.nrcan.gc.ca/cdogs/content/svy/svy_e.htm", "")</f>
        <v/>
      </c>
      <c r="G1846" s="1" t="str">
        <f>HYPERLINK("http://geochem.nrcan.gc.ca/cdogs/content/cr_/cr_00060_e.htm", "60")</f>
        <v>60</v>
      </c>
      <c r="J1846" t="s">
        <v>161</v>
      </c>
      <c r="K1846" t="s">
        <v>162</v>
      </c>
      <c r="L1846">
        <v>42</v>
      </c>
      <c r="M1846" t="s">
        <v>163</v>
      </c>
      <c r="N1846">
        <v>666</v>
      </c>
      <c r="O1846" t="s">
        <v>128</v>
      </c>
      <c r="P1846" t="s">
        <v>256</v>
      </c>
      <c r="Q1846" t="s">
        <v>37</v>
      </c>
      <c r="R1846" t="s">
        <v>54</v>
      </c>
      <c r="S1846" t="s">
        <v>38</v>
      </c>
      <c r="T1846" t="s">
        <v>40</v>
      </c>
      <c r="U1846" t="s">
        <v>3536</v>
      </c>
      <c r="V1846" t="s">
        <v>322</v>
      </c>
      <c r="W1846" t="s">
        <v>117</v>
      </c>
      <c r="X1846" t="s">
        <v>39</v>
      </c>
      <c r="Y1846" t="s">
        <v>55</v>
      </c>
      <c r="Z1846" t="s">
        <v>134</v>
      </c>
      <c r="AA1846" t="s">
        <v>135</v>
      </c>
      <c r="AB1846" t="s">
        <v>285</v>
      </c>
      <c r="AC1846" t="s">
        <v>169</v>
      </c>
      <c r="AD1846" t="s">
        <v>324</v>
      </c>
    </row>
    <row r="1847" spans="1:30" hidden="1" x14ac:dyDescent="0.3">
      <c r="A1847" t="s">
        <v>8033</v>
      </c>
      <c r="B1847" t="s">
        <v>8034</v>
      </c>
      <c r="C1847" s="1" t="str">
        <f t="shared" si="305"/>
        <v>21:0502</v>
      </c>
      <c r="D1847" s="1" t="str">
        <f t="shared" ref="D1847:D1866" si="309">HYPERLINK("http://geochem.nrcan.gc.ca/cdogs/content/svy/svy210166_e.htm", "21:0166")</f>
        <v>21:0166</v>
      </c>
      <c r="E1847" t="s">
        <v>8035</v>
      </c>
      <c r="F1847" t="s">
        <v>8036</v>
      </c>
      <c r="H1847">
        <v>52.270062299999999</v>
      </c>
      <c r="I1847">
        <v>-63.460901900000003</v>
      </c>
      <c r="J1847" s="1" t="str">
        <f t="shared" ref="J1847:J1866" si="310">HYPERLINK("http://geochem.nrcan.gc.ca/cdogs/content/kwd/kwd020027_e.htm", "NGR lake sediment grab sample")</f>
        <v>NGR lake sediment grab sample</v>
      </c>
      <c r="K1847" s="1" t="str">
        <f t="shared" ref="K1847:K1866" si="311">HYPERLINK("http://geochem.nrcan.gc.ca/cdogs/content/kwd/kwd080006_e.htm", "&lt;177 micron (NGR)")</f>
        <v>&lt;177 micron (NGR)</v>
      </c>
      <c r="L1847">
        <v>42</v>
      </c>
      <c r="M1847" t="s">
        <v>175</v>
      </c>
      <c r="N1847">
        <v>667</v>
      </c>
      <c r="O1847" t="s">
        <v>510</v>
      </c>
      <c r="P1847" t="s">
        <v>329</v>
      </c>
      <c r="Q1847" t="s">
        <v>95</v>
      </c>
      <c r="R1847" t="s">
        <v>176</v>
      </c>
      <c r="S1847" t="s">
        <v>68</v>
      </c>
      <c r="T1847" t="s">
        <v>40</v>
      </c>
      <c r="U1847" t="s">
        <v>44</v>
      </c>
      <c r="V1847" t="s">
        <v>97</v>
      </c>
      <c r="W1847" t="s">
        <v>194</v>
      </c>
      <c r="X1847" t="s">
        <v>43</v>
      </c>
      <c r="Y1847" t="s">
        <v>39</v>
      </c>
      <c r="Z1847" t="s">
        <v>263</v>
      </c>
      <c r="AA1847" t="s">
        <v>204</v>
      </c>
      <c r="AB1847" t="s">
        <v>1932</v>
      </c>
      <c r="AC1847" t="s">
        <v>596</v>
      </c>
      <c r="AD1847" t="s">
        <v>314</v>
      </c>
    </row>
    <row r="1848" spans="1:30" hidden="1" x14ac:dyDescent="0.3">
      <c r="A1848" t="s">
        <v>8037</v>
      </c>
      <c r="B1848" t="s">
        <v>8038</v>
      </c>
      <c r="C1848" s="1" t="str">
        <f t="shared" si="305"/>
        <v>21:0502</v>
      </c>
      <c r="D1848" s="1" t="str">
        <f t="shared" si="309"/>
        <v>21:0166</v>
      </c>
      <c r="E1848" t="s">
        <v>8039</v>
      </c>
      <c r="F1848" t="s">
        <v>8040</v>
      </c>
      <c r="H1848">
        <v>52.227167899999998</v>
      </c>
      <c r="I1848">
        <v>-63.429635699999999</v>
      </c>
      <c r="J1848" s="1" t="str">
        <f t="shared" si="310"/>
        <v>NGR lake sediment grab sample</v>
      </c>
      <c r="K1848" s="1" t="str">
        <f t="shared" si="311"/>
        <v>&lt;177 micron (NGR)</v>
      </c>
      <c r="L1848">
        <v>42</v>
      </c>
      <c r="M1848" t="s">
        <v>184</v>
      </c>
      <c r="N1848">
        <v>668</v>
      </c>
      <c r="O1848" t="s">
        <v>477</v>
      </c>
      <c r="P1848" t="s">
        <v>134</v>
      </c>
      <c r="Q1848" t="s">
        <v>95</v>
      </c>
      <c r="R1848" t="s">
        <v>38</v>
      </c>
      <c r="S1848" t="s">
        <v>55</v>
      </c>
      <c r="T1848" t="s">
        <v>40</v>
      </c>
      <c r="U1848" t="s">
        <v>397</v>
      </c>
      <c r="V1848" t="s">
        <v>271</v>
      </c>
      <c r="W1848" t="s">
        <v>40</v>
      </c>
      <c r="X1848" t="s">
        <v>43</v>
      </c>
      <c r="Y1848" t="s">
        <v>95</v>
      </c>
      <c r="Z1848" t="s">
        <v>204</v>
      </c>
      <c r="AA1848" t="s">
        <v>45</v>
      </c>
      <c r="AB1848" t="s">
        <v>559</v>
      </c>
      <c r="AC1848" t="s">
        <v>167</v>
      </c>
      <c r="AD1848" t="s">
        <v>115</v>
      </c>
    </row>
    <row r="1849" spans="1:30" hidden="1" x14ac:dyDescent="0.3">
      <c r="A1849" t="s">
        <v>8041</v>
      </c>
      <c r="B1849" t="s">
        <v>8042</v>
      </c>
      <c r="C1849" s="1" t="str">
        <f t="shared" si="305"/>
        <v>21:0502</v>
      </c>
      <c r="D1849" s="1" t="str">
        <f t="shared" si="309"/>
        <v>21:0166</v>
      </c>
      <c r="E1849" t="s">
        <v>8043</v>
      </c>
      <c r="F1849" t="s">
        <v>8044</v>
      </c>
      <c r="H1849">
        <v>52.236794000000003</v>
      </c>
      <c r="I1849">
        <v>-63.405054</v>
      </c>
      <c r="J1849" s="1" t="str">
        <f t="shared" si="310"/>
        <v>NGR lake sediment grab sample</v>
      </c>
      <c r="K1849" s="1" t="str">
        <f t="shared" si="311"/>
        <v>&lt;177 micron (NGR)</v>
      </c>
      <c r="L1849">
        <v>42</v>
      </c>
      <c r="M1849" t="s">
        <v>191</v>
      </c>
      <c r="N1849">
        <v>669</v>
      </c>
      <c r="O1849" t="s">
        <v>83</v>
      </c>
      <c r="P1849" t="s">
        <v>108</v>
      </c>
      <c r="Q1849" t="s">
        <v>95</v>
      </c>
      <c r="R1849" t="s">
        <v>153</v>
      </c>
      <c r="S1849" t="s">
        <v>193</v>
      </c>
      <c r="T1849" t="s">
        <v>40</v>
      </c>
      <c r="U1849" t="s">
        <v>6918</v>
      </c>
      <c r="V1849" t="s">
        <v>38</v>
      </c>
      <c r="W1849" t="s">
        <v>117</v>
      </c>
      <c r="X1849" t="s">
        <v>43</v>
      </c>
      <c r="Y1849" t="s">
        <v>37</v>
      </c>
      <c r="Z1849" t="s">
        <v>241</v>
      </c>
      <c r="AA1849" t="s">
        <v>258</v>
      </c>
      <c r="AB1849" t="s">
        <v>195</v>
      </c>
      <c r="AC1849" t="s">
        <v>596</v>
      </c>
      <c r="AD1849" t="s">
        <v>241</v>
      </c>
    </row>
    <row r="1850" spans="1:30" hidden="1" x14ac:dyDescent="0.3">
      <c r="A1850" t="s">
        <v>8045</v>
      </c>
      <c r="B1850" t="s">
        <v>8046</v>
      </c>
      <c r="C1850" s="1" t="str">
        <f t="shared" si="305"/>
        <v>21:0502</v>
      </c>
      <c r="D1850" s="1" t="str">
        <f t="shared" si="309"/>
        <v>21:0166</v>
      </c>
      <c r="E1850" t="s">
        <v>8047</v>
      </c>
      <c r="F1850" t="s">
        <v>8048</v>
      </c>
      <c r="H1850">
        <v>52.266360599999999</v>
      </c>
      <c r="I1850">
        <v>-63.384928799999997</v>
      </c>
      <c r="J1850" s="1" t="str">
        <f t="shared" si="310"/>
        <v>NGR lake sediment grab sample</v>
      </c>
      <c r="K1850" s="1" t="str">
        <f t="shared" si="311"/>
        <v>&lt;177 micron (NGR)</v>
      </c>
      <c r="L1850">
        <v>42</v>
      </c>
      <c r="M1850" t="s">
        <v>201</v>
      </c>
      <c r="N1850">
        <v>670</v>
      </c>
      <c r="O1850" t="s">
        <v>104</v>
      </c>
      <c r="P1850" t="s">
        <v>169</v>
      </c>
      <c r="Q1850" t="s">
        <v>95</v>
      </c>
      <c r="R1850" t="s">
        <v>79</v>
      </c>
      <c r="S1850" t="s">
        <v>39</v>
      </c>
      <c r="T1850" t="s">
        <v>40</v>
      </c>
      <c r="U1850" t="s">
        <v>204</v>
      </c>
      <c r="V1850" t="s">
        <v>233</v>
      </c>
      <c r="W1850" t="s">
        <v>117</v>
      </c>
      <c r="X1850" t="s">
        <v>43</v>
      </c>
      <c r="Y1850" t="s">
        <v>95</v>
      </c>
      <c r="Z1850" t="s">
        <v>164</v>
      </c>
      <c r="AA1850" t="s">
        <v>214</v>
      </c>
      <c r="AB1850" t="s">
        <v>204</v>
      </c>
      <c r="AC1850" t="s">
        <v>57</v>
      </c>
      <c r="AD1850" t="s">
        <v>258</v>
      </c>
    </row>
    <row r="1851" spans="1:30" hidden="1" x14ac:dyDescent="0.3">
      <c r="A1851" t="s">
        <v>8049</v>
      </c>
      <c r="B1851" t="s">
        <v>8050</v>
      </c>
      <c r="C1851" s="1" t="str">
        <f t="shared" si="305"/>
        <v>21:0502</v>
      </c>
      <c r="D1851" s="1" t="str">
        <f t="shared" si="309"/>
        <v>21:0166</v>
      </c>
      <c r="E1851" t="s">
        <v>8051</v>
      </c>
      <c r="F1851" t="s">
        <v>8052</v>
      </c>
      <c r="H1851">
        <v>52.261506599999997</v>
      </c>
      <c r="I1851">
        <v>-63.355934400000002</v>
      </c>
      <c r="J1851" s="1" t="str">
        <f t="shared" si="310"/>
        <v>NGR lake sediment grab sample</v>
      </c>
      <c r="K1851" s="1" t="str">
        <f t="shared" si="311"/>
        <v>&lt;177 micron (NGR)</v>
      </c>
      <c r="L1851">
        <v>42</v>
      </c>
      <c r="M1851" t="s">
        <v>210</v>
      </c>
      <c r="N1851">
        <v>671</v>
      </c>
      <c r="O1851" t="s">
        <v>733</v>
      </c>
      <c r="P1851" t="s">
        <v>329</v>
      </c>
      <c r="Q1851" t="s">
        <v>95</v>
      </c>
      <c r="R1851" t="s">
        <v>176</v>
      </c>
      <c r="S1851" t="s">
        <v>68</v>
      </c>
      <c r="T1851" t="s">
        <v>40</v>
      </c>
      <c r="U1851" t="s">
        <v>56</v>
      </c>
      <c r="V1851" t="s">
        <v>97</v>
      </c>
      <c r="W1851" t="s">
        <v>117</v>
      </c>
      <c r="X1851" t="s">
        <v>43</v>
      </c>
      <c r="Y1851" t="s">
        <v>55</v>
      </c>
      <c r="Z1851" t="s">
        <v>423</v>
      </c>
      <c r="AA1851" t="s">
        <v>214</v>
      </c>
      <c r="AB1851" t="s">
        <v>2258</v>
      </c>
      <c r="AC1851" t="s">
        <v>884</v>
      </c>
      <c r="AD1851" t="s">
        <v>314</v>
      </c>
    </row>
    <row r="1852" spans="1:30" hidden="1" x14ac:dyDescent="0.3">
      <c r="A1852" t="s">
        <v>8053</v>
      </c>
      <c r="B1852" t="s">
        <v>8054</v>
      </c>
      <c r="C1852" s="1" t="str">
        <f t="shared" si="305"/>
        <v>21:0502</v>
      </c>
      <c r="D1852" s="1" t="str">
        <f t="shared" si="309"/>
        <v>21:0166</v>
      </c>
      <c r="E1852" t="s">
        <v>8055</v>
      </c>
      <c r="F1852" t="s">
        <v>8056</v>
      </c>
      <c r="H1852">
        <v>52.2414433</v>
      </c>
      <c r="I1852">
        <v>-63.319862700000002</v>
      </c>
      <c r="J1852" s="1" t="str">
        <f t="shared" si="310"/>
        <v>NGR lake sediment grab sample</v>
      </c>
      <c r="K1852" s="1" t="str">
        <f t="shared" si="311"/>
        <v>&lt;177 micron (NGR)</v>
      </c>
      <c r="L1852">
        <v>42</v>
      </c>
      <c r="M1852" t="s">
        <v>221</v>
      </c>
      <c r="N1852">
        <v>672</v>
      </c>
      <c r="O1852" t="s">
        <v>108</v>
      </c>
      <c r="P1852" t="s">
        <v>193</v>
      </c>
      <c r="Q1852" t="s">
        <v>95</v>
      </c>
      <c r="R1852" t="s">
        <v>176</v>
      </c>
      <c r="S1852" t="s">
        <v>153</v>
      </c>
      <c r="T1852" t="s">
        <v>40</v>
      </c>
      <c r="U1852" t="s">
        <v>1020</v>
      </c>
      <c r="V1852" t="s">
        <v>565</v>
      </c>
      <c r="W1852" t="s">
        <v>194</v>
      </c>
      <c r="X1852" t="s">
        <v>179</v>
      </c>
      <c r="Y1852" t="s">
        <v>39</v>
      </c>
      <c r="Z1852" t="s">
        <v>58</v>
      </c>
      <c r="AA1852" t="s">
        <v>204</v>
      </c>
      <c r="AB1852" t="s">
        <v>715</v>
      </c>
      <c r="AC1852" t="s">
        <v>167</v>
      </c>
      <c r="AD1852" t="s">
        <v>1477</v>
      </c>
    </row>
    <row r="1853" spans="1:30" hidden="1" x14ac:dyDescent="0.3">
      <c r="A1853" t="s">
        <v>8057</v>
      </c>
      <c r="B1853" t="s">
        <v>8058</v>
      </c>
      <c r="C1853" s="1" t="str">
        <f t="shared" si="305"/>
        <v>21:0502</v>
      </c>
      <c r="D1853" s="1" t="str">
        <f t="shared" si="309"/>
        <v>21:0166</v>
      </c>
      <c r="E1853" t="s">
        <v>8059</v>
      </c>
      <c r="F1853" t="s">
        <v>8060</v>
      </c>
      <c r="H1853">
        <v>52.242318400000002</v>
      </c>
      <c r="I1853">
        <v>-63.294680100000001</v>
      </c>
      <c r="J1853" s="1" t="str">
        <f t="shared" si="310"/>
        <v>NGR lake sediment grab sample</v>
      </c>
      <c r="K1853" s="1" t="str">
        <f t="shared" si="311"/>
        <v>&lt;177 micron (NGR)</v>
      </c>
      <c r="L1853">
        <v>42</v>
      </c>
      <c r="M1853" t="s">
        <v>230</v>
      </c>
      <c r="N1853">
        <v>673</v>
      </c>
      <c r="O1853" t="s">
        <v>222</v>
      </c>
      <c r="P1853" t="s">
        <v>232</v>
      </c>
      <c r="Q1853" t="s">
        <v>95</v>
      </c>
      <c r="R1853" t="s">
        <v>169</v>
      </c>
      <c r="S1853" t="s">
        <v>192</v>
      </c>
      <c r="T1853" t="s">
        <v>40</v>
      </c>
      <c r="U1853" t="s">
        <v>5949</v>
      </c>
      <c r="V1853" t="s">
        <v>3511</v>
      </c>
      <c r="W1853" t="s">
        <v>194</v>
      </c>
      <c r="X1853" t="s">
        <v>43</v>
      </c>
      <c r="Y1853" t="s">
        <v>136</v>
      </c>
      <c r="Z1853" t="s">
        <v>115</v>
      </c>
      <c r="AA1853" t="s">
        <v>135</v>
      </c>
      <c r="AB1853" t="s">
        <v>4338</v>
      </c>
      <c r="AC1853" t="s">
        <v>598</v>
      </c>
      <c r="AD1853" t="s">
        <v>438</v>
      </c>
    </row>
    <row r="1854" spans="1:30" hidden="1" x14ac:dyDescent="0.3">
      <c r="A1854" t="s">
        <v>8061</v>
      </c>
      <c r="B1854" t="s">
        <v>8062</v>
      </c>
      <c r="C1854" s="1" t="str">
        <f t="shared" si="305"/>
        <v>21:0502</v>
      </c>
      <c r="D1854" s="1" t="str">
        <f t="shared" si="309"/>
        <v>21:0166</v>
      </c>
      <c r="E1854" t="s">
        <v>8063</v>
      </c>
      <c r="F1854" t="s">
        <v>8064</v>
      </c>
      <c r="H1854">
        <v>52.254524000000004</v>
      </c>
      <c r="I1854">
        <v>-63.285430699999999</v>
      </c>
      <c r="J1854" s="1" t="str">
        <f t="shared" si="310"/>
        <v>NGR lake sediment grab sample</v>
      </c>
      <c r="K1854" s="1" t="str">
        <f t="shared" si="311"/>
        <v>&lt;177 micron (NGR)</v>
      </c>
      <c r="L1854">
        <v>42</v>
      </c>
      <c r="M1854" t="s">
        <v>238</v>
      </c>
      <c r="N1854">
        <v>674</v>
      </c>
      <c r="O1854" t="s">
        <v>66</v>
      </c>
      <c r="P1854" t="s">
        <v>153</v>
      </c>
      <c r="Q1854" t="s">
        <v>55</v>
      </c>
      <c r="R1854" t="s">
        <v>202</v>
      </c>
      <c r="S1854" t="s">
        <v>68</v>
      </c>
      <c r="T1854" t="s">
        <v>40</v>
      </c>
      <c r="U1854" t="s">
        <v>314</v>
      </c>
      <c r="V1854" t="s">
        <v>1598</v>
      </c>
      <c r="W1854" t="s">
        <v>40</v>
      </c>
      <c r="X1854" t="s">
        <v>43</v>
      </c>
      <c r="Y1854" t="s">
        <v>39</v>
      </c>
      <c r="Z1854" t="s">
        <v>204</v>
      </c>
      <c r="AA1854" t="s">
        <v>134</v>
      </c>
      <c r="AB1854" t="s">
        <v>968</v>
      </c>
      <c r="AC1854" t="s">
        <v>47</v>
      </c>
      <c r="AD1854" t="s">
        <v>80</v>
      </c>
    </row>
    <row r="1855" spans="1:30" hidden="1" x14ac:dyDescent="0.3">
      <c r="A1855" t="s">
        <v>8065</v>
      </c>
      <c r="B1855" t="s">
        <v>8066</v>
      </c>
      <c r="C1855" s="1" t="str">
        <f t="shared" si="305"/>
        <v>21:0502</v>
      </c>
      <c r="D1855" s="1" t="str">
        <f t="shared" si="309"/>
        <v>21:0166</v>
      </c>
      <c r="E1855" t="s">
        <v>8067</v>
      </c>
      <c r="F1855" t="s">
        <v>8068</v>
      </c>
      <c r="H1855">
        <v>52.256171399999999</v>
      </c>
      <c r="I1855">
        <v>-63.227240600000002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42</v>
      </c>
      <c r="M1855" t="s">
        <v>246</v>
      </c>
      <c r="N1855">
        <v>675</v>
      </c>
      <c r="O1855" t="s">
        <v>104</v>
      </c>
      <c r="P1855" t="s">
        <v>130</v>
      </c>
      <c r="Q1855" t="s">
        <v>95</v>
      </c>
      <c r="R1855" t="s">
        <v>119</v>
      </c>
      <c r="S1855" t="s">
        <v>136</v>
      </c>
      <c r="T1855" t="s">
        <v>40</v>
      </c>
      <c r="U1855" t="s">
        <v>1871</v>
      </c>
      <c r="V1855" t="s">
        <v>2108</v>
      </c>
      <c r="W1855" t="s">
        <v>40</v>
      </c>
      <c r="X1855" t="s">
        <v>179</v>
      </c>
      <c r="Y1855" t="s">
        <v>55</v>
      </c>
      <c r="Z1855" t="s">
        <v>314</v>
      </c>
      <c r="AA1855" t="s">
        <v>135</v>
      </c>
      <c r="AB1855" t="s">
        <v>2125</v>
      </c>
      <c r="AC1855" t="s">
        <v>1181</v>
      </c>
      <c r="AD1855" t="s">
        <v>392</v>
      </c>
    </row>
    <row r="1856" spans="1:30" hidden="1" x14ac:dyDescent="0.3">
      <c r="A1856" t="s">
        <v>8069</v>
      </c>
      <c r="B1856" t="s">
        <v>8070</v>
      </c>
      <c r="C1856" s="1" t="str">
        <f t="shared" si="305"/>
        <v>21:0502</v>
      </c>
      <c r="D1856" s="1" t="str">
        <f t="shared" si="309"/>
        <v>21:0166</v>
      </c>
      <c r="E1856" t="s">
        <v>8071</v>
      </c>
      <c r="F1856" t="s">
        <v>8072</v>
      </c>
      <c r="H1856">
        <v>52.2405914</v>
      </c>
      <c r="I1856">
        <v>-63.174647299999997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43</v>
      </c>
      <c r="M1856" t="s">
        <v>34</v>
      </c>
      <c r="N1856">
        <v>676</v>
      </c>
      <c r="O1856" t="s">
        <v>314</v>
      </c>
      <c r="P1856" t="s">
        <v>270</v>
      </c>
      <c r="Q1856" t="s">
        <v>95</v>
      </c>
      <c r="R1856" t="s">
        <v>54</v>
      </c>
      <c r="S1856" t="s">
        <v>92</v>
      </c>
      <c r="T1856" t="s">
        <v>40</v>
      </c>
      <c r="U1856" t="s">
        <v>314</v>
      </c>
      <c r="V1856" t="s">
        <v>415</v>
      </c>
      <c r="W1856" t="s">
        <v>194</v>
      </c>
      <c r="X1856" t="s">
        <v>43</v>
      </c>
      <c r="Y1856" t="s">
        <v>55</v>
      </c>
      <c r="Z1856" t="s">
        <v>214</v>
      </c>
      <c r="AA1856" t="s">
        <v>58</v>
      </c>
      <c r="AB1856" t="s">
        <v>8073</v>
      </c>
      <c r="AC1856" t="s">
        <v>947</v>
      </c>
      <c r="AD1856" t="s">
        <v>44</v>
      </c>
    </row>
    <row r="1857" spans="1:30" hidden="1" x14ac:dyDescent="0.3">
      <c r="A1857" t="s">
        <v>8074</v>
      </c>
      <c r="B1857" t="s">
        <v>8075</v>
      </c>
      <c r="C1857" s="1" t="str">
        <f t="shared" si="305"/>
        <v>21:0502</v>
      </c>
      <c r="D1857" s="1" t="str">
        <f t="shared" si="309"/>
        <v>21:0166</v>
      </c>
      <c r="E1857" t="s">
        <v>8076</v>
      </c>
      <c r="F1857" t="s">
        <v>8077</v>
      </c>
      <c r="H1857">
        <v>52.237516999999997</v>
      </c>
      <c r="I1857">
        <v>-63.211988499999997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43</v>
      </c>
      <c r="M1857" t="s">
        <v>76</v>
      </c>
      <c r="N1857">
        <v>677</v>
      </c>
      <c r="O1857" t="s">
        <v>403</v>
      </c>
      <c r="P1857" t="s">
        <v>169</v>
      </c>
      <c r="Q1857" t="s">
        <v>95</v>
      </c>
      <c r="R1857" t="s">
        <v>176</v>
      </c>
      <c r="S1857" t="s">
        <v>153</v>
      </c>
      <c r="T1857" t="s">
        <v>40</v>
      </c>
      <c r="U1857" t="s">
        <v>154</v>
      </c>
      <c r="V1857" t="s">
        <v>598</v>
      </c>
      <c r="W1857" t="s">
        <v>40</v>
      </c>
      <c r="X1857" t="s">
        <v>43</v>
      </c>
      <c r="Y1857" t="s">
        <v>39</v>
      </c>
      <c r="Z1857" t="s">
        <v>258</v>
      </c>
      <c r="AA1857" t="s">
        <v>134</v>
      </c>
      <c r="AB1857" t="s">
        <v>416</v>
      </c>
      <c r="AC1857" t="s">
        <v>70</v>
      </c>
      <c r="AD1857" t="s">
        <v>107</v>
      </c>
    </row>
    <row r="1858" spans="1:30" hidden="1" x14ac:dyDescent="0.3">
      <c r="A1858" t="s">
        <v>8078</v>
      </c>
      <c r="B1858" t="s">
        <v>8079</v>
      </c>
      <c r="C1858" s="1" t="str">
        <f t="shared" si="305"/>
        <v>21:0502</v>
      </c>
      <c r="D1858" s="1" t="str">
        <f t="shared" si="309"/>
        <v>21:0166</v>
      </c>
      <c r="E1858" t="s">
        <v>8071</v>
      </c>
      <c r="F1858" t="s">
        <v>8080</v>
      </c>
      <c r="H1858">
        <v>52.2405914</v>
      </c>
      <c r="I1858">
        <v>-63.174647299999997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43</v>
      </c>
      <c r="M1858" t="s">
        <v>65</v>
      </c>
      <c r="N1858">
        <v>678</v>
      </c>
      <c r="O1858" t="s">
        <v>665</v>
      </c>
      <c r="P1858" t="s">
        <v>103</v>
      </c>
      <c r="Q1858" t="s">
        <v>95</v>
      </c>
      <c r="R1858" t="s">
        <v>54</v>
      </c>
      <c r="S1858" t="s">
        <v>92</v>
      </c>
      <c r="T1858" t="s">
        <v>40</v>
      </c>
      <c r="U1858" t="s">
        <v>1134</v>
      </c>
      <c r="V1858" t="s">
        <v>106</v>
      </c>
      <c r="W1858" t="s">
        <v>40</v>
      </c>
      <c r="X1858" t="s">
        <v>43</v>
      </c>
      <c r="Y1858" t="s">
        <v>55</v>
      </c>
      <c r="Z1858" t="s">
        <v>337</v>
      </c>
      <c r="AA1858" t="s">
        <v>58</v>
      </c>
      <c r="AB1858" t="s">
        <v>8081</v>
      </c>
      <c r="AC1858" t="s">
        <v>884</v>
      </c>
      <c r="AD1858" t="s">
        <v>45</v>
      </c>
    </row>
    <row r="1859" spans="1:30" hidden="1" x14ac:dyDescent="0.3">
      <c r="A1859" t="s">
        <v>8082</v>
      </c>
      <c r="B1859" t="s">
        <v>8083</v>
      </c>
      <c r="C1859" s="1" t="str">
        <f t="shared" si="305"/>
        <v>21:0502</v>
      </c>
      <c r="D1859" s="1" t="str">
        <f t="shared" si="309"/>
        <v>21:0166</v>
      </c>
      <c r="E1859" t="s">
        <v>8071</v>
      </c>
      <c r="F1859" t="s">
        <v>8084</v>
      </c>
      <c r="H1859">
        <v>52.2405914</v>
      </c>
      <c r="I1859">
        <v>-63.174647299999997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43</v>
      </c>
      <c r="M1859" t="s">
        <v>52</v>
      </c>
      <c r="N1859">
        <v>679</v>
      </c>
      <c r="O1859" t="s">
        <v>720</v>
      </c>
      <c r="P1859" t="s">
        <v>128</v>
      </c>
      <c r="Q1859" t="s">
        <v>95</v>
      </c>
      <c r="R1859" t="s">
        <v>36</v>
      </c>
      <c r="S1859" t="s">
        <v>92</v>
      </c>
      <c r="T1859" t="s">
        <v>40</v>
      </c>
      <c r="U1859" t="s">
        <v>641</v>
      </c>
      <c r="V1859" t="s">
        <v>351</v>
      </c>
      <c r="W1859" t="s">
        <v>40</v>
      </c>
      <c r="X1859" t="s">
        <v>43</v>
      </c>
      <c r="Y1859" t="s">
        <v>39</v>
      </c>
      <c r="Z1859" t="s">
        <v>337</v>
      </c>
      <c r="AA1859" t="s">
        <v>58</v>
      </c>
      <c r="AB1859" t="s">
        <v>2931</v>
      </c>
      <c r="AC1859" t="s">
        <v>85</v>
      </c>
      <c r="AD1859" t="s">
        <v>44</v>
      </c>
    </row>
    <row r="1860" spans="1:30" hidden="1" x14ac:dyDescent="0.3">
      <c r="A1860" t="s">
        <v>8085</v>
      </c>
      <c r="B1860" t="s">
        <v>8086</v>
      </c>
      <c r="C1860" s="1" t="str">
        <f t="shared" si="305"/>
        <v>21:0502</v>
      </c>
      <c r="D1860" s="1" t="str">
        <f t="shared" si="309"/>
        <v>21:0166</v>
      </c>
      <c r="E1860" t="s">
        <v>8087</v>
      </c>
      <c r="F1860" t="s">
        <v>8088</v>
      </c>
      <c r="H1860">
        <v>52.263279300000001</v>
      </c>
      <c r="I1860">
        <v>-63.166299500000001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43</v>
      </c>
      <c r="M1860" t="s">
        <v>91</v>
      </c>
      <c r="N1860">
        <v>680</v>
      </c>
      <c r="O1860" t="s">
        <v>103</v>
      </c>
      <c r="P1860" t="s">
        <v>193</v>
      </c>
      <c r="Q1860" t="s">
        <v>95</v>
      </c>
      <c r="R1860" t="s">
        <v>79</v>
      </c>
      <c r="S1860" t="s">
        <v>37</v>
      </c>
      <c r="T1860" t="s">
        <v>40</v>
      </c>
      <c r="U1860" t="s">
        <v>1120</v>
      </c>
      <c r="V1860" t="s">
        <v>42</v>
      </c>
      <c r="W1860" t="s">
        <v>40</v>
      </c>
      <c r="X1860" t="s">
        <v>43</v>
      </c>
      <c r="Y1860" t="s">
        <v>39</v>
      </c>
      <c r="Z1860" t="s">
        <v>134</v>
      </c>
      <c r="AA1860" t="s">
        <v>204</v>
      </c>
      <c r="AB1860" t="s">
        <v>2747</v>
      </c>
      <c r="AC1860" t="s">
        <v>60</v>
      </c>
      <c r="AD1860" t="s">
        <v>196</v>
      </c>
    </row>
    <row r="1861" spans="1:30" hidden="1" x14ac:dyDescent="0.3">
      <c r="A1861" t="s">
        <v>8089</v>
      </c>
      <c r="B1861" t="s">
        <v>8090</v>
      </c>
      <c r="C1861" s="1" t="str">
        <f t="shared" si="305"/>
        <v>21:0502</v>
      </c>
      <c r="D1861" s="1" t="str">
        <f t="shared" si="309"/>
        <v>21:0166</v>
      </c>
      <c r="E1861" t="s">
        <v>8091</v>
      </c>
      <c r="F1861" t="s">
        <v>8092</v>
      </c>
      <c r="H1861">
        <v>52.267064099999999</v>
      </c>
      <c r="I1861">
        <v>-63.132188300000003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43</v>
      </c>
      <c r="M1861" t="s">
        <v>102</v>
      </c>
      <c r="N1861">
        <v>681</v>
      </c>
      <c r="O1861" t="s">
        <v>108</v>
      </c>
      <c r="P1861" t="s">
        <v>153</v>
      </c>
      <c r="Q1861" t="s">
        <v>95</v>
      </c>
      <c r="R1861" t="s">
        <v>131</v>
      </c>
      <c r="S1861" t="s">
        <v>38</v>
      </c>
      <c r="T1861" t="s">
        <v>40</v>
      </c>
      <c r="U1861" t="s">
        <v>1309</v>
      </c>
      <c r="V1861" t="s">
        <v>444</v>
      </c>
      <c r="W1861" t="s">
        <v>40</v>
      </c>
      <c r="X1861" t="s">
        <v>179</v>
      </c>
      <c r="Y1861" t="s">
        <v>95</v>
      </c>
      <c r="Z1861" t="s">
        <v>35</v>
      </c>
      <c r="AA1861" t="s">
        <v>134</v>
      </c>
      <c r="AB1861" t="s">
        <v>830</v>
      </c>
      <c r="AC1861" t="s">
        <v>106</v>
      </c>
      <c r="AD1861" t="s">
        <v>61</v>
      </c>
    </row>
    <row r="1862" spans="1:30" hidden="1" x14ac:dyDescent="0.3">
      <c r="A1862" t="s">
        <v>8093</v>
      </c>
      <c r="B1862" t="s">
        <v>8094</v>
      </c>
      <c r="C1862" s="1" t="str">
        <f t="shared" si="305"/>
        <v>21:0502</v>
      </c>
      <c r="D1862" s="1" t="str">
        <f t="shared" si="309"/>
        <v>21:0166</v>
      </c>
      <c r="E1862" t="s">
        <v>8095</v>
      </c>
      <c r="F1862" t="s">
        <v>8096</v>
      </c>
      <c r="H1862">
        <v>52.233884799999998</v>
      </c>
      <c r="I1862">
        <v>-63.109144200000003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43</v>
      </c>
      <c r="M1862" t="s">
        <v>113</v>
      </c>
      <c r="N1862">
        <v>682</v>
      </c>
      <c r="O1862" t="s">
        <v>434</v>
      </c>
      <c r="P1862" t="s">
        <v>66</v>
      </c>
      <c r="Q1862" t="s">
        <v>95</v>
      </c>
      <c r="R1862" t="s">
        <v>193</v>
      </c>
      <c r="S1862" t="s">
        <v>135</v>
      </c>
      <c r="T1862" t="s">
        <v>40</v>
      </c>
      <c r="U1862" t="s">
        <v>8097</v>
      </c>
      <c r="V1862" t="s">
        <v>7192</v>
      </c>
      <c r="W1862" t="s">
        <v>40</v>
      </c>
      <c r="X1862" t="s">
        <v>43</v>
      </c>
      <c r="Y1862" t="s">
        <v>153</v>
      </c>
      <c r="Z1862" t="s">
        <v>115</v>
      </c>
      <c r="AA1862" t="s">
        <v>314</v>
      </c>
      <c r="AB1862" t="s">
        <v>472</v>
      </c>
      <c r="AC1862" t="s">
        <v>37</v>
      </c>
      <c r="AD1862" t="s">
        <v>392</v>
      </c>
    </row>
    <row r="1863" spans="1:30" hidden="1" x14ac:dyDescent="0.3">
      <c r="A1863" t="s">
        <v>8098</v>
      </c>
      <c r="B1863" t="s">
        <v>8099</v>
      </c>
      <c r="C1863" s="1" t="str">
        <f t="shared" si="305"/>
        <v>21:0502</v>
      </c>
      <c r="D1863" s="1" t="str">
        <f t="shared" si="309"/>
        <v>21:0166</v>
      </c>
      <c r="E1863" t="s">
        <v>8100</v>
      </c>
      <c r="F1863" t="s">
        <v>8101</v>
      </c>
      <c r="H1863">
        <v>52.239607300000003</v>
      </c>
      <c r="I1863">
        <v>-63.070045899999997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43</v>
      </c>
      <c r="M1863" t="s">
        <v>127</v>
      </c>
      <c r="N1863">
        <v>683</v>
      </c>
      <c r="O1863" t="s">
        <v>336</v>
      </c>
      <c r="P1863" t="s">
        <v>344</v>
      </c>
      <c r="Q1863" t="s">
        <v>95</v>
      </c>
      <c r="R1863" t="s">
        <v>119</v>
      </c>
      <c r="S1863" t="s">
        <v>202</v>
      </c>
      <c r="T1863" t="s">
        <v>117</v>
      </c>
      <c r="U1863" t="s">
        <v>1412</v>
      </c>
      <c r="V1863" t="s">
        <v>3658</v>
      </c>
      <c r="W1863" t="s">
        <v>194</v>
      </c>
      <c r="X1863" t="s">
        <v>43</v>
      </c>
      <c r="Y1863" t="s">
        <v>176</v>
      </c>
      <c r="Z1863" t="s">
        <v>1175</v>
      </c>
      <c r="AA1863" t="s">
        <v>314</v>
      </c>
      <c r="AB1863" t="s">
        <v>1259</v>
      </c>
      <c r="AC1863" t="s">
        <v>353</v>
      </c>
      <c r="AD1863" t="s">
        <v>6252</v>
      </c>
    </row>
    <row r="1864" spans="1:30" hidden="1" x14ac:dyDescent="0.3">
      <c r="A1864" t="s">
        <v>8102</v>
      </c>
      <c r="B1864" t="s">
        <v>8103</v>
      </c>
      <c r="C1864" s="1" t="str">
        <f t="shared" si="305"/>
        <v>21:0502</v>
      </c>
      <c r="D1864" s="1" t="str">
        <f t="shared" si="309"/>
        <v>21:0166</v>
      </c>
      <c r="E1864" t="s">
        <v>8104</v>
      </c>
      <c r="F1864" t="s">
        <v>8105</v>
      </c>
      <c r="H1864">
        <v>52.241427100000003</v>
      </c>
      <c r="I1864">
        <v>-63.014180799999998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43</v>
      </c>
      <c r="M1864" t="s">
        <v>142</v>
      </c>
      <c r="N1864">
        <v>684</v>
      </c>
      <c r="O1864" t="s">
        <v>2493</v>
      </c>
      <c r="P1864" t="s">
        <v>66</v>
      </c>
      <c r="Q1864" t="s">
        <v>95</v>
      </c>
      <c r="R1864" t="s">
        <v>119</v>
      </c>
      <c r="S1864" t="s">
        <v>202</v>
      </c>
      <c r="T1864" t="s">
        <v>40</v>
      </c>
      <c r="U1864" t="s">
        <v>8106</v>
      </c>
      <c r="V1864" t="s">
        <v>643</v>
      </c>
      <c r="W1864" t="s">
        <v>40</v>
      </c>
      <c r="X1864" t="s">
        <v>43</v>
      </c>
      <c r="Y1864" t="s">
        <v>37</v>
      </c>
      <c r="Z1864" t="s">
        <v>82</v>
      </c>
      <c r="AA1864" t="s">
        <v>135</v>
      </c>
      <c r="AB1864" t="s">
        <v>1250</v>
      </c>
      <c r="AC1864" t="s">
        <v>70</v>
      </c>
      <c r="AD1864" t="s">
        <v>1060</v>
      </c>
    </row>
    <row r="1865" spans="1:30" hidden="1" x14ac:dyDescent="0.3">
      <c r="A1865" t="s">
        <v>8107</v>
      </c>
      <c r="B1865" t="s">
        <v>8108</v>
      </c>
      <c r="C1865" s="1" t="str">
        <f t="shared" si="305"/>
        <v>21:0502</v>
      </c>
      <c r="D1865" s="1" t="str">
        <f t="shared" si="309"/>
        <v>21:0166</v>
      </c>
      <c r="E1865" t="s">
        <v>8109</v>
      </c>
      <c r="F1865" t="s">
        <v>8110</v>
      </c>
      <c r="H1865">
        <v>52.240500300000001</v>
      </c>
      <c r="I1865">
        <v>-62.976442300000002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43</v>
      </c>
      <c r="M1865" t="s">
        <v>150</v>
      </c>
      <c r="N1865">
        <v>685</v>
      </c>
      <c r="O1865" t="s">
        <v>414</v>
      </c>
      <c r="P1865" t="s">
        <v>38</v>
      </c>
      <c r="Q1865" t="s">
        <v>95</v>
      </c>
      <c r="R1865" t="s">
        <v>131</v>
      </c>
      <c r="S1865" t="s">
        <v>119</v>
      </c>
      <c r="T1865" t="s">
        <v>40</v>
      </c>
      <c r="U1865" t="s">
        <v>832</v>
      </c>
      <c r="V1865" t="s">
        <v>293</v>
      </c>
      <c r="W1865" t="s">
        <v>40</v>
      </c>
      <c r="X1865" t="s">
        <v>43</v>
      </c>
      <c r="Y1865" t="s">
        <v>39</v>
      </c>
      <c r="Z1865" t="s">
        <v>214</v>
      </c>
      <c r="AA1865" t="s">
        <v>204</v>
      </c>
      <c r="AB1865" t="s">
        <v>1411</v>
      </c>
      <c r="AC1865" t="s">
        <v>57</v>
      </c>
      <c r="AD1865" t="s">
        <v>122</v>
      </c>
    </row>
    <row r="1866" spans="1:30" hidden="1" x14ac:dyDescent="0.3">
      <c r="A1866" t="s">
        <v>8111</v>
      </c>
      <c r="B1866" t="s">
        <v>8112</v>
      </c>
      <c r="C1866" s="1" t="str">
        <f t="shared" si="305"/>
        <v>21:0502</v>
      </c>
      <c r="D1866" s="1" t="str">
        <f t="shared" si="309"/>
        <v>21:0166</v>
      </c>
      <c r="E1866" t="s">
        <v>8113</v>
      </c>
      <c r="F1866" t="s">
        <v>8114</v>
      </c>
      <c r="H1866">
        <v>52.215918299999998</v>
      </c>
      <c r="I1866">
        <v>-62.9717713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43</v>
      </c>
      <c r="M1866" t="s">
        <v>175</v>
      </c>
      <c r="N1866">
        <v>686</v>
      </c>
      <c r="O1866" t="s">
        <v>1019</v>
      </c>
      <c r="P1866" t="s">
        <v>185</v>
      </c>
      <c r="Q1866" t="s">
        <v>95</v>
      </c>
      <c r="R1866" t="s">
        <v>131</v>
      </c>
      <c r="S1866" t="s">
        <v>92</v>
      </c>
      <c r="T1866" t="s">
        <v>40</v>
      </c>
      <c r="U1866" t="s">
        <v>3111</v>
      </c>
      <c r="V1866" t="s">
        <v>590</v>
      </c>
      <c r="W1866" t="s">
        <v>40</v>
      </c>
      <c r="X1866" t="s">
        <v>43</v>
      </c>
      <c r="Y1866" t="s">
        <v>37</v>
      </c>
      <c r="Z1866" t="s">
        <v>423</v>
      </c>
      <c r="AA1866" t="s">
        <v>134</v>
      </c>
      <c r="AB1866" t="s">
        <v>1096</v>
      </c>
      <c r="AC1866" t="s">
        <v>57</v>
      </c>
      <c r="AD1866" t="s">
        <v>478</v>
      </c>
    </row>
    <row r="1867" spans="1:30" hidden="1" x14ac:dyDescent="0.3">
      <c r="A1867" t="s">
        <v>8115</v>
      </c>
      <c r="B1867" t="s">
        <v>8116</v>
      </c>
      <c r="C1867" s="1" t="str">
        <f t="shared" si="305"/>
        <v>21:0502</v>
      </c>
      <c r="D1867" s="1" t="str">
        <f>HYPERLINK("http://geochem.nrcan.gc.ca/cdogs/content/svy/svy_e.htm", "")</f>
        <v/>
      </c>
      <c r="G1867" s="1" t="str">
        <f>HYPERLINK("http://geochem.nrcan.gc.ca/cdogs/content/cr_/cr_00056_e.htm", "56")</f>
        <v>56</v>
      </c>
      <c r="J1867" t="s">
        <v>161</v>
      </c>
      <c r="K1867" t="s">
        <v>162</v>
      </c>
      <c r="L1867">
        <v>43</v>
      </c>
      <c r="M1867" t="s">
        <v>163</v>
      </c>
      <c r="N1867">
        <v>687</v>
      </c>
      <c r="O1867" t="s">
        <v>434</v>
      </c>
      <c r="P1867" t="s">
        <v>733</v>
      </c>
      <c r="Q1867" t="s">
        <v>165</v>
      </c>
      <c r="R1867" t="s">
        <v>414</v>
      </c>
      <c r="S1867" t="s">
        <v>130</v>
      </c>
      <c r="T1867" t="s">
        <v>117</v>
      </c>
      <c r="U1867" t="s">
        <v>553</v>
      </c>
      <c r="V1867" t="s">
        <v>2278</v>
      </c>
      <c r="W1867" t="s">
        <v>239</v>
      </c>
      <c r="X1867" t="s">
        <v>256</v>
      </c>
      <c r="Y1867" t="s">
        <v>136</v>
      </c>
      <c r="Z1867" t="s">
        <v>58</v>
      </c>
      <c r="AA1867" t="s">
        <v>196</v>
      </c>
      <c r="AB1867" t="s">
        <v>1043</v>
      </c>
      <c r="AC1867" t="s">
        <v>8117</v>
      </c>
      <c r="AD1867" t="s">
        <v>8118</v>
      </c>
    </row>
    <row r="1868" spans="1:30" hidden="1" x14ac:dyDescent="0.3">
      <c r="A1868" t="s">
        <v>8119</v>
      </c>
      <c r="B1868" t="s">
        <v>8120</v>
      </c>
      <c r="C1868" s="1" t="str">
        <f t="shared" si="305"/>
        <v>21:0502</v>
      </c>
      <c r="D1868" s="1" t="str">
        <f t="shared" ref="D1868:D1880" si="312">HYPERLINK("http://geochem.nrcan.gc.ca/cdogs/content/svy/svy210166_e.htm", "21:0166")</f>
        <v>21:0166</v>
      </c>
      <c r="E1868" t="s">
        <v>8121</v>
      </c>
      <c r="F1868" t="s">
        <v>8122</v>
      </c>
      <c r="H1868">
        <v>52.174520299999998</v>
      </c>
      <c r="I1868">
        <v>-62.958212600000003</v>
      </c>
      <c r="J1868" s="1" t="str">
        <f t="shared" ref="J1868:J1880" si="313">HYPERLINK("http://geochem.nrcan.gc.ca/cdogs/content/kwd/kwd020027_e.htm", "NGR lake sediment grab sample")</f>
        <v>NGR lake sediment grab sample</v>
      </c>
      <c r="K1868" s="1" t="str">
        <f t="shared" ref="K1868:K1880" si="314">HYPERLINK("http://geochem.nrcan.gc.ca/cdogs/content/kwd/kwd080006_e.htm", "&lt;177 micron (NGR)")</f>
        <v>&lt;177 micron (NGR)</v>
      </c>
      <c r="L1868">
        <v>43</v>
      </c>
      <c r="M1868" t="s">
        <v>184</v>
      </c>
      <c r="N1868">
        <v>688</v>
      </c>
      <c r="O1868" t="s">
        <v>3419</v>
      </c>
      <c r="P1868" t="s">
        <v>130</v>
      </c>
      <c r="Q1868" t="s">
        <v>95</v>
      </c>
      <c r="R1868" t="s">
        <v>92</v>
      </c>
      <c r="S1868" t="s">
        <v>68</v>
      </c>
      <c r="T1868" t="s">
        <v>40</v>
      </c>
      <c r="U1868" t="s">
        <v>776</v>
      </c>
      <c r="V1868" t="s">
        <v>2271</v>
      </c>
      <c r="W1868" t="s">
        <v>40</v>
      </c>
      <c r="X1868" t="s">
        <v>43</v>
      </c>
      <c r="Y1868" t="s">
        <v>37</v>
      </c>
      <c r="Z1868" t="s">
        <v>211</v>
      </c>
      <c r="AA1868" t="s">
        <v>214</v>
      </c>
      <c r="AB1868" t="s">
        <v>678</v>
      </c>
      <c r="AC1868" t="s">
        <v>60</v>
      </c>
      <c r="AD1868" t="s">
        <v>48</v>
      </c>
    </row>
    <row r="1869" spans="1:30" hidden="1" x14ac:dyDescent="0.3">
      <c r="A1869" t="s">
        <v>8123</v>
      </c>
      <c r="B1869" t="s">
        <v>8124</v>
      </c>
      <c r="C1869" s="1" t="str">
        <f t="shared" si="305"/>
        <v>21:0502</v>
      </c>
      <c r="D1869" s="1" t="str">
        <f t="shared" si="312"/>
        <v>21:0166</v>
      </c>
      <c r="E1869" t="s">
        <v>8125</v>
      </c>
      <c r="F1869" t="s">
        <v>8126</v>
      </c>
      <c r="H1869">
        <v>52.262357299999998</v>
      </c>
      <c r="I1869">
        <v>-62.9756109</v>
      </c>
      <c r="J1869" s="1" t="str">
        <f t="shared" si="313"/>
        <v>NGR lake sediment grab sample</v>
      </c>
      <c r="K1869" s="1" t="str">
        <f t="shared" si="314"/>
        <v>&lt;177 micron (NGR)</v>
      </c>
      <c r="L1869">
        <v>43</v>
      </c>
      <c r="M1869" t="s">
        <v>191</v>
      </c>
      <c r="N1869">
        <v>689</v>
      </c>
      <c r="O1869" t="s">
        <v>255</v>
      </c>
      <c r="P1869" t="s">
        <v>176</v>
      </c>
      <c r="Q1869" t="s">
        <v>95</v>
      </c>
      <c r="R1869" t="s">
        <v>119</v>
      </c>
      <c r="S1869" t="s">
        <v>130</v>
      </c>
      <c r="T1869" t="s">
        <v>40</v>
      </c>
      <c r="U1869" t="s">
        <v>8127</v>
      </c>
      <c r="V1869" t="s">
        <v>2776</v>
      </c>
      <c r="W1869" t="s">
        <v>40</v>
      </c>
      <c r="X1869" t="s">
        <v>43</v>
      </c>
      <c r="Y1869" t="s">
        <v>55</v>
      </c>
      <c r="Z1869" t="s">
        <v>258</v>
      </c>
      <c r="AA1869" t="s">
        <v>204</v>
      </c>
      <c r="AB1869" t="s">
        <v>1037</v>
      </c>
      <c r="AC1869" t="s">
        <v>70</v>
      </c>
      <c r="AD1869" t="s">
        <v>71</v>
      </c>
    </row>
    <row r="1870" spans="1:30" hidden="1" x14ac:dyDescent="0.3">
      <c r="A1870" t="s">
        <v>8128</v>
      </c>
      <c r="B1870" t="s">
        <v>8129</v>
      </c>
      <c r="C1870" s="1" t="str">
        <f t="shared" si="305"/>
        <v>21:0502</v>
      </c>
      <c r="D1870" s="1" t="str">
        <f t="shared" si="312"/>
        <v>21:0166</v>
      </c>
      <c r="E1870" t="s">
        <v>8130</v>
      </c>
      <c r="F1870" t="s">
        <v>8131</v>
      </c>
      <c r="H1870">
        <v>52.299337399999999</v>
      </c>
      <c r="I1870">
        <v>-62.9758852</v>
      </c>
      <c r="J1870" s="1" t="str">
        <f t="shared" si="313"/>
        <v>NGR lake sediment grab sample</v>
      </c>
      <c r="K1870" s="1" t="str">
        <f t="shared" si="314"/>
        <v>&lt;177 micron (NGR)</v>
      </c>
      <c r="L1870">
        <v>43</v>
      </c>
      <c r="M1870" t="s">
        <v>201</v>
      </c>
      <c r="N1870">
        <v>690</v>
      </c>
      <c r="O1870" t="s">
        <v>263</v>
      </c>
      <c r="P1870" t="s">
        <v>79</v>
      </c>
      <c r="Q1870" t="s">
        <v>95</v>
      </c>
      <c r="R1870" t="s">
        <v>153</v>
      </c>
      <c r="S1870" t="s">
        <v>68</v>
      </c>
      <c r="T1870" t="s">
        <v>40</v>
      </c>
      <c r="U1870" t="s">
        <v>665</v>
      </c>
      <c r="V1870" t="s">
        <v>2722</v>
      </c>
      <c r="W1870" t="s">
        <v>40</v>
      </c>
      <c r="X1870" t="s">
        <v>43</v>
      </c>
      <c r="Y1870" t="s">
        <v>95</v>
      </c>
      <c r="Z1870" t="s">
        <v>135</v>
      </c>
      <c r="AA1870" t="s">
        <v>134</v>
      </c>
      <c r="AB1870" t="s">
        <v>306</v>
      </c>
      <c r="AC1870" t="s">
        <v>57</v>
      </c>
      <c r="AD1870" t="s">
        <v>155</v>
      </c>
    </row>
    <row r="1871" spans="1:30" hidden="1" x14ac:dyDescent="0.3">
      <c r="A1871" t="s">
        <v>8132</v>
      </c>
      <c r="B1871" t="s">
        <v>8133</v>
      </c>
      <c r="C1871" s="1" t="str">
        <f t="shared" si="305"/>
        <v>21:0502</v>
      </c>
      <c r="D1871" s="1" t="str">
        <f t="shared" si="312"/>
        <v>21:0166</v>
      </c>
      <c r="E1871" t="s">
        <v>8134</v>
      </c>
      <c r="F1871" t="s">
        <v>8135</v>
      </c>
      <c r="H1871">
        <v>52.334928599999998</v>
      </c>
      <c r="I1871">
        <v>-62.960120000000003</v>
      </c>
      <c r="J1871" s="1" t="str">
        <f t="shared" si="313"/>
        <v>NGR lake sediment grab sample</v>
      </c>
      <c r="K1871" s="1" t="str">
        <f t="shared" si="314"/>
        <v>&lt;177 micron (NGR)</v>
      </c>
      <c r="L1871">
        <v>43</v>
      </c>
      <c r="M1871" t="s">
        <v>210</v>
      </c>
      <c r="N1871">
        <v>691</v>
      </c>
      <c r="O1871" t="s">
        <v>383</v>
      </c>
      <c r="P1871" t="s">
        <v>202</v>
      </c>
      <c r="Q1871" t="s">
        <v>95</v>
      </c>
      <c r="R1871" t="s">
        <v>202</v>
      </c>
      <c r="S1871" t="s">
        <v>92</v>
      </c>
      <c r="T1871" t="s">
        <v>40</v>
      </c>
      <c r="U1871" t="s">
        <v>624</v>
      </c>
      <c r="V1871" t="s">
        <v>293</v>
      </c>
      <c r="W1871" t="s">
        <v>40</v>
      </c>
      <c r="X1871" t="s">
        <v>43</v>
      </c>
      <c r="Y1871" t="s">
        <v>55</v>
      </c>
      <c r="Z1871" t="s">
        <v>214</v>
      </c>
      <c r="AA1871" t="s">
        <v>135</v>
      </c>
      <c r="AB1871" t="s">
        <v>192</v>
      </c>
      <c r="AC1871" t="s">
        <v>179</v>
      </c>
      <c r="AD1871" t="s">
        <v>409</v>
      </c>
    </row>
    <row r="1872" spans="1:30" hidden="1" x14ac:dyDescent="0.3">
      <c r="A1872" t="s">
        <v>8136</v>
      </c>
      <c r="B1872" t="s">
        <v>8137</v>
      </c>
      <c r="C1872" s="1" t="str">
        <f t="shared" si="305"/>
        <v>21:0502</v>
      </c>
      <c r="D1872" s="1" t="str">
        <f t="shared" si="312"/>
        <v>21:0166</v>
      </c>
      <c r="E1872" t="s">
        <v>8138</v>
      </c>
      <c r="F1872" t="s">
        <v>8139</v>
      </c>
      <c r="H1872">
        <v>52.321053200000001</v>
      </c>
      <c r="I1872">
        <v>-62.906963599999997</v>
      </c>
      <c r="J1872" s="1" t="str">
        <f t="shared" si="313"/>
        <v>NGR lake sediment grab sample</v>
      </c>
      <c r="K1872" s="1" t="str">
        <f t="shared" si="314"/>
        <v>&lt;177 micron (NGR)</v>
      </c>
      <c r="L1872">
        <v>43</v>
      </c>
      <c r="M1872" t="s">
        <v>221</v>
      </c>
      <c r="N1872">
        <v>692</v>
      </c>
      <c r="O1872" t="s">
        <v>329</v>
      </c>
      <c r="P1872" t="s">
        <v>153</v>
      </c>
      <c r="Q1872" t="s">
        <v>95</v>
      </c>
      <c r="R1872" t="s">
        <v>131</v>
      </c>
      <c r="S1872" t="s">
        <v>55</v>
      </c>
      <c r="T1872" t="s">
        <v>40</v>
      </c>
      <c r="U1872" t="s">
        <v>135</v>
      </c>
      <c r="V1872" t="s">
        <v>233</v>
      </c>
      <c r="W1872" t="s">
        <v>194</v>
      </c>
      <c r="X1872" t="s">
        <v>43</v>
      </c>
      <c r="Y1872" t="s">
        <v>95</v>
      </c>
      <c r="Z1872" t="s">
        <v>134</v>
      </c>
      <c r="AA1872" t="s">
        <v>135</v>
      </c>
      <c r="AB1872" t="s">
        <v>1579</v>
      </c>
      <c r="AC1872" t="s">
        <v>144</v>
      </c>
      <c r="AD1872" t="s">
        <v>83</v>
      </c>
    </row>
    <row r="1873" spans="1:30" hidden="1" x14ac:dyDescent="0.3">
      <c r="A1873" t="s">
        <v>8140</v>
      </c>
      <c r="B1873" t="s">
        <v>8141</v>
      </c>
      <c r="C1873" s="1" t="str">
        <f t="shared" si="305"/>
        <v>21:0502</v>
      </c>
      <c r="D1873" s="1" t="str">
        <f t="shared" si="312"/>
        <v>21:0166</v>
      </c>
      <c r="E1873" t="s">
        <v>8142</v>
      </c>
      <c r="F1873" t="s">
        <v>8143</v>
      </c>
      <c r="H1873">
        <v>52.375278799999997</v>
      </c>
      <c r="I1873">
        <v>-62.898464300000001</v>
      </c>
      <c r="J1873" s="1" t="str">
        <f t="shared" si="313"/>
        <v>NGR lake sediment grab sample</v>
      </c>
      <c r="K1873" s="1" t="str">
        <f t="shared" si="314"/>
        <v>&lt;177 micron (NGR)</v>
      </c>
      <c r="L1873">
        <v>43</v>
      </c>
      <c r="M1873" t="s">
        <v>230</v>
      </c>
      <c r="N1873">
        <v>693</v>
      </c>
      <c r="O1873" t="s">
        <v>329</v>
      </c>
      <c r="P1873" t="s">
        <v>119</v>
      </c>
      <c r="Q1873" t="s">
        <v>95</v>
      </c>
      <c r="R1873" t="s">
        <v>131</v>
      </c>
      <c r="S1873" t="s">
        <v>136</v>
      </c>
      <c r="T1873" t="s">
        <v>40</v>
      </c>
      <c r="U1873" t="s">
        <v>391</v>
      </c>
      <c r="V1873" t="s">
        <v>42</v>
      </c>
      <c r="W1873" t="s">
        <v>40</v>
      </c>
      <c r="X1873" t="s">
        <v>43</v>
      </c>
      <c r="Y1873" t="s">
        <v>55</v>
      </c>
      <c r="Z1873" t="s">
        <v>115</v>
      </c>
      <c r="AA1873" t="s">
        <v>204</v>
      </c>
      <c r="AB1873" t="s">
        <v>981</v>
      </c>
      <c r="AC1873" t="s">
        <v>740</v>
      </c>
      <c r="AD1873" t="s">
        <v>196</v>
      </c>
    </row>
    <row r="1874" spans="1:30" hidden="1" x14ac:dyDescent="0.3">
      <c r="A1874" t="s">
        <v>8144</v>
      </c>
      <c r="B1874" t="s">
        <v>8145</v>
      </c>
      <c r="C1874" s="1" t="str">
        <f t="shared" si="305"/>
        <v>21:0502</v>
      </c>
      <c r="D1874" s="1" t="str">
        <f t="shared" si="312"/>
        <v>21:0166</v>
      </c>
      <c r="E1874" t="s">
        <v>8146</v>
      </c>
      <c r="F1874" t="s">
        <v>8147</v>
      </c>
      <c r="H1874">
        <v>52.379572199999998</v>
      </c>
      <c r="I1874">
        <v>-62.8592157</v>
      </c>
      <c r="J1874" s="1" t="str">
        <f t="shared" si="313"/>
        <v>NGR lake sediment grab sample</v>
      </c>
      <c r="K1874" s="1" t="str">
        <f t="shared" si="314"/>
        <v>&lt;177 micron (NGR)</v>
      </c>
      <c r="L1874">
        <v>43</v>
      </c>
      <c r="M1874" t="s">
        <v>238</v>
      </c>
      <c r="N1874">
        <v>694</v>
      </c>
      <c r="O1874" t="s">
        <v>135</v>
      </c>
      <c r="P1874" t="s">
        <v>79</v>
      </c>
      <c r="Q1874" t="s">
        <v>95</v>
      </c>
      <c r="R1874" t="s">
        <v>92</v>
      </c>
      <c r="S1874" t="s">
        <v>37</v>
      </c>
      <c r="T1874" t="s">
        <v>40</v>
      </c>
      <c r="U1874" t="s">
        <v>151</v>
      </c>
      <c r="V1874" t="s">
        <v>596</v>
      </c>
      <c r="W1874" t="s">
        <v>40</v>
      </c>
      <c r="X1874" t="s">
        <v>43</v>
      </c>
      <c r="Y1874" t="s">
        <v>95</v>
      </c>
      <c r="Z1874" t="s">
        <v>337</v>
      </c>
      <c r="AA1874" t="s">
        <v>58</v>
      </c>
      <c r="AB1874" t="s">
        <v>416</v>
      </c>
      <c r="AC1874" t="s">
        <v>239</v>
      </c>
      <c r="AD1874" t="s">
        <v>48</v>
      </c>
    </row>
    <row r="1875" spans="1:30" hidden="1" x14ac:dyDescent="0.3">
      <c r="A1875" t="s">
        <v>8148</v>
      </c>
      <c r="B1875" t="s">
        <v>8149</v>
      </c>
      <c r="C1875" s="1" t="str">
        <f t="shared" si="305"/>
        <v>21:0502</v>
      </c>
      <c r="D1875" s="1" t="str">
        <f t="shared" si="312"/>
        <v>21:0166</v>
      </c>
      <c r="E1875" t="s">
        <v>8150</v>
      </c>
      <c r="F1875" t="s">
        <v>8151</v>
      </c>
      <c r="H1875">
        <v>52.374901100000002</v>
      </c>
      <c r="I1875">
        <v>-62.799621600000002</v>
      </c>
      <c r="J1875" s="1" t="str">
        <f t="shared" si="313"/>
        <v>NGR lake sediment grab sample</v>
      </c>
      <c r="K1875" s="1" t="str">
        <f t="shared" si="314"/>
        <v>&lt;177 micron (NGR)</v>
      </c>
      <c r="L1875">
        <v>43</v>
      </c>
      <c r="M1875" t="s">
        <v>246</v>
      </c>
      <c r="N1875">
        <v>695</v>
      </c>
      <c r="O1875" t="s">
        <v>145</v>
      </c>
      <c r="P1875" t="s">
        <v>37</v>
      </c>
      <c r="Q1875" t="s">
        <v>95</v>
      </c>
      <c r="R1875" t="s">
        <v>136</v>
      </c>
      <c r="S1875" t="s">
        <v>39</v>
      </c>
      <c r="T1875" t="s">
        <v>40</v>
      </c>
      <c r="U1875" t="s">
        <v>67</v>
      </c>
      <c r="V1875" t="s">
        <v>194</v>
      </c>
      <c r="W1875" t="s">
        <v>40</v>
      </c>
      <c r="X1875" t="s">
        <v>43</v>
      </c>
      <c r="Y1875" t="s">
        <v>95</v>
      </c>
      <c r="Z1875" t="s">
        <v>153</v>
      </c>
      <c r="AA1875" t="s">
        <v>204</v>
      </c>
      <c r="AB1875" t="s">
        <v>539</v>
      </c>
      <c r="AC1875" t="s">
        <v>42</v>
      </c>
      <c r="AD1875" t="s">
        <v>58</v>
      </c>
    </row>
    <row r="1876" spans="1:30" hidden="1" x14ac:dyDescent="0.3">
      <c r="A1876" t="s">
        <v>8152</v>
      </c>
      <c r="B1876" t="s">
        <v>8153</v>
      </c>
      <c r="C1876" s="1" t="str">
        <f t="shared" si="305"/>
        <v>21:0502</v>
      </c>
      <c r="D1876" s="1" t="str">
        <f t="shared" si="312"/>
        <v>21:0166</v>
      </c>
      <c r="E1876" t="s">
        <v>8154</v>
      </c>
      <c r="F1876" t="s">
        <v>8155</v>
      </c>
      <c r="H1876">
        <v>52.380172999999999</v>
      </c>
      <c r="I1876">
        <v>-62.510513500000002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44</v>
      </c>
      <c r="M1876" t="s">
        <v>34</v>
      </c>
      <c r="N1876">
        <v>696</v>
      </c>
      <c r="O1876" t="s">
        <v>359</v>
      </c>
      <c r="P1876" t="s">
        <v>153</v>
      </c>
      <c r="Q1876" t="s">
        <v>95</v>
      </c>
      <c r="R1876" t="s">
        <v>79</v>
      </c>
      <c r="S1876" t="s">
        <v>119</v>
      </c>
      <c r="T1876" t="s">
        <v>40</v>
      </c>
      <c r="U1876" t="s">
        <v>1139</v>
      </c>
      <c r="V1876" t="s">
        <v>85</v>
      </c>
      <c r="W1876" t="s">
        <v>40</v>
      </c>
      <c r="X1876" t="s">
        <v>43</v>
      </c>
      <c r="Y1876" t="s">
        <v>39</v>
      </c>
      <c r="Z1876" t="s">
        <v>135</v>
      </c>
      <c r="AA1876" t="s">
        <v>135</v>
      </c>
      <c r="AB1876" t="s">
        <v>2777</v>
      </c>
      <c r="AC1876" t="s">
        <v>505</v>
      </c>
      <c r="AD1876" t="s">
        <v>324</v>
      </c>
    </row>
    <row r="1877" spans="1:30" hidden="1" x14ac:dyDescent="0.3">
      <c r="A1877" t="s">
        <v>8156</v>
      </c>
      <c r="B1877" t="s">
        <v>8157</v>
      </c>
      <c r="C1877" s="1" t="str">
        <f t="shared" si="305"/>
        <v>21:0502</v>
      </c>
      <c r="D1877" s="1" t="str">
        <f t="shared" si="312"/>
        <v>21:0166</v>
      </c>
      <c r="E1877" t="s">
        <v>8158</v>
      </c>
      <c r="F1877" t="s">
        <v>8159</v>
      </c>
      <c r="H1877">
        <v>52.371119999999998</v>
      </c>
      <c r="I1877">
        <v>-62.733410499999998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44</v>
      </c>
      <c r="M1877" t="s">
        <v>76</v>
      </c>
      <c r="N1877">
        <v>697</v>
      </c>
      <c r="O1877" t="s">
        <v>192</v>
      </c>
      <c r="P1877" t="s">
        <v>131</v>
      </c>
      <c r="Q1877" t="s">
        <v>37</v>
      </c>
      <c r="R1877" t="s">
        <v>68</v>
      </c>
      <c r="S1877" t="s">
        <v>68</v>
      </c>
      <c r="T1877" t="s">
        <v>40</v>
      </c>
      <c r="U1877" t="s">
        <v>1865</v>
      </c>
      <c r="V1877" t="s">
        <v>133</v>
      </c>
      <c r="W1877" t="s">
        <v>40</v>
      </c>
      <c r="X1877" t="s">
        <v>43</v>
      </c>
      <c r="Y1877" t="s">
        <v>95</v>
      </c>
      <c r="Z1877" t="s">
        <v>135</v>
      </c>
      <c r="AA1877" t="s">
        <v>135</v>
      </c>
      <c r="AB1877" t="s">
        <v>3711</v>
      </c>
      <c r="AC1877" t="s">
        <v>106</v>
      </c>
      <c r="AD1877" t="s">
        <v>324</v>
      </c>
    </row>
    <row r="1878" spans="1:30" hidden="1" x14ac:dyDescent="0.3">
      <c r="A1878" t="s">
        <v>8160</v>
      </c>
      <c r="B1878" t="s">
        <v>8161</v>
      </c>
      <c r="C1878" s="1" t="str">
        <f t="shared" si="305"/>
        <v>21:0502</v>
      </c>
      <c r="D1878" s="1" t="str">
        <f t="shared" si="312"/>
        <v>21:0166</v>
      </c>
      <c r="E1878" t="s">
        <v>8162</v>
      </c>
      <c r="F1878" t="s">
        <v>8163</v>
      </c>
      <c r="H1878">
        <v>52.374379099999999</v>
      </c>
      <c r="I1878">
        <v>-62.687619400000003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44</v>
      </c>
      <c r="M1878" t="s">
        <v>91</v>
      </c>
      <c r="N1878">
        <v>698</v>
      </c>
      <c r="O1878" t="s">
        <v>83</v>
      </c>
      <c r="P1878" t="s">
        <v>169</v>
      </c>
      <c r="Q1878" t="s">
        <v>95</v>
      </c>
      <c r="R1878" t="s">
        <v>79</v>
      </c>
      <c r="S1878" t="s">
        <v>131</v>
      </c>
      <c r="T1878" t="s">
        <v>40</v>
      </c>
      <c r="U1878" t="s">
        <v>1920</v>
      </c>
      <c r="V1878" t="s">
        <v>505</v>
      </c>
      <c r="W1878" t="s">
        <v>40</v>
      </c>
      <c r="X1878" t="s">
        <v>43</v>
      </c>
      <c r="Y1878" t="s">
        <v>55</v>
      </c>
      <c r="Z1878" t="s">
        <v>214</v>
      </c>
      <c r="AA1878" t="s">
        <v>204</v>
      </c>
      <c r="AB1878" t="s">
        <v>372</v>
      </c>
      <c r="AC1878" t="s">
        <v>714</v>
      </c>
      <c r="AD1878" t="s">
        <v>1477</v>
      </c>
    </row>
    <row r="1879" spans="1:30" hidden="1" x14ac:dyDescent="0.3">
      <c r="A1879" t="s">
        <v>8164</v>
      </c>
      <c r="B1879" t="s">
        <v>8165</v>
      </c>
      <c r="C1879" s="1" t="str">
        <f t="shared" si="305"/>
        <v>21:0502</v>
      </c>
      <c r="D1879" s="1" t="str">
        <f t="shared" si="312"/>
        <v>21:0166</v>
      </c>
      <c r="E1879" t="s">
        <v>8166</v>
      </c>
      <c r="F1879" t="s">
        <v>8167</v>
      </c>
      <c r="H1879">
        <v>52.358955299999998</v>
      </c>
      <c r="I1879">
        <v>-62.626966799999998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44</v>
      </c>
      <c r="M1879" t="s">
        <v>102</v>
      </c>
      <c r="N1879">
        <v>699</v>
      </c>
      <c r="O1879" t="s">
        <v>257</v>
      </c>
      <c r="P1879" t="s">
        <v>54</v>
      </c>
      <c r="Q1879" t="s">
        <v>95</v>
      </c>
      <c r="R1879" t="s">
        <v>79</v>
      </c>
      <c r="S1879" t="s">
        <v>193</v>
      </c>
      <c r="T1879" t="s">
        <v>40</v>
      </c>
      <c r="U1879" t="s">
        <v>1001</v>
      </c>
      <c r="V1879" t="s">
        <v>213</v>
      </c>
      <c r="W1879" t="s">
        <v>40</v>
      </c>
      <c r="X1879" t="s">
        <v>43</v>
      </c>
      <c r="Y1879" t="s">
        <v>55</v>
      </c>
      <c r="Z1879" t="s">
        <v>214</v>
      </c>
      <c r="AA1879" t="s">
        <v>135</v>
      </c>
      <c r="AB1879" t="s">
        <v>176</v>
      </c>
      <c r="AC1879" t="s">
        <v>97</v>
      </c>
      <c r="AD1879" t="s">
        <v>438</v>
      </c>
    </row>
    <row r="1880" spans="1:30" hidden="1" x14ac:dyDescent="0.3">
      <c r="A1880" t="s">
        <v>8168</v>
      </c>
      <c r="B1880" t="s">
        <v>8169</v>
      </c>
      <c r="C1880" s="1" t="str">
        <f t="shared" si="305"/>
        <v>21:0502</v>
      </c>
      <c r="D1880" s="1" t="str">
        <f t="shared" si="312"/>
        <v>21:0166</v>
      </c>
      <c r="E1880" t="s">
        <v>8170</v>
      </c>
      <c r="F1880" t="s">
        <v>8171</v>
      </c>
      <c r="H1880">
        <v>52.357729999999997</v>
      </c>
      <c r="I1880">
        <v>-62.590797799999997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44</v>
      </c>
      <c r="M1880" t="s">
        <v>113</v>
      </c>
      <c r="N1880">
        <v>700</v>
      </c>
      <c r="O1880" t="s">
        <v>232</v>
      </c>
      <c r="P1880" t="s">
        <v>153</v>
      </c>
      <c r="Q1880" t="s">
        <v>131</v>
      </c>
      <c r="R1880" t="s">
        <v>55</v>
      </c>
      <c r="S1880" t="s">
        <v>55</v>
      </c>
      <c r="T1880" t="s">
        <v>40</v>
      </c>
      <c r="U1880" t="s">
        <v>214</v>
      </c>
      <c r="V1880" t="s">
        <v>271</v>
      </c>
      <c r="W1880" t="s">
        <v>40</v>
      </c>
      <c r="X1880" t="s">
        <v>43</v>
      </c>
      <c r="Y1880" t="s">
        <v>95</v>
      </c>
      <c r="Z1880" t="s">
        <v>67</v>
      </c>
      <c r="AA1880" t="s">
        <v>58</v>
      </c>
      <c r="AB1880" t="s">
        <v>338</v>
      </c>
      <c r="AC1880" t="s">
        <v>57</v>
      </c>
      <c r="AD1880" t="s">
        <v>438</v>
      </c>
    </row>
    <row r="1881" spans="1:30" hidden="1" x14ac:dyDescent="0.3">
      <c r="A1881" t="s">
        <v>8172</v>
      </c>
      <c r="B1881" t="s">
        <v>8173</v>
      </c>
      <c r="C1881" s="1" t="str">
        <f t="shared" si="305"/>
        <v>21:0502</v>
      </c>
      <c r="D1881" s="1" t="str">
        <f>HYPERLINK("http://geochem.nrcan.gc.ca/cdogs/content/svy/svy_e.htm", "")</f>
        <v/>
      </c>
      <c r="G1881" s="1" t="str">
        <f>HYPERLINK("http://geochem.nrcan.gc.ca/cdogs/content/cr_/cr_00056_e.htm", "56")</f>
        <v>56</v>
      </c>
      <c r="J1881" t="s">
        <v>161</v>
      </c>
      <c r="K1881" t="s">
        <v>162</v>
      </c>
      <c r="L1881">
        <v>44</v>
      </c>
      <c r="M1881" t="s">
        <v>163</v>
      </c>
      <c r="N1881">
        <v>701</v>
      </c>
      <c r="O1881" t="s">
        <v>2599</v>
      </c>
      <c r="P1881" t="s">
        <v>733</v>
      </c>
      <c r="Q1881" t="s">
        <v>165</v>
      </c>
      <c r="R1881" t="s">
        <v>270</v>
      </c>
      <c r="S1881" t="s">
        <v>130</v>
      </c>
      <c r="T1881" t="s">
        <v>117</v>
      </c>
      <c r="U1881" t="s">
        <v>1609</v>
      </c>
      <c r="V1881" t="s">
        <v>484</v>
      </c>
      <c r="W1881" t="s">
        <v>239</v>
      </c>
      <c r="X1881" t="s">
        <v>256</v>
      </c>
      <c r="Y1881" t="s">
        <v>37</v>
      </c>
      <c r="Z1881" t="s">
        <v>58</v>
      </c>
      <c r="AA1881" t="s">
        <v>115</v>
      </c>
      <c r="AB1881" t="s">
        <v>1043</v>
      </c>
      <c r="AC1881" t="s">
        <v>2165</v>
      </c>
      <c r="AD1881" t="s">
        <v>880</v>
      </c>
    </row>
    <row r="1882" spans="1:30" hidden="1" x14ac:dyDescent="0.3">
      <c r="A1882" t="s">
        <v>8174</v>
      </c>
      <c r="B1882" t="s">
        <v>8175</v>
      </c>
      <c r="C1882" s="1" t="str">
        <f t="shared" si="305"/>
        <v>21:0502</v>
      </c>
      <c r="D1882" s="1" t="str">
        <f t="shared" ref="D1882:D1898" si="315">HYPERLINK("http://geochem.nrcan.gc.ca/cdogs/content/svy/svy210166_e.htm", "21:0166")</f>
        <v>21:0166</v>
      </c>
      <c r="E1882" t="s">
        <v>8176</v>
      </c>
      <c r="F1882" t="s">
        <v>8177</v>
      </c>
      <c r="H1882">
        <v>52.366368000000001</v>
      </c>
      <c r="I1882">
        <v>-62.557572299999997</v>
      </c>
      <c r="J1882" s="1" t="str">
        <f t="shared" ref="J1882:J1898" si="316">HYPERLINK("http://geochem.nrcan.gc.ca/cdogs/content/kwd/kwd020027_e.htm", "NGR lake sediment grab sample")</f>
        <v>NGR lake sediment grab sample</v>
      </c>
      <c r="K1882" s="1" t="str">
        <f t="shared" ref="K1882:K1898" si="317">HYPERLINK("http://geochem.nrcan.gc.ca/cdogs/content/kwd/kwd080006_e.htm", "&lt;177 micron (NGR)")</f>
        <v>&lt;177 micron (NGR)</v>
      </c>
      <c r="L1882">
        <v>44</v>
      </c>
      <c r="M1882" t="s">
        <v>127</v>
      </c>
      <c r="N1882">
        <v>702</v>
      </c>
      <c r="O1882" t="s">
        <v>104</v>
      </c>
      <c r="P1882" t="s">
        <v>68</v>
      </c>
      <c r="Q1882" t="s">
        <v>37</v>
      </c>
      <c r="R1882" t="s">
        <v>136</v>
      </c>
      <c r="S1882" t="s">
        <v>136</v>
      </c>
      <c r="T1882" t="s">
        <v>40</v>
      </c>
      <c r="U1882" t="s">
        <v>211</v>
      </c>
      <c r="V1882" t="s">
        <v>47</v>
      </c>
      <c r="W1882" t="s">
        <v>40</v>
      </c>
      <c r="X1882" t="s">
        <v>43</v>
      </c>
      <c r="Y1882" t="s">
        <v>95</v>
      </c>
      <c r="Z1882" t="s">
        <v>134</v>
      </c>
      <c r="AA1882" t="s">
        <v>135</v>
      </c>
      <c r="AB1882" t="s">
        <v>84</v>
      </c>
      <c r="AC1882" t="s">
        <v>57</v>
      </c>
      <c r="AD1882" t="s">
        <v>449</v>
      </c>
    </row>
    <row r="1883" spans="1:30" hidden="1" x14ac:dyDescent="0.3">
      <c r="A1883" t="s">
        <v>8178</v>
      </c>
      <c r="B1883" t="s">
        <v>8179</v>
      </c>
      <c r="C1883" s="1" t="str">
        <f t="shared" si="305"/>
        <v>21:0502</v>
      </c>
      <c r="D1883" s="1" t="str">
        <f t="shared" si="315"/>
        <v>21:0166</v>
      </c>
      <c r="E1883" t="s">
        <v>8154</v>
      </c>
      <c r="F1883" t="s">
        <v>8180</v>
      </c>
      <c r="H1883">
        <v>52.380172999999999</v>
      </c>
      <c r="I1883">
        <v>-62.510513500000002</v>
      </c>
      <c r="J1883" s="1" t="str">
        <f t="shared" si="316"/>
        <v>NGR lake sediment grab sample</v>
      </c>
      <c r="K1883" s="1" t="str">
        <f t="shared" si="317"/>
        <v>&lt;177 micron (NGR)</v>
      </c>
      <c r="L1883">
        <v>44</v>
      </c>
      <c r="M1883" t="s">
        <v>52</v>
      </c>
      <c r="N1883">
        <v>703</v>
      </c>
      <c r="O1883" t="s">
        <v>270</v>
      </c>
      <c r="P1883" t="s">
        <v>153</v>
      </c>
      <c r="Q1883" t="s">
        <v>95</v>
      </c>
      <c r="R1883" t="s">
        <v>131</v>
      </c>
      <c r="S1883" t="s">
        <v>38</v>
      </c>
      <c r="T1883" t="s">
        <v>40</v>
      </c>
      <c r="U1883" t="s">
        <v>733</v>
      </c>
      <c r="V1883" t="s">
        <v>284</v>
      </c>
      <c r="W1883" t="s">
        <v>40</v>
      </c>
      <c r="X1883" t="s">
        <v>43</v>
      </c>
      <c r="Y1883" t="s">
        <v>95</v>
      </c>
      <c r="Z1883" t="s">
        <v>204</v>
      </c>
      <c r="AA1883" t="s">
        <v>214</v>
      </c>
      <c r="AB1883" t="s">
        <v>130</v>
      </c>
      <c r="AC1883" t="s">
        <v>39</v>
      </c>
      <c r="AD1883" t="s">
        <v>478</v>
      </c>
    </row>
    <row r="1884" spans="1:30" hidden="1" x14ac:dyDescent="0.3">
      <c r="A1884" t="s">
        <v>8181</v>
      </c>
      <c r="B1884" t="s">
        <v>8182</v>
      </c>
      <c r="C1884" s="1" t="str">
        <f t="shared" si="305"/>
        <v>21:0502</v>
      </c>
      <c r="D1884" s="1" t="str">
        <f t="shared" si="315"/>
        <v>21:0166</v>
      </c>
      <c r="E1884" t="s">
        <v>8154</v>
      </c>
      <c r="F1884" t="s">
        <v>8183</v>
      </c>
      <c r="H1884">
        <v>52.380172999999999</v>
      </c>
      <c r="I1884">
        <v>-62.510513500000002</v>
      </c>
      <c r="J1884" s="1" t="str">
        <f t="shared" si="316"/>
        <v>NGR lake sediment grab sample</v>
      </c>
      <c r="K1884" s="1" t="str">
        <f t="shared" si="317"/>
        <v>&lt;177 micron (NGR)</v>
      </c>
      <c r="L1884">
        <v>44</v>
      </c>
      <c r="M1884" t="s">
        <v>65</v>
      </c>
      <c r="N1884">
        <v>704</v>
      </c>
      <c r="O1884" t="s">
        <v>423</v>
      </c>
      <c r="P1884" t="s">
        <v>79</v>
      </c>
      <c r="Q1884" t="s">
        <v>95</v>
      </c>
      <c r="R1884" t="s">
        <v>202</v>
      </c>
      <c r="S1884" t="s">
        <v>176</v>
      </c>
      <c r="T1884" t="s">
        <v>40</v>
      </c>
      <c r="U1884" t="s">
        <v>941</v>
      </c>
      <c r="V1884" t="s">
        <v>689</v>
      </c>
      <c r="W1884" t="s">
        <v>40</v>
      </c>
      <c r="X1884" t="s">
        <v>43</v>
      </c>
      <c r="Y1884" t="s">
        <v>95</v>
      </c>
      <c r="Z1884" t="s">
        <v>135</v>
      </c>
      <c r="AA1884" t="s">
        <v>135</v>
      </c>
      <c r="AB1884" t="s">
        <v>3966</v>
      </c>
      <c r="AC1884" t="s">
        <v>596</v>
      </c>
      <c r="AD1884" t="s">
        <v>438</v>
      </c>
    </row>
    <row r="1885" spans="1:30" hidden="1" x14ac:dyDescent="0.3">
      <c r="A1885" t="s">
        <v>8184</v>
      </c>
      <c r="B1885" t="s">
        <v>8185</v>
      </c>
      <c r="C1885" s="1" t="str">
        <f t="shared" ref="C1885:C1948" si="318">HYPERLINK("http://geochem.nrcan.gc.ca/cdogs/content/bdl/bdl210502_e.htm", "21:0502")</f>
        <v>21:0502</v>
      </c>
      <c r="D1885" s="1" t="str">
        <f t="shared" si="315"/>
        <v>21:0166</v>
      </c>
      <c r="E1885" t="s">
        <v>8186</v>
      </c>
      <c r="F1885" t="s">
        <v>8187</v>
      </c>
      <c r="H1885">
        <v>52.406234099999999</v>
      </c>
      <c r="I1885">
        <v>-62.496819500000001</v>
      </c>
      <c r="J1885" s="1" t="str">
        <f t="shared" si="316"/>
        <v>NGR lake sediment grab sample</v>
      </c>
      <c r="K1885" s="1" t="str">
        <f t="shared" si="317"/>
        <v>&lt;177 micron (NGR)</v>
      </c>
      <c r="L1885">
        <v>44</v>
      </c>
      <c r="M1885" t="s">
        <v>142</v>
      </c>
      <c r="N1885">
        <v>705</v>
      </c>
      <c r="O1885" t="s">
        <v>103</v>
      </c>
      <c r="P1885" t="s">
        <v>131</v>
      </c>
      <c r="Q1885" t="s">
        <v>95</v>
      </c>
      <c r="R1885" t="s">
        <v>131</v>
      </c>
      <c r="S1885" t="s">
        <v>39</v>
      </c>
      <c r="T1885" t="s">
        <v>40</v>
      </c>
      <c r="U1885" t="s">
        <v>77</v>
      </c>
      <c r="V1885" t="s">
        <v>271</v>
      </c>
      <c r="W1885" t="s">
        <v>40</v>
      </c>
      <c r="X1885" t="s">
        <v>43</v>
      </c>
      <c r="Y1885" t="s">
        <v>95</v>
      </c>
      <c r="Z1885" t="s">
        <v>185</v>
      </c>
      <c r="AA1885" t="s">
        <v>204</v>
      </c>
      <c r="AB1885" t="s">
        <v>477</v>
      </c>
      <c r="AC1885" t="s">
        <v>144</v>
      </c>
      <c r="AD1885" t="s">
        <v>61</v>
      </c>
    </row>
    <row r="1886" spans="1:30" hidden="1" x14ac:dyDescent="0.3">
      <c r="A1886" t="s">
        <v>8188</v>
      </c>
      <c r="B1886" t="s">
        <v>8189</v>
      </c>
      <c r="C1886" s="1" t="str">
        <f t="shared" si="318"/>
        <v>21:0502</v>
      </c>
      <c r="D1886" s="1" t="str">
        <f t="shared" si="315"/>
        <v>21:0166</v>
      </c>
      <c r="E1886" t="s">
        <v>8190</v>
      </c>
      <c r="F1886" t="s">
        <v>8191</v>
      </c>
      <c r="H1886">
        <v>52.432912100000003</v>
      </c>
      <c r="I1886">
        <v>-62.4848961</v>
      </c>
      <c r="J1886" s="1" t="str">
        <f t="shared" si="316"/>
        <v>NGR lake sediment grab sample</v>
      </c>
      <c r="K1886" s="1" t="str">
        <f t="shared" si="317"/>
        <v>&lt;177 micron (NGR)</v>
      </c>
      <c r="L1886">
        <v>44</v>
      </c>
      <c r="M1886" t="s">
        <v>150</v>
      </c>
      <c r="N1886">
        <v>706</v>
      </c>
      <c r="O1886" t="s">
        <v>53</v>
      </c>
      <c r="P1886" t="s">
        <v>92</v>
      </c>
      <c r="Q1886" t="s">
        <v>95</v>
      </c>
      <c r="R1886" t="s">
        <v>202</v>
      </c>
      <c r="S1886" t="s">
        <v>202</v>
      </c>
      <c r="T1886" t="s">
        <v>40</v>
      </c>
      <c r="U1886" t="s">
        <v>1108</v>
      </c>
      <c r="V1886" t="s">
        <v>85</v>
      </c>
      <c r="W1886" t="s">
        <v>40</v>
      </c>
      <c r="X1886" t="s">
        <v>43</v>
      </c>
      <c r="Y1886" t="s">
        <v>95</v>
      </c>
      <c r="Z1886" t="s">
        <v>214</v>
      </c>
      <c r="AA1886" t="s">
        <v>134</v>
      </c>
      <c r="AB1886" t="s">
        <v>1043</v>
      </c>
      <c r="AC1886" t="s">
        <v>505</v>
      </c>
      <c r="AD1886" t="s">
        <v>478</v>
      </c>
    </row>
    <row r="1887" spans="1:30" hidden="1" x14ac:dyDescent="0.3">
      <c r="A1887" t="s">
        <v>8192</v>
      </c>
      <c r="B1887" t="s">
        <v>8193</v>
      </c>
      <c r="C1887" s="1" t="str">
        <f t="shared" si="318"/>
        <v>21:0502</v>
      </c>
      <c r="D1887" s="1" t="str">
        <f t="shared" si="315"/>
        <v>21:0166</v>
      </c>
      <c r="E1887" t="s">
        <v>8194</v>
      </c>
      <c r="F1887" t="s">
        <v>8195</v>
      </c>
      <c r="H1887">
        <v>52.443306499999998</v>
      </c>
      <c r="I1887">
        <v>-62.456998800000001</v>
      </c>
      <c r="J1887" s="1" t="str">
        <f t="shared" si="316"/>
        <v>NGR lake sediment grab sample</v>
      </c>
      <c r="K1887" s="1" t="str">
        <f t="shared" si="317"/>
        <v>&lt;177 micron (NGR)</v>
      </c>
      <c r="L1887">
        <v>44</v>
      </c>
      <c r="M1887" t="s">
        <v>175</v>
      </c>
      <c r="N1887">
        <v>707</v>
      </c>
      <c r="O1887" t="s">
        <v>104</v>
      </c>
      <c r="P1887" t="s">
        <v>37</v>
      </c>
      <c r="Q1887" t="s">
        <v>95</v>
      </c>
      <c r="R1887" t="s">
        <v>68</v>
      </c>
      <c r="S1887" t="s">
        <v>37</v>
      </c>
      <c r="T1887" t="s">
        <v>40</v>
      </c>
      <c r="U1887" t="s">
        <v>576</v>
      </c>
      <c r="V1887" t="s">
        <v>233</v>
      </c>
      <c r="W1887" t="s">
        <v>40</v>
      </c>
      <c r="X1887" t="s">
        <v>43</v>
      </c>
      <c r="Y1887" t="s">
        <v>39</v>
      </c>
      <c r="Z1887" t="s">
        <v>214</v>
      </c>
      <c r="AA1887" t="s">
        <v>314</v>
      </c>
      <c r="AB1887" t="s">
        <v>134</v>
      </c>
      <c r="AC1887" t="s">
        <v>714</v>
      </c>
      <c r="AD1887" t="s">
        <v>83</v>
      </c>
    </row>
    <row r="1888" spans="1:30" hidden="1" x14ac:dyDescent="0.3">
      <c r="A1888" t="s">
        <v>8196</v>
      </c>
      <c r="B1888" t="s">
        <v>8197</v>
      </c>
      <c r="C1888" s="1" t="str">
        <f t="shared" si="318"/>
        <v>21:0502</v>
      </c>
      <c r="D1888" s="1" t="str">
        <f t="shared" si="315"/>
        <v>21:0166</v>
      </c>
      <c r="E1888" t="s">
        <v>8198</v>
      </c>
      <c r="F1888" t="s">
        <v>8199</v>
      </c>
      <c r="H1888">
        <v>52.473589400000002</v>
      </c>
      <c r="I1888">
        <v>-62.375389699999999</v>
      </c>
      <c r="J1888" s="1" t="str">
        <f t="shared" si="316"/>
        <v>NGR lake sediment grab sample</v>
      </c>
      <c r="K1888" s="1" t="str">
        <f t="shared" si="317"/>
        <v>&lt;177 micron (NGR)</v>
      </c>
      <c r="L1888">
        <v>44</v>
      </c>
      <c r="M1888" t="s">
        <v>184</v>
      </c>
      <c r="N1888">
        <v>708</v>
      </c>
      <c r="O1888" t="s">
        <v>383</v>
      </c>
      <c r="P1888" t="s">
        <v>232</v>
      </c>
      <c r="Q1888" t="s">
        <v>95</v>
      </c>
      <c r="R1888" t="s">
        <v>153</v>
      </c>
      <c r="S1888" t="s">
        <v>145</v>
      </c>
      <c r="T1888" t="s">
        <v>40</v>
      </c>
      <c r="U1888" t="s">
        <v>1602</v>
      </c>
      <c r="V1888" t="s">
        <v>5690</v>
      </c>
      <c r="W1888" t="s">
        <v>40</v>
      </c>
      <c r="X1888" t="s">
        <v>43</v>
      </c>
      <c r="Y1888" t="s">
        <v>37</v>
      </c>
      <c r="Z1888" t="s">
        <v>1139</v>
      </c>
      <c r="AA1888" t="s">
        <v>135</v>
      </c>
      <c r="AB1888" t="s">
        <v>437</v>
      </c>
      <c r="AC1888" t="s">
        <v>4338</v>
      </c>
      <c r="AD1888" t="s">
        <v>354</v>
      </c>
    </row>
    <row r="1889" spans="1:30" hidden="1" x14ac:dyDescent="0.3">
      <c r="A1889" t="s">
        <v>8200</v>
      </c>
      <c r="B1889" t="s">
        <v>8201</v>
      </c>
      <c r="C1889" s="1" t="str">
        <f t="shared" si="318"/>
        <v>21:0502</v>
      </c>
      <c r="D1889" s="1" t="str">
        <f t="shared" si="315"/>
        <v>21:0166</v>
      </c>
      <c r="E1889" t="s">
        <v>8202</v>
      </c>
      <c r="F1889" t="s">
        <v>8203</v>
      </c>
      <c r="H1889">
        <v>52.453514800000001</v>
      </c>
      <c r="I1889">
        <v>-62.358839500000002</v>
      </c>
      <c r="J1889" s="1" t="str">
        <f t="shared" si="316"/>
        <v>NGR lake sediment grab sample</v>
      </c>
      <c r="K1889" s="1" t="str">
        <f t="shared" si="317"/>
        <v>&lt;177 micron (NGR)</v>
      </c>
      <c r="L1889">
        <v>44</v>
      </c>
      <c r="M1889" t="s">
        <v>191</v>
      </c>
      <c r="N1889">
        <v>709</v>
      </c>
      <c r="O1889" t="s">
        <v>103</v>
      </c>
      <c r="P1889" t="s">
        <v>193</v>
      </c>
      <c r="Q1889" t="s">
        <v>95</v>
      </c>
      <c r="R1889" t="s">
        <v>92</v>
      </c>
      <c r="S1889" t="s">
        <v>68</v>
      </c>
      <c r="T1889" t="s">
        <v>40</v>
      </c>
      <c r="U1889" t="s">
        <v>810</v>
      </c>
      <c r="V1889" t="s">
        <v>444</v>
      </c>
      <c r="W1889" t="s">
        <v>40</v>
      </c>
      <c r="X1889" t="s">
        <v>43</v>
      </c>
      <c r="Y1889" t="s">
        <v>55</v>
      </c>
      <c r="Z1889" t="s">
        <v>135</v>
      </c>
      <c r="AA1889" t="s">
        <v>204</v>
      </c>
      <c r="AB1889" t="s">
        <v>952</v>
      </c>
      <c r="AC1889" t="s">
        <v>8204</v>
      </c>
      <c r="AD1889" t="s">
        <v>48</v>
      </c>
    </row>
    <row r="1890" spans="1:30" hidden="1" x14ac:dyDescent="0.3">
      <c r="A1890" t="s">
        <v>8205</v>
      </c>
      <c r="B1890" t="s">
        <v>8206</v>
      </c>
      <c r="C1890" s="1" t="str">
        <f t="shared" si="318"/>
        <v>21:0502</v>
      </c>
      <c r="D1890" s="1" t="str">
        <f t="shared" si="315"/>
        <v>21:0166</v>
      </c>
      <c r="E1890" t="s">
        <v>8207</v>
      </c>
      <c r="F1890" t="s">
        <v>8208</v>
      </c>
      <c r="H1890">
        <v>52.495641900000003</v>
      </c>
      <c r="I1890">
        <v>-62.3633083</v>
      </c>
      <c r="J1890" s="1" t="str">
        <f t="shared" si="316"/>
        <v>NGR lake sediment grab sample</v>
      </c>
      <c r="K1890" s="1" t="str">
        <f t="shared" si="317"/>
        <v>&lt;177 micron (NGR)</v>
      </c>
      <c r="L1890">
        <v>44</v>
      </c>
      <c r="M1890" t="s">
        <v>201</v>
      </c>
      <c r="N1890">
        <v>710</v>
      </c>
      <c r="O1890" t="s">
        <v>36</v>
      </c>
      <c r="P1890" t="s">
        <v>38</v>
      </c>
      <c r="Q1890" t="s">
        <v>95</v>
      </c>
      <c r="R1890" t="s">
        <v>136</v>
      </c>
      <c r="S1890" t="s">
        <v>39</v>
      </c>
      <c r="T1890" t="s">
        <v>40</v>
      </c>
      <c r="U1890" t="s">
        <v>53</v>
      </c>
      <c r="V1890" t="s">
        <v>144</v>
      </c>
      <c r="W1890" t="s">
        <v>40</v>
      </c>
      <c r="X1890" t="s">
        <v>43</v>
      </c>
      <c r="Y1890" t="s">
        <v>95</v>
      </c>
      <c r="Z1890" t="s">
        <v>185</v>
      </c>
      <c r="AA1890" t="s">
        <v>204</v>
      </c>
      <c r="AB1890" t="s">
        <v>385</v>
      </c>
      <c r="AC1890" t="s">
        <v>85</v>
      </c>
      <c r="AD1890" t="s">
        <v>314</v>
      </c>
    </row>
    <row r="1891" spans="1:30" hidden="1" x14ac:dyDescent="0.3">
      <c r="A1891" t="s">
        <v>8209</v>
      </c>
      <c r="B1891" t="s">
        <v>8210</v>
      </c>
      <c r="C1891" s="1" t="str">
        <f t="shared" si="318"/>
        <v>21:0502</v>
      </c>
      <c r="D1891" s="1" t="str">
        <f t="shared" si="315"/>
        <v>21:0166</v>
      </c>
      <c r="E1891" t="s">
        <v>8211</v>
      </c>
      <c r="F1891" t="s">
        <v>8212</v>
      </c>
      <c r="H1891">
        <v>52.506556199999999</v>
      </c>
      <c r="I1891">
        <v>-62.350023399999998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44</v>
      </c>
      <c r="M1891" t="s">
        <v>210</v>
      </c>
      <c r="N1891">
        <v>711</v>
      </c>
      <c r="O1891" t="s">
        <v>232</v>
      </c>
      <c r="P1891" t="s">
        <v>37</v>
      </c>
      <c r="Q1891" t="s">
        <v>95</v>
      </c>
      <c r="R1891" t="s">
        <v>136</v>
      </c>
      <c r="S1891" t="s">
        <v>68</v>
      </c>
      <c r="T1891" t="s">
        <v>40</v>
      </c>
      <c r="U1891" t="s">
        <v>291</v>
      </c>
      <c r="V1891" t="s">
        <v>1598</v>
      </c>
      <c r="W1891" t="s">
        <v>40</v>
      </c>
      <c r="X1891" t="s">
        <v>43</v>
      </c>
      <c r="Y1891" t="s">
        <v>95</v>
      </c>
      <c r="Z1891" t="s">
        <v>35</v>
      </c>
      <c r="AA1891" t="s">
        <v>134</v>
      </c>
      <c r="AB1891" t="s">
        <v>213</v>
      </c>
      <c r="AC1891" t="s">
        <v>55</v>
      </c>
      <c r="AD1891" t="s">
        <v>324</v>
      </c>
    </row>
    <row r="1892" spans="1:30" hidden="1" x14ac:dyDescent="0.3">
      <c r="A1892" t="s">
        <v>8213</v>
      </c>
      <c r="B1892" t="s">
        <v>8214</v>
      </c>
      <c r="C1892" s="1" t="str">
        <f t="shared" si="318"/>
        <v>21:0502</v>
      </c>
      <c r="D1892" s="1" t="str">
        <f t="shared" si="315"/>
        <v>21:0166</v>
      </c>
      <c r="E1892" t="s">
        <v>8215</v>
      </c>
      <c r="F1892" t="s">
        <v>8216</v>
      </c>
      <c r="H1892">
        <v>52.530152399999999</v>
      </c>
      <c r="I1892">
        <v>-62.381250299999998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44</v>
      </c>
      <c r="M1892" t="s">
        <v>221</v>
      </c>
      <c r="N1892">
        <v>712</v>
      </c>
      <c r="O1892" t="s">
        <v>571</v>
      </c>
      <c r="P1892" t="s">
        <v>79</v>
      </c>
      <c r="Q1892" t="s">
        <v>39</v>
      </c>
      <c r="R1892" t="s">
        <v>79</v>
      </c>
      <c r="S1892" t="s">
        <v>37</v>
      </c>
      <c r="T1892" t="s">
        <v>40</v>
      </c>
      <c r="U1892" t="s">
        <v>665</v>
      </c>
      <c r="V1892" t="s">
        <v>106</v>
      </c>
      <c r="W1892" t="s">
        <v>40</v>
      </c>
      <c r="X1892" t="s">
        <v>43</v>
      </c>
      <c r="Y1892" t="s">
        <v>95</v>
      </c>
      <c r="Z1892" t="s">
        <v>204</v>
      </c>
      <c r="AA1892" t="s">
        <v>135</v>
      </c>
      <c r="AB1892" t="s">
        <v>338</v>
      </c>
      <c r="AC1892" t="s">
        <v>97</v>
      </c>
      <c r="AD1892" t="s">
        <v>478</v>
      </c>
    </row>
    <row r="1893" spans="1:30" hidden="1" x14ac:dyDescent="0.3">
      <c r="A1893" t="s">
        <v>8217</v>
      </c>
      <c r="B1893" t="s">
        <v>8218</v>
      </c>
      <c r="C1893" s="1" t="str">
        <f t="shared" si="318"/>
        <v>21:0502</v>
      </c>
      <c r="D1893" s="1" t="str">
        <f t="shared" si="315"/>
        <v>21:0166</v>
      </c>
      <c r="E1893" t="s">
        <v>8219</v>
      </c>
      <c r="F1893" t="s">
        <v>8220</v>
      </c>
      <c r="H1893">
        <v>52.523295400000002</v>
      </c>
      <c r="I1893">
        <v>-62.3194582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44</v>
      </c>
      <c r="M1893" t="s">
        <v>230</v>
      </c>
      <c r="N1893">
        <v>713</v>
      </c>
      <c r="O1893" t="s">
        <v>78</v>
      </c>
      <c r="P1893" t="s">
        <v>119</v>
      </c>
      <c r="Q1893" t="s">
        <v>55</v>
      </c>
      <c r="R1893" t="s">
        <v>68</v>
      </c>
      <c r="S1893" t="s">
        <v>55</v>
      </c>
      <c r="T1893" t="s">
        <v>40</v>
      </c>
      <c r="U1893" t="s">
        <v>648</v>
      </c>
      <c r="V1893" t="s">
        <v>518</v>
      </c>
      <c r="W1893" t="s">
        <v>40</v>
      </c>
      <c r="X1893" t="s">
        <v>43</v>
      </c>
      <c r="Y1893" t="s">
        <v>95</v>
      </c>
      <c r="Z1893" t="s">
        <v>204</v>
      </c>
      <c r="AA1893" t="s">
        <v>58</v>
      </c>
      <c r="AB1893" t="s">
        <v>952</v>
      </c>
      <c r="AC1893" t="s">
        <v>884</v>
      </c>
      <c r="AD1893" t="s">
        <v>196</v>
      </c>
    </row>
    <row r="1894" spans="1:30" hidden="1" x14ac:dyDescent="0.3">
      <c r="A1894" t="s">
        <v>8221</v>
      </c>
      <c r="B1894" t="s">
        <v>8222</v>
      </c>
      <c r="C1894" s="1" t="str">
        <f t="shared" si="318"/>
        <v>21:0502</v>
      </c>
      <c r="D1894" s="1" t="str">
        <f t="shared" si="315"/>
        <v>21:0166</v>
      </c>
      <c r="E1894" t="s">
        <v>8223</v>
      </c>
      <c r="F1894" t="s">
        <v>8224</v>
      </c>
      <c r="H1894">
        <v>52.544229199999997</v>
      </c>
      <c r="I1894">
        <v>-62.315491899999998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44</v>
      </c>
      <c r="M1894" t="s">
        <v>238</v>
      </c>
      <c r="N1894">
        <v>714</v>
      </c>
      <c r="O1894" t="s">
        <v>270</v>
      </c>
      <c r="P1894" t="s">
        <v>185</v>
      </c>
      <c r="Q1894" t="s">
        <v>39</v>
      </c>
      <c r="R1894" t="s">
        <v>131</v>
      </c>
      <c r="S1894" t="s">
        <v>68</v>
      </c>
      <c r="T1894" t="s">
        <v>40</v>
      </c>
      <c r="U1894" t="s">
        <v>492</v>
      </c>
      <c r="V1894" t="s">
        <v>1866</v>
      </c>
      <c r="W1894" t="s">
        <v>40</v>
      </c>
      <c r="X1894" t="s">
        <v>43</v>
      </c>
      <c r="Y1894" t="s">
        <v>95</v>
      </c>
      <c r="Z1894" t="s">
        <v>67</v>
      </c>
      <c r="AA1894" t="s">
        <v>58</v>
      </c>
      <c r="AB1894" t="s">
        <v>315</v>
      </c>
      <c r="AC1894" t="s">
        <v>42</v>
      </c>
      <c r="AD1894" t="s">
        <v>196</v>
      </c>
    </row>
    <row r="1895" spans="1:30" hidden="1" x14ac:dyDescent="0.3">
      <c r="A1895" t="s">
        <v>8225</v>
      </c>
      <c r="B1895" t="s">
        <v>8226</v>
      </c>
      <c r="C1895" s="1" t="str">
        <f t="shared" si="318"/>
        <v>21:0502</v>
      </c>
      <c r="D1895" s="1" t="str">
        <f t="shared" si="315"/>
        <v>21:0166</v>
      </c>
      <c r="E1895" t="s">
        <v>8227</v>
      </c>
      <c r="F1895" t="s">
        <v>8228</v>
      </c>
      <c r="H1895">
        <v>52.549232400000001</v>
      </c>
      <c r="I1895">
        <v>-62.368063200000002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44</v>
      </c>
      <c r="M1895" t="s">
        <v>246</v>
      </c>
      <c r="N1895">
        <v>715</v>
      </c>
      <c r="O1895" t="s">
        <v>247</v>
      </c>
      <c r="P1895" t="s">
        <v>136</v>
      </c>
      <c r="Q1895" t="s">
        <v>95</v>
      </c>
      <c r="R1895" t="s">
        <v>131</v>
      </c>
      <c r="S1895" t="s">
        <v>68</v>
      </c>
      <c r="T1895" t="s">
        <v>40</v>
      </c>
      <c r="U1895" t="s">
        <v>2422</v>
      </c>
      <c r="V1895" t="s">
        <v>106</v>
      </c>
      <c r="W1895" t="s">
        <v>40</v>
      </c>
      <c r="X1895" t="s">
        <v>43</v>
      </c>
      <c r="Y1895" t="s">
        <v>95</v>
      </c>
      <c r="Z1895" t="s">
        <v>204</v>
      </c>
      <c r="AA1895" t="s">
        <v>134</v>
      </c>
      <c r="AB1895" t="s">
        <v>604</v>
      </c>
      <c r="AC1895" t="s">
        <v>167</v>
      </c>
      <c r="AD1895" t="s">
        <v>449</v>
      </c>
    </row>
    <row r="1896" spans="1:30" hidden="1" x14ac:dyDescent="0.3">
      <c r="A1896" t="s">
        <v>8229</v>
      </c>
      <c r="B1896" t="s">
        <v>8230</v>
      </c>
      <c r="C1896" s="1" t="str">
        <f t="shared" si="318"/>
        <v>21:0502</v>
      </c>
      <c r="D1896" s="1" t="str">
        <f t="shared" si="315"/>
        <v>21:0166</v>
      </c>
      <c r="E1896" t="s">
        <v>8231</v>
      </c>
      <c r="F1896" t="s">
        <v>8232</v>
      </c>
      <c r="H1896">
        <v>52.602811099999997</v>
      </c>
      <c r="I1896">
        <v>-62.412755599999997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45</v>
      </c>
      <c r="M1896" t="s">
        <v>34</v>
      </c>
      <c r="N1896">
        <v>716</v>
      </c>
      <c r="O1896" t="s">
        <v>283</v>
      </c>
      <c r="P1896" t="s">
        <v>35</v>
      </c>
      <c r="Q1896" t="s">
        <v>55</v>
      </c>
      <c r="R1896" t="s">
        <v>164</v>
      </c>
      <c r="S1896" t="s">
        <v>165</v>
      </c>
      <c r="T1896" t="s">
        <v>40</v>
      </c>
      <c r="U1896" t="s">
        <v>8233</v>
      </c>
      <c r="V1896" t="s">
        <v>371</v>
      </c>
      <c r="W1896" t="s">
        <v>40</v>
      </c>
      <c r="X1896" t="s">
        <v>43</v>
      </c>
      <c r="Y1896" t="s">
        <v>39</v>
      </c>
      <c r="Z1896" t="s">
        <v>613</v>
      </c>
      <c r="AA1896" t="s">
        <v>135</v>
      </c>
      <c r="AB1896" t="s">
        <v>5854</v>
      </c>
      <c r="AC1896" t="s">
        <v>85</v>
      </c>
      <c r="AD1896" t="s">
        <v>137</v>
      </c>
    </row>
    <row r="1897" spans="1:30" hidden="1" x14ac:dyDescent="0.3">
      <c r="A1897" t="s">
        <v>8234</v>
      </c>
      <c r="B1897" t="s">
        <v>8235</v>
      </c>
      <c r="C1897" s="1" t="str">
        <f t="shared" si="318"/>
        <v>21:0502</v>
      </c>
      <c r="D1897" s="1" t="str">
        <f t="shared" si="315"/>
        <v>21:0166</v>
      </c>
      <c r="E1897" t="s">
        <v>8236</v>
      </c>
      <c r="F1897" t="s">
        <v>8237</v>
      </c>
      <c r="H1897">
        <v>52.593170100000002</v>
      </c>
      <c r="I1897">
        <v>-62.346852300000002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45</v>
      </c>
      <c r="M1897" t="s">
        <v>76</v>
      </c>
      <c r="N1897">
        <v>717</v>
      </c>
      <c r="O1897" t="s">
        <v>265</v>
      </c>
      <c r="P1897" t="s">
        <v>193</v>
      </c>
      <c r="Q1897" t="s">
        <v>95</v>
      </c>
      <c r="R1897" t="s">
        <v>92</v>
      </c>
      <c r="S1897" t="s">
        <v>136</v>
      </c>
      <c r="T1897" t="s">
        <v>40</v>
      </c>
      <c r="U1897" t="s">
        <v>1167</v>
      </c>
      <c r="V1897" t="s">
        <v>740</v>
      </c>
      <c r="W1897" t="s">
        <v>40</v>
      </c>
      <c r="X1897" t="s">
        <v>43</v>
      </c>
      <c r="Y1897" t="s">
        <v>95</v>
      </c>
      <c r="Z1897" t="s">
        <v>58</v>
      </c>
      <c r="AA1897" t="s">
        <v>214</v>
      </c>
      <c r="AB1897" t="s">
        <v>1927</v>
      </c>
      <c r="AC1897" t="s">
        <v>47</v>
      </c>
      <c r="AD1897" t="s">
        <v>203</v>
      </c>
    </row>
    <row r="1898" spans="1:30" hidden="1" x14ac:dyDescent="0.3">
      <c r="A1898" t="s">
        <v>8238</v>
      </c>
      <c r="B1898" t="s">
        <v>8239</v>
      </c>
      <c r="C1898" s="1" t="str">
        <f t="shared" si="318"/>
        <v>21:0502</v>
      </c>
      <c r="D1898" s="1" t="str">
        <f t="shared" si="315"/>
        <v>21:0166</v>
      </c>
      <c r="E1898" t="s">
        <v>8240</v>
      </c>
      <c r="F1898" t="s">
        <v>8241</v>
      </c>
      <c r="H1898">
        <v>52.588323600000003</v>
      </c>
      <c r="I1898">
        <v>-62.368268399999998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45</v>
      </c>
      <c r="M1898" t="s">
        <v>91</v>
      </c>
      <c r="N1898">
        <v>718</v>
      </c>
      <c r="O1898" t="s">
        <v>78</v>
      </c>
      <c r="P1898" t="s">
        <v>153</v>
      </c>
      <c r="Q1898" t="s">
        <v>39</v>
      </c>
      <c r="R1898" t="s">
        <v>92</v>
      </c>
      <c r="S1898" t="s">
        <v>68</v>
      </c>
      <c r="T1898" t="s">
        <v>40</v>
      </c>
      <c r="U1898" t="s">
        <v>2781</v>
      </c>
      <c r="V1898" t="s">
        <v>60</v>
      </c>
      <c r="W1898" t="s">
        <v>40</v>
      </c>
      <c r="X1898" t="s">
        <v>43</v>
      </c>
      <c r="Y1898" t="s">
        <v>39</v>
      </c>
      <c r="Z1898" t="s">
        <v>135</v>
      </c>
      <c r="AA1898" t="s">
        <v>134</v>
      </c>
      <c r="AB1898" t="s">
        <v>202</v>
      </c>
      <c r="AC1898" t="s">
        <v>47</v>
      </c>
      <c r="AD1898" t="s">
        <v>216</v>
      </c>
    </row>
    <row r="1899" spans="1:30" hidden="1" x14ac:dyDescent="0.3">
      <c r="A1899" t="s">
        <v>8242</v>
      </c>
      <c r="B1899" t="s">
        <v>8243</v>
      </c>
      <c r="C1899" s="1" t="str">
        <f t="shared" si="318"/>
        <v>21:0502</v>
      </c>
      <c r="D1899" s="1" t="str">
        <f>HYPERLINK("http://geochem.nrcan.gc.ca/cdogs/content/svy/svy_e.htm", "")</f>
        <v/>
      </c>
      <c r="G1899" s="1" t="str">
        <f>HYPERLINK("http://geochem.nrcan.gc.ca/cdogs/content/cr_/cr_00056_e.htm", "56")</f>
        <v>56</v>
      </c>
      <c r="J1899" t="s">
        <v>161</v>
      </c>
      <c r="K1899" t="s">
        <v>162</v>
      </c>
      <c r="L1899">
        <v>45</v>
      </c>
      <c r="M1899" t="s">
        <v>163</v>
      </c>
      <c r="N1899">
        <v>719</v>
      </c>
      <c r="O1899" t="s">
        <v>3947</v>
      </c>
      <c r="P1899" t="s">
        <v>257</v>
      </c>
      <c r="Q1899" t="s">
        <v>165</v>
      </c>
      <c r="R1899" t="s">
        <v>414</v>
      </c>
      <c r="S1899" t="s">
        <v>130</v>
      </c>
      <c r="T1899" t="s">
        <v>194</v>
      </c>
      <c r="U1899" t="s">
        <v>8244</v>
      </c>
      <c r="V1899" t="s">
        <v>2547</v>
      </c>
      <c r="W1899" t="s">
        <v>233</v>
      </c>
      <c r="X1899" t="s">
        <v>164</v>
      </c>
      <c r="Y1899" t="s">
        <v>136</v>
      </c>
      <c r="Z1899" t="s">
        <v>211</v>
      </c>
      <c r="AA1899" t="s">
        <v>196</v>
      </c>
      <c r="AB1899" t="s">
        <v>830</v>
      </c>
      <c r="AC1899" t="s">
        <v>8117</v>
      </c>
      <c r="AD1899" t="s">
        <v>2166</v>
      </c>
    </row>
    <row r="1900" spans="1:30" hidden="1" x14ac:dyDescent="0.3">
      <c r="A1900" t="s">
        <v>8245</v>
      </c>
      <c r="B1900" t="s">
        <v>8246</v>
      </c>
      <c r="C1900" s="1" t="str">
        <f t="shared" si="318"/>
        <v>21:0502</v>
      </c>
      <c r="D1900" s="1" t="str">
        <f t="shared" ref="D1900:D1929" si="319">HYPERLINK("http://geochem.nrcan.gc.ca/cdogs/content/svy/svy210166_e.htm", "21:0166")</f>
        <v>21:0166</v>
      </c>
      <c r="E1900" t="s">
        <v>8231</v>
      </c>
      <c r="F1900" t="s">
        <v>8247</v>
      </c>
      <c r="H1900">
        <v>52.602811099999997</v>
      </c>
      <c r="I1900">
        <v>-62.412755599999997</v>
      </c>
      <c r="J1900" s="1" t="str">
        <f t="shared" ref="J1900:J1929" si="320">HYPERLINK("http://geochem.nrcan.gc.ca/cdogs/content/kwd/kwd020027_e.htm", "NGR lake sediment grab sample")</f>
        <v>NGR lake sediment grab sample</v>
      </c>
      <c r="K1900" s="1" t="str">
        <f t="shared" ref="K1900:K1929" si="321">HYPERLINK("http://geochem.nrcan.gc.ca/cdogs/content/kwd/kwd080006_e.htm", "&lt;177 micron (NGR)")</f>
        <v>&lt;177 micron (NGR)</v>
      </c>
      <c r="L1900">
        <v>45</v>
      </c>
      <c r="M1900" t="s">
        <v>52</v>
      </c>
      <c r="N1900">
        <v>720</v>
      </c>
      <c r="O1900" t="s">
        <v>1047</v>
      </c>
      <c r="P1900" t="s">
        <v>265</v>
      </c>
      <c r="Q1900" t="s">
        <v>39</v>
      </c>
      <c r="R1900" t="s">
        <v>145</v>
      </c>
      <c r="S1900" t="s">
        <v>36</v>
      </c>
      <c r="T1900" t="s">
        <v>40</v>
      </c>
      <c r="U1900" t="s">
        <v>8248</v>
      </c>
      <c r="V1900" t="s">
        <v>316</v>
      </c>
      <c r="W1900" t="s">
        <v>40</v>
      </c>
      <c r="X1900" t="s">
        <v>43</v>
      </c>
      <c r="Y1900" t="s">
        <v>37</v>
      </c>
      <c r="Z1900" t="s">
        <v>44</v>
      </c>
      <c r="AA1900" t="s">
        <v>135</v>
      </c>
      <c r="AB1900" t="s">
        <v>2756</v>
      </c>
      <c r="AC1900" t="s">
        <v>714</v>
      </c>
      <c r="AD1900" t="s">
        <v>1236</v>
      </c>
    </row>
    <row r="1901" spans="1:30" hidden="1" x14ac:dyDescent="0.3">
      <c r="A1901" t="s">
        <v>8249</v>
      </c>
      <c r="B1901" t="s">
        <v>8250</v>
      </c>
      <c r="C1901" s="1" t="str">
        <f t="shared" si="318"/>
        <v>21:0502</v>
      </c>
      <c r="D1901" s="1" t="str">
        <f t="shared" si="319"/>
        <v>21:0166</v>
      </c>
      <c r="E1901" t="s">
        <v>8231</v>
      </c>
      <c r="F1901" t="s">
        <v>8251</v>
      </c>
      <c r="H1901">
        <v>52.602811099999997</v>
      </c>
      <c r="I1901">
        <v>-62.412755599999997</v>
      </c>
      <c r="J1901" s="1" t="str">
        <f t="shared" si="320"/>
        <v>NGR lake sediment grab sample</v>
      </c>
      <c r="K1901" s="1" t="str">
        <f t="shared" si="321"/>
        <v>&lt;177 micron (NGR)</v>
      </c>
      <c r="L1901">
        <v>45</v>
      </c>
      <c r="M1901" t="s">
        <v>65</v>
      </c>
      <c r="N1901">
        <v>721</v>
      </c>
      <c r="O1901" t="s">
        <v>423</v>
      </c>
      <c r="P1901" t="s">
        <v>78</v>
      </c>
      <c r="Q1901" t="s">
        <v>95</v>
      </c>
      <c r="R1901" t="s">
        <v>256</v>
      </c>
      <c r="S1901" t="s">
        <v>36</v>
      </c>
      <c r="T1901" t="s">
        <v>40</v>
      </c>
      <c r="U1901" t="s">
        <v>8252</v>
      </c>
      <c r="V1901" t="s">
        <v>1383</v>
      </c>
      <c r="W1901" t="s">
        <v>40</v>
      </c>
      <c r="X1901" t="s">
        <v>43</v>
      </c>
      <c r="Y1901" t="s">
        <v>39</v>
      </c>
      <c r="Z1901" t="s">
        <v>44</v>
      </c>
      <c r="AA1901" t="s">
        <v>135</v>
      </c>
      <c r="AB1901" t="s">
        <v>2095</v>
      </c>
      <c r="AC1901" t="s">
        <v>620</v>
      </c>
      <c r="AD1901" t="s">
        <v>137</v>
      </c>
    </row>
    <row r="1902" spans="1:30" hidden="1" x14ac:dyDescent="0.3">
      <c r="A1902" t="s">
        <v>8253</v>
      </c>
      <c r="B1902" t="s">
        <v>8254</v>
      </c>
      <c r="C1902" s="1" t="str">
        <f t="shared" si="318"/>
        <v>21:0502</v>
      </c>
      <c r="D1902" s="1" t="str">
        <f t="shared" si="319"/>
        <v>21:0166</v>
      </c>
      <c r="E1902" t="s">
        <v>8255</v>
      </c>
      <c r="F1902" t="s">
        <v>8256</v>
      </c>
      <c r="H1902">
        <v>52.657170700000002</v>
      </c>
      <c r="I1902">
        <v>-62.340235999999997</v>
      </c>
      <c r="J1902" s="1" t="str">
        <f t="shared" si="320"/>
        <v>NGR lake sediment grab sample</v>
      </c>
      <c r="K1902" s="1" t="str">
        <f t="shared" si="321"/>
        <v>&lt;177 micron (NGR)</v>
      </c>
      <c r="L1902">
        <v>45</v>
      </c>
      <c r="M1902" t="s">
        <v>102</v>
      </c>
      <c r="N1902">
        <v>722</v>
      </c>
      <c r="O1902" t="s">
        <v>337</v>
      </c>
      <c r="P1902" t="s">
        <v>66</v>
      </c>
      <c r="Q1902" t="s">
        <v>95</v>
      </c>
      <c r="R1902" t="s">
        <v>92</v>
      </c>
      <c r="S1902" t="s">
        <v>38</v>
      </c>
      <c r="T1902" t="s">
        <v>40</v>
      </c>
      <c r="U1902" t="s">
        <v>1211</v>
      </c>
      <c r="V1902" t="s">
        <v>1343</v>
      </c>
      <c r="W1902" t="s">
        <v>40</v>
      </c>
      <c r="X1902" t="s">
        <v>43</v>
      </c>
      <c r="Y1902" t="s">
        <v>39</v>
      </c>
      <c r="Z1902" t="s">
        <v>204</v>
      </c>
      <c r="AA1902" t="s">
        <v>135</v>
      </c>
      <c r="AB1902" t="s">
        <v>529</v>
      </c>
      <c r="AC1902" t="s">
        <v>57</v>
      </c>
      <c r="AD1902" t="s">
        <v>107</v>
      </c>
    </row>
    <row r="1903" spans="1:30" hidden="1" x14ac:dyDescent="0.3">
      <c r="A1903" t="s">
        <v>8257</v>
      </c>
      <c r="B1903" t="s">
        <v>8258</v>
      </c>
      <c r="C1903" s="1" t="str">
        <f t="shared" si="318"/>
        <v>21:0502</v>
      </c>
      <c r="D1903" s="1" t="str">
        <f t="shared" si="319"/>
        <v>21:0166</v>
      </c>
      <c r="E1903" t="s">
        <v>8259</v>
      </c>
      <c r="F1903" t="s">
        <v>8260</v>
      </c>
      <c r="H1903">
        <v>52.643731500000001</v>
      </c>
      <c r="I1903">
        <v>-62.392536300000003</v>
      </c>
      <c r="J1903" s="1" t="str">
        <f t="shared" si="320"/>
        <v>NGR lake sediment grab sample</v>
      </c>
      <c r="K1903" s="1" t="str">
        <f t="shared" si="321"/>
        <v>&lt;177 micron (NGR)</v>
      </c>
      <c r="L1903">
        <v>45</v>
      </c>
      <c r="M1903" t="s">
        <v>113</v>
      </c>
      <c r="N1903">
        <v>723</v>
      </c>
      <c r="O1903" t="s">
        <v>204</v>
      </c>
      <c r="P1903" t="s">
        <v>153</v>
      </c>
      <c r="Q1903" t="s">
        <v>95</v>
      </c>
      <c r="R1903" t="s">
        <v>176</v>
      </c>
      <c r="S1903" t="s">
        <v>37</v>
      </c>
      <c r="T1903" t="s">
        <v>40</v>
      </c>
      <c r="U1903" t="s">
        <v>143</v>
      </c>
      <c r="V1903" t="s">
        <v>133</v>
      </c>
      <c r="W1903" t="s">
        <v>40</v>
      </c>
      <c r="X1903" t="s">
        <v>43</v>
      </c>
      <c r="Y1903" t="s">
        <v>95</v>
      </c>
      <c r="Z1903" t="s">
        <v>164</v>
      </c>
      <c r="AA1903" t="s">
        <v>214</v>
      </c>
      <c r="AB1903" t="s">
        <v>650</v>
      </c>
      <c r="AC1903" t="s">
        <v>144</v>
      </c>
      <c r="AD1903" t="s">
        <v>45</v>
      </c>
    </row>
    <row r="1904" spans="1:30" hidden="1" x14ac:dyDescent="0.3">
      <c r="A1904" t="s">
        <v>8261</v>
      </c>
      <c r="B1904" t="s">
        <v>8262</v>
      </c>
      <c r="C1904" s="1" t="str">
        <f t="shared" si="318"/>
        <v>21:0502</v>
      </c>
      <c r="D1904" s="1" t="str">
        <f t="shared" si="319"/>
        <v>21:0166</v>
      </c>
      <c r="E1904" t="s">
        <v>8263</v>
      </c>
      <c r="F1904" t="s">
        <v>8264</v>
      </c>
      <c r="H1904">
        <v>52.621547300000003</v>
      </c>
      <c r="I1904">
        <v>-62.398530700000002</v>
      </c>
      <c r="J1904" s="1" t="str">
        <f t="shared" si="320"/>
        <v>NGR lake sediment grab sample</v>
      </c>
      <c r="K1904" s="1" t="str">
        <f t="shared" si="321"/>
        <v>&lt;177 micron (NGR)</v>
      </c>
      <c r="L1904">
        <v>45</v>
      </c>
      <c r="M1904" t="s">
        <v>127</v>
      </c>
      <c r="N1904">
        <v>724</v>
      </c>
      <c r="O1904" t="s">
        <v>255</v>
      </c>
      <c r="P1904" t="s">
        <v>193</v>
      </c>
      <c r="Q1904" t="s">
        <v>95</v>
      </c>
      <c r="R1904" t="s">
        <v>176</v>
      </c>
      <c r="S1904" t="s">
        <v>92</v>
      </c>
      <c r="T1904" t="s">
        <v>40</v>
      </c>
      <c r="U1904" t="s">
        <v>1020</v>
      </c>
      <c r="V1904" t="s">
        <v>812</v>
      </c>
      <c r="W1904" t="s">
        <v>40</v>
      </c>
      <c r="X1904" t="s">
        <v>43</v>
      </c>
      <c r="Y1904" t="s">
        <v>95</v>
      </c>
      <c r="Z1904" t="s">
        <v>58</v>
      </c>
      <c r="AA1904" t="s">
        <v>204</v>
      </c>
      <c r="AB1904" t="s">
        <v>589</v>
      </c>
      <c r="AC1904" t="s">
        <v>596</v>
      </c>
      <c r="AD1904" t="s">
        <v>449</v>
      </c>
    </row>
    <row r="1905" spans="1:30" hidden="1" x14ac:dyDescent="0.3">
      <c r="A1905" t="s">
        <v>8265</v>
      </c>
      <c r="B1905" t="s">
        <v>8266</v>
      </c>
      <c r="C1905" s="1" t="str">
        <f t="shared" si="318"/>
        <v>21:0502</v>
      </c>
      <c r="D1905" s="1" t="str">
        <f t="shared" si="319"/>
        <v>21:0166</v>
      </c>
      <c r="E1905" t="s">
        <v>8267</v>
      </c>
      <c r="F1905" t="s">
        <v>8268</v>
      </c>
      <c r="H1905">
        <v>52.647775600000003</v>
      </c>
      <c r="I1905">
        <v>-62.261032899999996</v>
      </c>
      <c r="J1905" s="1" t="str">
        <f t="shared" si="320"/>
        <v>NGR lake sediment grab sample</v>
      </c>
      <c r="K1905" s="1" t="str">
        <f t="shared" si="321"/>
        <v>&lt;177 micron (NGR)</v>
      </c>
      <c r="L1905">
        <v>45</v>
      </c>
      <c r="M1905" t="s">
        <v>142</v>
      </c>
      <c r="N1905">
        <v>725</v>
      </c>
      <c r="O1905" t="s">
        <v>576</v>
      </c>
      <c r="P1905" t="s">
        <v>79</v>
      </c>
      <c r="Q1905" t="s">
        <v>95</v>
      </c>
      <c r="R1905" t="s">
        <v>38</v>
      </c>
      <c r="S1905" t="s">
        <v>36</v>
      </c>
      <c r="T1905" t="s">
        <v>40</v>
      </c>
      <c r="U1905" t="s">
        <v>8269</v>
      </c>
      <c r="V1905" t="s">
        <v>5421</v>
      </c>
      <c r="W1905" t="s">
        <v>40</v>
      </c>
      <c r="X1905" t="s">
        <v>43</v>
      </c>
      <c r="Y1905" t="s">
        <v>95</v>
      </c>
      <c r="Z1905" t="s">
        <v>337</v>
      </c>
      <c r="AA1905" t="s">
        <v>204</v>
      </c>
      <c r="AB1905" t="s">
        <v>1411</v>
      </c>
      <c r="AC1905" t="s">
        <v>596</v>
      </c>
      <c r="AD1905" t="s">
        <v>61</v>
      </c>
    </row>
    <row r="1906" spans="1:30" hidden="1" x14ac:dyDescent="0.3">
      <c r="A1906" t="s">
        <v>8270</v>
      </c>
      <c r="B1906" t="s">
        <v>8271</v>
      </c>
      <c r="C1906" s="1" t="str">
        <f t="shared" si="318"/>
        <v>21:0502</v>
      </c>
      <c r="D1906" s="1" t="str">
        <f t="shared" si="319"/>
        <v>21:0166</v>
      </c>
      <c r="E1906" t="s">
        <v>8272</v>
      </c>
      <c r="F1906" t="s">
        <v>8273</v>
      </c>
      <c r="H1906">
        <v>52.677321300000003</v>
      </c>
      <c r="I1906">
        <v>-62.227831100000003</v>
      </c>
      <c r="J1906" s="1" t="str">
        <f t="shared" si="320"/>
        <v>NGR lake sediment grab sample</v>
      </c>
      <c r="K1906" s="1" t="str">
        <f t="shared" si="321"/>
        <v>&lt;177 micron (NGR)</v>
      </c>
      <c r="L1906">
        <v>45</v>
      </c>
      <c r="M1906" t="s">
        <v>150</v>
      </c>
      <c r="N1906">
        <v>726</v>
      </c>
      <c r="O1906" t="s">
        <v>263</v>
      </c>
      <c r="P1906" t="s">
        <v>202</v>
      </c>
      <c r="Q1906" t="s">
        <v>37</v>
      </c>
      <c r="R1906" t="s">
        <v>153</v>
      </c>
      <c r="S1906" t="s">
        <v>55</v>
      </c>
      <c r="T1906" t="s">
        <v>40</v>
      </c>
      <c r="U1906" t="s">
        <v>152</v>
      </c>
      <c r="V1906" t="s">
        <v>313</v>
      </c>
      <c r="W1906" t="s">
        <v>40</v>
      </c>
      <c r="X1906" t="s">
        <v>43</v>
      </c>
      <c r="Y1906" t="s">
        <v>95</v>
      </c>
      <c r="Z1906" t="s">
        <v>164</v>
      </c>
      <c r="AA1906" t="s">
        <v>58</v>
      </c>
      <c r="AB1906" t="s">
        <v>2747</v>
      </c>
      <c r="AC1906" t="s">
        <v>57</v>
      </c>
      <c r="AD1906" t="s">
        <v>107</v>
      </c>
    </row>
    <row r="1907" spans="1:30" hidden="1" x14ac:dyDescent="0.3">
      <c r="A1907" t="s">
        <v>8274</v>
      </c>
      <c r="B1907" t="s">
        <v>8275</v>
      </c>
      <c r="C1907" s="1" t="str">
        <f t="shared" si="318"/>
        <v>21:0502</v>
      </c>
      <c r="D1907" s="1" t="str">
        <f t="shared" si="319"/>
        <v>21:0166</v>
      </c>
      <c r="E1907" t="s">
        <v>8276</v>
      </c>
      <c r="F1907" t="s">
        <v>8277</v>
      </c>
      <c r="H1907">
        <v>52.6893429</v>
      </c>
      <c r="I1907">
        <v>-62.168320000000001</v>
      </c>
      <c r="J1907" s="1" t="str">
        <f t="shared" si="320"/>
        <v>NGR lake sediment grab sample</v>
      </c>
      <c r="K1907" s="1" t="str">
        <f t="shared" si="321"/>
        <v>&lt;177 micron (NGR)</v>
      </c>
      <c r="L1907">
        <v>45</v>
      </c>
      <c r="M1907" t="s">
        <v>175</v>
      </c>
      <c r="N1907">
        <v>727</v>
      </c>
      <c r="O1907" t="s">
        <v>128</v>
      </c>
      <c r="P1907" t="s">
        <v>79</v>
      </c>
      <c r="Q1907" t="s">
        <v>95</v>
      </c>
      <c r="R1907" t="s">
        <v>92</v>
      </c>
      <c r="S1907" t="s">
        <v>202</v>
      </c>
      <c r="T1907" t="s">
        <v>40</v>
      </c>
      <c r="U1907" t="s">
        <v>670</v>
      </c>
      <c r="V1907" t="s">
        <v>2662</v>
      </c>
      <c r="W1907" t="s">
        <v>40</v>
      </c>
      <c r="X1907" t="s">
        <v>43</v>
      </c>
      <c r="Y1907" t="s">
        <v>39</v>
      </c>
      <c r="Z1907" t="s">
        <v>44</v>
      </c>
      <c r="AA1907" t="s">
        <v>135</v>
      </c>
      <c r="AB1907" t="s">
        <v>848</v>
      </c>
      <c r="AC1907" t="s">
        <v>106</v>
      </c>
      <c r="AD1907" t="s">
        <v>61</v>
      </c>
    </row>
    <row r="1908" spans="1:30" hidden="1" x14ac:dyDescent="0.3">
      <c r="A1908" t="s">
        <v>8278</v>
      </c>
      <c r="B1908" t="s">
        <v>8279</v>
      </c>
      <c r="C1908" s="1" t="str">
        <f t="shared" si="318"/>
        <v>21:0502</v>
      </c>
      <c r="D1908" s="1" t="str">
        <f t="shared" si="319"/>
        <v>21:0166</v>
      </c>
      <c r="E1908" t="s">
        <v>8280</v>
      </c>
      <c r="F1908" t="s">
        <v>8281</v>
      </c>
      <c r="H1908">
        <v>52.670206299999997</v>
      </c>
      <c r="I1908">
        <v>-62.138632800000003</v>
      </c>
      <c r="J1908" s="1" t="str">
        <f t="shared" si="320"/>
        <v>NGR lake sediment grab sample</v>
      </c>
      <c r="K1908" s="1" t="str">
        <f t="shared" si="321"/>
        <v>&lt;177 micron (NGR)</v>
      </c>
      <c r="L1908">
        <v>45</v>
      </c>
      <c r="M1908" t="s">
        <v>184</v>
      </c>
      <c r="N1908">
        <v>728</v>
      </c>
      <c r="O1908" t="s">
        <v>116</v>
      </c>
      <c r="P1908" t="s">
        <v>202</v>
      </c>
      <c r="Q1908" t="s">
        <v>95</v>
      </c>
      <c r="R1908" t="s">
        <v>92</v>
      </c>
      <c r="S1908" t="s">
        <v>130</v>
      </c>
      <c r="T1908" t="s">
        <v>40</v>
      </c>
      <c r="U1908" t="s">
        <v>61</v>
      </c>
      <c r="V1908" t="s">
        <v>612</v>
      </c>
      <c r="W1908" t="s">
        <v>40</v>
      </c>
      <c r="X1908" t="s">
        <v>43</v>
      </c>
      <c r="Y1908" t="s">
        <v>55</v>
      </c>
      <c r="Z1908" t="s">
        <v>613</v>
      </c>
      <c r="AA1908" t="s">
        <v>204</v>
      </c>
      <c r="AB1908" t="s">
        <v>2756</v>
      </c>
      <c r="AC1908" t="s">
        <v>39</v>
      </c>
      <c r="AD1908" t="s">
        <v>48</v>
      </c>
    </row>
    <row r="1909" spans="1:30" hidden="1" x14ac:dyDescent="0.3">
      <c r="A1909" t="s">
        <v>8282</v>
      </c>
      <c r="B1909" t="s">
        <v>8283</v>
      </c>
      <c r="C1909" s="1" t="str">
        <f t="shared" si="318"/>
        <v>21:0502</v>
      </c>
      <c r="D1909" s="1" t="str">
        <f t="shared" si="319"/>
        <v>21:0166</v>
      </c>
      <c r="E1909" t="s">
        <v>8284</v>
      </c>
      <c r="F1909" t="s">
        <v>8285</v>
      </c>
      <c r="H1909">
        <v>52.716135999999999</v>
      </c>
      <c r="I1909">
        <v>-62.163546599999997</v>
      </c>
      <c r="J1909" s="1" t="str">
        <f t="shared" si="320"/>
        <v>NGR lake sediment grab sample</v>
      </c>
      <c r="K1909" s="1" t="str">
        <f t="shared" si="321"/>
        <v>&lt;177 micron (NGR)</v>
      </c>
      <c r="L1909">
        <v>45</v>
      </c>
      <c r="M1909" t="s">
        <v>191</v>
      </c>
      <c r="N1909">
        <v>729</v>
      </c>
      <c r="O1909" t="s">
        <v>116</v>
      </c>
      <c r="P1909" t="s">
        <v>79</v>
      </c>
      <c r="Q1909" t="s">
        <v>95</v>
      </c>
      <c r="R1909" t="s">
        <v>92</v>
      </c>
      <c r="S1909" t="s">
        <v>131</v>
      </c>
      <c r="T1909" t="s">
        <v>40</v>
      </c>
      <c r="U1909" t="s">
        <v>789</v>
      </c>
      <c r="V1909" t="s">
        <v>284</v>
      </c>
      <c r="W1909" t="s">
        <v>40</v>
      </c>
      <c r="X1909" t="s">
        <v>43</v>
      </c>
      <c r="Y1909" t="s">
        <v>95</v>
      </c>
      <c r="Z1909" t="s">
        <v>204</v>
      </c>
      <c r="AA1909" t="s">
        <v>58</v>
      </c>
      <c r="AB1909" t="s">
        <v>981</v>
      </c>
      <c r="AC1909" t="s">
        <v>70</v>
      </c>
      <c r="AD1909" t="s">
        <v>196</v>
      </c>
    </row>
    <row r="1910" spans="1:30" hidden="1" x14ac:dyDescent="0.3">
      <c r="A1910" t="s">
        <v>8286</v>
      </c>
      <c r="B1910" t="s">
        <v>8287</v>
      </c>
      <c r="C1910" s="1" t="str">
        <f t="shared" si="318"/>
        <v>21:0502</v>
      </c>
      <c r="D1910" s="1" t="str">
        <f t="shared" si="319"/>
        <v>21:0166</v>
      </c>
      <c r="E1910" t="s">
        <v>8288</v>
      </c>
      <c r="F1910" t="s">
        <v>8289</v>
      </c>
      <c r="H1910">
        <v>52.723057300000001</v>
      </c>
      <c r="I1910">
        <v>-62.221440999999999</v>
      </c>
      <c r="J1910" s="1" t="str">
        <f t="shared" si="320"/>
        <v>NGR lake sediment grab sample</v>
      </c>
      <c r="K1910" s="1" t="str">
        <f t="shared" si="321"/>
        <v>&lt;177 micron (NGR)</v>
      </c>
      <c r="L1910">
        <v>45</v>
      </c>
      <c r="M1910" t="s">
        <v>201</v>
      </c>
      <c r="N1910">
        <v>730</v>
      </c>
      <c r="O1910" t="s">
        <v>276</v>
      </c>
      <c r="P1910" t="s">
        <v>92</v>
      </c>
      <c r="Q1910" t="s">
        <v>95</v>
      </c>
      <c r="R1910" t="s">
        <v>38</v>
      </c>
      <c r="S1910" t="s">
        <v>39</v>
      </c>
      <c r="T1910" t="s">
        <v>40</v>
      </c>
      <c r="U1910" t="s">
        <v>270</v>
      </c>
      <c r="V1910" t="s">
        <v>94</v>
      </c>
      <c r="W1910" t="s">
        <v>40</v>
      </c>
      <c r="X1910" t="s">
        <v>43</v>
      </c>
      <c r="Y1910" t="s">
        <v>95</v>
      </c>
      <c r="Z1910" t="s">
        <v>134</v>
      </c>
      <c r="AA1910" t="s">
        <v>204</v>
      </c>
      <c r="AB1910" t="s">
        <v>168</v>
      </c>
      <c r="AC1910" t="s">
        <v>42</v>
      </c>
      <c r="AD1910" t="s">
        <v>45</v>
      </c>
    </row>
    <row r="1911" spans="1:30" hidden="1" x14ac:dyDescent="0.3">
      <c r="A1911" t="s">
        <v>8290</v>
      </c>
      <c r="B1911" t="s">
        <v>8291</v>
      </c>
      <c r="C1911" s="1" t="str">
        <f t="shared" si="318"/>
        <v>21:0502</v>
      </c>
      <c r="D1911" s="1" t="str">
        <f t="shared" si="319"/>
        <v>21:0166</v>
      </c>
      <c r="E1911" t="s">
        <v>8292</v>
      </c>
      <c r="F1911" t="s">
        <v>8293</v>
      </c>
      <c r="H1911">
        <v>52.7221428</v>
      </c>
      <c r="I1911">
        <v>-62.266942</v>
      </c>
      <c r="J1911" s="1" t="str">
        <f t="shared" si="320"/>
        <v>NGR lake sediment grab sample</v>
      </c>
      <c r="K1911" s="1" t="str">
        <f t="shared" si="321"/>
        <v>&lt;177 micron (NGR)</v>
      </c>
      <c r="L1911">
        <v>45</v>
      </c>
      <c r="M1911" t="s">
        <v>210</v>
      </c>
      <c r="N1911">
        <v>731</v>
      </c>
      <c r="O1911" t="s">
        <v>873</v>
      </c>
      <c r="P1911" t="s">
        <v>79</v>
      </c>
      <c r="Q1911" t="s">
        <v>95</v>
      </c>
      <c r="R1911" t="s">
        <v>92</v>
      </c>
      <c r="S1911" t="s">
        <v>202</v>
      </c>
      <c r="T1911" t="s">
        <v>40</v>
      </c>
      <c r="U1911" t="s">
        <v>1108</v>
      </c>
      <c r="V1911" t="s">
        <v>119</v>
      </c>
      <c r="W1911" t="s">
        <v>40</v>
      </c>
      <c r="X1911" t="s">
        <v>43</v>
      </c>
      <c r="Y1911" t="s">
        <v>95</v>
      </c>
      <c r="Z1911" t="s">
        <v>314</v>
      </c>
      <c r="AA1911" t="s">
        <v>204</v>
      </c>
      <c r="AB1911" t="s">
        <v>145</v>
      </c>
      <c r="AC1911" t="s">
        <v>42</v>
      </c>
      <c r="AD1911" t="s">
        <v>196</v>
      </c>
    </row>
    <row r="1912" spans="1:30" hidden="1" x14ac:dyDescent="0.3">
      <c r="A1912" t="s">
        <v>8294</v>
      </c>
      <c r="B1912" t="s">
        <v>8295</v>
      </c>
      <c r="C1912" s="1" t="str">
        <f t="shared" si="318"/>
        <v>21:0502</v>
      </c>
      <c r="D1912" s="1" t="str">
        <f t="shared" si="319"/>
        <v>21:0166</v>
      </c>
      <c r="E1912" t="s">
        <v>8296</v>
      </c>
      <c r="F1912" t="s">
        <v>8297</v>
      </c>
      <c r="H1912">
        <v>52.721382400000003</v>
      </c>
      <c r="I1912">
        <v>-62.3298354</v>
      </c>
      <c r="J1912" s="1" t="str">
        <f t="shared" si="320"/>
        <v>NGR lake sediment grab sample</v>
      </c>
      <c r="K1912" s="1" t="str">
        <f t="shared" si="321"/>
        <v>&lt;177 micron (NGR)</v>
      </c>
      <c r="L1912">
        <v>45</v>
      </c>
      <c r="M1912" t="s">
        <v>221</v>
      </c>
      <c r="N1912">
        <v>732</v>
      </c>
      <c r="O1912" t="s">
        <v>403</v>
      </c>
      <c r="P1912" t="s">
        <v>202</v>
      </c>
      <c r="Q1912" t="s">
        <v>95</v>
      </c>
      <c r="R1912" t="s">
        <v>153</v>
      </c>
      <c r="S1912" t="s">
        <v>38</v>
      </c>
      <c r="T1912" t="s">
        <v>40</v>
      </c>
      <c r="U1912" t="s">
        <v>810</v>
      </c>
      <c r="V1912" t="s">
        <v>1222</v>
      </c>
      <c r="W1912" t="s">
        <v>40</v>
      </c>
      <c r="X1912" t="s">
        <v>43</v>
      </c>
      <c r="Y1912" t="s">
        <v>95</v>
      </c>
      <c r="Z1912" t="s">
        <v>204</v>
      </c>
      <c r="AA1912" t="s">
        <v>214</v>
      </c>
      <c r="AB1912" t="s">
        <v>104</v>
      </c>
      <c r="AC1912" t="s">
        <v>42</v>
      </c>
      <c r="AD1912" t="s">
        <v>83</v>
      </c>
    </row>
    <row r="1913" spans="1:30" hidden="1" x14ac:dyDescent="0.3">
      <c r="A1913" t="s">
        <v>8298</v>
      </c>
      <c r="B1913" t="s">
        <v>8299</v>
      </c>
      <c r="C1913" s="1" t="str">
        <f t="shared" si="318"/>
        <v>21:0502</v>
      </c>
      <c r="D1913" s="1" t="str">
        <f t="shared" si="319"/>
        <v>21:0166</v>
      </c>
      <c r="E1913" t="s">
        <v>8300</v>
      </c>
      <c r="F1913" t="s">
        <v>8301</v>
      </c>
      <c r="H1913">
        <v>52.711913000000003</v>
      </c>
      <c r="I1913">
        <v>-62.3909083</v>
      </c>
      <c r="J1913" s="1" t="str">
        <f t="shared" si="320"/>
        <v>NGR lake sediment grab sample</v>
      </c>
      <c r="K1913" s="1" t="str">
        <f t="shared" si="321"/>
        <v>&lt;177 micron (NGR)</v>
      </c>
      <c r="L1913">
        <v>45</v>
      </c>
      <c r="M1913" t="s">
        <v>230</v>
      </c>
      <c r="N1913">
        <v>733</v>
      </c>
      <c r="O1913" t="s">
        <v>255</v>
      </c>
      <c r="P1913" t="s">
        <v>92</v>
      </c>
      <c r="Q1913" t="s">
        <v>95</v>
      </c>
      <c r="R1913" t="s">
        <v>119</v>
      </c>
      <c r="S1913" t="s">
        <v>92</v>
      </c>
      <c r="T1913" t="s">
        <v>40</v>
      </c>
      <c r="U1913" t="s">
        <v>241</v>
      </c>
      <c r="V1913" t="s">
        <v>598</v>
      </c>
      <c r="W1913" t="s">
        <v>40</v>
      </c>
      <c r="X1913" t="s">
        <v>43</v>
      </c>
      <c r="Y1913" t="s">
        <v>39</v>
      </c>
      <c r="Z1913" t="s">
        <v>423</v>
      </c>
      <c r="AA1913" t="s">
        <v>135</v>
      </c>
      <c r="AB1913" t="s">
        <v>2777</v>
      </c>
      <c r="AC1913" t="s">
        <v>106</v>
      </c>
      <c r="AD1913" t="s">
        <v>86</v>
      </c>
    </row>
    <row r="1914" spans="1:30" hidden="1" x14ac:dyDescent="0.3">
      <c r="A1914" t="s">
        <v>8302</v>
      </c>
      <c r="B1914" t="s">
        <v>8303</v>
      </c>
      <c r="C1914" s="1" t="str">
        <f t="shared" si="318"/>
        <v>21:0502</v>
      </c>
      <c r="D1914" s="1" t="str">
        <f t="shared" si="319"/>
        <v>21:0166</v>
      </c>
      <c r="E1914" t="s">
        <v>8304</v>
      </c>
      <c r="F1914" t="s">
        <v>8305</v>
      </c>
      <c r="H1914">
        <v>52.698283199999999</v>
      </c>
      <c r="I1914">
        <v>-62.4437347</v>
      </c>
      <c r="J1914" s="1" t="str">
        <f t="shared" si="320"/>
        <v>NGR lake sediment grab sample</v>
      </c>
      <c r="K1914" s="1" t="str">
        <f t="shared" si="321"/>
        <v>&lt;177 micron (NGR)</v>
      </c>
      <c r="L1914">
        <v>45</v>
      </c>
      <c r="M1914" t="s">
        <v>238</v>
      </c>
      <c r="N1914">
        <v>734</v>
      </c>
      <c r="O1914" t="s">
        <v>204</v>
      </c>
      <c r="P1914" t="s">
        <v>571</v>
      </c>
      <c r="Q1914" t="s">
        <v>95</v>
      </c>
      <c r="R1914" t="s">
        <v>131</v>
      </c>
      <c r="S1914" t="s">
        <v>95</v>
      </c>
      <c r="T1914" t="s">
        <v>40</v>
      </c>
      <c r="U1914" t="s">
        <v>128</v>
      </c>
      <c r="V1914" t="s">
        <v>94</v>
      </c>
      <c r="W1914" t="s">
        <v>40</v>
      </c>
      <c r="X1914" t="s">
        <v>43</v>
      </c>
      <c r="Y1914" t="s">
        <v>95</v>
      </c>
      <c r="Z1914" t="s">
        <v>204</v>
      </c>
      <c r="AA1914" t="s">
        <v>214</v>
      </c>
      <c r="AB1914" t="s">
        <v>256</v>
      </c>
      <c r="AC1914" t="s">
        <v>60</v>
      </c>
      <c r="AD1914" t="s">
        <v>314</v>
      </c>
    </row>
    <row r="1915" spans="1:30" hidden="1" x14ac:dyDescent="0.3">
      <c r="A1915" t="s">
        <v>8306</v>
      </c>
      <c r="B1915" t="s">
        <v>8307</v>
      </c>
      <c r="C1915" s="1" t="str">
        <f t="shared" si="318"/>
        <v>21:0502</v>
      </c>
      <c r="D1915" s="1" t="str">
        <f t="shared" si="319"/>
        <v>21:0166</v>
      </c>
      <c r="E1915" t="s">
        <v>8308</v>
      </c>
      <c r="F1915" t="s">
        <v>8309</v>
      </c>
      <c r="H1915">
        <v>52.679361399999998</v>
      </c>
      <c r="I1915">
        <v>-62.479844800000002</v>
      </c>
      <c r="J1915" s="1" t="str">
        <f t="shared" si="320"/>
        <v>NGR lake sediment grab sample</v>
      </c>
      <c r="K1915" s="1" t="str">
        <f t="shared" si="321"/>
        <v>&lt;177 micron (NGR)</v>
      </c>
      <c r="L1915">
        <v>45</v>
      </c>
      <c r="M1915" t="s">
        <v>246</v>
      </c>
      <c r="N1915">
        <v>735</v>
      </c>
      <c r="O1915" t="s">
        <v>329</v>
      </c>
      <c r="P1915" t="s">
        <v>202</v>
      </c>
      <c r="Q1915" t="s">
        <v>95</v>
      </c>
      <c r="R1915" t="s">
        <v>153</v>
      </c>
      <c r="S1915" t="s">
        <v>55</v>
      </c>
      <c r="T1915" t="s">
        <v>40</v>
      </c>
      <c r="U1915" t="s">
        <v>1019</v>
      </c>
      <c r="V1915" t="s">
        <v>57</v>
      </c>
      <c r="W1915" t="s">
        <v>40</v>
      </c>
      <c r="X1915" t="s">
        <v>43</v>
      </c>
      <c r="Y1915" t="s">
        <v>95</v>
      </c>
      <c r="Z1915" t="s">
        <v>135</v>
      </c>
      <c r="AA1915" t="s">
        <v>135</v>
      </c>
      <c r="AB1915" t="s">
        <v>981</v>
      </c>
      <c r="AC1915" t="s">
        <v>179</v>
      </c>
      <c r="AD1915" t="s">
        <v>314</v>
      </c>
    </row>
    <row r="1916" spans="1:30" hidden="1" x14ac:dyDescent="0.3">
      <c r="A1916" t="s">
        <v>8310</v>
      </c>
      <c r="B1916" t="s">
        <v>8311</v>
      </c>
      <c r="C1916" s="1" t="str">
        <f t="shared" si="318"/>
        <v>21:0502</v>
      </c>
      <c r="D1916" s="1" t="str">
        <f t="shared" si="319"/>
        <v>21:0166</v>
      </c>
      <c r="E1916" t="s">
        <v>8312</v>
      </c>
      <c r="F1916" t="s">
        <v>8313</v>
      </c>
      <c r="H1916">
        <v>52.660121799999999</v>
      </c>
      <c r="I1916">
        <v>-62.549976100000002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46</v>
      </c>
      <c r="M1916" t="s">
        <v>34</v>
      </c>
      <c r="N1916">
        <v>736</v>
      </c>
      <c r="O1916" t="s">
        <v>403</v>
      </c>
      <c r="P1916" t="s">
        <v>164</v>
      </c>
      <c r="Q1916" t="s">
        <v>95</v>
      </c>
      <c r="R1916" t="s">
        <v>79</v>
      </c>
      <c r="S1916" t="s">
        <v>92</v>
      </c>
      <c r="T1916" t="s">
        <v>40</v>
      </c>
      <c r="U1916" t="s">
        <v>5561</v>
      </c>
      <c r="V1916" t="s">
        <v>1249</v>
      </c>
      <c r="W1916" t="s">
        <v>40</v>
      </c>
      <c r="X1916" t="s">
        <v>43</v>
      </c>
      <c r="Y1916" t="s">
        <v>37</v>
      </c>
      <c r="Z1916" t="s">
        <v>546</v>
      </c>
      <c r="AA1916" t="s">
        <v>44</v>
      </c>
      <c r="AB1916" t="s">
        <v>784</v>
      </c>
      <c r="AC1916" t="s">
        <v>565</v>
      </c>
      <c r="AD1916" t="s">
        <v>107</v>
      </c>
    </row>
    <row r="1917" spans="1:30" hidden="1" x14ac:dyDescent="0.3">
      <c r="A1917" t="s">
        <v>8314</v>
      </c>
      <c r="B1917" t="s">
        <v>8315</v>
      </c>
      <c r="C1917" s="1" t="str">
        <f t="shared" si="318"/>
        <v>21:0502</v>
      </c>
      <c r="D1917" s="1" t="str">
        <f t="shared" si="319"/>
        <v>21:0166</v>
      </c>
      <c r="E1917" t="s">
        <v>8316</v>
      </c>
      <c r="F1917" t="s">
        <v>8317</v>
      </c>
      <c r="H1917">
        <v>52.696091500000001</v>
      </c>
      <c r="I1917">
        <v>-62.5269817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46</v>
      </c>
      <c r="M1917" t="s">
        <v>76</v>
      </c>
      <c r="N1917">
        <v>737</v>
      </c>
      <c r="O1917" t="s">
        <v>263</v>
      </c>
      <c r="P1917" t="s">
        <v>54</v>
      </c>
      <c r="Q1917" t="s">
        <v>95</v>
      </c>
      <c r="R1917" t="s">
        <v>79</v>
      </c>
      <c r="S1917" t="s">
        <v>164</v>
      </c>
      <c r="T1917" t="s">
        <v>40</v>
      </c>
      <c r="U1917" t="s">
        <v>428</v>
      </c>
      <c r="V1917" t="s">
        <v>2195</v>
      </c>
      <c r="W1917" t="s">
        <v>40</v>
      </c>
      <c r="X1917" t="s">
        <v>43</v>
      </c>
      <c r="Y1917" t="s">
        <v>55</v>
      </c>
      <c r="Z1917" t="s">
        <v>258</v>
      </c>
      <c r="AA1917" t="s">
        <v>58</v>
      </c>
      <c r="AB1917" t="s">
        <v>1720</v>
      </c>
      <c r="AC1917" t="s">
        <v>85</v>
      </c>
      <c r="AD1917" t="s">
        <v>107</v>
      </c>
    </row>
    <row r="1918" spans="1:30" hidden="1" x14ac:dyDescent="0.3">
      <c r="A1918" t="s">
        <v>8318</v>
      </c>
      <c r="B1918" t="s">
        <v>8319</v>
      </c>
      <c r="C1918" s="1" t="str">
        <f t="shared" si="318"/>
        <v>21:0502</v>
      </c>
      <c r="D1918" s="1" t="str">
        <f t="shared" si="319"/>
        <v>21:0166</v>
      </c>
      <c r="E1918" t="s">
        <v>8312</v>
      </c>
      <c r="F1918" t="s">
        <v>8320</v>
      </c>
      <c r="H1918">
        <v>52.660121799999999</v>
      </c>
      <c r="I1918">
        <v>-62.549976100000002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46</v>
      </c>
      <c r="M1918" t="s">
        <v>65</v>
      </c>
      <c r="N1918">
        <v>738</v>
      </c>
      <c r="O1918" t="s">
        <v>403</v>
      </c>
      <c r="P1918" t="s">
        <v>164</v>
      </c>
      <c r="Q1918" t="s">
        <v>95</v>
      </c>
      <c r="R1918" t="s">
        <v>153</v>
      </c>
      <c r="S1918" t="s">
        <v>92</v>
      </c>
      <c r="T1918" t="s">
        <v>40</v>
      </c>
      <c r="U1918" t="s">
        <v>864</v>
      </c>
      <c r="V1918" t="s">
        <v>339</v>
      </c>
      <c r="W1918" t="s">
        <v>40</v>
      </c>
      <c r="X1918" t="s">
        <v>43</v>
      </c>
      <c r="Y1918" t="s">
        <v>37</v>
      </c>
      <c r="Z1918" t="s">
        <v>83</v>
      </c>
      <c r="AA1918" t="s">
        <v>258</v>
      </c>
      <c r="AB1918" t="s">
        <v>1733</v>
      </c>
      <c r="AC1918" t="s">
        <v>55</v>
      </c>
      <c r="AD1918" t="s">
        <v>107</v>
      </c>
    </row>
    <row r="1919" spans="1:30" hidden="1" x14ac:dyDescent="0.3">
      <c r="A1919" t="s">
        <v>8321</v>
      </c>
      <c r="B1919" t="s">
        <v>8322</v>
      </c>
      <c r="C1919" s="1" t="str">
        <f t="shared" si="318"/>
        <v>21:0502</v>
      </c>
      <c r="D1919" s="1" t="str">
        <f t="shared" si="319"/>
        <v>21:0166</v>
      </c>
      <c r="E1919" t="s">
        <v>8312</v>
      </c>
      <c r="F1919" t="s">
        <v>8323</v>
      </c>
      <c r="H1919">
        <v>52.660121799999999</v>
      </c>
      <c r="I1919">
        <v>-62.549976100000002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46</v>
      </c>
      <c r="M1919" t="s">
        <v>52</v>
      </c>
      <c r="N1919">
        <v>739</v>
      </c>
      <c r="O1919" t="s">
        <v>414</v>
      </c>
      <c r="P1919" t="s">
        <v>256</v>
      </c>
      <c r="Q1919" t="s">
        <v>95</v>
      </c>
      <c r="R1919" t="s">
        <v>153</v>
      </c>
      <c r="S1919" t="s">
        <v>131</v>
      </c>
      <c r="T1919" t="s">
        <v>40</v>
      </c>
      <c r="U1919" t="s">
        <v>2781</v>
      </c>
      <c r="V1919" t="s">
        <v>1249</v>
      </c>
      <c r="W1919" t="s">
        <v>40</v>
      </c>
      <c r="X1919" t="s">
        <v>43</v>
      </c>
      <c r="Y1919" t="s">
        <v>37</v>
      </c>
      <c r="Z1919" t="s">
        <v>1139</v>
      </c>
      <c r="AA1919" t="s">
        <v>258</v>
      </c>
      <c r="AB1919" t="s">
        <v>178</v>
      </c>
      <c r="AC1919" t="s">
        <v>884</v>
      </c>
      <c r="AD1919" t="s">
        <v>196</v>
      </c>
    </row>
    <row r="1920" spans="1:30" hidden="1" x14ac:dyDescent="0.3">
      <c r="A1920" t="s">
        <v>8324</v>
      </c>
      <c r="B1920" t="s">
        <v>8325</v>
      </c>
      <c r="C1920" s="1" t="str">
        <f t="shared" si="318"/>
        <v>21:0502</v>
      </c>
      <c r="D1920" s="1" t="str">
        <f t="shared" si="319"/>
        <v>21:0166</v>
      </c>
      <c r="E1920" t="s">
        <v>8326</v>
      </c>
      <c r="F1920" t="s">
        <v>8327</v>
      </c>
      <c r="H1920">
        <v>52.639529000000003</v>
      </c>
      <c r="I1920">
        <v>-62.623263399999999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46</v>
      </c>
      <c r="M1920" t="s">
        <v>91</v>
      </c>
      <c r="N1920">
        <v>740</v>
      </c>
      <c r="O1920" t="s">
        <v>265</v>
      </c>
      <c r="P1920" t="s">
        <v>153</v>
      </c>
      <c r="Q1920" t="s">
        <v>37</v>
      </c>
      <c r="R1920" t="s">
        <v>193</v>
      </c>
      <c r="S1920" t="s">
        <v>38</v>
      </c>
      <c r="T1920" t="s">
        <v>40</v>
      </c>
      <c r="U1920" t="s">
        <v>2599</v>
      </c>
      <c r="V1920" t="s">
        <v>415</v>
      </c>
      <c r="W1920" t="s">
        <v>40</v>
      </c>
      <c r="X1920" t="s">
        <v>43</v>
      </c>
      <c r="Y1920" t="s">
        <v>39</v>
      </c>
      <c r="Z1920" t="s">
        <v>135</v>
      </c>
      <c r="AA1920" t="s">
        <v>134</v>
      </c>
      <c r="AB1920" t="s">
        <v>316</v>
      </c>
      <c r="AC1920" t="s">
        <v>85</v>
      </c>
      <c r="AD1920" t="s">
        <v>438</v>
      </c>
    </row>
    <row r="1921" spans="1:30" hidden="1" x14ac:dyDescent="0.3">
      <c r="A1921" t="s">
        <v>8328</v>
      </c>
      <c r="B1921" t="s">
        <v>8329</v>
      </c>
      <c r="C1921" s="1" t="str">
        <f t="shared" si="318"/>
        <v>21:0502</v>
      </c>
      <c r="D1921" s="1" t="str">
        <f t="shared" si="319"/>
        <v>21:0166</v>
      </c>
      <c r="E1921" t="s">
        <v>8330</v>
      </c>
      <c r="F1921" t="s">
        <v>8331</v>
      </c>
      <c r="H1921">
        <v>52.616077500000003</v>
      </c>
      <c r="I1921">
        <v>-62.630273000000003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46</v>
      </c>
      <c r="M1921" t="s">
        <v>102</v>
      </c>
      <c r="N1921">
        <v>741</v>
      </c>
      <c r="O1921" t="s">
        <v>53</v>
      </c>
      <c r="P1921" t="s">
        <v>67</v>
      </c>
      <c r="Q1921" t="s">
        <v>95</v>
      </c>
      <c r="R1921" t="s">
        <v>38</v>
      </c>
      <c r="S1921" t="s">
        <v>39</v>
      </c>
      <c r="T1921" t="s">
        <v>40</v>
      </c>
      <c r="U1921" t="s">
        <v>329</v>
      </c>
      <c r="V1921" t="s">
        <v>748</v>
      </c>
      <c r="W1921" t="s">
        <v>40</v>
      </c>
      <c r="X1921" t="s">
        <v>43</v>
      </c>
      <c r="Y1921" t="s">
        <v>95</v>
      </c>
      <c r="Z1921" t="s">
        <v>204</v>
      </c>
      <c r="AA1921" t="s">
        <v>214</v>
      </c>
      <c r="AB1921" t="s">
        <v>1522</v>
      </c>
      <c r="AC1921" t="s">
        <v>620</v>
      </c>
      <c r="AD1921" t="s">
        <v>115</v>
      </c>
    </row>
    <row r="1922" spans="1:30" hidden="1" x14ac:dyDescent="0.3">
      <c r="A1922" t="s">
        <v>8332</v>
      </c>
      <c r="B1922" t="s">
        <v>8333</v>
      </c>
      <c r="C1922" s="1" t="str">
        <f t="shared" si="318"/>
        <v>21:0502</v>
      </c>
      <c r="D1922" s="1" t="str">
        <f t="shared" si="319"/>
        <v>21:0166</v>
      </c>
      <c r="E1922" t="s">
        <v>8334</v>
      </c>
      <c r="F1922" t="s">
        <v>8335</v>
      </c>
      <c r="H1922">
        <v>52.621978800000001</v>
      </c>
      <c r="I1922">
        <v>-62.712783299999998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46</v>
      </c>
      <c r="M1922" t="s">
        <v>113</v>
      </c>
      <c r="N1922">
        <v>742</v>
      </c>
      <c r="O1922" t="s">
        <v>477</v>
      </c>
      <c r="P1922" t="s">
        <v>92</v>
      </c>
      <c r="Q1922" t="s">
        <v>55</v>
      </c>
      <c r="R1922" t="s">
        <v>92</v>
      </c>
      <c r="S1922" t="s">
        <v>55</v>
      </c>
      <c r="T1922" t="s">
        <v>40</v>
      </c>
      <c r="U1922" t="s">
        <v>66</v>
      </c>
      <c r="V1922" t="s">
        <v>920</v>
      </c>
      <c r="W1922" t="s">
        <v>194</v>
      </c>
      <c r="X1922" t="s">
        <v>43</v>
      </c>
      <c r="Y1922" t="s">
        <v>95</v>
      </c>
      <c r="Z1922" t="s">
        <v>204</v>
      </c>
      <c r="AA1922" t="s">
        <v>214</v>
      </c>
      <c r="AB1922" t="s">
        <v>952</v>
      </c>
      <c r="AC1922" t="s">
        <v>179</v>
      </c>
      <c r="AD1922" t="s">
        <v>45</v>
      </c>
    </row>
    <row r="1923" spans="1:30" hidden="1" x14ac:dyDescent="0.3">
      <c r="A1923" t="s">
        <v>8336</v>
      </c>
      <c r="B1923" t="s">
        <v>8337</v>
      </c>
      <c r="C1923" s="1" t="str">
        <f t="shared" si="318"/>
        <v>21:0502</v>
      </c>
      <c r="D1923" s="1" t="str">
        <f t="shared" si="319"/>
        <v>21:0166</v>
      </c>
      <c r="E1923" t="s">
        <v>8338</v>
      </c>
      <c r="F1923" t="s">
        <v>8339</v>
      </c>
      <c r="H1923">
        <v>52.6120363</v>
      </c>
      <c r="I1923">
        <v>-62.740361900000003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46</v>
      </c>
      <c r="M1923" t="s">
        <v>127</v>
      </c>
      <c r="N1923">
        <v>743</v>
      </c>
      <c r="O1923" t="s">
        <v>204</v>
      </c>
      <c r="P1923" t="s">
        <v>92</v>
      </c>
      <c r="Q1923" t="s">
        <v>95</v>
      </c>
      <c r="R1923" t="s">
        <v>92</v>
      </c>
      <c r="S1923" t="s">
        <v>55</v>
      </c>
      <c r="T1923" t="s">
        <v>40</v>
      </c>
      <c r="U1923" t="s">
        <v>397</v>
      </c>
      <c r="V1923" t="s">
        <v>233</v>
      </c>
      <c r="W1923" t="s">
        <v>40</v>
      </c>
      <c r="X1923" t="s">
        <v>43</v>
      </c>
      <c r="Y1923" t="s">
        <v>55</v>
      </c>
      <c r="Z1923" t="s">
        <v>263</v>
      </c>
      <c r="AA1923" t="s">
        <v>214</v>
      </c>
      <c r="AB1923" t="s">
        <v>385</v>
      </c>
      <c r="AC1923" t="s">
        <v>590</v>
      </c>
      <c r="AD1923" t="s">
        <v>258</v>
      </c>
    </row>
    <row r="1924" spans="1:30" hidden="1" x14ac:dyDescent="0.3">
      <c r="A1924" t="s">
        <v>8340</v>
      </c>
      <c r="B1924" t="s">
        <v>8341</v>
      </c>
      <c r="C1924" s="1" t="str">
        <f t="shared" si="318"/>
        <v>21:0502</v>
      </c>
      <c r="D1924" s="1" t="str">
        <f t="shared" si="319"/>
        <v>21:0166</v>
      </c>
      <c r="E1924" t="s">
        <v>8342</v>
      </c>
      <c r="F1924" t="s">
        <v>8343</v>
      </c>
      <c r="H1924">
        <v>52.597019400000001</v>
      </c>
      <c r="I1924">
        <v>-62.760233200000002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46</v>
      </c>
      <c r="M1924" t="s">
        <v>142</v>
      </c>
      <c r="N1924">
        <v>744</v>
      </c>
      <c r="O1924" t="s">
        <v>103</v>
      </c>
      <c r="P1924" t="s">
        <v>176</v>
      </c>
      <c r="Q1924" t="s">
        <v>95</v>
      </c>
      <c r="R1924" t="s">
        <v>92</v>
      </c>
      <c r="S1924" t="s">
        <v>185</v>
      </c>
      <c r="T1924" t="s">
        <v>40</v>
      </c>
      <c r="U1924" t="s">
        <v>1920</v>
      </c>
      <c r="V1924" t="s">
        <v>705</v>
      </c>
      <c r="W1924" t="s">
        <v>40</v>
      </c>
      <c r="X1924" t="s">
        <v>43</v>
      </c>
      <c r="Y1924" t="s">
        <v>55</v>
      </c>
      <c r="Z1924" t="s">
        <v>44</v>
      </c>
      <c r="AA1924" t="s">
        <v>44</v>
      </c>
      <c r="AB1924" t="s">
        <v>1250</v>
      </c>
      <c r="AC1924" t="s">
        <v>505</v>
      </c>
      <c r="AD1924" t="s">
        <v>107</v>
      </c>
    </row>
    <row r="1925" spans="1:30" hidden="1" x14ac:dyDescent="0.3">
      <c r="A1925" t="s">
        <v>8344</v>
      </c>
      <c r="B1925" t="s">
        <v>8345</v>
      </c>
      <c r="C1925" s="1" t="str">
        <f t="shared" si="318"/>
        <v>21:0502</v>
      </c>
      <c r="D1925" s="1" t="str">
        <f t="shared" si="319"/>
        <v>21:0166</v>
      </c>
      <c r="E1925" t="s">
        <v>8346</v>
      </c>
      <c r="F1925" t="s">
        <v>8347</v>
      </c>
      <c r="H1925">
        <v>52.597948500000001</v>
      </c>
      <c r="I1925">
        <v>-62.681418999999998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46</v>
      </c>
      <c r="M1925" t="s">
        <v>150</v>
      </c>
      <c r="N1925">
        <v>745</v>
      </c>
      <c r="O1925" t="s">
        <v>510</v>
      </c>
      <c r="P1925" t="s">
        <v>185</v>
      </c>
      <c r="Q1925" t="s">
        <v>95</v>
      </c>
      <c r="R1925" t="s">
        <v>153</v>
      </c>
      <c r="S1925" t="s">
        <v>136</v>
      </c>
      <c r="T1925" t="s">
        <v>40</v>
      </c>
      <c r="U1925" t="s">
        <v>58</v>
      </c>
      <c r="V1925" t="s">
        <v>322</v>
      </c>
      <c r="W1925" t="s">
        <v>40</v>
      </c>
      <c r="X1925" t="s">
        <v>43</v>
      </c>
      <c r="Y1925" t="s">
        <v>39</v>
      </c>
      <c r="Z1925" t="s">
        <v>135</v>
      </c>
      <c r="AA1925" t="s">
        <v>58</v>
      </c>
      <c r="AB1925" t="s">
        <v>952</v>
      </c>
      <c r="AC1925" t="s">
        <v>47</v>
      </c>
      <c r="AD1925" t="s">
        <v>107</v>
      </c>
    </row>
    <row r="1926" spans="1:30" hidden="1" x14ac:dyDescent="0.3">
      <c r="A1926" t="s">
        <v>8348</v>
      </c>
      <c r="B1926" t="s">
        <v>8349</v>
      </c>
      <c r="C1926" s="1" t="str">
        <f t="shared" si="318"/>
        <v>21:0502</v>
      </c>
      <c r="D1926" s="1" t="str">
        <f t="shared" si="319"/>
        <v>21:0166</v>
      </c>
      <c r="E1926" t="s">
        <v>8350</v>
      </c>
      <c r="F1926" t="s">
        <v>8351</v>
      </c>
      <c r="H1926">
        <v>52.577913700000003</v>
      </c>
      <c r="I1926">
        <v>-62.636111999999997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46</v>
      </c>
      <c r="M1926" t="s">
        <v>175</v>
      </c>
      <c r="N1926">
        <v>746</v>
      </c>
      <c r="O1926" t="s">
        <v>263</v>
      </c>
      <c r="P1926" t="s">
        <v>193</v>
      </c>
      <c r="Q1926" t="s">
        <v>95</v>
      </c>
      <c r="R1926" t="s">
        <v>119</v>
      </c>
      <c r="S1926" t="s">
        <v>119</v>
      </c>
      <c r="T1926" t="s">
        <v>40</v>
      </c>
      <c r="U1926" t="s">
        <v>1900</v>
      </c>
      <c r="V1926" t="s">
        <v>1169</v>
      </c>
      <c r="W1926" t="s">
        <v>40</v>
      </c>
      <c r="X1926" t="s">
        <v>43</v>
      </c>
      <c r="Y1926" t="s">
        <v>202</v>
      </c>
      <c r="Z1926" t="s">
        <v>58</v>
      </c>
      <c r="AA1926" t="s">
        <v>58</v>
      </c>
      <c r="AB1926" t="s">
        <v>2291</v>
      </c>
      <c r="AC1926" t="s">
        <v>47</v>
      </c>
      <c r="AD1926" t="s">
        <v>48</v>
      </c>
    </row>
    <row r="1927" spans="1:30" hidden="1" x14ac:dyDescent="0.3">
      <c r="A1927" t="s">
        <v>8352</v>
      </c>
      <c r="B1927" t="s">
        <v>8353</v>
      </c>
      <c r="C1927" s="1" t="str">
        <f t="shared" si="318"/>
        <v>21:0502</v>
      </c>
      <c r="D1927" s="1" t="str">
        <f t="shared" si="319"/>
        <v>21:0166</v>
      </c>
      <c r="E1927" t="s">
        <v>8354</v>
      </c>
      <c r="F1927" t="s">
        <v>8355</v>
      </c>
      <c r="H1927">
        <v>52.565654700000003</v>
      </c>
      <c r="I1927">
        <v>-62.6746439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46</v>
      </c>
      <c r="M1927" t="s">
        <v>184</v>
      </c>
      <c r="N1927">
        <v>747</v>
      </c>
      <c r="O1927" t="s">
        <v>1900</v>
      </c>
      <c r="P1927" t="s">
        <v>130</v>
      </c>
      <c r="Q1927" t="s">
        <v>95</v>
      </c>
      <c r="R1927" t="s">
        <v>54</v>
      </c>
      <c r="S1927" t="s">
        <v>145</v>
      </c>
      <c r="T1927" t="s">
        <v>40</v>
      </c>
      <c r="U1927" t="s">
        <v>80</v>
      </c>
      <c r="V1927" t="s">
        <v>728</v>
      </c>
      <c r="W1927" t="s">
        <v>40</v>
      </c>
      <c r="X1927" t="s">
        <v>43</v>
      </c>
      <c r="Y1927" t="s">
        <v>136</v>
      </c>
      <c r="Z1927" t="s">
        <v>546</v>
      </c>
      <c r="AA1927" t="s">
        <v>214</v>
      </c>
      <c r="AB1927" t="s">
        <v>450</v>
      </c>
      <c r="AC1927" t="s">
        <v>85</v>
      </c>
      <c r="AD1927" t="s">
        <v>216</v>
      </c>
    </row>
    <row r="1928" spans="1:30" hidden="1" x14ac:dyDescent="0.3">
      <c r="A1928" t="s">
        <v>8356</v>
      </c>
      <c r="B1928" t="s">
        <v>8357</v>
      </c>
      <c r="C1928" s="1" t="str">
        <f t="shared" si="318"/>
        <v>21:0502</v>
      </c>
      <c r="D1928" s="1" t="str">
        <f t="shared" si="319"/>
        <v>21:0166</v>
      </c>
      <c r="E1928" t="s">
        <v>8358</v>
      </c>
      <c r="F1928" t="s">
        <v>8359</v>
      </c>
      <c r="H1928">
        <v>52.559141699999998</v>
      </c>
      <c r="I1928">
        <v>-62.742545300000003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46</v>
      </c>
      <c r="M1928" t="s">
        <v>191</v>
      </c>
      <c r="N1928">
        <v>748</v>
      </c>
      <c r="O1928" t="s">
        <v>1211</v>
      </c>
      <c r="P1928" t="s">
        <v>414</v>
      </c>
      <c r="Q1928" t="s">
        <v>95</v>
      </c>
      <c r="R1928" t="s">
        <v>66</v>
      </c>
      <c r="S1928" t="s">
        <v>576</v>
      </c>
      <c r="T1928" t="s">
        <v>40</v>
      </c>
      <c r="U1928" t="s">
        <v>8360</v>
      </c>
      <c r="V1928" t="s">
        <v>771</v>
      </c>
      <c r="W1928" t="s">
        <v>40</v>
      </c>
      <c r="X1928" t="s">
        <v>179</v>
      </c>
      <c r="Y1928" t="s">
        <v>136</v>
      </c>
      <c r="Z1928" t="s">
        <v>83</v>
      </c>
      <c r="AA1928" t="s">
        <v>44</v>
      </c>
      <c r="AB1928" t="s">
        <v>247</v>
      </c>
      <c r="AC1928" t="s">
        <v>565</v>
      </c>
      <c r="AD1928" t="s">
        <v>71</v>
      </c>
    </row>
    <row r="1929" spans="1:30" hidden="1" x14ac:dyDescent="0.3">
      <c r="A1929" t="s">
        <v>8361</v>
      </c>
      <c r="B1929" t="s">
        <v>8362</v>
      </c>
      <c r="C1929" s="1" t="str">
        <f t="shared" si="318"/>
        <v>21:0502</v>
      </c>
      <c r="D1929" s="1" t="str">
        <f t="shared" si="319"/>
        <v>21:0166</v>
      </c>
      <c r="E1929" t="s">
        <v>8363</v>
      </c>
      <c r="F1929" t="s">
        <v>8364</v>
      </c>
      <c r="H1929">
        <v>52.5561826</v>
      </c>
      <c r="I1929">
        <v>-62.7108062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46</v>
      </c>
      <c r="M1929" t="s">
        <v>201</v>
      </c>
      <c r="N1929">
        <v>749</v>
      </c>
      <c r="O1929" t="s">
        <v>130</v>
      </c>
      <c r="P1929" t="s">
        <v>38</v>
      </c>
      <c r="Q1929" t="s">
        <v>95</v>
      </c>
      <c r="R1929" t="s">
        <v>136</v>
      </c>
      <c r="S1929" t="s">
        <v>39</v>
      </c>
      <c r="T1929" t="s">
        <v>40</v>
      </c>
      <c r="U1929" t="s">
        <v>108</v>
      </c>
      <c r="V1929" t="s">
        <v>117</v>
      </c>
      <c r="W1929" t="s">
        <v>40</v>
      </c>
      <c r="X1929" t="s">
        <v>43</v>
      </c>
      <c r="Y1929" t="s">
        <v>39</v>
      </c>
      <c r="Z1929" t="s">
        <v>67</v>
      </c>
      <c r="AA1929" t="s">
        <v>204</v>
      </c>
      <c r="AB1929" t="s">
        <v>450</v>
      </c>
      <c r="AC1929" t="s">
        <v>106</v>
      </c>
      <c r="AD1929" t="s">
        <v>314</v>
      </c>
    </row>
    <row r="1930" spans="1:30" hidden="1" x14ac:dyDescent="0.3">
      <c r="A1930" t="s">
        <v>8365</v>
      </c>
      <c r="B1930" t="s">
        <v>8366</v>
      </c>
      <c r="C1930" s="1" t="str">
        <f t="shared" si="318"/>
        <v>21:0502</v>
      </c>
      <c r="D1930" s="1" t="str">
        <f>HYPERLINK("http://geochem.nrcan.gc.ca/cdogs/content/svy/svy_e.htm", "")</f>
        <v/>
      </c>
      <c r="G1930" s="1" t="str">
        <f>HYPERLINK("http://geochem.nrcan.gc.ca/cdogs/content/cr_/cr_00060_e.htm", "60")</f>
        <v>60</v>
      </c>
      <c r="J1930" t="s">
        <v>161</v>
      </c>
      <c r="K1930" t="s">
        <v>162</v>
      </c>
      <c r="L1930">
        <v>46</v>
      </c>
      <c r="M1930" t="s">
        <v>163</v>
      </c>
      <c r="N1930">
        <v>750</v>
      </c>
      <c r="O1930" t="s">
        <v>403</v>
      </c>
      <c r="P1930" t="s">
        <v>256</v>
      </c>
      <c r="Q1930" t="s">
        <v>136</v>
      </c>
      <c r="R1930" t="s">
        <v>54</v>
      </c>
      <c r="S1930" t="s">
        <v>131</v>
      </c>
      <c r="T1930" t="s">
        <v>40</v>
      </c>
      <c r="U1930" t="s">
        <v>1235</v>
      </c>
      <c r="V1930" t="s">
        <v>322</v>
      </c>
      <c r="W1930" t="s">
        <v>40</v>
      </c>
      <c r="X1930" t="s">
        <v>39</v>
      </c>
      <c r="Y1930" t="s">
        <v>37</v>
      </c>
      <c r="Z1930" t="s">
        <v>134</v>
      </c>
      <c r="AA1930" t="s">
        <v>135</v>
      </c>
      <c r="AB1930" t="s">
        <v>169</v>
      </c>
      <c r="AC1930" t="s">
        <v>169</v>
      </c>
      <c r="AD1930" t="s">
        <v>80</v>
      </c>
    </row>
    <row r="1931" spans="1:30" hidden="1" x14ac:dyDescent="0.3">
      <c r="A1931" t="s">
        <v>8367</v>
      </c>
      <c r="B1931" t="s">
        <v>8368</v>
      </c>
      <c r="C1931" s="1" t="str">
        <f t="shared" si="318"/>
        <v>21:0502</v>
      </c>
      <c r="D1931" s="1" t="str">
        <f t="shared" ref="D1931:D1939" si="322">HYPERLINK("http://geochem.nrcan.gc.ca/cdogs/content/svy/svy210166_e.htm", "21:0166")</f>
        <v>21:0166</v>
      </c>
      <c r="E1931" t="s">
        <v>8369</v>
      </c>
      <c r="F1931" t="s">
        <v>8370</v>
      </c>
      <c r="H1931">
        <v>52.5362139</v>
      </c>
      <c r="I1931">
        <v>-62.706793400000002</v>
      </c>
      <c r="J1931" s="1" t="str">
        <f t="shared" ref="J1931:J1939" si="323">HYPERLINK("http://geochem.nrcan.gc.ca/cdogs/content/kwd/kwd020027_e.htm", "NGR lake sediment grab sample")</f>
        <v>NGR lake sediment grab sample</v>
      </c>
      <c r="K1931" s="1" t="str">
        <f t="shared" ref="K1931:K1939" si="324">HYPERLINK("http://geochem.nrcan.gc.ca/cdogs/content/kwd/kwd080006_e.htm", "&lt;177 micron (NGR)")</f>
        <v>&lt;177 micron (NGR)</v>
      </c>
      <c r="L1931">
        <v>46</v>
      </c>
      <c r="M1931" t="s">
        <v>210</v>
      </c>
      <c r="N1931">
        <v>751</v>
      </c>
      <c r="O1931" t="s">
        <v>276</v>
      </c>
      <c r="P1931" t="s">
        <v>92</v>
      </c>
      <c r="Q1931" t="s">
        <v>95</v>
      </c>
      <c r="R1931" t="s">
        <v>38</v>
      </c>
      <c r="S1931" t="s">
        <v>39</v>
      </c>
      <c r="T1931" t="s">
        <v>40</v>
      </c>
      <c r="U1931" t="s">
        <v>103</v>
      </c>
      <c r="V1931" t="s">
        <v>390</v>
      </c>
      <c r="W1931" t="s">
        <v>194</v>
      </c>
      <c r="X1931" t="s">
        <v>43</v>
      </c>
      <c r="Y1931" t="s">
        <v>39</v>
      </c>
      <c r="Z1931" t="s">
        <v>185</v>
      </c>
      <c r="AA1931" t="s">
        <v>135</v>
      </c>
      <c r="AB1931" t="s">
        <v>1733</v>
      </c>
      <c r="AC1931" t="s">
        <v>47</v>
      </c>
      <c r="AD1931" t="s">
        <v>314</v>
      </c>
    </row>
    <row r="1932" spans="1:30" hidden="1" x14ac:dyDescent="0.3">
      <c r="A1932" t="s">
        <v>8371</v>
      </c>
      <c r="B1932" t="s">
        <v>8372</v>
      </c>
      <c r="C1932" s="1" t="str">
        <f t="shared" si="318"/>
        <v>21:0502</v>
      </c>
      <c r="D1932" s="1" t="str">
        <f t="shared" si="322"/>
        <v>21:0166</v>
      </c>
      <c r="E1932" t="s">
        <v>8373</v>
      </c>
      <c r="F1932" t="s">
        <v>8374</v>
      </c>
      <c r="H1932">
        <v>52.520673899999998</v>
      </c>
      <c r="I1932">
        <v>-62.760998200000003</v>
      </c>
      <c r="J1932" s="1" t="str">
        <f t="shared" si="323"/>
        <v>NGR lake sediment grab sample</v>
      </c>
      <c r="K1932" s="1" t="str">
        <f t="shared" si="324"/>
        <v>&lt;177 micron (NGR)</v>
      </c>
      <c r="L1932">
        <v>46</v>
      </c>
      <c r="M1932" t="s">
        <v>221</v>
      </c>
      <c r="N1932">
        <v>752</v>
      </c>
      <c r="O1932" t="s">
        <v>103</v>
      </c>
      <c r="P1932" t="s">
        <v>92</v>
      </c>
      <c r="Q1932" t="s">
        <v>95</v>
      </c>
      <c r="R1932" t="s">
        <v>131</v>
      </c>
      <c r="S1932" t="s">
        <v>136</v>
      </c>
      <c r="T1932" t="s">
        <v>40</v>
      </c>
      <c r="U1932" t="s">
        <v>103</v>
      </c>
      <c r="V1932" t="s">
        <v>233</v>
      </c>
      <c r="W1932" t="s">
        <v>40</v>
      </c>
      <c r="X1932" t="s">
        <v>43</v>
      </c>
      <c r="Y1932" t="s">
        <v>39</v>
      </c>
      <c r="Z1932" t="s">
        <v>204</v>
      </c>
      <c r="AA1932" t="s">
        <v>58</v>
      </c>
      <c r="AB1932" t="s">
        <v>46</v>
      </c>
      <c r="AC1932" t="s">
        <v>316</v>
      </c>
      <c r="AD1932" t="s">
        <v>107</v>
      </c>
    </row>
    <row r="1933" spans="1:30" hidden="1" x14ac:dyDescent="0.3">
      <c r="A1933" t="s">
        <v>8375</v>
      </c>
      <c r="B1933" t="s">
        <v>8376</v>
      </c>
      <c r="C1933" s="1" t="str">
        <f t="shared" si="318"/>
        <v>21:0502</v>
      </c>
      <c r="D1933" s="1" t="str">
        <f t="shared" si="322"/>
        <v>21:0166</v>
      </c>
      <c r="E1933" t="s">
        <v>8377</v>
      </c>
      <c r="F1933" t="s">
        <v>8378</v>
      </c>
      <c r="H1933">
        <v>52.501845799999998</v>
      </c>
      <c r="I1933">
        <v>-62.747148199999998</v>
      </c>
      <c r="J1933" s="1" t="str">
        <f t="shared" si="323"/>
        <v>NGR lake sediment grab sample</v>
      </c>
      <c r="K1933" s="1" t="str">
        <f t="shared" si="324"/>
        <v>&lt;177 micron (NGR)</v>
      </c>
      <c r="L1933">
        <v>46</v>
      </c>
      <c r="M1933" t="s">
        <v>230</v>
      </c>
      <c r="N1933">
        <v>753</v>
      </c>
      <c r="O1933" t="s">
        <v>291</v>
      </c>
      <c r="P1933" t="s">
        <v>77</v>
      </c>
      <c r="Q1933" t="s">
        <v>95</v>
      </c>
      <c r="R1933" t="s">
        <v>36</v>
      </c>
      <c r="S1933" t="s">
        <v>263</v>
      </c>
      <c r="T1933" t="s">
        <v>40</v>
      </c>
      <c r="U1933" t="s">
        <v>8379</v>
      </c>
      <c r="V1933" t="s">
        <v>1411</v>
      </c>
      <c r="W1933" t="s">
        <v>194</v>
      </c>
      <c r="X1933" t="s">
        <v>43</v>
      </c>
      <c r="Y1933" t="s">
        <v>131</v>
      </c>
      <c r="Z1933" t="s">
        <v>45</v>
      </c>
      <c r="AA1933" t="s">
        <v>258</v>
      </c>
      <c r="AB1933" t="s">
        <v>2747</v>
      </c>
      <c r="AC1933" t="s">
        <v>131</v>
      </c>
      <c r="AD1933" t="s">
        <v>1060</v>
      </c>
    </row>
    <row r="1934" spans="1:30" hidden="1" x14ac:dyDescent="0.3">
      <c r="A1934" t="s">
        <v>8380</v>
      </c>
      <c r="B1934" t="s">
        <v>8381</v>
      </c>
      <c r="C1934" s="1" t="str">
        <f t="shared" si="318"/>
        <v>21:0502</v>
      </c>
      <c r="D1934" s="1" t="str">
        <f t="shared" si="322"/>
        <v>21:0166</v>
      </c>
      <c r="E1934" t="s">
        <v>8382</v>
      </c>
      <c r="F1934" t="s">
        <v>8383</v>
      </c>
      <c r="H1934">
        <v>52.465380099999997</v>
      </c>
      <c r="I1934">
        <v>-62.759970799999998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46</v>
      </c>
      <c r="M1934" t="s">
        <v>238</v>
      </c>
      <c r="N1934">
        <v>754</v>
      </c>
      <c r="O1934" t="s">
        <v>103</v>
      </c>
      <c r="P1934" t="s">
        <v>193</v>
      </c>
      <c r="Q1934" t="s">
        <v>95</v>
      </c>
      <c r="R1934" t="s">
        <v>153</v>
      </c>
      <c r="S1934" t="s">
        <v>92</v>
      </c>
      <c r="T1934" t="s">
        <v>40</v>
      </c>
      <c r="U1934" t="s">
        <v>8384</v>
      </c>
      <c r="V1934" t="s">
        <v>1337</v>
      </c>
      <c r="W1934" t="s">
        <v>40</v>
      </c>
      <c r="X1934" t="s">
        <v>43</v>
      </c>
      <c r="Y1934" t="s">
        <v>37</v>
      </c>
      <c r="Z1934" t="s">
        <v>58</v>
      </c>
      <c r="AA1934" t="s">
        <v>204</v>
      </c>
      <c r="AB1934" t="s">
        <v>1014</v>
      </c>
      <c r="AC1934" t="s">
        <v>565</v>
      </c>
      <c r="AD1934" t="s">
        <v>170</v>
      </c>
    </row>
    <row r="1935" spans="1:30" hidden="1" x14ac:dyDescent="0.3">
      <c r="A1935" t="s">
        <v>8385</v>
      </c>
      <c r="B1935" t="s">
        <v>8386</v>
      </c>
      <c r="C1935" s="1" t="str">
        <f t="shared" si="318"/>
        <v>21:0502</v>
      </c>
      <c r="D1935" s="1" t="str">
        <f t="shared" si="322"/>
        <v>21:0166</v>
      </c>
      <c r="E1935" t="s">
        <v>8387</v>
      </c>
      <c r="F1935" t="s">
        <v>8388</v>
      </c>
      <c r="H1935">
        <v>52.456960100000003</v>
      </c>
      <c r="I1935">
        <v>-62.800899299999998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46</v>
      </c>
      <c r="M1935" t="s">
        <v>246</v>
      </c>
      <c r="N1935">
        <v>755</v>
      </c>
      <c r="O1935" t="s">
        <v>753</v>
      </c>
      <c r="P1935" t="s">
        <v>232</v>
      </c>
      <c r="Q1935" t="s">
        <v>95</v>
      </c>
      <c r="R1935" t="s">
        <v>67</v>
      </c>
      <c r="S1935" t="s">
        <v>185</v>
      </c>
      <c r="T1935" t="s">
        <v>40</v>
      </c>
      <c r="U1935" t="s">
        <v>449</v>
      </c>
      <c r="V1935" t="s">
        <v>590</v>
      </c>
      <c r="W1935" t="s">
        <v>40</v>
      </c>
      <c r="X1935" t="s">
        <v>43</v>
      </c>
      <c r="Y1935" t="s">
        <v>136</v>
      </c>
      <c r="Z1935" t="s">
        <v>211</v>
      </c>
      <c r="AA1935" t="s">
        <v>134</v>
      </c>
      <c r="AB1935" t="s">
        <v>2922</v>
      </c>
      <c r="AC1935" t="s">
        <v>353</v>
      </c>
      <c r="AD1935" t="s">
        <v>324</v>
      </c>
    </row>
    <row r="1936" spans="1:30" hidden="1" x14ac:dyDescent="0.3">
      <c r="A1936" t="s">
        <v>8389</v>
      </c>
      <c r="B1936" t="s">
        <v>8390</v>
      </c>
      <c r="C1936" s="1" t="str">
        <f t="shared" si="318"/>
        <v>21:0502</v>
      </c>
      <c r="D1936" s="1" t="str">
        <f t="shared" si="322"/>
        <v>21:0166</v>
      </c>
      <c r="E1936" t="s">
        <v>8391</v>
      </c>
      <c r="F1936" t="s">
        <v>8392</v>
      </c>
      <c r="H1936">
        <v>52.548146600000003</v>
      </c>
      <c r="I1936">
        <v>-62.803867699999998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47</v>
      </c>
      <c r="M1936" t="s">
        <v>34</v>
      </c>
      <c r="N1936">
        <v>756</v>
      </c>
      <c r="O1936" t="s">
        <v>214</v>
      </c>
      <c r="P1936" t="s">
        <v>54</v>
      </c>
      <c r="Q1936" t="s">
        <v>55</v>
      </c>
      <c r="R1936" t="s">
        <v>153</v>
      </c>
      <c r="S1936" t="s">
        <v>37</v>
      </c>
      <c r="T1936" t="s">
        <v>40</v>
      </c>
      <c r="U1936" t="s">
        <v>211</v>
      </c>
      <c r="V1936" t="s">
        <v>57</v>
      </c>
      <c r="W1936" t="s">
        <v>40</v>
      </c>
      <c r="X1936" t="s">
        <v>43</v>
      </c>
      <c r="Y1936" t="s">
        <v>39</v>
      </c>
      <c r="Z1936" t="s">
        <v>204</v>
      </c>
      <c r="AA1936" t="s">
        <v>135</v>
      </c>
      <c r="AB1936" t="s">
        <v>195</v>
      </c>
      <c r="AC1936" t="s">
        <v>167</v>
      </c>
      <c r="AD1936" t="s">
        <v>409</v>
      </c>
    </row>
    <row r="1937" spans="1:30" hidden="1" x14ac:dyDescent="0.3">
      <c r="A1937" t="s">
        <v>8393</v>
      </c>
      <c r="B1937" t="s">
        <v>8394</v>
      </c>
      <c r="C1937" s="1" t="str">
        <f t="shared" si="318"/>
        <v>21:0502</v>
      </c>
      <c r="D1937" s="1" t="str">
        <f t="shared" si="322"/>
        <v>21:0166</v>
      </c>
      <c r="E1937" t="s">
        <v>8395</v>
      </c>
      <c r="F1937" t="s">
        <v>8396</v>
      </c>
      <c r="H1937">
        <v>52.488332</v>
      </c>
      <c r="I1937">
        <v>-62.808858399999998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47</v>
      </c>
      <c r="M1937" t="s">
        <v>76</v>
      </c>
      <c r="N1937">
        <v>757</v>
      </c>
      <c r="O1937" t="s">
        <v>1871</v>
      </c>
      <c r="P1937" t="s">
        <v>276</v>
      </c>
      <c r="Q1937" t="s">
        <v>95</v>
      </c>
      <c r="R1937" t="s">
        <v>130</v>
      </c>
      <c r="S1937" t="s">
        <v>377</v>
      </c>
      <c r="T1937" t="s">
        <v>40</v>
      </c>
      <c r="U1937" t="s">
        <v>1313</v>
      </c>
      <c r="V1937" t="s">
        <v>185</v>
      </c>
      <c r="W1937" t="s">
        <v>40</v>
      </c>
      <c r="X1937" t="s">
        <v>179</v>
      </c>
      <c r="Y1937" t="s">
        <v>153</v>
      </c>
      <c r="Z1937" t="s">
        <v>409</v>
      </c>
      <c r="AA1937" t="s">
        <v>314</v>
      </c>
      <c r="AB1937" t="s">
        <v>265</v>
      </c>
      <c r="AC1937" t="s">
        <v>371</v>
      </c>
      <c r="AD1937" t="s">
        <v>605</v>
      </c>
    </row>
    <row r="1938" spans="1:30" hidden="1" x14ac:dyDescent="0.3">
      <c r="A1938" t="s">
        <v>8397</v>
      </c>
      <c r="B1938" t="s">
        <v>8398</v>
      </c>
      <c r="C1938" s="1" t="str">
        <f t="shared" si="318"/>
        <v>21:0502</v>
      </c>
      <c r="D1938" s="1" t="str">
        <f t="shared" si="322"/>
        <v>21:0166</v>
      </c>
      <c r="E1938" t="s">
        <v>8399</v>
      </c>
      <c r="F1938" t="s">
        <v>8400</v>
      </c>
      <c r="H1938">
        <v>52.530237100000001</v>
      </c>
      <c r="I1938">
        <v>-62.792994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47</v>
      </c>
      <c r="M1938" t="s">
        <v>91</v>
      </c>
      <c r="N1938">
        <v>758</v>
      </c>
      <c r="O1938" t="s">
        <v>648</v>
      </c>
      <c r="P1938" t="s">
        <v>397</v>
      </c>
      <c r="Q1938" t="s">
        <v>95</v>
      </c>
      <c r="R1938" t="s">
        <v>92</v>
      </c>
      <c r="S1938" t="s">
        <v>176</v>
      </c>
      <c r="T1938" t="s">
        <v>40</v>
      </c>
      <c r="U1938" t="s">
        <v>605</v>
      </c>
      <c r="V1938" t="s">
        <v>565</v>
      </c>
      <c r="W1938" t="s">
        <v>40</v>
      </c>
      <c r="X1938" t="s">
        <v>43</v>
      </c>
      <c r="Y1938" t="s">
        <v>92</v>
      </c>
      <c r="Z1938" t="s">
        <v>214</v>
      </c>
      <c r="AA1938" t="s">
        <v>314</v>
      </c>
      <c r="AB1938" t="s">
        <v>462</v>
      </c>
      <c r="AC1938" t="s">
        <v>884</v>
      </c>
      <c r="AD1938" t="s">
        <v>137</v>
      </c>
    </row>
    <row r="1939" spans="1:30" hidden="1" x14ac:dyDescent="0.3">
      <c r="A1939" t="s">
        <v>8401</v>
      </c>
      <c r="B1939" t="s">
        <v>8402</v>
      </c>
      <c r="C1939" s="1" t="str">
        <f t="shared" si="318"/>
        <v>21:0502</v>
      </c>
      <c r="D1939" s="1" t="str">
        <f t="shared" si="322"/>
        <v>21:0166</v>
      </c>
      <c r="E1939" t="s">
        <v>8391</v>
      </c>
      <c r="F1939" t="s">
        <v>8403</v>
      </c>
      <c r="H1939">
        <v>52.548146600000003</v>
      </c>
      <c r="I1939">
        <v>-62.803867699999998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47</v>
      </c>
      <c r="M1939" t="s">
        <v>65</v>
      </c>
      <c r="N1939">
        <v>759</v>
      </c>
      <c r="O1939" t="s">
        <v>270</v>
      </c>
      <c r="P1939" t="s">
        <v>193</v>
      </c>
      <c r="Q1939" t="s">
        <v>95</v>
      </c>
      <c r="R1939" t="s">
        <v>153</v>
      </c>
      <c r="S1939" t="s">
        <v>37</v>
      </c>
      <c r="T1939" t="s">
        <v>40</v>
      </c>
      <c r="U1939" t="s">
        <v>1019</v>
      </c>
      <c r="V1939" t="s">
        <v>518</v>
      </c>
      <c r="W1939" t="s">
        <v>40</v>
      </c>
      <c r="X1939" t="s">
        <v>43</v>
      </c>
      <c r="Y1939" t="s">
        <v>39</v>
      </c>
      <c r="Z1939" t="s">
        <v>204</v>
      </c>
      <c r="AA1939" t="s">
        <v>135</v>
      </c>
      <c r="AB1939" t="s">
        <v>874</v>
      </c>
      <c r="AC1939" t="s">
        <v>47</v>
      </c>
      <c r="AD1939" t="s">
        <v>203</v>
      </c>
    </row>
    <row r="1940" spans="1:30" hidden="1" x14ac:dyDescent="0.3">
      <c r="A1940" t="s">
        <v>8404</v>
      </c>
      <c r="B1940" t="s">
        <v>8405</v>
      </c>
      <c r="C1940" s="1" t="str">
        <f t="shared" si="318"/>
        <v>21:0502</v>
      </c>
      <c r="D1940" s="1" t="str">
        <f>HYPERLINK("http://geochem.nrcan.gc.ca/cdogs/content/svy/svy_e.htm", "")</f>
        <v/>
      </c>
      <c r="G1940" s="1" t="str">
        <f>HYPERLINK("http://geochem.nrcan.gc.ca/cdogs/content/cr_/cr_00056_e.htm", "56")</f>
        <v>56</v>
      </c>
      <c r="J1940" t="s">
        <v>161</v>
      </c>
      <c r="K1940" t="s">
        <v>162</v>
      </c>
      <c r="L1940">
        <v>47</v>
      </c>
      <c r="M1940" t="s">
        <v>163</v>
      </c>
      <c r="N1940">
        <v>760</v>
      </c>
      <c r="O1940" t="s">
        <v>369</v>
      </c>
      <c r="P1940" t="s">
        <v>257</v>
      </c>
      <c r="Q1940" t="s">
        <v>67</v>
      </c>
      <c r="R1940" t="s">
        <v>270</v>
      </c>
      <c r="S1940" t="s">
        <v>130</v>
      </c>
      <c r="T1940" t="s">
        <v>194</v>
      </c>
      <c r="U1940" t="s">
        <v>8406</v>
      </c>
      <c r="V1940" t="s">
        <v>353</v>
      </c>
      <c r="W1940" t="s">
        <v>239</v>
      </c>
      <c r="X1940" t="s">
        <v>829</v>
      </c>
      <c r="Y1940" t="s">
        <v>68</v>
      </c>
      <c r="Z1940" t="s">
        <v>58</v>
      </c>
      <c r="AA1940" t="s">
        <v>241</v>
      </c>
      <c r="AB1940" t="s">
        <v>1736</v>
      </c>
      <c r="AC1940" t="s">
        <v>1517</v>
      </c>
      <c r="AD1940" t="s">
        <v>2797</v>
      </c>
    </row>
    <row r="1941" spans="1:30" hidden="1" x14ac:dyDescent="0.3">
      <c r="A1941" t="s">
        <v>8407</v>
      </c>
      <c r="B1941" t="s">
        <v>8408</v>
      </c>
      <c r="C1941" s="1" t="str">
        <f t="shared" si="318"/>
        <v>21:0502</v>
      </c>
      <c r="D1941" s="1" t="str">
        <f t="shared" ref="D1941:D1972" si="325">HYPERLINK("http://geochem.nrcan.gc.ca/cdogs/content/svy/svy210166_e.htm", "21:0166")</f>
        <v>21:0166</v>
      </c>
      <c r="E1941" t="s">
        <v>8391</v>
      </c>
      <c r="F1941" t="s">
        <v>8409</v>
      </c>
      <c r="H1941">
        <v>52.548146600000003</v>
      </c>
      <c r="I1941">
        <v>-62.803867699999998</v>
      </c>
      <c r="J1941" s="1" t="str">
        <f t="shared" ref="J1941:J1972" si="326">HYPERLINK("http://geochem.nrcan.gc.ca/cdogs/content/kwd/kwd020027_e.htm", "NGR lake sediment grab sample")</f>
        <v>NGR lake sediment grab sample</v>
      </c>
      <c r="K1941" s="1" t="str">
        <f t="shared" ref="K1941:K1972" si="327">HYPERLINK("http://geochem.nrcan.gc.ca/cdogs/content/kwd/kwd080006_e.htm", "&lt;177 micron (NGR)")</f>
        <v>&lt;177 micron (NGR)</v>
      </c>
      <c r="L1941">
        <v>47</v>
      </c>
      <c r="M1941" t="s">
        <v>52</v>
      </c>
      <c r="N1941">
        <v>761</v>
      </c>
      <c r="O1941" t="s">
        <v>337</v>
      </c>
      <c r="P1941" t="s">
        <v>119</v>
      </c>
      <c r="Q1941" t="s">
        <v>95</v>
      </c>
      <c r="R1941" t="s">
        <v>153</v>
      </c>
      <c r="S1941" t="s">
        <v>55</v>
      </c>
      <c r="T1941" t="s">
        <v>40</v>
      </c>
      <c r="U1941" t="s">
        <v>1047</v>
      </c>
      <c r="V1941" t="s">
        <v>42</v>
      </c>
      <c r="W1941" t="s">
        <v>40</v>
      </c>
      <c r="X1941" t="s">
        <v>43</v>
      </c>
      <c r="Y1941" t="s">
        <v>39</v>
      </c>
      <c r="Z1941" t="s">
        <v>35</v>
      </c>
      <c r="AA1941" t="s">
        <v>214</v>
      </c>
      <c r="AB1941" t="s">
        <v>874</v>
      </c>
      <c r="AC1941" t="s">
        <v>106</v>
      </c>
      <c r="AD1941" t="s">
        <v>86</v>
      </c>
    </row>
    <row r="1942" spans="1:30" hidden="1" x14ac:dyDescent="0.3">
      <c r="A1942" t="s">
        <v>8410</v>
      </c>
      <c r="B1942" t="s">
        <v>8411</v>
      </c>
      <c r="C1942" s="1" t="str">
        <f t="shared" si="318"/>
        <v>21:0502</v>
      </c>
      <c r="D1942" s="1" t="str">
        <f t="shared" si="325"/>
        <v>21:0166</v>
      </c>
      <c r="E1942" t="s">
        <v>8412</v>
      </c>
      <c r="F1942" t="s">
        <v>8413</v>
      </c>
      <c r="H1942">
        <v>52.581616099999998</v>
      </c>
      <c r="I1942">
        <v>-62.825724399999999</v>
      </c>
      <c r="J1942" s="1" t="str">
        <f t="shared" si="326"/>
        <v>NGR lake sediment grab sample</v>
      </c>
      <c r="K1942" s="1" t="str">
        <f t="shared" si="327"/>
        <v>&lt;177 micron (NGR)</v>
      </c>
      <c r="L1942">
        <v>47</v>
      </c>
      <c r="M1942" t="s">
        <v>102</v>
      </c>
      <c r="N1942">
        <v>762</v>
      </c>
      <c r="O1942" t="s">
        <v>265</v>
      </c>
      <c r="P1942" t="s">
        <v>131</v>
      </c>
      <c r="Q1942" t="s">
        <v>95</v>
      </c>
      <c r="R1942" t="s">
        <v>38</v>
      </c>
      <c r="S1942" t="s">
        <v>37</v>
      </c>
      <c r="T1942" t="s">
        <v>40</v>
      </c>
      <c r="U1942" t="s">
        <v>344</v>
      </c>
      <c r="V1942" t="s">
        <v>313</v>
      </c>
      <c r="W1942" t="s">
        <v>40</v>
      </c>
      <c r="X1942" t="s">
        <v>43</v>
      </c>
      <c r="Y1942" t="s">
        <v>39</v>
      </c>
      <c r="Z1942" t="s">
        <v>135</v>
      </c>
      <c r="AA1942" t="s">
        <v>214</v>
      </c>
      <c r="AB1942" t="s">
        <v>2291</v>
      </c>
      <c r="AC1942" t="s">
        <v>144</v>
      </c>
      <c r="AD1942" t="s">
        <v>203</v>
      </c>
    </row>
    <row r="1943" spans="1:30" hidden="1" x14ac:dyDescent="0.3">
      <c r="A1943" t="s">
        <v>8414</v>
      </c>
      <c r="B1943" t="s">
        <v>8415</v>
      </c>
      <c r="C1943" s="1" t="str">
        <f t="shared" si="318"/>
        <v>21:0502</v>
      </c>
      <c r="D1943" s="1" t="str">
        <f t="shared" si="325"/>
        <v>21:0166</v>
      </c>
      <c r="E1943" t="s">
        <v>8416</v>
      </c>
      <c r="F1943" t="s">
        <v>8417</v>
      </c>
      <c r="H1943">
        <v>52.621561499999999</v>
      </c>
      <c r="I1943">
        <v>-62.821090400000003</v>
      </c>
      <c r="J1943" s="1" t="str">
        <f t="shared" si="326"/>
        <v>NGR lake sediment grab sample</v>
      </c>
      <c r="K1943" s="1" t="str">
        <f t="shared" si="327"/>
        <v>&lt;177 micron (NGR)</v>
      </c>
      <c r="L1943">
        <v>47</v>
      </c>
      <c r="M1943" t="s">
        <v>113</v>
      </c>
      <c r="N1943">
        <v>763</v>
      </c>
      <c r="O1943" t="s">
        <v>403</v>
      </c>
      <c r="P1943" t="s">
        <v>79</v>
      </c>
      <c r="Q1943" t="s">
        <v>95</v>
      </c>
      <c r="R1943" t="s">
        <v>185</v>
      </c>
      <c r="S1943" t="s">
        <v>185</v>
      </c>
      <c r="T1943" t="s">
        <v>40</v>
      </c>
      <c r="U1943" t="s">
        <v>2504</v>
      </c>
      <c r="V1943" t="s">
        <v>631</v>
      </c>
      <c r="W1943" t="s">
        <v>40</v>
      </c>
      <c r="X1943" t="s">
        <v>43</v>
      </c>
      <c r="Y1943" t="s">
        <v>136</v>
      </c>
      <c r="Z1943" t="s">
        <v>314</v>
      </c>
      <c r="AA1943" t="s">
        <v>258</v>
      </c>
      <c r="AB1943" t="s">
        <v>997</v>
      </c>
      <c r="AC1943" t="s">
        <v>47</v>
      </c>
      <c r="AD1943" t="s">
        <v>438</v>
      </c>
    </row>
    <row r="1944" spans="1:30" hidden="1" x14ac:dyDescent="0.3">
      <c r="A1944" t="s">
        <v>8418</v>
      </c>
      <c r="B1944" t="s">
        <v>8419</v>
      </c>
      <c r="C1944" s="1" t="str">
        <f t="shared" si="318"/>
        <v>21:0502</v>
      </c>
      <c r="D1944" s="1" t="str">
        <f t="shared" si="325"/>
        <v>21:0166</v>
      </c>
      <c r="E1944" t="s">
        <v>8420</v>
      </c>
      <c r="F1944" t="s">
        <v>8421</v>
      </c>
      <c r="H1944">
        <v>52.636627400000002</v>
      </c>
      <c r="I1944">
        <v>-62.868107600000002</v>
      </c>
      <c r="J1944" s="1" t="str">
        <f t="shared" si="326"/>
        <v>NGR lake sediment grab sample</v>
      </c>
      <c r="K1944" s="1" t="str">
        <f t="shared" si="327"/>
        <v>&lt;177 micron (NGR)</v>
      </c>
      <c r="L1944">
        <v>47</v>
      </c>
      <c r="M1944" t="s">
        <v>127</v>
      </c>
      <c r="N1944">
        <v>764</v>
      </c>
      <c r="O1944" t="s">
        <v>3002</v>
      </c>
      <c r="P1944" t="s">
        <v>145</v>
      </c>
      <c r="Q1944" t="s">
        <v>95</v>
      </c>
      <c r="R1944" t="s">
        <v>54</v>
      </c>
      <c r="S1944" t="s">
        <v>79</v>
      </c>
      <c r="T1944" t="s">
        <v>40</v>
      </c>
      <c r="U1944" t="s">
        <v>8422</v>
      </c>
      <c r="V1944" t="s">
        <v>4403</v>
      </c>
      <c r="W1944" t="s">
        <v>40</v>
      </c>
      <c r="X1944" t="s">
        <v>43</v>
      </c>
      <c r="Y1944" t="s">
        <v>68</v>
      </c>
      <c r="Z1944" t="s">
        <v>314</v>
      </c>
      <c r="AA1944" t="s">
        <v>258</v>
      </c>
      <c r="AB1944" t="s">
        <v>59</v>
      </c>
      <c r="AC1944" t="s">
        <v>47</v>
      </c>
      <c r="AD1944" t="s">
        <v>605</v>
      </c>
    </row>
    <row r="1945" spans="1:30" hidden="1" x14ac:dyDescent="0.3">
      <c r="A1945" t="s">
        <v>8423</v>
      </c>
      <c r="B1945" t="s">
        <v>8424</v>
      </c>
      <c r="C1945" s="1" t="str">
        <f t="shared" si="318"/>
        <v>21:0502</v>
      </c>
      <c r="D1945" s="1" t="str">
        <f t="shared" si="325"/>
        <v>21:0166</v>
      </c>
      <c r="E1945" t="s">
        <v>8425</v>
      </c>
      <c r="F1945" t="s">
        <v>8426</v>
      </c>
      <c r="H1945">
        <v>52.602275400000003</v>
      </c>
      <c r="I1945">
        <v>-62.8672805</v>
      </c>
      <c r="J1945" s="1" t="str">
        <f t="shared" si="326"/>
        <v>NGR lake sediment grab sample</v>
      </c>
      <c r="K1945" s="1" t="str">
        <f t="shared" si="327"/>
        <v>&lt;177 micron (NGR)</v>
      </c>
      <c r="L1945">
        <v>47</v>
      </c>
      <c r="M1945" t="s">
        <v>142</v>
      </c>
      <c r="N1945">
        <v>765</v>
      </c>
      <c r="O1945" t="s">
        <v>265</v>
      </c>
      <c r="P1945" t="s">
        <v>68</v>
      </c>
      <c r="Q1945" t="s">
        <v>95</v>
      </c>
      <c r="R1945" t="s">
        <v>153</v>
      </c>
      <c r="S1945" t="s">
        <v>136</v>
      </c>
      <c r="T1945" t="s">
        <v>40</v>
      </c>
      <c r="U1945" t="s">
        <v>1019</v>
      </c>
      <c r="V1945" t="s">
        <v>313</v>
      </c>
      <c r="W1945" t="s">
        <v>40</v>
      </c>
      <c r="X1945" t="s">
        <v>43</v>
      </c>
      <c r="Y1945" t="s">
        <v>55</v>
      </c>
      <c r="Z1945" t="s">
        <v>204</v>
      </c>
      <c r="AA1945" t="s">
        <v>204</v>
      </c>
      <c r="AB1945" t="s">
        <v>1715</v>
      </c>
      <c r="AC1945" t="s">
        <v>596</v>
      </c>
      <c r="AD1945" t="s">
        <v>155</v>
      </c>
    </row>
    <row r="1946" spans="1:30" hidden="1" x14ac:dyDescent="0.3">
      <c r="A1946" t="s">
        <v>8427</v>
      </c>
      <c r="B1946" t="s">
        <v>8428</v>
      </c>
      <c r="C1946" s="1" t="str">
        <f t="shared" si="318"/>
        <v>21:0502</v>
      </c>
      <c r="D1946" s="1" t="str">
        <f t="shared" si="325"/>
        <v>21:0166</v>
      </c>
      <c r="E1946" t="s">
        <v>8429</v>
      </c>
      <c r="F1946" t="s">
        <v>8430</v>
      </c>
      <c r="H1946">
        <v>52.558750600000003</v>
      </c>
      <c r="I1946">
        <v>-62.857159000000003</v>
      </c>
      <c r="J1946" s="1" t="str">
        <f t="shared" si="326"/>
        <v>NGR lake sediment grab sample</v>
      </c>
      <c r="K1946" s="1" t="str">
        <f t="shared" si="327"/>
        <v>&lt;177 micron (NGR)</v>
      </c>
      <c r="L1946">
        <v>47</v>
      </c>
      <c r="M1946" t="s">
        <v>150</v>
      </c>
      <c r="N1946">
        <v>766</v>
      </c>
      <c r="O1946" t="s">
        <v>477</v>
      </c>
      <c r="P1946" t="s">
        <v>68</v>
      </c>
      <c r="Q1946" t="s">
        <v>95</v>
      </c>
      <c r="R1946" t="s">
        <v>38</v>
      </c>
      <c r="S1946" t="s">
        <v>136</v>
      </c>
      <c r="T1946" t="s">
        <v>40</v>
      </c>
      <c r="U1946" t="s">
        <v>1101</v>
      </c>
      <c r="V1946" t="s">
        <v>106</v>
      </c>
      <c r="W1946" t="s">
        <v>40</v>
      </c>
      <c r="X1946" t="s">
        <v>43</v>
      </c>
      <c r="Y1946" t="s">
        <v>55</v>
      </c>
      <c r="Z1946" t="s">
        <v>204</v>
      </c>
      <c r="AA1946" t="s">
        <v>135</v>
      </c>
      <c r="AB1946" t="s">
        <v>3589</v>
      </c>
      <c r="AC1946" t="s">
        <v>39</v>
      </c>
      <c r="AD1946" t="s">
        <v>478</v>
      </c>
    </row>
    <row r="1947" spans="1:30" hidden="1" x14ac:dyDescent="0.3">
      <c r="A1947" t="s">
        <v>8431</v>
      </c>
      <c r="B1947" t="s">
        <v>8432</v>
      </c>
      <c r="C1947" s="1" t="str">
        <f t="shared" si="318"/>
        <v>21:0502</v>
      </c>
      <c r="D1947" s="1" t="str">
        <f t="shared" si="325"/>
        <v>21:0166</v>
      </c>
      <c r="E1947" t="s">
        <v>8433</v>
      </c>
      <c r="F1947" t="s">
        <v>8434</v>
      </c>
      <c r="H1947">
        <v>52.5186402</v>
      </c>
      <c r="I1947">
        <v>-62.853897799999999</v>
      </c>
      <c r="J1947" s="1" t="str">
        <f t="shared" si="326"/>
        <v>NGR lake sediment grab sample</v>
      </c>
      <c r="K1947" s="1" t="str">
        <f t="shared" si="327"/>
        <v>&lt;177 micron (NGR)</v>
      </c>
      <c r="L1947">
        <v>47</v>
      </c>
      <c r="M1947" t="s">
        <v>175</v>
      </c>
      <c r="N1947">
        <v>767</v>
      </c>
      <c r="O1947" t="s">
        <v>103</v>
      </c>
      <c r="P1947" t="s">
        <v>202</v>
      </c>
      <c r="Q1947" t="s">
        <v>55</v>
      </c>
      <c r="R1947" t="s">
        <v>68</v>
      </c>
      <c r="S1947" t="s">
        <v>38</v>
      </c>
      <c r="T1947" t="s">
        <v>194</v>
      </c>
      <c r="U1947" t="s">
        <v>384</v>
      </c>
      <c r="V1947" t="s">
        <v>596</v>
      </c>
      <c r="W1947" t="s">
        <v>40</v>
      </c>
      <c r="X1947" t="s">
        <v>43</v>
      </c>
      <c r="Y1947" t="s">
        <v>37</v>
      </c>
      <c r="Z1947" t="s">
        <v>546</v>
      </c>
      <c r="AA1947" t="s">
        <v>58</v>
      </c>
      <c r="AB1947" t="s">
        <v>168</v>
      </c>
      <c r="AC1947" t="s">
        <v>884</v>
      </c>
      <c r="AD1947" t="s">
        <v>122</v>
      </c>
    </row>
    <row r="1948" spans="1:30" hidden="1" x14ac:dyDescent="0.3">
      <c r="A1948" t="s">
        <v>8435</v>
      </c>
      <c r="B1948" t="s">
        <v>8436</v>
      </c>
      <c r="C1948" s="1" t="str">
        <f t="shared" si="318"/>
        <v>21:0502</v>
      </c>
      <c r="D1948" s="1" t="str">
        <f t="shared" si="325"/>
        <v>21:0166</v>
      </c>
      <c r="E1948" t="s">
        <v>8437</v>
      </c>
      <c r="F1948" t="s">
        <v>8438</v>
      </c>
      <c r="H1948">
        <v>52.489122799999997</v>
      </c>
      <c r="I1948">
        <v>-62.867764700000002</v>
      </c>
      <c r="J1948" s="1" t="str">
        <f t="shared" si="326"/>
        <v>NGR lake sediment grab sample</v>
      </c>
      <c r="K1948" s="1" t="str">
        <f t="shared" si="327"/>
        <v>&lt;177 micron (NGR)</v>
      </c>
      <c r="L1948">
        <v>47</v>
      </c>
      <c r="M1948" t="s">
        <v>184</v>
      </c>
      <c r="N1948">
        <v>768</v>
      </c>
      <c r="O1948" t="s">
        <v>641</v>
      </c>
      <c r="P1948" t="s">
        <v>193</v>
      </c>
      <c r="Q1948" t="s">
        <v>95</v>
      </c>
      <c r="R1948" t="s">
        <v>130</v>
      </c>
      <c r="S1948" t="s">
        <v>377</v>
      </c>
      <c r="T1948" t="s">
        <v>40</v>
      </c>
      <c r="U1948" t="s">
        <v>1236</v>
      </c>
      <c r="V1948" t="s">
        <v>8439</v>
      </c>
      <c r="W1948" t="s">
        <v>40</v>
      </c>
      <c r="X1948" t="s">
        <v>179</v>
      </c>
      <c r="Y1948" t="s">
        <v>136</v>
      </c>
      <c r="Z1948" t="s">
        <v>45</v>
      </c>
      <c r="AA1948" t="s">
        <v>214</v>
      </c>
      <c r="AB1948" t="s">
        <v>848</v>
      </c>
      <c r="AC1948" t="s">
        <v>1572</v>
      </c>
      <c r="AD1948" t="s">
        <v>478</v>
      </c>
    </row>
    <row r="1949" spans="1:30" hidden="1" x14ac:dyDescent="0.3">
      <c r="A1949" t="s">
        <v>8440</v>
      </c>
      <c r="B1949" t="s">
        <v>8441</v>
      </c>
      <c r="C1949" s="1" t="str">
        <f t="shared" ref="C1949:C2012" si="328">HYPERLINK("http://geochem.nrcan.gc.ca/cdogs/content/bdl/bdl210502_e.htm", "21:0502")</f>
        <v>21:0502</v>
      </c>
      <c r="D1949" s="1" t="str">
        <f t="shared" si="325"/>
        <v>21:0166</v>
      </c>
      <c r="E1949" t="s">
        <v>8442</v>
      </c>
      <c r="F1949" t="s">
        <v>8443</v>
      </c>
      <c r="H1949">
        <v>52.459130799999997</v>
      </c>
      <c r="I1949">
        <v>-62.8850731</v>
      </c>
      <c r="J1949" s="1" t="str">
        <f t="shared" si="326"/>
        <v>NGR lake sediment grab sample</v>
      </c>
      <c r="K1949" s="1" t="str">
        <f t="shared" si="327"/>
        <v>&lt;177 micron (NGR)</v>
      </c>
      <c r="L1949">
        <v>47</v>
      </c>
      <c r="M1949" t="s">
        <v>191</v>
      </c>
      <c r="N1949">
        <v>769</v>
      </c>
      <c r="O1949" t="s">
        <v>477</v>
      </c>
      <c r="P1949" t="s">
        <v>202</v>
      </c>
      <c r="Q1949" t="s">
        <v>95</v>
      </c>
      <c r="R1949" t="s">
        <v>92</v>
      </c>
      <c r="S1949" t="s">
        <v>37</v>
      </c>
      <c r="T1949" t="s">
        <v>40</v>
      </c>
      <c r="U1949" t="s">
        <v>231</v>
      </c>
      <c r="V1949" t="s">
        <v>60</v>
      </c>
      <c r="W1949" t="s">
        <v>40</v>
      </c>
      <c r="X1949" t="s">
        <v>43</v>
      </c>
      <c r="Y1949" t="s">
        <v>39</v>
      </c>
      <c r="Z1949" t="s">
        <v>35</v>
      </c>
      <c r="AA1949" t="s">
        <v>214</v>
      </c>
      <c r="AB1949" t="s">
        <v>2747</v>
      </c>
      <c r="AC1949" t="s">
        <v>39</v>
      </c>
      <c r="AD1949" t="s">
        <v>203</v>
      </c>
    </row>
    <row r="1950" spans="1:30" hidden="1" x14ac:dyDescent="0.3">
      <c r="A1950" t="s">
        <v>8444</v>
      </c>
      <c r="B1950" t="s">
        <v>8445</v>
      </c>
      <c r="C1950" s="1" t="str">
        <f t="shared" si="328"/>
        <v>21:0502</v>
      </c>
      <c r="D1950" s="1" t="str">
        <f t="shared" si="325"/>
        <v>21:0166</v>
      </c>
      <c r="E1950" t="s">
        <v>8446</v>
      </c>
      <c r="F1950" t="s">
        <v>8447</v>
      </c>
      <c r="H1950">
        <v>52.459882899999997</v>
      </c>
      <c r="I1950">
        <v>-62.913019900000002</v>
      </c>
      <c r="J1950" s="1" t="str">
        <f t="shared" si="326"/>
        <v>NGR lake sediment grab sample</v>
      </c>
      <c r="K1950" s="1" t="str">
        <f t="shared" si="327"/>
        <v>&lt;177 micron (NGR)</v>
      </c>
      <c r="L1950">
        <v>47</v>
      </c>
      <c r="M1950" t="s">
        <v>201</v>
      </c>
      <c r="N1950">
        <v>770</v>
      </c>
      <c r="O1950" t="s">
        <v>104</v>
      </c>
      <c r="P1950" t="s">
        <v>136</v>
      </c>
      <c r="Q1950" t="s">
        <v>95</v>
      </c>
      <c r="R1950" t="s">
        <v>131</v>
      </c>
      <c r="S1950" t="s">
        <v>37</v>
      </c>
      <c r="T1950" t="s">
        <v>40</v>
      </c>
      <c r="U1950" t="s">
        <v>108</v>
      </c>
      <c r="V1950" t="s">
        <v>233</v>
      </c>
      <c r="W1950" t="s">
        <v>40</v>
      </c>
      <c r="X1950" t="s">
        <v>43</v>
      </c>
      <c r="Y1950" t="s">
        <v>95</v>
      </c>
      <c r="Z1950" t="s">
        <v>67</v>
      </c>
      <c r="AA1950" t="s">
        <v>135</v>
      </c>
      <c r="AB1950" t="s">
        <v>981</v>
      </c>
      <c r="AC1950" t="s">
        <v>55</v>
      </c>
      <c r="AD1950" t="s">
        <v>392</v>
      </c>
    </row>
    <row r="1951" spans="1:30" hidden="1" x14ac:dyDescent="0.3">
      <c r="A1951" t="s">
        <v>8448</v>
      </c>
      <c r="B1951" t="s">
        <v>8449</v>
      </c>
      <c r="C1951" s="1" t="str">
        <f t="shared" si="328"/>
        <v>21:0502</v>
      </c>
      <c r="D1951" s="1" t="str">
        <f t="shared" si="325"/>
        <v>21:0166</v>
      </c>
      <c r="E1951" t="s">
        <v>8450</v>
      </c>
      <c r="F1951" t="s">
        <v>8451</v>
      </c>
      <c r="H1951">
        <v>52.447470199999998</v>
      </c>
      <c r="I1951">
        <v>-62.979578099999998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47</v>
      </c>
      <c r="M1951" t="s">
        <v>210</v>
      </c>
      <c r="N1951">
        <v>771</v>
      </c>
      <c r="O1951" t="s">
        <v>103</v>
      </c>
      <c r="P1951" t="s">
        <v>131</v>
      </c>
      <c r="Q1951" t="s">
        <v>95</v>
      </c>
      <c r="R1951" t="s">
        <v>92</v>
      </c>
      <c r="S1951" t="s">
        <v>153</v>
      </c>
      <c r="T1951" t="s">
        <v>40</v>
      </c>
      <c r="U1951" t="s">
        <v>4242</v>
      </c>
      <c r="V1951" t="s">
        <v>740</v>
      </c>
      <c r="W1951" t="s">
        <v>40</v>
      </c>
      <c r="X1951" t="s">
        <v>43</v>
      </c>
      <c r="Y1951" t="s">
        <v>55</v>
      </c>
      <c r="Z1951" t="s">
        <v>58</v>
      </c>
      <c r="AA1951" t="s">
        <v>135</v>
      </c>
      <c r="AB1951" t="s">
        <v>193</v>
      </c>
      <c r="AC1951" t="s">
        <v>1503</v>
      </c>
      <c r="AD1951" t="s">
        <v>478</v>
      </c>
    </row>
    <row r="1952" spans="1:30" hidden="1" x14ac:dyDescent="0.3">
      <c r="A1952" t="s">
        <v>8452</v>
      </c>
      <c r="B1952" t="s">
        <v>8453</v>
      </c>
      <c r="C1952" s="1" t="str">
        <f t="shared" si="328"/>
        <v>21:0502</v>
      </c>
      <c r="D1952" s="1" t="str">
        <f t="shared" si="325"/>
        <v>21:0166</v>
      </c>
      <c r="E1952" t="s">
        <v>8454</v>
      </c>
      <c r="F1952" t="s">
        <v>8455</v>
      </c>
      <c r="H1952">
        <v>52.498356999999999</v>
      </c>
      <c r="I1952">
        <v>-62.9856251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47</v>
      </c>
      <c r="M1952" t="s">
        <v>221</v>
      </c>
      <c r="N1952">
        <v>772</v>
      </c>
      <c r="O1952" t="s">
        <v>397</v>
      </c>
      <c r="P1952" t="s">
        <v>38</v>
      </c>
      <c r="Q1952" t="s">
        <v>95</v>
      </c>
      <c r="R1952" t="s">
        <v>153</v>
      </c>
      <c r="S1952" t="s">
        <v>185</v>
      </c>
      <c r="T1952" t="s">
        <v>40</v>
      </c>
      <c r="U1952" t="s">
        <v>5152</v>
      </c>
      <c r="V1952" t="s">
        <v>1181</v>
      </c>
      <c r="W1952" t="s">
        <v>40</v>
      </c>
      <c r="X1952" t="s">
        <v>179</v>
      </c>
      <c r="Y1952" t="s">
        <v>67</v>
      </c>
      <c r="Z1952" t="s">
        <v>115</v>
      </c>
      <c r="AA1952" t="s">
        <v>134</v>
      </c>
      <c r="AB1952" t="s">
        <v>3016</v>
      </c>
      <c r="AC1952" t="s">
        <v>714</v>
      </c>
      <c r="AD1952" t="s">
        <v>605</v>
      </c>
    </row>
    <row r="1953" spans="1:30" hidden="1" x14ac:dyDescent="0.3">
      <c r="A1953" t="s">
        <v>8456</v>
      </c>
      <c r="B1953" t="s">
        <v>8457</v>
      </c>
      <c r="C1953" s="1" t="str">
        <f t="shared" si="328"/>
        <v>21:0502</v>
      </c>
      <c r="D1953" s="1" t="str">
        <f t="shared" si="325"/>
        <v>21:0166</v>
      </c>
      <c r="E1953" t="s">
        <v>8458</v>
      </c>
      <c r="F1953" t="s">
        <v>8459</v>
      </c>
      <c r="H1953">
        <v>52.503444500000001</v>
      </c>
      <c r="I1953">
        <v>-62.931217799999999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47</v>
      </c>
      <c r="M1953" t="s">
        <v>230</v>
      </c>
      <c r="N1953">
        <v>773</v>
      </c>
      <c r="O1953" t="s">
        <v>108</v>
      </c>
      <c r="P1953" t="s">
        <v>202</v>
      </c>
      <c r="Q1953" t="s">
        <v>95</v>
      </c>
      <c r="R1953" t="s">
        <v>79</v>
      </c>
      <c r="S1953" t="s">
        <v>131</v>
      </c>
      <c r="T1953" t="s">
        <v>40</v>
      </c>
      <c r="U1953" t="s">
        <v>428</v>
      </c>
      <c r="V1953" t="s">
        <v>55</v>
      </c>
      <c r="W1953" t="s">
        <v>40</v>
      </c>
      <c r="X1953" t="s">
        <v>43</v>
      </c>
      <c r="Y1953" t="s">
        <v>55</v>
      </c>
      <c r="Z1953" t="s">
        <v>135</v>
      </c>
      <c r="AA1953" t="s">
        <v>134</v>
      </c>
      <c r="AB1953" t="s">
        <v>968</v>
      </c>
      <c r="AC1953" t="s">
        <v>85</v>
      </c>
      <c r="AD1953" t="s">
        <v>158</v>
      </c>
    </row>
    <row r="1954" spans="1:30" hidden="1" x14ac:dyDescent="0.3">
      <c r="A1954" t="s">
        <v>8460</v>
      </c>
      <c r="B1954" t="s">
        <v>8461</v>
      </c>
      <c r="C1954" s="1" t="str">
        <f t="shared" si="328"/>
        <v>21:0502</v>
      </c>
      <c r="D1954" s="1" t="str">
        <f t="shared" si="325"/>
        <v>21:0166</v>
      </c>
      <c r="E1954" t="s">
        <v>8462</v>
      </c>
      <c r="F1954" t="s">
        <v>8463</v>
      </c>
      <c r="H1954">
        <v>52.526358999999999</v>
      </c>
      <c r="I1954">
        <v>-62.913893199999997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47</v>
      </c>
      <c r="M1954" t="s">
        <v>238</v>
      </c>
      <c r="N1954">
        <v>774</v>
      </c>
      <c r="O1954" t="s">
        <v>108</v>
      </c>
      <c r="P1954" t="s">
        <v>145</v>
      </c>
      <c r="Q1954" t="s">
        <v>39</v>
      </c>
      <c r="R1954" t="s">
        <v>131</v>
      </c>
      <c r="S1954" t="s">
        <v>39</v>
      </c>
      <c r="T1954" t="s">
        <v>40</v>
      </c>
      <c r="U1954" t="s">
        <v>329</v>
      </c>
      <c r="V1954" t="s">
        <v>42</v>
      </c>
      <c r="W1954" t="s">
        <v>40</v>
      </c>
      <c r="X1954" t="s">
        <v>43</v>
      </c>
      <c r="Y1954" t="s">
        <v>37</v>
      </c>
      <c r="Z1954" t="s">
        <v>204</v>
      </c>
      <c r="AA1954" t="s">
        <v>58</v>
      </c>
      <c r="AB1954" t="s">
        <v>1733</v>
      </c>
      <c r="AC1954" t="s">
        <v>55</v>
      </c>
      <c r="AD1954" t="s">
        <v>478</v>
      </c>
    </row>
    <row r="1955" spans="1:30" hidden="1" x14ac:dyDescent="0.3">
      <c r="A1955" t="s">
        <v>8464</v>
      </c>
      <c r="B1955" t="s">
        <v>8465</v>
      </c>
      <c r="C1955" s="1" t="str">
        <f t="shared" si="328"/>
        <v>21:0502</v>
      </c>
      <c r="D1955" s="1" t="str">
        <f t="shared" si="325"/>
        <v>21:0166</v>
      </c>
      <c r="E1955" t="s">
        <v>8466</v>
      </c>
      <c r="F1955" t="s">
        <v>8467</v>
      </c>
      <c r="H1955">
        <v>52.524433600000002</v>
      </c>
      <c r="I1955">
        <v>-62.963567699999999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47</v>
      </c>
      <c r="M1955" t="s">
        <v>246</v>
      </c>
      <c r="N1955">
        <v>775</v>
      </c>
      <c r="O1955" t="s">
        <v>164</v>
      </c>
      <c r="P1955" t="s">
        <v>136</v>
      </c>
      <c r="Q1955" t="s">
        <v>39</v>
      </c>
      <c r="R1955" t="s">
        <v>92</v>
      </c>
      <c r="S1955" t="s">
        <v>55</v>
      </c>
      <c r="T1955" t="s">
        <v>40</v>
      </c>
      <c r="U1955" t="s">
        <v>283</v>
      </c>
      <c r="V1955" t="s">
        <v>70</v>
      </c>
      <c r="W1955" t="s">
        <v>40</v>
      </c>
      <c r="X1955" t="s">
        <v>43</v>
      </c>
      <c r="Y1955" t="s">
        <v>39</v>
      </c>
      <c r="Z1955" t="s">
        <v>204</v>
      </c>
      <c r="AA1955" t="s">
        <v>134</v>
      </c>
      <c r="AB1955" t="s">
        <v>3711</v>
      </c>
      <c r="AC1955" t="s">
        <v>42</v>
      </c>
      <c r="AD1955" t="s">
        <v>324</v>
      </c>
    </row>
    <row r="1956" spans="1:30" hidden="1" x14ac:dyDescent="0.3">
      <c r="A1956" t="s">
        <v>8468</v>
      </c>
      <c r="B1956" t="s">
        <v>8469</v>
      </c>
      <c r="C1956" s="1" t="str">
        <f t="shared" si="328"/>
        <v>21:0502</v>
      </c>
      <c r="D1956" s="1" t="str">
        <f t="shared" si="325"/>
        <v>21:0166</v>
      </c>
      <c r="E1956" t="s">
        <v>8470</v>
      </c>
      <c r="F1956" t="s">
        <v>8471</v>
      </c>
      <c r="H1956">
        <v>52.552515</v>
      </c>
      <c r="I1956">
        <v>-62.984296399999998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48</v>
      </c>
      <c r="M1956" t="s">
        <v>34</v>
      </c>
      <c r="N1956">
        <v>776</v>
      </c>
      <c r="O1956" t="s">
        <v>67</v>
      </c>
      <c r="P1956" t="s">
        <v>55</v>
      </c>
      <c r="Q1956" t="s">
        <v>39</v>
      </c>
      <c r="R1956" t="s">
        <v>37</v>
      </c>
      <c r="S1956" t="s">
        <v>39</v>
      </c>
      <c r="T1956" t="s">
        <v>40</v>
      </c>
      <c r="U1956" t="s">
        <v>397</v>
      </c>
      <c r="V1956" t="s">
        <v>2296</v>
      </c>
      <c r="W1956" t="s">
        <v>40</v>
      </c>
      <c r="X1956" t="s">
        <v>43</v>
      </c>
      <c r="Y1956" t="s">
        <v>39</v>
      </c>
      <c r="Z1956" t="s">
        <v>204</v>
      </c>
      <c r="AA1956" t="s">
        <v>134</v>
      </c>
      <c r="AB1956" t="s">
        <v>981</v>
      </c>
      <c r="AC1956" t="s">
        <v>57</v>
      </c>
      <c r="AD1956" t="s">
        <v>392</v>
      </c>
    </row>
    <row r="1957" spans="1:30" hidden="1" x14ac:dyDescent="0.3">
      <c r="A1957" t="s">
        <v>8472</v>
      </c>
      <c r="B1957" t="s">
        <v>8473</v>
      </c>
      <c r="C1957" s="1" t="str">
        <f t="shared" si="328"/>
        <v>21:0502</v>
      </c>
      <c r="D1957" s="1" t="str">
        <f t="shared" si="325"/>
        <v>21:0166</v>
      </c>
      <c r="E1957" t="s">
        <v>8474</v>
      </c>
      <c r="F1957" t="s">
        <v>8475</v>
      </c>
      <c r="H1957">
        <v>52.556060500000001</v>
      </c>
      <c r="I1957">
        <v>-62.898821099999999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48</v>
      </c>
      <c r="M1957" t="s">
        <v>76</v>
      </c>
      <c r="N1957">
        <v>777</v>
      </c>
      <c r="O1957" t="s">
        <v>576</v>
      </c>
      <c r="P1957" t="s">
        <v>79</v>
      </c>
      <c r="Q1957" t="s">
        <v>95</v>
      </c>
      <c r="R1957" t="s">
        <v>38</v>
      </c>
      <c r="S1957" t="s">
        <v>176</v>
      </c>
      <c r="T1957" t="s">
        <v>40</v>
      </c>
      <c r="U1957" t="s">
        <v>783</v>
      </c>
      <c r="V1957" t="s">
        <v>901</v>
      </c>
      <c r="W1957" t="s">
        <v>40</v>
      </c>
      <c r="X1957" t="s">
        <v>43</v>
      </c>
      <c r="Y1957" t="s">
        <v>55</v>
      </c>
      <c r="Z1957" t="s">
        <v>258</v>
      </c>
      <c r="AA1957" t="s">
        <v>44</v>
      </c>
      <c r="AB1957" t="s">
        <v>285</v>
      </c>
      <c r="AC1957" t="s">
        <v>106</v>
      </c>
      <c r="AD1957" t="s">
        <v>449</v>
      </c>
    </row>
    <row r="1958" spans="1:30" hidden="1" x14ac:dyDescent="0.3">
      <c r="A1958" t="s">
        <v>8476</v>
      </c>
      <c r="B1958" t="s">
        <v>8477</v>
      </c>
      <c r="C1958" s="1" t="str">
        <f t="shared" si="328"/>
        <v>21:0502</v>
      </c>
      <c r="D1958" s="1" t="str">
        <f t="shared" si="325"/>
        <v>21:0166</v>
      </c>
      <c r="E1958" t="s">
        <v>8470</v>
      </c>
      <c r="F1958" t="s">
        <v>8478</v>
      </c>
      <c r="H1958">
        <v>52.552515</v>
      </c>
      <c r="I1958">
        <v>-62.984296399999998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48</v>
      </c>
      <c r="M1958" t="s">
        <v>52</v>
      </c>
      <c r="N1958">
        <v>778</v>
      </c>
      <c r="O1958" t="s">
        <v>67</v>
      </c>
      <c r="P1958" t="s">
        <v>55</v>
      </c>
      <c r="Q1958" t="s">
        <v>95</v>
      </c>
      <c r="R1958" t="s">
        <v>55</v>
      </c>
      <c r="S1958" t="s">
        <v>39</v>
      </c>
      <c r="T1958" t="s">
        <v>40</v>
      </c>
      <c r="U1958" t="s">
        <v>397</v>
      </c>
      <c r="V1958" t="s">
        <v>2296</v>
      </c>
      <c r="W1958" t="s">
        <v>40</v>
      </c>
      <c r="X1958" t="s">
        <v>43</v>
      </c>
      <c r="Y1958" t="s">
        <v>39</v>
      </c>
      <c r="Z1958" t="s">
        <v>35</v>
      </c>
      <c r="AA1958" t="s">
        <v>134</v>
      </c>
      <c r="AB1958" t="s">
        <v>1076</v>
      </c>
      <c r="AC1958" t="s">
        <v>233</v>
      </c>
      <c r="AD1958" t="s">
        <v>409</v>
      </c>
    </row>
    <row r="1959" spans="1:30" hidden="1" x14ac:dyDescent="0.3">
      <c r="A1959" t="s">
        <v>8479</v>
      </c>
      <c r="B1959" t="s">
        <v>8480</v>
      </c>
      <c r="C1959" s="1" t="str">
        <f t="shared" si="328"/>
        <v>21:0502</v>
      </c>
      <c r="D1959" s="1" t="str">
        <f t="shared" si="325"/>
        <v>21:0166</v>
      </c>
      <c r="E1959" t="s">
        <v>8470</v>
      </c>
      <c r="F1959" t="s">
        <v>8481</v>
      </c>
      <c r="H1959">
        <v>52.552515</v>
      </c>
      <c r="I1959">
        <v>-62.984296399999998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48</v>
      </c>
      <c r="M1959" t="s">
        <v>65</v>
      </c>
      <c r="N1959">
        <v>779</v>
      </c>
      <c r="O1959" t="s">
        <v>67</v>
      </c>
      <c r="P1959" t="s">
        <v>55</v>
      </c>
      <c r="Q1959" t="s">
        <v>37</v>
      </c>
      <c r="R1959" t="s">
        <v>37</v>
      </c>
      <c r="S1959" t="s">
        <v>39</v>
      </c>
      <c r="T1959" t="s">
        <v>40</v>
      </c>
      <c r="U1959" t="s">
        <v>103</v>
      </c>
      <c r="V1959" t="s">
        <v>920</v>
      </c>
      <c r="W1959" t="s">
        <v>40</v>
      </c>
      <c r="X1959" t="s">
        <v>43</v>
      </c>
      <c r="Y1959" t="s">
        <v>39</v>
      </c>
      <c r="Z1959" t="s">
        <v>263</v>
      </c>
      <c r="AA1959" t="s">
        <v>134</v>
      </c>
      <c r="AB1959" t="s">
        <v>519</v>
      </c>
      <c r="AC1959" t="s">
        <v>57</v>
      </c>
      <c r="AD1959" t="s">
        <v>392</v>
      </c>
    </row>
    <row r="1960" spans="1:30" hidden="1" x14ac:dyDescent="0.3">
      <c r="A1960" t="s">
        <v>8482</v>
      </c>
      <c r="B1960" t="s">
        <v>8483</v>
      </c>
      <c r="C1960" s="1" t="str">
        <f t="shared" si="328"/>
        <v>21:0502</v>
      </c>
      <c r="D1960" s="1" t="str">
        <f t="shared" si="325"/>
        <v>21:0166</v>
      </c>
      <c r="E1960" t="s">
        <v>8484</v>
      </c>
      <c r="F1960" t="s">
        <v>8485</v>
      </c>
      <c r="H1960">
        <v>52.581752299999998</v>
      </c>
      <c r="I1960">
        <v>-62.952305899999999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48</v>
      </c>
      <c r="M1960" t="s">
        <v>91</v>
      </c>
      <c r="N1960">
        <v>780</v>
      </c>
      <c r="O1960" t="s">
        <v>276</v>
      </c>
      <c r="P1960" t="s">
        <v>153</v>
      </c>
      <c r="Q1960" t="s">
        <v>39</v>
      </c>
      <c r="R1960" t="s">
        <v>79</v>
      </c>
      <c r="S1960" t="s">
        <v>39</v>
      </c>
      <c r="T1960" t="s">
        <v>40</v>
      </c>
      <c r="U1960" t="s">
        <v>193</v>
      </c>
      <c r="V1960" t="s">
        <v>194</v>
      </c>
      <c r="W1960" t="s">
        <v>40</v>
      </c>
      <c r="X1960" t="s">
        <v>43</v>
      </c>
      <c r="Y1960" t="s">
        <v>55</v>
      </c>
      <c r="Z1960" t="s">
        <v>134</v>
      </c>
      <c r="AA1960" t="s">
        <v>135</v>
      </c>
      <c r="AB1960" t="s">
        <v>2258</v>
      </c>
      <c r="AC1960" t="s">
        <v>947</v>
      </c>
      <c r="AD1960" t="s">
        <v>115</v>
      </c>
    </row>
    <row r="1961" spans="1:30" hidden="1" x14ac:dyDescent="0.3">
      <c r="A1961" t="s">
        <v>8486</v>
      </c>
      <c r="B1961" t="s">
        <v>8487</v>
      </c>
      <c r="C1961" s="1" t="str">
        <f t="shared" si="328"/>
        <v>21:0502</v>
      </c>
      <c r="D1961" s="1" t="str">
        <f t="shared" si="325"/>
        <v>21:0166</v>
      </c>
      <c r="E1961" t="s">
        <v>8488</v>
      </c>
      <c r="F1961" t="s">
        <v>8489</v>
      </c>
      <c r="H1961">
        <v>52.648682100000002</v>
      </c>
      <c r="I1961">
        <v>-62.977922700000001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48</v>
      </c>
      <c r="M1961" t="s">
        <v>102</v>
      </c>
      <c r="N1961">
        <v>781</v>
      </c>
      <c r="O1961" t="s">
        <v>414</v>
      </c>
      <c r="P1961" t="s">
        <v>38</v>
      </c>
      <c r="Q1961" t="s">
        <v>55</v>
      </c>
      <c r="R1961" t="s">
        <v>185</v>
      </c>
      <c r="S1961" t="s">
        <v>131</v>
      </c>
      <c r="T1961" t="s">
        <v>40</v>
      </c>
      <c r="U1961" t="s">
        <v>5778</v>
      </c>
      <c r="V1961" t="s">
        <v>565</v>
      </c>
      <c r="W1961" t="s">
        <v>40</v>
      </c>
      <c r="X1961" t="s">
        <v>43</v>
      </c>
      <c r="Y1961" t="s">
        <v>39</v>
      </c>
      <c r="Z1961" t="s">
        <v>204</v>
      </c>
      <c r="AA1961" t="s">
        <v>204</v>
      </c>
      <c r="AB1961" t="s">
        <v>1522</v>
      </c>
      <c r="AC1961" t="s">
        <v>97</v>
      </c>
      <c r="AD1961" t="s">
        <v>170</v>
      </c>
    </row>
    <row r="1962" spans="1:30" hidden="1" x14ac:dyDescent="0.3">
      <c r="A1962" t="s">
        <v>8490</v>
      </c>
      <c r="B1962" t="s">
        <v>8491</v>
      </c>
      <c r="C1962" s="1" t="str">
        <f t="shared" si="328"/>
        <v>21:0502</v>
      </c>
      <c r="D1962" s="1" t="str">
        <f t="shared" si="325"/>
        <v>21:0166</v>
      </c>
      <c r="E1962" t="s">
        <v>8492</v>
      </c>
      <c r="F1962" t="s">
        <v>8493</v>
      </c>
      <c r="H1962">
        <v>52.654432100000001</v>
      </c>
      <c r="I1962">
        <v>-62.900339700000004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48</v>
      </c>
      <c r="M1962" t="s">
        <v>113</v>
      </c>
      <c r="N1962">
        <v>782</v>
      </c>
      <c r="O1962" t="s">
        <v>66</v>
      </c>
      <c r="P1962" t="s">
        <v>68</v>
      </c>
      <c r="Q1962" t="s">
        <v>95</v>
      </c>
      <c r="R1962" t="s">
        <v>92</v>
      </c>
      <c r="S1962" t="s">
        <v>55</v>
      </c>
      <c r="T1962" t="s">
        <v>40</v>
      </c>
      <c r="U1962" t="s">
        <v>1520</v>
      </c>
      <c r="V1962" t="s">
        <v>974</v>
      </c>
      <c r="W1962" t="s">
        <v>40</v>
      </c>
      <c r="X1962" t="s">
        <v>43</v>
      </c>
      <c r="Y1962" t="s">
        <v>39</v>
      </c>
      <c r="Z1962" t="s">
        <v>337</v>
      </c>
      <c r="AA1962" t="s">
        <v>214</v>
      </c>
      <c r="AB1962" t="s">
        <v>437</v>
      </c>
      <c r="AC1962" t="s">
        <v>94</v>
      </c>
      <c r="AD1962" t="s">
        <v>86</v>
      </c>
    </row>
    <row r="1963" spans="1:30" hidden="1" x14ac:dyDescent="0.3">
      <c r="A1963" t="s">
        <v>8494</v>
      </c>
      <c r="B1963" t="s">
        <v>8495</v>
      </c>
      <c r="C1963" s="1" t="str">
        <f t="shared" si="328"/>
        <v>21:0502</v>
      </c>
      <c r="D1963" s="1" t="str">
        <f t="shared" si="325"/>
        <v>21:0166</v>
      </c>
      <c r="E1963" t="s">
        <v>8496</v>
      </c>
      <c r="F1963" t="s">
        <v>8497</v>
      </c>
      <c r="H1963">
        <v>52.661900199999998</v>
      </c>
      <c r="I1963">
        <v>-62.869761400000002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48</v>
      </c>
      <c r="M1963" t="s">
        <v>127</v>
      </c>
      <c r="N1963">
        <v>783</v>
      </c>
      <c r="O1963" t="s">
        <v>104</v>
      </c>
      <c r="P1963" t="s">
        <v>136</v>
      </c>
      <c r="Q1963" t="s">
        <v>95</v>
      </c>
      <c r="R1963" t="s">
        <v>79</v>
      </c>
      <c r="S1963" t="s">
        <v>79</v>
      </c>
      <c r="T1963" t="s">
        <v>40</v>
      </c>
      <c r="U1963" t="s">
        <v>203</v>
      </c>
      <c r="V1963" t="s">
        <v>39</v>
      </c>
      <c r="W1963" t="s">
        <v>40</v>
      </c>
      <c r="X1963" t="s">
        <v>43</v>
      </c>
      <c r="Y1963" t="s">
        <v>39</v>
      </c>
      <c r="Z1963" t="s">
        <v>135</v>
      </c>
      <c r="AA1963" t="s">
        <v>134</v>
      </c>
      <c r="AB1963" t="s">
        <v>1736</v>
      </c>
      <c r="AC1963" t="s">
        <v>97</v>
      </c>
      <c r="AD1963" t="s">
        <v>480</v>
      </c>
    </row>
    <row r="1964" spans="1:30" hidden="1" x14ac:dyDescent="0.3">
      <c r="A1964" t="s">
        <v>8498</v>
      </c>
      <c r="B1964" t="s">
        <v>8499</v>
      </c>
      <c r="C1964" s="1" t="str">
        <f t="shared" si="328"/>
        <v>21:0502</v>
      </c>
      <c r="D1964" s="1" t="str">
        <f t="shared" si="325"/>
        <v>21:0166</v>
      </c>
      <c r="E1964" t="s">
        <v>8500</v>
      </c>
      <c r="F1964" t="s">
        <v>8501</v>
      </c>
      <c r="H1964">
        <v>52.652556500000003</v>
      </c>
      <c r="I1964">
        <v>-62.813336700000001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48</v>
      </c>
      <c r="M1964" t="s">
        <v>142</v>
      </c>
      <c r="N1964">
        <v>784</v>
      </c>
      <c r="O1964" t="s">
        <v>78</v>
      </c>
      <c r="P1964" t="s">
        <v>38</v>
      </c>
      <c r="Q1964" t="s">
        <v>39</v>
      </c>
      <c r="R1964" t="s">
        <v>119</v>
      </c>
      <c r="S1964" t="s">
        <v>37</v>
      </c>
      <c r="T1964" t="s">
        <v>40</v>
      </c>
      <c r="U1964" t="s">
        <v>41</v>
      </c>
      <c r="V1964" t="s">
        <v>85</v>
      </c>
      <c r="W1964" t="s">
        <v>40</v>
      </c>
      <c r="X1964" t="s">
        <v>43</v>
      </c>
      <c r="Y1964" t="s">
        <v>39</v>
      </c>
      <c r="Z1964" t="s">
        <v>67</v>
      </c>
      <c r="AA1964" t="s">
        <v>204</v>
      </c>
      <c r="AB1964" t="s">
        <v>992</v>
      </c>
      <c r="AC1964" t="s">
        <v>239</v>
      </c>
      <c r="AD1964" t="s">
        <v>449</v>
      </c>
    </row>
    <row r="1965" spans="1:30" hidden="1" x14ac:dyDescent="0.3">
      <c r="A1965" t="s">
        <v>8502</v>
      </c>
      <c r="B1965" t="s">
        <v>8503</v>
      </c>
      <c r="C1965" s="1" t="str">
        <f t="shared" si="328"/>
        <v>21:0502</v>
      </c>
      <c r="D1965" s="1" t="str">
        <f t="shared" si="325"/>
        <v>21:0166</v>
      </c>
      <c r="E1965" t="s">
        <v>8504</v>
      </c>
      <c r="F1965" t="s">
        <v>8505</v>
      </c>
      <c r="H1965">
        <v>52.639409399999998</v>
      </c>
      <c r="I1965">
        <v>-62.769991699999999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48</v>
      </c>
      <c r="M1965" t="s">
        <v>150</v>
      </c>
      <c r="N1965">
        <v>785</v>
      </c>
      <c r="O1965" t="s">
        <v>108</v>
      </c>
      <c r="P1965" t="s">
        <v>38</v>
      </c>
      <c r="Q1965" t="s">
        <v>95</v>
      </c>
      <c r="R1965" t="s">
        <v>119</v>
      </c>
      <c r="S1965" t="s">
        <v>136</v>
      </c>
      <c r="T1965" t="s">
        <v>40</v>
      </c>
      <c r="U1965" t="s">
        <v>214</v>
      </c>
      <c r="V1965" t="s">
        <v>39</v>
      </c>
      <c r="W1965" t="s">
        <v>40</v>
      </c>
      <c r="X1965" t="s">
        <v>179</v>
      </c>
      <c r="Y1965" t="s">
        <v>68</v>
      </c>
      <c r="Z1965" t="s">
        <v>258</v>
      </c>
      <c r="AA1965" t="s">
        <v>204</v>
      </c>
      <c r="AB1965" t="s">
        <v>330</v>
      </c>
      <c r="AC1965" t="s">
        <v>60</v>
      </c>
      <c r="AD1965" t="s">
        <v>48</v>
      </c>
    </row>
    <row r="1966" spans="1:30" hidden="1" x14ac:dyDescent="0.3">
      <c r="A1966" t="s">
        <v>8506</v>
      </c>
      <c r="B1966" t="s">
        <v>8507</v>
      </c>
      <c r="C1966" s="1" t="str">
        <f t="shared" si="328"/>
        <v>21:0502</v>
      </c>
      <c r="D1966" s="1" t="str">
        <f t="shared" si="325"/>
        <v>21:0166</v>
      </c>
      <c r="E1966" t="s">
        <v>8508</v>
      </c>
      <c r="F1966" t="s">
        <v>8509</v>
      </c>
      <c r="H1966">
        <v>52.649361900000002</v>
      </c>
      <c r="I1966">
        <v>-62.704962899999998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48</v>
      </c>
      <c r="M1966" t="s">
        <v>175</v>
      </c>
      <c r="N1966">
        <v>786</v>
      </c>
      <c r="O1966" t="s">
        <v>299</v>
      </c>
      <c r="P1966" t="s">
        <v>164</v>
      </c>
      <c r="Q1966" t="s">
        <v>95</v>
      </c>
      <c r="R1966" t="s">
        <v>256</v>
      </c>
      <c r="S1966" t="s">
        <v>130</v>
      </c>
      <c r="T1966" t="s">
        <v>40</v>
      </c>
      <c r="U1966" t="s">
        <v>4557</v>
      </c>
      <c r="V1966" t="s">
        <v>705</v>
      </c>
      <c r="W1966" t="s">
        <v>117</v>
      </c>
      <c r="X1966" t="s">
        <v>43</v>
      </c>
      <c r="Y1966" t="s">
        <v>153</v>
      </c>
      <c r="Z1966" t="s">
        <v>258</v>
      </c>
      <c r="AA1966" t="s">
        <v>135</v>
      </c>
      <c r="AB1966" t="s">
        <v>636</v>
      </c>
      <c r="AC1966" t="s">
        <v>293</v>
      </c>
      <c r="AD1966" t="s">
        <v>203</v>
      </c>
    </row>
    <row r="1967" spans="1:30" hidden="1" x14ac:dyDescent="0.3">
      <c r="A1967" t="s">
        <v>8510</v>
      </c>
      <c r="B1967" t="s">
        <v>8511</v>
      </c>
      <c r="C1967" s="1" t="str">
        <f t="shared" si="328"/>
        <v>21:0502</v>
      </c>
      <c r="D1967" s="1" t="str">
        <f t="shared" si="325"/>
        <v>21:0166</v>
      </c>
      <c r="E1967" t="s">
        <v>8512</v>
      </c>
      <c r="F1967" t="s">
        <v>8513</v>
      </c>
      <c r="H1967">
        <v>52.693235600000001</v>
      </c>
      <c r="I1967">
        <v>-62.643472099999997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48</v>
      </c>
      <c r="M1967" t="s">
        <v>184</v>
      </c>
      <c r="N1967">
        <v>787</v>
      </c>
      <c r="O1967" t="s">
        <v>104</v>
      </c>
      <c r="P1967" t="s">
        <v>165</v>
      </c>
      <c r="Q1967" t="s">
        <v>55</v>
      </c>
      <c r="R1967" t="s">
        <v>202</v>
      </c>
      <c r="S1967" t="s">
        <v>68</v>
      </c>
      <c r="T1967" t="s">
        <v>40</v>
      </c>
      <c r="U1967" t="s">
        <v>115</v>
      </c>
      <c r="V1967" t="s">
        <v>313</v>
      </c>
      <c r="W1967" t="s">
        <v>40</v>
      </c>
      <c r="X1967" t="s">
        <v>43</v>
      </c>
      <c r="Y1967" t="s">
        <v>39</v>
      </c>
      <c r="Z1967" t="s">
        <v>135</v>
      </c>
      <c r="AA1967" t="s">
        <v>134</v>
      </c>
      <c r="AB1967" t="s">
        <v>479</v>
      </c>
      <c r="AC1967" t="s">
        <v>55</v>
      </c>
      <c r="AD1967" t="s">
        <v>1236</v>
      </c>
    </row>
    <row r="1968" spans="1:30" hidden="1" x14ac:dyDescent="0.3">
      <c r="A1968" t="s">
        <v>8514</v>
      </c>
      <c r="B1968" t="s">
        <v>8515</v>
      </c>
      <c r="C1968" s="1" t="str">
        <f t="shared" si="328"/>
        <v>21:0502</v>
      </c>
      <c r="D1968" s="1" t="str">
        <f t="shared" si="325"/>
        <v>21:0166</v>
      </c>
      <c r="E1968" t="s">
        <v>8516</v>
      </c>
      <c r="F1968" t="s">
        <v>8517</v>
      </c>
      <c r="H1968">
        <v>52.682896</v>
      </c>
      <c r="I1968">
        <v>-62.617196</v>
      </c>
      <c r="J1968" s="1" t="str">
        <f t="shared" si="326"/>
        <v>NGR lake sediment grab sample</v>
      </c>
      <c r="K1968" s="1" t="str">
        <f t="shared" si="327"/>
        <v>&lt;177 micron (NGR)</v>
      </c>
      <c r="L1968">
        <v>48</v>
      </c>
      <c r="M1968" t="s">
        <v>191</v>
      </c>
      <c r="N1968">
        <v>788</v>
      </c>
      <c r="O1968" t="s">
        <v>270</v>
      </c>
      <c r="P1968" t="s">
        <v>202</v>
      </c>
      <c r="Q1968" t="s">
        <v>95</v>
      </c>
      <c r="R1968" t="s">
        <v>202</v>
      </c>
      <c r="S1968" t="s">
        <v>176</v>
      </c>
      <c r="T1968" t="s">
        <v>40</v>
      </c>
      <c r="U1968" t="s">
        <v>8360</v>
      </c>
      <c r="V1968" t="s">
        <v>8518</v>
      </c>
      <c r="W1968" t="s">
        <v>40</v>
      </c>
      <c r="X1968" t="s">
        <v>70</v>
      </c>
      <c r="Y1968" t="s">
        <v>55</v>
      </c>
      <c r="Z1968" t="s">
        <v>1139</v>
      </c>
      <c r="AA1968" t="s">
        <v>134</v>
      </c>
      <c r="AB1968" t="s">
        <v>1512</v>
      </c>
      <c r="AC1968" t="s">
        <v>1572</v>
      </c>
      <c r="AD1968" t="s">
        <v>216</v>
      </c>
    </row>
    <row r="1969" spans="1:30" hidden="1" x14ac:dyDescent="0.3">
      <c r="A1969" t="s">
        <v>8519</v>
      </c>
      <c r="B1969" t="s">
        <v>8520</v>
      </c>
      <c r="C1969" s="1" t="str">
        <f t="shared" si="328"/>
        <v>21:0502</v>
      </c>
      <c r="D1969" s="1" t="str">
        <f t="shared" si="325"/>
        <v>21:0166</v>
      </c>
      <c r="E1969" t="s">
        <v>8521</v>
      </c>
      <c r="F1969" t="s">
        <v>8522</v>
      </c>
      <c r="H1969">
        <v>52.712319299999997</v>
      </c>
      <c r="I1969">
        <v>-62.592573700000003</v>
      </c>
      <c r="J1969" s="1" t="str">
        <f t="shared" si="326"/>
        <v>NGR lake sediment grab sample</v>
      </c>
      <c r="K1969" s="1" t="str">
        <f t="shared" si="327"/>
        <v>&lt;177 micron (NGR)</v>
      </c>
      <c r="L1969">
        <v>48</v>
      </c>
      <c r="M1969" t="s">
        <v>201</v>
      </c>
      <c r="N1969">
        <v>789</v>
      </c>
      <c r="O1969" t="s">
        <v>477</v>
      </c>
      <c r="P1969" t="s">
        <v>119</v>
      </c>
      <c r="Q1969" t="s">
        <v>95</v>
      </c>
      <c r="R1969" t="s">
        <v>79</v>
      </c>
      <c r="S1969" t="s">
        <v>55</v>
      </c>
      <c r="T1969" t="s">
        <v>40</v>
      </c>
      <c r="U1969" t="s">
        <v>129</v>
      </c>
      <c r="V1969" t="s">
        <v>1598</v>
      </c>
      <c r="W1969" t="s">
        <v>194</v>
      </c>
      <c r="X1969" t="s">
        <v>43</v>
      </c>
      <c r="Y1969" t="s">
        <v>37</v>
      </c>
      <c r="Z1969" t="s">
        <v>337</v>
      </c>
      <c r="AA1969" t="s">
        <v>204</v>
      </c>
      <c r="AB1969" t="s">
        <v>78</v>
      </c>
      <c r="AC1969" t="s">
        <v>57</v>
      </c>
      <c r="AD1969" t="s">
        <v>48</v>
      </c>
    </row>
    <row r="1970" spans="1:30" hidden="1" x14ac:dyDescent="0.3">
      <c r="A1970" t="s">
        <v>8523</v>
      </c>
      <c r="B1970" t="s">
        <v>8524</v>
      </c>
      <c r="C1970" s="1" t="str">
        <f t="shared" si="328"/>
        <v>21:0502</v>
      </c>
      <c r="D1970" s="1" t="str">
        <f t="shared" si="325"/>
        <v>21:0166</v>
      </c>
      <c r="E1970" t="s">
        <v>8525</v>
      </c>
      <c r="F1970" t="s">
        <v>8526</v>
      </c>
      <c r="H1970">
        <v>52.7248716</v>
      </c>
      <c r="I1970">
        <v>-62.543831300000001</v>
      </c>
      <c r="J1970" s="1" t="str">
        <f t="shared" si="326"/>
        <v>NGR lake sediment grab sample</v>
      </c>
      <c r="K1970" s="1" t="str">
        <f t="shared" si="327"/>
        <v>&lt;177 micron (NGR)</v>
      </c>
      <c r="L1970">
        <v>48</v>
      </c>
      <c r="M1970" t="s">
        <v>210</v>
      </c>
      <c r="N1970">
        <v>790</v>
      </c>
      <c r="O1970" t="s">
        <v>873</v>
      </c>
      <c r="P1970" t="s">
        <v>79</v>
      </c>
      <c r="Q1970" t="s">
        <v>95</v>
      </c>
      <c r="R1970" t="s">
        <v>92</v>
      </c>
      <c r="S1970" t="s">
        <v>92</v>
      </c>
      <c r="T1970" t="s">
        <v>40</v>
      </c>
      <c r="U1970" t="s">
        <v>8527</v>
      </c>
      <c r="V1970" t="s">
        <v>1198</v>
      </c>
      <c r="W1970" t="s">
        <v>40</v>
      </c>
      <c r="X1970" t="s">
        <v>43</v>
      </c>
      <c r="Y1970" t="s">
        <v>55</v>
      </c>
      <c r="Z1970" t="s">
        <v>135</v>
      </c>
      <c r="AA1970" t="s">
        <v>135</v>
      </c>
      <c r="AB1970" t="s">
        <v>202</v>
      </c>
      <c r="AC1970" t="s">
        <v>47</v>
      </c>
      <c r="AD1970" t="s">
        <v>216</v>
      </c>
    </row>
    <row r="1971" spans="1:30" hidden="1" x14ac:dyDescent="0.3">
      <c r="A1971" t="s">
        <v>8528</v>
      </c>
      <c r="B1971" t="s">
        <v>8529</v>
      </c>
      <c r="C1971" s="1" t="str">
        <f t="shared" si="328"/>
        <v>21:0502</v>
      </c>
      <c r="D1971" s="1" t="str">
        <f t="shared" si="325"/>
        <v>21:0166</v>
      </c>
      <c r="E1971" t="s">
        <v>8530</v>
      </c>
      <c r="F1971" t="s">
        <v>8531</v>
      </c>
      <c r="H1971">
        <v>52.723309399999998</v>
      </c>
      <c r="I1971">
        <v>-62.491300000000003</v>
      </c>
      <c r="J1971" s="1" t="str">
        <f t="shared" si="326"/>
        <v>NGR lake sediment grab sample</v>
      </c>
      <c r="K1971" s="1" t="str">
        <f t="shared" si="327"/>
        <v>&lt;177 micron (NGR)</v>
      </c>
      <c r="L1971">
        <v>48</v>
      </c>
      <c r="M1971" t="s">
        <v>221</v>
      </c>
      <c r="N1971">
        <v>791</v>
      </c>
      <c r="O1971" t="s">
        <v>383</v>
      </c>
      <c r="P1971" t="s">
        <v>66</v>
      </c>
      <c r="Q1971" t="s">
        <v>95</v>
      </c>
      <c r="R1971" t="s">
        <v>202</v>
      </c>
      <c r="S1971" t="s">
        <v>145</v>
      </c>
      <c r="T1971" t="s">
        <v>40</v>
      </c>
      <c r="U1971" t="s">
        <v>1313</v>
      </c>
      <c r="V1971" t="s">
        <v>378</v>
      </c>
      <c r="W1971" t="s">
        <v>40</v>
      </c>
      <c r="X1971" t="s">
        <v>43</v>
      </c>
      <c r="Y1971" t="s">
        <v>37</v>
      </c>
      <c r="Z1971" t="s">
        <v>83</v>
      </c>
      <c r="AA1971" t="s">
        <v>214</v>
      </c>
      <c r="AB1971" t="s">
        <v>997</v>
      </c>
      <c r="AC1971" t="s">
        <v>565</v>
      </c>
      <c r="AD1971" t="s">
        <v>324</v>
      </c>
    </row>
    <row r="1972" spans="1:30" hidden="1" x14ac:dyDescent="0.3">
      <c r="A1972" t="s">
        <v>8532</v>
      </c>
      <c r="B1972" t="s">
        <v>8533</v>
      </c>
      <c r="C1972" s="1" t="str">
        <f t="shared" si="328"/>
        <v>21:0502</v>
      </c>
      <c r="D1972" s="1" t="str">
        <f t="shared" si="325"/>
        <v>21:0166</v>
      </c>
      <c r="E1972" t="s">
        <v>8534</v>
      </c>
      <c r="F1972" t="s">
        <v>8535</v>
      </c>
      <c r="H1972">
        <v>52.727247599999998</v>
      </c>
      <c r="I1972">
        <v>-62.4320527</v>
      </c>
      <c r="J1972" s="1" t="str">
        <f t="shared" si="326"/>
        <v>NGR lake sediment grab sample</v>
      </c>
      <c r="K1972" s="1" t="str">
        <f t="shared" si="327"/>
        <v>&lt;177 micron (NGR)</v>
      </c>
      <c r="L1972">
        <v>48</v>
      </c>
      <c r="M1972" t="s">
        <v>230</v>
      </c>
      <c r="N1972">
        <v>792</v>
      </c>
      <c r="O1972" t="s">
        <v>403</v>
      </c>
      <c r="P1972" t="s">
        <v>54</v>
      </c>
      <c r="Q1972" t="s">
        <v>95</v>
      </c>
      <c r="R1972" t="s">
        <v>54</v>
      </c>
      <c r="S1972" t="s">
        <v>54</v>
      </c>
      <c r="T1972" t="s">
        <v>40</v>
      </c>
      <c r="U1972" t="s">
        <v>8536</v>
      </c>
      <c r="V1972" t="s">
        <v>2278</v>
      </c>
      <c r="W1972" t="s">
        <v>40</v>
      </c>
      <c r="X1972" t="s">
        <v>43</v>
      </c>
      <c r="Y1972" t="s">
        <v>39</v>
      </c>
      <c r="Z1972" t="s">
        <v>58</v>
      </c>
      <c r="AA1972" t="s">
        <v>204</v>
      </c>
      <c r="AB1972" t="s">
        <v>2662</v>
      </c>
      <c r="AC1972" t="s">
        <v>39</v>
      </c>
      <c r="AD1972" t="s">
        <v>1236</v>
      </c>
    </row>
    <row r="1973" spans="1:30" hidden="1" x14ac:dyDescent="0.3">
      <c r="A1973" t="s">
        <v>8537</v>
      </c>
      <c r="B1973" t="s">
        <v>8538</v>
      </c>
      <c r="C1973" s="1" t="str">
        <f t="shared" si="328"/>
        <v>21:0502</v>
      </c>
      <c r="D1973" s="1" t="str">
        <f>HYPERLINK("http://geochem.nrcan.gc.ca/cdogs/content/svy/svy_e.htm", "")</f>
        <v/>
      </c>
      <c r="G1973" s="1" t="str">
        <f>HYPERLINK("http://geochem.nrcan.gc.ca/cdogs/content/cr_/cr_00055_e.htm", "55")</f>
        <v>55</v>
      </c>
      <c r="J1973" t="s">
        <v>161</v>
      </c>
      <c r="K1973" t="s">
        <v>162</v>
      </c>
      <c r="L1973">
        <v>48</v>
      </c>
      <c r="M1973" t="s">
        <v>163</v>
      </c>
      <c r="N1973">
        <v>793</v>
      </c>
      <c r="O1973" t="s">
        <v>255</v>
      </c>
      <c r="P1973" t="s">
        <v>130</v>
      </c>
      <c r="Q1973" t="s">
        <v>55</v>
      </c>
      <c r="R1973" t="s">
        <v>185</v>
      </c>
      <c r="S1973" t="s">
        <v>68</v>
      </c>
      <c r="T1973" t="s">
        <v>40</v>
      </c>
      <c r="U1973" t="s">
        <v>3341</v>
      </c>
      <c r="V1973" t="s">
        <v>284</v>
      </c>
      <c r="W1973" t="s">
        <v>40</v>
      </c>
      <c r="X1973" t="s">
        <v>39</v>
      </c>
      <c r="Y1973" t="s">
        <v>37</v>
      </c>
      <c r="Z1973" t="s">
        <v>35</v>
      </c>
      <c r="AA1973" t="s">
        <v>58</v>
      </c>
      <c r="AB1973" t="s">
        <v>2301</v>
      </c>
      <c r="AC1973" t="s">
        <v>301</v>
      </c>
      <c r="AD1973" t="s">
        <v>170</v>
      </c>
    </row>
    <row r="1974" spans="1:30" hidden="1" x14ac:dyDescent="0.3">
      <c r="A1974" t="s">
        <v>8539</v>
      </c>
      <c r="B1974" t="s">
        <v>8540</v>
      </c>
      <c r="C1974" s="1" t="str">
        <f t="shared" si="328"/>
        <v>21:0502</v>
      </c>
      <c r="D1974" s="1" t="str">
        <f t="shared" ref="D1974:D1982" si="329">HYPERLINK("http://geochem.nrcan.gc.ca/cdogs/content/svy/svy210166_e.htm", "21:0166")</f>
        <v>21:0166</v>
      </c>
      <c r="E1974" t="s">
        <v>8541</v>
      </c>
      <c r="F1974" t="s">
        <v>8542</v>
      </c>
      <c r="H1974">
        <v>52.7091882</v>
      </c>
      <c r="I1974">
        <v>-62.0952354</v>
      </c>
      <c r="J1974" s="1" t="str">
        <f t="shared" ref="J1974:J1982" si="330">HYPERLINK("http://geochem.nrcan.gc.ca/cdogs/content/kwd/kwd020027_e.htm", "NGR lake sediment grab sample")</f>
        <v>NGR lake sediment grab sample</v>
      </c>
      <c r="K1974" s="1" t="str">
        <f t="shared" ref="K1974:K1982" si="331">HYPERLINK("http://geochem.nrcan.gc.ca/cdogs/content/kwd/kwd080006_e.htm", "&lt;177 micron (NGR)")</f>
        <v>&lt;177 micron (NGR)</v>
      </c>
      <c r="L1974">
        <v>48</v>
      </c>
      <c r="M1974" t="s">
        <v>238</v>
      </c>
      <c r="N1974">
        <v>794</v>
      </c>
      <c r="O1974" t="s">
        <v>270</v>
      </c>
      <c r="P1974" t="s">
        <v>119</v>
      </c>
      <c r="Q1974" t="s">
        <v>55</v>
      </c>
      <c r="R1974" t="s">
        <v>153</v>
      </c>
      <c r="S1974" t="s">
        <v>131</v>
      </c>
      <c r="T1974" t="s">
        <v>40</v>
      </c>
      <c r="U1974" t="s">
        <v>3992</v>
      </c>
      <c r="V1974" t="s">
        <v>55</v>
      </c>
      <c r="W1974" t="s">
        <v>40</v>
      </c>
      <c r="X1974" t="s">
        <v>43</v>
      </c>
      <c r="Y1974" t="s">
        <v>68</v>
      </c>
      <c r="Z1974" t="s">
        <v>58</v>
      </c>
      <c r="AA1974" t="s">
        <v>135</v>
      </c>
      <c r="AB1974" t="s">
        <v>338</v>
      </c>
      <c r="AC1974" t="s">
        <v>316</v>
      </c>
      <c r="AD1974" t="s">
        <v>216</v>
      </c>
    </row>
    <row r="1975" spans="1:30" hidden="1" x14ac:dyDescent="0.3">
      <c r="A1975" t="s">
        <v>8543</v>
      </c>
      <c r="B1975" t="s">
        <v>8544</v>
      </c>
      <c r="C1975" s="1" t="str">
        <f t="shared" si="328"/>
        <v>21:0502</v>
      </c>
      <c r="D1975" s="1" t="str">
        <f t="shared" si="329"/>
        <v>21:0166</v>
      </c>
      <c r="E1975" t="s">
        <v>8545</v>
      </c>
      <c r="F1975" t="s">
        <v>8546</v>
      </c>
      <c r="H1975">
        <v>52.723778899999999</v>
      </c>
      <c r="I1975">
        <v>-62.090491200000002</v>
      </c>
      <c r="J1975" s="1" t="str">
        <f t="shared" si="330"/>
        <v>NGR lake sediment grab sample</v>
      </c>
      <c r="K1975" s="1" t="str">
        <f t="shared" si="331"/>
        <v>&lt;177 micron (NGR)</v>
      </c>
      <c r="L1975">
        <v>48</v>
      </c>
      <c r="M1975" t="s">
        <v>246</v>
      </c>
      <c r="N1975">
        <v>795</v>
      </c>
      <c r="O1975" t="s">
        <v>276</v>
      </c>
      <c r="P1975" t="s">
        <v>131</v>
      </c>
      <c r="Q1975" t="s">
        <v>95</v>
      </c>
      <c r="R1975" t="s">
        <v>131</v>
      </c>
      <c r="S1975" t="s">
        <v>37</v>
      </c>
      <c r="T1975" t="s">
        <v>40</v>
      </c>
      <c r="U1975" t="s">
        <v>211</v>
      </c>
      <c r="V1975" t="s">
        <v>57</v>
      </c>
      <c r="W1975" t="s">
        <v>40</v>
      </c>
      <c r="X1975" t="s">
        <v>43</v>
      </c>
      <c r="Y1975" t="s">
        <v>37</v>
      </c>
      <c r="Z1975" t="s">
        <v>204</v>
      </c>
      <c r="AA1975" t="s">
        <v>204</v>
      </c>
      <c r="AB1975" t="s">
        <v>1182</v>
      </c>
      <c r="AC1975" t="s">
        <v>167</v>
      </c>
      <c r="AD1975" t="s">
        <v>203</v>
      </c>
    </row>
    <row r="1976" spans="1:30" hidden="1" x14ac:dyDescent="0.3">
      <c r="A1976" t="s">
        <v>8547</v>
      </c>
      <c r="B1976" t="s">
        <v>8548</v>
      </c>
      <c r="C1976" s="1" t="str">
        <f t="shared" si="328"/>
        <v>21:0502</v>
      </c>
      <c r="D1976" s="1" t="str">
        <f t="shared" si="329"/>
        <v>21:0166</v>
      </c>
      <c r="E1976" t="s">
        <v>8549</v>
      </c>
      <c r="F1976" t="s">
        <v>8550</v>
      </c>
      <c r="H1976">
        <v>52.889945500000003</v>
      </c>
      <c r="I1976">
        <v>-62.504108199999997</v>
      </c>
      <c r="J1976" s="1" t="str">
        <f t="shared" si="330"/>
        <v>NGR lake sediment grab sample</v>
      </c>
      <c r="K1976" s="1" t="str">
        <f t="shared" si="331"/>
        <v>&lt;177 micron (NGR)</v>
      </c>
      <c r="L1976">
        <v>49</v>
      </c>
      <c r="M1976" t="s">
        <v>34</v>
      </c>
      <c r="N1976">
        <v>796</v>
      </c>
      <c r="O1976" t="s">
        <v>276</v>
      </c>
      <c r="P1976" t="s">
        <v>185</v>
      </c>
      <c r="Q1976" t="s">
        <v>39</v>
      </c>
      <c r="R1976" t="s">
        <v>92</v>
      </c>
      <c r="S1976" t="s">
        <v>95</v>
      </c>
      <c r="T1976" t="s">
        <v>40</v>
      </c>
      <c r="U1976" t="s">
        <v>108</v>
      </c>
      <c r="V1976" t="s">
        <v>649</v>
      </c>
      <c r="W1976" t="s">
        <v>40</v>
      </c>
      <c r="X1976" t="s">
        <v>43</v>
      </c>
      <c r="Y1976" t="s">
        <v>39</v>
      </c>
      <c r="Z1976" t="s">
        <v>263</v>
      </c>
      <c r="AA1976" t="s">
        <v>135</v>
      </c>
      <c r="AB1976" t="s">
        <v>78</v>
      </c>
      <c r="AC1976" t="s">
        <v>179</v>
      </c>
      <c r="AD1976" t="s">
        <v>409</v>
      </c>
    </row>
    <row r="1977" spans="1:30" hidden="1" x14ac:dyDescent="0.3">
      <c r="A1977" t="s">
        <v>8551</v>
      </c>
      <c r="B1977" t="s">
        <v>8552</v>
      </c>
      <c r="C1977" s="1" t="str">
        <f t="shared" si="328"/>
        <v>21:0502</v>
      </c>
      <c r="D1977" s="1" t="str">
        <f t="shared" si="329"/>
        <v>21:0166</v>
      </c>
      <c r="E1977" t="s">
        <v>8553</v>
      </c>
      <c r="F1977" t="s">
        <v>8554</v>
      </c>
      <c r="H1977">
        <v>52.713005899999999</v>
      </c>
      <c r="I1977">
        <v>-62.030051299999997</v>
      </c>
      <c r="J1977" s="1" t="str">
        <f t="shared" si="330"/>
        <v>NGR lake sediment grab sample</v>
      </c>
      <c r="K1977" s="1" t="str">
        <f t="shared" si="331"/>
        <v>&lt;177 micron (NGR)</v>
      </c>
      <c r="L1977">
        <v>49</v>
      </c>
      <c r="M1977" t="s">
        <v>76</v>
      </c>
      <c r="N1977">
        <v>797</v>
      </c>
      <c r="O1977" t="s">
        <v>108</v>
      </c>
      <c r="P1977" t="s">
        <v>79</v>
      </c>
      <c r="Q1977" t="s">
        <v>39</v>
      </c>
      <c r="R1977" t="s">
        <v>92</v>
      </c>
      <c r="S1977" t="s">
        <v>37</v>
      </c>
      <c r="T1977" t="s">
        <v>40</v>
      </c>
      <c r="U1977" t="s">
        <v>510</v>
      </c>
      <c r="V1977" t="s">
        <v>1169</v>
      </c>
      <c r="W1977" t="s">
        <v>40</v>
      </c>
      <c r="X1977" t="s">
        <v>43</v>
      </c>
      <c r="Y1977" t="s">
        <v>37</v>
      </c>
      <c r="Z1977" t="s">
        <v>337</v>
      </c>
      <c r="AA1977" t="s">
        <v>214</v>
      </c>
      <c r="AB1977" t="s">
        <v>1182</v>
      </c>
      <c r="AC1977" t="s">
        <v>4903</v>
      </c>
      <c r="AD1977" t="s">
        <v>86</v>
      </c>
    </row>
    <row r="1978" spans="1:30" hidden="1" x14ac:dyDescent="0.3">
      <c r="A1978" t="s">
        <v>8555</v>
      </c>
      <c r="B1978" t="s">
        <v>8556</v>
      </c>
      <c r="C1978" s="1" t="str">
        <f t="shared" si="328"/>
        <v>21:0502</v>
      </c>
      <c r="D1978" s="1" t="str">
        <f t="shared" si="329"/>
        <v>21:0166</v>
      </c>
      <c r="E1978" t="s">
        <v>8557</v>
      </c>
      <c r="F1978" t="s">
        <v>8558</v>
      </c>
      <c r="H1978">
        <v>52.858468600000002</v>
      </c>
      <c r="I1978">
        <v>-62.223415000000003</v>
      </c>
      <c r="J1978" s="1" t="str">
        <f t="shared" si="330"/>
        <v>NGR lake sediment grab sample</v>
      </c>
      <c r="K1978" s="1" t="str">
        <f t="shared" si="331"/>
        <v>&lt;177 micron (NGR)</v>
      </c>
      <c r="L1978">
        <v>49</v>
      </c>
      <c r="M1978" t="s">
        <v>91</v>
      </c>
      <c r="N1978">
        <v>798</v>
      </c>
      <c r="O1978" t="s">
        <v>134</v>
      </c>
      <c r="P1978" t="s">
        <v>136</v>
      </c>
      <c r="Q1978" t="s">
        <v>39</v>
      </c>
      <c r="R1978" t="s">
        <v>131</v>
      </c>
      <c r="S1978" t="s">
        <v>92</v>
      </c>
      <c r="T1978" t="s">
        <v>40</v>
      </c>
      <c r="U1978" t="s">
        <v>533</v>
      </c>
      <c r="V1978" t="s">
        <v>106</v>
      </c>
      <c r="W1978" t="s">
        <v>40</v>
      </c>
      <c r="X1978" t="s">
        <v>43</v>
      </c>
      <c r="Y1978" t="s">
        <v>39</v>
      </c>
      <c r="Z1978" t="s">
        <v>204</v>
      </c>
      <c r="AA1978" t="s">
        <v>134</v>
      </c>
      <c r="AB1978" t="s">
        <v>136</v>
      </c>
      <c r="AC1978" t="s">
        <v>106</v>
      </c>
      <c r="AD1978" t="s">
        <v>324</v>
      </c>
    </row>
    <row r="1979" spans="1:30" hidden="1" x14ac:dyDescent="0.3">
      <c r="A1979" t="s">
        <v>8559</v>
      </c>
      <c r="B1979" t="s">
        <v>8560</v>
      </c>
      <c r="C1979" s="1" t="str">
        <f t="shared" si="328"/>
        <v>21:0502</v>
      </c>
      <c r="D1979" s="1" t="str">
        <f t="shared" si="329"/>
        <v>21:0166</v>
      </c>
      <c r="E1979" t="s">
        <v>8561</v>
      </c>
      <c r="F1979" t="s">
        <v>8562</v>
      </c>
      <c r="H1979">
        <v>52.854603599999997</v>
      </c>
      <c r="I1979">
        <v>-62.274661299999998</v>
      </c>
      <c r="J1979" s="1" t="str">
        <f t="shared" si="330"/>
        <v>NGR lake sediment grab sample</v>
      </c>
      <c r="K1979" s="1" t="str">
        <f t="shared" si="331"/>
        <v>&lt;177 micron (NGR)</v>
      </c>
      <c r="L1979">
        <v>49</v>
      </c>
      <c r="M1979" t="s">
        <v>102</v>
      </c>
      <c r="N1979">
        <v>799</v>
      </c>
      <c r="O1979" t="s">
        <v>270</v>
      </c>
      <c r="P1979" t="s">
        <v>92</v>
      </c>
      <c r="Q1979" t="s">
        <v>39</v>
      </c>
      <c r="R1979" t="s">
        <v>92</v>
      </c>
      <c r="S1979" t="s">
        <v>79</v>
      </c>
      <c r="T1979" t="s">
        <v>40</v>
      </c>
      <c r="U1979" t="s">
        <v>3046</v>
      </c>
      <c r="V1979" t="s">
        <v>3537</v>
      </c>
      <c r="W1979" t="s">
        <v>40</v>
      </c>
      <c r="X1979" t="s">
        <v>43</v>
      </c>
      <c r="Y1979" t="s">
        <v>55</v>
      </c>
      <c r="Z1979" t="s">
        <v>44</v>
      </c>
      <c r="AA1979" t="s">
        <v>204</v>
      </c>
      <c r="AB1979" t="s">
        <v>854</v>
      </c>
      <c r="AC1979" t="s">
        <v>47</v>
      </c>
      <c r="AD1979" t="s">
        <v>216</v>
      </c>
    </row>
    <row r="1980" spans="1:30" hidden="1" x14ac:dyDescent="0.3">
      <c r="A1980" t="s">
        <v>8563</v>
      </c>
      <c r="B1980" t="s">
        <v>8564</v>
      </c>
      <c r="C1980" s="1" t="str">
        <f t="shared" si="328"/>
        <v>21:0502</v>
      </c>
      <c r="D1980" s="1" t="str">
        <f t="shared" si="329"/>
        <v>21:0166</v>
      </c>
      <c r="E1980" t="s">
        <v>8565</v>
      </c>
      <c r="F1980" t="s">
        <v>8566</v>
      </c>
      <c r="H1980">
        <v>52.837317400000003</v>
      </c>
      <c r="I1980">
        <v>-62.344395800000001</v>
      </c>
      <c r="J1980" s="1" t="str">
        <f t="shared" si="330"/>
        <v>NGR lake sediment grab sample</v>
      </c>
      <c r="K1980" s="1" t="str">
        <f t="shared" si="331"/>
        <v>&lt;177 micron (NGR)</v>
      </c>
      <c r="L1980">
        <v>49</v>
      </c>
      <c r="M1980" t="s">
        <v>113</v>
      </c>
      <c r="N1980">
        <v>800</v>
      </c>
      <c r="O1980" t="s">
        <v>263</v>
      </c>
      <c r="P1980" t="s">
        <v>130</v>
      </c>
      <c r="Q1980" t="s">
        <v>39</v>
      </c>
      <c r="R1980" t="s">
        <v>119</v>
      </c>
      <c r="S1980" t="s">
        <v>130</v>
      </c>
      <c r="T1980" t="s">
        <v>40</v>
      </c>
      <c r="U1980" t="s">
        <v>1142</v>
      </c>
      <c r="V1980" t="s">
        <v>505</v>
      </c>
      <c r="W1980" t="s">
        <v>40</v>
      </c>
      <c r="X1980" t="s">
        <v>43</v>
      </c>
      <c r="Y1980" t="s">
        <v>55</v>
      </c>
      <c r="Z1980" t="s">
        <v>58</v>
      </c>
      <c r="AA1980" t="s">
        <v>135</v>
      </c>
      <c r="AB1980" t="s">
        <v>176</v>
      </c>
      <c r="AC1980" t="s">
        <v>42</v>
      </c>
      <c r="AD1980" t="s">
        <v>438</v>
      </c>
    </row>
    <row r="1981" spans="1:30" hidden="1" x14ac:dyDescent="0.3">
      <c r="A1981" t="s">
        <v>8567</v>
      </c>
      <c r="B1981" t="s">
        <v>8568</v>
      </c>
      <c r="C1981" s="1" t="str">
        <f t="shared" si="328"/>
        <v>21:0502</v>
      </c>
      <c r="D1981" s="1" t="str">
        <f t="shared" si="329"/>
        <v>21:0166</v>
      </c>
      <c r="E1981" t="s">
        <v>8569</v>
      </c>
      <c r="F1981" t="s">
        <v>8570</v>
      </c>
      <c r="H1981">
        <v>52.8648922</v>
      </c>
      <c r="I1981">
        <v>-62.392227599999998</v>
      </c>
      <c r="J1981" s="1" t="str">
        <f t="shared" si="330"/>
        <v>NGR lake sediment grab sample</v>
      </c>
      <c r="K1981" s="1" t="str">
        <f t="shared" si="331"/>
        <v>&lt;177 micron (NGR)</v>
      </c>
      <c r="L1981">
        <v>49</v>
      </c>
      <c r="M1981" t="s">
        <v>127</v>
      </c>
      <c r="N1981">
        <v>801</v>
      </c>
      <c r="O1981" t="s">
        <v>135</v>
      </c>
      <c r="P1981" t="s">
        <v>36</v>
      </c>
      <c r="Q1981" t="s">
        <v>37</v>
      </c>
      <c r="R1981" t="s">
        <v>193</v>
      </c>
      <c r="S1981" t="s">
        <v>68</v>
      </c>
      <c r="T1981" t="s">
        <v>40</v>
      </c>
      <c r="U1981" t="s">
        <v>77</v>
      </c>
      <c r="V1981" t="s">
        <v>42</v>
      </c>
      <c r="W1981" t="s">
        <v>40</v>
      </c>
      <c r="X1981" t="s">
        <v>43</v>
      </c>
      <c r="Y1981" t="s">
        <v>55</v>
      </c>
      <c r="Z1981" t="s">
        <v>134</v>
      </c>
      <c r="AA1981" t="s">
        <v>44</v>
      </c>
      <c r="AB1981" t="s">
        <v>8571</v>
      </c>
      <c r="AC1981" t="s">
        <v>94</v>
      </c>
      <c r="AD1981" t="s">
        <v>409</v>
      </c>
    </row>
    <row r="1982" spans="1:30" hidden="1" x14ac:dyDescent="0.3">
      <c r="A1982" t="s">
        <v>8572</v>
      </c>
      <c r="B1982" t="s">
        <v>8573</v>
      </c>
      <c r="C1982" s="1" t="str">
        <f t="shared" si="328"/>
        <v>21:0502</v>
      </c>
      <c r="D1982" s="1" t="str">
        <f t="shared" si="329"/>
        <v>21:0166</v>
      </c>
      <c r="E1982" t="s">
        <v>8574</v>
      </c>
      <c r="F1982" t="s">
        <v>8575</v>
      </c>
      <c r="H1982">
        <v>52.861151200000002</v>
      </c>
      <c r="I1982">
        <v>-62.426293999999999</v>
      </c>
      <c r="J1982" s="1" t="str">
        <f t="shared" si="330"/>
        <v>NGR lake sediment grab sample</v>
      </c>
      <c r="K1982" s="1" t="str">
        <f t="shared" si="331"/>
        <v>&lt;177 micron (NGR)</v>
      </c>
      <c r="L1982">
        <v>49</v>
      </c>
      <c r="M1982" t="s">
        <v>142</v>
      </c>
      <c r="N1982">
        <v>802</v>
      </c>
      <c r="O1982" t="s">
        <v>364</v>
      </c>
      <c r="P1982" t="s">
        <v>193</v>
      </c>
      <c r="Q1982" t="s">
        <v>95</v>
      </c>
      <c r="R1982" t="s">
        <v>92</v>
      </c>
      <c r="S1982" t="s">
        <v>130</v>
      </c>
      <c r="T1982" t="s">
        <v>40</v>
      </c>
      <c r="U1982" t="s">
        <v>6252</v>
      </c>
      <c r="V1982" t="s">
        <v>444</v>
      </c>
      <c r="W1982" t="s">
        <v>40</v>
      </c>
      <c r="X1982" t="s">
        <v>43</v>
      </c>
      <c r="Y1982" t="s">
        <v>37</v>
      </c>
      <c r="Z1982" t="s">
        <v>214</v>
      </c>
      <c r="AA1982" t="s">
        <v>258</v>
      </c>
      <c r="AB1982" t="s">
        <v>2291</v>
      </c>
      <c r="AC1982" t="s">
        <v>42</v>
      </c>
      <c r="AD1982" t="s">
        <v>71</v>
      </c>
    </row>
    <row r="1983" spans="1:30" hidden="1" x14ac:dyDescent="0.3">
      <c r="A1983" t="s">
        <v>8576</v>
      </c>
      <c r="B1983" t="s">
        <v>8577</v>
      </c>
      <c r="C1983" s="1" t="str">
        <f t="shared" si="328"/>
        <v>21:0502</v>
      </c>
      <c r="D1983" s="1" t="str">
        <f>HYPERLINK("http://geochem.nrcan.gc.ca/cdogs/content/svy/svy_e.htm", "")</f>
        <v/>
      </c>
      <c r="G1983" s="1" t="str">
        <f>HYPERLINK("http://geochem.nrcan.gc.ca/cdogs/content/cr_/cr_00055_e.htm", "55")</f>
        <v>55</v>
      </c>
      <c r="J1983" t="s">
        <v>161</v>
      </c>
      <c r="K1983" t="s">
        <v>162</v>
      </c>
      <c r="L1983">
        <v>49</v>
      </c>
      <c r="M1983" t="s">
        <v>163</v>
      </c>
      <c r="N1983">
        <v>803</v>
      </c>
      <c r="O1983" t="s">
        <v>103</v>
      </c>
      <c r="P1983" t="s">
        <v>193</v>
      </c>
      <c r="Q1983" t="s">
        <v>136</v>
      </c>
      <c r="R1983" t="s">
        <v>185</v>
      </c>
      <c r="S1983" t="s">
        <v>37</v>
      </c>
      <c r="T1983" t="s">
        <v>40</v>
      </c>
      <c r="U1983" t="s">
        <v>1309</v>
      </c>
      <c r="V1983" t="s">
        <v>415</v>
      </c>
      <c r="W1983" t="s">
        <v>194</v>
      </c>
      <c r="X1983" t="s">
        <v>39</v>
      </c>
      <c r="Y1983" t="s">
        <v>136</v>
      </c>
      <c r="Z1983" t="s">
        <v>134</v>
      </c>
      <c r="AA1983" t="s">
        <v>258</v>
      </c>
      <c r="AB1983" t="s">
        <v>1323</v>
      </c>
      <c r="AC1983" t="s">
        <v>68</v>
      </c>
      <c r="AD1983" t="s">
        <v>170</v>
      </c>
    </row>
    <row r="1984" spans="1:30" hidden="1" x14ac:dyDescent="0.3">
      <c r="A1984" t="s">
        <v>8578</v>
      </c>
      <c r="B1984" t="s">
        <v>8579</v>
      </c>
      <c r="C1984" s="1" t="str">
        <f t="shared" si="328"/>
        <v>21:0502</v>
      </c>
      <c r="D1984" s="1" t="str">
        <f t="shared" ref="D1984:D2010" si="332">HYPERLINK("http://geochem.nrcan.gc.ca/cdogs/content/svy/svy210166_e.htm", "21:0166")</f>
        <v>21:0166</v>
      </c>
      <c r="E1984" t="s">
        <v>8580</v>
      </c>
      <c r="F1984" t="s">
        <v>8581</v>
      </c>
      <c r="H1984">
        <v>52.862986900000003</v>
      </c>
      <c r="I1984">
        <v>-62.487571799999998</v>
      </c>
      <c r="J1984" s="1" t="str">
        <f t="shared" ref="J1984:J2010" si="333">HYPERLINK("http://geochem.nrcan.gc.ca/cdogs/content/kwd/kwd020027_e.htm", "NGR lake sediment grab sample")</f>
        <v>NGR lake sediment grab sample</v>
      </c>
      <c r="K1984" s="1" t="str">
        <f t="shared" ref="K1984:K2010" si="334">HYPERLINK("http://geochem.nrcan.gc.ca/cdogs/content/kwd/kwd080006_e.htm", "&lt;177 micron (NGR)")</f>
        <v>&lt;177 micron (NGR)</v>
      </c>
      <c r="L1984">
        <v>49</v>
      </c>
      <c r="M1984" t="s">
        <v>150</v>
      </c>
      <c r="N1984">
        <v>804</v>
      </c>
      <c r="O1984" t="s">
        <v>733</v>
      </c>
      <c r="P1984" t="s">
        <v>247</v>
      </c>
      <c r="Q1984" t="s">
        <v>95</v>
      </c>
      <c r="R1984" t="s">
        <v>202</v>
      </c>
      <c r="S1984" t="s">
        <v>193</v>
      </c>
      <c r="T1984" t="s">
        <v>194</v>
      </c>
      <c r="U1984" t="s">
        <v>460</v>
      </c>
      <c r="V1984" t="s">
        <v>901</v>
      </c>
      <c r="W1984" t="s">
        <v>40</v>
      </c>
      <c r="X1984" t="s">
        <v>43</v>
      </c>
      <c r="Y1984" t="s">
        <v>55</v>
      </c>
      <c r="Z1984" t="s">
        <v>314</v>
      </c>
      <c r="AA1984" t="s">
        <v>83</v>
      </c>
      <c r="AB1984" t="s">
        <v>1562</v>
      </c>
      <c r="AC1984" t="s">
        <v>106</v>
      </c>
      <c r="AD1984" t="s">
        <v>155</v>
      </c>
    </row>
    <row r="1985" spans="1:30" hidden="1" x14ac:dyDescent="0.3">
      <c r="A1985" t="s">
        <v>8582</v>
      </c>
      <c r="B1985" t="s">
        <v>8583</v>
      </c>
      <c r="C1985" s="1" t="str">
        <f t="shared" si="328"/>
        <v>21:0502</v>
      </c>
      <c r="D1985" s="1" t="str">
        <f t="shared" si="332"/>
        <v>21:0166</v>
      </c>
      <c r="E1985" t="s">
        <v>8549</v>
      </c>
      <c r="F1985" t="s">
        <v>8584</v>
      </c>
      <c r="H1985">
        <v>52.889945500000003</v>
      </c>
      <c r="I1985">
        <v>-62.504108199999997</v>
      </c>
      <c r="J1985" s="1" t="str">
        <f t="shared" si="333"/>
        <v>NGR lake sediment grab sample</v>
      </c>
      <c r="K1985" s="1" t="str">
        <f t="shared" si="334"/>
        <v>&lt;177 micron (NGR)</v>
      </c>
      <c r="L1985">
        <v>49</v>
      </c>
      <c r="M1985" t="s">
        <v>52</v>
      </c>
      <c r="N1985">
        <v>805</v>
      </c>
      <c r="O1985" t="s">
        <v>377</v>
      </c>
      <c r="P1985" t="s">
        <v>119</v>
      </c>
      <c r="Q1985" t="s">
        <v>55</v>
      </c>
      <c r="R1985" t="s">
        <v>92</v>
      </c>
      <c r="S1985" t="s">
        <v>39</v>
      </c>
      <c r="T1985" t="s">
        <v>40</v>
      </c>
      <c r="U1985" t="s">
        <v>204</v>
      </c>
      <c r="V1985" t="s">
        <v>106</v>
      </c>
      <c r="W1985" t="s">
        <v>40</v>
      </c>
      <c r="X1985" t="s">
        <v>43</v>
      </c>
      <c r="Y1985" t="s">
        <v>95</v>
      </c>
      <c r="Z1985" t="s">
        <v>135</v>
      </c>
      <c r="AA1985" t="s">
        <v>135</v>
      </c>
      <c r="AB1985" t="s">
        <v>547</v>
      </c>
      <c r="AC1985" t="s">
        <v>42</v>
      </c>
      <c r="AD1985" t="s">
        <v>107</v>
      </c>
    </row>
    <row r="1986" spans="1:30" hidden="1" x14ac:dyDescent="0.3">
      <c r="A1986" t="s">
        <v>8585</v>
      </c>
      <c r="B1986" t="s">
        <v>8586</v>
      </c>
      <c r="C1986" s="1" t="str">
        <f t="shared" si="328"/>
        <v>21:0502</v>
      </c>
      <c r="D1986" s="1" t="str">
        <f t="shared" si="332"/>
        <v>21:0166</v>
      </c>
      <c r="E1986" t="s">
        <v>8549</v>
      </c>
      <c r="F1986" t="s">
        <v>8587</v>
      </c>
      <c r="H1986">
        <v>52.889945500000003</v>
      </c>
      <c r="I1986">
        <v>-62.504108199999997</v>
      </c>
      <c r="J1986" s="1" t="str">
        <f t="shared" si="333"/>
        <v>NGR lake sediment grab sample</v>
      </c>
      <c r="K1986" s="1" t="str">
        <f t="shared" si="334"/>
        <v>&lt;177 micron (NGR)</v>
      </c>
      <c r="L1986">
        <v>49</v>
      </c>
      <c r="M1986" t="s">
        <v>65</v>
      </c>
      <c r="N1986">
        <v>806</v>
      </c>
      <c r="O1986" t="s">
        <v>145</v>
      </c>
      <c r="P1986" t="s">
        <v>79</v>
      </c>
      <c r="Q1986" t="s">
        <v>95</v>
      </c>
      <c r="R1986" t="s">
        <v>92</v>
      </c>
      <c r="S1986" t="s">
        <v>39</v>
      </c>
      <c r="T1986" t="s">
        <v>40</v>
      </c>
      <c r="U1986" t="s">
        <v>53</v>
      </c>
      <c r="V1986" t="s">
        <v>117</v>
      </c>
      <c r="W1986" t="s">
        <v>40</v>
      </c>
      <c r="X1986" t="s">
        <v>43</v>
      </c>
      <c r="Y1986" t="s">
        <v>39</v>
      </c>
      <c r="Z1986" t="s">
        <v>135</v>
      </c>
      <c r="AA1986" t="s">
        <v>135</v>
      </c>
      <c r="AB1986" t="s">
        <v>559</v>
      </c>
      <c r="AC1986" t="s">
        <v>179</v>
      </c>
      <c r="AD1986" t="s">
        <v>115</v>
      </c>
    </row>
    <row r="1987" spans="1:30" hidden="1" x14ac:dyDescent="0.3">
      <c r="A1987" t="s">
        <v>8588</v>
      </c>
      <c r="B1987" t="s">
        <v>8589</v>
      </c>
      <c r="C1987" s="1" t="str">
        <f t="shared" si="328"/>
        <v>21:0502</v>
      </c>
      <c r="D1987" s="1" t="str">
        <f t="shared" si="332"/>
        <v>21:0166</v>
      </c>
      <c r="E1987" t="s">
        <v>8590</v>
      </c>
      <c r="F1987" t="s">
        <v>8591</v>
      </c>
      <c r="H1987">
        <v>52.914725500000003</v>
      </c>
      <c r="I1987">
        <v>-62.5116917</v>
      </c>
      <c r="J1987" s="1" t="str">
        <f t="shared" si="333"/>
        <v>NGR lake sediment grab sample</v>
      </c>
      <c r="K1987" s="1" t="str">
        <f t="shared" si="334"/>
        <v>&lt;177 micron (NGR)</v>
      </c>
      <c r="L1987">
        <v>49</v>
      </c>
      <c r="M1987" t="s">
        <v>175</v>
      </c>
      <c r="N1987">
        <v>807</v>
      </c>
      <c r="O1987" t="s">
        <v>93</v>
      </c>
      <c r="P1987" t="s">
        <v>377</v>
      </c>
      <c r="Q1987" t="s">
        <v>95</v>
      </c>
      <c r="R1987" t="s">
        <v>54</v>
      </c>
      <c r="S1987" t="s">
        <v>477</v>
      </c>
      <c r="T1987" t="s">
        <v>194</v>
      </c>
      <c r="U1987" t="s">
        <v>3876</v>
      </c>
      <c r="V1987" t="s">
        <v>131</v>
      </c>
      <c r="W1987" t="s">
        <v>40</v>
      </c>
      <c r="X1987" t="s">
        <v>43</v>
      </c>
      <c r="Y1987" t="s">
        <v>95</v>
      </c>
      <c r="Z1987" t="s">
        <v>44</v>
      </c>
      <c r="AA1987" t="s">
        <v>83</v>
      </c>
      <c r="AB1987" t="s">
        <v>1192</v>
      </c>
      <c r="AC1987" t="s">
        <v>106</v>
      </c>
      <c r="AD1987" t="s">
        <v>71</v>
      </c>
    </row>
    <row r="1988" spans="1:30" hidden="1" x14ac:dyDescent="0.3">
      <c r="A1988" t="s">
        <v>8592</v>
      </c>
      <c r="B1988" t="s">
        <v>8593</v>
      </c>
      <c r="C1988" s="1" t="str">
        <f t="shared" si="328"/>
        <v>21:0502</v>
      </c>
      <c r="D1988" s="1" t="str">
        <f t="shared" si="332"/>
        <v>21:0166</v>
      </c>
      <c r="E1988" t="s">
        <v>8594</v>
      </c>
      <c r="F1988" t="s">
        <v>8595</v>
      </c>
      <c r="H1988">
        <v>52.944573300000002</v>
      </c>
      <c r="I1988">
        <v>-62.486666200000002</v>
      </c>
      <c r="J1988" s="1" t="str">
        <f t="shared" si="333"/>
        <v>NGR lake sediment grab sample</v>
      </c>
      <c r="K1988" s="1" t="str">
        <f t="shared" si="334"/>
        <v>&lt;177 micron (NGR)</v>
      </c>
      <c r="L1988">
        <v>49</v>
      </c>
      <c r="M1988" t="s">
        <v>184</v>
      </c>
      <c r="N1988">
        <v>808</v>
      </c>
      <c r="O1988" t="s">
        <v>423</v>
      </c>
      <c r="P1988" t="s">
        <v>576</v>
      </c>
      <c r="Q1988" t="s">
        <v>95</v>
      </c>
      <c r="R1988" t="s">
        <v>176</v>
      </c>
      <c r="S1988" t="s">
        <v>92</v>
      </c>
      <c r="T1988" t="s">
        <v>40</v>
      </c>
      <c r="U1988" t="s">
        <v>4514</v>
      </c>
      <c r="V1988" t="s">
        <v>714</v>
      </c>
      <c r="W1988" t="s">
        <v>40</v>
      </c>
      <c r="X1988" t="s">
        <v>43</v>
      </c>
      <c r="Y1988" t="s">
        <v>95</v>
      </c>
      <c r="Z1988" t="s">
        <v>135</v>
      </c>
      <c r="AA1988" t="s">
        <v>258</v>
      </c>
      <c r="AB1988" t="s">
        <v>5113</v>
      </c>
      <c r="AC1988" t="s">
        <v>39</v>
      </c>
      <c r="AD1988" t="s">
        <v>71</v>
      </c>
    </row>
    <row r="1989" spans="1:30" hidden="1" x14ac:dyDescent="0.3">
      <c r="A1989" t="s">
        <v>8596</v>
      </c>
      <c r="B1989" t="s">
        <v>8597</v>
      </c>
      <c r="C1989" s="1" t="str">
        <f t="shared" si="328"/>
        <v>21:0502</v>
      </c>
      <c r="D1989" s="1" t="str">
        <f t="shared" si="332"/>
        <v>21:0166</v>
      </c>
      <c r="E1989" t="s">
        <v>8598</v>
      </c>
      <c r="F1989" t="s">
        <v>8599</v>
      </c>
      <c r="H1989">
        <v>52.9736197</v>
      </c>
      <c r="I1989">
        <v>-62.489031900000001</v>
      </c>
      <c r="J1989" s="1" t="str">
        <f t="shared" si="333"/>
        <v>NGR lake sediment grab sample</v>
      </c>
      <c r="K1989" s="1" t="str">
        <f t="shared" si="334"/>
        <v>&lt;177 micron (NGR)</v>
      </c>
      <c r="L1989">
        <v>49</v>
      </c>
      <c r="M1989" t="s">
        <v>191</v>
      </c>
      <c r="N1989">
        <v>809</v>
      </c>
      <c r="O1989" t="s">
        <v>128</v>
      </c>
      <c r="P1989" t="s">
        <v>67</v>
      </c>
      <c r="Q1989" t="s">
        <v>95</v>
      </c>
      <c r="R1989" t="s">
        <v>185</v>
      </c>
      <c r="S1989" t="s">
        <v>79</v>
      </c>
      <c r="T1989" t="s">
        <v>40</v>
      </c>
      <c r="U1989" t="s">
        <v>605</v>
      </c>
      <c r="V1989" t="s">
        <v>1337</v>
      </c>
      <c r="W1989" t="s">
        <v>40</v>
      </c>
      <c r="X1989" t="s">
        <v>43</v>
      </c>
      <c r="Y1989" t="s">
        <v>95</v>
      </c>
      <c r="Z1989" t="s">
        <v>58</v>
      </c>
      <c r="AA1989" t="s">
        <v>44</v>
      </c>
      <c r="AB1989" t="s">
        <v>416</v>
      </c>
      <c r="AC1989" t="s">
        <v>179</v>
      </c>
      <c r="AD1989" t="s">
        <v>155</v>
      </c>
    </row>
    <row r="1990" spans="1:30" hidden="1" x14ac:dyDescent="0.3">
      <c r="A1990" t="s">
        <v>8600</v>
      </c>
      <c r="B1990" t="s">
        <v>8601</v>
      </c>
      <c r="C1990" s="1" t="str">
        <f t="shared" si="328"/>
        <v>21:0502</v>
      </c>
      <c r="D1990" s="1" t="str">
        <f t="shared" si="332"/>
        <v>21:0166</v>
      </c>
      <c r="E1990" t="s">
        <v>8602</v>
      </c>
      <c r="F1990" t="s">
        <v>8603</v>
      </c>
      <c r="H1990">
        <v>52.975058699999998</v>
      </c>
      <c r="I1990">
        <v>-62.528345299999998</v>
      </c>
      <c r="J1990" s="1" t="str">
        <f t="shared" si="333"/>
        <v>NGR lake sediment grab sample</v>
      </c>
      <c r="K1990" s="1" t="str">
        <f t="shared" si="334"/>
        <v>&lt;177 micron (NGR)</v>
      </c>
      <c r="L1990">
        <v>49</v>
      </c>
      <c r="M1990" t="s">
        <v>201</v>
      </c>
      <c r="N1990">
        <v>810</v>
      </c>
      <c r="O1990" t="s">
        <v>571</v>
      </c>
      <c r="P1990" t="s">
        <v>165</v>
      </c>
      <c r="Q1990" t="s">
        <v>95</v>
      </c>
      <c r="R1990" t="s">
        <v>79</v>
      </c>
      <c r="S1990" t="s">
        <v>38</v>
      </c>
      <c r="T1990" t="s">
        <v>40</v>
      </c>
      <c r="U1990" t="s">
        <v>3742</v>
      </c>
      <c r="V1990" t="s">
        <v>677</v>
      </c>
      <c r="W1990" t="s">
        <v>40</v>
      </c>
      <c r="X1990" t="s">
        <v>43</v>
      </c>
      <c r="Y1990" t="s">
        <v>95</v>
      </c>
      <c r="Z1990" t="s">
        <v>337</v>
      </c>
      <c r="AA1990" t="s">
        <v>58</v>
      </c>
      <c r="AB1990" t="s">
        <v>1378</v>
      </c>
      <c r="AC1990" t="s">
        <v>60</v>
      </c>
      <c r="AD1990" t="s">
        <v>122</v>
      </c>
    </row>
    <row r="1991" spans="1:30" hidden="1" x14ac:dyDescent="0.3">
      <c r="A1991" t="s">
        <v>8604</v>
      </c>
      <c r="B1991" t="s">
        <v>8605</v>
      </c>
      <c r="C1991" s="1" t="str">
        <f t="shared" si="328"/>
        <v>21:0502</v>
      </c>
      <c r="D1991" s="1" t="str">
        <f t="shared" si="332"/>
        <v>21:0166</v>
      </c>
      <c r="E1991" t="s">
        <v>8606</v>
      </c>
      <c r="F1991" t="s">
        <v>8607</v>
      </c>
      <c r="H1991">
        <v>52.9713596</v>
      </c>
      <c r="I1991">
        <v>-62.587651700000002</v>
      </c>
      <c r="J1991" s="1" t="str">
        <f t="shared" si="333"/>
        <v>NGR lake sediment grab sample</v>
      </c>
      <c r="K1991" s="1" t="str">
        <f t="shared" si="334"/>
        <v>&lt;177 micron (NGR)</v>
      </c>
      <c r="L1991">
        <v>49</v>
      </c>
      <c r="M1991" t="s">
        <v>210</v>
      </c>
      <c r="N1991">
        <v>811</v>
      </c>
      <c r="O1991" t="s">
        <v>576</v>
      </c>
      <c r="P1991" t="s">
        <v>176</v>
      </c>
      <c r="Q1991" t="s">
        <v>95</v>
      </c>
      <c r="R1991" t="s">
        <v>176</v>
      </c>
      <c r="S1991" t="s">
        <v>68</v>
      </c>
      <c r="T1991" t="s">
        <v>40</v>
      </c>
      <c r="U1991" t="s">
        <v>941</v>
      </c>
      <c r="V1991" t="s">
        <v>39</v>
      </c>
      <c r="W1991" t="s">
        <v>40</v>
      </c>
      <c r="X1991" t="s">
        <v>43</v>
      </c>
      <c r="Y1991" t="s">
        <v>95</v>
      </c>
      <c r="Z1991" t="s">
        <v>263</v>
      </c>
      <c r="AA1991" t="s">
        <v>58</v>
      </c>
      <c r="AB1991" t="s">
        <v>1733</v>
      </c>
      <c r="AC1991" t="s">
        <v>70</v>
      </c>
      <c r="AD1991" t="s">
        <v>449</v>
      </c>
    </row>
    <row r="1992" spans="1:30" hidden="1" x14ac:dyDescent="0.3">
      <c r="A1992" t="s">
        <v>8608</v>
      </c>
      <c r="B1992" t="s">
        <v>8609</v>
      </c>
      <c r="C1992" s="1" t="str">
        <f t="shared" si="328"/>
        <v>21:0502</v>
      </c>
      <c r="D1992" s="1" t="str">
        <f t="shared" si="332"/>
        <v>21:0166</v>
      </c>
      <c r="E1992" t="s">
        <v>8610</v>
      </c>
      <c r="F1992" t="s">
        <v>8611</v>
      </c>
      <c r="H1992">
        <v>52.974476000000003</v>
      </c>
      <c r="I1992">
        <v>-62.6513445</v>
      </c>
      <c r="J1992" s="1" t="str">
        <f t="shared" si="333"/>
        <v>NGR lake sediment grab sample</v>
      </c>
      <c r="K1992" s="1" t="str">
        <f t="shared" si="334"/>
        <v>&lt;177 micron (NGR)</v>
      </c>
      <c r="L1992">
        <v>49</v>
      </c>
      <c r="M1992" t="s">
        <v>221</v>
      </c>
      <c r="N1992">
        <v>812</v>
      </c>
      <c r="O1992" t="s">
        <v>660</v>
      </c>
      <c r="P1992" t="s">
        <v>58</v>
      </c>
      <c r="Q1992" t="s">
        <v>39</v>
      </c>
      <c r="R1992" t="s">
        <v>78</v>
      </c>
      <c r="S1992" t="s">
        <v>192</v>
      </c>
      <c r="T1992" t="s">
        <v>194</v>
      </c>
      <c r="U1992" t="s">
        <v>8612</v>
      </c>
      <c r="V1992" t="s">
        <v>604</v>
      </c>
      <c r="W1992" t="s">
        <v>649</v>
      </c>
      <c r="X1992" t="s">
        <v>43</v>
      </c>
      <c r="Y1992" t="s">
        <v>39</v>
      </c>
      <c r="Z1992" t="s">
        <v>546</v>
      </c>
      <c r="AA1992" t="s">
        <v>61</v>
      </c>
      <c r="AB1992" t="s">
        <v>240</v>
      </c>
      <c r="AC1992" t="s">
        <v>1503</v>
      </c>
      <c r="AD1992" t="s">
        <v>449</v>
      </c>
    </row>
    <row r="1993" spans="1:30" hidden="1" x14ac:dyDescent="0.3">
      <c r="A1993" t="s">
        <v>8613</v>
      </c>
      <c r="B1993" t="s">
        <v>8614</v>
      </c>
      <c r="C1993" s="1" t="str">
        <f t="shared" si="328"/>
        <v>21:0502</v>
      </c>
      <c r="D1993" s="1" t="str">
        <f t="shared" si="332"/>
        <v>21:0166</v>
      </c>
      <c r="E1993" t="s">
        <v>8615</v>
      </c>
      <c r="F1993" t="s">
        <v>8616</v>
      </c>
      <c r="H1993">
        <v>52.982760499999998</v>
      </c>
      <c r="I1993">
        <v>-62.717708299999998</v>
      </c>
      <c r="J1993" s="1" t="str">
        <f t="shared" si="333"/>
        <v>NGR lake sediment grab sample</v>
      </c>
      <c r="K1993" s="1" t="str">
        <f t="shared" si="334"/>
        <v>&lt;177 micron (NGR)</v>
      </c>
      <c r="L1993">
        <v>49</v>
      </c>
      <c r="M1993" t="s">
        <v>230</v>
      </c>
      <c r="N1993">
        <v>813</v>
      </c>
      <c r="O1993" t="s">
        <v>414</v>
      </c>
      <c r="P1993" t="s">
        <v>193</v>
      </c>
      <c r="Q1993" t="s">
        <v>95</v>
      </c>
      <c r="R1993" t="s">
        <v>176</v>
      </c>
      <c r="S1993" t="s">
        <v>185</v>
      </c>
      <c r="T1993" t="s">
        <v>40</v>
      </c>
      <c r="U1993" t="s">
        <v>4976</v>
      </c>
      <c r="V1993" t="s">
        <v>293</v>
      </c>
      <c r="W1993" t="s">
        <v>40</v>
      </c>
      <c r="X1993" t="s">
        <v>179</v>
      </c>
      <c r="Y1993" t="s">
        <v>39</v>
      </c>
      <c r="Z1993" t="s">
        <v>423</v>
      </c>
      <c r="AA1993" t="s">
        <v>204</v>
      </c>
      <c r="AB1993" t="s">
        <v>706</v>
      </c>
      <c r="AC1993" t="s">
        <v>39</v>
      </c>
      <c r="AD1993" t="s">
        <v>1477</v>
      </c>
    </row>
    <row r="1994" spans="1:30" hidden="1" x14ac:dyDescent="0.3">
      <c r="A1994" t="s">
        <v>8617</v>
      </c>
      <c r="B1994" t="s">
        <v>8618</v>
      </c>
      <c r="C1994" s="1" t="str">
        <f t="shared" si="328"/>
        <v>21:0502</v>
      </c>
      <c r="D1994" s="1" t="str">
        <f t="shared" si="332"/>
        <v>21:0166</v>
      </c>
      <c r="E1994" t="s">
        <v>8619</v>
      </c>
      <c r="F1994" t="s">
        <v>8620</v>
      </c>
      <c r="H1994">
        <v>52.984512000000002</v>
      </c>
      <c r="I1994">
        <v>-62.762248800000002</v>
      </c>
      <c r="J1994" s="1" t="str">
        <f t="shared" si="333"/>
        <v>NGR lake sediment grab sample</v>
      </c>
      <c r="K1994" s="1" t="str">
        <f t="shared" si="334"/>
        <v>&lt;177 micron (NGR)</v>
      </c>
      <c r="L1994">
        <v>49</v>
      </c>
      <c r="M1994" t="s">
        <v>238</v>
      </c>
      <c r="N1994">
        <v>814</v>
      </c>
      <c r="O1994" t="s">
        <v>414</v>
      </c>
      <c r="P1994" t="s">
        <v>276</v>
      </c>
      <c r="Q1994" t="s">
        <v>37</v>
      </c>
      <c r="R1994" t="s">
        <v>202</v>
      </c>
      <c r="S1994" t="s">
        <v>202</v>
      </c>
      <c r="T1994" t="s">
        <v>194</v>
      </c>
      <c r="U1994" t="s">
        <v>842</v>
      </c>
      <c r="V1994" t="s">
        <v>484</v>
      </c>
      <c r="W1994" t="s">
        <v>40</v>
      </c>
      <c r="X1994" t="s">
        <v>43</v>
      </c>
      <c r="Y1994" t="s">
        <v>95</v>
      </c>
      <c r="Z1994" t="s">
        <v>45</v>
      </c>
      <c r="AA1994" t="s">
        <v>314</v>
      </c>
      <c r="AB1994" t="s">
        <v>512</v>
      </c>
      <c r="AC1994" t="s">
        <v>97</v>
      </c>
      <c r="AD1994" t="s">
        <v>324</v>
      </c>
    </row>
    <row r="1995" spans="1:30" hidden="1" x14ac:dyDescent="0.3">
      <c r="A1995" t="s">
        <v>8621</v>
      </c>
      <c r="B1995" t="s">
        <v>8622</v>
      </c>
      <c r="C1995" s="1" t="str">
        <f t="shared" si="328"/>
        <v>21:0502</v>
      </c>
      <c r="D1995" s="1" t="str">
        <f t="shared" si="332"/>
        <v>21:0166</v>
      </c>
      <c r="E1995" t="s">
        <v>8623</v>
      </c>
      <c r="F1995" t="s">
        <v>8624</v>
      </c>
      <c r="H1995">
        <v>52.9790147</v>
      </c>
      <c r="I1995">
        <v>-62.793346800000002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49</v>
      </c>
      <c r="M1995" t="s">
        <v>246</v>
      </c>
      <c r="N1995">
        <v>815</v>
      </c>
      <c r="O1995" t="s">
        <v>263</v>
      </c>
      <c r="P1995" t="s">
        <v>377</v>
      </c>
      <c r="Q1995" t="s">
        <v>39</v>
      </c>
      <c r="R1995" t="s">
        <v>202</v>
      </c>
      <c r="S1995" t="s">
        <v>131</v>
      </c>
      <c r="T1995" t="s">
        <v>40</v>
      </c>
      <c r="U1995" t="s">
        <v>660</v>
      </c>
      <c r="V1995" t="s">
        <v>2108</v>
      </c>
      <c r="W1995" t="s">
        <v>40</v>
      </c>
      <c r="X1995" t="s">
        <v>43</v>
      </c>
      <c r="Y1995" t="s">
        <v>95</v>
      </c>
      <c r="Z1995" t="s">
        <v>211</v>
      </c>
      <c r="AA1995" t="s">
        <v>314</v>
      </c>
      <c r="AB1995" t="s">
        <v>874</v>
      </c>
      <c r="AC1995" t="s">
        <v>97</v>
      </c>
      <c r="AD1995" t="s">
        <v>122</v>
      </c>
    </row>
    <row r="1996" spans="1:30" hidden="1" x14ac:dyDescent="0.3">
      <c r="A1996" t="s">
        <v>8625</v>
      </c>
      <c r="B1996" t="s">
        <v>8626</v>
      </c>
      <c r="C1996" s="1" t="str">
        <f t="shared" si="328"/>
        <v>21:0502</v>
      </c>
      <c r="D1996" s="1" t="str">
        <f t="shared" si="332"/>
        <v>21:0166</v>
      </c>
      <c r="E1996" t="s">
        <v>8627</v>
      </c>
      <c r="F1996" t="s">
        <v>8628</v>
      </c>
      <c r="H1996">
        <v>52.986007800000003</v>
      </c>
      <c r="I1996">
        <v>-62.860880700000003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50</v>
      </c>
      <c r="M1996" t="s">
        <v>34</v>
      </c>
      <c r="N1996">
        <v>816</v>
      </c>
      <c r="O1996" t="s">
        <v>164</v>
      </c>
      <c r="P1996" t="s">
        <v>176</v>
      </c>
      <c r="Q1996" t="s">
        <v>95</v>
      </c>
      <c r="R1996" t="s">
        <v>92</v>
      </c>
      <c r="S1996" t="s">
        <v>39</v>
      </c>
      <c r="T1996" t="s">
        <v>40</v>
      </c>
      <c r="U1996" t="s">
        <v>359</v>
      </c>
      <c r="V1996" t="s">
        <v>94</v>
      </c>
      <c r="W1996" t="s">
        <v>40</v>
      </c>
      <c r="X1996" t="s">
        <v>43</v>
      </c>
      <c r="Y1996" t="s">
        <v>95</v>
      </c>
      <c r="Z1996" t="s">
        <v>35</v>
      </c>
      <c r="AA1996" t="s">
        <v>58</v>
      </c>
      <c r="AB1996" t="s">
        <v>683</v>
      </c>
      <c r="AC1996" t="s">
        <v>57</v>
      </c>
      <c r="AD1996" t="s">
        <v>61</v>
      </c>
    </row>
    <row r="1997" spans="1:30" hidden="1" x14ac:dyDescent="0.3">
      <c r="A1997" t="s">
        <v>8629</v>
      </c>
      <c r="B1997" t="s">
        <v>8630</v>
      </c>
      <c r="C1997" s="1" t="str">
        <f t="shared" si="328"/>
        <v>21:0502</v>
      </c>
      <c r="D1997" s="1" t="str">
        <f t="shared" si="332"/>
        <v>21:0166</v>
      </c>
      <c r="E1997" t="s">
        <v>8627</v>
      </c>
      <c r="F1997" t="s">
        <v>8631</v>
      </c>
      <c r="H1997">
        <v>52.986007800000003</v>
      </c>
      <c r="I1997">
        <v>-62.860880700000003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50</v>
      </c>
      <c r="M1997" t="s">
        <v>65</v>
      </c>
      <c r="N1997">
        <v>817</v>
      </c>
      <c r="O1997" t="s">
        <v>145</v>
      </c>
      <c r="P1997" t="s">
        <v>176</v>
      </c>
      <c r="Q1997" t="s">
        <v>55</v>
      </c>
      <c r="R1997" t="s">
        <v>131</v>
      </c>
      <c r="S1997" t="s">
        <v>55</v>
      </c>
      <c r="T1997" t="s">
        <v>40</v>
      </c>
      <c r="U1997" t="s">
        <v>510</v>
      </c>
      <c r="V1997" t="s">
        <v>144</v>
      </c>
      <c r="W1997" t="s">
        <v>40</v>
      </c>
      <c r="X1997" t="s">
        <v>43</v>
      </c>
      <c r="Y1997" t="s">
        <v>39</v>
      </c>
      <c r="Z1997" t="s">
        <v>134</v>
      </c>
      <c r="AA1997" t="s">
        <v>58</v>
      </c>
      <c r="AB1997" t="s">
        <v>566</v>
      </c>
      <c r="AC1997" t="s">
        <v>57</v>
      </c>
      <c r="AD1997" t="s">
        <v>71</v>
      </c>
    </row>
    <row r="1998" spans="1:30" hidden="1" x14ac:dyDescent="0.3">
      <c r="A1998" t="s">
        <v>8632</v>
      </c>
      <c r="B1998" t="s">
        <v>8633</v>
      </c>
      <c r="C1998" s="1" t="str">
        <f t="shared" si="328"/>
        <v>21:0502</v>
      </c>
      <c r="D1998" s="1" t="str">
        <f t="shared" si="332"/>
        <v>21:0166</v>
      </c>
      <c r="E1998" t="s">
        <v>8627</v>
      </c>
      <c r="F1998" t="s">
        <v>8634</v>
      </c>
      <c r="H1998">
        <v>52.986007800000003</v>
      </c>
      <c r="I1998">
        <v>-62.860880700000003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50</v>
      </c>
      <c r="M1998" t="s">
        <v>52</v>
      </c>
      <c r="N1998">
        <v>818</v>
      </c>
      <c r="O1998" t="s">
        <v>145</v>
      </c>
      <c r="P1998" t="s">
        <v>185</v>
      </c>
      <c r="Q1998" t="s">
        <v>39</v>
      </c>
      <c r="R1998" t="s">
        <v>92</v>
      </c>
      <c r="S1998" t="s">
        <v>39</v>
      </c>
      <c r="T1998" t="s">
        <v>194</v>
      </c>
      <c r="U1998" t="s">
        <v>403</v>
      </c>
      <c r="V1998" t="s">
        <v>94</v>
      </c>
      <c r="W1998" t="s">
        <v>40</v>
      </c>
      <c r="X1998" t="s">
        <v>43</v>
      </c>
      <c r="Y1998" t="s">
        <v>55</v>
      </c>
      <c r="Z1998" t="s">
        <v>134</v>
      </c>
      <c r="AA1998" t="s">
        <v>258</v>
      </c>
      <c r="AB1998" t="s">
        <v>784</v>
      </c>
      <c r="AC1998" t="s">
        <v>60</v>
      </c>
      <c r="AD1998" t="s">
        <v>241</v>
      </c>
    </row>
    <row r="1999" spans="1:30" hidden="1" x14ac:dyDescent="0.3">
      <c r="A1999" t="s">
        <v>8635</v>
      </c>
      <c r="B1999" t="s">
        <v>8636</v>
      </c>
      <c r="C1999" s="1" t="str">
        <f t="shared" si="328"/>
        <v>21:0502</v>
      </c>
      <c r="D1999" s="1" t="str">
        <f t="shared" si="332"/>
        <v>21:0166</v>
      </c>
      <c r="E1999" t="s">
        <v>8637</v>
      </c>
      <c r="F1999" t="s">
        <v>8638</v>
      </c>
      <c r="H1999">
        <v>52.983891200000002</v>
      </c>
      <c r="I1999">
        <v>-62.901819199999998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50</v>
      </c>
      <c r="M1999" t="s">
        <v>76</v>
      </c>
      <c r="N1999">
        <v>819</v>
      </c>
      <c r="O1999" t="s">
        <v>364</v>
      </c>
      <c r="P1999" t="s">
        <v>270</v>
      </c>
      <c r="Q1999" t="s">
        <v>39</v>
      </c>
      <c r="R1999" t="s">
        <v>119</v>
      </c>
      <c r="S1999" t="s">
        <v>68</v>
      </c>
      <c r="T1999" t="s">
        <v>194</v>
      </c>
      <c r="U1999" t="s">
        <v>1948</v>
      </c>
      <c r="V1999" t="s">
        <v>57</v>
      </c>
      <c r="W1999" t="s">
        <v>117</v>
      </c>
      <c r="X1999" t="s">
        <v>43</v>
      </c>
      <c r="Y1999" t="s">
        <v>95</v>
      </c>
      <c r="Z1999" t="s">
        <v>135</v>
      </c>
      <c r="AA1999" t="s">
        <v>83</v>
      </c>
      <c r="AB1999" t="s">
        <v>108</v>
      </c>
      <c r="AC1999" t="s">
        <v>2271</v>
      </c>
      <c r="AD1999" t="s">
        <v>478</v>
      </c>
    </row>
    <row r="2000" spans="1:30" hidden="1" x14ac:dyDescent="0.3">
      <c r="A2000" t="s">
        <v>8639</v>
      </c>
      <c r="B2000" t="s">
        <v>8640</v>
      </c>
      <c r="C2000" s="1" t="str">
        <f t="shared" si="328"/>
        <v>21:0502</v>
      </c>
      <c r="D2000" s="1" t="str">
        <f t="shared" si="332"/>
        <v>21:0166</v>
      </c>
      <c r="E2000" t="s">
        <v>8641</v>
      </c>
      <c r="F2000" t="s">
        <v>8642</v>
      </c>
      <c r="H2000">
        <v>52.982552499999997</v>
      </c>
      <c r="I2000">
        <v>-62.9446443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50</v>
      </c>
      <c r="M2000" t="s">
        <v>91</v>
      </c>
      <c r="N2000">
        <v>820</v>
      </c>
      <c r="O2000" t="s">
        <v>571</v>
      </c>
      <c r="P2000" t="s">
        <v>119</v>
      </c>
      <c r="Q2000" t="s">
        <v>55</v>
      </c>
      <c r="R2000" t="s">
        <v>79</v>
      </c>
      <c r="S2000" t="s">
        <v>37</v>
      </c>
      <c r="T2000" t="s">
        <v>40</v>
      </c>
      <c r="U2000" t="s">
        <v>258</v>
      </c>
      <c r="V2000" t="s">
        <v>57</v>
      </c>
      <c r="W2000" t="s">
        <v>40</v>
      </c>
      <c r="X2000" t="s">
        <v>43</v>
      </c>
      <c r="Y2000" t="s">
        <v>95</v>
      </c>
      <c r="Z2000" t="s">
        <v>135</v>
      </c>
      <c r="AA2000" t="s">
        <v>214</v>
      </c>
      <c r="AB2000" t="s">
        <v>582</v>
      </c>
      <c r="AC2000" t="s">
        <v>106</v>
      </c>
      <c r="AD2000" t="s">
        <v>86</v>
      </c>
    </row>
    <row r="2001" spans="1:30" hidden="1" x14ac:dyDescent="0.3">
      <c r="A2001" t="s">
        <v>8643</v>
      </c>
      <c r="B2001" t="s">
        <v>8644</v>
      </c>
      <c r="C2001" s="1" t="str">
        <f t="shared" si="328"/>
        <v>21:0502</v>
      </c>
      <c r="D2001" s="1" t="str">
        <f t="shared" si="332"/>
        <v>21:0166</v>
      </c>
      <c r="E2001" t="s">
        <v>8645</v>
      </c>
      <c r="F2001" t="s">
        <v>8646</v>
      </c>
      <c r="H2001">
        <v>52.9870047</v>
      </c>
      <c r="I2001">
        <v>-63.018135999999998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50</v>
      </c>
      <c r="M2001" t="s">
        <v>102</v>
      </c>
      <c r="N2001">
        <v>821</v>
      </c>
      <c r="O2001" t="s">
        <v>576</v>
      </c>
      <c r="P2001" t="s">
        <v>35</v>
      </c>
      <c r="Q2001" t="s">
        <v>95</v>
      </c>
      <c r="R2001" t="s">
        <v>153</v>
      </c>
      <c r="S2001" t="s">
        <v>37</v>
      </c>
      <c r="T2001" t="s">
        <v>40</v>
      </c>
      <c r="U2001" t="s">
        <v>299</v>
      </c>
      <c r="V2001" t="s">
        <v>60</v>
      </c>
      <c r="W2001" t="s">
        <v>40</v>
      </c>
      <c r="X2001" t="s">
        <v>43</v>
      </c>
      <c r="Y2001" t="s">
        <v>95</v>
      </c>
      <c r="Z2001" t="s">
        <v>214</v>
      </c>
      <c r="AA2001" t="s">
        <v>58</v>
      </c>
      <c r="AB2001" t="s">
        <v>695</v>
      </c>
      <c r="AC2001" t="s">
        <v>2095</v>
      </c>
      <c r="AD2001" t="s">
        <v>478</v>
      </c>
    </row>
    <row r="2002" spans="1:30" hidden="1" x14ac:dyDescent="0.3">
      <c r="A2002" t="s">
        <v>8647</v>
      </c>
      <c r="B2002" t="s">
        <v>8648</v>
      </c>
      <c r="C2002" s="1" t="str">
        <f t="shared" si="328"/>
        <v>21:0502</v>
      </c>
      <c r="D2002" s="1" t="str">
        <f t="shared" si="332"/>
        <v>21:0166</v>
      </c>
      <c r="E2002" t="s">
        <v>8649</v>
      </c>
      <c r="F2002" t="s">
        <v>8650</v>
      </c>
      <c r="H2002">
        <v>52.953624900000001</v>
      </c>
      <c r="I2002">
        <v>-62.945470999999998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50</v>
      </c>
      <c r="M2002" t="s">
        <v>113</v>
      </c>
      <c r="N2002">
        <v>822</v>
      </c>
      <c r="O2002" t="s">
        <v>185</v>
      </c>
      <c r="P2002" t="s">
        <v>68</v>
      </c>
      <c r="Q2002" t="s">
        <v>95</v>
      </c>
      <c r="R2002" t="s">
        <v>37</v>
      </c>
      <c r="S2002" t="s">
        <v>39</v>
      </c>
      <c r="T2002" t="s">
        <v>40</v>
      </c>
      <c r="U2002" t="s">
        <v>169</v>
      </c>
      <c r="V2002" t="s">
        <v>748</v>
      </c>
      <c r="W2002" t="s">
        <v>40</v>
      </c>
      <c r="X2002" t="s">
        <v>43</v>
      </c>
      <c r="Y2002" t="s">
        <v>55</v>
      </c>
      <c r="Z2002" t="s">
        <v>67</v>
      </c>
      <c r="AA2002" t="s">
        <v>135</v>
      </c>
      <c r="AB2002" t="s">
        <v>1921</v>
      </c>
      <c r="AC2002" t="s">
        <v>57</v>
      </c>
      <c r="AD2002" t="s">
        <v>83</v>
      </c>
    </row>
    <row r="2003" spans="1:30" hidden="1" x14ac:dyDescent="0.3">
      <c r="A2003" t="s">
        <v>8651</v>
      </c>
      <c r="B2003" t="s">
        <v>8652</v>
      </c>
      <c r="C2003" s="1" t="str">
        <f t="shared" si="328"/>
        <v>21:0502</v>
      </c>
      <c r="D2003" s="1" t="str">
        <f t="shared" si="332"/>
        <v>21:0166</v>
      </c>
      <c r="E2003" t="s">
        <v>8653</v>
      </c>
      <c r="F2003" t="s">
        <v>8654</v>
      </c>
      <c r="H2003">
        <v>52.961139600000003</v>
      </c>
      <c r="I2003">
        <v>-62.892194699999997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50</v>
      </c>
      <c r="M2003" t="s">
        <v>127</v>
      </c>
      <c r="N2003">
        <v>823</v>
      </c>
      <c r="O2003" t="s">
        <v>263</v>
      </c>
      <c r="P2003" t="s">
        <v>265</v>
      </c>
      <c r="Q2003" t="s">
        <v>55</v>
      </c>
      <c r="R2003" t="s">
        <v>202</v>
      </c>
      <c r="S2003" t="s">
        <v>38</v>
      </c>
      <c r="T2003" t="s">
        <v>194</v>
      </c>
      <c r="U2003" t="s">
        <v>1295</v>
      </c>
      <c r="V2003" t="s">
        <v>1503</v>
      </c>
      <c r="W2003" t="s">
        <v>40</v>
      </c>
      <c r="X2003" t="s">
        <v>43</v>
      </c>
      <c r="Y2003" t="s">
        <v>39</v>
      </c>
      <c r="Z2003" t="s">
        <v>257</v>
      </c>
      <c r="AA2003" t="s">
        <v>61</v>
      </c>
      <c r="AB2003" t="s">
        <v>8655</v>
      </c>
      <c r="AC2003" t="s">
        <v>505</v>
      </c>
      <c r="AD2003" t="s">
        <v>61</v>
      </c>
    </row>
    <row r="2004" spans="1:30" hidden="1" x14ac:dyDescent="0.3">
      <c r="A2004" t="s">
        <v>8656</v>
      </c>
      <c r="B2004" t="s">
        <v>8657</v>
      </c>
      <c r="C2004" s="1" t="str">
        <f t="shared" si="328"/>
        <v>21:0502</v>
      </c>
      <c r="D2004" s="1" t="str">
        <f t="shared" si="332"/>
        <v>21:0166</v>
      </c>
      <c r="E2004" t="s">
        <v>8658</v>
      </c>
      <c r="F2004" t="s">
        <v>8659</v>
      </c>
      <c r="H2004">
        <v>52.953321600000002</v>
      </c>
      <c r="I2004">
        <v>-62.860331500000001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50</v>
      </c>
      <c r="M2004" t="s">
        <v>142</v>
      </c>
      <c r="N2004">
        <v>824</v>
      </c>
      <c r="O2004" t="s">
        <v>571</v>
      </c>
      <c r="P2004" t="s">
        <v>329</v>
      </c>
      <c r="Q2004" t="s">
        <v>37</v>
      </c>
      <c r="R2004" t="s">
        <v>79</v>
      </c>
      <c r="S2004" t="s">
        <v>68</v>
      </c>
      <c r="T2004" t="s">
        <v>194</v>
      </c>
      <c r="U2004" t="s">
        <v>720</v>
      </c>
      <c r="V2004" t="s">
        <v>518</v>
      </c>
      <c r="W2004" t="s">
        <v>40</v>
      </c>
      <c r="X2004" t="s">
        <v>43</v>
      </c>
      <c r="Y2004" t="s">
        <v>39</v>
      </c>
      <c r="Z2004" t="s">
        <v>58</v>
      </c>
      <c r="AA2004" t="s">
        <v>107</v>
      </c>
      <c r="AB2004" t="s">
        <v>186</v>
      </c>
      <c r="AC2004" t="s">
        <v>740</v>
      </c>
      <c r="AD2004" t="s">
        <v>122</v>
      </c>
    </row>
    <row r="2005" spans="1:30" hidden="1" x14ac:dyDescent="0.3">
      <c r="A2005" t="s">
        <v>8660</v>
      </c>
      <c r="B2005" t="s">
        <v>8661</v>
      </c>
      <c r="C2005" s="1" t="str">
        <f t="shared" si="328"/>
        <v>21:0502</v>
      </c>
      <c r="D2005" s="1" t="str">
        <f t="shared" si="332"/>
        <v>21:0166</v>
      </c>
      <c r="E2005" t="s">
        <v>8662</v>
      </c>
      <c r="F2005" t="s">
        <v>8663</v>
      </c>
      <c r="H2005">
        <v>52.948370400000002</v>
      </c>
      <c r="I2005">
        <v>-62.793806099999998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50</v>
      </c>
      <c r="M2005" t="s">
        <v>150</v>
      </c>
      <c r="N2005">
        <v>825</v>
      </c>
      <c r="O2005" t="s">
        <v>83</v>
      </c>
      <c r="P2005" t="s">
        <v>105</v>
      </c>
      <c r="Q2005" t="s">
        <v>39</v>
      </c>
      <c r="R2005" t="s">
        <v>169</v>
      </c>
      <c r="S2005" t="s">
        <v>145</v>
      </c>
      <c r="T2005" t="s">
        <v>40</v>
      </c>
      <c r="U2005" t="s">
        <v>3219</v>
      </c>
      <c r="V2005" t="s">
        <v>2662</v>
      </c>
      <c r="W2005" t="s">
        <v>194</v>
      </c>
      <c r="X2005" t="s">
        <v>43</v>
      </c>
      <c r="Y2005" t="s">
        <v>55</v>
      </c>
      <c r="Z2005" t="s">
        <v>257</v>
      </c>
      <c r="AA2005" t="s">
        <v>83</v>
      </c>
      <c r="AB2005" t="s">
        <v>472</v>
      </c>
      <c r="AC2005" t="s">
        <v>266</v>
      </c>
      <c r="AD2005" t="s">
        <v>1060</v>
      </c>
    </row>
    <row r="2006" spans="1:30" hidden="1" x14ac:dyDescent="0.3">
      <c r="A2006" t="s">
        <v>8664</v>
      </c>
      <c r="B2006" t="s">
        <v>8665</v>
      </c>
      <c r="C2006" s="1" t="str">
        <f t="shared" si="328"/>
        <v>21:0502</v>
      </c>
      <c r="D2006" s="1" t="str">
        <f t="shared" si="332"/>
        <v>21:0166</v>
      </c>
      <c r="E2006" t="s">
        <v>8666</v>
      </c>
      <c r="F2006" t="s">
        <v>8667</v>
      </c>
      <c r="H2006">
        <v>52.961926099999999</v>
      </c>
      <c r="I2006">
        <v>-62.7387169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50</v>
      </c>
      <c r="M2006" t="s">
        <v>175</v>
      </c>
      <c r="N2006">
        <v>826</v>
      </c>
      <c r="O2006" t="s">
        <v>359</v>
      </c>
      <c r="P2006" t="s">
        <v>256</v>
      </c>
      <c r="Q2006" t="s">
        <v>37</v>
      </c>
      <c r="R2006" t="s">
        <v>202</v>
      </c>
      <c r="S2006" t="s">
        <v>54</v>
      </c>
      <c r="T2006" t="s">
        <v>40</v>
      </c>
      <c r="U2006" t="s">
        <v>1612</v>
      </c>
      <c r="V2006" t="s">
        <v>565</v>
      </c>
      <c r="W2006" t="s">
        <v>40</v>
      </c>
      <c r="X2006" t="s">
        <v>43</v>
      </c>
      <c r="Y2006" t="s">
        <v>95</v>
      </c>
      <c r="Z2006" t="s">
        <v>214</v>
      </c>
      <c r="AA2006" t="s">
        <v>58</v>
      </c>
      <c r="AB2006" t="s">
        <v>59</v>
      </c>
      <c r="AC2006" t="s">
        <v>70</v>
      </c>
      <c r="AD2006" t="s">
        <v>1236</v>
      </c>
    </row>
    <row r="2007" spans="1:30" hidden="1" x14ac:dyDescent="0.3">
      <c r="A2007" t="s">
        <v>8668</v>
      </c>
      <c r="B2007" t="s">
        <v>8669</v>
      </c>
      <c r="C2007" s="1" t="str">
        <f t="shared" si="328"/>
        <v>21:0502</v>
      </c>
      <c r="D2007" s="1" t="str">
        <f t="shared" si="332"/>
        <v>21:0166</v>
      </c>
      <c r="E2007" t="s">
        <v>8670</v>
      </c>
      <c r="F2007" t="s">
        <v>8671</v>
      </c>
      <c r="H2007">
        <v>52.942422800000003</v>
      </c>
      <c r="I2007">
        <v>-62.7169004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50</v>
      </c>
      <c r="M2007" t="s">
        <v>184</v>
      </c>
      <c r="N2007">
        <v>827</v>
      </c>
      <c r="O2007" t="s">
        <v>1520</v>
      </c>
      <c r="P2007" t="s">
        <v>576</v>
      </c>
      <c r="Q2007" t="s">
        <v>95</v>
      </c>
      <c r="R2007" t="s">
        <v>185</v>
      </c>
      <c r="S2007" t="s">
        <v>153</v>
      </c>
      <c r="T2007" t="s">
        <v>40</v>
      </c>
      <c r="U2007" t="s">
        <v>4002</v>
      </c>
      <c r="V2007" t="s">
        <v>353</v>
      </c>
      <c r="W2007" t="s">
        <v>40</v>
      </c>
      <c r="X2007" t="s">
        <v>43</v>
      </c>
      <c r="Y2007" t="s">
        <v>39</v>
      </c>
      <c r="Z2007" t="s">
        <v>58</v>
      </c>
      <c r="AA2007" t="s">
        <v>214</v>
      </c>
      <c r="AB2007" t="s">
        <v>1489</v>
      </c>
      <c r="AC2007" t="s">
        <v>620</v>
      </c>
      <c r="AD2007" t="s">
        <v>48</v>
      </c>
    </row>
    <row r="2008" spans="1:30" hidden="1" x14ac:dyDescent="0.3">
      <c r="A2008" t="s">
        <v>8672</v>
      </c>
      <c r="B2008" t="s">
        <v>8673</v>
      </c>
      <c r="C2008" s="1" t="str">
        <f t="shared" si="328"/>
        <v>21:0502</v>
      </c>
      <c r="D2008" s="1" t="str">
        <f t="shared" si="332"/>
        <v>21:0166</v>
      </c>
      <c r="E2008" t="s">
        <v>8674</v>
      </c>
      <c r="F2008" t="s">
        <v>8675</v>
      </c>
      <c r="H2008">
        <v>52.940874200000003</v>
      </c>
      <c r="I2008">
        <v>-62.654755199999997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50</v>
      </c>
      <c r="M2008" t="s">
        <v>191</v>
      </c>
      <c r="N2008">
        <v>828</v>
      </c>
      <c r="O2008" t="s">
        <v>782</v>
      </c>
      <c r="P2008" t="s">
        <v>270</v>
      </c>
      <c r="Q2008" t="s">
        <v>95</v>
      </c>
      <c r="R2008" t="s">
        <v>54</v>
      </c>
      <c r="S2008" t="s">
        <v>265</v>
      </c>
      <c r="T2008" t="s">
        <v>40</v>
      </c>
      <c r="U2008" t="s">
        <v>8676</v>
      </c>
      <c r="V2008" t="s">
        <v>2796</v>
      </c>
      <c r="W2008" t="s">
        <v>117</v>
      </c>
      <c r="X2008" t="s">
        <v>43</v>
      </c>
      <c r="Y2008" t="s">
        <v>55</v>
      </c>
      <c r="Z2008" t="s">
        <v>1139</v>
      </c>
      <c r="AA2008" t="s">
        <v>83</v>
      </c>
      <c r="AB2008" t="s">
        <v>1338</v>
      </c>
      <c r="AC2008" t="s">
        <v>505</v>
      </c>
      <c r="AD2008" t="s">
        <v>122</v>
      </c>
    </row>
    <row r="2009" spans="1:30" hidden="1" x14ac:dyDescent="0.3">
      <c r="A2009" t="s">
        <v>8677</v>
      </c>
      <c r="B2009" t="s">
        <v>8678</v>
      </c>
      <c r="C2009" s="1" t="str">
        <f t="shared" si="328"/>
        <v>21:0502</v>
      </c>
      <c r="D2009" s="1" t="str">
        <f t="shared" si="332"/>
        <v>21:0166</v>
      </c>
      <c r="E2009" t="s">
        <v>8679</v>
      </c>
      <c r="F2009" t="s">
        <v>8680</v>
      </c>
      <c r="H2009">
        <v>52.9521734</v>
      </c>
      <c r="I2009">
        <v>-62.571655300000003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50</v>
      </c>
      <c r="M2009" t="s">
        <v>201</v>
      </c>
      <c r="N2009">
        <v>829</v>
      </c>
      <c r="O2009" t="s">
        <v>263</v>
      </c>
      <c r="P2009" t="s">
        <v>477</v>
      </c>
      <c r="Q2009" t="s">
        <v>95</v>
      </c>
      <c r="R2009" t="s">
        <v>202</v>
      </c>
      <c r="S2009" t="s">
        <v>130</v>
      </c>
      <c r="T2009" t="s">
        <v>194</v>
      </c>
      <c r="U2009" t="s">
        <v>8681</v>
      </c>
      <c r="V2009" t="s">
        <v>278</v>
      </c>
      <c r="W2009" t="s">
        <v>40</v>
      </c>
      <c r="X2009" t="s">
        <v>43</v>
      </c>
      <c r="Y2009" t="s">
        <v>95</v>
      </c>
      <c r="Z2009" t="s">
        <v>45</v>
      </c>
      <c r="AA2009" t="s">
        <v>314</v>
      </c>
      <c r="AB2009" t="s">
        <v>2258</v>
      </c>
      <c r="AC2009" t="s">
        <v>106</v>
      </c>
      <c r="AD2009" t="s">
        <v>449</v>
      </c>
    </row>
    <row r="2010" spans="1:30" hidden="1" x14ac:dyDescent="0.3">
      <c r="A2010" t="s">
        <v>8682</v>
      </c>
      <c r="B2010" t="s">
        <v>8683</v>
      </c>
      <c r="C2010" s="1" t="str">
        <f t="shared" si="328"/>
        <v>21:0502</v>
      </c>
      <c r="D2010" s="1" t="str">
        <f t="shared" si="332"/>
        <v>21:0166</v>
      </c>
      <c r="E2010" t="s">
        <v>8684</v>
      </c>
      <c r="F2010" t="s">
        <v>8685</v>
      </c>
      <c r="H2010">
        <v>52.9486074</v>
      </c>
      <c r="I2010">
        <v>-62.550511899999997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50</v>
      </c>
      <c r="M2010" t="s">
        <v>210</v>
      </c>
      <c r="N2010">
        <v>830</v>
      </c>
      <c r="O2010" t="s">
        <v>204</v>
      </c>
      <c r="P2010" t="s">
        <v>134</v>
      </c>
      <c r="Q2010" t="s">
        <v>95</v>
      </c>
      <c r="R2010" t="s">
        <v>153</v>
      </c>
      <c r="S2010" t="s">
        <v>38</v>
      </c>
      <c r="T2010" t="s">
        <v>40</v>
      </c>
      <c r="U2010" t="s">
        <v>2585</v>
      </c>
      <c r="V2010" t="s">
        <v>213</v>
      </c>
      <c r="W2010" t="s">
        <v>40</v>
      </c>
      <c r="X2010" t="s">
        <v>43</v>
      </c>
      <c r="Y2010" t="s">
        <v>95</v>
      </c>
      <c r="Z2010" t="s">
        <v>258</v>
      </c>
      <c r="AA2010" t="s">
        <v>115</v>
      </c>
      <c r="AB2010" t="s">
        <v>225</v>
      </c>
      <c r="AC2010" t="s">
        <v>106</v>
      </c>
      <c r="AD2010" t="s">
        <v>324</v>
      </c>
    </row>
    <row r="2011" spans="1:30" hidden="1" x14ac:dyDescent="0.3">
      <c r="A2011" t="s">
        <v>8686</v>
      </c>
      <c r="B2011" t="s">
        <v>8687</v>
      </c>
      <c r="C2011" s="1" t="str">
        <f t="shared" si="328"/>
        <v>21:0502</v>
      </c>
      <c r="D2011" s="1" t="str">
        <f>HYPERLINK("http://geochem.nrcan.gc.ca/cdogs/content/svy/svy_e.htm", "")</f>
        <v/>
      </c>
      <c r="G2011" s="1" t="str">
        <f>HYPERLINK("http://geochem.nrcan.gc.ca/cdogs/content/cr_/cr_00060_e.htm", "60")</f>
        <v>60</v>
      </c>
      <c r="J2011" t="s">
        <v>161</v>
      </c>
      <c r="K2011" t="s">
        <v>162</v>
      </c>
      <c r="L2011">
        <v>50</v>
      </c>
      <c r="M2011" t="s">
        <v>163</v>
      </c>
      <c r="N2011">
        <v>831</v>
      </c>
      <c r="O2011" t="s">
        <v>397</v>
      </c>
      <c r="P2011" t="s">
        <v>256</v>
      </c>
      <c r="Q2011" t="s">
        <v>37</v>
      </c>
      <c r="R2011" t="s">
        <v>54</v>
      </c>
      <c r="S2011" t="s">
        <v>38</v>
      </c>
      <c r="T2011" t="s">
        <v>40</v>
      </c>
      <c r="U2011" t="s">
        <v>1477</v>
      </c>
      <c r="V2011" t="s">
        <v>284</v>
      </c>
      <c r="W2011" t="s">
        <v>40</v>
      </c>
      <c r="X2011" t="s">
        <v>70</v>
      </c>
      <c r="Y2011" t="s">
        <v>39</v>
      </c>
      <c r="Z2011" t="s">
        <v>134</v>
      </c>
      <c r="AA2011" t="s">
        <v>135</v>
      </c>
      <c r="AB2011" t="s">
        <v>1921</v>
      </c>
      <c r="AC2011" t="s">
        <v>2031</v>
      </c>
      <c r="AD2011" t="s">
        <v>1060</v>
      </c>
    </row>
    <row r="2012" spans="1:30" hidden="1" x14ac:dyDescent="0.3">
      <c r="A2012" t="s">
        <v>8688</v>
      </c>
      <c r="B2012" t="s">
        <v>8689</v>
      </c>
      <c r="C2012" s="1" t="str">
        <f t="shared" si="328"/>
        <v>21:0502</v>
      </c>
      <c r="D2012" s="1" t="str">
        <f t="shared" ref="D2012:D2019" si="335">HYPERLINK("http://geochem.nrcan.gc.ca/cdogs/content/svy/svy210166_e.htm", "21:0166")</f>
        <v>21:0166</v>
      </c>
      <c r="E2012" t="s">
        <v>8690</v>
      </c>
      <c r="F2012" t="s">
        <v>8691</v>
      </c>
      <c r="H2012">
        <v>52.906989299999999</v>
      </c>
      <c r="I2012">
        <v>-62.532788699999998</v>
      </c>
      <c r="J2012" s="1" t="str">
        <f t="shared" ref="J2012:J2019" si="336">HYPERLINK("http://geochem.nrcan.gc.ca/cdogs/content/kwd/kwd020027_e.htm", "NGR lake sediment grab sample")</f>
        <v>NGR lake sediment grab sample</v>
      </c>
      <c r="K2012" s="1" t="str">
        <f t="shared" ref="K2012:K2019" si="337">HYPERLINK("http://geochem.nrcan.gc.ca/cdogs/content/kwd/kwd080006_e.htm", "&lt;177 micron (NGR)")</f>
        <v>&lt;177 micron (NGR)</v>
      </c>
      <c r="L2012">
        <v>50</v>
      </c>
      <c r="M2012" t="s">
        <v>221</v>
      </c>
      <c r="N2012">
        <v>832</v>
      </c>
      <c r="O2012" t="s">
        <v>270</v>
      </c>
      <c r="P2012" t="s">
        <v>164</v>
      </c>
      <c r="Q2012" t="s">
        <v>55</v>
      </c>
      <c r="R2012" t="s">
        <v>130</v>
      </c>
      <c r="S2012" t="s">
        <v>165</v>
      </c>
      <c r="T2012" t="s">
        <v>40</v>
      </c>
      <c r="U2012" t="s">
        <v>8692</v>
      </c>
      <c r="V2012" t="s">
        <v>2195</v>
      </c>
      <c r="W2012" t="s">
        <v>194</v>
      </c>
      <c r="X2012" t="s">
        <v>43</v>
      </c>
      <c r="Y2012" t="s">
        <v>95</v>
      </c>
      <c r="Z2012" t="s">
        <v>135</v>
      </c>
      <c r="AA2012" t="s">
        <v>258</v>
      </c>
      <c r="AB2012" t="s">
        <v>512</v>
      </c>
      <c r="AC2012" t="s">
        <v>94</v>
      </c>
      <c r="AD2012" t="s">
        <v>155</v>
      </c>
    </row>
    <row r="2013" spans="1:30" hidden="1" x14ac:dyDescent="0.3">
      <c r="A2013" t="s">
        <v>8693</v>
      </c>
      <c r="B2013" t="s">
        <v>8694</v>
      </c>
      <c r="C2013" s="1" t="str">
        <f t="shared" ref="C2013:C2076" si="338">HYPERLINK("http://geochem.nrcan.gc.ca/cdogs/content/bdl/bdl210502_e.htm", "21:0502")</f>
        <v>21:0502</v>
      </c>
      <c r="D2013" s="1" t="str">
        <f t="shared" si="335"/>
        <v>21:0166</v>
      </c>
      <c r="E2013" t="s">
        <v>8695</v>
      </c>
      <c r="F2013" t="s">
        <v>8696</v>
      </c>
      <c r="H2013">
        <v>52.877673899999998</v>
      </c>
      <c r="I2013">
        <v>-62.537383699999999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50</v>
      </c>
      <c r="M2013" t="s">
        <v>230</v>
      </c>
      <c r="N2013">
        <v>833</v>
      </c>
      <c r="O2013" t="s">
        <v>270</v>
      </c>
      <c r="P2013" t="s">
        <v>135</v>
      </c>
      <c r="Q2013" t="s">
        <v>95</v>
      </c>
      <c r="R2013" t="s">
        <v>54</v>
      </c>
      <c r="S2013" t="s">
        <v>145</v>
      </c>
      <c r="T2013" t="s">
        <v>40</v>
      </c>
      <c r="U2013" t="s">
        <v>8697</v>
      </c>
      <c r="V2013" t="s">
        <v>2776</v>
      </c>
      <c r="W2013" t="s">
        <v>40</v>
      </c>
      <c r="X2013" t="s">
        <v>179</v>
      </c>
      <c r="Y2013" t="s">
        <v>39</v>
      </c>
      <c r="Z2013" t="s">
        <v>214</v>
      </c>
      <c r="AA2013" t="s">
        <v>214</v>
      </c>
      <c r="AB2013" t="s">
        <v>185</v>
      </c>
      <c r="AC2013" t="s">
        <v>1503</v>
      </c>
      <c r="AD2013" t="s">
        <v>1477</v>
      </c>
    </row>
    <row r="2014" spans="1:30" hidden="1" x14ac:dyDescent="0.3">
      <c r="A2014" t="s">
        <v>8698</v>
      </c>
      <c r="B2014" t="s">
        <v>8699</v>
      </c>
      <c r="C2014" s="1" t="str">
        <f t="shared" si="338"/>
        <v>21:0502</v>
      </c>
      <c r="D2014" s="1" t="str">
        <f t="shared" si="335"/>
        <v>21:0166</v>
      </c>
      <c r="E2014" t="s">
        <v>8700</v>
      </c>
      <c r="F2014" t="s">
        <v>8701</v>
      </c>
      <c r="H2014">
        <v>52.851923200000002</v>
      </c>
      <c r="I2014">
        <v>-62.524976000000002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50</v>
      </c>
      <c r="M2014" t="s">
        <v>238</v>
      </c>
      <c r="N2014">
        <v>834</v>
      </c>
      <c r="O2014" t="s">
        <v>576</v>
      </c>
      <c r="P2014" t="s">
        <v>36</v>
      </c>
      <c r="Q2014" t="s">
        <v>95</v>
      </c>
      <c r="R2014" t="s">
        <v>176</v>
      </c>
      <c r="S2014" t="s">
        <v>37</v>
      </c>
      <c r="T2014" t="s">
        <v>40</v>
      </c>
      <c r="U2014" t="s">
        <v>364</v>
      </c>
      <c r="V2014" t="s">
        <v>94</v>
      </c>
      <c r="W2014" t="s">
        <v>194</v>
      </c>
      <c r="X2014" t="s">
        <v>43</v>
      </c>
      <c r="Y2014" t="s">
        <v>95</v>
      </c>
      <c r="Z2014" t="s">
        <v>134</v>
      </c>
      <c r="AA2014" t="s">
        <v>204</v>
      </c>
      <c r="AB2014" t="s">
        <v>300</v>
      </c>
      <c r="AC2014" t="s">
        <v>106</v>
      </c>
      <c r="AD2014" t="s">
        <v>86</v>
      </c>
    </row>
    <row r="2015" spans="1:30" hidden="1" x14ac:dyDescent="0.3">
      <c r="A2015" t="s">
        <v>8702</v>
      </c>
      <c r="B2015" t="s">
        <v>8703</v>
      </c>
      <c r="C2015" s="1" t="str">
        <f t="shared" si="338"/>
        <v>21:0502</v>
      </c>
      <c r="D2015" s="1" t="str">
        <f t="shared" si="335"/>
        <v>21:0166</v>
      </c>
      <c r="E2015" t="s">
        <v>8704</v>
      </c>
      <c r="F2015" t="s">
        <v>8705</v>
      </c>
      <c r="H2015">
        <v>52.489623700000003</v>
      </c>
      <c r="I2015">
        <v>-63.450074499999999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50</v>
      </c>
      <c r="M2015" t="s">
        <v>246</v>
      </c>
      <c r="N2015">
        <v>835</v>
      </c>
      <c r="O2015" t="s">
        <v>335</v>
      </c>
      <c r="P2015" t="s">
        <v>169</v>
      </c>
      <c r="Q2015" t="s">
        <v>95</v>
      </c>
      <c r="R2015" t="s">
        <v>119</v>
      </c>
      <c r="S2015" t="s">
        <v>202</v>
      </c>
      <c r="T2015" t="s">
        <v>40</v>
      </c>
      <c r="U2015" t="s">
        <v>8706</v>
      </c>
      <c r="V2015" t="s">
        <v>371</v>
      </c>
      <c r="W2015" t="s">
        <v>40</v>
      </c>
      <c r="X2015" t="s">
        <v>43</v>
      </c>
      <c r="Y2015" t="s">
        <v>39</v>
      </c>
      <c r="Z2015" t="s">
        <v>257</v>
      </c>
      <c r="AA2015" t="s">
        <v>214</v>
      </c>
      <c r="AB2015" t="s">
        <v>462</v>
      </c>
      <c r="AC2015" t="s">
        <v>60</v>
      </c>
      <c r="AD2015" t="s">
        <v>122</v>
      </c>
    </row>
    <row r="2016" spans="1:30" hidden="1" x14ac:dyDescent="0.3">
      <c r="A2016" t="s">
        <v>8707</v>
      </c>
      <c r="B2016" t="s">
        <v>8708</v>
      </c>
      <c r="C2016" s="1" t="str">
        <f t="shared" si="338"/>
        <v>21:0502</v>
      </c>
      <c r="D2016" s="1" t="str">
        <f t="shared" si="335"/>
        <v>21:0166</v>
      </c>
      <c r="E2016" t="s">
        <v>8709</v>
      </c>
      <c r="F2016" t="s">
        <v>8710</v>
      </c>
      <c r="H2016">
        <v>52.366680799999997</v>
      </c>
      <c r="I2016">
        <v>-63.2817352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51</v>
      </c>
      <c r="M2016" t="s">
        <v>34</v>
      </c>
      <c r="N2016">
        <v>836</v>
      </c>
      <c r="O2016" t="s">
        <v>571</v>
      </c>
      <c r="P2016" t="s">
        <v>165</v>
      </c>
      <c r="Q2016" t="s">
        <v>95</v>
      </c>
      <c r="R2016" t="s">
        <v>92</v>
      </c>
      <c r="S2016" t="s">
        <v>55</v>
      </c>
      <c r="T2016" t="s">
        <v>40</v>
      </c>
      <c r="U2016" t="s">
        <v>873</v>
      </c>
      <c r="V2016" t="s">
        <v>106</v>
      </c>
      <c r="W2016" t="s">
        <v>40</v>
      </c>
      <c r="X2016" t="s">
        <v>179</v>
      </c>
      <c r="Y2016" t="s">
        <v>95</v>
      </c>
      <c r="Z2016" t="s">
        <v>204</v>
      </c>
      <c r="AA2016" t="s">
        <v>58</v>
      </c>
      <c r="AB2016" t="s">
        <v>472</v>
      </c>
      <c r="AC2016" t="s">
        <v>57</v>
      </c>
      <c r="AD2016" t="s">
        <v>409</v>
      </c>
    </row>
    <row r="2017" spans="1:30" hidden="1" x14ac:dyDescent="0.3">
      <c r="A2017" t="s">
        <v>8711</v>
      </c>
      <c r="B2017" t="s">
        <v>8712</v>
      </c>
      <c r="C2017" s="1" t="str">
        <f t="shared" si="338"/>
        <v>21:0502</v>
      </c>
      <c r="D2017" s="1" t="str">
        <f t="shared" si="335"/>
        <v>21:0166</v>
      </c>
      <c r="E2017" t="s">
        <v>8713</v>
      </c>
      <c r="F2017" t="s">
        <v>8714</v>
      </c>
      <c r="H2017">
        <v>52.463053700000003</v>
      </c>
      <c r="I2017">
        <v>-63.445738400000003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51</v>
      </c>
      <c r="M2017" t="s">
        <v>76</v>
      </c>
      <c r="N2017">
        <v>837</v>
      </c>
      <c r="O2017" t="s">
        <v>204</v>
      </c>
      <c r="P2017" t="s">
        <v>185</v>
      </c>
      <c r="Q2017" t="s">
        <v>55</v>
      </c>
      <c r="R2017" t="s">
        <v>119</v>
      </c>
      <c r="S2017" t="s">
        <v>136</v>
      </c>
      <c r="T2017" t="s">
        <v>40</v>
      </c>
      <c r="U2017" t="s">
        <v>211</v>
      </c>
      <c r="V2017" t="s">
        <v>248</v>
      </c>
      <c r="W2017" t="s">
        <v>40</v>
      </c>
      <c r="X2017" t="s">
        <v>43</v>
      </c>
      <c r="Y2017" t="s">
        <v>95</v>
      </c>
      <c r="Z2017" t="s">
        <v>164</v>
      </c>
      <c r="AA2017" t="s">
        <v>135</v>
      </c>
      <c r="AB2017" t="s">
        <v>104</v>
      </c>
      <c r="AC2017" t="s">
        <v>233</v>
      </c>
      <c r="AD2017" t="s">
        <v>115</v>
      </c>
    </row>
    <row r="2018" spans="1:30" hidden="1" x14ac:dyDescent="0.3">
      <c r="A2018" t="s">
        <v>8715</v>
      </c>
      <c r="B2018" t="s">
        <v>8716</v>
      </c>
      <c r="C2018" s="1" t="str">
        <f t="shared" si="338"/>
        <v>21:0502</v>
      </c>
      <c r="D2018" s="1" t="str">
        <f t="shared" si="335"/>
        <v>21:0166</v>
      </c>
      <c r="E2018" t="s">
        <v>8717</v>
      </c>
      <c r="F2018" t="s">
        <v>8718</v>
      </c>
      <c r="H2018">
        <v>52.4273886</v>
      </c>
      <c r="I2018">
        <v>-63.454522599999997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51</v>
      </c>
      <c r="M2018" t="s">
        <v>91</v>
      </c>
      <c r="N2018">
        <v>838</v>
      </c>
      <c r="O2018" t="s">
        <v>571</v>
      </c>
      <c r="P2018" t="s">
        <v>38</v>
      </c>
      <c r="Q2018" t="s">
        <v>95</v>
      </c>
      <c r="R2018" t="s">
        <v>119</v>
      </c>
      <c r="S2018" t="s">
        <v>131</v>
      </c>
      <c r="T2018" t="s">
        <v>40</v>
      </c>
      <c r="U2018" t="s">
        <v>3419</v>
      </c>
      <c r="V2018" t="s">
        <v>47</v>
      </c>
      <c r="W2018" t="s">
        <v>40</v>
      </c>
      <c r="X2018" t="s">
        <v>179</v>
      </c>
      <c r="Y2018" t="s">
        <v>95</v>
      </c>
      <c r="Z2018" t="s">
        <v>134</v>
      </c>
      <c r="AA2018" t="s">
        <v>134</v>
      </c>
      <c r="AB2018" t="s">
        <v>2776</v>
      </c>
      <c r="AC2018" t="s">
        <v>179</v>
      </c>
      <c r="AD2018" t="s">
        <v>71</v>
      </c>
    </row>
    <row r="2019" spans="1:30" hidden="1" x14ac:dyDescent="0.3">
      <c r="A2019" t="s">
        <v>8719</v>
      </c>
      <c r="B2019" t="s">
        <v>8720</v>
      </c>
      <c r="C2019" s="1" t="str">
        <f t="shared" si="338"/>
        <v>21:0502</v>
      </c>
      <c r="D2019" s="1" t="str">
        <f t="shared" si="335"/>
        <v>21:0166</v>
      </c>
      <c r="E2019" t="s">
        <v>8721</v>
      </c>
      <c r="F2019" t="s">
        <v>8722</v>
      </c>
      <c r="H2019">
        <v>52.397745800000003</v>
      </c>
      <c r="I2019">
        <v>-63.439869000000002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51</v>
      </c>
      <c r="M2019" t="s">
        <v>102</v>
      </c>
      <c r="N2019">
        <v>839</v>
      </c>
      <c r="O2019" t="s">
        <v>726</v>
      </c>
      <c r="P2019" t="s">
        <v>164</v>
      </c>
      <c r="Q2019" t="s">
        <v>95</v>
      </c>
      <c r="R2019" t="s">
        <v>193</v>
      </c>
      <c r="S2019" t="s">
        <v>36</v>
      </c>
      <c r="T2019" t="s">
        <v>40</v>
      </c>
      <c r="U2019" t="s">
        <v>8723</v>
      </c>
      <c r="V2019" t="s">
        <v>804</v>
      </c>
      <c r="W2019" t="s">
        <v>117</v>
      </c>
      <c r="X2019" t="s">
        <v>43</v>
      </c>
      <c r="Y2019" t="s">
        <v>131</v>
      </c>
      <c r="Z2019" t="s">
        <v>258</v>
      </c>
      <c r="AA2019" t="s">
        <v>58</v>
      </c>
      <c r="AB2019" t="s">
        <v>78</v>
      </c>
      <c r="AC2019" t="s">
        <v>582</v>
      </c>
      <c r="AD2019" t="s">
        <v>409</v>
      </c>
    </row>
    <row r="2020" spans="1:30" hidden="1" x14ac:dyDescent="0.3">
      <c r="A2020" t="s">
        <v>8724</v>
      </c>
      <c r="B2020" t="s">
        <v>8725</v>
      </c>
      <c r="C2020" s="1" t="str">
        <f t="shared" si="338"/>
        <v>21:0502</v>
      </c>
      <c r="D2020" s="1" t="str">
        <f>HYPERLINK("http://geochem.nrcan.gc.ca/cdogs/content/svy/svy_e.htm", "")</f>
        <v/>
      </c>
      <c r="G2020" s="1" t="str">
        <f>HYPERLINK("http://geochem.nrcan.gc.ca/cdogs/content/cr_/cr_00056_e.htm", "56")</f>
        <v>56</v>
      </c>
      <c r="J2020" t="s">
        <v>161</v>
      </c>
      <c r="K2020" t="s">
        <v>162</v>
      </c>
      <c r="L2020">
        <v>51</v>
      </c>
      <c r="M2020" t="s">
        <v>163</v>
      </c>
      <c r="N2020">
        <v>840</v>
      </c>
      <c r="O2020" t="s">
        <v>241</v>
      </c>
      <c r="P2020" t="s">
        <v>789</v>
      </c>
      <c r="Q2020" t="s">
        <v>67</v>
      </c>
      <c r="R2020" t="s">
        <v>135</v>
      </c>
      <c r="S2020" t="s">
        <v>130</v>
      </c>
      <c r="T2020" t="s">
        <v>117</v>
      </c>
      <c r="U2020" t="s">
        <v>2423</v>
      </c>
      <c r="V2020" t="s">
        <v>631</v>
      </c>
      <c r="W2020" t="s">
        <v>239</v>
      </c>
      <c r="X2020" t="s">
        <v>8726</v>
      </c>
      <c r="Y2020" t="s">
        <v>68</v>
      </c>
      <c r="Z2020" t="s">
        <v>58</v>
      </c>
      <c r="AA2020" t="s">
        <v>107</v>
      </c>
      <c r="AB2020" t="s">
        <v>830</v>
      </c>
      <c r="AC2020" t="s">
        <v>385</v>
      </c>
      <c r="AD2020" t="s">
        <v>880</v>
      </c>
    </row>
    <row r="2021" spans="1:30" hidden="1" x14ac:dyDescent="0.3">
      <c r="A2021" t="s">
        <v>8727</v>
      </c>
      <c r="B2021" t="s">
        <v>8728</v>
      </c>
      <c r="C2021" s="1" t="str">
        <f t="shared" si="338"/>
        <v>21:0502</v>
      </c>
      <c r="D2021" s="1" t="str">
        <f t="shared" ref="D2021:D2039" si="339">HYPERLINK("http://geochem.nrcan.gc.ca/cdogs/content/svy/svy210166_e.htm", "21:0166")</f>
        <v>21:0166</v>
      </c>
      <c r="E2021" t="s">
        <v>8729</v>
      </c>
      <c r="F2021" t="s">
        <v>8730</v>
      </c>
      <c r="H2021">
        <v>52.370835800000002</v>
      </c>
      <c r="I2021">
        <v>-63.453726500000002</v>
      </c>
      <c r="J2021" s="1" t="str">
        <f t="shared" ref="J2021:J2039" si="340">HYPERLINK("http://geochem.nrcan.gc.ca/cdogs/content/kwd/kwd020027_e.htm", "NGR lake sediment grab sample")</f>
        <v>NGR lake sediment grab sample</v>
      </c>
      <c r="K2021" s="1" t="str">
        <f t="shared" ref="K2021:K2039" si="341">HYPERLINK("http://geochem.nrcan.gc.ca/cdogs/content/kwd/kwd080006_e.htm", "&lt;177 micron (NGR)")</f>
        <v>&lt;177 micron (NGR)</v>
      </c>
      <c r="L2021">
        <v>51</v>
      </c>
      <c r="M2021" t="s">
        <v>113</v>
      </c>
      <c r="N2021">
        <v>841</v>
      </c>
      <c r="O2021" t="s">
        <v>134</v>
      </c>
      <c r="P2021" t="s">
        <v>153</v>
      </c>
      <c r="Q2021" t="s">
        <v>95</v>
      </c>
      <c r="R2021" t="s">
        <v>153</v>
      </c>
      <c r="S2021" t="s">
        <v>55</v>
      </c>
      <c r="T2021" t="s">
        <v>40</v>
      </c>
      <c r="U2021" t="s">
        <v>129</v>
      </c>
      <c r="V2021" t="s">
        <v>390</v>
      </c>
      <c r="W2021" t="s">
        <v>40</v>
      </c>
      <c r="X2021" t="s">
        <v>43</v>
      </c>
      <c r="Y2021" t="s">
        <v>39</v>
      </c>
      <c r="Z2021" t="s">
        <v>185</v>
      </c>
      <c r="AA2021" t="s">
        <v>134</v>
      </c>
      <c r="AB2021" t="s">
        <v>1715</v>
      </c>
      <c r="AC2021" t="s">
        <v>47</v>
      </c>
      <c r="AD2021" t="s">
        <v>409</v>
      </c>
    </row>
    <row r="2022" spans="1:30" hidden="1" x14ac:dyDescent="0.3">
      <c r="A2022" t="s">
        <v>8731</v>
      </c>
      <c r="B2022" t="s">
        <v>8732</v>
      </c>
      <c r="C2022" s="1" t="str">
        <f t="shared" si="338"/>
        <v>21:0502</v>
      </c>
      <c r="D2022" s="1" t="str">
        <f t="shared" si="339"/>
        <v>21:0166</v>
      </c>
      <c r="E2022" t="s">
        <v>8733</v>
      </c>
      <c r="F2022" t="s">
        <v>8734</v>
      </c>
      <c r="H2022">
        <v>52.365354500000002</v>
      </c>
      <c r="I2022">
        <v>-63.398067500000003</v>
      </c>
      <c r="J2022" s="1" t="str">
        <f t="shared" si="340"/>
        <v>NGR lake sediment grab sample</v>
      </c>
      <c r="K2022" s="1" t="str">
        <f t="shared" si="341"/>
        <v>&lt;177 micron (NGR)</v>
      </c>
      <c r="L2022">
        <v>51</v>
      </c>
      <c r="M2022" t="s">
        <v>127</v>
      </c>
      <c r="N2022">
        <v>842</v>
      </c>
      <c r="O2022" t="s">
        <v>782</v>
      </c>
      <c r="P2022" t="s">
        <v>169</v>
      </c>
      <c r="Q2022" t="s">
        <v>95</v>
      </c>
      <c r="R2022" t="s">
        <v>67</v>
      </c>
      <c r="S2022" t="s">
        <v>232</v>
      </c>
      <c r="T2022" t="s">
        <v>40</v>
      </c>
      <c r="U2022" t="s">
        <v>8735</v>
      </c>
      <c r="V2022" t="s">
        <v>185</v>
      </c>
      <c r="W2022" t="s">
        <v>40</v>
      </c>
      <c r="X2022" t="s">
        <v>39</v>
      </c>
      <c r="Y2022" t="s">
        <v>38</v>
      </c>
      <c r="Z2022" t="s">
        <v>257</v>
      </c>
      <c r="AA2022" t="s">
        <v>135</v>
      </c>
      <c r="AB2022" t="s">
        <v>84</v>
      </c>
      <c r="AC2022" t="s">
        <v>590</v>
      </c>
      <c r="AD2022" t="s">
        <v>122</v>
      </c>
    </row>
    <row r="2023" spans="1:30" hidden="1" x14ac:dyDescent="0.3">
      <c r="A2023" t="s">
        <v>8736</v>
      </c>
      <c r="B2023" t="s">
        <v>8737</v>
      </c>
      <c r="C2023" s="1" t="str">
        <f t="shared" si="338"/>
        <v>21:0502</v>
      </c>
      <c r="D2023" s="1" t="str">
        <f t="shared" si="339"/>
        <v>21:0166</v>
      </c>
      <c r="E2023" t="s">
        <v>8738</v>
      </c>
      <c r="F2023" t="s">
        <v>8739</v>
      </c>
      <c r="H2023">
        <v>52.371226700000001</v>
      </c>
      <c r="I2023">
        <v>-63.340618300000003</v>
      </c>
      <c r="J2023" s="1" t="str">
        <f t="shared" si="340"/>
        <v>NGR lake sediment grab sample</v>
      </c>
      <c r="K2023" s="1" t="str">
        <f t="shared" si="341"/>
        <v>&lt;177 micron (NGR)</v>
      </c>
      <c r="L2023">
        <v>51</v>
      </c>
      <c r="M2023" t="s">
        <v>142</v>
      </c>
      <c r="N2023">
        <v>843</v>
      </c>
      <c r="O2023" t="s">
        <v>211</v>
      </c>
      <c r="P2023" t="s">
        <v>193</v>
      </c>
      <c r="Q2023" t="s">
        <v>95</v>
      </c>
      <c r="R2023" t="s">
        <v>185</v>
      </c>
      <c r="S2023" t="s">
        <v>131</v>
      </c>
      <c r="T2023" t="s">
        <v>40</v>
      </c>
      <c r="U2023" t="s">
        <v>1584</v>
      </c>
      <c r="V2023" t="s">
        <v>157</v>
      </c>
      <c r="W2023" t="s">
        <v>40</v>
      </c>
      <c r="X2023" t="s">
        <v>43</v>
      </c>
      <c r="Y2023" t="s">
        <v>55</v>
      </c>
      <c r="Z2023" t="s">
        <v>423</v>
      </c>
      <c r="AA2023" t="s">
        <v>204</v>
      </c>
      <c r="AB2023" t="s">
        <v>597</v>
      </c>
      <c r="AC2023" t="s">
        <v>106</v>
      </c>
      <c r="AD2023" t="s">
        <v>203</v>
      </c>
    </row>
    <row r="2024" spans="1:30" hidden="1" x14ac:dyDescent="0.3">
      <c r="A2024" t="s">
        <v>8740</v>
      </c>
      <c r="B2024" t="s">
        <v>8741</v>
      </c>
      <c r="C2024" s="1" t="str">
        <f t="shared" si="338"/>
        <v>21:0502</v>
      </c>
      <c r="D2024" s="1" t="str">
        <f t="shared" si="339"/>
        <v>21:0166</v>
      </c>
      <c r="E2024" t="s">
        <v>8709</v>
      </c>
      <c r="F2024" t="s">
        <v>8742</v>
      </c>
      <c r="H2024">
        <v>52.366680799999997</v>
      </c>
      <c r="I2024">
        <v>-63.2817352</v>
      </c>
      <c r="J2024" s="1" t="str">
        <f t="shared" si="340"/>
        <v>NGR lake sediment grab sample</v>
      </c>
      <c r="K2024" s="1" t="str">
        <f t="shared" si="341"/>
        <v>&lt;177 micron (NGR)</v>
      </c>
      <c r="L2024">
        <v>51</v>
      </c>
      <c r="M2024" t="s">
        <v>52</v>
      </c>
      <c r="N2024">
        <v>844</v>
      </c>
      <c r="O2024" t="s">
        <v>35</v>
      </c>
      <c r="P2024" t="s">
        <v>130</v>
      </c>
      <c r="Q2024" t="s">
        <v>95</v>
      </c>
      <c r="R2024" t="s">
        <v>153</v>
      </c>
      <c r="S2024" t="s">
        <v>55</v>
      </c>
      <c r="T2024" t="s">
        <v>40</v>
      </c>
      <c r="U2024" t="s">
        <v>214</v>
      </c>
      <c r="V2024" t="s">
        <v>505</v>
      </c>
      <c r="W2024" t="s">
        <v>40</v>
      </c>
      <c r="X2024" t="s">
        <v>43</v>
      </c>
      <c r="Y2024" t="s">
        <v>39</v>
      </c>
      <c r="Z2024" t="s">
        <v>204</v>
      </c>
      <c r="AA2024" t="s">
        <v>258</v>
      </c>
      <c r="AB2024" t="s">
        <v>539</v>
      </c>
      <c r="AC2024" t="s">
        <v>179</v>
      </c>
      <c r="AD2024" t="s">
        <v>107</v>
      </c>
    </row>
    <row r="2025" spans="1:30" hidden="1" x14ac:dyDescent="0.3">
      <c r="A2025" t="s">
        <v>8743</v>
      </c>
      <c r="B2025" t="s">
        <v>8744</v>
      </c>
      <c r="C2025" s="1" t="str">
        <f t="shared" si="338"/>
        <v>21:0502</v>
      </c>
      <c r="D2025" s="1" t="str">
        <f t="shared" si="339"/>
        <v>21:0166</v>
      </c>
      <c r="E2025" t="s">
        <v>8709</v>
      </c>
      <c r="F2025" t="s">
        <v>8745</v>
      </c>
      <c r="H2025">
        <v>52.366680799999997</v>
      </c>
      <c r="I2025">
        <v>-63.2817352</v>
      </c>
      <c r="J2025" s="1" t="str">
        <f t="shared" si="340"/>
        <v>NGR lake sediment grab sample</v>
      </c>
      <c r="K2025" s="1" t="str">
        <f t="shared" si="341"/>
        <v>&lt;177 micron (NGR)</v>
      </c>
      <c r="L2025">
        <v>51</v>
      </c>
      <c r="M2025" t="s">
        <v>65</v>
      </c>
      <c r="N2025">
        <v>845</v>
      </c>
      <c r="O2025" t="s">
        <v>247</v>
      </c>
      <c r="P2025" t="s">
        <v>185</v>
      </c>
      <c r="Q2025" t="s">
        <v>95</v>
      </c>
      <c r="R2025" t="s">
        <v>153</v>
      </c>
      <c r="S2025" t="s">
        <v>55</v>
      </c>
      <c r="T2025" t="s">
        <v>40</v>
      </c>
      <c r="U2025" t="s">
        <v>337</v>
      </c>
      <c r="V2025" t="s">
        <v>60</v>
      </c>
      <c r="W2025" t="s">
        <v>40</v>
      </c>
      <c r="X2025" t="s">
        <v>43</v>
      </c>
      <c r="Y2025" t="s">
        <v>95</v>
      </c>
      <c r="Z2025" t="s">
        <v>35</v>
      </c>
      <c r="AA2025" t="s">
        <v>135</v>
      </c>
      <c r="AB2025" t="s">
        <v>35</v>
      </c>
      <c r="AC2025" t="s">
        <v>57</v>
      </c>
      <c r="AD2025" t="s">
        <v>241</v>
      </c>
    </row>
    <row r="2026" spans="1:30" hidden="1" x14ac:dyDescent="0.3">
      <c r="A2026" t="s">
        <v>8746</v>
      </c>
      <c r="B2026" t="s">
        <v>8747</v>
      </c>
      <c r="C2026" s="1" t="str">
        <f t="shared" si="338"/>
        <v>21:0502</v>
      </c>
      <c r="D2026" s="1" t="str">
        <f t="shared" si="339"/>
        <v>21:0166</v>
      </c>
      <c r="E2026" t="s">
        <v>8748</v>
      </c>
      <c r="F2026" t="s">
        <v>8749</v>
      </c>
      <c r="H2026">
        <v>52.368004599999999</v>
      </c>
      <c r="I2026">
        <v>-63.231677400000002</v>
      </c>
      <c r="J2026" s="1" t="str">
        <f t="shared" si="340"/>
        <v>NGR lake sediment grab sample</v>
      </c>
      <c r="K2026" s="1" t="str">
        <f t="shared" si="341"/>
        <v>&lt;177 micron (NGR)</v>
      </c>
      <c r="L2026">
        <v>51</v>
      </c>
      <c r="M2026" t="s">
        <v>150</v>
      </c>
      <c r="N2026">
        <v>846</v>
      </c>
      <c r="O2026" t="s">
        <v>1047</v>
      </c>
      <c r="P2026" t="s">
        <v>232</v>
      </c>
      <c r="Q2026" t="s">
        <v>95</v>
      </c>
      <c r="R2026" t="s">
        <v>130</v>
      </c>
      <c r="S2026" t="s">
        <v>79</v>
      </c>
      <c r="T2026" t="s">
        <v>40</v>
      </c>
      <c r="U2026" t="s">
        <v>2422</v>
      </c>
      <c r="V2026" t="s">
        <v>37</v>
      </c>
      <c r="W2026" t="s">
        <v>40</v>
      </c>
      <c r="X2026" t="s">
        <v>43</v>
      </c>
      <c r="Y2026" t="s">
        <v>95</v>
      </c>
      <c r="Z2026" t="s">
        <v>337</v>
      </c>
      <c r="AA2026" t="s">
        <v>45</v>
      </c>
      <c r="AB2026" t="s">
        <v>766</v>
      </c>
      <c r="AC2026" t="s">
        <v>42</v>
      </c>
      <c r="AD2026" t="s">
        <v>86</v>
      </c>
    </row>
    <row r="2027" spans="1:30" hidden="1" x14ac:dyDescent="0.3">
      <c r="A2027" t="s">
        <v>8750</v>
      </c>
      <c r="B2027" t="s">
        <v>8751</v>
      </c>
      <c r="C2027" s="1" t="str">
        <f t="shared" si="338"/>
        <v>21:0502</v>
      </c>
      <c r="D2027" s="1" t="str">
        <f t="shared" si="339"/>
        <v>21:0166</v>
      </c>
      <c r="E2027" t="s">
        <v>8752</v>
      </c>
      <c r="F2027" t="s">
        <v>8753</v>
      </c>
      <c r="H2027">
        <v>52.372093499999998</v>
      </c>
      <c r="I2027">
        <v>-63.170274499999998</v>
      </c>
      <c r="J2027" s="1" t="str">
        <f t="shared" si="340"/>
        <v>NGR lake sediment grab sample</v>
      </c>
      <c r="K2027" s="1" t="str">
        <f t="shared" si="341"/>
        <v>&lt;177 micron (NGR)</v>
      </c>
      <c r="L2027">
        <v>51</v>
      </c>
      <c r="M2027" t="s">
        <v>175</v>
      </c>
      <c r="N2027">
        <v>847</v>
      </c>
      <c r="O2027" t="s">
        <v>1019</v>
      </c>
      <c r="P2027" t="s">
        <v>38</v>
      </c>
      <c r="Q2027" t="s">
        <v>39</v>
      </c>
      <c r="R2027" t="s">
        <v>131</v>
      </c>
      <c r="S2027" t="s">
        <v>37</v>
      </c>
      <c r="T2027" t="s">
        <v>40</v>
      </c>
      <c r="U2027" t="s">
        <v>93</v>
      </c>
      <c r="V2027" t="s">
        <v>1642</v>
      </c>
      <c r="W2027" t="s">
        <v>40</v>
      </c>
      <c r="X2027" t="s">
        <v>43</v>
      </c>
      <c r="Y2027" t="s">
        <v>95</v>
      </c>
      <c r="Z2027" t="s">
        <v>134</v>
      </c>
      <c r="AA2027" t="s">
        <v>258</v>
      </c>
      <c r="AB2027" t="s">
        <v>68</v>
      </c>
      <c r="AC2027" t="s">
        <v>57</v>
      </c>
      <c r="AD2027" t="s">
        <v>86</v>
      </c>
    </row>
    <row r="2028" spans="1:30" hidden="1" x14ac:dyDescent="0.3">
      <c r="A2028" t="s">
        <v>8754</v>
      </c>
      <c r="B2028" t="s">
        <v>8755</v>
      </c>
      <c r="C2028" s="1" t="str">
        <f t="shared" si="338"/>
        <v>21:0502</v>
      </c>
      <c r="D2028" s="1" t="str">
        <f t="shared" si="339"/>
        <v>21:0166</v>
      </c>
      <c r="E2028" t="s">
        <v>8756</v>
      </c>
      <c r="F2028" t="s">
        <v>8757</v>
      </c>
      <c r="H2028">
        <v>52.3648369</v>
      </c>
      <c r="I2028">
        <v>-63.128906000000001</v>
      </c>
      <c r="J2028" s="1" t="str">
        <f t="shared" si="340"/>
        <v>NGR lake sediment grab sample</v>
      </c>
      <c r="K2028" s="1" t="str">
        <f t="shared" si="341"/>
        <v>&lt;177 micron (NGR)</v>
      </c>
      <c r="L2028">
        <v>51</v>
      </c>
      <c r="M2028" t="s">
        <v>184</v>
      </c>
      <c r="N2028">
        <v>848</v>
      </c>
      <c r="O2028" t="s">
        <v>67</v>
      </c>
      <c r="P2028" t="s">
        <v>202</v>
      </c>
      <c r="Q2028" t="s">
        <v>55</v>
      </c>
      <c r="R2028" t="s">
        <v>38</v>
      </c>
      <c r="S2028" t="s">
        <v>39</v>
      </c>
      <c r="T2028" t="s">
        <v>40</v>
      </c>
      <c r="U2028" t="s">
        <v>135</v>
      </c>
      <c r="V2028" t="s">
        <v>313</v>
      </c>
      <c r="W2028" t="s">
        <v>40</v>
      </c>
      <c r="X2028" t="s">
        <v>43</v>
      </c>
      <c r="Y2028" t="s">
        <v>95</v>
      </c>
      <c r="Z2028" t="s">
        <v>67</v>
      </c>
      <c r="AA2028" t="s">
        <v>135</v>
      </c>
      <c r="AB2028" t="s">
        <v>416</v>
      </c>
      <c r="AC2028" t="s">
        <v>179</v>
      </c>
      <c r="AD2028" t="s">
        <v>71</v>
      </c>
    </row>
    <row r="2029" spans="1:30" hidden="1" x14ac:dyDescent="0.3">
      <c r="A2029" t="s">
        <v>8758</v>
      </c>
      <c r="B2029" t="s">
        <v>8759</v>
      </c>
      <c r="C2029" s="1" t="str">
        <f t="shared" si="338"/>
        <v>21:0502</v>
      </c>
      <c r="D2029" s="1" t="str">
        <f t="shared" si="339"/>
        <v>21:0166</v>
      </c>
      <c r="E2029" t="s">
        <v>8760</v>
      </c>
      <c r="F2029" t="s">
        <v>8761</v>
      </c>
      <c r="H2029">
        <v>52.360110800000001</v>
      </c>
      <c r="I2029">
        <v>-63.059128299999998</v>
      </c>
      <c r="J2029" s="1" t="str">
        <f t="shared" si="340"/>
        <v>NGR lake sediment grab sample</v>
      </c>
      <c r="K2029" s="1" t="str">
        <f t="shared" si="341"/>
        <v>&lt;177 micron (NGR)</v>
      </c>
      <c r="L2029">
        <v>51</v>
      </c>
      <c r="M2029" t="s">
        <v>191</v>
      </c>
      <c r="N2029">
        <v>849</v>
      </c>
      <c r="O2029" t="s">
        <v>164</v>
      </c>
      <c r="P2029" t="s">
        <v>79</v>
      </c>
      <c r="Q2029" t="s">
        <v>95</v>
      </c>
      <c r="R2029" t="s">
        <v>131</v>
      </c>
      <c r="S2029" t="s">
        <v>55</v>
      </c>
      <c r="T2029" t="s">
        <v>40</v>
      </c>
      <c r="U2029" t="s">
        <v>335</v>
      </c>
      <c r="V2029" t="s">
        <v>233</v>
      </c>
      <c r="W2029" t="s">
        <v>40</v>
      </c>
      <c r="X2029" t="s">
        <v>43</v>
      </c>
      <c r="Y2029" t="s">
        <v>39</v>
      </c>
      <c r="Z2029" t="s">
        <v>164</v>
      </c>
      <c r="AA2029" t="s">
        <v>67</v>
      </c>
      <c r="AB2029" t="s">
        <v>104</v>
      </c>
      <c r="AC2029" t="s">
        <v>179</v>
      </c>
      <c r="AD2029" t="s">
        <v>409</v>
      </c>
    </row>
    <row r="2030" spans="1:30" hidden="1" x14ac:dyDescent="0.3">
      <c r="A2030" t="s">
        <v>8762</v>
      </c>
      <c r="B2030" t="s">
        <v>8763</v>
      </c>
      <c r="C2030" s="1" t="str">
        <f t="shared" si="338"/>
        <v>21:0502</v>
      </c>
      <c r="D2030" s="1" t="str">
        <f t="shared" si="339"/>
        <v>21:0166</v>
      </c>
      <c r="E2030" t="s">
        <v>8764</v>
      </c>
      <c r="F2030" t="s">
        <v>8765</v>
      </c>
      <c r="H2030">
        <v>52.362896200000002</v>
      </c>
      <c r="I2030">
        <v>-63.004988900000001</v>
      </c>
      <c r="J2030" s="1" t="str">
        <f t="shared" si="340"/>
        <v>NGR lake sediment grab sample</v>
      </c>
      <c r="K2030" s="1" t="str">
        <f t="shared" si="341"/>
        <v>&lt;177 micron (NGR)</v>
      </c>
      <c r="L2030">
        <v>51</v>
      </c>
      <c r="M2030" t="s">
        <v>201</v>
      </c>
      <c r="N2030">
        <v>850</v>
      </c>
      <c r="O2030" t="s">
        <v>104</v>
      </c>
      <c r="P2030" t="s">
        <v>202</v>
      </c>
      <c r="Q2030" t="s">
        <v>39</v>
      </c>
      <c r="R2030" t="s">
        <v>92</v>
      </c>
      <c r="S2030" t="s">
        <v>38</v>
      </c>
      <c r="T2030" t="s">
        <v>40</v>
      </c>
      <c r="U2030" t="s">
        <v>263</v>
      </c>
      <c r="V2030" t="s">
        <v>233</v>
      </c>
      <c r="W2030" t="s">
        <v>40</v>
      </c>
      <c r="X2030" t="s">
        <v>43</v>
      </c>
      <c r="Y2030" t="s">
        <v>95</v>
      </c>
      <c r="Z2030" t="s">
        <v>204</v>
      </c>
      <c r="AA2030" t="s">
        <v>58</v>
      </c>
      <c r="AB2030" t="s">
        <v>1076</v>
      </c>
      <c r="AC2030" t="s">
        <v>239</v>
      </c>
      <c r="AD2030" t="s">
        <v>107</v>
      </c>
    </row>
    <row r="2031" spans="1:30" hidden="1" x14ac:dyDescent="0.3">
      <c r="A2031" t="s">
        <v>8766</v>
      </c>
      <c r="B2031" t="s">
        <v>8767</v>
      </c>
      <c r="C2031" s="1" t="str">
        <f t="shared" si="338"/>
        <v>21:0502</v>
      </c>
      <c r="D2031" s="1" t="str">
        <f t="shared" si="339"/>
        <v>21:0166</v>
      </c>
      <c r="E2031" t="s">
        <v>8768</v>
      </c>
      <c r="F2031" t="s">
        <v>8769</v>
      </c>
      <c r="H2031">
        <v>52.353631100000001</v>
      </c>
      <c r="I2031">
        <v>-62.965419099999998</v>
      </c>
      <c r="J2031" s="1" t="str">
        <f t="shared" si="340"/>
        <v>NGR lake sediment grab sample</v>
      </c>
      <c r="K2031" s="1" t="str">
        <f t="shared" si="341"/>
        <v>&lt;177 micron (NGR)</v>
      </c>
      <c r="L2031">
        <v>51</v>
      </c>
      <c r="M2031" t="s">
        <v>210</v>
      </c>
      <c r="N2031">
        <v>851</v>
      </c>
      <c r="O2031" t="s">
        <v>270</v>
      </c>
      <c r="P2031" t="s">
        <v>38</v>
      </c>
      <c r="Q2031" t="s">
        <v>95</v>
      </c>
      <c r="R2031" t="s">
        <v>92</v>
      </c>
      <c r="S2031" t="s">
        <v>176</v>
      </c>
      <c r="T2031" t="s">
        <v>40</v>
      </c>
      <c r="U2031" t="s">
        <v>5734</v>
      </c>
      <c r="V2031" t="s">
        <v>1337</v>
      </c>
      <c r="W2031" t="s">
        <v>40</v>
      </c>
      <c r="X2031" t="s">
        <v>43</v>
      </c>
      <c r="Y2031" t="s">
        <v>55</v>
      </c>
      <c r="Z2031" t="s">
        <v>134</v>
      </c>
      <c r="AA2031" t="s">
        <v>135</v>
      </c>
      <c r="AB2031" t="s">
        <v>614</v>
      </c>
      <c r="AC2031" t="s">
        <v>42</v>
      </c>
      <c r="AD2031" t="s">
        <v>203</v>
      </c>
    </row>
    <row r="2032" spans="1:30" hidden="1" x14ac:dyDescent="0.3">
      <c r="A2032" t="s">
        <v>8770</v>
      </c>
      <c r="B2032" t="s">
        <v>8771</v>
      </c>
      <c r="C2032" s="1" t="str">
        <f t="shared" si="338"/>
        <v>21:0502</v>
      </c>
      <c r="D2032" s="1" t="str">
        <f t="shared" si="339"/>
        <v>21:0166</v>
      </c>
      <c r="E2032" t="s">
        <v>8772</v>
      </c>
      <c r="F2032" t="s">
        <v>8773</v>
      </c>
      <c r="H2032">
        <v>52.345680299999998</v>
      </c>
      <c r="I2032">
        <v>-63.038542300000003</v>
      </c>
      <c r="J2032" s="1" t="str">
        <f t="shared" si="340"/>
        <v>NGR lake sediment grab sample</v>
      </c>
      <c r="K2032" s="1" t="str">
        <f t="shared" si="341"/>
        <v>&lt;177 micron (NGR)</v>
      </c>
      <c r="L2032">
        <v>51</v>
      </c>
      <c r="M2032" t="s">
        <v>221</v>
      </c>
      <c r="N2032">
        <v>852</v>
      </c>
      <c r="O2032" t="s">
        <v>214</v>
      </c>
      <c r="P2032" t="s">
        <v>202</v>
      </c>
      <c r="Q2032" t="s">
        <v>95</v>
      </c>
      <c r="R2032" t="s">
        <v>79</v>
      </c>
      <c r="S2032" t="s">
        <v>67</v>
      </c>
      <c r="T2032" t="s">
        <v>40</v>
      </c>
      <c r="U2032" t="s">
        <v>7742</v>
      </c>
      <c r="V2032" t="s">
        <v>266</v>
      </c>
      <c r="W2032" t="s">
        <v>40</v>
      </c>
      <c r="X2032" t="s">
        <v>179</v>
      </c>
      <c r="Y2032" t="s">
        <v>55</v>
      </c>
      <c r="Z2032" t="s">
        <v>423</v>
      </c>
      <c r="AA2032" t="s">
        <v>214</v>
      </c>
      <c r="AB2032" t="s">
        <v>1927</v>
      </c>
      <c r="AC2032" t="s">
        <v>42</v>
      </c>
      <c r="AD2032" t="s">
        <v>449</v>
      </c>
    </row>
    <row r="2033" spans="1:30" hidden="1" x14ac:dyDescent="0.3">
      <c r="A2033" t="s">
        <v>8774</v>
      </c>
      <c r="B2033" t="s">
        <v>8775</v>
      </c>
      <c r="C2033" s="1" t="str">
        <f t="shared" si="338"/>
        <v>21:0502</v>
      </c>
      <c r="D2033" s="1" t="str">
        <f t="shared" si="339"/>
        <v>21:0166</v>
      </c>
      <c r="E2033" t="s">
        <v>8776</v>
      </c>
      <c r="F2033" t="s">
        <v>8777</v>
      </c>
      <c r="H2033">
        <v>52.302103600000002</v>
      </c>
      <c r="I2033">
        <v>-63.0311843</v>
      </c>
      <c r="J2033" s="1" t="str">
        <f t="shared" si="340"/>
        <v>NGR lake sediment grab sample</v>
      </c>
      <c r="K2033" s="1" t="str">
        <f t="shared" si="341"/>
        <v>&lt;177 micron (NGR)</v>
      </c>
      <c r="L2033">
        <v>51</v>
      </c>
      <c r="M2033" t="s">
        <v>230</v>
      </c>
      <c r="N2033">
        <v>853</v>
      </c>
      <c r="O2033" t="s">
        <v>571</v>
      </c>
      <c r="P2033" t="s">
        <v>119</v>
      </c>
      <c r="Q2033" t="s">
        <v>95</v>
      </c>
      <c r="R2033" t="s">
        <v>202</v>
      </c>
      <c r="S2033" t="s">
        <v>38</v>
      </c>
      <c r="T2033" t="s">
        <v>40</v>
      </c>
      <c r="U2033" t="s">
        <v>528</v>
      </c>
      <c r="V2033" t="s">
        <v>705</v>
      </c>
      <c r="W2033" t="s">
        <v>40</v>
      </c>
      <c r="X2033" t="s">
        <v>43</v>
      </c>
      <c r="Y2033" t="s">
        <v>95</v>
      </c>
      <c r="Z2033" t="s">
        <v>337</v>
      </c>
      <c r="AA2033" t="s">
        <v>204</v>
      </c>
      <c r="AB2033" t="s">
        <v>215</v>
      </c>
      <c r="AC2033" t="s">
        <v>179</v>
      </c>
      <c r="AD2033" t="s">
        <v>605</v>
      </c>
    </row>
    <row r="2034" spans="1:30" hidden="1" x14ac:dyDescent="0.3">
      <c r="A2034" t="s">
        <v>8778</v>
      </c>
      <c r="B2034" t="s">
        <v>8779</v>
      </c>
      <c r="C2034" s="1" t="str">
        <f t="shared" si="338"/>
        <v>21:0502</v>
      </c>
      <c r="D2034" s="1" t="str">
        <f t="shared" si="339"/>
        <v>21:0166</v>
      </c>
      <c r="E2034" t="s">
        <v>8780</v>
      </c>
      <c r="F2034" t="s">
        <v>8781</v>
      </c>
      <c r="H2034">
        <v>52.275615799999997</v>
      </c>
      <c r="I2034">
        <v>-63.032146300000001</v>
      </c>
      <c r="J2034" s="1" t="str">
        <f t="shared" si="340"/>
        <v>NGR lake sediment grab sample</v>
      </c>
      <c r="K2034" s="1" t="str">
        <f t="shared" si="341"/>
        <v>&lt;177 micron (NGR)</v>
      </c>
      <c r="L2034">
        <v>51</v>
      </c>
      <c r="M2034" t="s">
        <v>238</v>
      </c>
      <c r="N2034">
        <v>854</v>
      </c>
      <c r="O2034" t="s">
        <v>214</v>
      </c>
      <c r="P2034" t="s">
        <v>176</v>
      </c>
      <c r="Q2034" t="s">
        <v>55</v>
      </c>
      <c r="R2034" t="s">
        <v>38</v>
      </c>
      <c r="S2034" t="s">
        <v>38</v>
      </c>
      <c r="T2034" t="s">
        <v>40</v>
      </c>
      <c r="U2034" t="s">
        <v>2194</v>
      </c>
      <c r="V2034" t="s">
        <v>620</v>
      </c>
      <c r="W2034" t="s">
        <v>40</v>
      </c>
      <c r="X2034" t="s">
        <v>43</v>
      </c>
      <c r="Y2034" t="s">
        <v>39</v>
      </c>
      <c r="Z2034" t="s">
        <v>135</v>
      </c>
      <c r="AA2034" t="s">
        <v>135</v>
      </c>
      <c r="AB2034" t="s">
        <v>372</v>
      </c>
      <c r="AC2034" t="s">
        <v>42</v>
      </c>
      <c r="AD2034" t="s">
        <v>203</v>
      </c>
    </row>
    <row r="2035" spans="1:30" hidden="1" x14ac:dyDescent="0.3">
      <c r="A2035" t="s">
        <v>8782</v>
      </c>
      <c r="B2035" t="s">
        <v>8783</v>
      </c>
      <c r="C2035" s="1" t="str">
        <f t="shared" si="338"/>
        <v>21:0502</v>
      </c>
      <c r="D2035" s="1" t="str">
        <f t="shared" si="339"/>
        <v>21:0166</v>
      </c>
      <c r="E2035" t="s">
        <v>8784</v>
      </c>
      <c r="F2035" t="s">
        <v>8785</v>
      </c>
      <c r="H2035">
        <v>52.279245500000002</v>
      </c>
      <c r="I2035">
        <v>-63.059806700000003</v>
      </c>
      <c r="J2035" s="1" t="str">
        <f t="shared" si="340"/>
        <v>NGR lake sediment grab sample</v>
      </c>
      <c r="K2035" s="1" t="str">
        <f t="shared" si="341"/>
        <v>&lt;177 micron (NGR)</v>
      </c>
      <c r="L2035">
        <v>51</v>
      </c>
      <c r="M2035" t="s">
        <v>246</v>
      </c>
      <c r="N2035">
        <v>855</v>
      </c>
      <c r="O2035" t="s">
        <v>204</v>
      </c>
      <c r="P2035" t="s">
        <v>119</v>
      </c>
      <c r="Q2035" t="s">
        <v>95</v>
      </c>
      <c r="R2035" t="s">
        <v>79</v>
      </c>
      <c r="S2035" t="s">
        <v>37</v>
      </c>
      <c r="T2035" t="s">
        <v>40</v>
      </c>
      <c r="U2035" t="s">
        <v>114</v>
      </c>
      <c r="V2035" t="s">
        <v>167</v>
      </c>
      <c r="W2035" t="s">
        <v>40</v>
      </c>
      <c r="X2035" t="s">
        <v>43</v>
      </c>
      <c r="Y2035" t="s">
        <v>39</v>
      </c>
      <c r="Z2035" t="s">
        <v>35</v>
      </c>
      <c r="AA2035" t="s">
        <v>134</v>
      </c>
      <c r="AB2035" t="s">
        <v>1250</v>
      </c>
      <c r="AC2035" t="s">
        <v>239</v>
      </c>
      <c r="AD2035" t="s">
        <v>71</v>
      </c>
    </row>
    <row r="2036" spans="1:30" hidden="1" x14ac:dyDescent="0.3">
      <c r="A2036" t="s">
        <v>8786</v>
      </c>
      <c r="B2036" t="s">
        <v>8787</v>
      </c>
      <c r="C2036" s="1" t="str">
        <f t="shared" si="338"/>
        <v>21:0502</v>
      </c>
      <c r="D2036" s="1" t="str">
        <f t="shared" si="339"/>
        <v>21:0166</v>
      </c>
      <c r="E2036" t="s">
        <v>8788</v>
      </c>
      <c r="F2036" t="s">
        <v>8789</v>
      </c>
      <c r="H2036">
        <v>52.311945399999999</v>
      </c>
      <c r="I2036">
        <v>-63.0602047</v>
      </c>
      <c r="J2036" s="1" t="str">
        <f t="shared" si="340"/>
        <v>NGR lake sediment grab sample</v>
      </c>
      <c r="K2036" s="1" t="str">
        <f t="shared" si="341"/>
        <v>&lt;177 micron (NGR)</v>
      </c>
      <c r="L2036">
        <v>52</v>
      </c>
      <c r="M2036" t="s">
        <v>34</v>
      </c>
      <c r="N2036">
        <v>856</v>
      </c>
      <c r="O2036" t="s">
        <v>263</v>
      </c>
      <c r="P2036" t="s">
        <v>153</v>
      </c>
      <c r="Q2036" t="s">
        <v>95</v>
      </c>
      <c r="R2036" t="s">
        <v>153</v>
      </c>
      <c r="S2036" t="s">
        <v>176</v>
      </c>
      <c r="T2036" t="s">
        <v>40</v>
      </c>
      <c r="U2036" t="s">
        <v>7531</v>
      </c>
      <c r="V2036" t="s">
        <v>8790</v>
      </c>
      <c r="W2036" t="s">
        <v>40</v>
      </c>
      <c r="X2036" t="s">
        <v>43</v>
      </c>
      <c r="Y2036" t="s">
        <v>37</v>
      </c>
      <c r="Z2036" t="s">
        <v>258</v>
      </c>
      <c r="AA2036" t="s">
        <v>135</v>
      </c>
      <c r="AB2036" t="s">
        <v>2125</v>
      </c>
      <c r="AC2036" t="s">
        <v>106</v>
      </c>
      <c r="AD2036" t="s">
        <v>324</v>
      </c>
    </row>
    <row r="2037" spans="1:30" hidden="1" x14ac:dyDescent="0.3">
      <c r="A2037" t="s">
        <v>8791</v>
      </c>
      <c r="B2037" t="s">
        <v>8792</v>
      </c>
      <c r="C2037" s="1" t="str">
        <f t="shared" si="338"/>
        <v>21:0502</v>
      </c>
      <c r="D2037" s="1" t="str">
        <f t="shared" si="339"/>
        <v>21:0166</v>
      </c>
      <c r="E2037" t="s">
        <v>8788</v>
      </c>
      <c r="F2037" t="s">
        <v>8793</v>
      </c>
      <c r="H2037">
        <v>52.311945399999999</v>
      </c>
      <c r="I2037">
        <v>-63.0602047</v>
      </c>
      <c r="J2037" s="1" t="str">
        <f t="shared" si="340"/>
        <v>NGR lake sediment grab sample</v>
      </c>
      <c r="K2037" s="1" t="str">
        <f t="shared" si="341"/>
        <v>&lt;177 micron (NGR)</v>
      </c>
      <c r="L2037">
        <v>52</v>
      </c>
      <c r="M2037" t="s">
        <v>52</v>
      </c>
      <c r="N2037">
        <v>857</v>
      </c>
      <c r="O2037" t="s">
        <v>576</v>
      </c>
      <c r="P2037" t="s">
        <v>153</v>
      </c>
      <c r="Q2037" t="s">
        <v>95</v>
      </c>
      <c r="R2037" t="s">
        <v>153</v>
      </c>
      <c r="S2037" t="s">
        <v>119</v>
      </c>
      <c r="T2037" t="s">
        <v>40</v>
      </c>
      <c r="U2037" t="s">
        <v>1236</v>
      </c>
      <c r="V2037" t="s">
        <v>3340</v>
      </c>
      <c r="W2037" t="s">
        <v>40</v>
      </c>
      <c r="X2037" t="s">
        <v>43</v>
      </c>
      <c r="Y2037" t="s">
        <v>55</v>
      </c>
      <c r="Z2037" t="s">
        <v>257</v>
      </c>
      <c r="AA2037" t="s">
        <v>214</v>
      </c>
      <c r="AB2037" t="s">
        <v>1961</v>
      </c>
      <c r="AC2037" t="s">
        <v>106</v>
      </c>
      <c r="AD2037" t="s">
        <v>122</v>
      </c>
    </row>
    <row r="2038" spans="1:30" hidden="1" x14ac:dyDescent="0.3">
      <c r="A2038" t="s">
        <v>8794</v>
      </c>
      <c r="B2038" t="s">
        <v>8795</v>
      </c>
      <c r="C2038" s="1" t="str">
        <f t="shared" si="338"/>
        <v>21:0502</v>
      </c>
      <c r="D2038" s="1" t="str">
        <f t="shared" si="339"/>
        <v>21:0166</v>
      </c>
      <c r="E2038" t="s">
        <v>8788</v>
      </c>
      <c r="F2038" t="s">
        <v>8796</v>
      </c>
      <c r="H2038">
        <v>52.311945399999999</v>
      </c>
      <c r="I2038">
        <v>-63.0602047</v>
      </c>
      <c r="J2038" s="1" t="str">
        <f t="shared" si="340"/>
        <v>NGR lake sediment grab sample</v>
      </c>
      <c r="K2038" s="1" t="str">
        <f t="shared" si="341"/>
        <v>&lt;177 micron (NGR)</v>
      </c>
      <c r="L2038">
        <v>52</v>
      </c>
      <c r="M2038" t="s">
        <v>65</v>
      </c>
      <c r="N2038">
        <v>858</v>
      </c>
      <c r="O2038" t="s">
        <v>576</v>
      </c>
      <c r="P2038" t="s">
        <v>79</v>
      </c>
      <c r="Q2038" t="s">
        <v>95</v>
      </c>
      <c r="R2038" t="s">
        <v>79</v>
      </c>
      <c r="S2038" t="s">
        <v>185</v>
      </c>
      <c r="T2038" t="s">
        <v>40</v>
      </c>
      <c r="U2038" t="s">
        <v>8797</v>
      </c>
      <c r="V2038" t="s">
        <v>37</v>
      </c>
      <c r="W2038" t="s">
        <v>40</v>
      </c>
      <c r="X2038" t="s">
        <v>43</v>
      </c>
      <c r="Y2038" t="s">
        <v>55</v>
      </c>
      <c r="Z2038" t="s">
        <v>257</v>
      </c>
      <c r="AA2038" t="s">
        <v>204</v>
      </c>
      <c r="AB2038" t="s">
        <v>2878</v>
      </c>
      <c r="AC2038" t="s">
        <v>60</v>
      </c>
      <c r="AD2038" t="s">
        <v>203</v>
      </c>
    </row>
    <row r="2039" spans="1:30" hidden="1" x14ac:dyDescent="0.3">
      <c r="A2039" t="s">
        <v>8798</v>
      </c>
      <c r="B2039" t="s">
        <v>8799</v>
      </c>
      <c r="C2039" s="1" t="str">
        <f t="shared" si="338"/>
        <v>21:0502</v>
      </c>
      <c r="D2039" s="1" t="str">
        <f t="shared" si="339"/>
        <v>21:0166</v>
      </c>
      <c r="E2039" t="s">
        <v>8800</v>
      </c>
      <c r="F2039" t="s">
        <v>8801</v>
      </c>
      <c r="H2039">
        <v>52.328173200000002</v>
      </c>
      <c r="I2039">
        <v>-63.0884444</v>
      </c>
      <c r="J2039" s="1" t="str">
        <f t="shared" si="340"/>
        <v>NGR lake sediment grab sample</v>
      </c>
      <c r="K2039" s="1" t="str">
        <f t="shared" si="341"/>
        <v>&lt;177 micron (NGR)</v>
      </c>
      <c r="L2039">
        <v>52</v>
      </c>
      <c r="M2039" t="s">
        <v>76</v>
      </c>
      <c r="N2039">
        <v>859</v>
      </c>
      <c r="O2039" t="s">
        <v>256</v>
      </c>
      <c r="P2039" t="s">
        <v>153</v>
      </c>
      <c r="Q2039" t="s">
        <v>95</v>
      </c>
      <c r="R2039" t="s">
        <v>131</v>
      </c>
      <c r="S2039" t="s">
        <v>55</v>
      </c>
      <c r="T2039" t="s">
        <v>40</v>
      </c>
      <c r="U2039" t="s">
        <v>403</v>
      </c>
      <c r="V2039" t="s">
        <v>313</v>
      </c>
      <c r="W2039" t="s">
        <v>40</v>
      </c>
      <c r="X2039" t="s">
        <v>43</v>
      </c>
      <c r="Y2039" t="s">
        <v>39</v>
      </c>
      <c r="Z2039" t="s">
        <v>204</v>
      </c>
      <c r="AA2039" t="s">
        <v>204</v>
      </c>
      <c r="AB2039" t="s">
        <v>462</v>
      </c>
      <c r="AC2039" t="s">
        <v>42</v>
      </c>
      <c r="AD2039" t="s">
        <v>71</v>
      </c>
    </row>
    <row r="2040" spans="1:30" hidden="1" x14ac:dyDescent="0.3">
      <c r="A2040" t="s">
        <v>8802</v>
      </c>
      <c r="B2040" t="s">
        <v>8803</v>
      </c>
      <c r="C2040" s="1" t="str">
        <f t="shared" si="338"/>
        <v>21:0502</v>
      </c>
      <c r="D2040" s="1" t="str">
        <f>HYPERLINK("http://geochem.nrcan.gc.ca/cdogs/content/svy/svy_e.htm", "")</f>
        <v/>
      </c>
      <c r="G2040" s="1" t="str">
        <f>HYPERLINK("http://geochem.nrcan.gc.ca/cdogs/content/cr_/cr_00055_e.htm", "55")</f>
        <v>55</v>
      </c>
      <c r="J2040" t="s">
        <v>161</v>
      </c>
      <c r="K2040" t="s">
        <v>162</v>
      </c>
      <c r="L2040">
        <v>52</v>
      </c>
      <c r="M2040" t="s">
        <v>163</v>
      </c>
      <c r="N2040">
        <v>860</v>
      </c>
      <c r="O2040" t="s">
        <v>263</v>
      </c>
      <c r="P2040" t="s">
        <v>130</v>
      </c>
      <c r="Q2040" t="s">
        <v>55</v>
      </c>
      <c r="R2040" t="s">
        <v>185</v>
      </c>
      <c r="S2040" t="s">
        <v>68</v>
      </c>
      <c r="T2040" t="s">
        <v>40</v>
      </c>
      <c r="U2040" t="s">
        <v>3341</v>
      </c>
      <c r="V2040" t="s">
        <v>167</v>
      </c>
      <c r="W2040" t="s">
        <v>40</v>
      </c>
      <c r="X2040" t="s">
        <v>39</v>
      </c>
      <c r="Y2040" t="s">
        <v>37</v>
      </c>
      <c r="Z2040" t="s">
        <v>134</v>
      </c>
      <c r="AA2040" t="s">
        <v>58</v>
      </c>
      <c r="AB2040" t="s">
        <v>2301</v>
      </c>
      <c r="AC2040" t="s">
        <v>68</v>
      </c>
      <c r="AD2040" t="s">
        <v>1448</v>
      </c>
    </row>
    <row r="2041" spans="1:30" hidden="1" x14ac:dyDescent="0.3">
      <c r="A2041" t="s">
        <v>8804</v>
      </c>
      <c r="B2041" t="s">
        <v>8805</v>
      </c>
      <c r="C2041" s="1" t="str">
        <f t="shared" si="338"/>
        <v>21:0502</v>
      </c>
      <c r="D2041" s="1" t="str">
        <f t="shared" ref="D2041:D2072" si="342">HYPERLINK("http://geochem.nrcan.gc.ca/cdogs/content/svy/svy210166_e.htm", "21:0166")</f>
        <v>21:0166</v>
      </c>
      <c r="E2041" t="s">
        <v>8806</v>
      </c>
      <c r="F2041" t="s">
        <v>8807</v>
      </c>
      <c r="H2041">
        <v>52.323903299999998</v>
      </c>
      <c r="I2041">
        <v>-63.134152899999997</v>
      </c>
      <c r="J2041" s="1" t="str">
        <f t="shared" ref="J2041:J2072" si="343">HYPERLINK("http://geochem.nrcan.gc.ca/cdogs/content/kwd/kwd020027_e.htm", "NGR lake sediment grab sample")</f>
        <v>NGR lake sediment grab sample</v>
      </c>
      <c r="K2041" s="1" t="str">
        <f t="shared" ref="K2041:K2072" si="344">HYPERLINK("http://geochem.nrcan.gc.ca/cdogs/content/kwd/kwd080006_e.htm", "&lt;177 micron (NGR)")</f>
        <v>&lt;177 micron (NGR)</v>
      </c>
      <c r="L2041">
        <v>52</v>
      </c>
      <c r="M2041" t="s">
        <v>91</v>
      </c>
      <c r="N2041">
        <v>861</v>
      </c>
      <c r="O2041" t="s">
        <v>67</v>
      </c>
      <c r="P2041" t="s">
        <v>79</v>
      </c>
      <c r="Q2041" t="s">
        <v>55</v>
      </c>
      <c r="R2041" t="s">
        <v>38</v>
      </c>
      <c r="S2041" t="s">
        <v>136</v>
      </c>
      <c r="T2041" t="s">
        <v>40</v>
      </c>
      <c r="U2041" t="s">
        <v>571</v>
      </c>
      <c r="V2041" t="s">
        <v>271</v>
      </c>
      <c r="W2041" t="s">
        <v>40</v>
      </c>
      <c r="X2041" t="s">
        <v>43</v>
      </c>
      <c r="Y2041" t="s">
        <v>39</v>
      </c>
      <c r="Z2041" t="s">
        <v>204</v>
      </c>
      <c r="AA2041" t="s">
        <v>214</v>
      </c>
      <c r="AB2041" t="s">
        <v>5113</v>
      </c>
      <c r="AC2041" t="s">
        <v>179</v>
      </c>
      <c r="AD2041" t="s">
        <v>196</v>
      </c>
    </row>
    <row r="2042" spans="1:30" hidden="1" x14ac:dyDescent="0.3">
      <c r="A2042" t="s">
        <v>8808</v>
      </c>
      <c r="B2042" t="s">
        <v>8809</v>
      </c>
      <c r="C2042" s="1" t="str">
        <f t="shared" si="338"/>
        <v>21:0502</v>
      </c>
      <c r="D2042" s="1" t="str">
        <f t="shared" si="342"/>
        <v>21:0166</v>
      </c>
      <c r="E2042" t="s">
        <v>8810</v>
      </c>
      <c r="F2042" t="s">
        <v>8811</v>
      </c>
      <c r="H2042">
        <v>52.295891900000001</v>
      </c>
      <c r="I2042">
        <v>-63.1301068</v>
      </c>
      <c r="J2042" s="1" t="str">
        <f t="shared" si="343"/>
        <v>NGR lake sediment grab sample</v>
      </c>
      <c r="K2042" s="1" t="str">
        <f t="shared" si="344"/>
        <v>&lt;177 micron (NGR)</v>
      </c>
      <c r="L2042">
        <v>52</v>
      </c>
      <c r="M2042" t="s">
        <v>102</v>
      </c>
      <c r="N2042">
        <v>862</v>
      </c>
      <c r="O2042" t="s">
        <v>391</v>
      </c>
      <c r="P2042" t="s">
        <v>119</v>
      </c>
      <c r="Q2042" t="s">
        <v>95</v>
      </c>
      <c r="R2042" t="s">
        <v>153</v>
      </c>
      <c r="S2042" t="s">
        <v>131</v>
      </c>
      <c r="T2042" t="s">
        <v>40</v>
      </c>
      <c r="U2042" t="s">
        <v>4215</v>
      </c>
      <c r="V2042" t="s">
        <v>631</v>
      </c>
      <c r="W2042" t="s">
        <v>194</v>
      </c>
      <c r="X2042" t="s">
        <v>43</v>
      </c>
      <c r="Y2042" t="s">
        <v>55</v>
      </c>
      <c r="Z2042" t="s">
        <v>211</v>
      </c>
      <c r="AA2042" t="s">
        <v>67</v>
      </c>
      <c r="AB2042" t="s">
        <v>1373</v>
      </c>
      <c r="AC2042" t="s">
        <v>106</v>
      </c>
      <c r="AD2042" t="s">
        <v>48</v>
      </c>
    </row>
    <row r="2043" spans="1:30" hidden="1" x14ac:dyDescent="0.3">
      <c r="A2043" t="s">
        <v>8812</v>
      </c>
      <c r="B2043" t="s">
        <v>8813</v>
      </c>
      <c r="C2043" s="1" t="str">
        <f t="shared" si="338"/>
        <v>21:0502</v>
      </c>
      <c r="D2043" s="1" t="str">
        <f t="shared" si="342"/>
        <v>21:0166</v>
      </c>
      <c r="E2043" t="s">
        <v>8814</v>
      </c>
      <c r="F2043" t="s">
        <v>8815</v>
      </c>
      <c r="H2043">
        <v>52.292436500000001</v>
      </c>
      <c r="I2043">
        <v>-63.167115699999997</v>
      </c>
      <c r="J2043" s="1" t="str">
        <f t="shared" si="343"/>
        <v>NGR lake sediment grab sample</v>
      </c>
      <c r="K2043" s="1" t="str">
        <f t="shared" si="344"/>
        <v>&lt;177 micron (NGR)</v>
      </c>
      <c r="L2043">
        <v>52</v>
      </c>
      <c r="M2043" t="s">
        <v>113</v>
      </c>
      <c r="N2043">
        <v>863</v>
      </c>
      <c r="O2043" t="s">
        <v>283</v>
      </c>
      <c r="P2043" t="s">
        <v>54</v>
      </c>
      <c r="Q2043" t="s">
        <v>95</v>
      </c>
      <c r="R2043" t="s">
        <v>202</v>
      </c>
      <c r="S2043" t="s">
        <v>131</v>
      </c>
      <c r="T2043" t="s">
        <v>40</v>
      </c>
      <c r="U2043" t="s">
        <v>8816</v>
      </c>
      <c r="V2043" t="s">
        <v>1198</v>
      </c>
      <c r="W2043" t="s">
        <v>40</v>
      </c>
      <c r="X2043" t="s">
        <v>43</v>
      </c>
      <c r="Y2043" t="s">
        <v>55</v>
      </c>
      <c r="Z2043" t="s">
        <v>211</v>
      </c>
      <c r="AA2043" t="s">
        <v>135</v>
      </c>
      <c r="AB2043" t="s">
        <v>1733</v>
      </c>
      <c r="AC2043" t="s">
        <v>60</v>
      </c>
      <c r="AD2043" t="s">
        <v>48</v>
      </c>
    </row>
    <row r="2044" spans="1:30" hidden="1" x14ac:dyDescent="0.3">
      <c r="A2044" t="s">
        <v>8817</v>
      </c>
      <c r="B2044" t="s">
        <v>8818</v>
      </c>
      <c r="C2044" s="1" t="str">
        <f t="shared" si="338"/>
        <v>21:0502</v>
      </c>
      <c r="D2044" s="1" t="str">
        <f t="shared" si="342"/>
        <v>21:0166</v>
      </c>
      <c r="E2044" t="s">
        <v>8819</v>
      </c>
      <c r="F2044" t="s">
        <v>8820</v>
      </c>
      <c r="H2044">
        <v>52.3353556</v>
      </c>
      <c r="I2044">
        <v>-63.182133999999998</v>
      </c>
      <c r="J2044" s="1" t="str">
        <f t="shared" si="343"/>
        <v>NGR lake sediment grab sample</v>
      </c>
      <c r="K2044" s="1" t="str">
        <f t="shared" si="344"/>
        <v>&lt;177 micron (NGR)</v>
      </c>
      <c r="L2044">
        <v>52</v>
      </c>
      <c r="M2044" t="s">
        <v>127</v>
      </c>
      <c r="N2044">
        <v>864</v>
      </c>
      <c r="O2044" t="s">
        <v>135</v>
      </c>
      <c r="P2044" t="s">
        <v>67</v>
      </c>
      <c r="Q2044" t="s">
        <v>95</v>
      </c>
      <c r="R2044" t="s">
        <v>176</v>
      </c>
      <c r="S2044" t="s">
        <v>136</v>
      </c>
      <c r="T2044" t="s">
        <v>40</v>
      </c>
      <c r="U2044" t="s">
        <v>135</v>
      </c>
      <c r="V2044" t="s">
        <v>239</v>
      </c>
      <c r="W2044" t="s">
        <v>40</v>
      </c>
      <c r="X2044" t="s">
        <v>43</v>
      </c>
      <c r="Y2044" t="s">
        <v>39</v>
      </c>
      <c r="Z2044" t="s">
        <v>204</v>
      </c>
      <c r="AA2044" t="s">
        <v>135</v>
      </c>
      <c r="AB2044" t="s">
        <v>437</v>
      </c>
      <c r="AC2044" t="s">
        <v>233</v>
      </c>
      <c r="AD2044" t="s">
        <v>241</v>
      </c>
    </row>
    <row r="2045" spans="1:30" hidden="1" x14ac:dyDescent="0.3">
      <c r="A2045" t="s">
        <v>8821</v>
      </c>
      <c r="B2045" t="s">
        <v>8822</v>
      </c>
      <c r="C2045" s="1" t="str">
        <f t="shared" si="338"/>
        <v>21:0502</v>
      </c>
      <c r="D2045" s="1" t="str">
        <f t="shared" si="342"/>
        <v>21:0166</v>
      </c>
      <c r="E2045" t="s">
        <v>8823</v>
      </c>
      <c r="F2045" t="s">
        <v>8824</v>
      </c>
      <c r="H2045">
        <v>52.333204199999997</v>
      </c>
      <c r="I2045">
        <v>-63.2293485</v>
      </c>
      <c r="J2045" s="1" t="str">
        <f t="shared" si="343"/>
        <v>NGR lake sediment grab sample</v>
      </c>
      <c r="K2045" s="1" t="str">
        <f t="shared" si="344"/>
        <v>&lt;177 micron (NGR)</v>
      </c>
      <c r="L2045">
        <v>52</v>
      </c>
      <c r="M2045" t="s">
        <v>142</v>
      </c>
      <c r="N2045">
        <v>865</v>
      </c>
      <c r="O2045" t="s">
        <v>128</v>
      </c>
      <c r="P2045" t="s">
        <v>265</v>
      </c>
      <c r="Q2045" t="s">
        <v>95</v>
      </c>
      <c r="R2045" t="s">
        <v>92</v>
      </c>
      <c r="S2045" t="s">
        <v>153</v>
      </c>
      <c r="T2045" t="s">
        <v>40</v>
      </c>
      <c r="U2045" t="s">
        <v>8825</v>
      </c>
      <c r="V2045" t="s">
        <v>461</v>
      </c>
      <c r="W2045" t="s">
        <v>40</v>
      </c>
      <c r="X2045" t="s">
        <v>43</v>
      </c>
      <c r="Y2045" t="s">
        <v>95</v>
      </c>
      <c r="Z2045" t="s">
        <v>258</v>
      </c>
      <c r="AA2045" t="s">
        <v>44</v>
      </c>
      <c r="AB2045" t="s">
        <v>519</v>
      </c>
      <c r="AC2045" t="s">
        <v>505</v>
      </c>
      <c r="AD2045" t="s">
        <v>107</v>
      </c>
    </row>
    <row r="2046" spans="1:30" hidden="1" x14ac:dyDescent="0.3">
      <c r="A2046" t="s">
        <v>8826</v>
      </c>
      <c r="B2046" t="s">
        <v>8827</v>
      </c>
      <c r="C2046" s="1" t="str">
        <f t="shared" si="338"/>
        <v>21:0502</v>
      </c>
      <c r="D2046" s="1" t="str">
        <f t="shared" si="342"/>
        <v>21:0166</v>
      </c>
      <c r="E2046" t="s">
        <v>8828</v>
      </c>
      <c r="F2046" t="s">
        <v>8829</v>
      </c>
      <c r="H2046">
        <v>52.296536799999998</v>
      </c>
      <c r="I2046">
        <v>-63.247481800000003</v>
      </c>
      <c r="J2046" s="1" t="str">
        <f t="shared" si="343"/>
        <v>NGR lake sediment grab sample</v>
      </c>
      <c r="K2046" s="1" t="str">
        <f t="shared" si="344"/>
        <v>&lt;177 micron (NGR)</v>
      </c>
      <c r="L2046">
        <v>52</v>
      </c>
      <c r="M2046" t="s">
        <v>150</v>
      </c>
      <c r="N2046">
        <v>866</v>
      </c>
      <c r="O2046" t="s">
        <v>1900</v>
      </c>
      <c r="P2046" t="s">
        <v>165</v>
      </c>
      <c r="Q2046" t="s">
        <v>95</v>
      </c>
      <c r="R2046" t="s">
        <v>119</v>
      </c>
      <c r="S2046" t="s">
        <v>119</v>
      </c>
      <c r="T2046" t="s">
        <v>40</v>
      </c>
      <c r="U2046" t="s">
        <v>1139</v>
      </c>
      <c r="V2046" t="s">
        <v>5153</v>
      </c>
      <c r="W2046" t="s">
        <v>40</v>
      </c>
      <c r="X2046" t="s">
        <v>43</v>
      </c>
      <c r="Y2046" t="s">
        <v>55</v>
      </c>
      <c r="Z2046" t="s">
        <v>258</v>
      </c>
      <c r="AA2046" t="s">
        <v>204</v>
      </c>
      <c r="AB2046" t="s">
        <v>1323</v>
      </c>
      <c r="AC2046" t="s">
        <v>596</v>
      </c>
      <c r="AD2046" t="s">
        <v>409</v>
      </c>
    </row>
    <row r="2047" spans="1:30" hidden="1" x14ac:dyDescent="0.3">
      <c r="A2047" t="s">
        <v>8830</v>
      </c>
      <c r="B2047" t="s">
        <v>8831</v>
      </c>
      <c r="C2047" s="1" t="str">
        <f t="shared" si="338"/>
        <v>21:0502</v>
      </c>
      <c r="D2047" s="1" t="str">
        <f t="shared" si="342"/>
        <v>21:0166</v>
      </c>
      <c r="E2047" t="s">
        <v>8832</v>
      </c>
      <c r="F2047" t="s">
        <v>8833</v>
      </c>
      <c r="H2047">
        <v>52.294952799999997</v>
      </c>
      <c r="I2047">
        <v>-63.291033800000001</v>
      </c>
      <c r="J2047" s="1" t="str">
        <f t="shared" si="343"/>
        <v>NGR lake sediment grab sample</v>
      </c>
      <c r="K2047" s="1" t="str">
        <f t="shared" si="344"/>
        <v>&lt;177 micron (NGR)</v>
      </c>
      <c r="L2047">
        <v>52</v>
      </c>
      <c r="M2047" t="s">
        <v>175</v>
      </c>
      <c r="N2047">
        <v>867</v>
      </c>
      <c r="O2047" t="s">
        <v>1900</v>
      </c>
      <c r="P2047" t="s">
        <v>169</v>
      </c>
      <c r="Q2047" t="s">
        <v>95</v>
      </c>
      <c r="R2047" t="s">
        <v>202</v>
      </c>
      <c r="S2047" t="s">
        <v>92</v>
      </c>
      <c r="T2047" t="s">
        <v>40</v>
      </c>
      <c r="U2047" t="s">
        <v>8834</v>
      </c>
      <c r="V2047" t="s">
        <v>689</v>
      </c>
      <c r="W2047" t="s">
        <v>40</v>
      </c>
      <c r="X2047" t="s">
        <v>43</v>
      </c>
      <c r="Y2047" t="s">
        <v>37</v>
      </c>
      <c r="Z2047" t="s">
        <v>211</v>
      </c>
      <c r="AA2047" t="s">
        <v>204</v>
      </c>
      <c r="AB2047" t="s">
        <v>1276</v>
      </c>
      <c r="AC2047" t="s">
        <v>42</v>
      </c>
      <c r="AD2047" t="s">
        <v>241</v>
      </c>
    </row>
    <row r="2048" spans="1:30" hidden="1" x14ac:dyDescent="0.3">
      <c r="A2048" t="s">
        <v>8835</v>
      </c>
      <c r="B2048" t="s">
        <v>8836</v>
      </c>
      <c r="C2048" s="1" t="str">
        <f t="shared" si="338"/>
        <v>21:0502</v>
      </c>
      <c r="D2048" s="1" t="str">
        <f t="shared" si="342"/>
        <v>21:0166</v>
      </c>
      <c r="E2048" t="s">
        <v>8837</v>
      </c>
      <c r="F2048" t="s">
        <v>8838</v>
      </c>
      <c r="H2048">
        <v>52.317714600000002</v>
      </c>
      <c r="I2048">
        <v>-63.270253099999998</v>
      </c>
      <c r="J2048" s="1" t="str">
        <f t="shared" si="343"/>
        <v>NGR lake sediment grab sample</v>
      </c>
      <c r="K2048" s="1" t="str">
        <f t="shared" si="344"/>
        <v>&lt;177 micron (NGR)</v>
      </c>
      <c r="L2048">
        <v>52</v>
      </c>
      <c r="M2048" t="s">
        <v>184</v>
      </c>
      <c r="N2048">
        <v>868</v>
      </c>
      <c r="O2048" t="s">
        <v>82</v>
      </c>
      <c r="P2048" t="s">
        <v>35</v>
      </c>
      <c r="Q2048" t="s">
        <v>95</v>
      </c>
      <c r="R2048" t="s">
        <v>67</v>
      </c>
      <c r="S2048" t="s">
        <v>397</v>
      </c>
      <c r="T2048" t="s">
        <v>40</v>
      </c>
      <c r="U2048" t="s">
        <v>8676</v>
      </c>
      <c r="V2048" t="s">
        <v>79</v>
      </c>
      <c r="W2048" t="s">
        <v>40</v>
      </c>
      <c r="X2048" t="s">
        <v>179</v>
      </c>
      <c r="Y2048" t="s">
        <v>55</v>
      </c>
      <c r="Z2048" t="s">
        <v>241</v>
      </c>
      <c r="AA2048" t="s">
        <v>45</v>
      </c>
      <c r="AB2048" t="s">
        <v>462</v>
      </c>
      <c r="AC2048" t="s">
        <v>714</v>
      </c>
      <c r="AD2048" t="s">
        <v>48</v>
      </c>
    </row>
    <row r="2049" spans="1:30" hidden="1" x14ac:dyDescent="0.3">
      <c r="A2049" t="s">
        <v>8839</v>
      </c>
      <c r="B2049" t="s">
        <v>8840</v>
      </c>
      <c r="C2049" s="1" t="str">
        <f t="shared" si="338"/>
        <v>21:0502</v>
      </c>
      <c r="D2049" s="1" t="str">
        <f t="shared" si="342"/>
        <v>21:0166</v>
      </c>
      <c r="E2049" t="s">
        <v>8841</v>
      </c>
      <c r="F2049" t="s">
        <v>8842</v>
      </c>
      <c r="H2049">
        <v>52.327083500000001</v>
      </c>
      <c r="I2049">
        <v>-63.345260400000001</v>
      </c>
      <c r="J2049" s="1" t="str">
        <f t="shared" si="343"/>
        <v>NGR lake sediment grab sample</v>
      </c>
      <c r="K2049" s="1" t="str">
        <f t="shared" si="344"/>
        <v>&lt;177 micron (NGR)</v>
      </c>
      <c r="L2049">
        <v>52</v>
      </c>
      <c r="M2049" t="s">
        <v>191</v>
      </c>
      <c r="N2049">
        <v>869</v>
      </c>
      <c r="O2049" t="s">
        <v>108</v>
      </c>
      <c r="P2049" t="s">
        <v>145</v>
      </c>
      <c r="Q2049" t="s">
        <v>95</v>
      </c>
      <c r="R2049" t="s">
        <v>202</v>
      </c>
      <c r="S2049" t="s">
        <v>136</v>
      </c>
      <c r="T2049" t="s">
        <v>40</v>
      </c>
      <c r="U2049" t="s">
        <v>116</v>
      </c>
      <c r="V2049" t="s">
        <v>974</v>
      </c>
      <c r="W2049" t="s">
        <v>40</v>
      </c>
      <c r="X2049" t="s">
        <v>43</v>
      </c>
      <c r="Y2049" t="s">
        <v>95</v>
      </c>
      <c r="Z2049" t="s">
        <v>135</v>
      </c>
      <c r="AA2049" t="s">
        <v>135</v>
      </c>
      <c r="AB2049" t="s">
        <v>519</v>
      </c>
      <c r="AC2049" t="s">
        <v>233</v>
      </c>
      <c r="AD2049" t="s">
        <v>392</v>
      </c>
    </row>
    <row r="2050" spans="1:30" hidden="1" x14ac:dyDescent="0.3">
      <c r="A2050" t="s">
        <v>8843</v>
      </c>
      <c r="B2050" t="s">
        <v>8844</v>
      </c>
      <c r="C2050" s="1" t="str">
        <f t="shared" si="338"/>
        <v>21:0502</v>
      </c>
      <c r="D2050" s="1" t="str">
        <f t="shared" si="342"/>
        <v>21:0166</v>
      </c>
      <c r="E2050" t="s">
        <v>8845</v>
      </c>
      <c r="F2050" t="s">
        <v>8846</v>
      </c>
      <c r="H2050">
        <v>52.295573099999999</v>
      </c>
      <c r="I2050">
        <v>-63.347165799999999</v>
      </c>
      <c r="J2050" s="1" t="str">
        <f t="shared" si="343"/>
        <v>NGR lake sediment grab sample</v>
      </c>
      <c r="K2050" s="1" t="str">
        <f t="shared" si="344"/>
        <v>&lt;177 micron (NGR)</v>
      </c>
      <c r="L2050">
        <v>52</v>
      </c>
      <c r="M2050" t="s">
        <v>201</v>
      </c>
      <c r="N2050">
        <v>870</v>
      </c>
      <c r="O2050" t="s">
        <v>397</v>
      </c>
      <c r="P2050" t="s">
        <v>145</v>
      </c>
      <c r="Q2050" t="s">
        <v>95</v>
      </c>
      <c r="R2050" t="s">
        <v>79</v>
      </c>
      <c r="S2050" t="s">
        <v>37</v>
      </c>
      <c r="T2050" t="s">
        <v>40</v>
      </c>
      <c r="U2050" t="s">
        <v>335</v>
      </c>
      <c r="V2050" t="s">
        <v>57</v>
      </c>
      <c r="W2050" t="s">
        <v>40</v>
      </c>
      <c r="X2050" t="s">
        <v>43</v>
      </c>
      <c r="Y2050" t="s">
        <v>95</v>
      </c>
      <c r="Z2050" t="s">
        <v>35</v>
      </c>
      <c r="AA2050" t="s">
        <v>58</v>
      </c>
      <c r="AB2050" t="s">
        <v>276</v>
      </c>
      <c r="AC2050" t="s">
        <v>144</v>
      </c>
      <c r="AD2050" t="s">
        <v>196</v>
      </c>
    </row>
    <row r="2051" spans="1:30" hidden="1" x14ac:dyDescent="0.3">
      <c r="A2051" t="s">
        <v>8847</v>
      </c>
      <c r="B2051" t="s">
        <v>8848</v>
      </c>
      <c r="C2051" s="1" t="str">
        <f t="shared" si="338"/>
        <v>21:0502</v>
      </c>
      <c r="D2051" s="1" t="str">
        <f t="shared" si="342"/>
        <v>21:0166</v>
      </c>
      <c r="E2051" t="s">
        <v>8849</v>
      </c>
      <c r="F2051" t="s">
        <v>8850</v>
      </c>
      <c r="H2051">
        <v>52.301035900000002</v>
      </c>
      <c r="I2051">
        <v>-63.3993714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52</v>
      </c>
      <c r="M2051" t="s">
        <v>210</v>
      </c>
      <c r="N2051">
        <v>871</v>
      </c>
      <c r="O2051" t="s">
        <v>344</v>
      </c>
      <c r="P2051" t="s">
        <v>78</v>
      </c>
      <c r="Q2051" t="s">
        <v>95</v>
      </c>
      <c r="R2051" t="s">
        <v>92</v>
      </c>
      <c r="S2051" t="s">
        <v>131</v>
      </c>
      <c r="T2051" t="s">
        <v>40</v>
      </c>
      <c r="U2051" t="s">
        <v>1464</v>
      </c>
      <c r="V2051" t="s">
        <v>740</v>
      </c>
      <c r="W2051" t="s">
        <v>194</v>
      </c>
      <c r="X2051" t="s">
        <v>43</v>
      </c>
      <c r="Y2051" t="s">
        <v>95</v>
      </c>
      <c r="Z2051" t="s">
        <v>314</v>
      </c>
      <c r="AA2051" t="s">
        <v>45</v>
      </c>
      <c r="AB2051" t="s">
        <v>204</v>
      </c>
      <c r="AC2051" t="s">
        <v>42</v>
      </c>
      <c r="AD2051" t="s">
        <v>71</v>
      </c>
    </row>
    <row r="2052" spans="1:30" hidden="1" x14ac:dyDescent="0.3">
      <c r="A2052" t="s">
        <v>8851</v>
      </c>
      <c r="B2052" t="s">
        <v>8852</v>
      </c>
      <c r="C2052" s="1" t="str">
        <f t="shared" si="338"/>
        <v>21:0502</v>
      </c>
      <c r="D2052" s="1" t="str">
        <f t="shared" si="342"/>
        <v>21:0166</v>
      </c>
      <c r="E2052" t="s">
        <v>8853</v>
      </c>
      <c r="F2052" t="s">
        <v>8854</v>
      </c>
      <c r="H2052">
        <v>52.333905999999999</v>
      </c>
      <c r="I2052">
        <v>-63.388944700000003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52</v>
      </c>
      <c r="M2052" t="s">
        <v>221</v>
      </c>
      <c r="N2052">
        <v>872</v>
      </c>
      <c r="O2052" t="s">
        <v>103</v>
      </c>
      <c r="P2052" t="s">
        <v>185</v>
      </c>
      <c r="Q2052" t="s">
        <v>39</v>
      </c>
      <c r="R2052" t="s">
        <v>79</v>
      </c>
      <c r="S2052" t="s">
        <v>37</v>
      </c>
      <c r="T2052" t="s">
        <v>40</v>
      </c>
      <c r="U2052" t="s">
        <v>1865</v>
      </c>
      <c r="V2052" t="s">
        <v>415</v>
      </c>
      <c r="W2052" t="s">
        <v>40</v>
      </c>
      <c r="X2052" t="s">
        <v>43</v>
      </c>
      <c r="Y2052" t="s">
        <v>95</v>
      </c>
      <c r="Z2052" t="s">
        <v>135</v>
      </c>
      <c r="AA2052" t="s">
        <v>214</v>
      </c>
      <c r="AB2052" t="s">
        <v>134</v>
      </c>
      <c r="AC2052" t="s">
        <v>106</v>
      </c>
      <c r="AD2052" t="s">
        <v>71</v>
      </c>
    </row>
    <row r="2053" spans="1:30" hidden="1" x14ac:dyDescent="0.3">
      <c r="A2053" t="s">
        <v>8855</v>
      </c>
      <c r="B2053" t="s">
        <v>8856</v>
      </c>
      <c r="C2053" s="1" t="str">
        <f t="shared" si="338"/>
        <v>21:0502</v>
      </c>
      <c r="D2053" s="1" t="str">
        <f t="shared" si="342"/>
        <v>21:0166</v>
      </c>
      <c r="E2053" t="s">
        <v>8857</v>
      </c>
      <c r="F2053" t="s">
        <v>8858</v>
      </c>
      <c r="H2053">
        <v>52.333109399999998</v>
      </c>
      <c r="I2053">
        <v>-63.462446900000003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52</v>
      </c>
      <c r="M2053" t="s">
        <v>230</v>
      </c>
      <c r="N2053">
        <v>873</v>
      </c>
      <c r="O2053" t="s">
        <v>78</v>
      </c>
      <c r="P2053" t="s">
        <v>185</v>
      </c>
      <c r="Q2053" t="s">
        <v>95</v>
      </c>
      <c r="R2053" t="s">
        <v>153</v>
      </c>
      <c r="S2053" t="s">
        <v>55</v>
      </c>
      <c r="T2053" t="s">
        <v>40</v>
      </c>
      <c r="U2053" t="s">
        <v>263</v>
      </c>
      <c r="V2053" t="s">
        <v>239</v>
      </c>
      <c r="W2053" t="s">
        <v>40</v>
      </c>
      <c r="X2053" t="s">
        <v>43</v>
      </c>
      <c r="Y2053" t="s">
        <v>95</v>
      </c>
      <c r="Z2053" t="s">
        <v>134</v>
      </c>
      <c r="AA2053" t="s">
        <v>58</v>
      </c>
      <c r="AB2053" t="s">
        <v>329</v>
      </c>
      <c r="AC2053" t="s">
        <v>179</v>
      </c>
      <c r="AD2053" t="s">
        <v>61</v>
      </c>
    </row>
    <row r="2054" spans="1:30" hidden="1" x14ac:dyDescent="0.3">
      <c r="A2054" t="s">
        <v>8859</v>
      </c>
      <c r="B2054" t="s">
        <v>8860</v>
      </c>
      <c r="C2054" s="1" t="str">
        <f t="shared" si="338"/>
        <v>21:0502</v>
      </c>
      <c r="D2054" s="1" t="str">
        <f t="shared" si="342"/>
        <v>21:0166</v>
      </c>
      <c r="E2054" t="s">
        <v>8861</v>
      </c>
      <c r="F2054" t="s">
        <v>8862</v>
      </c>
      <c r="H2054">
        <v>52.341439600000001</v>
      </c>
      <c r="I2054">
        <v>-63.513557800000001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52</v>
      </c>
      <c r="M2054" t="s">
        <v>238</v>
      </c>
      <c r="N2054">
        <v>874</v>
      </c>
      <c r="O2054" t="s">
        <v>414</v>
      </c>
      <c r="P2054" t="s">
        <v>153</v>
      </c>
      <c r="Q2054" t="s">
        <v>55</v>
      </c>
      <c r="R2054" t="s">
        <v>79</v>
      </c>
      <c r="S2054" t="s">
        <v>136</v>
      </c>
      <c r="T2054" t="s">
        <v>40</v>
      </c>
      <c r="U2054" t="s">
        <v>154</v>
      </c>
      <c r="V2054" t="s">
        <v>596</v>
      </c>
      <c r="W2054" t="s">
        <v>40</v>
      </c>
      <c r="X2054" t="s">
        <v>43</v>
      </c>
      <c r="Y2054" t="s">
        <v>55</v>
      </c>
      <c r="Z2054" t="s">
        <v>204</v>
      </c>
      <c r="AA2054" t="s">
        <v>214</v>
      </c>
      <c r="AB2054" t="s">
        <v>519</v>
      </c>
      <c r="AC2054" t="s">
        <v>505</v>
      </c>
      <c r="AD2054" t="s">
        <v>48</v>
      </c>
    </row>
    <row r="2055" spans="1:30" hidden="1" x14ac:dyDescent="0.3">
      <c r="A2055" t="s">
        <v>8863</v>
      </c>
      <c r="B2055" t="s">
        <v>8864</v>
      </c>
      <c r="C2055" s="1" t="str">
        <f t="shared" si="338"/>
        <v>21:0502</v>
      </c>
      <c r="D2055" s="1" t="str">
        <f t="shared" si="342"/>
        <v>21:0166</v>
      </c>
      <c r="E2055" t="s">
        <v>8865</v>
      </c>
      <c r="F2055" t="s">
        <v>8866</v>
      </c>
      <c r="H2055">
        <v>52.365526600000003</v>
      </c>
      <c r="I2055">
        <v>-63.513870799999999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52</v>
      </c>
      <c r="M2055" t="s">
        <v>246</v>
      </c>
      <c r="N2055">
        <v>875</v>
      </c>
      <c r="O2055" t="s">
        <v>391</v>
      </c>
      <c r="P2055" t="s">
        <v>202</v>
      </c>
      <c r="Q2055" t="s">
        <v>95</v>
      </c>
      <c r="R2055" t="s">
        <v>119</v>
      </c>
      <c r="S2055" t="s">
        <v>92</v>
      </c>
      <c r="T2055" t="s">
        <v>40</v>
      </c>
      <c r="U2055" t="s">
        <v>4183</v>
      </c>
      <c r="V2055" t="s">
        <v>3537</v>
      </c>
      <c r="W2055" t="s">
        <v>40</v>
      </c>
      <c r="X2055" t="s">
        <v>43</v>
      </c>
      <c r="Y2055" t="s">
        <v>39</v>
      </c>
      <c r="Z2055" t="s">
        <v>214</v>
      </c>
      <c r="AA2055" t="s">
        <v>214</v>
      </c>
      <c r="AB2055" t="s">
        <v>6775</v>
      </c>
      <c r="AC2055" t="s">
        <v>39</v>
      </c>
      <c r="AD2055" t="s">
        <v>203</v>
      </c>
    </row>
    <row r="2056" spans="1:30" hidden="1" x14ac:dyDescent="0.3">
      <c r="A2056" t="s">
        <v>8867</v>
      </c>
      <c r="B2056" t="s">
        <v>8868</v>
      </c>
      <c r="C2056" s="1" t="str">
        <f t="shared" si="338"/>
        <v>21:0502</v>
      </c>
      <c r="D2056" s="1" t="str">
        <f t="shared" si="342"/>
        <v>21:0166</v>
      </c>
      <c r="E2056" t="s">
        <v>8869</v>
      </c>
      <c r="F2056" t="s">
        <v>8870</v>
      </c>
      <c r="H2056">
        <v>52.569492599999997</v>
      </c>
      <c r="I2056">
        <v>-63.443916199999997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53</v>
      </c>
      <c r="M2056" t="s">
        <v>34</v>
      </c>
      <c r="N2056">
        <v>876</v>
      </c>
      <c r="O2056" t="s">
        <v>66</v>
      </c>
      <c r="P2056" t="s">
        <v>119</v>
      </c>
      <c r="Q2056" t="s">
        <v>39</v>
      </c>
      <c r="R2056" t="s">
        <v>153</v>
      </c>
      <c r="S2056" t="s">
        <v>37</v>
      </c>
      <c r="T2056" t="s">
        <v>40</v>
      </c>
      <c r="U2056" t="s">
        <v>364</v>
      </c>
      <c r="V2056" t="s">
        <v>42</v>
      </c>
      <c r="W2056" t="s">
        <v>40</v>
      </c>
      <c r="X2056" t="s">
        <v>179</v>
      </c>
      <c r="Y2056" t="s">
        <v>95</v>
      </c>
      <c r="Z2056" t="s">
        <v>204</v>
      </c>
      <c r="AA2056" t="s">
        <v>58</v>
      </c>
      <c r="AB2056" t="s">
        <v>429</v>
      </c>
      <c r="AC2056" t="s">
        <v>94</v>
      </c>
      <c r="AD2056" t="s">
        <v>115</v>
      </c>
    </row>
    <row r="2057" spans="1:30" hidden="1" x14ac:dyDescent="0.3">
      <c r="A2057" t="s">
        <v>8871</v>
      </c>
      <c r="B2057" t="s">
        <v>8872</v>
      </c>
      <c r="C2057" s="1" t="str">
        <f t="shared" si="338"/>
        <v>21:0502</v>
      </c>
      <c r="D2057" s="1" t="str">
        <f t="shared" si="342"/>
        <v>21:0166</v>
      </c>
      <c r="E2057" t="s">
        <v>8873</v>
      </c>
      <c r="F2057" t="s">
        <v>8874</v>
      </c>
      <c r="H2057">
        <v>52.401726199999999</v>
      </c>
      <c r="I2057">
        <v>-63.495086899999997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53</v>
      </c>
      <c r="M2057" t="s">
        <v>76</v>
      </c>
      <c r="N2057">
        <v>877</v>
      </c>
      <c r="O2057" t="s">
        <v>397</v>
      </c>
      <c r="P2057" t="s">
        <v>153</v>
      </c>
      <c r="Q2057" t="s">
        <v>55</v>
      </c>
      <c r="R2057" t="s">
        <v>202</v>
      </c>
      <c r="S2057" t="s">
        <v>68</v>
      </c>
      <c r="T2057" t="s">
        <v>40</v>
      </c>
      <c r="U2057" t="s">
        <v>222</v>
      </c>
      <c r="V2057" t="s">
        <v>106</v>
      </c>
      <c r="W2057" t="s">
        <v>40</v>
      </c>
      <c r="X2057" t="s">
        <v>43</v>
      </c>
      <c r="Y2057" t="s">
        <v>95</v>
      </c>
      <c r="Z2057" t="s">
        <v>204</v>
      </c>
      <c r="AA2057" t="s">
        <v>135</v>
      </c>
      <c r="AB2057" t="s">
        <v>1927</v>
      </c>
      <c r="AC2057" t="s">
        <v>94</v>
      </c>
      <c r="AD2057" t="s">
        <v>241</v>
      </c>
    </row>
    <row r="2058" spans="1:30" hidden="1" x14ac:dyDescent="0.3">
      <c r="A2058" t="s">
        <v>8875</v>
      </c>
      <c r="B2058" t="s">
        <v>8876</v>
      </c>
      <c r="C2058" s="1" t="str">
        <f t="shared" si="338"/>
        <v>21:0502</v>
      </c>
      <c r="D2058" s="1" t="str">
        <f t="shared" si="342"/>
        <v>21:0166</v>
      </c>
      <c r="E2058" t="s">
        <v>8877</v>
      </c>
      <c r="F2058" t="s">
        <v>8878</v>
      </c>
      <c r="H2058">
        <v>52.428190200000003</v>
      </c>
      <c r="I2058">
        <v>-63.487960200000003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53</v>
      </c>
      <c r="M2058" t="s">
        <v>91</v>
      </c>
      <c r="N2058">
        <v>878</v>
      </c>
      <c r="O2058" t="s">
        <v>1520</v>
      </c>
      <c r="P2058" t="s">
        <v>130</v>
      </c>
      <c r="Q2058" t="s">
        <v>95</v>
      </c>
      <c r="R2058" t="s">
        <v>153</v>
      </c>
      <c r="S2058" t="s">
        <v>79</v>
      </c>
      <c r="T2058" t="s">
        <v>40</v>
      </c>
      <c r="U2058" t="s">
        <v>1102</v>
      </c>
      <c r="V2058" t="s">
        <v>37</v>
      </c>
      <c r="W2058" t="s">
        <v>40</v>
      </c>
      <c r="X2058" t="s">
        <v>179</v>
      </c>
      <c r="Y2058" t="s">
        <v>39</v>
      </c>
      <c r="Z2058" t="s">
        <v>58</v>
      </c>
      <c r="AA2058" t="s">
        <v>214</v>
      </c>
      <c r="AB2058" t="s">
        <v>683</v>
      </c>
      <c r="AC2058" t="s">
        <v>94</v>
      </c>
      <c r="AD2058" t="s">
        <v>107</v>
      </c>
    </row>
    <row r="2059" spans="1:30" hidden="1" x14ac:dyDescent="0.3">
      <c r="A2059" t="s">
        <v>8879</v>
      </c>
      <c r="B2059" t="s">
        <v>8880</v>
      </c>
      <c r="C2059" s="1" t="str">
        <f t="shared" si="338"/>
        <v>21:0502</v>
      </c>
      <c r="D2059" s="1" t="str">
        <f t="shared" si="342"/>
        <v>21:0166</v>
      </c>
      <c r="E2059" t="s">
        <v>8881</v>
      </c>
      <c r="F2059" t="s">
        <v>8882</v>
      </c>
      <c r="H2059">
        <v>52.464066600000002</v>
      </c>
      <c r="I2059">
        <v>-63.508643399999997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53</v>
      </c>
      <c r="M2059" t="s">
        <v>102</v>
      </c>
      <c r="N2059">
        <v>879</v>
      </c>
      <c r="O2059" t="s">
        <v>134</v>
      </c>
      <c r="P2059" t="s">
        <v>202</v>
      </c>
      <c r="Q2059" t="s">
        <v>95</v>
      </c>
      <c r="R2059" t="s">
        <v>119</v>
      </c>
      <c r="S2059" t="s">
        <v>55</v>
      </c>
      <c r="T2059" t="s">
        <v>40</v>
      </c>
      <c r="U2059" t="s">
        <v>247</v>
      </c>
      <c r="V2059" t="s">
        <v>649</v>
      </c>
      <c r="W2059" t="s">
        <v>40</v>
      </c>
      <c r="X2059" t="s">
        <v>43</v>
      </c>
      <c r="Y2059" t="s">
        <v>95</v>
      </c>
      <c r="Z2059" t="s">
        <v>67</v>
      </c>
      <c r="AA2059" t="s">
        <v>135</v>
      </c>
      <c r="AB2059" t="s">
        <v>66</v>
      </c>
      <c r="AC2059" t="s">
        <v>144</v>
      </c>
      <c r="AD2059" t="s">
        <v>196</v>
      </c>
    </row>
    <row r="2060" spans="1:30" hidden="1" x14ac:dyDescent="0.3">
      <c r="A2060" t="s">
        <v>8883</v>
      </c>
      <c r="B2060" t="s">
        <v>8884</v>
      </c>
      <c r="C2060" s="1" t="str">
        <f t="shared" si="338"/>
        <v>21:0502</v>
      </c>
      <c r="D2060" s="1" t="str">
        <f t="shared" si="342"/>
        <v>21:0166</v>
      </c>
      <c r="E2060" t="s">
        <v>8885</v>
      </c>
      <c r="F2060" t="s">
        <v>8886</v>
      </c>
      <c r="H2060">
        <v>52.488093999999997</v>
      </c>
      <c r="I2060">
        <v>-63.499409200000002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53</v>
      </c>
      <c r="M2060" t="s">
        <v>113</v>
      </c>
      <c r="N2060">
        <v>880</v>
      </c>
      <c r="O2060" t="s">
        <v>383</v>
      </c>
      <c r="P2060" t="s">
        <v>130</v>
      </c>
      <c r="Q2060" t="s">
        <v>95</v>
      </c>
      <c r="R2060" t="s">
        <v>79</v>
      </c>
      <c r="S2060" t="s">
        <v>92</v>
      </c>
      <c r="T2060" t="s">
        <v>194</v>
      </c>
      <c r="U2060" t="s">
        <v>8887</v>
      </c>
      <c r="V2060" t="s">
        <v>1402</v>
      </c>
      <c r="W2060" t="s">
        <v>40</v>
      </c>
      <c r="X2060" t="s">
        <v>43</v>
      </c>
      <c r="Y2060" t="s">
        <v>39</v>
      </c>
      <c r="Z2060" t="s">
        <v>258</v>
      </c>
      <c r="AA2060" t="s">
        <v>58</v>
      </c>
      <c r="AB2060" t="s">
        <v>164</v>
      </c>
      <c r="AC2060" t="s">
        <v>94</v>
      </c>
      <c r="AD2060" t="s">
        <v>409</v>
      </c>
    </row>
    <row r="2061" spans="1:30" hidden="1" x14ac:dyDescent="0.3">
      <c r="A2061" t="s">
        <v>8888</v>
      </c>
      <c r="B2061" t="s">
        <v>8889</v>
      </c>
      <c r="C2061" s="1" t="str">
        <f t="shared" si="338"/>
        <v>21:0502</v>
      </c>
      <c r="D2061" s="1" t="str">
        <f t="shared" si="342"/>
        <v>21:0166</v>
      </c>
      <c r="E2061" t="s">
        <v>8869</v>
      </c>
      <c r="F2061" t="s">
        <v>8890</v>
      </c>
      <c r="H2061">
        <v>52.569492599999997</v>
      </c>
      <c r="I2061">
        <v>-63.443916199999997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53</v>
      </c>
      <c r="M2061" t="s">
        <v>52</v>
      </c>
      <c r="N2061">
        <v>881</v>
      </c>
      <c r="O2061" t="s">
        <v>35</v>
      </c>
      <c r="P2061" t="s">
        <v>79</v>
      </c>
      <c r="Q2061" t="s">
        <v>95</v>
      </c>
      <c r="R2061" t="s">
        <v>92</v>
      </c>
      <c r="S2061" t="s">
        <v>37</v>
      </c>
      <c r="T2061" t="s">
        <v>40</v>
      </c>
      <c r="U2061" t="s">
        <v>408</v>
      </c>
      <c r="V2061" t="s">
        <v>60</v>
      </c>
      <c r="W2061" t="s">
        <v>40</v>
      </c>
      <c r="X2061" t="s">
        <v>43</v>
      </c>
      <c r="Y2061" t="s">
        <v>95</v>
      </c>
      <c r="Z2061" t="s">
        <v>263</v>
      </c>
      <c r="AA2061" t="s">
        <v>135</v>
      </c>
      <c r="AB2061" t="s">
        <v>1489</v>
      </c>
      <c r="AC2061" t="s">
        <v>94</v>
      </c>
      <c r="AD2061" t="s">
        <v>107</v>
      </c>
    </row>
    <row r="2062" spans="1:30" hidden="1" x14ac:dyDescent="0.3">
      <c r="A2062" t="s">
        <v>8891</v>
      </c>
      <c r="B2062" t="s">
        <v>8892</v>
      </c>
      <c r="C2062" s="1" t="str">
        <f t="shared" si="338"/>
        <v>21:0502</v>
      </c>
      <c r="D2062" s="1" t="str">
        <f t="shared" si="342"/>
        <v>21:0166</v>
      </c>
      <c r="E2062" t="s">
        <v>8869</v>
      </c>
      <c r="F2062" t="s">
        <v>8893</v>
      </c>
      <c r="H2062">
        <v>52.569492599999997</v>
      </c>
      <c r="I2062">
        <v>-63.443916199999997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53</v>
      </c>
      <c r="M2062" t="s">
        <v>65</v>
      </c>
      <c r="N2062">
        <v>882</v>
      </c>
      <c r="O2062" t="s">
        <v>66</v>
      </c>
      <c r="P2062" t="s">
        <v>202</v>
      </c>
      <c r="Q2062" t="s">
        <v>39</v>
      </c>
      <c r="R2062" t="s">
        <v>79</v>
      </c>
      <c r="S2062" t="s">
        <v>37</v>
      </c>
      <c r="T2062" t="s">
        <v>40</v>
      </c>
      <c r="U2062" t="s">
        <v>364</v>
      </c>
      <c r="V2062" t="s">
        <v>133</v>
      </c>
      <c r="W2062" t="s">
        <v>40</v>
      </c>
      <c r="X2062" t="s">
        <v>43</v>
      </c>
      <c r="Y2062" t="s">
        <v>95</v>
      </c>
      <c r="Z2062" t="s">
        <v>204</v>
      </c>
      <c r="AA2062" t="s">
        <v>214</v>
      </c>
      <c r="AB2062" t="s">
        <v>205</v>
      </c>
      <c r="AC2062" t="s">
        <v>144</v>
      </c>
      <c r="AD2062" t="s">
        <v>107</v>
      </c>
    </row>
    <row r="2063" spans="1:30" hidden="1" x14ac:dyDescent="0.3">
      <c r="A2063" t="s">
        <v>8894</v>
      </c>
      <c r="B2063" t="s">
        <v>8895</v>
      </c>
      <c r="C2063" s="1" t="str">
        <f t="shared" si="338"/>
        <v>21:0502</v>
      </c>
      <c r="D2063" s="1" t="str">
        <f t="shared" si="342"/>
        <v>21:0166</v>
      </c>
      <c r="E2063" t="s">
        <v>8896</v>
      </c>
      <c r="F2063" t="s">
        <v>8897</v>
      </c>
      <c r="H2063">
        <v>52.599783199999997</v>
      </c>
      <c r="I2063">
        <v>-63.464539500000001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53</v>
      </c>
      <c r="M2063" t="s">
        <v>127</v>
      </c>
      <c r="N2063">
        <v>883</v>
      </c>
      <c r="O2063" t="s">
        <v>510</v>
      </c>
      <c r="P2063" t="s">
        <v>202</v>
      </c>
      <c r="Q2063" t="s">
        <v>39</v>
      </c>
      <c r="R2063" t="s">
        <v>119</v>
      </c>
      <c r="S2063" t="s">
        <v>79</v>
      </c>
      <c r="T2063" t="s">
        <v>40</v>
      </c>
      <c r="U2063" t="s">
        <v>688</v>
      </c>
      <c r="V2063" t="s">
        <v>85</v>
      </c>
      <c r="W2063" t="s">
        <v>40</v>
      </c>
      <c r="X2063" t="s">
        <v>43</v>
      </c>
      <c r="Y2063" t="s">
        <v>39</v>
      </c>
      <c r="Z2063" t="s">
        <v>135</v>
      </c>
      <c r="AA2063" t="s">
        <v>204</v>
      </c>
      <c r="AB2063" t="s">
        <v>2125</v>
      </c>
      <c r="AC2063" t="s">
        <v>106</v>
      </c>
      <c r="AD2063" t="s">
        <v>86</v>
      </c>
    </row>
    <row r="2064" spans="1:30" hidden="1" x14ac:dyDescent="0.3">
      <c r="A2064" t="s">
        <v>8898</v>
      </c>
      <c r="B2064" t="s">
        <v>8899</v>
      </c>
      <c r="C2064" s="1" t="str">
        <f t="shared" si="338"/>
        <v>21:0502</v>
      </c>
      <c r="D2064" s="1" t="str">
        <f t="shared" si="342"/>
        <v>21:0166</v>
      </c>
      <c r="E2064" t="s">
        <v>8900</v>
      </c>
      <c r="F2064" t="s">
        <v>8901</v>
      </c>
      <c r="H2064">
        <v>52.634013400000001</v>
      </c>
      <c r="I2064">
        <v>-63.456539800000002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53</v>
      </c>
      <c r="M2064" t="s">
        <v>142</v>
      </c>
      <c r="N2064">
        <v>884</v>
      </c>
      <c r="O2064" t="s">
        <v>78</v>
      </c>
      <c r="P2064" t="s">
        <v>193</v>
      </c>
      <c r="Q2064" t="s">
        <v>95</v>
      </c>
      <c r="R2064" t="s">
        <v>202</v>
      </c>
      <c r="S2064" t="s">
        <v>55</v>
      </c>
      <c r="T2064" t="s">
        <v>40</v>
      </c>
      <c r="U2064" t="s">
        <v>383</v>
      </c>
      <c r="V2064" t="s">
        <v>106</v>
      </c>
      <c r="W2064" t="s">
        <v>40</v>
      </c>
      <c r="X2064" t="s">
        <v>43</v>
      </c>
      <c r="Y2064" t="s">
        <v>95</v>
      </c>
      <c r="Z2064" t="s">
        <v>337</v>
      </c>
      <c r="AA2064" t="s">
        <v>58</v>
      </c>
      <c r="AB2064" t="s">
        <v>1417</v>
      </c>
      <c r="AC2064" t="s">
        <v>57</v>
      </c>
      <c r="AD2064" t="s">
        <v>71</v>
      </c>
    </row>
    <row r="2065" spans="1:30" hidden="1" x14ac:dyDescent="0.3">
      <c r="A2065" t="s">
        <v>8902</v>
      </c>
      <c r="B2065" t="s">
        <v>8903</v>
      </c>
      <c r="C2065" s="1" t="str">
        <f t="shared" si="338"/>
        <v>21:0502</v>
      </c>
      <c r="D2065" s="1" t="str">
        <f t="shared" si="342"/>
        <v>21:0166</v>
      </c>
      <c r="E2065" t="s">
        <v>8904</v>
      </c>
      <c r="F2065" t="s">
        <v>8905</v>
      </c>
      <c r="H2065">
        <v>52.647294199999997</v>
      </c>
      <c r="I2065">
        <v>-63.403926499999997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53</v>
      </c>
      <c r="M2065" t="s">
        <v>150</v>
      </c>
      <c r="N2065">
        <v>885</v>
      </c>
      <c r="O2065" t="s">
        <v>164</v>
      </c>
      <c r="P2065" t="s">
        <v>68</v>
      </c>
      <c r="Q2065" t="s">
        <v>95</v>
      </c>
      <c r="R2065" t="s">
        <v>37</v>
      </c>
      <c r="S2065" t="s">
        <v>39</v>
      </c>
      <c r="T2065" t="s">
        <v>40</v>
      </c>
      <c r="U2065" t="s">
        <v>359</v>
      </c>
      <c r="V2065" t="s">
        <v>920</v>
      </c>
      <c r="W2065" t="s">
        <v>40</v>
      </c>
      <c r="X2065" t="s">
        <v>43</v>
      </c>
      <c r="Y2065" t="s">
        <v>95</v>
      </c>
      <c r="Z2065" t="s">
        <v>45</v>
      </c>
      <c r="AA2065" t="s">
        <v>204</v>
      </c>
      <c r="AB2065" t="s">
        <v>462</v>
      </c>
      <c r="AC2065" t="s">
        <v>179</v>
      </c>
      <c r="AD2065" t="s">
        <v>107</v>
      </c>
    </row>
    <row r="2066" spans="1:30" hidden="1" x14ac:dyDescent="0.3">
      <c r="A2066" t="s">
        <v>8906</v>
      </c>
      <c r="B2066" t="s">
        <v>8907</v>
      </c>
      <c r="C2066" s="1" t="str">
        <f t="shared" si="338"/>
        <v>21:0502</v>
      </c>
      <c r="D2066" s="1" t="str">
        <f t="shared" si="342"/>
        <v>21:0166</v>
      </c>
      <c r="E2066" t="s">
        <v>8908</v>
      </c>
      <c r="F2066" t="s">
        <v>8909</v>
      </c>
      <c r="H2066">
        <v>52.656203499999997</v>
      </c>
      <c r="I2066">
        <v>-63.353375700000001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53</v>
      </c>
      <c r="M2066" t="s">
        <v>175</v>
      </c>
      <c r="N2066">
        <v>886</v>
      </c>
      <c r="O2066" t="s">
        <v>263</v>
      </c>
      <c r="P2066" t="s">
        <v>202</v>
      </c>
      <c r="Q2066" t="s">
        <v>95</v>
      </c>
      <c r="R2066" t="s">
        <v>131</v>
      </c>
      <c r="S2066" t="s">
        <v>37</v>
      </c>
      <c r="T2066" t="s">
        <v>40</v>
      </c>
      <c r="U2066" t="s">
        <v>4215</v>
      </c>
      <c r="V2066" t="s">
        <v>70</v>
      </c>
      <c r="W2066" t="s">
        <v>40</v>
      </c>
      <c r="X2066" t="s">
        <v>43</v>
      </c>
      <c r="Y2066" t="s">
        <v>95</v>
      </c>
      <c r="Z2066" t="s">
        <v>423</v>
      </c>
      <c r="AA2066" t="s">
        <v>58</v>
      </c>
      <c r="AB2066" t="s">
        <v>1585</v>
      </c>
      <c r="AC2066" t="s">
        <v>248</v>
      </c>
      <c r="AD2066" t="s">
        <v>115</v>
      </c>
    </row>
    <row r="2067" spans="1:30" hidden="1" x14ac:dyDescent="0.3">
      <c r="A2067" t="s">
        <v>8910</v>
      </c>
      <c r="B2067" t="s">
        <v>8911</v>
      </c>
      <c r="C2067" s="1" t="str">
        <f t="shared" si="338"/>
        <v>21:0502</v>
      </c>
      <c r="D2067" s="1" t="str">
        <f t="shared" si="342"/>
        <v>21:0166</v>
      </c>
      <c r="E2067" t="s">
        <v>8912</v>
      </c>
      <c r="F2067" t="s">
        <v>8913</v>
      </c>
      <c r="H2067">
        <v>52.681671100000003</v>
      </c>
      <c r="I2067">
        <v>-63.319057100000002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53</v>
      </c>
      <c r="M2067" t="s">
        <v>184</v>
      </c>
      <c r="N2067">
        <v>887</v>
      </c>
      <c r="O2067" t="s">
        <v>247</v>
      </c>
      <c r="P2067" t="s">
        <v>38</v>
      </c>
      <c r="Q2067" t="s">
        <v>55</v>
      </c>
      <c r="R2067" t="s">
        <v>153</v>
      </c>
      <c r="S2067" t="s">
        <v>136</v>
      </c>
      <c r="T2067" t="s">
        <v>40</v>
      </c>
      <c r="U2067" t="s">
        <v>2944</v>
      </c>
      <c r="V2067" t="s">
        <v>1642</v>
      </c>
      <c r="W2067" t="s">
        <v>40</v>
      </c>
      <c r="X2067" t="s">
        <v>43</v>
      </c>
      <c r="Y2067" t="s">
        <v>39</v>
      </c>
      <c r="Z2067" t="s">
        <v>204</v>
      </c>
      <c r="AA2067" t="s">
        <v>134</v>
      </c>
      <c r="AB2067" t="s">
        <v>2095</v>
      </c>
      <c r="AC2067" t="s">
        <v>47</v>
      </c>
      <c r="AD2067" t="s">
        <v>48</v>
      </c>
    </row>
    <row r="2068" spans="1:30" hidden="1" x14ac:dyDescent="0.3">
      <c r="A2068" t="s">
        <v>8914</v>
      </c>
      <c r="B2068" t="s">
        <v>8915</v>
      </c>
      <c r="C2068" s="1" t="str">
        <f t="shared" si="338"/>
        <v>21:0502</v>
      </c>
      <c r="D2068" s="1" t="str">
        <f t="shared" si="342"/>
        <v>21:0166</v>
      </c>
      <c r="E2068" t="s">
        <v>8916</v>
      </c>
      <c r="F2068" t="s">
        <v>8917</v>
      </c>
      <c r="H2068">
        <v>52.7118714</v>
      </c>
      <c r="I2068">
        <v>-63.304312400000001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53</v>
      </c>
      <c r="M2068" t="s">
        <v>191</v>
      </c>
      <c r="N2068">
        <v>888</v>
      </c>
      <c r="O2068" t="s">
        <v>108</v>
      </c>
      <c r="P2068" t="s">
        <v>131</v>
      </c>
      <c r="Q2068" t="s">
        <v>55</v>
      </c>
      <c r="R2068" t="s">
        <v>202</v>
      </c>
      <c r="S2068" t="s">
        <v>136</v>
      </c>
      <c r="T2068" t="s">
        <v>40</v>
      </c>
      <c r="U2068" t="s">
        <v>369</v>
      </c>
      <c r="V2068" t="s">
        <v>1103</v>
      </c>
      <c r="W2068" t="s">
        <v>40</v>
      </c>
      <c r="X2068" t="s">
        <v>43</v>
      </c>
      <c r="Y2068" t="s">
        <v>95</v>
      </c>
      <c r="Z2068" t="s">
        <v>337</v>
      </c>
      <c r="AA2068" t="s">
        <v>134</v>
      </c>
      <c r="AB2068" t="s">
        <v>3711</v>
      </c>
      <c r="AC2068" t="s">
        <v>106</v>
      </c>
      <c r="AD2068" t="s">
        <v>449</v>
      </c>
    </row>
    <row r="2069" spans="1:30" hidden="1" x14ac:dyDescent="0.3">
      <c r="A2069" t="s">
        <v>8918</v>
      </c>
      <c r="B2069" t="s">
        <v>8919</v>
      </c>
      <c r="C2069" s="1" t="str">
        <f t="shared" si="338"/>
        <v>21:0502</v>
      </c>
      <c r="D2069" s="1" t="str">
        <f t="shared" si="342"/>
        <v>21:0166</v>
      </c>
      <c r="E2069" t="s">
        <v>8920</v>
      </c>
      <c r="F2069" t="s">
        <v>8921</v>
      </c>
      <c r="H2069">
        <v>52.757563099999999</v>
      </c>
      <c r="I2069">
        <v>-63.225859999999997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53</v>
      </c>
      <c r="M2069" t="s">
        <v>201</v>
      </c>
      <c r="N2069">
        <v>889</v>
      </c>
      <c r="O2069" t="s">
        <v>576</v>
      </c>
      <c r="P2069" t="s">
        <v>68</v>
      </c>
      <c r="Q2069" t="s">
        <v>136</v>
      </c>
      <c r="R2069" t="s">
        <v>153</v>
      </c>
      <c r="S2069" t="s">
        <v>38</v>
      </c>
      <c r="T2069" t="s">
        <v>40</v>
      </c>
      <c r="U2069" t="s">
        <v>222</v>
      </c>
      <c r="V2069" t="s">
        <v>505</v>
      </c>
      <c r="W2069" t="s">
        <v>40</v>
      </c>
      <c r="X2069" t="s">
        <v>43</v>
      </c>
      <c r="Y2069" t="s">
        <v>95</v>
      </c>
      <c r="Z2069" t="s">
        <v>67</v>
      </c>
      <c r="AA2069" t="s">
        <v>135</v>
      </c>
      <c r="AB2069" t="s">
        <v>837</v>
      </c>
      <c r="AC2069" t="s">
        <v>144</v>
      </c>
      <c r="AD2069" t="s">
        <v>241</v>
      </c>
    </row>
    <row r="2070" spans="1:30" hidden="1" x14ac:dyDescent="0.3">
      <c r="A2070" t="s">
        <v>8922</v>
      </c>
      <c r="B2070" t="s">
        <v>8923</v>
      </c>
      <c r="C2070" s="1" t="str">
        <f t="shared" si="338"/>
        <v>21:0502</v>
      </c>
      <c r="D2070" s="1" t="str">
        <f t="shared" si="342"/>
        <v>21:0166</v>
      </c>
      <c r="E2070" t="s">
        <v>8924</v>
      </c>
      <c r="F2070" t="s">
        <v>8925</v>
      </c>
      <c r="H2070">
        <v>52.784787600000001</v>
      </c>
      <c r="I2070">
        <v>-63.224251799999998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53</v>
      </c>
      <c r="M2070" t="s">
        <v>210</v>
      </c>
      <c r="N2070">
        <v>890</v>
      </c>
      <c r="O2070" t="s">
        <v>270</v>
      </c>
      <c r="P2070" t="s">
        <v>92</v>
      </c>
      <c r="Q2070" t="s">
        <v>95</v>
      </c>
      <c r="R2070" t="s">
        <v>92</v>
      </c>
      <c r="S2070" t="s">
        <v>68</v>
      </c>
      <c r="T2070" t="s">
        <v>40</v>
      </c>
      <c r="U2070" t="s">
        <v>528</v>
      </c>
      <c r="V2070" t="s">
        <v>818</v>
      </c>
      <c r="W2070" t="s">
        <v>40</v>
      </c>
      <c r="X2070" t="s">
        <v>179</v>
      </c>
      <c r="Y2070" t="s">
        <v>95</v>
      </c>
      <c r="Z2070" t="s">
        <v>45</v>
      </c>
      <c r="AA2070" t="s">
        <v>258</v>
      </c>
      <c r="AB2070" t="s">
        <v>2747</v>
      </c>
      <c r="AC2070" t="s">
        <v>60</v>
      </c>
      <c r="AD2070" t="s">
        <v>241</v>
      </c>
    </row>
    <row r="2071" spans="1:30" hidden="1" x14ac:dyDescent="0.3">
      <c r="A2071" t="s">
        <v>8926</v>
      </c>
      <c r="B2071" t="s">
        <v>8927</v>
      </c>
      <c r="C2071" s="1" t="str">
        <f t="shared" si="338"/>
        <v>21:0502</v>
      </c>
      <c r="D2071" s="1" t="str">
        <f t="shared" si="342"/>
        <v>21:0166</v>
      </c>
      <c r="E2071" t="s">
        <v>8928</v>
      </c>
      <c r="F2071" t="s">
        <v>8929</v>
      </c>
      <c r="H2071">
        <v>52.814062399999997</v>
      </c>
      <c r="I2071">
        <v>-63.196776399999997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53</v>
      </c>
      <c r="M2071" t="s">
        <v>221</v>
      </c>
      <c r="N2071">
        <v>891</v>
      </c>
      <c r="O2071" t="s">
        <v>69</v>
      </c>
      <c r="P2071" t="s">
        <v>176</v>
      </c>
      <c r="Q2071" t="s">
        <v>95</v>
      </c>
      <c r="R2071" t="s">
        <v>202</v>
      </c>
      <c r="S2071" t="s">
        <v>176</v>
      </c>
      <c r="T2071" t="s">
        <v>40</v>
      </c>
      <c r="U2071" t="s">
        <v>8930</v>
      </c>
      <c r="V2071" t="s">
        <v>1043</v>
      </c>
      <c r="W2071" t="s">
        <v>40</v>
      </c>
      <c r="X2071" t="s">
        <v>43</v>
      </c>
      <c r="Y2071" t="s">
        <v>95</v>
      </c>
      <c r="Z2071" t="s">
        <v>45</v>
      </c>
      <c r="AA2071" t="s">
        <v>45</v>
      </c>
      <c r="AB2071" t="s">
        <v>164</v>
      </c>
      <c r="AC2071" t="s">
        <v>179</v>
      </c>
      <c r="AD2071" t="s">
        <v>203</v>
      </c>
    </row>
    <row r="2072" spans="1:30" hidden="1" x14ac:dyDescent="0.3">
      <c r="A2072" t="s">
        <v>8931</v>
      </c>
      <c r="B2072" t="s">
        <v>8932</v>
      </c>
      <c r="C2072" s="1" t="str">
        <f t="shared" si="338"/>
        <v>21:0502</v>
      </c>
      <c r="D2072" s="1" t="str">
        <f t="shared" si="342"/>
        <v>21:0166</v>
      </c>
      <c r="E2072" t="s">
        <v>8933</v>
      </c>
      <c r="F2072" t="s">
        <v>8934</v>
      </c>
      <c r="H2072">
        <v>52.8240652</v>
      </c>
      <c r="I2072">
        <v>-63.134402999999999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53</v>
      </c>
      <c r="M2072" t="s">
        <v>230</v>
      </c>
      <c r="N2072">
        <v>892</v>
      </c>
      <c r="O2072" t="s">
        <v>314</v>
      </c>
      <c r="P2072" t="s">
        <v>247</v>
      </c>
      <c r="Q2072" t="s">
        <v>95</v>
      </c>
      <c r="R2072" t="s">
        <v>36</v>
      </c>
      <c r="S2072" t="s">
        <v>377</v>
      </c>
      <c r="T2072" t="s">
        <v>40</v>
      </c>
      <c r="U2072" t="s">
        <v>7700</v>
      </c>
      <c r="V2072" t="s">
        <v>4903</v>
      </c>
      <c r="W2072" t="s">
        <v>40</v>
      </c>
      <c r="X2072" t="s">
        <v>43</v>
      </c>
      <c r="Y2072" t="s">
        <v>136</v>
      </c>
      <c r="Z2072" t="s">
        <v>211</v>
      </c>
      <c r="AA2072" t="s">
        <v>258</v>
      </c>
      <c r="AB2072" t="s">
        <v>1250</v>
      </c>
      <c r="AC2072" t="s">
        <v>57</v>
      </c>
      <c r="AD2072" t="s">
        <v>155</v>
      </c>
    </row>
    <row r="2073" spans="1:30" hidden="1" x14ac:dyDescent="0.3">
      <c r="A2073" t="s">
        <v>8935</v>
      </c>
      <c r="B2073" t="s">
        <v>8936</v>
      </c>
      <c r="C2073" s="1" t="str">
        <f t="shared" si="338"/>
        <v>21:0502</v>
      </c>
      <c r="D2073" s="1" t="str">
        <f>HYPERLINK("http://geochem.nrcan.gc.ca/cdogs/content/svy/svy_e.htm", "")</f>
        <v/>
      </c>
      <c r="G2073" s="1" t="str">
        <f>HYPERLINK("http://geochem.nrcan.gc.ca/cdogs/content/cr_/cr_00060_e.htm", "60")</f>
        <v>60</v>
      </c>
      <c r="J2073" t="s">
        <v>161</v>
      </c>
      <c r="K2073" t="s">
        <v>162</v>
      </c>
      <c r="L2073">
        <v>53</v>
      </c>
      <c r="M2073" t="s">
        <v>163</v>
      </c>
      <c r="N2073">
        <v>893</v>
      </c>
      <c r="O2073" t="s">
        <v>128</v>
      </c>
      <c r="P2073" t="s">
        <v>169</v>
      </c>
      <c r="Q2073" t="s">
        <v>68</v>
      </c>
      <c r="R2073" t="s">
        <v>54</v>
      </c>
      <c r="S2073" t="s">
        <v>131</v>
      </c>
      <c r="T2073" t="s">
        <v>40</v>
      </c>
      <c r="U2073" t="s">
        <v>7700</v>
      </c>
      <c r="V2073" t="s">
        <v>444</v>
      </c>
      <c r="W2073" t="s">
        <v>40</v>
      </c>
      <c r="X2073" t="s">
        <v>39</v>
      </c>
      <c r="Y2073" t="s">
        <v>55</v>
      </c>
      <c r="Z2073" t="s">
        <v>134</v>
      </c>
      <c r="AA2073" t="s">
        <v>214</v>
      </c>
      <c r="AB2073" t="s">
        <v>277</v>
      </c>
      <c r="AC2073" t="s">
        <v>1049</v>
      </c>
      <c r="AD2073" t="s">
        <v>80</v>
      </c>
    </row>
    <row r="2074" spans="1:30" hidden="1" x14ac:dyDescent="0.3">
      <c r="A2074" t="s">
        <v>8937</v>
      </c>
      <c r="B2074" t="s">
        <v>8938</v>
      </c>
      <c r="C2074" s="1" t="str">
        <f t="shared" si="338"/>
        <v>21:0502</v>
      </c>
      <c r="D2074" s="1" t="str">
        <f t="shared" ref="D2074:D2083" si="345">HYPERLINK("http://geochem.nrcan.gc.ca/cdogs/content/svy/svy210166_e.htm", "21:0166")</f>
        <v>21:0166</v>
      </c>
      <c r="E2074" t="s">
        <v>8939</v>
      </c>
      <c r="F2074" t="s">
        <v>8940</v>
      </c>
      <c r="H2074">
        <v>52.846679000000002</v>
      </c>
      <c r="I2074">
        <v>-63.1129137</v>
      </c>
      <c r="J2074" s="1" t="str">
        <f t="shared" ref="J2074:J2083" si="346">HYPERLINK("http://geochem.nrcan.gc.ca/cdogs/content/kwd/kwd020027_e.htm", "NGR lake sediment grab sample")</f>
        <v>NGR lake sediment grab sample</v>
      </c>
      <c r="K2074" s="1" t="str">
        <f t="shared" ref="K2074:K2083" si="347">HYPERLINK("http://geochem.nrcan.gc.ca/cdogs/content/kwd/kwd080006_e.htm", "&lt;177 micron (NGR)")</f>
        <v>&lt;177 micron (NGR)</v>
      </c>
      <c r="L2074">
        <v>53</v>
      </c>
      <c r="M2074" t="s">
        <v>238</v>
      </c>
      <c r="N2074">
        <v>894</v>
      </c>
      <c r="O2074" t="s">
        <v>414</v>
      </c>
      <c r="P2074" t="s">
        <v>185</v>
      </c>
      <c r="Q2074" t="s">
        <v>39</v>
      </c>
      <c r="R2074" t="s">
        <v>193</v>
      </c>
      <c r="S2074" t="s">
        <v>119</v>
      </c>
      <c r="T2074" t="s">
        <v>40</v>
      </c>
      <c r="U2074" t="s">
        <v>305</v>
      </c>
      <c r="V2074" t="s">
        <v>740</v>
      </c>
      <c r="W2074" t="s">
        <v>40</v>
      </c>
      <c r="X2074" t="s">
        <v>43</v>
      </c>
      <c r="Y2074" t="s">
        <v>39</v>
      </c>
      <c r="Z2074" t="s">
        <v>214</v>
      </c>
      <c r="AA2074" t="s">
        <v>58</v>
      </c>
      <c r="AB2074" t="s">
        <v>84</v>
      </c>
      <c r="AC2074" t="s">
        <v>106</v>
      </c>
      <c r="AD2074" t="s">
        <v>122</v>
      </c>
    </row>
    <row r="2075" spans="1:30" hidden="1" x14ac:dyDescent="0.3">
      <c r="A2075" t="s">
        <v>8941</v>
      </c>
      <c r="B2075" t="s">
        <v>8942</v>
      </c>
      <c r="C2075" s="1" t="str">
        <f t="shared" si="338"/>
        <v>21:0502</v>
      </c>
      <c r="D2075" s="1" t="str">
        <f t="shared" si="345"/>
        <v>21:0166</v>
      </c>
      <c r="E2075" t="s">
        <v>8943</v>
      </c>
      <c r="F2075" t="s">
        <v>8944</v>
      </c>
      <c r="H2075">
        <v>52.860083400000001</v>
      </c>
      <c r="I2075">
        <v>-63.063801300000002</v>
      </c>
      <c r="J2075" s="1" t="str">
        <f t="shared" si="346"/>
        <v>NGR lake sediment grab sample</v>
      </c>
      <c r="K2075" s="1" t="str">
        <f t="shared" si="347"/>
        <v>&lt;177 micron (NGR)</v>
      </c>
      <c r="L2075">
        <v>53</v>
      </c>
      <c r="M2075" t="s">
        <v>246</v>
      </c>
      <c r="N2075">
        <v>895</v>
      </c>
      <c r="O2075" t="s">
        <v>108</v>
      </c>
      <c r="P2075" t="s">
        <v>165</v>
      </c>
      <c r="Q2075" t="s">
        <v>39</v>
      </c>
      <c r="R2075" t="s">
        <v>193</v>
      </c>
      <c r="S2075" t="s">
        <v>38</v>
      </c>
      <c r="T2075" t="s">
        <v>194</v>
      </c>
      <c r="U2075" t="s">
        <v>753</v>
      </c>
      <c r="V2075" t="s">
        <v>70</v>
      </c>
      <c r="W2075" t="s">
        <v>40</v>
      </c>
      <c r="X2075" t="s">
        <v>43</v>
      </c>
      <c r="Y2075" t="s">
        <v>95</v>
      </c>
      <c r="Z2075" t="s">
        <v>135</v>
      </c>
      <c r="AA2075" t="s">
        <v>135</v>
      </c>
      <c r="AB2075" t="s">
        <v>1921</v>
      </c>
      <c r="AC2075" t="s">
        <v>60</v>
      </c>
      <c r="AD2075" t="s">
        <v>1448</v>
      </c>
    </row>
    <row r="2076" spans="1:30" hidden="1" x14ac:dyDescent="0.3">
      <c r="A2076" t="s">
        <v>8945</v>
      </c>
      <c r="B2076" t="s">
        <v>8946</v>
      </c>
      <c r="C2076" s="1" t="str">
        <f t="shared" si="338"/>
        <v>21:0502</v>
      </c>
      <c r="D2076" s="1" t="str">
        <f t="shared" si="345"/>
        <v>21:0166</v>
      </c>
      <c r="E2076" t="s">
        <v>8947</v>
      </c>
      <c r="F2076" t="s">
        <v>8948</v>
      </c>
      <c r="H2076">
        <v>52.884744599999998</v>
      </c>
      <c r="I2076">
        <v>-62.856317900000001</v>
      </c>
      <c r="J2076" s="1" t="str">
        <f t="shared" si="346"/>
        <v>NGR lake sediment grab sample</v>
      </c>
      <c r="K2076" s="1" t="str">
        <f t="shared" si="347"/>
        <v>&lt;177 micron (NGR)</v>
      </c>
      <c r="L2076">
        <v>54</v>
      </c>
      <c r="M2076" t="s">
        <v>34</v>
      </c>
      <c r="N2076">
        <v>896</v>
      </c>
      <c r="O2076" t="s">
        <v>873</v>
      </c>
      <c r="P2076" t="s">
        <v>108</v>
      </c>
      <c r="Q2076" t="s">
        <v>95</v>
      </c>
      <c r="R2076" t="s">
        <v>153</v>
      </c>
      <c r="S2076" t="s">
        <v>131</v>
      </c>
      <c r="T2076" t="s">
        <v>194</v>
      </c>
      <c r="U2076" t="s">
        <v>82</v>
      </c>
      <c r="V2076" t="s">
        <v>714</v>
      </c>
      <c r="W2076" t="s">
        <v>40</v>
      </c>
      <c r="X2076" t="s">
        <v>43</v>
      </c>
      <c r="Y2076" t="s">
        <v>95</v>
      </c>
      <c r="Z2076" t="s">
        <v>45</v>
      </c>
      <c r="AA2076" t="s">
        <v>58</v>
      </c>
      <c r="AB2076" t="s">
        <v>1076</v>
      </c>
      <c r="AC2076" t="s">
        <v>598</v>
      </c>
      <c r="AD2076" t="s">
        <v>48</v>
      </c>
    </row>
    <row r="2077" spans="1:30" hidden="1" x14ac:dyDescent="0.3">
      <c r="A2077" t="s">
        <v>8949</v>
      </c>
      <c r="B2077" t="s">
        <v>8950</v>
      </c>
      <c r="C2077" s="1" t="str">
        <f t="shared" ref="C2077:C2140" si="348">HYPERLINK("http://geochem.nrcan.gc.ca/cdogs/content/bdl/bdl210502_e.htm", "21:0502")</f>
        <v>21:0502</v>
      </c>
      <c r="D2077" s="1" t="str">
        <f t="shared" si="345"/>
        <v>21:0166</v>
      </c>
      <c r="E2077" t="s">
        <v>8951</v>
      </c>
      <c r="F2077" t="s">
        <v>8952</v>
      </c>
      <c r="H2077">
        <v>52.873688000000001</v>
      </c>
      <c r="I2077">
        <v>-63.073983699999999</v>
      </c>
      <c r="J2077" s="1" t="str">
        <f t="shared" si="346"/>
        <v>NGR lake sediment grab sample</v>
      </c>
      <c r="K2077" s="1" t="str">
        <f t="shared" si="347"/>
        <v>&lt;177 micron (NGR)</v>
      </c>
      <c r="L2077">
        <v>54</v>
      </c>
      <c r="M2077" t="s">
        <v>76</v>
      </c>
      <c r="N2077">
        <v>897</v>
      </c>
      <c r="O2077" t="s">
        <v>571</v>
      </c>
      <c r="P2077" t="s">
        <v>67</v>
      </c>
      <c r="Q2077" t="s">
        <v>95</v>
      </c>
      <c r="R2077" t="s">
        <v>92</v>
      </c>
      <c r="S2077" t="s">
        <v>136</v>
      </c>
      <c r="T2077" t="s">
        <v>40</v>
      </c>
      <c r="U2077" t="s">
        <v>1101</v>
      </c>
      <c r="V2077" t="s">
        <v>60</v>
      </c>
      <c r="W2077" t="s">
        <v>40</v>
      </c>
      <c r="X2077" t="s">
        <v>43</v>
      </c>
      <c r="Y2077" t="s">
        <v>39</v>
      </c>
      <c r="Z2077" t="s">
        <v>337</v>
      </c>
      <c r="AA2077" t="s">
        <v>135</v>
      </c>
      <c r="AB2077" t="s">
        <v>766</v>
      </c>
      <c r="AC2077" t="s">
        <v>106</v>
      </c>
      <c r="AD2077" t="s">
        <v>196</v>
      </c>
    </row>
    <row r="2078" spans="1:30" hidden="1" x14ac:dyDescent="0.3">
      <c r="A2078" t="s">
        <v>8953</v>
      </c>
      <c r="B2078" t="s">
        <v>8954</v>
      </c>
      <c r="C2078" s="1" t="str">
        <f t="shared" si="348"/>
        <v>21:0502</v>
      </c>
      <c r="D2078" s="1" t="str">
        <f t="shared" si="345"/>
        <v>21:0166</v>
      </c>
      <c r="E2078" t="s">
        <v>8955</v>
      </c>
      <c r="F2078" t="s">
        <v>8956</v>
      </c>
      <c r="H2078">
        <v>52.9039176</v>
      </c>
      <c r="I2078">
        <v>-63.078257800000003</v>
      </c>
      <c r="J2078" s="1" t="str">
        <f t="shared" si="346"/>
        <v>NGR lake sediment grab sample</v>
      </c>
      <c r="K2078" s="1" t="str">
        <f t="shared" si="347"/>
        <v>&lt;177 micron (NGR)</v>
      </c>
      <c r="L2078">
        <v>54</v>
      </c>
      <c r="M2078" t="s">
        <v>91</v>
      </c>
      <c r="N2078">
        <v>898</v>
      </c>
      <c r="O2078" t="s">
        <v>571</v>
      </c>
      <c r="P2078" t="s">
        <v>202</v>
      </c>
      <c r="Q2078" t="s">
        <v>95</v>
      </c>
      <c r="R2078" t="s">
        <v>185</v>
      </c>
      <c r="S2078" t="s">
        <v>119</v>
      </c>
      <c r="T2078" t="s">
        <v>40</v>
      </c>
      <c r="U2078" t="s">
        <v>8957</v>
      </c>
      <c r="V2078" t="s">
        <v>818</v>
      </c>
      <c r="W2078" t="s">
        <v>40</v>
      </c>
      <c r="X2078" t="s">
        <v>43</v>
      </c>
      <c r="Y2078" t="s">
        <v>95</v>
      </c>
      <c r="Z2078" t="s">
        <v>135</v>
      </c>
      <c r="AA2078" t="s">
        <v>153</v>
      </c>
      <c r="AB2078" t="s">
        <v>590</v>
      </c>
      <c r="AC2078" t="s">
        <v>39</v>
      </c>
      <c r="AD2078" t="s">
        <v>449</v>
      </c>
    </row>
    <row r="2079" spans="1:30" hidden="1" x14ac:dyDescent="0.3">
      <c r="A2079" t="s">
        <v>8958</v>
      </c>
      <c r="B2079" t="s">
        <v>8959</v>
      </c>
      <c r="C2079" s="1" t="str">
        <f t="shared" si="348"/>
        <v>21:0502</v>
      </c>
      <c r="D2079" s="1" t="str">
        <f t="shared" si="345"/>
        <v>21:0166</v>
      </c>
      <c r="E2079" t="s">
        <v>8960</v>
      </c>
      <c r="F2079" t="s">
        <v>8961</v>
      </c>
      <c r="H2079">
        <v>52.926508300000002</v>
      </c>
      <c r="I2079">
        <v>-63.043192400000002</v>
      </c>
      <c r="J2079" s="1" t="str">
        <f t="shared" si="346"/>
        <v>NGR lake sediment grab sample</v>
      </c>
      <c r="K2079" s="1" t="str">
        <f t="shared" si="347"/>
        <v>&lt;177 micron (NGR)</v>
      </c>
      <c r="L2079">
        <v>54</v>
      </c>
      <c r="M2079" t="s">
        <v>102</v>
      </c>
      <c r="N2079">
        <v>899</v>
      </c>
      <c r="O2079" t="s">
        <v>214</v>
      </c>
      <c r="P2079" t="s">
        <v>36</v>
      </c>
      <c r="Q2079" t="s">
        <v>95</v>
      </c>
      <c r="R2079" t="s">
        <v>193</v>
      </c>
      <c r="S2079" t="s">
        <v>131</v>
      </c>
      <c r="T2079" t="s">
        <v>40</v>
      </c>
      <c r="U2079" t="s">
        <v>44</v>
      </c>
      <c r="V2079" t="s">
        <v>339</v>
      </c>
      <c r="W2079" t="s">
        <v>40</v>
      </c>
      <c r="X2079" t="s">
        <v>43</v>
      </c>
      <c r="Y2079" t="s">
        <v>95</v>
      </c>
      <c r="Z2079" t="s">
        <v>135</v>
      </c>
      <c r="AA2079" t="s">
        <v>204</v>
      </c>
      <c r="AB2079" t="s">
        <v>1259</v>
      </c>
      <c r="AC2079" t="s">
        <v>901</v>
      </c>
      <c r="AD2079" t="s">
        <v>409</v>
      </c>
    </row>
    <row r="2080" spans="1:30" hidden="1" x14ac:dyDescent="0.3">
      <c r="A2080" t="s">
        <v>8962</v>
      </c>
      <c r="B2080" t="s">
        <v>8963</v>
      </c>
      <c r="C2080" s="1" t="str">
        <f t="shared" si="348"/>
        <v>21:0502</v>
      </c>
      <c r="D2080" s="1" t="str">
        <f t="shared" si="345"/>
        <v>21:0166</v>
      </c>
      <c r="E2080" t="s">
        <v>8964</v>
      </c>
      <c r="F2080" t="s">
        <v>8965</v>
      </c>
      <c r="H2080">
        <v>52.8762349</v>
      </c>
      <c r="I2080">
        <v>-63.023173200000002</v>
      </c>
      <c r="J2080" s="1" t="str">
        <f t="shared" si="346"/>
        <v>NGR lake sediment grab sample</v>
      </c>
      <c r="K2080" s="1" t="str">
        <f t="shared" si="347"/>
        <v>&lt;177 micron (NGR)</v>
      </c>
      <c r="L2080">
        <v>54</v>
      </c>
      <c r="M2080" t="s">
        <v>113</v>
      </c>
      <c r="N2080">
        <v>900</v>
      </c>
      <c r="O2080" t="s">
        <v>263</v>
      </c>
      <c r="P2080" t="s">
        <v>131</v>
      </c>
      <c r="Q2080" t="s">
        <v>95</v>
      </c>
      <c r="R2080" t="s">
        <v>176</v>
      </c>
      <c r="S2080" t="s">
        <v>131</v>
      </c>
      <c r="T2080" t="s">
        <v>40</v>
      </c>
      <c r="U2080" t="s">
        <v>853</v>
      </c>
      <c r="V2080" t="s">
        <v>3340</v>
      </c>
      <c r="W2080" t="s">
        <v>40</v>
      </c>
      <c r="X2080" t="s">
        <v>43</v>
      </c>
      <c r="Y2080" t="s">
        <v>95</v>
      </c>
      <c r="Z2080" t="s">
        <v>337</v>
      </c>
      <c r="AA2080" t="s">
        <v>67</v>
      </c>
      <c r="AB2080" t="s">
        <v>1014</v>
      </c>
      <c r="AC2080" t="s">
        <v>57</v>
      </c>
      <c r="AD2080" t="s">
        <v>324</v>
      </c>
    </row>
    <row r="2081" spans="1:30" hidden="1" x14ac:dyDescent="0.3">
      <c r="A2081" t="s">
        <v>8966</v>
      </c>
      <c r="B2081" t="s">
        <v>8967</v>
      </c>
      <c r="C2081" s="1" t="str">
        <f t="shared" si="348"/>
        <v>21:0502</v>
      </c>
      <c r="D2081" s="1" t="str">
        <f t="shared" si="345"/>
        <v>21:0166</v>
      </c>
      <c r="E2081" t="s">
        <v>8968</v>
      </c>
      <c r="F2081" t="s">
        <v>8969</v>
      </c>
      <c r="H2081">
        <v>52.851726200000002</v>
      </c>
      <c r="I2081">
        <v>-63.034341900000001</v>
      </c>
      <c r="J2081" s="1" t="str">
        <f t="shared" si="346"/>
        <v>NGR lake sediment grab sample</v>
      </c>
      <c r="K2081" s="1" t="str">
        <f t="shared" si="347"/>
        <v>&lt;177 micron (NGR)</v>
      </c>
      <c r="L2081">
        <v>54</v>
      </c>
      <c r="M2081" t="s">
        <v>127</v>
      </c>
      <c r="N2081">
        <v>901</v>
      </c>
      <c r="O2081" t="s">
        <v>145</v>
      </c>
      <c r="P2081" t="s">
        <v>92</v>
      </c>
      <c r="Q2081" t="s">
        <v>95</v>
      </c>
      <c r="R2081" t="s">
        <v>131</v>
      </c>
      <c r="S2081" t="s">
        <v>37</v>
      </c>
      <c r="T2081" t="s">
        <v>40</v>
      </c>
      <c r="U2081" t="s">
        <v>129</v>
      </c>
      <c r="V2081" t="s">
        <v>179</v>
      </c>
      <c r="W2081" t="s">
        <v>40</v>
      </c>
      <c r="X2081" t="s">
        <v>43</v>
      </c>
      <c r="Y2081" t="s">
        <v>95</v>
      </c>
      <c r="Z2081" t="s">
        <v>134</v>
      </c>
      <c r="AA2081" t="s">
        <v>134</v>
      </c>
      <c r="AB2081" t="s">
        <v>256</v>
      </c>
      <c r="AC2081" t="s">
        <v>94</v>
      </c>
      <c r="AD2081" t="s">
        <v>61</v>
      </c>
    </row>
    <row r="2082" spans="1:30" hidden="1" x14ac:dyDescent="0.3">
      <c r="A2082" t="s">
        <v>8970</v>
      </c>
      <c r="B2082" t="s">
        <v>8971</v>
      </c>
      <c r="C2082" s="1" t="str">
        <f t="shared" si="348"/>
        <v>21:0502</v>
      </c>
      <c r="D2082" s="1" t="str">
        <f t="shared" si="345"/>
        <v>21:0166</v>
      </c>
      <c r="E2082" t="s">
        <v>8972</v>
      </c>
      <c r="F2082" t="s">
        <v>8973</v>
      </c>
      <c r="H2082">
        <v>52.838335800000003</v>
      </c>
      <c r="I2082">
        <v>-62.933695399999998</v>
      </c>
      <c r="J2082" s="1" t="str">
        <f t="shared" si="346"/>
        <v>NGR lake sediment grab sample</v>
      </c>
      <c r="K2082" s="1" t="str">
        <f t="shared" si="347"/>
        <v>&lt;177 micron (NGR)</v>
      </c>
      <c r="L2082">
        <v>54</v>
      </c>
      <c r="M2082" t="s">
        <v>142</v>
      </c>
      <c r="N2082">
        <v>902</v>
      </c>
      <c r="O2082" t="s">
        <v>265</v>
      </c>
      <c r="P2082" t="s">
        <v>92</v>
      </c>
      <c r="Q2082" t="s">
        <v>95</v>
      </c>
      <c r="R2082" t="s">
        <v>119</v>
      </c>
      <c r="S2082" t="s">
        <v>92</v>
      </c>
      <c r="T2082" t="s">
        <v>40</v>
      </c>
      <c r="U2082" t="s">
        <v>428</v>
      </c>
      <c r="V2082" t="s">
        <v>284</v>
      </c>
      <c r="W2082" t="s">
        <v>40</v>
      </c>
      <c r="X2082" t="s">
        <v>43</v>
      </c>
      <c r="Y2082" t="s">
        <v>95</v>
      </c>
      <c r="Z2082" t="s">
        <v>337</v>
      </c>
      <c r="AA2082" t="s">
        <v>67</v>
      </c>
      <c r="AB2082" t="s">
        <v>450</v>
      </c>
      <c r="AC2082" t="s">
        <v>1343</v>
      </c>
      <c r="AD2082" t="s">
        <v>1448</v>
      </c>
    </row>
    <row r="2083" spans="1:30" hidden="1" x14ac:dyDescent="0.3">
      <c r="A2083" t="s">
        <v>8974</v>
      </c>
      <c r="B2083" t="s">
        <v>8975</v>
      </c>
      <c r="C2083" s="1" t="str">
        <f t="shared" si="348"/>
        <v>21:0502</v>
      </c>
      <c r="D2083" s="1" t="str">
        <f t="shared" si="345"/>
        <v>21:0166</v>
      </c>
      <c r="E2083" t="s">
        <v>8976</v>
      </c>
      <c r="F2083" t="s">
        <v>8977</v>
      </c>
      <c r="H2083">
        <v>52.889460200000002</v>
      </c>
      <c r="I2083">
        <v>-62.9334244</v>
      </c>
      <c r="J2083" s="1" t="str">
        <f t="shared" si="346"/>
        <v>NGR lake sediment grab sample</v>
      </c>
      <c r="K2083" s="1" t="str">
        <f t="shared" si="347"/>
        <v>&lt;177 micron (NGR)</v>
      </c>
      <c r="L2083">
        <v>54</v>
      </c>
      <c r="M2083" t="s">
        <v>150</v>
      </c>
      <c r="N2083">
        <v>903</v>
      </c>
      <c r="O2083" t="s">
        <v>1520</v>
      </c>
      <c r="P2083" t="s">
        <v>202</v>
      </c>
      <c r="Q2083" t="s">
        <v>55</v>
      </c>
      <c r="R2083" t="s">
        <v>130</v>
      </c>
      <c r="S2083" t="s">
        <v>92</v>
      </c>
      <c r="T2083" t="s">
        <v>40</v>
      </c>
      <c r="U2083" t="s">
        <v>132</v>
      </c>
      <c r="V2083" t="s">
        <v>598</v>
      </c>
      <c r="W2083" t="s">
        <v>40</v>
      </c>
      <c r="X2083" t="s">
        <v>43</v>
      </c>
      <c r="Y2083" t="s">
        <v>39</v>
      </c>
      <c r="Z2083" t="s">
        <v>44</v>
      </c>
      <c r="AA2083" t="s">
        <v>134</v>
      </c>
      <c r="AB2083" t="s">
        <v>566</v>
      </c>
      <c r="AC2083" t="s">
        <v>70</v>
      </c>
      <c r="AD2083" t="s">
        <v>1236</v>
      </c>
    </row>
    <row r="2084" spans="1:30" hidden="1" x14ac:dyDescent="0.3">
      <c r="A2084" t="s">
        <v>8978</v>
      </c>
      <c r="B2084" t="s">
        <v>8979</v>
      </c>
      <c r="C2084" s="1" t="str">
        <f t="shared" si="348"/>
        <v>21:0502</v>
      </c>
      <c r="D2084" s="1" t="str">
        <f>HYPERLINK("http://geochem.nrcan.gc.ca/cdogs/content/svy/svy_e.htm", "")</f>
        <v/>
      </c>
      <c r="G2084" s="1" t="str">
        <f>HYPERLINK("http://geochem.nrcan.gc.ca/cdogs/content/cr_/cr_00060_e.htm", "60")</f>
        <v>60</v>
      </c>
      <c r="J2084" t="s">
        <v>161</v>
      </c>
      <c r="K2084" t="s">
        <v>162</v>
      </c>
      <c r="L2084">
        <v>54</v>
      </c>
      <c r="M2084" t="s">
        <v>163</v>
      </c>
      <c r="N2084">
        <v>904</v>
      </c>
      <c r="O2084" t="s">
        <v>364</v>
      </c>
      <c r="P2084" t="s">
        <v>145</v>
      </c>
      <c r="Q2084" t="s">
        <v>55</v>
      </c>
      <c r="R2084" t="s">
        <v>67</v>
      </c>
      <c r="S2084" t="s">
        <v>38</v>
      </c>
      <c r="T2084" t="s">
        <v>40</v>
      </c>
      <c r="U2084" t="s">
        <v>3536</v>
      </c>
      <c r="V2084" t="s">
        <v>596</v>
      </c>
      <c r="W2084" t="s">
        <v>194</v>
      </c>
      <c r="X2084" t="s">
        <v>39</v>
      </c>
      <c r="Y2084" t="s">
        <v>55</v>
      </c>
      <c r="Z2084" t="s">
        <v>134</v>
      </c>
      <c r="AA2084" t="s">
        <v>204</v>
      </c>
      <c r="AB2084" t="s">
        <v>777</v>
      </c>
      <c r="AC2084" t="s">
        <v>306</v>
      </c>
      <c r="AD2084" t="s">
        <v>158</v>
      </c>
    </row>
    <row r="2085" spans="1:30" hidden="1" x14ac:dyDescent="0.3">
      <c r="A2085" t="s">
        <v>8980</v>
      </c>
      <c r="B2085" t="s">
        <v>8981</v>
      </c>
      <c r="C2085" s="1" t="str">
        <f t="shared" si="348"/>
        <v>21:0502</v>
      </c>
      <c r="D2085" s="1" t="str">
        <f t="shared" ref="D2085:D2102" si="349">HYPERLINK("http://geochem.nrcan.gc.ca/cdogs/content/svy/svy210166_e.htm", "21:0166")</f>
        <v>21:0166</v>
      </c>
      <c r="E2085" t="s">
        <v>8947</v>
      </c>
      <c r="F2085" t="s">
        <v>8982</v>
      </c>
      <c r="H2085">
        <v>52.884744599999998</v>
      </c>
      <c r="I2085">
        <v>-62.856317900000001</v>
      </c>
      <c r="J2085" s="1" t="str">
        <f t="shared" ref="J2085:J2102" si="350">HYPERLINK("http://geochem.nrcan.gc.ca/cdogs/content/kwd/kwd020027_e.htm", "NGR lake sediment grab sample")</f>
        <v>NGR lake sediment grab sample</v>
      </c>
      <c r="K2085" s="1" t="str">
        <f t="shared" ref="K2085:K2102" si="351">HYPERLINK("http://geochem.nrcan.gc.ca/cdogs/content/kwd/kwd080006_e.htm", "&lt;177 micron (NGR)")</f>
        <v>&lt;177 micron (NGR)</v>
      </c>
      <c r="L2085">
        <v>54</v>
      </c>
      <c r="M2085" t="s">
        <v>65</v>
      </c>
      <c r="N2085">
        <v>905</v>
      </c>
      <c r="O2085" t="s">
        <v>403</v>
      </c>
      <c r="P2085" t="s">
        <v>329</v>
      </c>
      <c r="Q2085" t="s">
        <v>95</v>
      </c>
      <c r="R2085" t="s">
        <v>92</v>
      </c>
      <c r="S2085" t="s">
        <v>131</v>
      </c>
      <c r="T2085" t="s">
        <v>194</v>
      </c>
      <c r="U2085" t="s">
        <v>782</v>
      </c>
      <c r="V2085" t="s">
        <v>947</v>
      </c>
      <c r="W2085" t="s">
        <v>40</v>
      </c>
      <c r="X2085" t="s">
        <v>43</v>
      </c>
      <c r="Y2085" t="s">
        <v>39</v>
      </c>
      <c r="Z2085" t="s">
        <v>45</v>
      </c>
      <c r="AA2085" t="s">
        <v>45</v>
      </c>
      <c r="AB2085" t="s">
        <v>437</v>
      </c>
      <c r="AC2085" t="s">
        <v>213</v>
      </c>
      <c r="AD2085" t="s">
        <v>122</v>
      </c>
    </row>
    <row r="2086" spans="1:30" hidden="1" x14ac:dyDescent="0.3">
      <c r="A2086" t="s">
        <v>8983</v>
      </c>
      <c r="B2086" t="s">
        <v>8984</v>
      </c>
      <c r="C2086" s="1" t="str">
        <f t="shared" si="348"/>
        <v>21:0502</v>
      </c>
      <c r="D2086" s="1" t="str">
        <f t="shared" si="349"/>
        <v>21:0166</v>
      </c>
      <c r="E2086" t="s">
        <v>8947</v>
      </c>
      <c r="F2086" t="s">
        <v>8985</v>
      </c>
      <c r="H2086">
        <v>52.884744599999998</v>
      </c>
      <c r="I2086">
        <v>-62.856317900000001</v>
      </c>
      <c r="J2086" s="1" t="str">
        <f t="shared" si="350"/>
        <v>NGR lake sediment grab sample</v>
      </c>
      <c r="K2086" s="1" t="str">
        <f t="shared" si="351"/>
        <v>&lt;177 micron (NGR)</v>
      </c>
      <c r="L2086">
        <v>54</v>
      </c>
      <c r="M2086" t="s">
        <v>52</v>
      </c>
      <c r="N2086">
        <v>906</v>
      </c>
      <c r="O2086" t="s">
        <v>576</v>
      </c>
      <c r="P2086" t="s">
        <v>477</v>
      </c>
      <c r="Q2086" t="s">
        <v>95</v>
      </c>
      <c r="R2086" t="s">
        <v>131</v>
      </c>
      <c r="S2086" t="s">
        <v>68</v>
      </c>
      <c r="T2086" t="s">
        <v>194</v>
      </c>
      <c r="U2086" t="s">
        <v>257</v>
      </c>
      <c r="V2086" t="s">
        <v>284</v>
      </c>
      <c r="W2086" t="s">
        <v>40</v>
      </c>
      <c r="X2086" t="s">
        <v>43</v>
      </c>
      <c r="Y2086" t="s">
        <v>39</v>
      </c>
      <c r="Z2086" t="s">
        <v>44</v>
      </c>
      <c r="AA2086" t="s">
        <v>314</v>
      </c>
      <c r="AB2086" t="s">
        <v>2444</v>
      </c>
      <c r="AC2086" t="s">
        <v>620</v>
      </c>
      <c r="AD2086" t="s">
        <v>409</v>
      </c>
    </row>
    <row r="2087" spans="1:30" hidden="1" x14ac:dyDescent="0.3">
      <c r="A2087" t="s">
        <v>8986</v>
      </c>
      <c r="B2087" t="s">
        <v>8987</v>
      </c>
      <c r="C2087" s="1" t="str">
        <f t="shared" si="348"/>
        <v>21:0502</v>
      </c>
      <c r="D2087" s="1" t="str">
        <f t="shared" si="349"/>
        <v>21:0166</v>
      </c>
      <c r="E2087" t="s">
        <v>8988</v>
      </c>
      <c r="F2087" t="s">
        <v>8989</v>
      </c>
      <c r="H2087">
        <v>52.911213400000001</v>
      </c>
      <c r="I2087">
        <v>-62.859203999999998</v>
      </c>
      <c r="J2087" s="1" t="str">
        <f t="shared" si="350"/>
        <v>NGR lake sediment grab sample</v>
      </c>
      <c r="K2087" s="1" t="str">
        <f t="shared" si="351"/>
        <v>&lt;177 micron (NGR)</v>
      </c>
      <c r="L2087">
        <v>54</v>
      </c>
      <c r="M2087" t="s">
        <v>175</v>
      </c>
      <c r="N2087">
        <v>907</v>
      </c>
      <c r="O2087" t="s">
        <v>726</v>
      </c>
      <c r="P2087" t="s">
        <v>397</v>
      </c>
      <c r="Q2087" t="s">
        <v>55</v>
      </c>
      <c r="R2087" t="s">
        <v>67</v>
      </c>
      <c r="S2087" t="s">
        <v>329</v>
      </c>
      <c r="T2087" t="s">
        <v>40</v>
      </c>
      <c r="U2087" t="s">
        <v>8990</v>
      </c>
      <c r="V2087" t="s">
        <v>8518</v>
      </c>
      <c r="W2087" t="s">
        <v>40</v>
      </c>
      <c r="X2087" t="s">
        <v>43</v>
      </c>
      <c r="Y2087" t="s">
        <v>39</v>
      </c>
      <c r="Z2087" t="s">
        <v>546</v>
      </c>
      <c r="AA2087" t="s">
        <v>115</v>
      </c>
      <c r="AB2087" t="s">
        <v>259</v>
      </c>
      <c r="AC2087" t="s">
        <v>740</v>
      </c>
      <c r="AD2087" t="s">
        <v>71</v>
      </c>
    </row>
    <row r="2088" spans="1:30" hidden="1" x14ac:dyDescent="0.3">
      <c r="A2088" t="s">
        <v>8991</v>
      </c>
      <c r="B2088" t="s">
        <v>8992</v>
      </c>
      <c r="C2088" s="1" t="str">
        <f t="shared" si="348"/>
        <v>21:0502</v>
      </c>
      <c r="D2088" s="1" t="str">
        <f t="shared" si="349"/>
        <v>21:0166</v>
      </c>
      <c r="E2088" t="s">
        <v>8993</v>
      </c>
      <c r="F2088" t="s">
        <v>8994</v>
      </c>
      <c r="H2088">
        <v>52.913328200000002</v>
      </c>
      <c r="I2088">
        <v>-62.8037882</v>
      </c>
      <c r="J2088" s="1" t="str">
        <f t="shared" si="350"/>
        <v>NGR lake sediment grab sample</v>
      </c>
      <c r="K2088" s="1" t="str">
        <f t="shared" si="351"/>
        <v>&lt;177 micron (NGR)</v>
      </c>
      <c r="L2088">
        <v>54</v>
      </c>
      <c r="M2088" t="s">
        <v>184</v>
      </c>
      <c r="N2088">
        <v>908</v>
      </c>
      <c r="O2088" t="s">
        <v>423</v>
      </c>
      <c r="P2088" t="s">
        <v>66</v>
      </c>
      <c r="Q2088" t="s">
        <v>39</v>
      </c>
      <c r="R2088" t="s">
        <v>92</v>
      </c>
      <c r="S2088" t="s">
        <v>153</v>
      </c>
      <c r="T2088" t="s">
        <v>194</v>
      </c>
      <c r="U2088" t="s">
        <v>739</v>
      </c>
      <c r="V2088" t="s">
        <v>353</v>
      </c>
      <c r="W2088" t="s">
        <v>40</v>
      </c>
      <c r="X2088" t="s">
        <v>43</v>
      </c>
      <c r="Y2088" t="s">
        <v>39</v>
      </c>
      <c r="Z2088" t="s">
        <v>613</v>
      </c>
      <c r="AA2088" t="s">
        <v>409</v>
      </c>
      <c r="AB2088" t="s">
        <v>1021</v>
      </c>
      <c r="AC2088" t="s">
        <v>505</v>
      </c>
      <c r="AD2088" t="s">
        <v>71</v>
      </c>
    </row>
    <row r="2089" spans="1:30" hidden="1" x14ac:dyDescent="0.3">
      <c r="A2089" t="s">
        <v>8995</v>
      </c>
      <c r="B2089" t="s">
        <v>8996</v>
      </c>
      <c r="C2089" s="1" t="str">
        <f t="shared" si="348"/>
        <v>21:0502</v>
      </c>
      <c r="D2089" s="1" t="str">
        <f t="shared" si="349"/>
        <v>21:0166</v>
      </c>
      <c r="E2089" t="s">
        <v>8997</v>
      </c>
      <c r="F2089" t="s">
        <v>8998</v>
      </c>
      <c r="H2089">
        <v>52.907479700000003</v>
      </c>
      <c r="I2089">
        <v>-62.766122000000003</v>
      </c>
      <c r="J2089" s="1" t="str">
        <f t="shared" si="350"/>
        <v>NGR lake sediment grab sample</v>
      </c>
      <c r="K2089" s="1" t="str">
        <f t="shared" si="351"/>
        <v>&lt;177 micron (NGR)</v>
      </c>
      <c r="L2089">
        <v>54</v>
      </c>
      <c r="M2089" t="s">
        <v>191</v>
      </c>
      <c r="N2089">
        <v>909</v>
      </c>
      <c r="O2089" t="s">
        <v>383</v>
      </c>
      <c r="P2089" t="s">
        <v>247</v>
      </c>
      <c r="Q2089" t="s">
        <v>95</v>
      </c>
      <c r="R2089" t="s">
        <v>202</v>
      </c>
      <c r="S2089" t="s">
        <v>169</v>
      </c>
      <c r="T2089" t="s">
        <v>194</v>
      </c>
      <c r="U2089" t="s">
        <v>2990</v>
      </c>
      <c r="V2089" t="s">
        <v>485</v>
      </c>
      <c r="W2089" t="s">
        <v>40</v>
      </c>
      <c r="X2089" t="s">
        <v>43</v>
      </c>
      <c r="Y2089" t="s">
        <v>55</v>
      </c>
      <c r="Z2089" t="s">
        <v>44</v>
      </c>
      <c r="AA2089" t="s">
        <v>314</v>
      </c>
      <c r="AB2089" t="s">
        <v>512</v>
      </c>
      <c r="AC2089" t="s">
        <v>97</v>
      </c>
      <c r="AD2089" t="s">
        <v>71</v>
      </c>
    </row>
    <row r="2090" spans="1:30" hidden="1" x14ac:dyDescent="0.3">
      <c r="A2090" t="s">
        <v>8999</v>
      </c>
      <c r="B2090" t="s">
        <v>9000</v>
      </c>
      <c r="C2090" s="1" t="str">
        <f t="shared" si="348"/>
        <v>21:0502</v>
      </c>
      <c r="D2090" s="1" t="str">
        <f t="shared" si="349"/>
        <v>21:0166</v>
      </c>
      <c r="E2090" t="s">
        <v>9001</v>
      </c>
      <c r="F2090" t="s">
        <v>9002</v>
      </c>
      <c r="H2090">
        <v>52.911034999999998</v>
      </c>
      <c r="I2090">
        <v>-62.700049700000001</v>
      </c>
      <c r="J2090" s="1" t="str">
        <f t="shared" si="350"/>
        <v>NGR lake sediment grab sample</v>
      </c>
      <c r="K2090" s="1" t="str">
        <f t="shared" si="351"/>
        <v>&lt;177 micron (NGR)</v>
      </c>
      <c r="L2090">
        <v>54</v>
      </c>
      <c r="M2090" t="s">
        <v>201</v>
      </c>
      <c r="N2090">
        <v>910</v>
      </c>
      <c r="O2090" t="s">
        <v>77</v>
      </c>
      <c r="P2090" t="s">
        <v>337</v>
      </c>
      <c r="Q2090" t="s">
        <v>95</v>
      </c>
      <c r="R2090" t="s">
        <v>202</v>
      </c>
      <c r="S2090" t="s">
        <v>38</v>
      </c>
      <c r="T2090" t="s">
        <v>117</v>
      </c>
      <c r="U2090" t="s">
        <v>48</v>
      </c>
      <c r="V2090" t="s">
        <v>461</v>
      </c>
      <c r="W2090" t="s">
        <v>194</v>
      </c>
      <c r="X2090" t="s">
        <v>43</v>
      </c>
      <c r="Y2090" t="s">
        <v>55</v>
      </c>
      <c r="Z2090" t="s">
        <v>82</v>
      </c>
      <c r="AA2090" t="s">
        <v>196</v>
      </c>
      <c r="AB2090" t="s">
        <v>1434</v>
      </c>
      <c r="AC2090" t="s">
        <v>505</v>
      </c>
      <c r="AD2090" t="s">
        <v>409</v>
      </c>
    </row>
    <row r="2091" spans="1:30" hidden="1" x14ac:dyDescent="0.3">
      <c r="A2091" t="s">
        <v>9003</v>
      </c>
      <c r="B2091" t="s">
        <v>9004</v>
      </c>
      <c r="C2091" s="1" t="str">
        <f t="shared" si="348"/>
        <v>21:0502</v>
      </c>
      <c r="D2091" s="1" t="str">
        <f t="shared" si="349"/>
        <v>21:0166</v>
      </c>
      <c r="E2091" t="s">
        <v>9005</v>
      </c>
      <c r="F2091" t="s">
        <v>9006</v>
      </c>
      <c r="H2091">
        <v>52.916798200000002</v>
      </c>
      <c r="I2091">
        <v>-62.657178100000003</v>
      </c>
      <c r="J2091" s="1" t="str">
        <f t="shared" si="350"/>
        <v>NGR lake sediment grab sample</v>
      </c>
      <c r="K2091" s="1" t="str">
        <f t="shared" si="351"/>
        <v>&lt;177 micron (NGR)</v>
      </c>
      <c r="L2091">
        <v>54</v>
      </c>
      <c r="M2091" t="s">
        <v>210</v>
      </c>
      <c r="N2091">
        <v>911</v>
      </c>
      <c r="O2091" t="s">
        <v>83</v>
      </c>
      <c r="P2091" t="s">
        <v>66</v>
      </c>
      <c r="Q2091" t="s">
        <v>95</v>
      </c>
      <c r="R2091" t="s">
        <v>169</v>
      </c>
      <c r="S2091" t="s">
        <v>576</v>
      </c>
      <c r="T2091" t="s">
        <v>40</v>
      </c>
      <c r="U2091" t="s">
        <v>9007</v>
      </c>
      <c r="V2091" t="s">
        <v>3511</v>
      </c>
      <c r="W2091" t="s">
        <v>194</v>
      </c>
      <c r="X2091" t="s">
        <v>43</v>
      </c>
      <c r="Y2091" t="s">
        <v>55</v>
      </c>
      <c r="Z2091" t="s">
        <v>211</v>
      </c>
      <c r="AA2091" t="s">
        <v>258</v>
      </c>
      <c r="AB2091" t="s">
        <v>1276</v>
      </c>
      <c r="AC2091" t="s">
        <v>596</v>
      </c>
      <c r="AD2091" t="s">
        <v>61</v>
      </c>
    </row>
    <row r="2092" spans="1:30" hidden="1" x14ac:dyDescent="0.3">
      <c r="A2092" t="s">
        <v>9008</v>
      </c>
      <c r="B2092" t="s">
        <v>9009</v>
      </c>
      <c r="C2092" s="1" t="str">
        <f t="shared" si="348"/>
        <v>21:0502</v>
      </c>
      <c r="D2092" s="1" t="str">
        <f t="shared" si="349"/>
        <v>21:0166</v>
      </c>
      <c r="E2092" t="s">
        <v>9010</v>
      </c>
      <c r="F2092" t="s">
        <v>9011</v>
      </c>
      <c r="H2092">
        <v>52.923332100000003</v>
      </c>
      <c r="I2092">
        <v>-62.612770900000001</v>
      </c>
      <c r="J2092" s="1" t="str">
        <f t="shared" si="350"/>
        <v>NGR lake sediment grab sample</v>
      </c>
      <c r="K2092" s="1" t="str">
        <f t="shared" si="351"/>
        <v>&lt;177 micron (NGR)</v>
      </c>
      <c r="L2092">
        <v>54</v>
      </c>
      <c r="M2092" t="s">
        <v>221</v>
      </c>
      <c r="N2092">
        <v>912</v>
      </c>
      <c r="O2092" t="s">
        <v>477</v>
      </c>
      <c r="P2092" t="s">
        <v>67</v>
      </c>
      <c r="Q2092" t="s">
        <v>39</v>
      </c>
      <c r="R2092" t="s">
        <v>38</v>
      </c>
      <c r="S2092" t="s">
        <v>37</v>
      </c>
      <c r="T2092" t="s">
        <v>40</v>
      </c>
      <c r="U2092" t="s">
        <v>337</v>
      </c>
      <c r="V2092" t="s">
        <v>1027</v>
      </c>
      <c r="W2092" t="s">
        <v>194</v>
      </c>
      <c r="X2092" t="s">
        <v>43</v>
      </c>
      <c r="Y2092" t="s">
        <v>39</v>
      </c>
      <c r="Z2092" t="s">
        <v>263</v>
      </c>
      <c r="AA2092" t="s">
        <v>45</v>
      </c>
      <c r="AB2092" t="s">
        <v>247</v>
      </c>
      <c r="AC2092" t="s">
        <v>179</v>
      </c>
      <c r="AD2092" t="s">
        <v>196</v>
      </c>
    </row>
    <row r="2093" spans="1:30" hidden="1" x14ac:dyDescent="0.3">
      <c r="A2093" t="s">
        <v>9012</v>
      </c>
      <c r="B2093" t="s">
        <v>9013</v>
      </c>
      <c r="C2093" s="1" t="str">
        <f t="shared" si="348"/>
        <v>21:0502</v>
      </c>
      <c r="D2093" s="1" t="str">
        <f t="shared" si="349"/>
        <v>21:0166</v>
      </c>
      <c r="E2093" t="s">
        <v>9014</v>
      </c>
      <c r="F2093" t="s">
        <v>9015</v>
      </c>
      <c r="H2093">
        <v>52.882802400000003</v>
      </c>
      <c r="I2093">
        <v>-62.584808700000004</v>
      </c>
      <c r="J2093" s="1" t="str">
        <f t="shared" si="350"/>
        <v>NGR lake sediment grab sample</v>
      </c>
      <c r="K2093" s="1" t="str">
        <f t="shared" si="351"/>
        <v>&lt;177 micron (NGR)</v>
      </c>
      <c r="L2093">
        <v>54</v>
      </c>
      <c r="M2093" t="s">
        <v>230</v>
      </c>
      <c r="N2093">
        <v>913</v>
      </c>
      <c r="O2093" t="s">
        <v>408</v>
      </c>
      <c r="P2093" t="s">
        <v>36</v>
      </c>
      <c r="Q2093" t="s">
        <v>55</v>
      </c>
      <c r="R2093" t="s">
        <v>79</v>
      </c>
      <c r="S2093" t="s">
        <v>153</v>
      </c>
      <c r="T2093" t="s">
        <v>194</v>
      </c>
      <c r="U2093" t="s">
        <v>216</v>
      </c>
      <c r="V2093" t="s">
        <v>85</v>
      </c>
      <c r="W2093" t="s">
        <v>194</v>
      </c>
      <c r="X2093" t="s">
        <v>43</v>
      </c>
      <c r="Y2093" t="s">
        <v>39</v>
      </c>
      <c r="Z2093" t="s">
        <v>44</v>
      </c>
      <c r="AA2093" t="s">
        <v>241</v>
      </c>
      <c r="AB2093" t="s">
        <v>1299</v>
      </c>
      <c r="AC2093" t="s">
        <v>70</v>
      </c>
      <c r="AD2093" t="s">
        <v>71</v>
      </c>
    </row>
    <row r="2094" spans="1:30" hidden="1" x14ac:dyDescent="0.3">
      <c r="A2094" t="s">
        <v>9016</v>
      </c>
      <c r="B2094" t="s">
        <v>9017</v>
      </c>
      <c r="C2094" s="1" t="str">
        <f t="shared" si="348"/>
        <v>21:0502</v>
      </c>
      <c r="D2094" s="1" t="str">
        <f t="shared" si="349"/>
        <v>21:0166</v>
      </c>
      <c r="E2094" t="s">
        <v>9018</v>
      </c>
      <c r="F2094" t="s">
        <v>9019</v>
      </c>
      <c r="H2094">
        <v>52.859823900000002</v>
      </c>
      <c r="I2094">
        <v>-62.608376800000002</v>
      </c>
      <c r="J2094" s="1" t="str">
        <f t="shared" si="350"/>
        <v>NGR lake sediment grab sample</v>
      </c>
      <c r="K2094" s="1" t="str">
        <f t="shared" si="351"/>
        <v>&lt;177 micron (NGR)</v>
      </c>
      <c r="L2094">
        <v>54</v>
      </c>
      <c r="M2094" t="s">
        <v>238</v>
      </c>
      <c r="N2094">
        <v>914</v>
      </c>
      <c r="O2094" t="s">
        <v>58</v>
      </c>
      <c r="P2094" t="s">
        <v>477</v>
      </c>
      <c r="Q2094" t="s">
        <v>95</v>
      </c>
      <c r="R2094" t="s">
        <v>193</v>
      </c>
      <c r="S2094" t="s">
        <v>185</v>
      </c>
      <c r="T2094" t="s">
        <v>194</v>
      </c>
      <c r="U2094" t="s">
        <v>6329</v>
      </c>
      <c r="V2094" t="s">
        <v>3340</v>
      </c>
      <c r="W2094" t="s">
        <v>40</v>
      </c>
      <c r="X2094" t="s">
        <v>43</v>
      </c>
      <c r="Y2094" t="s">
        <v>39</v>
      </c>
      <c r="Z2094" t="s">
        <v>257</v>
      </c>
      <c r="AA2094" t="s">
        <v>258</v>
      </c>
      <c r="AB2094" t="s">
        <v>5113</v>
      </c>
      <c r="AC2094" t="s">
        <v>505</v>
      </c>
      <c r="AD2094" t="s">
        <v>324</v>
      </c>
    </row>
    <row r="2095" spans="1:30" hidden="1" x14ac:dyDescent="0.3">
      <c r="A2095" t="s">
        <v>9020</v>
      </c>
      <c r="B2095" t="s">
        <v>9021</v>
      </c>
      <c r="C2095" s="1" t="str">
        <f t="shared" si="348"/>
        <v>21:0502</v>
      </c>
      <c r="D2095" s="1" t="str">
        <f t="shared" si="349"/>
        <v>21:0166</v>
      </c>
      <c r="E2095" t="s">
        <v>9022</v>
      </c>
      <c r="F2095" t="s">
        <v>9023</v>
      </c>
      <c r="H2095">
        <v>52.8310976</v>
      </c>
      <c r="I2095">
        <v>-62.491183499999998</v>
      </c>
      <c r="J2095" s="1" t="str">
        <f t="shared" si="350"/>
        <v>NGR lake sediment grab sample</v>
      </c>
      <c r="K2095" s="1" t="str">
        <f t="shared" si="351"/>
        <v>&lt;177 micron (NGR)</v>
      </c>
      <c r="L2095">
        <v>54</v>
      </c>
      <c r="M2095" t="s">
        <v>246</v>
      </c>
      <c r="N2095">
        <v>915</v>
      </c>
      <c r="O2095" t="s">
        <v>423</v>
      </c>
      <c r="P2095" t="s">
        <v>165</v>
      </c>
      <c r="Q2095" t="s">
        <v>95</v>
      </c>
      <c r="R2095" t="s">
        <v>79</v>
      </c>
      <c r="S2095" t="s">
        <v>131</v>
      </c>
      <c r="T2095" t="s">
        <v>40</v>
      </c>
      <c r="U2095" t="s">
        <v>1202</v>
      </c>
      <c r="V2095" t="s">
        <v>352</v>
      </c>
      <c r="W2095" t="s">
        <v>40</v>
      </c>
      <c r="X2095" t="s">
        <v>43</v>
      </c>
      <c r="Y2095" t="s">
        <v>55</v>
      </c>
      <c r="Z2095" t="s">
        <v>58</v>
      </c>
      <c r="AA2095" t="s">
        <v>135</v>
      </c>
      <c r="AB2095" t="s">
        <v>1076</v>
      </c>
      <c r="AC2095" t="s">
        <v>42</v>
      </c>
      <c r="AD2095" t="s">
        <v>61</v>
      </c>
    </row>
    <row r="2096" spans="1:30" hidden="1" x14ac:dyDescent="0.3">
      <c r="A2096" t="s">
        <v>9024</v>
      </c>
      <c r="B2096" t="s">
        <v>9025</v>
      </c>
      <c r="C2096" s="1" t="str">
        <f t="shared" si="348"/>
        <v>21:0502</v>
      </c>
      <c r="D2096" s="1" t="str">
        <f t="shared" si="349"/>
        <v>21:0166</v>
      </c>
      <c r="E2096" t="s">
        <v>9026</v>
      </c>
      <c r="F2096" t="s">
        <v>9027</v>
      </c>
      <c r="H2096">
        <v>52.815872400000003</v>
      </c>
      <c r="I2096">
        <v>-62.277161399999997</v>
      </c>
      <c r="J2096" s="1" t="str">
        <f t="shared" si="350"/>
        <v>NGR lake sediment grab sample</v>
      </c>
      <c r="K2096" s="1" t="str">
        <f t="shared" si="351"/>
        <v>&lt;177 micron (NGR)</v>
      </c>
      <c r="L2096">
        <v>55</v>
      </c>
      <c r="M2096" t="s">
        <v>34</v>
      </c>
      <c r="N2096">
        <v>916</v>
      </c>
      <c r="O2096" t="s">
        <v>383</v>
      </c>
      <c r="P2096" t="s">
        <v>67</v>
      </c>
      <c r="Q2096" t="s">
        <v>95</v>
      </c>
      <c r="R2096" t="s">
        <v>92</v>
      </c>
      <c r="S2096" t="s">
        <v>136</v>
      </c>
      <c r="T2096" t="s">
        <v>40</v>
      </c>
      <c r="U2096" t="s">
        <v>2585</v>
      </c>
      <c r="V2096" t="s">
        <v>339</v>
      </c>
      <c r="W2096" t="s">
        <v>40</v>
      </c>
      <c r="X2096" t="s">
        <v>43</v>
      </c>
      <c r="Y2096" t="s">
        <v>39</v>
      </c>
      <c r="Z2096" t="s">
        <v>44</v>
      </c>
      <c r="AA2096" t="s">
        <v>58</v>
      </c>
      <c r="AB2096" t="s">
        <v>249</v>
      </c>
      <c r="AC2096" t="s">
        <v>94</v>
      </c>
      <c r="AD2096" t="s">
        <v>48</v>
      </c>
    </row>
    <row r="2097" spans="1:30" hidden="1" x14ac:dyDescent="0.3">
      <c r="A2097" t="s">
        <v>9028</v>
      </c>
      <c r="B2097" t="s">
        <v>9029</v>
      </c>
      <c r="C2097" s="1" t="str">
        <f t="shared" si="348"/>
        <v>21:0502</v>
      </c>
      <c r="D2097" s="1" t="str">
        <f t="shared" si="349"/>
        <v>21:0166</v>
      </c>
      <c r="E2097" t="s">
        <v>9030</v>
      </c>
      <c r="F2097" t="s">
        <v>9031</v>
      </c>
      <c r="H2097">
        <v>52.827629999999999</v>
      </c>
      <c r="I2097">
        <v>-62.439841600000001</v>
      </c>
      <c r="J2097" s="1" t="str">
        <f t="shared" si="350"/>
        <v>NGR lake sediment grab sample</v>
      </c>
      <c r="K2097" s="1" t="str">
        <f t="shared" si="351"/>
        <v>&lt;177 micron (NGR)</v>
      </c>
      <c r="L2097">
        <v>55</v>
      </c>
      <c r="M2097" t="s">
        <v>76</v>
      </c>
      <c r="N2097">
        <v>917</v>
      </c>
      <c r="O2097" t="s">
        <v>134</v>
      </c>
      <c r="P2097" t="s">
        <v>79</v>
      </c>
      <c r="Q2097" t="s">
        <v>55</v>
      </c>
      <c r="R2097" t="s">
        <v>92</v>
      </c>
      <c r="S2097" t="s">
        <v>37</v>
      </c>
      <c r="T2097" t="s">
        <v>40</v>
      </c>
      <c r="U2097" t="s">
        <v>1125</v>
      </c>
      <c r="V2097" t="s">
        <v>596</v>
      </c>
      <c r="W2097" t="s">
        <v>40</v>
      </c>
      <c r="X2097" t="s">
        <v>43</v>
      </c>
      <c r="Y2097" t="s">
        <v>55</v>
      </c>
      <c r="Z2097" t="s">
        <v>214</v>
      </c>
      <c r="AA2097" t="s">
        <v>135</v>
      </c>
      <c r="AB2097" t="s">
        <v>582</v>
      </c>
      <c r="AC2097" t="s">
        <v>106</v>
      </c>
      <c r="AD2097" t="s">
        <v>392</v>
      </c>
    </row>
    <row r="2098" spans="1:30" hidden="1" x14ac:dyDescent="0.3">
      <c r="A2098" t="s">
        <v>9032</v>
      </c>
      <c r="B2098" t="s">
        <v>9033</v>
      </c>
      <c r="C2098" s="1" t="str">
        <f t="shared" si="348"/>
        <v>21:0502</v>
      </c>
      <c r="D2098" s="1" t="str">
        <f t="shared" si="349"/>
        <v>21:0166</v>
      </c>
      <c r="E2098" t="s">
        <v>9034</v>
      </c>
      <c r="F2098" t="s">
        <v>9035</v>
      </c>
      <c r="H2098">
        <v>52.815899000000002</v>
      </c>
      <c r="I2098">
        <v>-62.358369199999999</v>
      </c>
      <c r="J2098" s="1" t="str">
        <f t="shared" si="350"/>
        <v>NGR lake sediment grab sample</v>
      </c>
      <c r="K2098" s="1" t="str">
        <f t="shared" si="351"/>
        <v>&lt;177 micron (NGR)</v>
      </c>
      <c r="L2098">
        <v>55</v>
      </c>
      <c r="M2098" t="s">
        <v>91</v>
      </c>
      <c r="N2098">
        <v>918</v>
      </c>
      <c r="O2098" t="s">
        <v>145</v>
      </c>
      <c r="P2098" t="s">
        <v>38</v>
      </c>
      <c r="Q2098" t="s">
        <v>39</v>
      </c>
      <c r="R2098" t="s">
        <v>38</v>
      </c>
      <c r="S2098" t="s">
        <v>37</v>
      </c>
      <c r="T2098" t="s">
        <v>40</v>
      </c>
      <c r="U2098" t="s">
        <v>552</v>
      </c>
      <c r="V2098" t="s">
        <v>179</v>
      </c>
      <c r="W2098" t="s">
        <v>40</v>
      </c>
      <c r="X2098" t="s">
        <v>43</v>
      </c>
      <c r="Y2098" t="s">
        <v>39</v>
      </c>
      <c r="Z2098" t="s">
        <v>35</v>
      </c>
      <c r="AA2098" t="s">
        <v>204</v>
      </c>
      <c r="AB2098" t="s">
        <v>338</v>
      </c>
      <c r="AC2098" t="s">
        <v>239</v>
      </c>
      <c r="AD2098" t="s">
        <v>61</v>
      </c>
    </row>
    <row r="2099" spans="1:30" hidden="1" x14ac:dyDescent="0.3">
      <c r="A2099" t="s">
        <v>9036</v>
      </c>
      <c r="B2099" t="s">
        <v>9037</v>
      </c>
      <c r="C2099" s="1" t="str">
        <f t="shared" si="348"/>
        <v>21:0502</v>
      </c>
      <c r="D2099" s="1" t="str">
        <f t="shared" si="349"/>
        <v>21:0166</v>
      </c>
      <c r="E2099" t="s">
        <v>9038</v>
      </c>
      <c r="F2099" t="s">
        <v>9039</v>
      </c>
      <c r="H2099">
        <v>52.802140399999999</v>
      </c>
      <c r="I2099">
        <v>-62.315837199999997</v>
      </c>
      <c r="J2099" s="1" t="str">
        <f t="shared" si="350"/>
        <v>NGR lake sediment grab sample</v>
      </c>
      <c r="K2099" s="1" t="str">
        <f t="shared" si="351"/>
        <v>&lt;177 micron (NGR)</v>
      </c>
      <c r="L2099">
        <v>55</v>
      </c>
      <c r="M2099" t="s">
        <v>102</v>
      </c>
      <c r="N2099">
        <v>919</v>
      </c>
      <c r="O2099" t="s">
        <v>193</v>
      </c>
      <c r="P2099" t="s">
        <v>55</v>
      </c>
      <c r="Q2099" t="s">
        <v>95</v>
      </c>
      <c r="R2099" t="s">
        <v>38</v>
      </c>
      <c r="S2099" t="s">
        <v>55</v>
      </c>
      <c r="T2099" t="s">
        <v>40</v>
      </c>
      <c r="U2099" t="s">
        <v>304</v>
      </c>
      <c r="V2099" t="s">
        <v>144</v>
      </c>
      <c r="W2099" t="s">
        <v>40</v>
      </c>
      <c r="X2099" t="s">
        <v>43</v>
      </c>
      <c r="Y2099" t="s">
        <v>39</v>
      </c>
      <c r="Z2099" t="s">
        <v>164</v>
      </c>
      <c r="AA2099" t="s">
        <v>134</v>
      </c>
      <c r="AB2099" t="s">
        <v>1411</v>
      </c>
      <c r="AC2099" t="s">
        <v>60</v>
      </c>
      <c r="AD2099" t="s">
        <v>86</v>
      </c>
    </row>
    <row r="2100" spans="1:30" hidden="1" x14ac:dyDescent="0.3">
      <c r="A2100" t="s">
        <v>9040</v>
      </c>
      <c r="B2100" t="s">
        <v>9041</v>
      </c>
      <c r="C2100" s="1" t="str">
        <f t="shared" si="348"/>
        <v>21:0502</v>
      </c>
      <c r="D2100" s="1" t="str">
        <f t="shared" si="349"/>
        <v>21:0166</v>
      </c>
      <c r="E2100" t="s">
        <v>9026</v>
      </c>
      <c r="F2100" t="s">
        <v>9042</v>
      </c>
      <c r="H2100">
        <v>52.815872400000003</v>
      </c>
      <c r="I2100">
        <v>-62.277161399999997</v>
      </c>
      <c r="J2100" s="1" t="str">
        <f t="shared" si="350"/>
        <v>NGR lake sediment grab sample</v>
      </c>
      <c r="K2100" s="1" t="str">
        <f t="shared" si="351"/>
        <v>&lt;177 micron (NGR)</v>
      </c>
      <c r="L2100">
        <v>55</v>
      </c>
      <c r="M2100" t="s">
        <v>65</v>
      </c>
      <c r="N2100">
        <v>920</v>
      </c>
      <c r="O2100" t="s">
        <v>423</v>
      </c>
      <c r="P2100" t="s">
        <v>185</v>
      </c>
      <c r="Q2100" t="s">
        <v>95</v>
      </c>
      <c r="R2100" t="s">
        <v>153</v>
      </c>
      <c r="S2100" t="s">
        <v>68</v>
      </c>
      <c r="T2100" t="s">
        <v>40</v>
      </c>
      <c r="U2100" t="s">
        <v>1108</v>
      </c>
      <c r="V2100" t="s">
        <v>1198</v>
      </c>
      <c r="W2100" t="s">
        <v>40</v>
      </c>
      <c r="X2100" t="s">
        <v>43</v>
      </c>
      <c r="Y2100" t="s">
        <v>55</v>
      </c>
      <c r="Z2100" t="s">
        <v>44</v>
      </c>
      <c r="AA2100" t="s">
        <v>214</v>
      </c>
      <c r="AB2100" t="s">
        <v>874</v>
      </c>
      <c r="AC2100" t="s">
        <v>239</v>
      </c>
      <c r="AD2100" t="s">
        <v>155</v>
      </c>
    </row>
    <row r="2101" spans="1:30" hidden="1" x14ac:dyDescent="0.3">
      <c r="A2101" t="s">
        <v>9043</v>
      </c>
      <c r="B2101" t="s">
        <v>9044</v>
      </c>
      <c r="C2101" s="1" t="str">
        <f t="shared" si="348"/>
        <v>21:0502</v>
      </c>
      <c r="D2101" s="1" t="str">
        <f t="shared" si="349"/>
        <v>21:0166</v>
      </c>
      <c r="E2101" t="s">
        <v>9026</v>
      </c>
      <c r="F2101" t="s">
        <v>9045</v>
      </c>
      <c r="H2101">
        <v>52.815872400000003</v>
      </c>
      <c r="I2101">
        <v>-62.277161399999997</v>
      </c>
      <c r="J2101" s="1" t="str">
        <f t="shared" si="350"/>
        <v>NGR lake sediment grab sample</v>
      </c>
      <c r="K2101" s="1" t="str">
        <f t="shared" si="351"/>
        <v>&lt;177 micron (NGR)</v>
      </c>
      <c r="L2101">
        <v>55</v>
      </c>
      <c r="M2101" t="s">
        <v>52</v>
      </c>
      <c r="N2101">
        <v>921</v>
      </c>
      <c r="O2101" t="s">
        <v>873</v>
      </c>
      <c r="P2101" t="s">
        <v>185</v>
      </c>
      <c r="Q2101" t="s">
        <v>95</v>
      </c>
      <c r="R2101" t="s">
        <v>153</v>
      </c>
      <c r="S2101" t="s">
        <v>38</v>
      </c>
      <c r="T2101" t="s">
        <v>40</v>
      </c>
      <c r="U2101" t="s">
        <v>1059</v>
      </c>
      <c r="V2101" t="s">
        <v>1249</v>
      </c>
      <c r="W2101" t="s">
        <v>40</v>
      </c>
      <c r="X2101" t="s">
        <v>43</v>
      </c>
      <c r="Y2101" t="s">
        <v>55</v>
      </c>
      <c r="Z2101" t="s">
        <v>257</v>
      </c>
      <c r="AA2101" t="s">
        <v>135</v>
      </c>
      <c r="AB2101" t="s">
        <v>315</v>
      </c>
      <c r="AC2101" t="s">
        <v>106</v>
      </c>
      <c r="AD2101" t="s">
        <v>71</v>
      </c>
    </row>
    <row r="2102" spans="1:30" hidden="1" x14ac:dyDescent="0.3">
      <c r="A2102" t="s">
        <v>9046</v>
      </c>
      <c r="B2102" t="s">
        <v>9047</v>
      </c>
      <c r="C2102" s="1" t="str">
        <f t="shared" si="348"/>
        <v>21:0502</v>
      </c>
      <c r="D2102" s="1" t="str">
        <f t="shared" si="349"/>
        <v>21:0166</v>
      </c>
      <c r="E2102" t="s">
        <v>9048</v>
      </c>
      <c r="F2102" t="s">
        <v>9049</v>
      </c>
      <c r="H2102">
        <v>52.808635000000002</v>
      </c>
      <c r="I2102">
        <v>-62.234110100000002</v>
      </c>
      <c r="J2102" s="1" t="str">
        <f t="shared" si="350"/>
        <v>NGR lake sediment grab sample</v>
      </c>
      <c r="K2102" s="1" t="str">
        <f t="shared" si="351"/>
        <v>&lt;177 micron (NGR)</v>
      </c>
      <c r="L2102">
        <v>55</v>
      </c>
      <c r="M2102" t="s">
        <v>113</v>
      </c>
      <c r="N2102">
        <v>922</v>
      </c>
      <c r="O2102" t="s">
        <v>192</v>
      </c>
      <c r="P2102" t="s">
        <v>92</v>
      </c>
      <c r="Q2102" t="s">
        <v>95</v>
      </c>
      <c r="R2102" t="s">
        <v>92</v>
      </c>
      <c r="S2102" t="s">
        <v>37</v>
      </c>
      <c r="T2102" t="s">
        <v>194</v>
      </c>
      <c r="U2102" t="s">
        <v>108</v>
      </c>
      <c r="V2102" t="s">
        <v>740</v>
      </c>
      <c r="W2102" t="s">
        <v>40</v>
      </c>
      <c r="X2102" t="s">
        <v>43</v>
      </c>
      <c r="Y2102" t="s">
        <v>39</v>
      </c>
      <c r="Z2102" t="s">
        <v>134</v>
      </c>
      <c r="AA2102" t="s">
        <v>204</v>
      </c>
      <c r="AB2102" t="s">
        <v>1932</v>
      </c>
      <c r="AC2102" t="s">
        <v>94</v>
      </c>
      <c r="AD2102" t="s">
        <v>71</v>
      </c>
    </row>
    <row r="2103" spans="1:30" hidden="1" x14ac:dyDescent="0.3">
      <c r="A2103" t="s">
        <v>9050</v>
      </c>
      <c r="B2103" t="s">
        <v>9051</v>
      </c>
      <c r="C2103" s="1" t="str">
        <f t="shared" si="348"/>
        <v>21:0502</v>
      </c>
      <c r="D2103" s="1" t="str">
        <f>HYPERLINK("http://geochem.nrcan.gc.ca/cdogs/content/svy/svy_e.htm", "")</f>
        <v/>
      </c>
      <c r="G2103" s="1" t="str">
        <f>HYPERLINK("http://geochem.nrcan.gc.ca/cdogs/content/cr_/cr_00056_e.htm", "56")</f>
        <v>56</v>
      </c>
      <c r="J2103" t="s">
        <v>161</v>
      </c>
      <c r="K2103" t="s">
        <v>162</v>
      </c>
      <c r="L2103">
        <v>55</v>
      </c>
      <c r="M2103" t="s">
        <v>163</v>
      </c>
      <c r="N2103">
        <v>923</v>
      </c>
      <c r="O2103" t="s">
        <v>392</v>
      </c>
      <c r="P2103" t="s">
        <v>257</v>
      </c>
      <c r="Q2103" t="s">
        <v>165</v>
      </c>
      <c r="R2103" t="s">
        <v>414</v>
      </c>
      <c r="S2103" t="s">
        <v>130</v>
      </c>
      <c r="T2103" t="s">
        <v>194</v>
      </c>
      <c r="U2103" t="s">
        <v>8406</v>
      </c>
      <c r="V2103" t="s">
        <v>1372</v>
      </c>
      <c r="W2103" t="s">
        <v>233</v>
      </c>
      <c r="X2103" t="s">
        <v>164</v>
      </c>
      <c r="Y2103" t="s">
        <v>68</v>
      </c>
      <c r="Z2103" t="s">
        <v>58</v>
      </c>
      <c r="AA2103" t="s">
        <v>196</v>
      </c>
      <c r="AB2103" t="s">
        <v>2662</v>
      </c>
      <c r="AC2103" t="s">
        <v>936</v>
      </c>
      <c r="AD2103" t="s">
        <v>1070</v>
      </c>
    </row>
    <row r="2104" spans="1:30" hidden="1" x14ac:dyDescent="0.3">
      <c r="A2104" t="s">
        <v>9052</v>
      </c>
      <c r="B2104" t="s">
        <v>9053</v>
      </c>
      <c r="C2104" s="1" t="str">
        <f t="shared" si="348"/>
        <v>21:0502</v>
      </c>
      <c r="D2104" s="1" t="str">
        <f t="shared" ref="D2104:D2119" si="352">HYPERLINK("http://geochem.nrcan.gc.ca/cdogs/content/svy/svy210166_e.htm", "21:0166")</f>
        <v>21:0166</v>
      </c>
      <c r="E2104" t="s">
        <v>9054</v>
      </c>
      <c r="F2104" t="s">
        <v>9055</v>
      </c>
      <c r="H2104">
        <v>52.824404600000001</v>
      </c>
      <c r="I2104">
        <v>-62.170135199999997</v>
      </c>
      <c r="J2104" s="1" t="str">
        <f t="shared" ref="J2104:J2119" si="353">HYPERLINK("http://geochem.nrcan.gc.ca/cdogs/content/kwd/kwd020027_e.htm", "NGR lake sediment grab sample")</f>
        <v>NGR lake sediment grab sample</v>
      </c>
      <c r="K2104" s="1" t="str">
        <f t="shared" ref="K2104:K2119" si="354">HYPERLINK("http://geochem.nrcan.gc.ca/cdogs/content/kwd/kwd080006_e.htm", "&lt;177 micron (NGR)")</f>
        <v>&lt;177 micron (NGR)</v>
      </c>
      <c r="L2104">
        <v>55</v>
      </c>
      <c r="M2104" t="s">
        <v>127</v>
      </c>
      <c r="N2104">
        <v>924</v>
      </c>
      <c r="O2104" t="s">
        <v>135</v>
      </c>
      <c r="P2104" t="s">
        <v>119</v>
      </c>
      <c r="Q2104" t="s">
        <v>95</v>
      </c>
      <c r="R2104" t="s">
        <v>153</v>
      </c>
      <c r="S2104" t="s">
        <v>37</v>
      </c>
      <c r="T2104" t="s">
        <v>40</v>
      </c>
      <c r="U2104" t="s">
        <v>44</v>
      </c>
      <c r="V2104" t="s">
        <v>55</v>
      </c>
      <c r="W2104" t="s">
        <v>40</v>
      </c>
      <c r="X2104" t="s">
        <v>43</v>
      </c>
      <c r="Y2104" t="s">
        <v>55</v>
      </c>
      <c r="Z2104" t="s">
        <v>214</v>
      </c>
      <c r="AA2104" t="s">
        <v>204</v>
      </c>
      <c r="AB2104" t="s">
        <v>300</v>
      </c>
      <c r="AC2104" t="s">
        <v>97</v>
      </c>
      <c r="AD2104" t="s">
        <v>86</v>
      </c>
    </row>
    <row r="2105" spans="1:30" hidden="1" x14ac:dyDescent="0.3">
      <c r="A2105" t="s">
        <v>9056</v>
      </c>
      <c r="B2105" t="s">
        <v>9057</v>
      </c>
      <c r="C2105" s="1" t="str">
        <f t="shared" si="348"/>
        <v>21:0502</v>
      </c>
      <c r="D2105" s="1" t="str">
        <f t="shared" si="352"/>
        <v>21:0166</v>
      </c>
      <c r="E2105" t="s">
        <v>9058</v>
      </c>
      <c r="F2105" t="s">
        <v>9059</v>
      </c>
      <c r="H2105">
        <v>52.521175999999997</v>
      </c>
      <c r="I2105">
        <v>-63.502498099999997</v>
      </c>
      <c r="J2105" s="1" t="str">
        <f t="shared" si="353"/>
        <v>NGR lake sediment grab sample</v>
      </c>
      <c r="K2105" s="1" t="str">
        <f t="shared" si="354"/>
        <v>&lt;177 micron (NGR)</v>
      </c>
      <c r="L2105">
        <v>55</v>
      </c>
      <c r="M2105" t="s">
        <v>142</v>
      </c>
      <c r="N2105">
        <v>925</v>
      </c>
      <c r="O2105" t="s">
        <v>211</v>
      </c>
      <c r="P2105" t="s">
        <v>67</v>
      </c>
      <c r="Q2105" t="s">
        <v>95</v>
      </c>
      <c r="R2105" t="s">
        <v>54</v>
      </c>
      <c r="S2105" t="s">
        <v>54</v>
      </c>
      <c r="T2105" t="s">
        <v>40</v>
      </c>
      <c r="U2105" t="s">
        <v>370</v>
      </c>
      <c r="V2105" t="s">
        <v>4205</v>
      </c>
      <c r="W2105" t="s">
        <v>40</v>
      </c>
      <c r="X2105" t="s">
        <v>43</v>
      </c>
      <c r="Y2105" t="s">
        <v>55</v>
      </c>
      <c r="Z2105" t="s">
        <v>82</v>
      </c>
      <c r="AA2105" t="s">
        <v>204</v>
      </c>
      <c r="AB2105" t="s">
        <v>176</v>
      </c>
      <c r="AC2105" t="s">
        <v>106</v>
      </c>
      <c r="AD2105" t="s">
        <v>122</v>
      </c>
    </row>
    <row r="2106" spans="1:30" hidden="1" x14ac:dyDescent="0.3">
      <c r="A2106" t="s">
        <v>9060</v>
      </c>
      <c r="B2106" t="s">
        <v>9061</v>
      </c>
      <c r="C2106" s="1" t="str">
        <f t="shared" si="348"/>
        <v>21:0502</v>
      </c>
      <c r="D2106" s="1" t="str">
        <f t="shared" si="352"/>
        <v>21:0166</v>
      </c>
      <c r="E2106" t="s">
        <v>9062</v>
      </c>
      <c r="F2106" t="s">
        <v>9063</v>
      </c>
      <c r="H2106">
        <v>52.522276499999997</v>
      </c>
      <c r="I2106">
        <v>-63.540315399999997</v>
      </c>
      <c r="J2106" s="1" t="str">
        <f t="shared" si="353"/>
        <v>NGR lake sediment grab sample</v>
      </c>
      <c r="K2106" s="1" t="str">
        <f t="shared" si="354"/>
        <v>&lt;177 micron (NGR)</v>
      </c>
      <c r="L2106">
        <v>55</v>
      </c>
      <c r="M2106" t="s">
        <v>150</v>
      </c>
      <c r="N2106">
        <v>926</v>
      </c>
      <c r="O2106" t="s">
        <v>83</v>
      </c>
      <c r="P2106" t="s">
        <v>104</v>
      </c>
      <c r="Q2106" t="s">
        <v>95</v>
      </c>
      <c r="R2106" t="s">
        <v>78</v>
      </c>
      <c r="S2106" t="s">
        <v>77</v>
      </c>
      <c r="T2106" t="s">
        <v>40</v>
      </c>
      <c r="U2106" t="s">
        <v>9064</v>
      </c>
      <c r="V2106" t="s">
        <v>119</v>
      </c>
      <c r="W2106" t="s">
        <v>40</v>
      </c>
      <c r="X2106" t="s">
        <v>179</v>
      </c>
      <c r="Y2106" t="s">
        <v>68</v>
      </c>
      <c r="Z2106" t="s">
        <v>760</v>
      </c>
      <c r="AA2106" t="s">
        <v>258</v>
      </c>
      <c r="AB2106" t="s">
        <v>130</v>
      </c>
      <c r="AC2106" t="s">
        <v>565</v>
      </c>
      <c r="AD2106" t="s">
        <v>86</v>
      </c>
    </row>
    <row r="2107" spans="1:30" hidden="1" x14ac:dyDescent="0.3">
      <c r="A2107" t="s">
        <v>9065</v>
      </c>
      <c r="B2107" t="s">
        <v>9066</v>
      </c>
      <c r="C2107" s="1" t="str">
        <f t="shared" si="348"/>
        <v>21:0502</v>
      </c>
      <c r="D2107" s="1" t="str">
        <f t="shared" si="352"/>
        <v>21:0166</v>
      </c>
      <c r="E2107" t="s">
        <v>9067</v>
      </c>
      <c r="F2107" t="s">
        <v>9068</v>
      </c>
      <c r="H2107">
        <v>52.5287711</v>
      </c>
      <c r="I2107">
        <v>-63.581227599999998</v>
      </c>
      <c r="J2107" s="1" t="str">
        <f t="shared" si="353"/>
        <v>NGR lake sediment grab sample</v>
      </c>
      <c r="K2107" s="1" t="str">
        <f t="shared" si="354"/>
        <v>&lt;177 micron (NGR)</v>
      </c>
      <c r="L2107">
        <v>55</v>
      </c>
      <c r="M2107" t="s">
        <v>175</v>
      </c>
      <c r="N2107">
        <v>927</v>
      </c>
      <c r="O2107" t="s">
        <v>104</v>
      </c>
      <c r="P2107" t="s">
        <v>79</v>
      </c>
      <c r="Q2107" t="s">
        <v>95</v>
      </c>
      <c r="R2107" t="s">
        <v>176</v>
      </c>
      <c r="S2107" t="s">
        <v>131</v>
      </c>
      <c r="T2107" t="s">
        <v>40</v>
      </c>
      <c r="U2107" t="s">
        <v>48</v>
      </c>
      <c r="V2107" t="s">
        <v>284</v>
      </c>
      <c r="W2107" t="s">
        <v>40</v>
      </c>
      <c r="X2107" t="s">
        <v>43</v>
      </c>
      <c r="Y2107" t="s">
        <v>95</v>
      </c>
      <c r="Z2107" t="s">
        <v>135</v>
      </c>
      <c r="AA2107" t="s">
        <v>67</v>
      </c>
      <c r="AB2107" t="s">
        <v>293</v>
      </c>
      <c r="AC2107" t="s">
        <v>70</v>
      </c>
      <c r="AD2107" t="s">
        <v>80</v>
      </c>
    </row>
    <row r="2108" spans="1:30" hidden="1" x14ac:dyDescent="0.3">
      <c r="A2108" t="s">
        <v>9069</v>
      </c>
      <c r="B2108" t="s">
        <v>9070</v>
      </c>
      <c r="C2108" s="1" t="str">
        <f t="shared" si="348"/>
        <v>21:0502</v>
      </c>
      <c r="D2108" s="1" t="str">
        <f t="shared" si="352"/>
        <v>21:0166</v>
      </c>
      <c r="E2108" t="s">
        <v>9071</v>
      </c>
      <c r="F2108" t="s">
        <v>9072</v>
      </c>
      <c r="H2108">
        <v>52.497950699999997</v>
      </c>
      <c r="I2108">
        <v>-63.6044178</v>
      </c>
      <c r="J2108" s="1" t="str">
        <f t="shared" si="353"/>
        <v>NGR lake sediment grab sample</v>
      </c>
      <c r="K2108" s="1" t="str">
        <f t="shared" si="354"/>
        <v>&lt;177 micron (NGR)</v>
      </c>
      <c r="L2108">
        <v>55</v>
      </c>
      <c r="M2108" t="s">
        <v>184</v>
      </c>
      <c r="N2108">
        <v>928</v>
      </c>
      <c r="O2108" t="s">
        <v>2422</v>
      </c>
      <c r="P2108" t="s">
        <v>192</v>
      </c>
      <c r="Q2108" t="s">
        <v>95</v>
      </c>
      <c r="R2108" t="s">
        <v>54</v>
      </c>
      <c r="S2108" t="s">
        <v>54</v>
      </c>
      <c r="T2108" t="s">
        <v>40</v>
      </c>
      <c r="U2108" t="s">
        <v>9073</v>
      </c>
      <c r="V2108" t="s">
        <v>5421</v>
      </c>
      <c r="W2108" t="s">
        <v>117</v>
      </c>
      <c r="X2108" t="s">
        <v>43</v>
      </c>
      <c r="Y2108" t="s">
        <v>95</v>
      </c>
      <c r="Z2108" t="s">
        <v>546</v>
      </c>
      <c r="AA2108" t="s">
        <v>58</v>
      </c>
      <c r="AB2108" t="s">
        <v>1489</v>
      </c>
      <c r="AC2108" t="s">
        <v>239</v>
      </c>
      <c r="AD2108" t="s">
        <v>61</v>
      </c>
    </row>
    <row r="2109" spans="1:30" hidden="1" x14ac:dyDescent="0.3">
      <c r="A2109" t="s">
        <v>9074</v>
      </c>
      <c r="B2109" t="s">
        <v>9075</v>
      </c>
      <c r="C2109" s="1" t="str">
        <f t="shared" si="348"/>
        <v>21:0502</v>
      </c>
      <c r="D2109" s="1" t="str">
        <f t="shared" si="352"/>
        <v>21:0166</v>
      </c>
      <c r="E2109" t="s">
        <v>9076</v>
      </c>
      <c r="F2109" t="s">
        <v>9077</v>
      </c>
      <c r="H2109">
        <v>52.450844500000002</v>
      </c>
      <c r="I2109">
        <v>-63.656667499999998</v>
      </c>
      <c r="J2109" s="1" t="str">
        <f t="shared" si="353"/>
        <v>NGR lake sediment grab sample</v>
      </c>
      <c r="K2109" s="1" t="str">
        <f t="shared" si="354"/>
        <v>&lt;177 micron (NGR)</v>
      </c>
      <c r="L2109">
        <v>55</v>
      </c>
      <c r="M2109" t="s">
        <v>191</v>
      </c>
      <c r="N2109">
        <v>929</v>
      </c>
      <c r="O2109" t="s">
        <v>103</v>
      </c>
      <c r="P2109" t="s">
        <v>54</v>
      </c>
      <c r="Q2109" t="s">
        <v>39</v>
      </c>
      <c r="R2109" t="s">
        <v>185</v>
      </c>
      <c r="S2109" t="s">
        <v>37</v>
      </c>
      <c r="T2109" t="s">
        <v>40</v>
      </c>
      <c r="U2109" t="s">
        <v>78</v>
      </c>
      <c r="V2109" t="s">
        <v>239</v>
      </c>
      <c r="W2109" t="s">
        <v>194</v>
      </c>
      <c r="X2109" t="s">
        <v>43</v>
      </c>
      <c r="Y2109" t="s">
        <v>95</v>
      </c>
      <c r="Z2109" t="s">
        <v>35</v>
      </c>
      <c r="AA2109" t="s">
        <v>204</v>
      </c>
      <c r="AB2109" t="s">
        <v>1276</v>
      </c>
      <c r="AC2109" t="s">
        <v>248</v>
      </c>
      <c r="AD2109" t="s">
        <v>71</v>
      </c>
    </row>
    <row r="2110" spans="1:30" hidden="1" x14ac:dyDescent="0.3">
      <c r="A2110" t="s">
        <v>9078</v>
      </c>
      <c r="B2110" t="s">
        <v>9079</v>
      </c>
      <c r="C2110" s="1" t="str">
        <f t="shared" si="348"/>
        <v>21:0502</v>
      </c>
      <c r="D2110" s="1" t="str">
        <f t="shared" si="352"/>
        <v>21:0166</v>
      </c>
      <c r="E2110" t="s">
        <v>9080</v>
      </c>
      <c r="F2110" t="s">
        <v>9081</v>
      </c>
      <c r="H2110">
        <v>52.452051400000002</v>
      </c>
      <c r="I2110">
        <v>-63.716577399999998</v>
      </c>
      <c r="J2110" s="1" t="str">
        <f t="shared" si="353"/>
        <v>NGR lake sediment grab sample</v>
      </c>
      <c r="K2110" s="1" t="str">
        <f t="shared" si="354"/>
        <v>&lt;177 micron (NGR)</v>
      </c>
      <c r="L2110">
        <v>55</v>
      </c>
      <c r="M2110" t="s">
        <v>201</v>
      </c>
      <c r="N2110">
        <v>930</v>
      </c>
      <c r="O2110" t="s">
        <v>135</v>
      </c>
      <c r="P2110" t="s">
        <v>176</v>
      </c>
      <c r="Q2110" t="s">
        <v>95</v>
      </c>
      <c r="R2110" t="s">
        <v>119</v>
      </c>
      <c r="S2110" t="s">
        <v>136</v>
      </c>
      <c r="T2110" t="s">
        <v>40</v>
      </c>
      <c r="U2110" t="s">
        <v>135</v>
      </c>
      <c r="V2110" t="s">
        <v>239</v>
      </c>
      <c r="W2110" t="s">
        <v>40</v>
      </c>
      <c r="X2110" t="s">
        <v>43</v>
      </c>
      <c r="Y2110" t="s">
        <v>95</v>
      </c>
      <c r="Z2110" t="s">
        <v>204</v>
      </c>
      <c r="AA2110" t="s">
        <v>204</v>
      </c>
      <c r="AB2110" t="s">
        <v>276</v>
      </c>
      <c r="AC2110" t="s">
        <v>179</v>
      </c>
      <c r="AD2110" t="s">
        <v>155</v>
      </c>
    </row>
    <row r="2111" spans="1:30" hidden="1" x14ac:dyDescent="0.3">
      <c r="A2111" t="s">
        <v>9082</v>
      </c>
      <c r="B2111" t="s">
        <v>9083</v>
      </c>
      <c r="C2111" s="1" t="str">
        <f t="shared" si="348"/>
        <v>21:0502</v>
      </c>
      <c r="D2111" s="1" t="str">
        <f t="shared" si="352"/>
        <v>21:0166</v>
      </c>
      <c r="E2111" t="s">
        <v>9084</v>
      </c>
      <c r="F2111" t="s">
        <v>9085</v>
      </c>
      <c r="H2111">
        <v>52.464736100000003</v>
      </c>
      <c r="I2111">
        <v>-63.760030999999998</v>
      </c>
      <c r="J2111" s="1" t="str">
        <f t="shared" si="353"/>
        <v>NGR lake sediment grab sample</v>
      </c>
      <c r="K2111" s="1" t="str">
        <f t="shared" si="354"/>
        <v>&lt;177 micron (NGR)</v>
      </c>
      <c r="L2111">
        <v>55</v>
      </c>
      <c r="M2111" t="s">
        <v>210</v>
      </c>
      <c r="N2111">
        <v>931</v>
      </c>
      <c r="O2111" t="s">
        <v>1139</v>
      </c>
      <c r="P2111" t="s">
        <v>165</v>
      </c>
      <c r="Q2111" t="s">
        <v>95</v>
      </c>
      <c r="R2111" t="s">
        <v>165</v>
      </c>
      <c r="S2111" t="s">
        <v>104</v>
      </c>
      <c r="T2111" t="s">
        <v>40</v>
      </c>
      <c r="U2111" t="s">
        <v>9086</v>
      </c>
      <c r="V2111" t="s">
        <v>1411</v>
      </c>
      <c r="W2111" t="s">
        <v>40</v>
      </c>
      <c r="X2111" t="s">
        <v>43</v>
      </c>
      <c r="Y2111" t="s">
        <v>39</v>
      </c>
      <c r="Z2111" t="s">
        <v>45</v>
      </c>
      <c r="AA2111" t="s">
        <v>44</v>
      </c>
      <c r="AB2111" t="s">
        <v>5113</v>
      </c>
      <c r="AC2111" t="s">
        <v>60</v>
      </c>
      <c r="AD2111" t="s">
        <v>155</v>
      </c>
    </row>
    <row r="2112" spans="1:30" hidden="1" x14ac:dyDescent="0.3">
      <c r="A2112" t="s">
        <v>9087</v>
      </c>
      <c r="B2112" t="s">
        <v>9088</v>
      </c>
      <c r="C2112" s="1" t="str">
        <f t="shared" si="348"/>
        <v>21:0502</v>
      </c>
      <c r="D2112" s="1" t="str">
        <f t="shared" si="352"/>
        <v>21:0166</v>
      </c>
      <c r="E2112" t="s">
        <v>9089</v>
      </c>
      <c r="F2112" t="s">
        <v>9090</v>
      </c>
      <c r="H2112">
        <v>52.448454599999998</v>
      </c>
      <c r="I2112">
        <v>-63.817768000000001</v>
      </c>
      <c r="J2112" s="1" t="str">
        <f t="shared" si="353"/>
        <v>NGR lake sediment grab sample</v>
      </c>
      <c r="K2112" s="1" t="str">
        <f t="shared" si="354"/>
        <v>&lt;177 micron (NGR)</v>
      </c>
      <c r="L2112">
        <v>55</v>
      </c>
      <c r="M2112" t="s">
        <v>221</v>
      </c>
      <c r="N2112">
        <v>932</v>
      </c>
      <c r="O2112" t="s">
        <v>1108</v>
      </c>
      <c r="P2112" t="s">
        <v>276</v>
      </c>
      <c r="Q2112" t="s">
        <v>95</v>
      </c>
      <c r="R2112" t="s">
        <v>66</v>
      </c>
      <c r="S2112" t="s">
        <v>232</v>
      </c>
      <c r="T2112" t="s">
        <v>40</v>
      </c>
      <c r="U2112" t="s">
        <v>9091</v>
      </c>
      <c r="V2112" t="s">
        <v>3439</v>
      </c>
      <c r="W2112" t="s">
        <v>144</v>
      </c>
      <c r="X2112" t="s">
        <v>43</v>
      </c>
      <c r="Y2112" t="s">
        <v>39</v>
      </c>
      <c r="Z2112" t="s">
        <v>45</v>
      </c>
      <c r="AA2112" t="s">
        <v>214</v>
      </c>
      <c r="AB2112" t="s">
        <v>636</v>
      </c>
      <c r="AC2112" t="s">
        <v>596</v>
      </c>
      <c r="AD2112" t="s">
        <v>409</v>
      </c>
    </row>
    <row r="2113" spans="1:30" hidden="1" x14ac:dyDescent="0.3">
      <c r="A2113" t="s">
        <v>9092</v>
      </c>
      <c r="B2113" t="s">
        <v>9093</v>
      </c>
      <c r="C2113" s="1" t="str">
        <f t="shared" si="348"/>
        <v>21:0502</v>
      </c>
      <c r="D2113" s="1" t="str">
        <f t="shared" si="352"/>
        <v>21:0166</v>
      </c>
      <c r="E2113" t="s">
        <v>9094</v>
      </c>
      <c r="F2113" t="s">
        <v>9095</v>
      </c>
      <c r="H2113">
        <v>52.457744099999999</v>
      </c>
      <c r="I2113">
        <v>-63.860503299999998</v>
      </c>
      <c r="J2113" s="1" t="str">
        <f t="shared" si="353"/>
        <v>NGR lake sediment grab sample</v>
      </c>
      <c r="K2113" s="1" t="str">
        <f t="shared" si="354"/>
        <v>&lt;177 micron (NGR)</v>
      </c>
      <c r="L2113">
        <v>55</v>
      </c>
      <c r="M2113" t="s">
        <v>230</v>
      </c>
      <c r="N2113">
        <v>933</v>
      </c>
      <c r="O2113" t="s">
        <v>344</v>
      </c>
      <c r="P2113" t="s">
        <v>67</v>
      </c>
      <c r="Q2113" t="s">
        <v>95</v>
      </c>
      <c r="R2113" t="s">
        <v>153</v>
      </c>
      <c r="S2113" t="s">
        <v>136</v>
      </c>
      <c r="T2113" t="s">
        <v>40</v>
      </c>
      <c r="U2113" t="s">
        <v>177</v>
      </c>
      <c r="V2113" t="s">
        <v>322</v>
      </c>
      <c r="W2113" t="s">
        <v>117</v>
      </c>
      <c r="X2113" t="s">
        <v>43</v>
      </c>
      <c r="Y2113" t="s">
        <v>95</v>
      </c>
      <c r="Z2113" t="s">
        <v>58</v>
      </c>
      <c r="AA2113" t="s">
        <v>314</v>
      </c>
      <c r="AB2113" t="s">
        <v>1842</v>
      </c>
      <c r="AC2113" t="s">
        <v>97</v>
      </c>
      <c r="AD2113" t="s">
        <v>392</v>
      </c>
    </row>
    <row r="2114" spans="1:30" hidden="1" x14ac:dyDescent="0.3">
      <c r="A2114" t="s">
        <v>9096</v>
      </c>
      <c r="B2114" t="s">
        <v>9097</v>
      </c>
      <c r="C2114" s="1" t="str">
        <f t="shared" si="348"/>
        <v>21:0502</v>
      </c>
      <c r="D2114" s="1" t="str">
        <f t="shared" si="352"/>
        <v>21:0166</v>
      </c>
      <c r="E2114" t="s">
        <v>9098</v>
      </c>
      <c r="F2114" t="s">
        <v>9099</v>
      </c>
      <c r="H2114">
        <v>52.487948600000003</v>
      </c>
      <c r="I2114">
        <v>-63.852640100000002</v>
      </c>
      <c r="J2114" s="1" t="str">
        <f t="shared" si="353"/>
        <v>NGR lake sediment grab sample</v>
      </c>
      <c r="K2114" s="1" t="str">
        <f t="shared" si="354"/>
        <v>&lt;177 micron (NGR)</v>
      </c>
      <c r="L2114">
        <v>55</v>
      </c>
      <c r="M2114" t="s">
        <v>238</v>
      </c>
      <c r="N2114">
        <v>934</v>
      </c>
      <c r="O2114" t="s">
        <v>107</v>
      </c>
      <c r="P2114" t="s">
        <v>204</v>
      </c>
      <c r="Q2114" t="s">
        <v>95</v>
      </c>
      <c r="R2114" t="s">
        <v>134</v>
      </c>
      <c r="S2114" t="s">
        <v>165</v>
      </c>
      <c r="T2114" t="s">
        <v>40</v>
      </c>
      <c r="U2114" t="s">
        <v>9100</v>
      </c>
      <c r="V2114" t="s">
        <v>3444</v>
      </c>
      <c r="W2114" t="s">
        <v>117</v>
      </c>
      <c r="X2114" t="s">
        <v>179</v>
      </c>
      <c r="Y2114" t="s">
        <v>55</v>
      </c>
      <c r="Z2114" t="s">
        <v>314</v>
      </c>
      <c r="AA2114" t="s">
        <v>58</v>
      </c>
      <c r="AB2114" t="s">
        <v>825</v>
      </c>
      <c r="AC2114" t="s">
        <v>598</v>
      </c>
      <c r="AD2114" t="s">
        <v>409</v>
      </c>
    </row>
    <row r="2115" spans="1:30" hidden="1" x14ac:dyDescent="0.3">
      <c r="A2115" t="s">
        <v>9101</v>
      </c>
      <c r="B2115" t="s">
        <v>9102</v>
      </c>
      <c r="C2115" s="1" t="str">
        <f t="shared" si="348"/>
        <v>21:0502</v>
      </c>
      <c r="D2115" s="1" t="str">
        <f t="shared" si="352"/>
        <v>21:0166</v>
      </c>
      <c r="E2115" t="s">
        <v>9103</v>
      </c>
      <c r="F2115" t="s">
        <v>9104</v>
      </c>
      <c r="H2115">
        <v>52.508574099999997</v>
      </c>
      <c r="I2115">
        <v>-63.873549699999998</v>
      </c>
      <c r="J2115" s="1" t="str">
        <f t="shared" si="353"/>
        <v>NGR lake sediment grab sample</v>
      </c>
      <c r="K2115" s="1" t="str">
        <f t="shared" si="354"/>
        <v>&lt;177 micron (NGR)</v>
      </c>
      <c r="L2115">
        <v>55</v>
      </c>
      <c r="M2115" t="s">
        <v>246</v>
      </c>
      <c r="N2115">
        <v>935</v>
      </c>
      <c r="O2115" t="s">
        <v>255</v>
      </c>
      <c r="P2115" t="s">
        <v>153</v>
      </c>
      <c r="Q2115" t="s">
        <v>95</v>
      </c>
      <c r="R2115" t="s">
        <v>92</v>
      </c>
      <c r="S2115" t="s">
        <v>68</v>
      </c>
      <c r="T2115" t="s">
        <v>40</v>
      </c>
      <c r="U2115" t="s">
        <v>546</v>
      </c>
      <c r="V2115" t="s">
        <v>167</v>
      </c>
      <c r="W2115" t="s">
        <v>40</v>
      </c>
      <c r="X2115" t="s">
        <v>43</v>
      </c>
      <c r="Y2115" t="s">
        <v>95</v>
      </c>
      <c r="Z2115" t="s">
        <v>337</v>
      </c>
      <c r="AA2115" t="s">
        <v>134</v>
      </c>
      <c r="AB2115" t="s">
        <v>450</v>
      </c>
      <c r="AC2115" t="s">
        <v>47</v>
      </c>
      <c r="AD2115" t="s">
        <v>409</v>
      </c>
    </row>
    <row r="2116" spans="1:30" hidden="1" x14ac:dyDescent="0.3">
      <c r="A2116" t="s">
        <v>9105</v>
      </c>
      <c r="B2116" t="s">
        <v>9106</v>
      </c>
      <c r="C2116" s="1" t="str">
        <f t="shared" si="348"/>
        <v>21:0502</v>
      </c>
      <c r="D2116" s="1" t="str">
        <f t="shared" si="352"/>
        <v>21:0166</v>
      </c>
      <c r="E2116" t="s">
        <v>9107</v>
      </c>
      <c r="F2116" t="s">
        <v>9108</v>
      </c>
      <c r="H2116">
        <v>52.484482300000003</v>
      </c>
      <c r="I2116">
        <v>-63.695592400000002</v>
      </c>
      <c r="J2116" s="1" t="str">
        <f t="shared" si="353"/>
        <v>NGR lake sediment grab sample</v>
      </c>
      <c r="K2116" s="1" t="str">
        <f t="shared" si="354"/>
        <v>&lt;177 micron (NGR)</v>
      </c>
      <c r="L2116">
        <v>56</v>
      </c>
      <c r="M2116" t="s">
        <v>34</v>
      </c>
      <c r="N2116">
        <v>936</v>
      </c>
      <c r="O2116" t="s">
        <v>58</v>
      </c>
      <c r="P2116" t="s">
        <v>165</v>
      </c>
      <c r="Q2116" t="s">
        <v>95</v>
      </c>
      <c r="R2116" t="s">
        <v>119</v>
      </c>
      <c r="S2116" t="s">
        <v>176</v>
      </c>
      <c r="T2116" t="s">
        <v>40</v>
      </c>
      <c r="U2116" t="s">
        <v>704</v>
      </c>
      <c r="V2116" t="s">
        <v>2271</v>
      </c>
      <c r="W2116" t="s">
        <v>40</v>
      </c>
      <c r="X2116" t="s">
        <v>43</v>
      </c>
      <c r="Y2116" t="s">
        <v>39</v>
      </c>
      <c r="Z2116" t="s">
        <v>257</v>
      </c>
      <c r="AA2116" t="s">
        <v>58</v>
      </c>
      <c r="AB2116" t="s">
        <v>178</v>
      </c>
      <c r="AC2116" t="s">
        <v>233</v>
      </c>
      <c r="AD2116" t="s">
        <v>115</v>
      </c>
    </row>
    <row r="2117" spans="1:30" hidden="1" x14ac:dyDescent="0.3">
      <c r="A2117" t="s">
        <v>9109</v>
      </c>
      <c r="B2117" t="s">
        <v>9110</v>
      </c>
      <c r="C2117" s="1" t="str">
        <f t="shared" si="348"/>
        <v>21:0502</v>
      </c>
      <c r="D2117" s="1" t="str">
        <f t="shared" si="352"/>
        <v>21:0166</v>
      </c>
      <c r="E2117" t="s">
        <v>9111</v>
      </c>
      <c r="F2117" t="s">
        <v>9112</v>
      </c>
      <c r="H2117">
        <v>52.510892800000001</v>
      </c>
      <c r="I2117">
        <v>-63.805402399999998</v>
      </c>
      <c r="J2117" s="1" t="str">
        <f t="shared" si="353"/>
        <v>NGR lake sediment grab sample</v>
      </c>
      <c r="K2117" s="1" t="str">
        <f t="shared" si="354"/>
        <v>&lt;177 micron (NGR)</v>
      </c>
      <c r="L2117">
        <v>56</v>
      </c>
      <c r="M2117" t="s">
        <v>76</v>
      </c>
      <c r="N2117">
        <v>937</v>
      </c>
      <c r="O2117" t="s">
        <v>258</v>
      </c>
      <c r="P2117" t="s">
        <v>176</v>
      </c>
      <c r="Q2117" t="s">
        <v>95</v>
      </c>
      <c r="R2117" t="s">
        <v>119</v>
      </c>
      <c r="S2117" t="s">
        <v>119</v>
      </c>
      <c r="T2117" t="s">
        <v>194</v>
      </c>
      <c r="U2117" t="s">
        <v>2225</v>
      </c>
      <c r="V2117" t="s">
        <v>136</v>
      </c>
      <c r="W2117" t="s">
        <v>194</v>
      </c>
      <c r="X2117" t="s">
        <v>43</v>
      </c>
      <c r="Y2117" t="s">
        <v>39</v>
      </c>
      <c r="Z2117" t="s">
        <v>58</v>
      </c>
      <c r="AA2117" t="s">
        <v>135</v>
      </c>
      <c r="AB2117" t="s">
        <v>1522</v>
      </c>
      <c r="AC2117" t="s">
        <v>179</v>
      </c>
      <c r="AD2117" t="s">
        <v>107</v>
      </c>
    </row>
    <row r="2118" spans="1:30" hidden="1" x14ac:dyDescent="0.3">
      <c r="A2118" t="s">
        <v>9113</v>
      </c>
      <c r="B2118" t="s">
        <v>9114</v>
      </c>
      <c r="C2118" s="1" t="str">
        <f t="shared" si="348"/>
        <v>21:0502</v>
      </c>
      <c r="D2118" s="1" t="str">
        <f t="shared" si="352"/>
        <v>21:0166</v>
      </c>
      <c r="E2118" t="s">
        <v>9115</v>
      </c>
      <c r="F2118" t="s">
        <v>9116</v>
      </c>
      <c r="H2118">
        <v>52.497605299999996</v>
      </c>
      <c r="I2118">
        <v>-63.803877999999997</v>
      </c>
      <c r="J2118" s="1" t="str">
        <f t="shared" si="353"/>
        <v>NGR lake sediment grab sample</v>
      </c>
      <c r="K2118" s="1" t="str">
        <f t="shared" si="354"/>
        <v>&lt;177 micron (NGR)</v>
      </c>
      <c r="L2118">
        <v>56</v>
      </c>
      <c r="M2118" t="s">
        <v>91</v>
      </c>
      <c r="N2118">
        <v>938</v>
      </c>
      <c r="O2118" t="s">
        <v>204</v>
      </c>
      <c r="P2118" t="s">
        <v>92</v>
      </c>
      <c r="Q2118" t="s">
        <v>95</v>
      </c>
      <c r="R2118" t="s">
        <v>79</v>
      </c>
      <c r="S2118" t="s">
        <v>131</v>
      </c>
      <c r="T2118" t="s">
        <v>40</v>
      </c>
      <c r="U2118" t="s">
        <v>105</v>
      </c>
      <c r="V2118" t="s">
        <v>106</v>
      </c>
      <c r="W2118" t="s">
        <v>40</v>
      </c>
      <c r="X2118" t="s">
        <v>43</v>
      </c>
      <c r="Y2118" t="s">
        <v>95</v>
      </c>
      <c r="Z2118" t="s">
        <v>423</v>
      </c>
      <c r="AA2118" t="s">
        <v>204</v>
      </c>
      <c r="AB2118" t="s">
        <v>67</v>
      </c>
      <c r="AC2118" t="s">
        <v>39</v>
      </c>
      <c r="AD2118" t="s">
        <v>107</v>
      </c>
    </row>
    <row r="2119" spans="1:30" hidden="1" x14ac:dyDescent="0.3">
      <c r="A2119" t="s">
        <v>9117</v>
      </c>
      <c r="B2119" t="s">
        <v>9118</v>
      </c>
      <c r="C2119" s="1" t="str">
        <f t="shared" si="348"/>
        <v>21:0502</v>
      </c>
      <c r="D2119" s="1" t="str">
        <f t="shared" si="352"/>
        <v>21:0166</v>
      </c>
      <c r="E2119" t="s">
        <v>9119</v>
      </c>
      <c r="F2119" t="s">
        <v>9120</v>
      </c>
      <c r="H2119">
        <v>52.496694699999999</v>
      </c>
      <c r="I2119">
        <v>-63.748123100000001</v>
      </c>
      <c r="J2119" s="1" t="str">
        <f t="shared" si="353"/>
        <v>NGR lake sediment grab sample</v>
      </c>
      <c r="K2119" s="1" t="str">
        <f t="shared" si="354"/>
        <v>&lt;177 micron (NGR)</v>
      </c>
      <c r="L2119">
        <v>56</v>
      </c>
      <c r="M2119" t="s">
        <v>102</v>
      </c>
      <c r="N2119">
        <v>939</v>
      </c>
      <c r="O2119" t="s">
        <v>414</v>
      </c>
      <c r="P2119" t="s">
        <v>276</v>
      </c>
      <c r="Q2119" t="s">
        <v>95</v>
      </c>
      <c r="R2119" t="s">
        <v>79</v>
      </c>
      <c r="S2119" t="s">
        <v>38</v>
      </c>
      <c r="T2119" t="s">
        <v>40</v>
      </c>
      <c r="U2119" t="s">
        <v>4002</v>
      </c>
      <c r="V2119" t="s">
        <v>213</v>
      </c>
      <c r="W2119" t="s">
        <v>117</v>
      </c>
      <c r="X2119" t="s">
        <v>43</v>
      </c>
      <c r="Y2119" t="s">
        <v>39</v>
      </c>
      <c r="Z2119" t="s">
        <v>314</v>
      </c>
      <c r="AA2119" t="s">
        <v>58</v>
      </c>
      <c r="AB2119" t="s">
        <v>1276</v>
      </c>
      <c r="AC2119" t="s">
        <v>233</v>
      </c>
      <c r="AD2119" t="s">
        <v>107</v>
      </c>
    </row>
    <row r="2120" spans="1:30" hidden="1" x14ac:dyDescent="0.3">
      <c r="A2120" t="s">
        <v>9121</v>
      </c>
      <c r="B2120" t="s">
        <v>9122</v>
      </c>
      <c r="C2120" s="1" t="str">
        <f t="shared" si="348"/>
        <v>21:0502</v>
      </c>
      <c r="D2120" s="1" t="str">
        <f>HYPERLINK("http://geochem.nrcan.gc.ca/cdogs/content/svy/svy_e.htm", "")</f>
        <v/>
      </c>
      <c r="G2120" s="1" t="str">
        <f>HYPERLINK("http://geochem.nrcan.gc.ca/cdogs/content/cr_/cr_00055_e.htm", "55")</f>
        <v>55</v>
      </c>
      <c r="J2120" t="s">
        <v>161</v>
      </c>
      <c r="K2120" t="s">
        <v>162</v>
      </c>
      <c r="L2120">
        <v>56</v>
      </c>
      <c r="M2120" t="s">
        <v>163</v>
      </c>
      <c r="N2120">
        <v>940</v>
      </c>
      <c r="O2120" t="s">
        <v>103</v>
      </c>
      <c r="P2120" t="s">
        <v>193</v>
      </c>
      <c r="Q2120" t="s">
        <v>37</v>
      </c>
      <c r="R2120" t="s">
        <v>185</v>
      </c>
      <c r="S2120" t="s">
        <v>136</v>
      </c>
      <c r="T2120" t="s">
        <v>40</v>
      </c>
      <c r="U2120" t="s">
        <v>132</v>
      </c>
      <c r="V2120" t="s">
        <v>47</v>
      </c>
      <c r="W2120" t="s">
        <v>194</v>
      </c>
      <c r="X2120" t="s">
        <v>39</v>
      </c>
      <c r="Y2120" t="s">
        <v>55</v>
      </c>
      <c r="Z2120" t="s">
        <v>35</v>
      </c>
      <c r="AA2120" t="s">
        <v>214</v>
      </c>
      <c r="AB2120" t="s">
        <v>53</v>
      </c>
      <c r="AC2120" t="s">
        <v>2776</v>
      </c>
      <c r="AD2120" t="s">
        <v>122</v>
      </c>
    </row>
    <row r="2121" spans="1:30" hidden="1" x14ac:dyDescent="0.3">
      <c r="A2121" t="s">
        <v>9123</v>
      </c>
      <c r="B2121" t="s">
        <v>9124</v>
      </c>
      <c r="C2121" s="1" t="str">
        <f t="shared" si="348"/>
        <v>21:0502</v>
      </c>
      <c r="D2121" s="1" t="str">
        <f t="shared" ref="D2121:D2150" si="355">HYPERLINK("http://geochem.nrcan.gc.ca/cdogs/content/svy/svy210166_e.htm", "21:0166")</f>
        <v>21:0166</v>
      </c>
      <c r="E2121" t="s">
        <v>9107</v>
      </c>
      <c r="F2121" t="s">
        <v>9125</v>
      </c>
      <c r="H2121">
        <v>52.484482300000003</v>
      </c>
      <c r="I2121">
        <v>-63.695592400000002</v>
      </c>
      <c r="J2121" s="1" t="str">
        <f t="shared" ref="J2121:J2150" si="356">HYPERLINK("http://geochem.nrcan.gc.ca/cdogs/content/kwd/kwd020027_e.htm", "NGR lake sediment grab sample")</f>
        <v>NGR lake sediment grab sample</v>
      </c>
      <c r="K2121" s="1" t="str">
        <f t="shared" ref="K2121:K2150" si="357">HYPERLINK("http://geochem.nrcan.gc.ca/cdogs/content/kwd/kwd080006_e.htm", "&lt;177 micron (NGR)")</f>
        <v>&lt;177 micron (NGR)</v>
      </c>
      <c r="L2121">
        <v>56</v>
      </c>
      <c r="M2121" t="s">
        <v>52</v>
      </c>
      <c r="N2121">
        <v>941</v>
      </c>
      <c r="O2121" t="s">
        <v>337</v>
      </c>
      <c r="P2121" t="s">
        <v>232</v>
      </c>
      <c r="Q2121" t="s">
        <v>95</v>
      </c>
      <c r="R2121" t="s">
        <v>193</v>
      </c>
      <c r="S2121" t="s">
        <v>169</v>
      </c>
      <c r="T2121" t="s">
        <v>40</v>
      </c>
      <c r="U2121" t="s">
        <v>438</v>
      </c>
      <c r="V2121" t="s">
        <v>1545</v>
      </c>
      <c r="W2121" t="s">
        <v>194</v>
      </c>
      <c r="X2121" t="s">
        <v>43</v>
      </c>
      <c r="Y2121" t="s">
        <v>95</v>
      </c>
      <c r="Z2121" t="s">
        <v>613</v>
      </c>
      <c r="AA2121" t="s">
        <v>58</v>
      </c>
      <c r="AB2121" t="s">
        <v>952</v>
      </c>
      <c r="AC2121" t="s">
        <v>144</v>
      </c>
      <c r="AD2121" t="s">
        <v>314</v>
      </c>
    </row>
    <row r="2122" spans="1:30" hidden="1" x14ac:dyDescent="0.3">
      <c r="A2122" t="s">
        <v>9126</v>
      </c>
      <c r="B2122" t="s">
        <v>9127</v>
      </c>
      <c r="C2122" s="1" t="str">
        <f t="shared" si="348"/>
        <v>21:0502</v>
      </c>
      <c r="D2122" s="1" t="str">
        <f t="shared" si="355"/>
        <v>21:0166</v>
      </c>
      <c r="E2122" t="s">
        <v>9107</v>
      </c>
      <c r="F2122" t="s">
        <v>9128</v>
      </c>
      <c r="H2122">
        <v>52.484482300000003</v>
      </c>
      <c r="I2122">
        <v>-63.695592400000002</v>
      </c>
      <c r="J2122" s="1" t="str">
        <f t="shared" si="356"/>
        <v>NGR lake sediment grab sample</v>
      </c>
      <c r="K2122" s="1" t="str">
        <f t="shared" si="357"/>
        <v>&lt;177 micron (NGR)</v>
      </c>
      <c r="L2122">
        <v>56</v>
      </c>
      <c r="M2122" t="s">
        <v>65</v>
      </c>
      <c r="N2122">
        <v>942</v>
      </c>
      <c r="O2122" t="s">
        <v>1019</v>
      </c>
      <c r="P2122" t="s">
        <v>165</v>
      </c>
      <c r="Q2122" t="s">
        <v>95</v>
      </c>
      <c r="R2122" t="s">
        <v>176</v>
      </c>
      <c r="S2122" t="s">
        <v>185</v>
      </c>
      <c r="T2122" t="s">
        <v>40</v>
      </c>
      <c r="U2122" t="s">
        <v>704</v>
      </c>
      <c r="V2122" t="s">
        <v>352</v>
      </c>
      <c r="W2122" t="s">
        <v>40</v>
      </c>
      <c r="X2122" t="s">
        <v>43</v>
      </c>
      <c r="Y2122" t="s">
        <v>39</v>
      </c>
      <c r="Z2122" t="s">
        <v>258</v>
      </c>
      <c r="AA2122" t="s">
        <v>58</v>
      </c>
      <c r="AB2122" t="s">
        <v>2747</v>
      </c>
      <c r="AC2122" t="s">
        <v>144</v>
      </c>
      <c r="AD2122" t="s">
        <v>83</v>
      </c>
    </row>
    <row r="2123" spans="1:30" hidden="1" x14ac:dyDescent="0.3">
      <c r="A2123" t="s">
        <v>9129</v>
      </c>
      <c r="B2123" t="s">
        <v>9130</v>
      </c>
      <c r="C2123" s="1" t="str">
        <f t="shared" si="348"/>
        <v>21:0502</v>
      </c>
      <c r="D2123" s="1" t="str">
        <f t="shared" si="355"/>
        <v>21:0166</v>
      </c>
      <c r="E2123" t="s">
        <v>9131</v>
      </c>
      <c r="F2123" t="s">
        <v>9132</v>
      </c>
      <c r="H2123">
        <v>52.491382299999998</v>
      </c>
      <c r="I2123">
        <v>-63.647584100000003</v>
      </c>
      <c r="J2123" s="1" t="str">
        <f t="shared" si="356"/>
        <v>NGR lake sediment grab sample</v>
      </c>
      <c r="K2123" s="1" t="str">
        <f t="shared" si="357"/>
        <v>&lt;177 micron (NGR)</v>
      </c>
      <c r="L2123">
        <v>56</v>
      </c>
      <c r="M2123" t="s">
        <v>113</v>
      </c>
      <c r="N2123">
        <v>943</v>
      </c>
      <c r="O2123" t="s">
        <v>214</v>
      </c>
      <c r="P2123" t="s">
        <v>134</v>
      </c>
      <c r="Q2123" t="s">
        <v>95</v>
      </c>
      <c r="R2123" t="s">
        <v>119</v>
      </c>
      <c r="S2123" t="s">
        <v>185</v>
      </c>
      <c r="T2123" t="s">
        <v>194</v>
      </c>
      <c r="U2123" t="s">
        <v>1202</v>
      </c>
      <c r="V2123" t="s">
        <v>631</v>
      </c>
      <c r="W2123" t="s">
        <v>40</v>
      </c>
      <c r="X2123" t="s">
        <v>43</v>
      </c>
      <c r="Y2123" t="s">
        <v>39</v>
      </c>
      <c r="Z2123" t="s">
        <v>83</v>
      </c>
      <c r="AA2123" t="s">
        <v>45</v>
      </c>
      <c r="AB2123" t="s">
        <v>519</v>
      </c>
      <c r="AC2123" t="s">
        <v>42</v>
      </c>
      <c r="AD2123" t="s">
        <v>83</v>
      </c>
    </row>
    <row r="2124" spans="1:30" hidden="1" x14ac:dyDescent="0.3">
      <c r="A2124" t="s">
        <v>9133</v>
      </c>
      <c r="B2124" t="s">
        <v>9134</v>
      </c>
      <c r="C2124" s="1" t="str">
        <f t="shared" si="348"/>
        <v>21:0502</v>
      </c>
      <c r="D2124" s="1" t="str">
        <f t="shared" si="355"/>
        <v>21:0166</v>
      </c>
      <c r="E2124" t="s">
        <v>9135</v>
      </c>
      <c r="F2124" t="s">
        <v>9136</v>
      </c>
      <c r="H2124">
        <v>52.518399899999999</v>
      </c>
      <c r="I2124">
        <v>-63.6525222</v>
      </c>
      <c r="J2124" s="1" t="str">
        <f t="shared" si="356"/>
        <v>NGR lake sediment grab sample</v>
      </c>
      <c r="K2124" s="1" t="str">
        <f t="shared" si="357"/>
        <v>&lt;177 micron (NGR)</v>
      </c>
      <c r="L2124">
        <v>56</v>
      </c>
      <c r="M2124" t="s">
        <v>127</v>
      </c>
      <c r="N2124">
        <v>944</v>
      </c>
      <c r="O2124" t="s">
        <v>214</v>
      </c>
      <c r="P2124" t="s">
        <v>193</v>
      </c>
      <c r="Q2124" t="s">
        <v>95</v>
      </c>
      <c r="R2124" t="s">
        <v>153</v>
      </c>
      <c r="S2124" t="s">
        <v>68</v>
      </c>
      <c r="T2124" t="s">
        <v>40</v>
      </c>
      <c r="U2124" t="s">
        <v>82</v>
      </c>
      <c r="V2124" t="s">
        <v>85</v>
      </c>
      <c r="W2124" t="s">
        <v>194</v>
      </c>
      <c r="X2124" t="s">
        <v>43</v>
      </c>
      <c r="Y2124" t="s">
        <v>95</v>
      </c>
      <c r="Z2124" t="s">
        <v>423</v>
      </c>
      <c r="AA2124" t="s">
        <v>135</v>
      </c>
      <c r="AB2124" t="s">
        <v>232</v>
      </c>
      <c r="AC2124" t="s">
        <v>239</v>
      </c>
      <c r="AD2124" t="s">
        <v>115</v>
      </c>
    </row>
    <row r="2125" spans="1:30" hidden="1" x14ac:dyDescent="0.3">
      <c r="A2125" t="s">
        <v>9137</v>
      </c>
      <c r="B2125" t="s">
        <v>9138</v>
      </c>
      <c r="C2125" s="1" t="str">
        <f t="shared" si="348"/>
        <v>21:0502</v>
      </c>
      <c r="D2125" s="1" t="str">
        <f t="shared" si="355"/>
        <v>21:0166</v>
      </c>
      <c r="E2125" t="s">
        <v>9139</v>
      </c>
      <c r="F2125" t="s">
        <v>9140</v>
      </c>
      <c r="H2125">
        <v>52.518642999999997</v>
      </c>
      <c r="I2125">
        <v>-63.711564000000003</v>
      </c>
      <c r="J2125" s="1" t="str">
        <f t="shared" si="356"/>
        <v>NGR lake sediment grab sample</v>
      </c>
      <c r="K2125" s="1" t="str">
        <f t="shared" si="357"/>
        <v>&lt;177 micron (NGR)</v>
      </c>
      <c r="L2125">
        <v>56</v>
      </c>
      <c r="M2125" t="s">
        <v>142</v>
      </c>
      <c r="N2125">
        <v>945</v>
      </c>
      <c r="O2125" t="s">
        <v>314</v>
      </c>
      <c r="P2125" t="s">
        <v>164</v>
      </c>
      <c r="Q2125" t="s">
        <v>95</v>
      </c>
      <c r="R2125" t="s">
        <v>169</v>
      </c>
      <c r="S2125" t="s">
        <v>193</v>
      </c>
      <c r="T2125" t="s">
        <v>40</v>
      </c>
      <c r="U2125" t="s">
        <v>1168</v>
      </c>
      <c r="V2125" t="s">
        <v>590</v>
      </c>
      <c r="W2125" t="s">
        <v>649</v>
      </c>
      <c r="X2125" t="s">
        <v>43</v>
      </c>
      <c r="Y2125" t="s">
        <v>95</v>
      </c>
      <c r="Z2125" t="s">
        <v>257</v>
      </c>
      <c r="AA2125" t="s">
        <v>135</v>
      </c>
      <c r="AB2125" t="s">
        <v>493</v>
      </c>
      <c r="AC2125" t="s">
        <v>57</v>
      </c>
      <c r="AD2125" t="s">
        <v>107</v>
      </c>
    </row>
    <row r="2126" spans="1:30" hidden="1" x14ac:dyDescent="0.3">
      <c r="A2126" t="s">
        <v>9141</v>
      </c>
      <c r="B2126" t="s">
        <v>9142</v>
      </c>
      <c r="C2126" s="1" t="str">
        <f t="shared" si="348"/>
        <v>21:0502</v>
      </c>
      <c r="D2126" s="1" t="str">
        <f t="shared" si="355"/>
        <v>21:0166</v>
      </c>
      <c r="E2126" t="s">
        <v>9143</v>
      </c>
      <c r="F2126" t="s">
        <v>9144</v>
      </c>
      <c r="H2126">
        <v>52.514228099999997</v>
      </c>
      <c r="I2126">
        <v>-63.759266599999997</v>
      </c>
      <c r="J2126" s="1" t="str">
        <f t="shared" si="356"/>
        <v>NGR lake sediment grab sample</v>
      </c>
      <c r="K2126" s="1" t="str">
        <f t="shared" si="357"/>
        <v>&lt;177 micron (NGR)</v>
      </c>
      <c r="L2126">
        <v>56</v>
      </c>
      <c r="M2126" t="s">
        <v>150</v>
      </c>
      <c r="N2126">
        <v>946</v>
      </c>
      <c r="O2126" t="s">
        <v>641</v>
      </c>
      <c r="P2126" t="s">
        <v>256</v>
      </c>
      <c r="Q2126" t="s">
        <v>95</v>
      </c>
      <c r="R2126" t="s">
        <v>169</v>
      </c>
      <c r="S2126" t="s">
        <v>104</v>
      </c>
      <c r="T2126" t="s">
        <v>40</v>
      </c>
      <c r="U2126" t="s">
        <v>9145</v>
      </c>
      <c r="V2126" t="s">
        <v>5314</v>
      </c>
      <c r="W2126" t="s">
        <v>194</v>
      </c>
      <c r="X2126" t="s">
        <v>43</v>
      </c>
      <c r="Y2126" t="s">
        <v>95</v>
      </c>
      <c r="Z2126" t="s">
        <v>44</v>
      </c>
      <c r="AA2126" t="s">
        <v>258</v>
      </c>
      <c r="AB2126" t="s">
        <v>683</v>
      </c>
      <c r="AC2126" t="s">
        <v>239</v>
      </c>
      <c r="AD2126" t="s">
        <v>115</v>
      </c>
    </row>
    <row r="2127" spans="1:30" hidden="1" x14ac:dyDescent="0.3">
      <c r="A2127" t="s">
        <v>9146</v>
      </c>
      <c r="B2127" t="s">
        <v>9147</v>
      </c>
      <c r="C2127" s="1" t="str">
        <f t="shared" si="348"/>
        <v>21:0502</v>
      </c>
      <c r="D2127" s="1" t="str">
        <f t="shared" si="355"/>
        <v>21:0166</v>
      </c>
      <c r="E2127" t="s">
        <v>9148</v>
      </c>
      <c r="F2127" t="s">
        <v>9149</v>
      </c>
      <c r="H2127">
        <v>52.549400499999997</v>
      </c>
      <c r="I2127">
        <v>-63.763530600000003</v>
      </c>
      <c r="J2127" s="1" t="str">
        <f t="shared" si="356"/>
        <v>NGR lake sediment grab sample</v>
      </c>
      <c r="K2127" s="1" t="str">
        <f t="shared" si="357"/>
        <v>&lt;177 micron (NGR)</v>
      </c>
      <c r="L2127">
        <v>56</v>
      </c>
      <c r="M2127" t="s">
        <v>175</v>
      </c>
      <c r="N2127">
        <v>947</v>
      </c>
      <c r="O2127" t="s">
        <v>143</v>
      </c>
      <c r="P2127" t="s">
        <v>164</v>
      </c>
      <c r="Q2127" t="s">
        <v>39</v>
      </c>
      <c r="R2127" t="s">
        <v>79</v>
      </c>
      <c r="S2127" t="s">
        <v>92</v>
      </c>
      <c r="T2127" t="s">
        <v>194</v>
      </c>
      <c r="U2127" t="s">
        <v>5790</v>
      </c>
      <c r="V2127" t="s">
        <v>2108</v>
      </c>
      <c r="W2127" t="s">
        <v>194</v>
      </c>
      <c r="X2127" t="s">
        <v>43</v>
      </c>
      <c r="Y2127" t="s">
        <v>95</v>
      </c>
      <c r="Z2127" t="s">
        <v>214</v>
      </c>
      <c r="AA2127" t="s">
        <v>115</v>
      </c>
      <c r="AB2127" t="s">
        <v>1285</v>
      </c>
      <c r="AC2127" t="s">
        <v>94</v>
      </c>
      <c r="AD2127" t="s">
        <v>314</v>
      </c>
    </row>
    <row r="2128" spans="1:30" hidden="1" x14ac:dyDescent="0.3">
      <c r="A2128" t="s">
        <v>9150</v>
      </c>
      <c r="B2128" t="s">
        <v>9151</v>
      </c>
      <c r="C2128" s="1" t="str">
        <f t="shared" si="348"/>
        <v>21:0502</v>
      </c>
      <c r="D2128" s="1" t="str">
        <f t="shared" si="355"/>
        <v>21:0166</v>
      </c>
      <c r="E2128" t="s">
        <v>9152</v>
      </c>
      <c r="F2128" t="s">
        <v>9153</v>
      </c>
      <c r="H2128">
        <v>52.549645499999997</v>
      </c>
      <c r="I2128">
        <v>-63.709794700000003</v>
      </c>
      <c r="J2128" s="1" t="str">
        <f t="shared" si="356"/>
        <v>NGR lake sediment grab sample</v>
      </c>
      <c r="K2128" s="1" t="str">
        <f t="shared" si="357"/>
        <v>&lt;177 micron (NGR)</v>
      </c>
      <c r="L2128">
        <v>56</v>
      </c>
      <c r="M2128" t="s">
        <v>184</v>
      </c>
      <c r="N2128">
        <v>948</v>
      </c>
      <c r="O2128" t="s">
        <v>265</v>
      </c>
      <c r="P2128" t="s">
        <v>202</v>
      </c>
      <c r="Q2128" t="s">
        <v>37</v>
      </c>
      <c r="R2128" t="s">
        <v>79</v>
      </c>
      <c r="S2128" t="s">
        <v>55</v>
      </c>
      <c r="T2128" t="s">
        <v>40</v>
      </c>
      <c r="U2128" t="s">
        <v>135</v>
      </c>
      <c r="V2128" t="s">
        <v>313</v>
      </c>
      <c r="W2128" t="s">
        <v>40</v>
      </c>
      <c r="X2128" t="s">
        <v>43</v>
      </c>
      <c r="Y2128" t="s">
        <v>95</v>
      </c>
      <c r="Z2128" t="s">
        <v>35</v>
      </c>
      <c r="AA2128" t="s">
        <v>135</v>
      </c>
      <c r="AB2128" t="s">
        <v>1489</v>
      </c>
      <c r="AC2128" t="s">
        <v>248</v>
      </c>
      <c r="AD2128" t="s">
        <v>44</v>
      </c>
    </row>
    <row r="2129" spans="1:30" hidden="1" x14ac:dyDescent="0.3">
      <c r="A2129" t="s">
        <v>9154</v>
      </c>
      <c r="B2129" t="s">
        <v>9155</v>
      </c>
      <c r="C2129" s="1" t="str">
        <f t="shared" si="348"/>
        <v>21:0502</v>
      </c>
      <c r="D2129" s="1" t="str">
        <f t="shared" si="355"/>
        <v>21:0166</v>
      </c>
      <c r="E2129" t="s">
        <v>9156</v>
      </c>
      <c r="F2129" t="s">
        <v>9157</v>
      </c>
      <c r="H2129">
        <v>52.544171300000002</v>
      </c>
      <c r="I2129">
        <v>-63.661561399999997</v>
      </c>
      <c r="J2129" s="1" t="str">
        <f t="shared" si="356"/>
        <v>NGR lake sediment grab sample</v>
      </c>
      <c r="K2129" s="1" t="str">
        <f t="shared" si="357"/>
        <v>&lt;177 micron (NGR)</v>
      </c>
      <c r="L2129">
        <v>56</v>
      </c>
      <c r="M2129" t="s">
        <v>191</v>
      </c>
      <c r="N2129">
        <v>949</v>
      </c>
      <c r="O2129" t="s">
        <v>135</v>
      </c>
      <c r="P2129" t="s">
        <v>247</v>
      </c>
      <c r="Q2129" t="s">
        <v>95</v>
      </c>
      <c r="R2129" t="s">
        <v>92</v>
      </c>
      <c r="S2129" t="s">
        <v>38</v>
      </c>
      <c r="T2129" t="s">
        <v>194</v>
      </c>
      <c r="U2129" t="s">
        <v>704</v>
      </c>
      <c r="V2129" t="s">
        <v>818</v>
      </c>
      <c r="W2129" t="s">
        <v>194</v>
      </c>
      <c r="X2129" t="s">
        <v>43</v>
      </c>
      <c r="Y2129" t="s">
        <v>95</v>
      </c>
      <c r="Z2129" t="s">
        <v>45</v>
      </c>
      <c r="AA2129" t="s">
        <v>241</v>
      </c>
      <c r="AB2129" t="s">
        <v>1290</v>
      </c>
      <c r="AC2129" t="s">
        <v>233</v>
      </c>
      <c r="AD2129" t="s">
        <v>314</v>
      </c>
    </row>
    <row r="2130" spans="1:30" hidden="1" x14ac:dyDescent="0.3">
      <c r="A2130" t="s">
        <v>9158</v>
      </c>
      <c r="B2130" t="s">
        <v>9159</v>
      </c>
      <c r="C2130" s="1" t="str">
        <f t="shared" si="348"/>
        <v>21:0502</v>
      </c>
      <c r="D2130" s="1" t="str">
        <f t="shared" si="355"/>
        <v>21:0166</v>
      </c>
      <c r="E2130" t="s">
        <v>9160</v>
      </c>
      <c r="F2130" t="s">
        <v>9161</v>
      </c>
      <c r="H2130">
        <v>52.564900399999999</v>
      </c>
      <c r="I2130">
        <v>-63.624327999999998</v>
      </c>
      <c r="J2130" s="1" t="str">
        <f t="shared" si="356"/>
        <v>NGR lake sediment grab sample</v>
      </c>
      <c r="K2130" s="1" t="str">
        <f t="shared" si="357"/>
        <v>&lt;177 micron (NGR)</v>
      </c>
      <c r="L2130">
        <v>56</v>
      </c>
      <c r="M2130" t="s">
        <v>201</v>
      </c>
      <c r="N2130">
        <v>950</v>
      </c>
      <c r="O2130" t="s">
        <v>241</v>
      </c>
      <c r="P2130" t="s">
        <v>276</v>
      </c>
      <c r="Q2130" t="s">
        <v>95</v>
      </c>
      <c r="R2130" t="s">
        <v>35</v>
      </c>
      <c r="S2130" t="s">
        <v>1047</v>
      </c>
      <c r="T2130" t="s">
        <v>194</v>
      </c>
      <c r="U2130" t="s">
        <v>9162</v>
      </c>
      <c r="V2130" t="s">
        <v>4003</v>
      </c>
      <c r="W2130" t="s">
        <v>117</v>
      </c>
      <c r="X2130" t="s">
        <v>179</v>
      </c>
      <c r="Y2130" t="s">
        <v>95</v>
      </c>
      <c r="Z2130" t="s">
        <v>196</v>
      </c>
      <c r="AA2130" t="s">
        <v>44</v>
      </c>
      <c r="AB2130" t="s">
        <v>168</v>
      </c>
      <c r="AC2130" t="s">
        <v>60</v>
      </c>
      <c r="AD2130" t="s">
        <v>314</v>
      </c>
    </row>
    <row r="2131" spans="1:30" hidden="1" x14ac:dyDescent="0.3">
      <c r="A2131" t="s">
        <v>9163</v>
      </c>
      <c r="B2131" t="s">
        <v>9164</v>
      </c>
      <c r="C2131" s="1" t="str">
        <f t="shared" si="348"/>
        <v>21:0502</v>
      </c>
      <c r="D2131" s="1" t="str">
        <f t="shared" si="355"/>
        <v>21:0166</v>
      </c>
      <c r="E2131" t="s">
        <v>9165</v>
      </c>
      <c r="F2131" t="s">
        <v>9166</v>
      </c>
      <c r="H2131">
        <v>52.544220099999997</v>
      </c>
      <c r="I2131">
        <v>-63.575150499999999</v>
      </c>
      <c r="J2131" s="1" t="str">
        <f t="shared" si="356"/>
        <v>NGR lake sediment grab sample</v>
      </c>
      <c r="K2131" s="1" t="str">
        <f t="shared" si="357"/>
        <v>&lt;177 micron (NGR)</v>
      </c>
      <c r="L2131">
        <v>56</v>
      </c>
      <c r="M2131" t="s">
        <v>210</v>
      </c>
      <c r="N2131">
        <v>951</v>
      </c>
      <c r="O2131" t="s">
        <v>77</v>
      </c>
      <c r="P2131" t="s">
        <v>119</v>
      </c>
      <c r="Q2131" t="s">
        <v>95</v>
      </c>
      <c r="R2131" t="s">
        <v>79</v>
      </c>
      <c r="S2131" t="s">
        <v>119</v>
      </c>
      <c r="T2131" t="s">
        <v>40</v>
      </c>
      <c r="U2131" t="s">
        <v>9167</v>
      </c>
      <c r="V2131" t="s">
        <v>818</v>
      </c>
      <c r="W2131" t="s">
        <v>194</v>
      </c>
      <c r="X2131" t="s">
        <v>43</v>
      </c>
      <c r="Y2131" t="s">
        <v>95</v>
      </c>
      <c r="Z2131" t="s">
        <v>258</v>
      </c>
      <c r="AA2131" t="s">
        <v>214</v>
      </c>
      <c r="AB2131" t="s">
        <v>145</v>
      </c>
      <c r="AC2131" t="s">
        <v>57</v>
      </c>
      <c r="AD2131" t="s">
        <v>45</v>
      </c>
    </row>
    <row r="2132" spans="1:30" hidden="1" x14ac:dyDescent="0.3">
      <c r="A2132" t="s">
        <v>9168</v>
      </c>
      <c r="B2132" t="s">
        <v>9169</v>
      </c>
      <c r="C2132" s="1" t="str">
        <f t="shared" si="348"/>
        <v>21:0502</v>
      </c>
      <c r="D2132" s="1" t="str">
        <f t="shared" si="355"/>
        <v>21:0166</v>
      </c>
      <c r="E2132" t="s">
        <v>9170</v>
      </c>
      <c r="F2132" t="s">
        <v>9171</v>
      </c>
      <c r="H2132">
        <v>52.546632799999998</v>
      </c>
      <c r="I2132">
        <v>-63.509942100000004</v>
      </c>
      <c r="J2132" s="1" t="str">
        <f t="shared" si="356"/>
        <v>NGR lake sediment grab sample</v>
      </c>
      <c r="K2132" s="1" t="str">
        <f t="shared" si="357"/>
        <v>&lt;177 micron (NGR)</v>
      </c>
      <c r="L2132">
        <v>56</v>
      </c>
      <c r="M2132" t="s">
        <v>221</v>
      </c>
      <c r="N2132">
        <v>952</v>
      </c>
      <c r="O2132" t="s">
        <v>164</v>
      </c>
      <c r="P2132" t="s">
        <v>202</v>
      </c>
      <c r="Q2132" t="s">
        <v>37</v>
      </c>
      <c r="R2132" t="s">
        <v>153</v>
      </c>
      <c r="S2132" t="s">
        <v>39</v>
      </c>
      <c r="T2132" t="s">
        <v>40</v>
      </c>
      <c r="U2132" t="s">
        <v>265</v>
      </c>
      <c r="V2132" t="s">
        <v>144</v>
      </c>
      <c r="W2132" t="s">
        <v>194</v>
      </c>
      <c r="X2132" t="s">
        <v>43</v>
      </c>
      <c r="Y2132" t="s">
        <v>95</v>
      </c>
      <c r="Z2132" t="s">
        <v>263</v>
      </c>
      <c r="AA2132" t="s">
        <v>214</v>
      </c>
      <c r="AB2132" t="s">
        <v>519</v>
      </c>
      <c r="AC2132" t="s">
        <v>179</v>
      </c>
      <c r="AD2132" t="s">
        <v>44</v>
      </c>
    </row>
    <row r="2133" spans="1:30" hidden="1" x14ac:dyDescent="0.3">
      <c r="A2133" t="s">
        <v>9172</v>
      </c>
      <c r="B2133" t="s">
        <v>9173</v>
      </c>
      <c r="C2133" s="1" t="str">
        <f t="shared" si="348"/>
        <v>21:0502</v>
      </c>
      <c r="D2133" s="1" t="str">
        <f t="shared" si="355"/>
        <v>21:0166</v>
      </c>
      <c r="E2133" t="s">
        <v>9174</v>
      </c>
      <c r="F2133" t="s">
        <v>9175</v>
      </c>
      <c r="H2133">
        <v>52.554517799999999</v>
      </c>
      <c r="I2133">
        <v>-63.372613399999999</v>
      </c>
      <c r="J2133" s="1" t="str">
        <f t="shared" si="356"/>
        <v>NGR lake sediment grab sample</v>
      </c>
      <c r="K2133" s="1" t="str">
        <f t="shared" si="357"/>
        <v>&lt;177 micron (NGR)</v>
      </c>
      <c r="L2133">
        <v>56</v>
      </c>
      <c r="M2133" t="s">
        <v>230</v>
      </c>
      <c r="N2133">
        <v>953</v>
      </c>
      <c r="O2133" t="s">
        <v>377</v>
      </c>
      <c r="P2133" t="s">
        <v>131</v>
      </c>
      <c r="Q2133" t="s">
        <v>55</v>
      </c>
      <c r="R2133" t="s">
        <v>131</v>
      </c>
      <c r="S2133" t="s">
        <v>38</v>
      </c>
      <c r="T2133" t="s">
        <v>40</v>
      </c>
      <c r="U2133" t="s">
        <v>853</v>
      </c>
      <c r="V2133" t="s">
        <v>1103</v>
      </c>
      <c r="W2133" t="s">
        <v>40</v>
      </c>
      <c r="X2133" t="s">
        <v>43</v>
      </c>
      <c r="Y2133" t="s">
        <v>95</v>
      </c>
      <c r="Z2133" t="s">
        <v>214</v>
      </c>
      <c r="AA2133" t="s">
        <v>204</v>
      </c>
      <c r="AB2133" t="s">
        <v>1043</v>
      </c>
      <c r="AC2133" t="s">
        <v>60</v>
      </c>
      <c r="AD2133" t="s">
        <v>409</v>
      </c>
    </row>
    <row r="2134" spans="1:30" hidden="1" x14ac:dyDescent="0.3">
      <c r="A2134" t="s">
        <v>9176</v>
      </c>
      <c r="B2134" t="s">
        <v>9177</v>
      </c>
      <c r="C2134" s="1" t="str">
        <f t="shared" si="348"/>
        <v>21:0502</v>
      </c>
      <c r="D2134" s="1" t="str">
        <f t="shared" si="355"/>
        <v>21:0166</v>
      </c>
      <c r="E2134" t="s">
        <v>9178</v>
      </c>
      <c r="F2134" t="s">
        <v>9179</v>
      </c>
      <c r="H2134">
        <v>52.571732699999998</v>
      </c>
      <c r="I2134">
        <v>-63.346525100000001</v>
      </c>
      <c r="J2134" s="1" t="str">
        <f t="shared" si="356"/>
        <v>NGR lake sediment grab sample</v>
      </c>
      <c r="K2134" s="1" t="str">
        <f t="shared" si="357"/>
        <v>&lt;177 micron (NGR)</v>
      </c>
      <c r="L2134">
        <v>56</v>
      </c>
      <c r="M2134" t="s">
        <v>238</v>
      </c>
      <c r="N2134">
        <v>954</v>
      </c>
      <c r="O2134" t="s">
        <v>129</v>
      </c>
      <c r="P2134" t="s">
        <v>130</v>
      </c>
      <c r="Q2134" t="s">
        <v>95</v>
      </c>
      <c r="R2134" t="s">
        <v>92</v>
      </c>
      <c r="S2134" t="s">
        <v>136</v>
      </c>
      <c r="T2134" t="s">
        <v>194</v>
      </c>
      <c r="U2134" t="s">
        <v>2422</v>
      </c>
      <c r="V2134" t="s">
        <v>740</v>
      </c>
      <c r="W2134" t="s">
        <v>40</v>
      </c>
      <c r="X2134" t="s">
        <v>43</v>
      </c>
      <c r="Y2134" t="s">
        <v>95</v>
      </c>
      <c r="Z2134" t="s">
        <v>613</v>
      </c>
      <c r="AA2134" t="s">
        <v>314</v>
      </c>
      <c r="AB2134" t="s">
        <v>3060</v>
      </c>
      <c r="AC2134" t="s">
        <v>57</v>
      </c>
      <c r="AD2134" t="s">
        <v>107</v>
      </c>
    </row>
    <row r="2135" spans="1:30" hidden="1" x14ac:dyDescent="0.3">
      <c r="A2135" t="s">
        <v>9180</v>
      </c>
      <c r="B2135" t="s">
        <v>9181</v>
      </c>
      <c r="C2135" s="1" t="str">
        <f t="shared" si="348"/>
        <v>21:0502</v>
      </c>
      <c r="D2135" s="1" t="str">
        <f t="shared" si="355"/>
        <v>21:0166</v>
      </c>
      <c r="E2135" t="s">
        <v>9182</v>
      </c>
      <c r="F2135" t="s">
        <v>9183</v>
      </c>
      <c r="H2135">
        <v>52.564136900000001</v>
      </c>
      <c r="I2135">
        <v>-63.292809699999999</v>
      </c>
      <c r="J2135" s="1" t="str">
        <f t="shared" si="356"/>
        <v>NGR lake sediment grab sample</v>
      </c>
      <c r="K2135" s="1" t="str">
        <f t="shared" si="357"/>
        <v>&lt;177 micron (NGR)</v>
      </c>
      <c r="L2135">
        <v>56</v>
      </c>
      <c r="M2135" t="s">
        <v>246</v>
      </c>
      <c r="N2135">
        <v>955</v>
      </c>
      <c r="O2135" t="s">
        <v>255</v>
      </c>
      <c r="P2135" t="s">
        <v>153</v>
      </c>
      <c r="Q2135" t="s">
        <v>95</v>
      </c>
      <c r="R2135" t="s">
        <v>92</v>
      </c>
      <c r="S2135" t="s">
        <v>38</v>
      </c>
      <c r="T2135" t="s">
        <v>40</v>
      </c>
      <c r="U2135" t="s">
        <v>129</v>
      </c>
      <c r="V2135" t="s">
        <v>179</v>
      </c>
      <c r="W2135" t="s">
        <v>40</v>
      </c>
      <c r="X2135" t="s">
        <v>43</v>
      </c>
      <c r="Y2135" t="s">
        <v>95</v>
      </c>
      <c r="Z2135" t="s">
        <v>257</v>
      </c>
      <c r="AA2135" t="s">
        <v>134</v>
      </c>
      <c r="AB2135" t="s">
        <v>597</v>
      </c>
      <c r="AC2135" t="s">
        <v>740</v>
      </c>
      <c r="AD2135" t="s">
        <v>196</v>
      </c>
    </row>
    <row r="2136" spans="1:30" hidden="1" x14ac:dyDescent="0.3">
      <c r="A2136" t="s">
        <v>9184</v>
      </c>
      <c r="B2136" t="s">
        <v>9185</v>
      </c>
      <c r="C2136" s="1" t="str">
        <f t="shared" si="348"/>
        <v>21:0502</v>
      </c>
      <c r="D2136" s="1" t="str">
        <f t="shared" si="355"/>
        <v>21:0166</v>
      </c>
      <c r="E2136" t="s">
        <v>9186</v>
      </c>
      <c r="F2136" t="s">
        <v>9187</v>
      </c>
      <c r="H2136">
        <v>52.520336999999998</v>
      </c>
      <c r="I2136">
        <v>-63.240403800000003</v>
      </c>
      <c r="J2136" s="1" t="str">
        <f t="shared" si="356"/>
        <v>NGR lake sediment grab sample</v>
      </c>
      <c r="K2136" s="1" t="str">
        <f t="shared" si="357"/>
        <v>&lt;177 micron (NGR)</v>
      </c>
      <c r="L2136">
        <v>57</v>
      </c>
      <c r="M2136" t="s">
        <v>34</v>
      </c>
      <c r="N2136">
        <v>956</v>
      </c>
      <c r="O2136" t="s">
        <v>103</v>
      </c>
      <c r="P2136" t="s">
        <v>131</v>
      </c>
      <c r="Q2136" t="s">
        <v>37</v>
      </c>
      <c r="R2136" t="s">
        <v>68</v>
      </c>
      <c r="S2136" t="s">
        <v>136</v>
      </c>
      <c r="T2136" t="s">
        <v>40</v>
      </c>
      <c r="U2136" t="s">
        <v>3419</v>
      </c>
      <c r="V2136" t="s">
        <v>2722</v>
      </c>
      <c r="W2136" t="s">
        <v>40</v>
      </c>
      <c r="X2136" t="s">
        <v>43</v>
      </c>
      <c r="Y2136" t="s">
        <v>95</v>
      </c>
      <c r="Z2136" t="s">
        <v>337</v>
      </c>
      <c r="AA2136" t="s">
        <v>258</v>
      </c>
      <c r="AB2136" t="s">
        <v>1250</v>
      </c>
      <c r="AC2136" t="s">
        <v>47</v>
      </c>
      <c r="AD2136" t="s">
        <v>196</v>
      </c>
    </row>
    <row r="2137" spans="1:30" hidden="1" x14ac:dyDescent="0.3">
      <c r="A2137" t="s">
        <v>9188</v>
      </c>
      <c r="B2137" t="s">
        <v>9189</v>
      </c>
      <c r="C2137" s="1" t="str">
        <f t="shared" si="348"/>
        <v>21:0502</v>
      </c>
      <c r="D2137" s="1" t="str">
        <f t="shared" si="355"/>
        <v>21:0166</v>
      </c>
      <c r="E2137" t="s">
        <v>9190</v>
      </c>
      <c r="F2137" t="s">
        <v>9191</v>
      </c>
      <c r="H2137">
        <v>52.519185700000001</v>
      </c>
      <c r="I2137">
        <v>-63.292509500000001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57</v>
      </c>
      <c r="M2137" t="s">
        <v>76</v>
      </c>
      <c r="N2137">
        <v>957</v>
      </c>
      <c r="O2137" t="s">
        <v>1241</v>
      </c>
      <c r="P2137" t="s">
        <v>204</v>
      </c>
      <c r="Q2137" t="s">
        <v>95</v>
      </c>
      <c r="R2137" t="s">
        <v>193</v>
      </c>
      <c r="S2137" t="s">
        <v>38</v>
      </c>
      <c r="T2137" t="s">
        <v>40</v>
      </c>
      <c r="U2137" t="s">
        <v>1047</v>
      </c>
      <c r="V2137" t="s">
        <v>47</v>
      </c>
      <c r="W2137" t="s">
        <v>194</v>
      </c>
      <c r="X2137" t="s">
        <v>43</v>
      </c>
      <c r="Y2137" t="s">
        <v>95</v>
      </c>
      <c r="Z2137" t="s">
        <v>263</v>
      </c>
      <c r="AA2137" t="s">
        <v>204</v>
      </c>
      <c r="AB2137" t="s">
        <v>1585</v>
      </c>
      <c r="AC2137" t="s">
        <v>94</v>
      </c>
      <c r="AD2137" t="s">
        <v>44</v>
      </c>
    </row>
    <row r="2138" spans="1:30" hidden="1" x14ac:dyDescent="0.3">
      <c r="A2138" t="s">
        <v>9192</v>
      </c>
      <c r="B2138" t="s">
        <v>9193</v>
      </c>
      <c r="C2138" s="1" t="str">
        <f t="shared" si="348"/>
        <v>21:0502</v>
      </c>
      <c r="D2138" s="1" t="str">
        <f t="shared" si="355"/>
        <v>21:0166</v>
      </c>
      <c r="E2138" t="s">
        <v>9186</v>
      </c>
      <c r="F2138" t="s">
        <v>9194</v>
      </c>
      <c r="H2138">
        <v>52.520336999999998</v>
      </c>
      <c r="I2138">
        <v>-63.240403800000003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57</v>
      </c>
      <c r="M2138" t="s">
        <v>52</v>
      </c>
      <c r="N2138">
        <v>958</v>
      </c>
      <c r="O2138" t="s">
        <v>204</v>
      </c>
      <c r="P2138" t="s">
        <v>131</v>
      </c>
      <c r="Q2138" t="s">
        <v>95</v>
      </c>
      <c r="R2138" t="s">
        <v>68</v>
      </c>
      <c r="S2138" t="s">
        <v>68</v>
      </c>
      <c r="T2138" t="s">
        <v>194</v>
      </c>
      <c r="U2138" t="s">
        <v>3947</v>
      </c>
      <c r="V2138" t="s">
        <v>620</v>
      </c>
      <c r="W2138" t="s">
        <v>40</v>
      </c>
      <c r="X2138" t="s">
        <v>43</v>
      </c>
      <c r="Y2138" t="s">
        <v>95</v>
      </c>
      <c r="Z2138" t="s">
        <v>337</v>
      </c>
      <c r="AA2138" t="s">
        <v>134</v>
      </c>
      <c r="AB2138" t="s">
        <v>416</v>
      </c>
      <c r="AC2138" t="s">
        <v>60</v>
      </c>
      <c r="AD2138" t="s">
        <v>115</v>
      </c>
    </row>
    <row r="2139" spans="1:30" hidden="1" x14ac:dyDescent="0.3">
      <c r="A2139" t="s">
        <v>9195</v>
      </c>
      <c r="B2139" t="s">
        <v>9196</v>
      </c>
      <c r="C2139" s="1" t="str">
        <f t="shared" si="348"/>
        <v>21:0502</v>
      </c>
      <c r="D2139" s="1" t="str">
        <f t="shared" si="355"/>
        <v>21:0166</v>
      </c>
      <c r="E2139" t="s">
        <v>9186</v>
      </c>
      <c r="F2139" t="s">
        <v>9197</v>
      </c>
      <c r="H2139">
        <v>52.520336999999998</v>
      </c>
      <c r="I2139">
        <v>-63.240403800000003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57</v>
      </c>
      <c r="M2139" t="s">
        <v>65</v>
      </c>
      <c r="N2139">
        <v>959</v>
      </c>
      <c r="O2139" t="s">
        <v>108</v>
      </c>
      <c r="P2139" t="s">
        <v>38</v>
      </c>
      <c r="Q2139" t="s">
        <v>37</v>
      </c>
      <c r="R2139" t="s">
        <v>131</v>
      </c>
      <c r="S2139" t="s">
        <v>136</v>
      </c>
      <c r="T2139" t="s">
        <v>40</v>
      </c>
      <c r="U2139" t="s">
        <v>428</v>
      </c>
      <c r="V2139" t="s">
        <v>714</v>
      </c>
      <c r="W2139" t="s">
        <v>40</v>
      </c>
      <c r="X2139" t="s">
        <v>43</v>
      </c>
      <c r="Y2139" t="s">
        <v>95</v>
      </c>
      <c r="Z2139" t="s">
        <v>214</v>
      </c>
      <c r="AA2139" t="s">
        <v>214</v>
      </c>
      <c r="AB2139" t="s">
        <v>1192</v>
      </c>
      <c r="AC2139" t="s">
        <v>70</v>
      </c>
      <c r="AD2139" t="s">
        <v>115</v>
      </c>
    </row>
    <row r="2140" spans="1:30" hidden="1" x14ac:dyDescent="0.3">
      <c r="A2140" t="s">
        <v>9198</v>
      </c>
      <c r="B2140" t="s">
        <v>9199</v>
      </c>
      <c r="C2140" s="1" t="str">
        <f t="shared" si="348"/>
        <v>21:0502</v>
      </c>
      <c r="D2140" s="1" t="str">
        <f t="shared" si="355"/>
        <v>21:0166</v>
      </c>
      <c r="E2140" t="s">
        <v>9200</v>
      </c>
      <c r="F2140" t="s">
        <v>9201</v>
      </c>
      <c r="H2140">
        <v>52.554309600000003</v>
      </c>
      <c r="I2140">
        <v>-63.223068400000002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57</v>
      </c>
      <c r="M2140" t="s">
        <v>91</v>
      </c>
      <c r="N2140">
        <v>960</v>
      </c>
      <c r="O2140" t="s">
        <v>255</v>
      </c>
      <c r="P2140" t="s">
        <v>131</v>
      </c>
      <c r="Q2140" t="s">
        <v>95</v>
      </c>
      <c r="R2140" t="s">
        <v>136</v>
      </c>
      <c r="S2140" t="s">
        <v>136</v>
      </c>
      <c r="T2140" t="s">
        <v>40</v>
      </c>
      <c r="U2140" t="s">
        <v>552</v>
      </c>
      <c r="V2140" t="s">
        <v>1866</v>
      </c>
      <c r="W2140" t="s">
        <v>40</v>
      </c>
      <c r="X2140" t="s">
        <v>43</v>
      </c>
      <c r="Y2140" t="s">
        <v>55</v>
      </c>
      <c r="Z2140" t="s">
        <v>613</v>
      </c>
      <c r="AA2140" t="s">
        <v>135</v>
      </c>
      <c r="AB2140" t="s">
        <v>300</v>
      </c>
      <c r="AC2140" t="s">
        <v>144</v>
      </c>
      <c r="AD2140" t="s">
        <v>58</v>
      </c>
    </row>
    <row r="2141" spans="1:30" hidden="1" x14ac:dyDescent="0.3">
      <c r="A2141" t="s">
        <v>9202</v>
      </c>
      <c r="B2141" t="s">
        <v>9203</v>
      </c>
      <c r="C2141" s="1" t="str">
        <f t="shared" ref="C2141:C2191" si="358">HYPERLINK("http://geochem.nrcan.gc.ca/cdogs/content/bdl/bdl210502_e.htm", "21:0502")</f>
        <v>21:0502</v>
      </c>
      <c r="D2141" s="1" t="str">
        <f t="shared" si="355"/>
        <v>21:0166</v>
      </c>
      <c r="E2141" t="s">
        <v>9204</v>
      </c>
      <c r="F2141" t="s">
        <v>9205</v>
      </c>
      <c r="H2141">
        <v>52.580707599999997</v>
      </c>
      <c r="I2141">
        <v>-63.216886600000002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57</v>
      </c>
      <c r="M2141" t="s">
        <v>102</v>
      </c>
      <c r="N2141">
        <v>961</v>
      </c>
      <c r="O2141" t="s">
        <v>108</v>
      </c>
      <c r="P2141" t="s">
        <v>131</v>
      </c>
      <c r="Q2141" t="s">
        <v>95</v>
      </c>
      <c r="R2141" t="s">
        <v>92</v>
      </c>
      <c r="S2141" t="s">
        <v>136</v>
      </c>
      <c r="T2141" t="s">
        <v>40</v>
      </c>
      <c r="U2141" t="s">
        <v>810</v>
      </c>
      <c r="V2141" t="s">
        <v>518</v>
      </c>
      <c r="W2141" t="s">
        <v>40</v>
      </c>
      <c r="X2141" t="s">
        <v>43</v>
      </c>
      <c r="Y2141" t="s">
        <v>39</v>
      </c>
      <c r="Z2141" t="s">
        <v>423</v>
      </c>
      <c r="AA2141" t="s">
        <v>204</v>
      </c>
      <c r="AB2141" t="s">
        <v>1323</v>
      </c>
      <c r="AC2141" t="s">
        <v>239</v>
      </c>
      <c r="AD2141" t="s">
        <v>115</v>
      </c>
    </row>
    <row r="2142" spans="1:30" hidden="1" x14ac:dyDescent="0.3">
      <c r="A2142" t="s">
        <v>9206</v>
      </c>
      <c r="B2142" t="s">
        <v>9207</v>
      </c>
      <c r="C2142" s="1" t="str">
        <f t="shared" si="358"/>
        <v>21:0502</v>
      </c>
      <c r="D2142" s="1" t="str">
        <f t="shared" si="355"/>
        <v>21:0166</v>
      </c>
      <c r="E2142" t="s">
        <v>9208</v>
      </c>
      <c r="F2142" t="s">
        <v>9209</v>
      </c>
      <c r="H2142">
        <v>52.623550399999999</v>
      </c>
      <c r="I2142">
        <v>-63.219670700000002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57</v>
      </c>
      <c r="M2142" t="s">
        <v>113</v>
      </c>
      <c r="N2142">
        <v>962</v>
      </c>
      <c r="O2142" t="s">
        <v>103</v>
      </c>
      <c r="P2142" t="s">
        <v>38</v>
      </c>
      <c r="Q2142" t="s">
        <v>95</v>
      </c>
      <c r="R2142" t="s">
        <v>92</v>
      </c>
      <c r="S2142" t="s">
        <v>68</v>
      </c>
      <c r="T2142" t="s">
        <v>40</v>
      </c>
      <c r="U2142" t="s">
        <v>2194</v>
      </c>
      <c r="V2142" t="s">
        <v>70</v>
      </c>
      <c r="W2142" t="s">
        <v>40</v>
      </c>
      <c r="X2142" t="s">
        <v>43</v>
      </c>
      <c r="Y2142" t="s">
        <v>39</v>
      </c>
      <c r="Z2142" t="s">
        <v>58</v>
      </c>
      <c r="AA2142" t="s">
        <v>67</v>
      </c>
      <c r="AB2142" t="s">
        <v>1373</v>
      </c>
      <c r="AC2142" t="s">
        <v>233</v>
      </c>
      <c r="AD2142" t="s">
        <v>48</v>
      </c>
    </row>
    <row r="2143" spans="1:30" hidden="1" x14ac:dyDescent="0.3">
      <c r="A2143" t="s">
        <v>9210</v>
      </c>
      <c r="B2143" t="s">
        <v>9211</v>
      </c>
      <c r="C2143" s="1" t="str">
        <f t="shared" si="358"/>
        <v>21:0502</v>
      </c>
      <c r="D2143" s="1" t="str">
        <f t="shared" si="355"/>
        <v>21:0166</v>
      </c>
      <c r="E2143" t="s">
        <v>9212</v>
      </c>
      <c r="F2143" t="s">
        <v>9213</v>
      </c>
      <c r="H2143">
        <v>52.658732000000001</v>
      </c>
      <c r="I2143">
        <v>-63.236924600000002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57</v>
      </c>
      <c r="M2143" t="s">
        <v>127</v>
      </c>
      <c r="N2143">
        <v>963</v>
      </c>
      <c r="O2143" t="s">
        <v>414</v>
      </c>
      <c r="P2143" t="s">
        <v>38</v>
      </c>
      <c r="Q2143" t="s">
        <v>95</v>
      </c>
      <c r="R2143" t="s">
        <v>153</v>
      </c>
      <c r="S2143" t="s">
        <v>136</v>
      </c>
      <c r="T2143" t="s">
        <v>40</v>
      </c>
      <c r="U2143" t="s">
        <v>116</v>
      </c>
      <c r="V2143" t="s">
        <v>264</v>
      </c>
      <c r="W2143" t="s">
        <v>194</v>
      </c>
      <c r="X2143" t="s">
        <v>43</v>
      </c>
      <c r="Y2143" t="s">
        <v>39</v>
      </c>
      <c r="Z2143" t="s">
        <v>214</v>
      </c>
      <c r="AA2143" t="s">
        <v>134</v>
      </c>
      <c r="AB2143" t="s">
        <v>323</v>
      </c>
      <c r="AC2143" t="s">
        <v>47</v>
      </c>
      <c r="AD2143" t="s">
        <v>83</v>
      </c>
    </row>
    <row r="2144" spans="1:30" hidden="1" x14ac:dyDescent="0.3">
      <c r="A2144" t="s">
        <v>9214</v>
      </c>
      <c r="B2144" t="s">
        <v>9215</v>
      </c>
      <c r="C2144" s="1" t="str">
        <f t="shared" si="358"/>
        <v>21:0502</v>
      </c>
      <c r="D2144" s="1" t="str">
        <f t="shared" si="355"/>
        <v>21:0166</v>
      </c>
      <c r="E2144" t="s">
        <v>9216</v>
      </c>
      <c r="F2144" t="s">
        <v>9217</v>
      </c>
      <c r="H2144">
        <v>52.655155999999998</v>
      </c>
      <c r="I2144">
        <v>-63.269635200000003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57</v>
      </c>
      <c r="M2144" t="s">
        <v>142</v>
      </c>
      <c r="N2144">
        <v>964</v>
      </c>
      <c r="O2144" t="s">
        <v>477</v>
      </c>
      <c r="P2144" t="s">
        <v>37</v>
      </c>
      <c r="Q2144" t="s">
        <v>95</v>
      </c>
      <c r="R2144" t="s">
        <v>68</v>
      </c>
      <c r="S2144" t="s">
        <v>55</v>
      </c>
      <c r="T2144" t="s">
        <v>40</v>
      </c>
      <c r="U2144" t="s">
        <v>128</v>
      </c>
      <c r="V2144" t="s">
        <v>920</v>
      </c>
      <c r="W2144" t="s">
        <v>40</v>
      </c>
      <c r="X2144" t="s">
        <v>43</v>
      </c>
      <c r="Y2144" t="s">
        <v>95</v>
      </c>
      <c r="Z2144" t="s">
        <v>337</v>
      </c>
      <c r="AA2144" t="s">
        <v>134</v>
      </c>
      <c r="AB2144" t="s">
        <v>59</v>
      </c>
      <c r="AC2144" t="s">
        <v>94</v>
      </c>
      <c r="AD2144" t="s">
        <v>314</v>
      </c>
    </row>
    <row r="2145" spans="1:30" hidden="1" x14ac:dyDescent="0.3">
      <c r="A2145" t="s">
        <v>9218</v>
      </c>
      <c r="B2145" t="s">
        <v>9219</v>
      </c>
      <c r="C2145" s="1" t="str">
        <f t="shared" si="358"/>
        <v>21:0502</v>
      </c>
      <c r="D2145" s="1" t="str">
        <f t="shared" si="355"/>
        <v>21:0166</v>
      </c>
      <c r="E2145" t="s">
        <v>9220</v>
      </c>
      <c r="F2145" t="s">
        <v>9221</v>
      </c>
      <c r="H2145">
        <v>52.634122699999999</v>
      </c>
      <c r="I2145">
        <v>-63.331874999999997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57</v>
      </c>
      <c r="M2145" t="s">
        <v>150</v>
      </c>
      <c r="N2145">
        <v>965</v>
      </c>
      <c r="O2145" t="s">
        <v>104</v>
      </c>
      <c r="P2145" t="s">
        <v>68</v>
      </c>
      <c r="Q2145" t="s">
        <v>95</v>
      </c>
      <c r="R2145" t="s">
        <v>131</v>
      </c>
      <c r="S2145" t="s">
        <v>55</v>
      </c>
      <c r="T2145" t="s">
        <v>194</v>
      </c>
      <c r="U2145" t="s">
        <v>733</v>
      </c>
      <c r="V2145" t="s">
        <v>239</v>
      </c>
      <c r="W2145" t="s">
        <v>40</v>
      </c>
      <c r="X2145" t="s">
        <v>43</v>
      </c>
      <c r="Y2145" t="s">
        <v>95</v>
      </c>
      <c r="Z2145" t="s">
        <v>263</v>
      </c>
      <c r="AA2145" t="s">
        <v>135</v>
      </c>
      <c r="AB2145" t="s">
        <v>215</v>
      </c>
      <c r="AC2145" t="s">
        <v>233</v>
      </c>
      <c r="AD2145" t="s">
        <v>392</v>
      </c>
    </row>
    <row r="2146" spans="1:30" hidden="1" x14ac:dyDescent="0.3">
      <c r="A2146" t="s">
        <v>9222</v>
      </c>
      <c r="B2146" t="s">
        <v>9223</v>
      </c>
      <c r="C2146" s="1" t="str">
        <f t="shared" si="358"/>
        <v>21:0502</v>
      </c>
      <c r="D2146" s="1" t="str">
        <f t="shared" si="355"/>
        <v>21:0166</v>
      </c>
      <c r="E2146" t="s">
        <v>9224</v>
      </c>
      <c r="F2146" t="s">
        <v>9225</v>
      </c>
      <c r="H2146">
        <v>52.6153671</v>
      </c>
      <c r="I2146">
        <v>-63.284099500000004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57</v>
      </c>
      <c r="M2146" t="s">
        <v>175</v>
      </c>
      <c r="N2146">
        <v>966</v>
      </c>
      <c r="O2146" t="s">
        <v>397</v>
      </c>
      <c r="P2146" t="s">
        <v>79</v>
      </c>
      <c r="Q2146" t="s">
        <v>95</v>
      </c>
      <c r="R2146" t="s">
        <v>92</v>
      </c>
      <c r="S2146" t="s">
        <v>37</v>
      </c>
      <c r="T2146" t="s">
        <v>194</v>
      </c>
      <c r="U2146" t="s">
        <v>143</v>
      </c>
      <c r="V2146" t="s">
        <v>415</v>
      </c>
      <c r="W2146" t="s">
        <v>40</v>
      </c>
      <c r="X2146" t="s">
        <v>43</v>
      </c>
      <c r="Y2146" t="s">
        <v>95</v>
      </c>
      <c r="Z2146" t="s">
        <v>214</v>
      </c>
      <c r="AA2146" t="s">
        <v>214</v>
      </c>
      <c r="AB2146" t="s">
        <v>493</v>
      </c>
      <c r="AC2146" t="s">
        <v>57</v>
      </c>
      <c r="AD2146" t="s">
        <v>115</v>
      </c>
    </row>
    <row r="2147" spans="1:30" hidden="1" x14ac:dyDescent="0.3">
      <c r="A2147" t="s">
        <v>9226</v>
      </c>
      <c r="B2147" t="s">
        <v>9227</v>
      </c>
      <c r="C2147" s="1" t="str">
        <f t="shared" si="358"/>
        <v>21:0502</v>
      </c>
      <c r="D2147" s="1" t="str">
        <f t="shared" si="355"/>
        <v>21:0166</v>
      </c>
      <c r="E2147" t="s">
        <v>9228</v>
      </c>
      <c r="F2147" t="s">
        <v>9229</v>
      </c>
      <c r="H2147">
        <v>52.584063299999997</v>
      </c>
      <c r="I2147">
        <v>-63.2800729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57</v>
      </c>
      <c r="M2147" t="s">
        <v>184</v>
      </c>
      <c r="N2147">
        <v>967</v>
      </c>
      <c r="O2147" t="s">
        <v>364</v>
      </c>
      <c r="P2147" t="s">
        <v>202</v>
      </c>
      <c r="Q2147" t="s">
        <v>95</v>
      </c>
      <c r="R2147" t="s">
        <v>131</v>
      </c>
      <c r="S2147" t="s">
        <v>68</v>
      </c>
      <c r="T2147" t="s">
        <v>40</v>
      </c>
      <c r="U2147" t="s">
        <v>1047</v>
      </c>
      <c r="V2147" t="s">
        <v>106</v>
      </c>
      <c r="W2147" t="s">
        <v>194</v>
      </c>
      <c r="X2147" t="s">
        <v>43</v>
      </c>
      <c r="Y2147" t="s">
        <v>37</v>
      </c>
      <c r="Z2147" t="s">
        <v>82</v>
      </c>
      <c r="AA2147" t="s">
        <v>134</v>
      </c>
      <c r="AB2147" t="s">
        <v>1076</v>
      </c>
      <c r="AC2147" t="s">
        <v>740</v>
      </c>
      <c r="AD2147" t="s">
        <v>83</v>
      </c>
    </row>
    <row r="2148" spans="1:30" hidden="1" x14ac:dyDescent="0.3">
      <c r="A2148" t="s">
        <v>9230</v>
      </c>
      <c r="B2148" t="s">
        <v>9231</v>
      </c>
      <c r="C2148" s="1" t="str">
        <f t="shared" si="358"/>
        <v>21:0502</v>
      </c>
      <c r="D2148" s="1" t="str">
        <f t="shared" si="355"/>
        <v>21:0166</v>
      </c>
      <c r="E2148" t="s">
        <v>9232</v>
      </c>
      <c r="F2148" t="s">
        <v>9233</v>
      </c>
      <c r="H2148">
        <v>52.591040100000001</v>
      </c>
      <c r="I2148">
        <v>-63.362812499999997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57</v>
      </c>
      <c r="M2148" t="s">
        <v>191</v>
      </c>
      <c r="N2148">
        <v>968</v>
      </c>
      <c r="O2148" t="s">
        <v>77</v>
      </c>
      <c r="P2148" t="s">
        <v>68</v>
      </c>
      <c r="Q2148" t="s">
        <v>95</v>
      </c>
      <c r="R2148" t="s">
        <v>92</v>
      </c>
      <c r="S2148" t="s">
        <v>145</v>
      </c>
      <c r="T2148" t="s">
        <v>40</v>
      </c>
      <c r="U2148" t="s">
        <v>9234</v>
      </c>
      <c r="V2148" t="s">
        <v>643</v>
      </c>
      <c r="W2148" t="s">
        <v>40</v>
      </c>
      <c r="X2148" t="s">
        <v>179</v>
      </c>
      <c r="Y2148" t="s">
        <v>55</v>
      </c>
      <c r="Z2148" t="s">
        <v>613</v>
      </c>
      <c r="AA2148" t="s">
        <v>204</v>
      </c>
      <c r="AB2148" t="s">
        <v>2777</v>
      </c>
      <c r="AC2148" t="s">
        <v>60</v>
      </c>
      <c r="AD2148" t="s">
        <v>392</v>
      </c>
    </row>
    <row r="2149" spans="1:30" hidden="1" x14ac:dyDescent="0.3">
      <c r="A2149" t="s">
        <v>9235</v>
      </c>
      <c r="B2149" t="s">
        <v>9236</v>
      </c>
      <c r="C2149" s="1" t="str">
        <f t="shared" si="358"/>
        <v>21:0502</v>
      </c>
      <c r="D2149" s="1" t="str">
        <f t="shared" si="355"/>
        <v>21:0166</v>
      </c>
      <c r="E2149" t="s">
        <v>9237</v>
      </c>
      <c r="F2149" t="s">
        <v>9238</v>
      </c>
      <c r="H2149">
        <v>52.587094</v>
      </c>
      <c r="I2149">
        <v>-63.393584599999997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57</v>
      </c>
      <c r="M2149" t="s">
        <v>201</v>
      </c>
      <c r="N2149">
        <v>969</v>
      </c>
      <c r="O2149" t="s">
        <v>276</v>
      </c>
      <c r="P2149" t="s">
        <v>68</v>
      </c>
      <c r="Q2149" t="s">
        <v>39</v>
      </c>
      <c r="R2149" t="s">
        <v>131</v>
      </c>
      <c r="S2149" t="s">
        <v>55</v>
      </c>
      <c r="T2149" t="s">
        <v>40</v>
      </c>
      <c r="U2149" t="s">
        <v>492</v>
      </c>
      <c r="V2149" t="s">
        <v>518</v>
      </c>
      <c r="W2149" t="s">
        <v>40</v>
      </c>
      <c r="X2149" t="s">
        <v>43</v>
      </c>
      <c r="Y2149" t="s">
        <v>95</v>
      </c>
      <c r="Z2149" t="s">
        <v>263</v>
      </c>
      <c r="AA2149" t="s">
        <v>135</v>
      </c>
      <c r="AB2149" t="s">
        <v>385</v>
      </c>
      <c r="AC2149" t="s">
        <v>248</v>
      </c>
      <c r="AD2149" t="s">
        <v>83</v>
      </c>
    </row>
    <row r="2150" spans="1:30" hidden="1" x14ac:dyDescent="0.3">
      <c r="A2150" t="s">
        <v>9239</v>
      </c>
      <c r="B2150" t="s">
        <v>9240</v>
      </c>
      <c r="C2150" s="1" t="str">
        <f t="shared" si="358"/>
        <v>21:0502</v>
      </c>
      <c r="D2150" s="1" t="str">
        <f t="shared" si="355"/>
        <v>21:0166</v>
      </c>
      <c r="E2150" t="s">
        <v>9241</v>
      </c>
      <c r="F2150" t="s">
        <v>9242</v>
      </c>
      <c r="H2150">
        <v>52.532229700000002</v>
      </c>
      <c r="I2150">
        <v>-63.4359471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57</v>
      </c>
      <c r="M2150" t="s">
        <v>210</v>
      </c>
      <c r="N2150">
        <v>970</v>
      </c>
      <c r="O2150" t="s">
        <v>134</v>
      </c>
      <c r="P2150" t="s">
        <v>131</v>
      </c>
      <c r="Q2150" t="s">
        <v>95</v>
      </c>
      <c r="R2150" t="s">
        <v>119</v>
      </c>
      <c r="S2150" t="s">
        <v>131</v>
      </c>
      <c r="T2150" t="s">
        <v>40</v>
      </c>
      <c r="U2150" t="s">
        <v>7085</v>
      </c>
      <c r="V2150" t="s">
        <v>97</v>
      </c>
      <c r="W2150" t="s">
        <v>40</v>
      </c>
      <c r="X2150" t="s">
        <v>179</v>
      </c>
      <c r="Y2150" t="s">
        <v>95</v>
      </c>
      <c r="Z2150" t="s">
        <v>337</v>
      </c>
      <c r="AA2150" t="s">
        <v>134</v>
      </c>
      <c r="AB2150" t="s">
        <v>47</v>
      </c>
      <c r="AC2150" t="s">
        <v>57</v>
      </c>
      <c r="AD2150" t="s">
        <v>216</v>
      </c>
    </row>
    <row r="2151" spans="1:30" hidden="1" x14ac:dyDescent="0.3">
      <c r="A2151" t="s">
        <v>9243</v>
      </c>
      <c r="B2151" t="s">
        <v>9244</v>
      </c>
      <c r="C2151" s="1" t="str">
        <f t="shared" si="358"/>
        <v>21:0502</v>
      </c>
      <c r="D2151" s="1" t="str">
        <f>HYPERLINK("http://geochem.nrcan.gc.ca/cdogs/content/svy/svy_e.htm", "")</f>
        <v/>
      </c>
      <c r="G2151" s="1" t="str">
        <f>HYPERLINK("http://geochem.nrcan.gc.ca/cdogs/content/cr_/cr_00055_e.htm", "55")</f>
        <v>55</v>
      </c>
      <c r="J2151" t="s">
        <v>161</v>
      </c>
      <c r="K2151" t="s">
        <v>162</v>
      </c>
      <c r="L2151">
        <v>57</v>
      </c>
      <c r="M2151" t="s">
        <v>163</v>
      </c>
      <c r="N2151">
        <v>971</v>
      </c>
      <c r="O2151" t="s">
        <v>270</v>
      </c>
      <c r="P2151" t="s">
        <v>193</v>
      </c>
      <c r="Q2151" t="s">
        <v>55</v>
      </c>
      <c r="R2151" t="s">
        <v>185</v>
      </c>
      <c r="S2151" t="s">
        <v>136</v>
      </c>
      <c r="T2151" t="s">
        <v>40</v>
      </c>
      <c r="U2151" t="s">
        <v>1309</v>
      </c>
      <c r="V2151" t="s">
        <v>322</v>
      </c>
      <c r="W2151" t="s">
        <v>194</v>
      </c>
      <c r="X2151" t="s">
        <v>39</v>
      </c>
      <c r="Y2151" t="s">
        <v>55</v>
      </c>
      <c r="Z2151" t="s">
        <v>35</v>
      </c>
      <c r="AA2151" t="s">
        <v>135</v>
      </c>
      <c r="AB2151" t="s">
        <v>992</v>
      </c>
      <c r="AC2151" t="s">
        <v>1181</v>
      </c>
      <c r="AD2151" t="s">
        <v>1477</v>
      </c>
    </row>
    <row r="2152" spans="1:30" hidden="1" x14ac:dyDescent="0.3">
      <c r="A2152" t="s">
        <v>9245</v>
      </c>
      <c r="B2152" t="s">
        <v>9246</v>
      </c>
      <c r="C2152" s="1" t="str">
        <f t="shared" si="358"/>
        <v>21:0502</v>
      </c>
      <c r="D2152" s="1" t="str">
        <f t="shared" ref="D2152:D2174" si="359">HYPERLINK("http://geochem.nrcan.gc.ca/cdogs/content/svy/svy210166_e.htm", "21:0166")</f>
        <v>21:0166</v>
      </c>
      <c r="E2152" t="s">
        <v>9247</v>
      </c>
      <c r="F2152" t="s">
        <v>9248</v>
      </c>
      <c r="H2152">
        <v>52.669060299999998</v>
      </c>
      <c r="I2152">
        <v>-63.198547099999999</v>
      </c>
      <c r="J2152" s="1" t="str">
        <f t="shared" ref="J2152:J2174" si="360">HYPERLINK("http://geochem.nrcan.gc.ca/cdogs/content/kwd/kwd020027_e.htm", "NGR lake sediment grab sample")</f>
        <v>NGR lake sediment grab sample</v>
      </c>
      <c r="K2152" s="1" t="str">
        <f t="shared" ref="K2152:K2174" si="361">HYPERLINK("http://geochem.nrcan.gc.ca/cdogs/content/kwd/kwd080006_e.htm", "&lt;177 micron (NGR)")</f>
        <v>&lt;177 micron (NGR)</v>
      </c>
      <c r="L2152">
        <v>57</v>
      </c>
      <c r="M2152" t="s">
        <v>221</v>
      </c>
      <c r="N2152">
        <v>972</v>
      </c>
      <c r="O2152" t="s">
        <v>263</v>
      </c>
      <c r="P2152" t="s">
        <v>131</v>
      </c>
      <c r="Q2152" t="s">
        <v>95</v>
      </c>
      <c r="R2152" t="s">
        <v>92</v>
      </c>
      <c r="S2152" t="s">
        <v>92</v>
      </c>
      <c r="T2152" t="s">
        <v>40</v>
      </c>
      <c r="U2152" t="s">
        <v>3111</v>
      </c>
      <c r="V2152" t="s">
        <v>1198</v>
      </c>
      <c r="W2152" t="s">
        <v>40</v>
      </c>
      <c r="X2152" t="s">
        <v>43</v>
      </c>
      <c r="Y2152" t="s">
        <v>95</v>
      </c>
      <c r="Z2152" t="s">
        <v>258</v>
      </c>
      <c r="AA2152" t="s">
        <v>204</v>
      </c>
      <c r="AB2152" t="s">
        <v>46</v>
      </c>
      <c r="AC2152" t="s">
        <v>55</v>
      </c>
      <c r="AD2152" t="s">
        <v>107</v>
      </c>
    </row>
    <row r="2153" spans="1:30" hidden="1" x14ac:dyDescent="0.3">
      <c r="A2153" t="s">
        <v>9249</v>
      </c>
      <c r="B2153" t="s">
        <v>9250</v>
      </c>
      <c r="C2153" s="1" t="str">
        <f t="shared" si="358"/>
        <v>21:0502</v>
      </c>
      <c r="D2153" s="1" t="str">
        <f t="shared" si="359"/>
        <v>21:0166</v>
      </c>
      <c r="E2153" t="s">
        <v>9251</v>
      </c>
      <c r="F2153" t="s">
        <v>9252</v>
      </c>
      <c r="H2153">
        <v>52.689921900000002</v>
      </c>
      <c r="I2153">
        <v>-63.190209000000003</v>
      </c>
      <c r="J2153" s="1" t="str">
        <f t="shared" si="360"/>
        <v>NGR lake sediment grab sample</v>
      </c>
      <c r="K2153" s="1" t="str">
        <f t="shared" si="361"/>
        <v>&lt;177 micron (NGR)</v>
      </c>
      <c r="L2153">
        <v>57</v>
      </c>
      <c r="M2153" t="s">
        <v>230</v>
      </c>
      <c r="N2153">
        <v>973</v>
      </c>
      <c r="O2153" t="s">
        <v>314</v>
      </c>
      <c r="P2153" t="s">
        <v>92</v>
      </c>
      <c r="Q2153" t="s">
        <v>95</v>
      </c>
      <c r="R2153" t="s">
        <v>185</v>
      </c>
      <c r="S2153" t="s">
        <v>193</v>
      </c>
      <c r="T2153" t="s">
        <v>40</v>
      </c>
      <c r="U2153" t="s">
        <v>2632</v>
      </c>
      <c r="V2153" t="s">
        <v>5153</v>
      </c>
      <c r="W2153" t="s">
        <v>40</v>
      </c>
      <c r="X2153" t="s">
        <v>179</v>
      </c>
      <c r="Y2153" t="s">
        <v>95</v>
      </c>
      <c r="Z2153" t="s">
        <v>263</v>
      </c>
      <c r="AA2153" t="s">
        <v>135</v>
      </c>
      <c r="AB2153" t="s">
        <v>1579</v>
      </c>
      <c r="AC2153" t="s">
        <v>144</v>
      </c>
      <c r="AD2153" t="s">
        <v>196</v>
      </c>
    </row>
    <row r="2154" spans="1:30" hidden="1" x14ac:dyDescent="0.3">
      <c r="A2154" t="s">
        <v>9253</v>
      </c>
      <c r="B2154" t="s">
        <v>9254</v>
      </c>
      <c r="C2154" s="1" t="str">
        <f t="shared" si="358"/>
        <v>21:0502</v>
      </c>
      <c r="D2154" s="1" t="str">
        <f t="shared" si="359"/>
        <v>21:0166</v>
      </c>
      <c r="E2154" t="s">
        <v>9255</v>
      </c>
      <c r="F2154" t="s">
        <v>9256</v>
      </c>
      <c r="H2154">
        <v>52.702983600000003</v>
      </c>
      <c r="I2154">
        <v>-63.231200999999999</v>
      </c>
      <c r="J2154" s="1" t="str">
        <f t="shared" si="360"/>
        <v>NGR lake sediment grab sample</v>
      </c>
      <c r="K2154" s="1" t="str">
        <f t="shared" si="361"/>
        <v>&lt;177 micron (NGR)</v>
      </c>
      <c r="L2154">
        <v>57</v>
      </c>
      <c r="M2154" t="s">
        <v>238</v>
      </c>
      <c r="N2154">
        <v>974</v>
      </c>
      <c r="O2154" t="s">
        <v>247</v>
      </c>
      <c r="P2154" t="s">
        <v>131</v>
      </c>
      <c r="Q2154" t="s">
        <v>95</v>
      </c>
      <c r="R2154" t="s">
        <v>92</v>
      </c>
      <c r="S2154" t="s">
        <v>37</v>
      </c>
      <c r="T2154" t="s">
        <v>40</v>
      </c>
      <c r="U2154" t="s">
        <v>1047</v>
      </c>
      <c r="V2154" t="s">
        <v>179</v>
      </c>
      <c r="W2154" t="s">
        <v>40</v>
      </c>
      <c r="X2154" t="s">
        <v>43</v>
      </c>
      <c r="Y2154" t="s">
        <v>95</v>
      </c>
      <c r="Z2154" t="s">
        <v>204</v>
      </c>
      <c r="AA2154" t="s">
        <v>58</v>
      </c>
      <c r="AB2154" t="s">
        <v>582</v>
      </c>
      <c r="AC2154" t="s">
        <v>179</v>
      </c>
      <c r="AD2154" t="s">
        <v>45</v>
      </c>
    </row>
    <row r="2155" spans="1:30" hidden="1" x14ac:dyDescent="0.3">
      <c r="A2155" t="s">
        <v>9257</v>
      </c>
      <c r="B2155" t="s">
        <v>9258</v>
      </c>
      <c r="C2155" s="1" t="str">
        <f t="shared" si="358"/>
        <v>21:0502</v>
      </c>
      <c r="D2155" s="1" t="str">
        <f t="shared" si="359"/>
        <v>21:0166</v>
      </c>
      <c r="E2155" t="s">
        <v>9259</v>
      </c>
      <c r="F2155" t="s">
        <v>9260</v>
      </c>
      <c r="H2155">
        <v>52.724574599999997</v>
      </c>
      <c r="I2155">
        <v>-63.1870586</v>
      </c>
      <c r="J2155" s="1" t="str">
        <f t="shared" si="360"/>
        <v>NGR lake sediment grab sample</v>
      </c>
      <c r="K2155" s="1" t="str">
        <f t="shared" si="361"/>
        <v>&lt;177 micron (NGR)</v>
      </c>
      <c r="L2155">
        <v>57</v>
      </c>
      <c r="M2155" t="s">
        <v>246</v>
      </c>
      <c r="N2155">
        <v>975</v>
      </c>
      <c r="O2155" t="s">
        <v>256</v>
      </c>
      <c r="P2155" t="s">
        <v>92</v>
      </c>
      <c r="Q2155" t="s">
        <v>55</v>
      </c>
      <c r="R2155" t="s">
        <v>92</v>
      </c>
      <c r="S2155" t="s">
        <v>39</v>
      </c>
      <c r="T2155" t="s">
        <v>40</v>
      </c>
      <c r="U2155" t="s">
        <v>477</v>
      </c>
      <c r="V2155" t="s">
        <v>248</v>
      </c>
      <c r="W2155" t="s">
        <v>194</v>
      </c>
      <c r="X2155" t="s">
        <v>43</v>
      </c>
      <c r="Y2155" t="s">
        <v>39</v>
      </c>
      <c r="Z2155" t="s">
        <v>204</v>
      </c>
      <c r="AA2155" t="s">
        <v>258</v>
      </c>
      <c r="AB2155" t="s">
        <v>1021</v>
      </c>
      <c r="AC2155" t="s">
        <v>106</v>
      </c>
      <c r="AD2155" t="s">
        <v>45</v>
      </c>
    </row>
    <row r="2156" spans="1:30" hidden="1" x14ac:dyDescent="0.3">
      <c r="A2156" t="s">
        <v>9261</v>
      </c>
      <c r="B2156" t="s">
        <v>9262</v>
      </c>
      <c r="C2156" s="1" t="str">
        <f t="shared" si="358"/>
        <v>21:0502</v>
      </c>
      <c r="D2156" s="1" t="str">
        <f t="shared" si="359"/>
        <v>21:0166</v>
      </c>
      <c r="E2156" t="s">
        <v>9263</v>
      </c>
      <c r="F2156" t="s">
        <v>9264</v>
      </c>
      <c r="H2156">
        <v>52.774228600000001</v>
      </c>
      <c r="I2156">
        <v>-63.016269200000004</v>
      </c>
      <c r="J2156" s="1" t="str">
        <f t="shared" si="360"/>
        <v>NGR lake sediment grab sample</v>
      </c>
      <c r="K2156" s="1" t="str">
        <f t="shared" si="361"/>
        <v>&lt;177 micron (NGR)</v>
      </c>
      <c r="L2156">
        <v>58</v>
      </c>
      <c r="M2156" t="s">
        <v>34</v>
      </c>
      <c r="N2156">
        <v>976</v>
      </c>
      <c r="O2156" t="s">
        <v>477</v>
      </c>
      <c r="P2156" t="s">
        <v>185</v>
      </c>
      <c r="Q2156" t="s">
        <v>95</v>
      </c>
      <c r="R2156" t="s">
        <v>119</v>
      </c>
      <c r="S2156" t="s">
        <v>38</v>
      </c>
      <c r="T2156" t="s">
        <v>40</v>
      </c>
      <c r="U2156" t="s">
        <v>613</v>
      </c>
      <c r="V2156" t="s">
        <v>505</v>
      </c>
      <c r="W2156" t="s">
        <v>40</v>
      </c>
      <c r="X2156" t="s">
        <v>43</v>
      </c>
      <c r="Y2156" t="s">
        <v>39</v>
      </c>
      <c r="Z2156" t="s">
        <v>58</v>
      </c>
      <c r="AA2156" t="s">
        <v>58</v>
      </c>
      <c r="AB2156" t="s">
        <v>2747</v>
      </c>
      <c r="AC2156" t="s">
        <v>94</v>
      </c>
      <c r="AD2156" t="s">
        <v>107</v>
      </c>
    </row>
    <row r="2157" spans="1:30" hidden="1" x14ac:dyDescent="0.3">
      <c r="A2157" t="s">
        <v>9265</v>
      </c>
      <c r="B2157" t="s">
        <v>9266</v>
      </c>
      <c r="C2157" s="1" t="str">
        <f t="shared" si="358"/>
        <v>21:0502</v>
      </c>
      <c r="D2157" s="1" t="str">
        <f t="shared" si="359"/>
        <v>21:0166</v>
      </c>
      <c r="E2157" t="s">
        <v>9267</v>
      </c>
      <c r="F2157" t="s">
        <v>9268</v>
      </c>
      <c r="H2157">
        <v>52.719158499999999</v>
      </c>
      <c r="I2157">
        <v>-63.111812299999997</v>
      </c>
      <c r="J2157" s="1" t="str">
        <f t="shared" si="360"/>
        <v>NGR lake sediment grab sample</v>
      </c>
      <c r="K2157" s="1" t="str">
        <f t="shared" si="361"/>
        <v>&lt;177 micron (NGR)</v>
      </c>
      <c r="L2157">
        <v>58</v>
      </c>
      <c r="M2157" t="s">
        <v>76</v>
      </c>
      <c r="N2157">
        <v>977</v>
      </c>
      <c r="O2157" t="s">
        <v>270</v>
      </c>
      <c r="P2157" t="s">
        <v>68</v>
      </c>
      <c r="Q2157" t="s">
        <v>95</v>
      </c>
      <c r="R2157" t="s">
        <v>153</v>
      </c>
      <c r="S2157" t="s">
        <v>79</v>
      </c>
      <c r="T2157" t="s">
        <v>40</v>
      </c>
      <c r="U2157" t="s">
        <v>503</v>
      </c>
      <c r="V2157" t="s">
        <v>1169</v>
      </c>
      <c r="W2157" t="s">
        <v>40</v>
      </c>
      <c r="X2157" t="s">
        <v>43</v>
      </c>
      <c r="Y2157" t="s">
        <v>39</v>
      </c>
      <c r="Z2157" t="s">
        <v>211</v>
      </c>
      <c r="AA2157" t="s">
        <v>135</v>
      </c>
      <c r="AB2157" t="s">
        <v>1927</v>
      </c>
      <c r="AC2157" t="s">
        <v>85</v>
      </c>
      <c r="AD2157" t="s">
        <v>86</v>
      </c>
    </row>
    <row r="2158" spans="1:30" hidden="1" x14ac:dyDescent="0.3">
      <c r="A2158" t="s">
        <v>9269</v>
      </c>
      <c r="B2158" t="s">
        <v>9270</v>
      </c>
      <c r="C2158" s="1" t="str">
        <f t="shared" si="358"/>
        <v>21:0502</v>
      </c>
      <c r="D2158" s="1" t="str">
        <f t="shared" si="359"/>
        <v>21:0166</v>
      </c>
      <c r="E2158" t="s">
        <v>9271</v>
      </c>
      <c r="F2158" t="s">
        <v>9272</v>
      </c>
      <c r="H2158">
        <v>52.7352317</v>
      </c>
      <c r="I2158">
        <v>-63.064653499999999</v>
      </c>
      <c r="J2158" s="1" t="str">
        <f t="shared" si="360"/>
        <v>NGR lake sediment grab sample</v>
      </c>
      <c r="K2158" s="1" t="str">
        <f t="shared" si="361"/>
        <v>&lt;177 micron (NGR)</v>
      </c>
      <c r="L2158">
        <v>58</v>
      </c>
      <c r="M2158" t="s">
        <v>91</v>
      </c>
      <c r="N2158">
        <v>978</v>
      </c>
      <c r="O2158" t="s">
        <v>108</v>
      </c>
      <c r="P2158" t="s">
        <v>68</v>
      </c>
      <c r="Q2158" t="s">
        <v>37</v>
      </c>
      <c r="R2158" t="s">
        <v>153</v>
      </c>
      <c r="S2158" t="s">
        <v>153</v>
      </c>
      <c r="T2158" t="s">
        <v>40</v>
      </c>
      <c r="U2158" t="s">
        <v>6387</v>
      </c>
      <c r="V2158" t="s">
        <v>2108</v>
      </c>
      <c r="W2158" t="s">
        <v>40</v>
      </c>
      <c r="X2158" t="s">
        <v>43</v>
      </c>
      <c r="Y2158" t="s">
        <v>39</v>
      </c>
      <c r="Z2158" t="s">
        <v>135</v>
      </c>
      <c r="AA2158" t="s">
        <v>135</v>
      </c>
      <c r="AB2158" t="s">
        <v>621</v>
      </c>
      <c r="AC2158" t="s">
        <v>70</v>
      </c>
      <c r="AD2158" t="s">
        <v>155</v>
      </c>
    </row>
    <row r="2159" spans="1:30" hidden="1" x14ac:dyDescent="0.3">
      <c r="A2159" t="s">
        <v>9273</v>
      </c>
      <c r="B2159" t="s">
        <v>9274</v>
      </c>
      <c r="C2159" s="1" t="str">
        <f t="shared" si="358"/>
        <v>21:0502</v>
      </c>
      <c r="D2159" s="1" t="str">
        <f t="shared" si="359"/>
        <v>21:0166</v>
      </c>
      <c r="E2159" t="s">
        <v>9275</v>
      </c>
      <c r="F2159" t="s">
        <v>9276</v>
      </c>
      <c r="H2159">
        <v>52.7517572</v>
      </c>
      <c r="I2159">
        <v>-63.089405900000003</v>
      </c>
      <c r="J2159" s="1" t="str">
        <f t="shared" si="360"/>
        <v>NGR lake sediment grab sample</v>
      </c>
      <c r="K2159" s="1" t="str">
        <f t="shared" si="361"/>
        <v>&lt;177 micron (NGR)</v>
      </c>
      <c r="L2159">
        <v>58</v>
      </c>
      <c r="M2159" t="s">
        <v>102</v>
      </c>
      <c r="N2159">
        <v>979</v>
      </c>
      <c r="O2159" t="s">
        <v>134</v>
      </c>
      <c r="P2159" t="s">
        <v>131</v>
      </c>
      <c r="Q2159" t="s">
        <v>55</v>
      </c>
      <c r="R2159" t="s">
        <v>79</v>
      </c>
      <c r="S2159" t="s">
        <v>136</v>
      </c>
      <c r="T2159" t="s">
        <v>40</v>
      </c>
      <c r="U2159" t="s">
        <v>397</v>
      </c>
      <c r="V2159" t="s">
        <v>239</v>
      </c>
      <c r="W2159" t="s">
        <v>40</v>
      </c>
      <c r="X2159" t="s">
        <v>43</v>
      </c>
      <c r="Y2159" t="s">
        <v>39</v>
      </c>
      <c r="Z2159" t="s">
        <v>134</v>
      </c>
      <c r="AA2159" t="s">
        <v>204</v>
      </c>
      <c r="AB2159" t="s">
        <v>178</v>
      </c>
      <c r="AC2159" t="s">
        <v>248</v>
      </c>
      <c r="AD2159" t="s">
        <v>107</v>
      </c>
    </row>
    <row r="2160" spans="1:30" hidden="1" x14ac:dyDescent="0.3">
      <c r="A2160" t="s">
        <v>9277</v>
      </c>
      <c r="B2160" t="s">
        <v>9278</v>
      </c>
      <c r="C2160" s="1" t="str">
        <f t="shared" si="358"/>
        <v>21:0502</v>
      </c>
      <c r="D2160" s="1" t="str">
        <f t="shared" si="359"/>
        <v>21:0166</v>
      </c>
      <c r="E2160" t="s">
        <v>9279</v>
      </c>
      <c r="F2160" t="s">
        <v>9280</v>
      </c>
      <c r="H2160">
        <v>52.759853999999997</v>
      </c>
      <c r="I2160">
        <v>-63.123046000000002</v>
      </c>
      <c r="J2160" s="1" t="str">
        <f t="shared" si="360"/>
        <v>NGR lake sediment grab sample</v>
      </c>
      <c r="K2160" s="1" t="str">
        <f t="shared" si="361"/>
        <v>&lt;177 micron (NGR)</v>
      </c>
      <c r="L2160">
        <v>58</v>
      </c>
      <c r="M2160" t="s">
        <v>113</v>
      </c>
      <c r="N2160">
        <v>980</v>
      </c>
      <c r="O2160" t="s">
        <v>108</v>
      </c>
      <c r="P2160" t="s">
        <v>79</v>
      </c>
      <c r="Q2160" t="s">
        <v>95</v>
      </c>
      <c r="R2160" t="s">
        <v>38</v>
      </c>
      <c r="S2160" t="s">
        <v>136</v>
      </c>
      <c r="T2160" t="s">
        <v>40</v>
      </c>
      <c r="U2160" t="s">
        <v>304</v>
      </c>
      <c r="V2160" t="s">
        <v>239</v>
      </c>
      <c r="W2160" t="s">
        <v>194</v>
      </c>
      <c r="X2160" t="s">
        <v>43</v>
      </c>
      <c r="Y2160" t="s">
        <v>39</v>
      </c>
      <c r="Z2160" t="s">
        <v>214</v>
      </c>
      <c r="AA2160" t="s">
        <v>135</v>
      </c>
      <c r="AB2160" t="s">
        <v>597</v>
      </c>
      <c r="AC2160" t="s">
        <v>144</v>
      </c>
      <c r="AD2160" t="s">
        <v>83</v>
      </c>
    </row>
    <row r="2161" spans="1:30" hidden="1" x14ac:dyDescent="0.3">
      <c r="A2161" t="s">
        <v>9281</v>
      </c>
      <c r="B2161" t="s">
        <v>9282</v>
      </c>
      <c r="C2161" s="1" t="str">
        <f t="shared" si="358"/>
        <v>21:0502</v>
      </c>
      <c r="D2161" s="1" t="str">
        <f t="shared" si="359"/>
        <v>21:0166</v>
      </c>
      <c r="E2161" t="s">
        <v>9283</v>
      </c>
      <c r="F2161" t="s">
        <v>9284</v>
      </c>
      <c r="H2161">
        <v>52.782833699999998</v>
      </c>
      <c r="I2161">
        <v>-63.079002699999997</v>
      </c>
      <c r="J2161" s="1" t="str">
        <f t="shared" si="360"/>
        <v>NGR lake sediment grab sample</v>
      </c>
      <c r="K2161" s="1" t="str">
        <f t="shared" si="361"/>
        <v>&lt;177 micron (NGR)</v>
      </c>
      <c r="L2161">
        <v>58</v>
      </c>
      <c r="M2161" t="s">
        <v>127</v>
      </c>
      <c r="N2161">
        <v>981</v>
      </c>
      <c r="O2161" t="s">
        <v>115</v>
      </c>
      <c r="P2161" t="s">
        <v>576</v>
      </c>
      <c r="Q2161" t="s">
        <v>95</v>
      </c>
      <c r="R2161" t="s">
        <v>247</v>
      </c>
      <c r="S2161" t="s">
        <v>192</v>
      </c>
      <c r="T2161" t="s">
        <v>40</v>
      </c>
      <c r="U2161" t="s">
        <v>9285</v>
      </c>
      <c r="V2161" t="s">
        <v>378</v>
      </c>
      <c r="W2161" t="s">
        <v>194</v>
      </c>
      <c r="X2161" t="s">
        <v>43</v>
      </c>
      <c r="Y2161" t="s">
        <v>68</v>
      </c>
      <c r="Z2161" t="s">
        <v>83</v>
      </c>
      <c r="AA2161" t="s">
        <v>44</v>
      </c>
      <c r="AB2161" t="s">
        <v>416</v>
      </c>
      <c r="AC2161" t="s">
        <v>947</v>
      </c>
      <c r="AD2161" t="s">
        <v>409</v>
      </c>
    </row>
    <row r="2162" spans="1:30" hidden="1" x14ac:dyDescent="0.3">
      <c r="A2162" t="s">
        <v>9286</v>
      </c>
      <c r="B2162" t="s">
        <v>9287</v>
      </c>
      <c r="C2162" s="1" t="str">
        <f t="shared" si="358"/>
        <v>21:0502</v>
      </c>
      <c r="D2162" s="1" t="str">
        <f t="shared" si="359"/>
        <v>21:0166</v>
      </c>
      <c r="E2162" t="s">
        <v>9263</v>
      </c>
      <c r="F2162" t="s">
        <v>9288</v>
      </c>
      <c r="H2162">
        <v>52.774228600000001</v>
      </c>
      <c r="I2162">
        <v>-63.016269200000004</v>
      </c>
      <c r="J2162" s="1" t="str">
        <f t="shared" si="360"/>
        <v>NGR lake sediment grab sample</v>
      </c>
      <c r="K2162" s="1" t="str">
        <f t="shared" si="361"/>
        <v>&lt;177 micron (NGR)</v>
      </c>
      <c r="L2162">
        <v>58</v>
      </c>
      <c r="M2162" t="s">
        <v>52</v>
      </c>
      <c r="N2162">
        <v>982</v>
      </c>
      <c r="O2162" t="s">
        <v>255</v>
      </c>
      <c r="P2162" t="s">
        <v>54</v>
      </c>
      <c r="Q2162" t="s">
        <v>95</v>
      </c>
      <c r="R2162" t="s">
        <v>202</v>
      </c>
      <c r="S2162" t="s">
        <v>38</v>
      </c>
      <c r="T2162" t="s">
        <v>40</v>
      </c>
      <c r="U2162" t="s">
        <v>613</v>
      </c>
      <c r="V2162" t="s">
        <v>85</v>
      </c>
      <c r="W2162" t="s">
        <v>40</v>
      </c>
      <c r="X2162" t="s">
        <v>43</v>
      </c>
      <c r="Y2162" t="s">
        <v>39</v>
      </c>
      <c r="Z2162" t="s">
        <v>211</v>
      </c>
      <c r="AA2162" t="s">
        <v>214</v>
      </c>
      <c r="AB2162" t="s">
        <v>952</v>
      </c>
      <c r="AC2162" t="s">
        <v>233</v>
      </c>
      <c r="AD2162" t="s">
        <v>71</v>
      </c>
    </row>
    <row r="2163" spans="1:30" hidden="1" x14ac:dyDescent="0.3">
      <c r="A2163" t="s">
        <v>9289</v>
      </c>
      <c r="B2163" t="s">
        <v>9290</v>
      </c>
      <c r="C2163" s="1" t="str">
        <f t="shared" si="358"/>
        <v>21:0502</v>
      </c>
      <c r="D2163" s="1" t="str">
        <f t="shared" si="359"/>
        <v>21:0166</v>
      </c>
      <c r="E2163" t="s">
        <v>9263</v>
      </c>
      <c r="F2163" t="s">
        <v>9291</v>
      </c>
      <c r="H2163">
        <v>52.774228600000001</v>
      </c>
      <c r="I2163">
        <v>-63.016269200000004</v>
      </c>
      <c r="J2163" s="1" t="str">
        <f t="shared" si="360"/>
        <v>NGR lake sediment grab sample</v>
      </c>
      <c r="K2163" s="1" t="str">
        <f t="shared" si="361"/>
        <v>&lt;177 micron (NGR)</v>
      </c>
      <c r="L2163">
        <v>58</v>
      </c>
      <c r="M2163" t="s">
        <v>65</v>
      </c>
      <c r="N2163">
        <v>983</v>
      </c>
      <c r="O2163" t="s">
        <v>204</v>
      </c>
      <c r="P2163" t="s">
        <v>193</v>
      </c>
      <c r="Q2163" t="s">
        <v>95</v>
      </c>
      <c r="R2163" t="s">
        <v>119</v>
      </c>
      <c r="S2163" t="s">
        <v>38</v>
      </c>
      <c r="T2163" t="s">
        <v>40</v>
      </c>
      <c r="U2163" t="s">
        <v>492</v>
      </c>
      <c r="V2163" t="s">
        <v>947</v>
      </c>
      <c r="W2163" t="s">
        <v>40</v>
      </c>
      <c r="X2163" t="s">
        <v>43</v>
      </c>
      <c r="Y2163" t="s">
        <v>39</v>
      </c>
      <c r="Z2163" t="s">
        <v>214</v>
      </c>
      <c r="AA2163" t="s">
        <v>135</v>
      </c>
      <c r="AB2163" t="s">
        <v>952</v>
      </c>
      <c r="AC2163" t="s">
        <v>94</v>
      </c>
      <c r="AD2163" t="s">
        <v>48</v>
      </c>
    </row>
    <row r="2164" spans="1:30" hidden="1" x14ac:dyDescent="0.3">
      <c r="A2164" t="s">
        <v>9292</v>
      </c>
      <c r="B2164" t="s">
        <v>9293</v>
      </c>
      <c r="C2164" s="1" t="str">
        <f t="shared" si="358"/>
        <v>21:0502</v>
      </c>
      <c r="D2164" s="1" t="str">
        <f t="shared" si="359"/>
        <v>21:0166</v>
      </c>
      <c r="E2164" t="s">
        <v>9294</v>
      </c>
      <c r="F2164" t="s">
        <v>9295</v>
      </c>
      <c r="H2164">
        <v>52.751089299999997</v>
      </c>
      <c r="I2164">
        <v>-63.008037399999999</v>
      </c>
      <c r="J2164" s="1" t="str">
        <f t="shared" si="360"/>
        <v>NGR lake sediment grab sample</v>
      </c>
      <c r="K2164" s="1" t="str">
        <f t="shared" si="361"/>
        <v>&lt;177 micron (NGR)</v>
      </c>
      <c r="L2164">
        <v>58</v>
      </c>
      <c r="M2164" t="s">
        <v>142</v>
      </c>
      <c r="N2164">
        <v>984</v>
      </c>
      <c r="O2164" t="s">
        <v>255</v>
      </c>
      <c r="P2164" t="s">
        <v>256</v>
      </c>
      <c r="Q2164" t="s">
        <v>95</v>
      </c>
      <c r="R2164" t="s">
        <v>169</v>
      </c>
      <c r="S2164" t="s">
        <v>153</v>
      </c>
      <c r="T2164" t="s">
        <v>40</v>
      </c>
      <c r="U2164" t="s">
        <v>155</v>
      </c>
      <c r="V2164" t="s">
        <v>39</v>
      </c>
      <c r="W2164" t="s">
        <v>40</v>
      </c>
      <c r="X2164" t="s">
        <v>43</v>
      </c>
      <c r="Y2164" t="s">
        <v>39</v>
      </c>
      <c r="Z2164" t="s">
        <v>337</v>
      </c>
      <c r="AA2164" t="s">
        <v>134</v>
      </c>
      <c r="AB2164" t="s">
        <v>2095</v>
      </c>
      <c r="AC2164" t="s">
        <v>596</v>
      </c>
      <c r="AD2164" t="s">
        <v>80</v>
      </c>
    </row>
    <row r="2165" spans="1:30" hidden="1" x14ac:dyDescent="0.3">
      <c r="A2165" t="s">
        <v>9296</v>
      </c>
      <c r="B2165" t="s">
        <v>9297</v>
      </c>
      <c r="C2165" s="1" t="str">
        <f t="shared" si="358"/>
        <v>21:0502</v>
      </c>
      <c r="D2165" s="1" t="str">
        <f t="shared" si="359"/>
        <v>21:0166</v>
      </c>
      <c r="E2165" t="s">
        <v>9298</v>
      </c>
      <c r="F2165" t="s">
        <v>9299</v>
      </c>
      <c r="H2165">
        <v>52.766297899999998</v>
      </c>
      <c r="I2165">
        <v>-62.9739681</v>
      </c>
      <c r="J2165" s="1" t="str">
        <f t="shared" si="360"/>
        <v>NGR lake sediment grab sample</v>
      </c>
      <c r="K2165" s="1" t="str">
        <f t="shared" si="361"/>
        <v>&lt;177 micron (NGR)</v>
      </c>
      <c r="L2165">
        <v>58</v>
      </c>
      <c r="M2165" t="s">
        <v>150</v>
      </c>
      <c r="N2165">
        <v>985</v>
      </c>
      <c r="O2165" t="s">
        <v>2590</v>
      </c>
      <c r="P2165" t="s">
        <v>265</v>
      </c>
      <c r="Q2165" t="s">
        <v>95</v>
      </c>
      <c r="R2165" t="s">
        <v>247</v>
      </c>
      <c r="S2165" t="s">
        <v>35</v>
      </c>
      <c r="T2165" t="s">
        <v>248</v>
      </c>
      <c r="U2165" t="s">
        <v>9300</v>
      </c>
      <c r="V2165" t="s">
        <v>1343</v>
      </c>
      <c r="W2165" t="s">
        <v>40</v>
      </c>
      <c r="X2165" t="s">
        <v>43</v>
      </c>
      <c r="Y2165" t="s">
        <v>37</v>
      </c>
      <c r="Z2165" t="s">
        <v>258</v>
      </c>
      <c r="AA2165" t="s">
        <v>58</v>
      </c>
      <c r="AB2165" t="s">
        <v>2003</v>
      </c>
      <c r="AC2165" t="s">
        <v>60</v>
      </c>
      <c r="AD2165" t="s">
        <v>86</v>
      </c>
    </row>
    <row r="2166" spans="1:30" hidden="1" x14ac:dyDescent="0.3">
      <c r="A2166" t="s">
        <v>9301</v>
      </c>
      <c r="B2166" t="s">
        <v>9302</v>
      </c>
      <c r="C2166" s="1" t="str">
        <f t="shared" si="358"/>
        <v>21:0502</v>
      </c>
      <c r="D2166" s="1" t="str">
        <f t="shared" si="359"/>
        <v>21:0166</v>
      </c>
      <c r="E2166" t="s">
        <v>9303</v>
      </c>
      <c r="F2166" t="s">
        <v>9304</v>
      </c>
      <c r="H2166">
        <v>52.781922999999999</v>
      </c>
      <c r="I2166">
        <v>-62.977250400000003</v>
      </c>
      <c r="J2166" s="1" t="str">
        <f t="shared" si="360"/>
        <v>NGR lake sediment grab sample</v>
      </c>
      <c r="K2166" s="1" t="str">
        <f t="shared" si="361"/>
        <v>&lt;177 micron (NGR)</v>
      </c>
      <c r="L2166">
        <v>58</v>
      </c>
      <c r="M2166" t="s">
        <v>175</v>
      </c>
      <c r="N2166">
        <v>986</v>
      </c>
      <c r="O2166" t="s">
        <v>270</v>
      </c>
      <c r="P2166" t="s">
        <v>477</v>
      </c>
      <c r="Q2166" t="s">
        <v>39</v>
      </c>
      <c r="R2166" t="s">
        <v>164</v>
      </c>
      <c r="S2166" t="s">
        <v>119</v>
      </c>
      <c r="T2166" t="s">
        <v>194</v>
      </c>
      <c r="U2166" t="s">
        <v>9305</v>
      </c>
      <c r="V2166" t="s">
        <v>1503</v>
      </c>
      <c r="W2166" t="s">
        <v>40</v>
      </c>
      <c r="X2166" t="s">
        <v>43</v>
      </c>
      <c r="Y2166" t="s">
        <v>39</v>
      </c>
      <c r="Z2166" t="s">
        <v>423</v>
      </c>
      <c r="AA2166" t="s">
        <v>204</v>
      </c>
      <c r="AB2166" t="s">
        <v>485</v>
      </c>
      <c r="AC2166" t="s">
        <v>565</v>
      </c>
      <c r="AD2166" t="s">
        <v>1412</v>
      </c>
    </row>
    <row r="2167" spans="1:30" hidden="1" x14ac:dyDescent="0.3">
      <c r="A2167" t="s">
        <v>9306</v>
      </c>
      <c r="B2167" t="s">
        <v>9307</v>
      </c>
      <c r="C2167" s="1" t="str">
        <f t="shared" si="358"/>
        <v>21:0502</v>
      </c>
      <c r="D2167" s="1" t="str">
        <f t="shared" si="359"/>
        <v>21:0166</v>
      </c>
      <c r="E2167" t="s">
        <v>9308</v>
      </c>
      <c r="F2167" t="s">
        <v>9309</v>
      </c>
      <c r="H2167">
        <v>52.7928973</v>
      </c>
      <c r="I2167">
        <v>-62.913180699999998</v>
      </c>
      <c r="J2167" s="1" t="str">
        <f t="shared" si="360"/>
        <v>NGR lake sediment grab sample</v>
      </c>
      <c r="K2167" s="1" t="str">
        <f t="shared" si="361"/>
        <v>&lt;177 micron (NGR)</v>
      </c>
      <c r="L2167">
        <v>58</v>
      </c>
      <c r="M2167" t="s">
        <v>184</v>
      </c>
      <c r="N2167">
        <v>987</v>
      </c>
      <c r="O2167" t="s">
        <v>873</v>
      </c>
      <c r="P2167" t="s">
        <v>54</v>
      </c>
      <c r="Q2167" t="s">
        <v>55</v>
      </c>
      <c r="R2167" t="s">
        <v>119</v>
      </c>
      <c r="S2167" t="s">
        <v>68</v>
      </c>
      <c r="T2167" t="s">
        <v>40</v>
      </c>
      <c r="U2167" t="s">
        <v>5561</v>
      </c>
      <c r="V2167" t="s">
        <v>740</v>
      </c>
      <c r="W2167" t="s">
        <v>40</v>
      </c>
      <c r="X2167" t="s">
        <v>43</v>
      </c>
      <c r="Y2167" t="s">
        <v>39</v>
      </c>
      <c r="Z2167" t="s">
        <v>211</v>
      </c>
      <c r="AA2167" t="s">
        <v>214</v>
      </c>
      <c r="AB2167" t="s">
        <v>597</v>
      </c>
      <c r="AC2167" t="s">
        <v>596</v>
      </c>
      <c r="AD2167" t="s">
        <v>203</v>
      </c>
    </row>
    <row r="2168" spans="1:30" hidden="1" x14ac:dyDescent="0.3">
      <c r="A2168" t="s">
        <v>9310</v>
      </c>
      <c r="B2168" t="s">
        <v>9311</v>
      </c>
      <c r="C2168" s="1" t="str">
        <f t="shared" si="358"/>
        <v>21:0502</v>
      </c>
      <c r="D2168" s="1" t="str">
        <f t="shared" si="359"/>
        <v>21:0166</v>
      </c>
      <c r="E2168" t="s">
        <v>9312</v>
      </c>
      <c r="F2168" t="s">
        <v>9313</v>
      </c>
      <c r="H2168">
        <v>52.7641019</v>
      </c>
      <c r="I2168">
        <v>-62.900389199999999</v>
      </c>
      <c r="J2168" s="1" t="str">
        <f t="shared" si="360"/>
        <v>NGR lake sediment grab sample</v>
      </c>
      <c r="K2168" s="1" t="str">
        <f t="shared" si="361"/>
        <v>&lt;177 micron (NGR)</v>
      </c>
      <c r="L2168">
        <v>58</v>
      </c>
      <c r="M2168" t="s">
        <v>191</v>
      </c>
      <c r="N2168">
        <v>988</v>
      </c>
      <c r="O2168" t="s">
        <v>247</v>
      </c>
      <c r="P2168" t="s">
        <v>92</v>
      </c>
      <c r="Q2168" t="s">
        <v>95</v>
      </c>
      <c r="R2168" t="s">
        <v>153</v>
      </c>
      <c r="S2168" t="s">
        <v>136</v>
      </c>
      <c r="T2168" t="s">
        <v>40</v>
      </c>
      <c r="U2168" t="s">
        <v>1019</v>
      </c>
      <c r="V2168" t="s">
        <v>42</v>
      </c>
      <c r="W2168" t="s">
        <v>40</v>
      </c>
      <c r="X2168" t="s">
        <v>43</v>
      </c>
      <c r="Y2168" t="s">
        <v>39</v>
      </c>
      <c r="Z2168" t="s">
        <v>35</v>
      </c>
      <c r="AA2168" t="s">
        <v>135</v>
      </c>
      <c r="AB2168" t="s">
        <v>2291</v>
      </c>
      <c r="AC2168" t="s">
        <v>60</v>
      </c>
      <c r="AD2168" t="s">
        <v>86</v>
      </c>
    </row>
    <row r="2169" spans="1:30" hidden="1" x14ac:dyDescent="0.3">
      <c r="A2169" t="s">
        <v>9314</v>
      </c>
      <c r="B2169" t="s">
        <v>9315</v>
      </c>
      <c r="C2169" s="1" t="str">
        <f t="shared" si="358"/>
        <v>21:0502</v>
      </c>
      <c r="D2169" s="1" t="str">
        <f t="shared" si="359"/>
        <v>21:0166</v>
      </c>
      <c r="E2169" t="s">
        <v>9316</v>
      </c>
      <c r="F2169" t="s">
        <v>9317</v>
      </c>
      <c r="H2169">
        <v>52.752071700000002</v>
      </c>
      <c r="I2169">
        <v>-62.862547300000003</v>
      </c>
      <c r="J2169" s="1" t="str">
        <f t="shared" si="360"/>
        <v>NGR lake sediment grab sample</v>
      </c>
      <c r="K2169" s="1" t="str">
        <f t="shared" si="361"/>
        <v>&lt;177 micron (NGR)</v>
      </c>
      <c r="L2169">
        <v>58</v>
      </c>
      <c r="M2169" t="s">
        <v>201</v>
      </c>
      <c r="N2169">
        <v>989</v>
      </c>
      <c r="O2169" t="s">
        <v>192</v>
      </c>
      <c r="P2169" t="s">
        <v>92</v>
      </c>
      <c r="Q2169" t="s">
        <v>39</v>
      </c>
      <c r="R2169" t="s">
        <v>92</v>
      </c>
      <c r="S2169" t="s">
        <v>37</v>
      </c>
      <c r="T2169" t="s">
        <v>40</v>
      </c>
      <c r="U2169" t="s">
        <v>383</v>
      </c>
      <c r="V2169" t="s">
        <v>239</v>
      </c>
      <c r="W2169" t="s">
        <v>40</v>
      </c>
      <c r="X2169" t="s">
        <v>43</v>
      </c>
      <c r="Y2169" t="s">
        <v>55</v>
      </c>
      <c r="Z2169" t="s">
        <v>35</v>
      </c>
      <c r="AA2169" t="s">
        <v>135</v>
      </c>
      <c r="AB2169" t="s">
        <v>566</v>
      </c>
      <c r="AC2169" t="s">
        <v>179</v>
      </c>
      <c r="AD2169" t="s">
        <v>86</v>
      </c>
    </row>
    <row r="2170" spans="1:30" hidden="1" x14ac:dyDescent="0.3">
      <c r="A2170" t="s">
        <v>9318</v>
      </c>
      <c r="B2170" t="s">
        <v>9319</v>
      </c>
      <c r="C2170" s="1" t="str">
        <f t="shared" si="358"/>
        <v>21:0502</v>
      </c>
      <c r="D2170" s="1" t="str">
        <f t="shared" si="359"/>
        <v>21:0166</v>
      </c>
      <c r="E2170" t="s">
        <v>9320</v>
      </c>
      <c r="F2170" t="s">
        <v>9321</v>
      </c>
      <c r="H2170">
        <v>52.780797300000003</v>
      </c>
      <c r="I2170">
        <v>-62.843035800000003</v>
      </c>
      <c r="J2170" s="1" t="str">
        <f t="shared" si="360"/>
        <v>NGR lake sediment grab sample</v>
      </c>
      <c r="K2170" s="1" t="str">
        <f t="shared" si="361"/>
        <v>&lt;177 micron (NGR)</v>
      </c>
      <c r="L2170">
        <v>58</v>
      </c>
      <c r="M2170" t="s">
        <v>210</v>
      </c>
      <c r="N2170">
        <v>990</v>
      </c>
      <c r="O2170" t="s">
        <v>108</v>
      </c>
      <c r="P2170" t="s">
        <v>176</v>
      </c>
      <c r="Q2170" t="s">
        <v>95</v>
      </c>
      <c r="R2170" t="s">
        <v>38</v>
      </c>
      <c r="S2170" t="s">
        <v>37</v>
      </c>
      <c r="T2170" t="s">
        <v>194</v>
      </c>
      <c r="U2170" t="s">
        <v>423</v>
      </c>
      <c r="V2170" t="s">
        <v>42</v>
      </c>
      <c r="W2170" t="s">
        <v>40</v>
      </c>
      <c r="X2170" t="s">
        <v>43</v>
      </c>
      <c r="Y2170" t="s">
        <v>39</v>
      </c>
      <c r="Z2170" t="s">
        <v>58</v>
      </c>
      <c r="AA2170" t="s">
        <v>214</v>
      </c>
      <c r="AB2170" t="s">
        <v>1276</v>
      </c>
      <c r="AC2170" t="s">
        <v>620</v>
      </c>
      <c r="AD2170" t="s">
        <v>61</v>
      </c>
    </row>
    <row r="2171" spans="1:30" hidden="1" x14ac:dyDescent="0.3">
      <c r="A2171" t="s">
        <v>9322</v>
      </c>
      <c r="B2171" t="s">
        <v>9323</v>
      </c>
      <c r="C2171" s="1" t="str">
        <f t="shared" si="358"/>
        <v>21:0502</v>
      </c>
      <c r="D2171" s="1" t="str">
        <f t="shared" si="359"/>
        <v>21:0166</v>
      </c>
      <c r="E2171" t="s">
        <v>9324</v>
      </c>
      <c r="F2171" t="s">
        <v>9325</v>
      </c>
      <c r="H2171">
        <v>52.775006500000003</v>
      </c>
      <c r="I2171">
        <v>-62.816952299999997</v>
      </c>
      <c r="J2171" s="1" t="str">
        <f t="shared" si="360"/>
        <v>NGR lake sediment grab sample</v>
      </c>
      <c r="K2171" s="1" t="str">
        <f t="shared" si="361"/>
        <v>&lt;177 micron (NGR)</v>
      </c>
      <c r="L2171">
        <v>58</v>
      </c>
      <c r="M2171" t="s">
        <v>221</v>
      </c>
      <c r="N2171">
        <v>991</v>
      </c>
      <c r="O2171" t="s">
        <v>397</v>
      </c>
      <c r="P2171" t="s">
        <v>256</v>
      </c>
      <c r="Q2171" t="s">
        <v>95</v>
      </c>
      <c r="R2171" t="s">
        <v>119</v>
      </c>
      <c r="S2171" t="s">
        <v>79</v>
      </c>
      <c r="T2171" t="s">
        <v>40</v>
      </c>
      <c r="U2171" t="s">
        <v>733</v>
      </c>
      <c r="V2171" t="s">
        <v>57</v>
      </c>
      <c r="W2171" t="s">
        <v>40</v>
      </c>
      <c r="X2171" t="s">
        <v>43</v>
      </c>
      <c r="Y2171" t="s">
        <v>39</v>
      </c>
      <c r="Z2171" t="s">
        <v>423</v>
      </c>
      <c r="AA2171" t="s">
        <v>204</v>
      </c>
      <c r="AB2171" t="s">
        <v>1807</v>
      </c>
      <c r="AC2171" t="s">
        <v>55</v>
      </c>
      <c r="AD2171" t="s">
        <v>86</v>
      </c>
    </row>
    <row r="2172" spans="1:30" hidden="1" x14ac:dyDescent="0.3">
      <c r="A2172" t="s">
        <v>9326</v>
      </c>
      <c r="B2172" t="s">
        <v>9327</v>
      </c>
      <c r="C2172" s="1" t="str">
        <f t="shared" si="358"/>
        <v>21:0502</v>
      </c>
      <c r="D2172" s="1" t="str">
        <f t="shared" si="359"/>
        <v>21:0166</v>
      </c>
      <c r="E2172" t="s">
        <v>9328</v>
      </c>
      <c r="F2172" t="s">
        <v>9329</v>
      </c>
      <c r="H2172">
        <v>52.7557914</v>
      </c>
      <c r="I2172">
        <v>-62.803386099999997</v>
      </c>
      <c r="J2172" s="1" t="str">
        <f t="shared" si="360"/>
        <v>NGR lake sediment grab sample</v>
      </c>
      <c r="K2172" s="1" t="str">
        <f t="shared" si="361"/>
        <v>&lt;177 micron (NGR)</v>
      </c>
      <c r="L2172">
        <v>58</v>
      </c>
      <c r="M2172" t="s">
        <v>230</v>
      </c>
      <c r="N2172">
        <v>992</v>
      </c>
      <c r="O2172" t="s">
        <v>571</v>
      </c>
      <c r="P2172" t="s">
        <v>153</v>
      </c>
      <c r="Q2172" t="s">
        <v>55</v>
      </c>
      <c r="R2172" t="s">
        <v>136</v>
      </c>
      <c r="S2172" t="s">
        <v>55</v>
      </c>
      <c r="T2172" t="s">
        <v>40</v>
      </c>
      <c r="U2172" t="s">
        <v>304</v>
      </c>
      <c r="V2172" t="s">
        <v>1027</v>
      </c>
      <c r="W2172" t="s">
        <v>40</v>
      </c>
      <c r="X2172" t="s">
        <v>43</v>
      </c>
      <c r="Y2172" t="s">
        <v>136</v>
      </c>
      <c r="Z2172" t="s">
        <v>214</v>
      </c>
      <c r="AA2172" t="s">
        <v>134</v>
      </c>
      <c r="AB2172" t="s">
        <v>2003</v>
      </c>
      <c r="AC2172" t="s">
        <v>715</v>
      </c>
      <c r="AD2172" t="s">
        <v>115</v>
      </c>
    </row>
    <row r="2173" spans="1:30" hidden="1" x14ac:dyDescent="0.3">
      <c r="A2173" t="s">
        <v>9330</v>
      </c>
      <c r="B2173" t="s">
        <v>9331</v>
      </c>
      <c r="C2173" s="1" t="str">
        <f t="shared" si="358"/>
        <v>21:0502</v>
      </c>
      <c r="D2173" s="1" t="str">
        <f t="shared" si="359"/>
        <v>21:0166</v>
      </c>
      <c r="E2173" t="s">
        <v>9332</v>
      </c>
      <c r="F2173" t="s">
        <v>9333</v>
      </c>
      <c r="H2173">
        <v>52.783103799999999</v>
      </c>
      <c r="I2173">
        <v>-62.742697800000002</v>
      </c>
      <c r="J2173" s="1" t="str">
        <f t="shared" si="360"/>
        <v>NGR lake sediment grab sample</v>
      </c>
      <c r="K2173" s="1" t="str">
        <f t="shared" si="361"/>
        <v>&lt;177 micron (NGR)</v>
      </c>
      <c r="L2173">
        <v>58</v>
      </c>
      <c r="M2173" t="s">
        <v>238</v>
      </c>
      <c r="N2173">
        <v>993</v>
      </c>
      <c r="O2173" t="s">
        <v>1125</v>
      </c>
      <c r="P2173" t="s">
        <v>1019</v>
      </c>
      <c r="Q2173" t="s">
        <v>95</v>
      </c>
      <c r="R2173" t="s">
        <v>54</v>
      </c>
      <c r="S2173" t="s">
        <v>165</v>
      </c>
      <c r="T2173" t="s">
        <v>194</v>
      </c>
      <c r="U2173" t="s">
        <v>5458</v>
      </c>
      <c r="V2173" t="s">
        <v>4003</v>
      </c>
      <c r="W2173" t="s">
        <v>40</v>
      </c>
      <c r="X2173" t="s">
        <v>43</v>
      </c>
      <c r="Y2173" t="s">
        <v>136</v>
      </c>
      <c r="Z2173" t="s">
        <v>82</v>
      </c>
      <c r="AA2173" t="s">
        <v>45</v>
      </c>
      <c r="AB2173" t="s">
        <v>597</v>
      </c>
      <c r="AC2173" t="s">
        <v>38</v>
      </c>
      <c r="AD2173" t="s">
        <v>61</v>
      </c>
    </row>
    <row r="2174" spans="1:30" hidden="1" x14ac:dyDescent="0.3">
      <c r="A2174" t="s">
        <v>9334</v>
      </c>
      <c r="B2174" t="s">
        <v>9335</v>
      </c>
      <c r="C2174" s="1" t="str">
        <f t="shared" si="358"/>
        <v>21:0502</v>
      </c>
      <c r="D2174" s="1" t="str">
        <f t="shared" si="359"/>
        <v>21:0166</v>
      </c>
      <c r="E2174" t="s">
        <v>9336</v>
      </c>
      <c r="F2174" t="s">
        <v>9337</v>
      </c>
      <c r="H2174">
        <v>52.786656600000001</v>
      </c>
      <c r="I2174">
        <v>-62.697704600000002</v>
      </c>
      <c r="J2174" s="1" t="str">
        <f t="shared" si="360"/>
        <v>NGR lake sediment grab sample</v>
      </c>
      <c r="K2174" s="1" t="str">
        <f t="shared" si="361"/>
        <v>&lt;177 micron (NGR)</v>
      </c>
      <c r="L2174">
        <v>58</v>
      </c>
      <c r="M2174" t="s">
        <v>246</v>
      </c>
      <c r="N2174">
        <v>994</v>
      </c>
      <c r="O2174" t="s">
        <v>299</v>
      </c>
      <c r="P2174" t="s">
        <v>104</v>
      </c>
      <c r="Q2174" t="s">
        <v>95</v>
      </c>
      <c r="R2174" t="s">
        <v>119</v>
      </c>
      <c r="S2174" t="s">
        <v>36</v>
      </c>
      <c r="T2174" t="s">
        <v>40</v>
      </c>
      <c r="U2174" t="s">
        <v>9338</v>
      </c>
      <c r="V2174" t="s">
        <v>1069</v>
      </c>
      <c r="W2174" t="s">
        <v>40</v>
      </c>
      <c r="X2174" t="s">
        <v>43</v>
      </c>
      <c r="Y2174" t="s">
        <v>39</v>
      </c>
      <c r="Z2174" t="s">
        <v>613</v>
      </c>
      <c r="AA2174" t="s">
        <v>58</v>
      </c>
      <c r="AB2174" t="s">
        <v>1276</v>
      </c>
      <c r="AC2174" t="s">
        <v>85</v>
      </c>
      <c r="AD2174" t="s">
        <v>61</v>
      </c>
    </row>
    <row r="2175" spans="1:30" hidden="1" x14ac:dyDescent="0.3">
      <c r="A2175" t="s">
        <v>9339</v>
      </c>
      <c r="B2175" t="s">
        <v>9340</v>
      </c>
      <c r="C2175" s="1" t="str">
        <f t="shared" si="358"/>
        <v>21:0502</v>
      </c>
      <c r="D2175" s="1" t="str">
        <f>HYPERLINK("http://geochem.nrcan.gc.ca/cdogs/content/svy/svy_e.htm", "")</f>
        <v/>
      </c>
      <c r="G2175" s="1" t="str">
        <f>HYPERLINK("http://geochem.nrcan.gc.ca/cdogs/content/cr_/cr_00056_e.htm", "56")</f>
        <v>56</v>
      </c>
      <c r="J2175" t="s">
        <v>161</v>
      </c>
      <c r="K2175" t="s">
        <v>162</v>
      </c>
      <c r="L2175">
        <v>58</v>
      </c>
      <c r="M2175" t="s">
        <v>163</v>
      </c>
      <c r="N2175">
        <v>995</v>
      </c>
      <c r="O2175" t="s">
        <v>392</v>
      </c>
      <c r="P2175" t="s">
        <v>152</v>
      </c>
      <c r="Q2175" t="s">
        <v>165</v>
      </c>
      <c r="R2175" t="s">
        <v>576</v>
      </c>
      <c r="S2175" t="s">
        <v>193</v>
      </c>
      <c r="T2175" t="s">
        <v>194</v>
      </c>
      <c r="U2175" t="s">
        <v>4993</v>
      </c>
      <c r="V2175" t="s">
        <v>1572</v>
      </c>
      <c r="W2175" t="s">
        <v>233</v>
      </c>
      <c r="X2175" t="s">
        <v>164</v>
      </c>
      <c r="Y2175" t="s">
        <v>68</v>
      </c>
      <c r="Z2175" t="s">
        <v>211</v>
      </c>
      <c r="AA2175" t="s">
        <v>107</v>
      </c>
      <c r="AB2175" t="s">
        <v>1736</v>
      </c>
      <c r="AC2175" t="s">
        <v>879</v>
      </c>
      <c r="AD2175" t="s">
        <v>487</v>
      </c>
    </row>
    <row r="2176" spans="1:30" hidden="1" x14ac:dyDescent="0.3">
      <c r="A2176" t="s">
        <v>9341</v>
      </c>
      <c r="B2176" t="s">
        <v>9342</v>
      </c>
      <c r="C2176" s="1" t="str">
        <f t="shared" si="358"/>
        <v>21:0502</v>
      </c>
      <c r="D2176" s="1" t="str">
        <f t="shared" ref="D2176:D2181" si="362">HYPERLINK("http://geochem.nrcan.gc.ca/cdogs/content/svy/svy210166_e.htm", "21:0166")</f>
        <v>21:0166</v>
      </c>
      <c r="E2176" t="s">
        <v>9343</v>
      </c>
      <c r="F2176" t="s">
        <v>9344</v>
      </c>
      <c r="H2176">
        <v>52.780319499999997</v>
      </c>
      <c r="I2176">
        <v>-62.579781799999999</v>
      </c>
      <c r="J2176" s="1" t="str">
        <f t="shared" ref="J2176:J2181" si="363">HYPERLINK("http://geochem.nrcan.gc.ca/cdogs/content/kwd/kwd020027_e.htm", "NGR lake sediment grab sample")</f>
        <v>NGR lake sediment grab sample</v>
      </c>
      <c r="K2176" s="1" t="str">
        <f t="shared" ref="K2176:K2181" si="364">HYPERLINK("http://geochem.nrcan.gc.ca/cdogs/content/kwd/kwd080006_e.htm", "&lt;177 micron (NGR)")</f>
        <v>&lt;177 micron (NGR)</v>
      </c>
      <c r="L2176">
        <v>59</v>
      </c>
      <c r="M2176" t="s">
        <v>34</v>
      </c>
      <c r="N2176">
        <v>996</v>
      </c>
      <c r="O2176" t="s">
        <v>255</v>
      </c>
      <c r="P2176" t="s">
        <v>145</v>
      </c>
      <c r="Q2176" t="s">
        <v>95</v>
      </c>
      <c r="R2176" t="s">
        <v>176</v>
      </c>
      <c r="S2176" t="s">
        <v>68</v>
      </c>
      <c r="T2176" t="s">
        <v>40</v>
      </c>
      <c r="U2176" t="s">
        <v>1019</v>
      </c>
      <c r="V2176" t="s">
        <v>133</v>
      </c>
      <c r="W2176" t="s">
        <v>40</v>
      </c>
      <c r="X2176" t="s">
        <v>43</v>
      </c>
      <c r="Y2176" t="s">
        <v>95</v>
      </c>
      <c r="Z2176" t="s">
        <v>135</v>
      </c>
      <c r="AA2176" t="s">
        <v>214</v>
      </c>
      <c r="AB2176" t="s">
        <v>46</v>
      </c>
      <c r="AC2176" t="s">
        <v>233</v>
      </c>
      <c r="AD2176" t="s">
        <v>107</v>
      </c>
    </row>
    <row r="2177" spans="1:30" hidden="1" x14ac:dyDescent="0.3">
      <c r="A2177" t="s">
        <v>9345</v>
      </c>
      <c r="B2177" t="s">
        <v>9346</v>
      </c>
      <c r="C2177" s="1" t="str">
        <f t="shared" si="358"/>
        <v>21:0502</v>
      </c>
      <c r="D2177" s="1" t="str">
        <f t="shared" si="362"/>
        <v>21:0166</v>
      </c>
      <c r="E2177" t="s">
        <v>9347</v>
      </c>
      <c r="F2177" t="s">
        <v>9348</v>
      </c>
      <c r="H2177">
        <v>52.786634599999999</v>
      </c>
      <c r="I2177">
        <v>-62.629645699999998</v>
      </c>
      <c r="J2177" s="1" t="str">
        <f t="shared" si="363"/>
        <v>NGR lake sediment grab sample</v>
      </c>
      <c r="K2177" s="1" t="str">
        <f t="shared" si="364"/>
        <v>&lt;177 micron (NGR)</v>
      </c>
      <c r="L2177">
        <v>59</v>
      </c>
      <c r="M2177" t="s">
        <v>76</v>
      </c>
      <c r="N2177">
        <v>997</v>
      </c>
      <c r="O2177" t="s">
        <v>337</v>
      </c>
      <c r="P2177" t="s">
        <v>103</v>
      </c>
      <c r="Q2177" t="s">
        <v>95</v>
      </c>
      <c r="R2177" t="s">
        <v>130</v>
      </c>
      <c r="S2177" t="s">
        <v>36</v>
      </c>
      <c r="T2177" t="s">
        <v>194</v>
      </c>
      <c r="U2177" t="s">
        <v>212</v>
      </c>
      <c r="V2177" t="s">
        <v>136</v>
      </c>
      <c r="W2177" t="s">
        <v>40</v>
      </c>
      <c r="X2177" t="s">
        <v>43</v>
      </c>
      <c r="Y2177" t="s">
        <v>95</v>
      </c>
      <c r="Z2177" t="s">
        <v>1139</v>
      </c>
      <c r="AA2177" t="s">
        <v>314</v>
      </c>
      <c r="AB2177" t="s">
        <v>825</v>
      </c>
      <c r="AC2177" t="s">
        <v>714</v>
      </c>
      <c r="AD2177" t="s">
        <v>71</v>
      </c>
    </row>
    <row r="2178" spans="1:30" hidden="1" x14ac:dyDescent="0.3">
      <c r="A2178" t="s">
        <v>9349</v>
      </c>
      <c r="B2178" t="s">
        <v>9350</v>
      </c>
      <c r="C2178" s="1" t="str">
        <f t="shared" si="358"/>
        <v>21:0502</v>
      </c>
      <c r="D2178" s="1" t="str">
        <f t="shared" si="362"/>
        <v>21:0166</v>
      </c>
      <c r="E2178" t="s">
        <v>9343</v>
      </c>
      <c r="F2178" t="s">
        <v>9351</v>
      </c>
      <c r="H2178">
        <v>52.780319499999997</v>
      </c>
      <c r="I2178">
        <v>-62.579781799999999</v>
      </c>
      <c r="J2178" s="1" t="str">
        <f t="shared" si="363"/>
        <v>NGR lake sediment grab sample</v>
      </c>
      <c r="K2178" s="1" t="str">
        <f t="shared" si="364"/>
        <v>&lt;177 micron (NGR)</v>
      </c>
      <c r="L2178">
        <v>59</v>
      </c>
      <c r="M2178" t="s">
        <v>65</v>
      </c>
      <c r="N2178">
        <v>998</v>
      </c>
      <c r="O2178" t="s">
        <v>108</v>
      </c>
      <c r="P2178" t="s">
        <v>67</v>
      </c>
      <c r="Q2178" t="s">
        <v>95</v>
      </c>
      <c r="R2178" t="s">
        <v>119</v>
      </c>
      <c r="S2178" t="s">
        <v>68</v>
      </c>
      <c r="T2178" t="s">
        <v>40</v>
      </c>
      <c r="U2178" t="s">
        <v>335</v>
      </c>
      <c r="V2178" t="s">
        <v>42</v>
      </c>
      <c r="W2178" t="s">
        <v>40</v>
      </c>
      <c r="X2178" t="s">
        <v>43</v>
      </c>
      <c r="Y2178" t="s">
        <v>39</v>
      </c>
      <c r="Z2178" t="s">
        <v>135</v>
      </c>
      <c r="AA2178" t="s">
        <v>135</v>
      </c>
      <c r="AB2178" t="s">
        <v>385</v>
      </c>
      <c r="AC2178" t="s">
        <v>60</v>
      </c>
      <c r="AD2178" t="s">
        <v>392</v>
      </c>
    </row>
    <row r="2179" spans="1:30" hidden="1" x14ac:dyDescent="0.3">
      <c r="A2179" t="s">
        <v>9352</v>
      </c>
      <c r="B2179" t="s">
        <v>9353</v>
      </c>
      <c r="C2179" s="1" t="str">
        <f t="shared" si="358"/>
        <v>21:0502</v>
      </c>
      <c r="D2179" s="1" t="str">
        <f t="shared" si="362"/>
        <v>21:0166</v>
      </c>
      <c r="E2179" t="s">
        <v>9343</v>
      </c>
      <c r="F2179" t="s">
        <v>9354</v>
      </c>
      <c r="H2179">
        <v>52.780319499999997</v>
      </c>
      <c r="I2179">
        <v>-62.579781799999999</v>
      </c>
      <c r="J2179" s="1" t="str">
        <f t="shared" si="363"/>
        <v>NGR lake sediment grab sample</v>
      </c>
      <c r="K2179" s="1" t="str">
        <f t="shared" si="364"/>
        <v>&lt;177 micron (NGR)</v>
      </c>
      <c r="L2179">
        <v>59</v>
      </c>
      <c r="M2179" t="s">
        <v>52</v>
      </c>
      <c r="N2179">
        <v>999</v>
      </c>
      <c r="O2179" t="s">
        <v>108</v>
      </c>
      <c r="P2179" t="s">
        <v>54</v>
      </c>
      <c r="Q2179" t="s">
        <v>95</v>
      </c>
      <c r="R2179" t="s">
        <v>79</v>
      </c>
      <c r="S2179" t="s">
        <v>68</v>
      </c>
      <c r="T2179" t="s">
        <v>40</v>
      </c>
      <c r="U2179" t="s">
        <v>1019</v>
      </c>
      <c r="V2179" t="s">
        <v>313</v>
      </c>
      <c r="W2179" t="s">
        <v>40</v>
      </c>
      <c r="X2179" t="s">
        <v>43</v>
      </c>
      <c r="Y2179" t="s">
        <v>39</v>
      </c>
      <c r="Z2179" t="s">
        <v>135</v>
      </c>
      <c r="AA2179" t="s">
        <v>135</v>
      </c>
      <c r="AB2179" t="s">
        <v>134</v>
      </c>
      <c r="AC2179" t="s">
        <v>106</v>
      </c>
      <c r="AD2179" t="s">
        <v>107</v>
      </c>
    </row>
    <row r="2180" spans="1:30" hidden="1" x14ac:dyDescent="0.3">
      <c r="A2180" t="s">
        <v>9355</v>
      </c>
      <c r="B2180" t="s">
        <v>9356</v>
      </c>
      <c r="C2180" s="1" t="str">
        <f t="shared" si="358"/>
        <v>21:0502</v>
      </c>
      <c r="D2180" s="1" t="str">
        <f t="shared" si="362"/>
        <v>21:0166</v>
      </c>
      <c r="E2180" t="s">
        <v>9357</v>
      </c>
      <c r="F2180" t="s">
        <v>9358</v>
      </c>
      <c r="H2180">
        <v>52.77413</v>
      </c>
      <c r="I2180">
        <v>-62.551572899999996</v>
      </c>
      <c r="J2180" s="1" t="str">
        <f t="shared" si="363"/>
        <v>NGR lake sediment grab sample</v>
      </c>
      <c r="K2180" s="1" t="str">
        <f t="shared" si="364"/>
        <v>&lt;177 micron (NGR)</v>
      </c>
      <c r="L2180">
        <v>59</v>
      </c>
      <c r="M2180" t="s">
        <v>91</v>
      </c>
      <c r="N2180">
        <v>1000</v>
      </c>
      <c r="O2180" t="s">
        <v>414</v>
      </c>
      <c r="P2180" t="s">
        <v>134</v>
      </c>
      <c r="Q2180" t="s">
        <v>95</v>
      </c>
      <c r="R2180" t="s">
        <v>54</v>
      </c>
      <c r="S2180" t="s">
        <v>153</v>
      </c>
      <c r="T2180" t="s">
        <v>40</v>
      </c>
      <c r="U2180" t="s">
        <v>619</v>
      </c>
      <c r="V2180" t="s">
        <v>2722</v>
      </c>
      <c r="W2180" t="s">
        <v>40</v>
      </c>
      <c r="X2180" t="s">
        <v>43</v>
      </c>
      <c r="Y2180" t="s">
        <v>39</v>
      </c>
      <c r="Z2180" t="s">
        <v>214</v>
      </c>
      <c r="AA2180" t="s">
        <v>135</v>
      </c>
      <c r="AB2180" t="s">
        <v>1014</v>
      </c>
      <c r="AC2180" t="s">
        <v>85</v>
      </c>
      <c r="AD2180" t="s">
        <v>324</v>
      </c>
    </row>
    <row r="2181" spans="1:30" hidden="1" x14ac:dyDescent="0.3">
      <c r="A2181" t="s">
        <v>9359</v>
      </c>
      <c r="B2181" t="s">
        <v>9360</v>
      </c>
      <c r="C2181" s="1" t="str">
        <f t="shared" si="358"/>
        <v>21:0502</v>
      </c>
      <c r="D2181" s="1" t="str">
        <f t="shared" si="362"/>
        <v>21:0166</v>
      </c>
      <c r="E2181" t="s">
        <v>9361</v>
      </c>
      <c r="F2181" t="s">
        <v>9362</v>
      </c>
      <c r="H2181">
        <v>52.786104999999999</v>
      </c>
      <c r="I2181">
        <v>-62.508597700000003</v>
      </c>
      <c r="J2181" s="1" t="str">
        <f t="shared" si="363"/>
        <v>NGR lake sediment grab sample</v>
      </c>
      <c r="K2181" s="1" t="str">
        <f t="shared" si="364"/>
        <v>&lt;177 micron (NGR)</v>
      </c>
      <c r="L2181">
        <v>59</v>
      </c>
      <c r="M2181" t="s">
        <v>102</v>
      </c>
      <c r="N2181">
        <v>1001</v>
      </c>
      <c r="O2181" t="s">
        <v>67</v>
      </c>
      <c r="P2181" t="s">
        <v>202</v>
      </c>
      <c r="Q2181" t="s">
        <v>55</v>
      </c>
      <c r="R2181" t="s">
        <v>92</v>
      </c>
      <c r="S2181" t="s">
        <v>39</v>
      </c>
      <c r="T2181" t="s">
        <v>194</v>
      </c>
      <c r="U2181" t="s">
        <v>66</v>
      </c>
      <c r="V2181" t="s">
        <v>649</v>
      </c>
      <c r="W2181" t="s">
        <v>40</v>
      </c>
      <c r="X2181" t="s">
        <v>43</v>
      </c>
      <c r="Y2181" t="s">
        <v>39</v>
      </c>
      <c r="Z2181" t="s">
        <v>135</v>
      </c>
      <c r="AA2181" t="s">
        <v>135</v>
      </c>
      <c r="AB2181" t="s">
        <v>249</v>
      </c>
      <c r="AC2181" t="s">
        <v>179</v>
      </c>
      <c r="AD2181" t="s">
        <v>115</v>
      </c>
    </row>
    <row r="2182" spans="1:30" hidden="1" x14ac:dyDescent="0.3">
      <c r="A2182" t="s">
        <v>9363</v>
      </c>
      <c r="B2182" t="s">
        <v>9364</v>
      </c>
      <c r="C2182" s="1" t="str">
        <f t="shared" si="358"/>
        <v>21:0502</v>
      </c>
      <c r="D2182" s="1" t="str">
        <f>HYPERLINK("http://geochem.nrcan.gc.ca/cdogs/content/svy/svy_e.htm", "")</f>
        <v/>
      </c>
      <c r="G2182" s="1" t="str">
        <f>HYPERLINK("http://geochem.nrcan.gc.ca/cdogs/content/cr_/cr_00055_e.htm", "55")</f>
        <v>55</v>
      </c>
      <c r="J2182" t="s">
        <v>161</v>
      </c>
      <c r="K2182" t="s">
        <v>162</v>
      </c>
      <c r="L2182">
        <v>59</v>
      </c>
      <c r="M2182" t="s">
        <v>163</v>
      </c>
      <c r="N2182">
        <v>1002</v>
      </c>
      <c r="O2182" t="s">
        <v>263</v>
      </c>
      <c r="P2182" t="s">
        <v>193</v>
      </c>
      <c r="Q2182" t="s">
        <v>136</v>
      </c>
      <c r="R2182" t="s">
        <v>185</v>
      </c>
      <c r="S2182" t="s">
        <v>136</v>
      </c>
      <c r="T2182" t="s">
        <v>40</v>
      </c>
      <c r="U2182" t="s">
        <v>1151</v>
      </c>
      <c r="V2182" t="s">
        <v>47</v>
      </c>
      <c r="W2182" t="s">
        <v>194</v>
      </c>
      <c r="X2182" t="s">
        <v>39</v>
      </c>
      <c r="Y2182" t="s">
        <v>55</v>
      </c>
      <c r="Z2182" t="s">
        <v>35</v>
      </c>
      <c r="AA2182" t="s">
        <v>258</v>
      </c>
      <c r="AB2182" t="s">
        <v>554</v>
      </c>
      <c r="AC2182" t="s">
        <v>371</v>
      </c>
      <c r="AD2182" t="s">
        <v>478</v>
      </c>
    </row>
    <row r="2183" spans="1:30" hidden="1" x14ac:dyDescent="0.3">
      <c r="A2183" t="s">
        <v>9365</v>
      </c>
      <c r="B2183" t="s">
        <v>9366</v>
      </c>
      <c r="C2183" s="1" t="str">
        <f t="shared" si="358"/>
        <v>21:0502</v>
      </c>
      <c r="D2183" s="1" t="str">
        <f t="shared" ref="D2183:D2191" si="365">HYPERLINK("http://geochem.nrcan.gc.ca/cdogs/content/svy/svy210166_e.htm", "21:0166")</f>
        <v>21:0166</v>
      </c>
      <c r="E2183" t="s">
        <v>9367</v>
      </c>
      <c r="F2183" t="s">
        <v>9368</v>
      </c>
      <c r="H2183">
        <v>52.784432899999999</v>
      </c>
      <c r="I2183">
        <v>-62.411839700000002</v>
      </c>
      <c r="J2183" s="1" t="str">
        <f t="shared" ref="J2183:J2210" si="366">HYPERLINK("http://geochem.nrcan.gc.ca/cdogs/content/kwd/kwd020027_e.htm", "NGR lake sediment grab sample")</f>
        <v>NGR lake sediment grab sample</v>
      </c>
      <c r="K2183" s="1" t="str">
        <f t="shared" ref="K2183:K2210" si="367">HYPERLINK("http://geochem.nrcan.gc.ca/cdogs/content/kwd/kwd080006_e.htm", "&lt;177 micron (NGR)")</f>
        <v>&lt;177 micron (NGR)</v>
      </c>
      <c r="L2183">
        <v>59</v>
      </c>
      <c r="M2183" t="s">
        <v>113</v>
      </c>
      <c r="N2183">
        <v>1003</v>
      </c>
      <c r="O2183" t="s">
        <v>35</v>
      </c>
      <c r="P2183" t="s">
        <v>79</v>
      </c>
      <c r="Q2183" t="s">
        <v>95</v>
      </c>
      <c r="R2183" t="s">
        <v>131</v>
      </c>
      <c r="S2183" t="s">
        <v>37</v>
      </c>
      <c r="T2183" t="s">
        <v>40</v>
      </c>
      <c r="U2183" t="s">
        <v>1520</v>
      </c>
      <c r="V2183" t="s">
        <v>415</v>
      </c>
      <c r="W2183" t="s">
        <v>40</v>
      </c>
      <c r="X2183" t="s">
        <v>43</v>
      </c>
      <c r="Y2183" t="s">
        <v>95</v>
      </c>
      <c r="Z2183" t="s">
        <v>263</v>
      </c>
      <c r="AA2183" t="s">
        <v>135</v>
      </c>
      <c r="AB2183" t="s">
        <v>5113</v>
      </c>
      <c r="AC2183" t="s">
        <v>239</v>
      </c>
      <c r="AD2183" t="s">
        <v>61</v>
      </c>
    </row>
    <row r="2184" spans="1:30" hidden="1" x14ac:dyDescent="0.3">
      <c r="A2184" t="s">
        <v>9369</v>
      </c>
      <c r="B2184" t="s">
        <v>9370</v>
      </c>
      <c r="C2184" s="1" t="str">
        <f t="shared" si="358"/>
        <v>21:0502</v>
      </c>
      <c r="D2184" s="1" t="str">
        <f t="shared" si="365"/>
        <v>21:0166</v>
      </c>
      <c r="E2184" t="s">
        <v>9371</v>
      </c>
      <c r="F2184" t="s">
        <v>9372</v>
      </c>
      <c r="H2184">
        <v>52.7906677</v>
      </c>
      <c r="I2184">
        <v>-62.372442999999997</v>
      </c>
      <c r="J2184" s="1" t="str">
        <f t="shared" si="366"/>
        <v>NGR lake sediment grab sample</v>
      </c>
      <c r="K2184" s="1" t="str">
        <f t="shared" si="367"/>
        <v>&lt;177 micron (NGR)</v>
      </c>
      <c r="L2184">
        <v>59</v>
      </c>
      <c r="M2184" t="s">
        <v>127</v>
      </c>
      <c r="N2184">
        <v>1004</v>
      </c>
      <c r="O2184" t="s">
        <v>204</v>
      </c>
      <c r="P2184" t="s">
        <v>202</v>
      </c>
      <c r="Q2184" t="s">
        <v>95</v>
      </c>
      <c r="R2184" t="s">
        <v>79</v>
      </c>
      <c r="S2184" t="s">
        <v>136</v>
      </c>
      <c r="T2184" t="s">
        <v>40</v>
      </c>
      <c r="U2184" t="s">
        <v>823</v>
      </c>
      <c r="V2184" t="s">
        <v>224</v>
      </c>
      <c r="W2184" t="s">
        <v>40</v>
      </c>
      <c r="X2184" t="s">
        <v>43</v>
      </c>
      <c r="Y2184" t="s">
        <v>95</v>
      </c>
      <c r="Z2184" t="s">
        <v>423</v>
      </c>
      <c r="AA2184" t="s">
        <v>58</v>
      </c>
      <c r="AB2184" t="s">
        <v>1517</v>
      </c>
      <c r="AC2184" t="s">
        <v>57</v>
      </c>
      <c r="AD2184" t="s">
        <v>61</v>
      </c>
    </row>
    <row r="2185" spans="1:30" hidden="1" x14ac:dyDescent="0.3">
      <c r="A2185" t="s">
        <v>9373</v>
      </c>
      <c r="B2185" t="s">
        <v>9374</v>
      </c>
      <c r="C2185" s="1" t="str">
        <f t="shared" si="358"/>
        <v>21:0502</v>
      </c>
      <c r="D2185" s="1" t="str">
        <f t="shared" si="365"/>
        <v>21:0166</v>
      </c>
      <c r="E2185" t="s">
        <v>9375</v>
      </c>
      <c r="F2185" t="s">
        <v>9376</v>
      </c>
      <c r="H2185">
        <v>52.784741599999997</v>
      </c>
      <c r="I2185">
        <v>-62.3438819</v>
      </c>
      <c r="J2185" s="1" t="str">
        <f t="shared" si="366"/>
        <v>NGR lake sediment grab sample</v>
      </c>
      <c r="K2185" s="1" t="str">
        <f t="shared" si="367"/>
        <v>&lt;177 micron (NGR)</v>
      </c>
      <c r="L2185">
        <v>59</v>
      </c>
      <c r="M2185" t="s">
        <v>142</v>
      </c>
      <c r="N2185">
        <v>1005</v>
      </c>
      <c r="O2185" t="s">
        <v>1101</v>
      </c>
      <c r="P2185" t="s">
        <v>92</v>
      </c>
      <c r="Q2185" t="s">
        <v>95</v>
      </c>
      <c r="R2185" t="s">
        <v>68</v>
      </c>
      <c r="S2185" t="s">
        <v>37</v>
      </c>
      <c r="T2185" t="s">
        <v>40</v>
      </c>
      <c r="U2185" t="s">
        <v>270</v>
      </c>
      <c r="V2185" t="s">
        <v>1736</v>
      </c>
      <c r="W2185" t="s">
        <v>40</v>
      </c>
      <c r="X2185" t="s">
        <v>43</v>
      </c>
      <c r="Y2185" t="s">
        <v>37</v>
      </c>
      <c r="Z2185" t="s">
        <v>314</v>
      </c>
      <c r="AA2185" t="s">
        <v>135</v>
      </c>
      <c r="AB2185" t="s">
        <v>1406</v>
      </c>
      <c r="AC2185" t="s">
        <v>106</v>
      </c>
      <c r="AD2185" t="s">
        <v>409</v>
      </c>
    </row>
    <row r="2186" spans="1:30" hidden="1" x14ac:dyDescent="0.3">
      <c r="A2186" t="s">
        <v>9377</v>
      </c>
      <c r="B2186" t="s">
        <v>9378</v>
      </c>
      <c r="C2186" s="1" t="str">
        <f t="shared" si="358"/>
        <v>21:0502</v>
      </c>
      <c r="D2186" s="1" t="str">
        <f t="shared" si="365"/>
        <v>21:0166</v>
      </c>
      <c r="E2186" t="s">
        <v>9379</v>
      </c>
      <c r="F2186" t="s">
        <v>9380</v>
      </c>
      <c r="H2186">
        <v>52.775245499999997</v>
      </c>
      <c r="I2186">
        <v>-62.258044599999998</v>
      </c>
      <c r="J2186" s="1" t="str">
        <f t="shared" si="366"/>
        <v>NGR lake sediment grab sample</v>
      </c>
      <c r="K2186" s="1" t="str">
        <f t="shared" si="367"/>
        <v>&lt;177 micron (NGR)</v>
      </c>
      <c r="L2186">
        <v>59</v>
      </c>
      <c r="M2186" t="s">
        <v>150</v>
      </c>
      <c r="N2186">
        <v>1006</v>
      </c>
      <c r="O2186" t="s">
        <v>169</v>
      </c>
      <c r="P2186" t="s">
        <v>92</v>
      </c>
      <c r="Q2186" t="s">
        <v>95</v>
      </c>
      <c r="R2186" t="s">
        <v>153</v>
      </c>
      <c r="S2186" t="s">
        <v>39</v>
      </c>
      <c r="T2186" t="s">
        <v>40</v>
      </c>
      <c r="U2186" t="s">
        <v>66</v>
      </c>
      <c r="V2186" t="s">
        <v>264</v>
      </c>
      <c r="W2186" t="s">
        <v>40</v>
      </c>
      <c r="X2186" t="s">
        <v>43</v>
      </c>
      <c r="Y2186" t="s">
        <v>95</v>
      </c>
      <c r="Z2186" t="s">
        <v>204</v>
      </c>
      <c r="AA2186" t="s">
        <v>204</v>
      </c>
      <c r="AB2186" t="s">
        <v>1872</v>
      </c>
      <c r="AC2186" t="s">
        <v>47</v>
      </c>
      <c r="AD2186" t="s">
        <v>115</v>
      </c>
    </row>
    <row r="2187" spans="1:30" hidden="1" x14ac:dyDescent="0.3">
      <c r="A2187" t="s">
        <v>9381</v>
      </c>
      <c r="B2187" t="s">
        <v>9382</v>
      </c>
      <c r="C2187" s="1" t="str">
        <f t="shared" si="358"/>
        <v>21:0502</v>
      </c>
      <c r="D2187" s="1" t="str">
        <f t="shared" si="365"/>
        <v>21:0166</v>
      </c>
      <c r="E2187" t="s">
        <v>9383</v>
      </c>
      <c r="F2187" t="s">
        <v>9384</v>
      </c>
      <c r="H2187">
        <v>52.7830589</v>
      </c>
      <c r="I2187">
        <v>-62.230007499999999</v>
      </c>
      <c r="J2187" s="1" t="str">
        <f t="shared" si="366"/>
        <v>NGR lake sediment grab sample</v>
      </c>
      <c r="K2187" s="1" t="str">
        <f t="shared" si="367"/>
        <v>&lt;177 micron (NGR)</v>
      </c>
      <c r="L2187">
        <v>59</v>
      </c>
      <c r="M2187" t="s">
        <v>175</v>
      </c>
      <c r="N2187">
        <v>1007</v>
      </c>
      <c r="O2187" t="s">
        <v>359</v>
      </c>
      <c r="P2187" t="s">
        <v>176</v>
      </c>
      <c r="Q2187" t="s">
        <v>95</v>
      </c>
      <c r="R2187" t="s">
        <v>92</v>
      </c>
      <c r="S2187" t="s">
        <v>38</v>
      </c>
      <c r="T2187" t="s">
        <v>194</v>
      </c>
      <c r="U2187" t="s">
        <v>177</v>
      </c>
      <c r="V2187" t="s">
        <v>301</v>
      </c>
      <c r="W2187" t="s">
        <v>40</v>
      </c>
      <c r="X2187" t="s">
        <v>43</v>
      </c>
      <c r="Y2187" t="s">
        <v>95</v>
      </c>
      <c r="Z2187" t="s">
        <v>257</v>
      </c>
      <c r="AA2187" t="s">
        <v>258</v>
      </c>
      <c r="AB2187" t="s">
        <v>597</v>
      </c>
      <c r="AC2187" t="s">
        <v>565</v>
      </c>
      <c r="AD2187" t="s">
        <v>61</v>
      </c>
    </row>
    <row r="2188" spans="1:30" hidden="1" x14ac:dyDescent="0.3">
      <c r="A2188" t="s">
        <v>9385</v>
      </c>
      <c r="B2188" t="s">
        <v>9386</v>
      </c>
      <c r="C2188" s="1" t="str">
        <f t="shared" si="358"/>
        <v>21:0502</v>
      </c>
      <c r="D2188" s="1" t="str">
        <f t="shared" si="365"/>
        <v>21:0166</v>
      </c>
      <c r="E2188" t="s">
        <v>9387</v>
      </c>
      <c r="F2188" t="s">
        <v>9388</v>
      </c>
      <c r="H2188">
        <v>52.791313899999999</v>
      </c>
      <c r="I2188">
        <v>-62.157596499999997</v>
      </c>
      <c r="J2188" s="1" t="str">
        <f t="shared" si="366"/>
        <v>NGR lake sediment grab sample</v>
      </c>
      <c r="K2188" s="1" t="str">
        <f t="shared" si="367"/>
        <v>&lt;177 micron (NGR)</v>
      </c>
      <c r="L2188">
        <v>59</v>
      </c>
      <c r="M2188" t="s">
        <v>184</v>
      </c>
      <c r="N2188">
        <v>1008</v>
      </c>
      <c r="O2188" t="s">
        <v>263</v>
      </c>
      <c r="P2188" t="s">
        <v>92</v>
      </c>
      <c r="Q2188" t="s">
        <v>39</v>
      </c>
      <c r="R2188" t="s">
        <v>131</v>
      </c>
      <c r="S2188" t="s">
        <v>37</v>
      </c>
      <c r="T2188" t="s">
        <v>40</v>
      </c>
      <c r="U2188" t="s">
        <v>571</v>
      </c>
      <c r="V2188" t="s">
        <v>144</v>
      </c>
      <c r="W2188" t="s">
        <v>40</v>
      </c>
      <c r="X2188" t="s">
        <v>43</v>
      </c>
      <c r="Y2188" t="s">
        <v>95</v>
      </c>
      <c r="Z2188" t="s">
        <v>134</v>
      </c>
      <c r="AA2188" t="s">
        <v>134</v>
      </c>
      <c r="AB2188" t="s">
        <v>5627</v>
      </c>
      <c r="AC2188" t="s">
        <v>47</v>
      </c>
      <c r="AD2188" t="s">
        <v>115</v>
      </c>
    </row>
    <row r="2189" spans="1:30" hidden="1" x14ac:dyDescent="0.3">
      <c r="A2189" t="s">
        <v>9389</v>
      </c>
      <c r="B2189" t="s">
        <v>9390</v>
      </c>
      <c r="C2189" s="1" t="str">
        <f t="shared" si="358"/>
        <v>21:0502</v>
      </c>
      <c r="D2189" s="1" t="str">
        <f t="shared" si="365"/>
        <v>21:0166</v>
      </c>
      <c r="E2189" t="s">
        <v>9391</v>
      </c>
      <c r="F2189" t="s">
        <v>9392</v>
      </c>
      <c r="H2189">
        <v>52.786040800000002</v>
      </c>
      <c r="I2189">
        <v>-62.128309299999998</v>
      </c>
      <c r="J2189" s="1" t="str">
        <f t="shared" si="366"/>
        <v>NGR lake sediment grab sample</v>
      </c>
      <c r="K2189" s="1" t="str">
        <f t="shared" si="367"/>
        <v>&lt;177 micron (NGR)</v>
      </c>
      <c r="L2189">
        <v>59</v>
      </c>
      <c r="M2189" t="s">
        <v>191</v>
      </c>
      <c r="N2189">
        <v>1009</v>
      </c>
      <c r="O2189" t="s">
        <v>571</v>
      </c>
      <c r="P2189" t="s">
        <v>92</v>
      </c>
      <c r="Q2189" t="s">
        <v>95</v>
      </c>
      <c r="R2189" t="s">
        <v>92</v>
      </c>
      <c r="S2189" t="s">
        <v>37</v>
      </c>
      <c r="T2189" t="s">
        <v>40</v>
      </c>
      <c r="U2189" t="s">
        <v>576</v>
      </c>
      <c r="V2189" t="s">
        <v>264</v>
      </c>
      <c r="W2189" t="s">
        <v>40</v>
      </c>
      <c r="X2189" t="s">
        <v>43</v>
      </c>
      <c r="Y2189" t="s">
        <v>39</v>
      </c>
      <c r="Z2189" t="s">
        <v>135</v>
      </c>
      <c r="AA2189" t="s">
        <v>204</v>
      </c>
      <c r="AB2189" t="s">
        <v>462</v>
      </c>
      <c r="AC2189" t="s">
        <v>60</v>
      </c>
      <c r="AD2189" t="s">
        <v>115</v>
      </c>
    </row>
    <row r="2190" spans="1:30" hidden="1" x14ac:dyDescent="0.3">
      <c r="A2190" t="s">
        <v>9393</v>
      </c>
      <c r="B2190" t="s">
        <v>9394</v>
      </c>
      <c r="C2190" s="1" t="str">
        <f t="shared" si="358"/>
        <v>21:0502</v>
      </c>
      <c r="D2190" s="1" t="str">
        <f t="shared" si="365"/>
        <v>21:0166</v>
      </c>
      <c r="E2190" t="s">
        <v>9395</v>
      </c>
      <c r="F2190" t="s">
        <v>9396</v>
      </c>
      <c r="H2190">
        <v>52.795279700000002</v>
      </c>
      <c r="I2190">
        <v>-62.048421699999999</v>
      </c>
      <c r="J2190" s="1" t="str">
        <f t="shared" si="366"/>
        <v>NGR lake sediment grab sample</v>
      </c>
      <c r="K2190" s="1" t="str">
        <f t="shared" si="367"/>
        <v>&lt;177 micron (NGR)</v>
      </c>
      <c r="L2190">
        <v>59</v>
      </c>
      <c r="M2190" t="s">
        <v>201</v>
      </c>
      <c r="N2190">
        <v>1010</v>
      </c>
      <c r="O2190" t="s">
        <v>571</v>
      </c>
      <c r="P2190" t="s">
        <v>202</v>
      </c>
      <c r="Q2190" t="s">
        <v>95</v>
      </c>
      <c r="R2190" t="s">
        <v>153</v>
      </c>
      <c r="S2190" t="s">
        <v>136</v>
      </c>
      <c r="T2190" t="s">
        <v>40</v>
      </c>
      <c r="U2190" t="s">
        <v>214</v>
      </c>
      <c r="V2190" t="s">
        <v>70</v>
      </c>
      <c r="W2190" t="s">
        <v>40</v>
      </c>
      <c r="X2190" t="s">
        <v>43</v>
      </c>
      <c r="Y2190" t="s">
        <v>95</v>
      </c>
      <c r="Z2190" t="s">
        <v>258</v>
      </c>
      <c r="AA2190" t="s">
        <v>135</v>
      </c>
      <c r="AB2190" t="s">
        <v>96</v>
      </c>
      <c r="AC2190" t="s">
        <v>39</v>
      </c>
      <c r="AD2190" t="s">
        <v>107</v>
      </c>
    </row>
    <row r="2191" spans="1:30" hidden="1" x14ac:dyDescent="0.3">
      <c r="A2191" t="s">
        <v>9397</v>
      </c>
      <c r="B2191" t="s">
        <v>9398</v>
      </c>
      <c r="C2191" s="1" t="str">
        <f t="shared" si="358"/>
        <v>21:0502</v>
      </c>
      <c r="D2191" s="1" t="str">
        <f t="shared" si="365"/>
        <v>21:0166</v>
      </c>
      <c r="E2191" t="s">
        <v>9399</v>
      </c>
      <c r="F2191" t="s">
        <v>9400</v>
      </c>
      <c r="H2191">
        <v>52.783667899999998</v>
      </c>
      <c r="I2191">
        <v>-62.023394500000002</v>
      </c>
      <c r="J2191" s="1" t="str">
        <f t="shared" si="366"/>
        <v>NGR lake sediment grab sample</v>
      </c>
      <c r="K2191" s="1" t="str">
        <f t="shared" si="367"/>
        <v>&lt;177 micron (NGR)</v>
      </c>
      <c r="L2191">
        <v>59</v>
      </c>
      <c r="M2191" t="s">
        <v>210</v>
      </c>
      <c r="N2191">
        <v>1011</v>
      </c>
      <c r="O2191" t="s">
        <v>397</v>
      </c>
      <c r="P2191" t="s">
        <v>130</v>
      </c>
      <c r="Q2191" t="s">
        <v>95</v>
      </c>
      <c r="R2191" t="s">
        <v>153</v>
      </c>
      <c r="S2191" t="s">
        <v>68</v>
      </c>
      <c r="T2191" t="s">
        <v>40</v>
      </c>
      <c r="U2191" t="s">
        <v>223</v>
      </c>
      <c r="V2191" t="s">
        <v>3537</v>
      </c>
      <c r="W2191" t="s">
        <v>40</v>
      </c>
      <c r="X2191" t="s">
        <v>43</v>
      </c>
      <c r="Y2191" t="s">
        <v>95</v>
      </c>
      <c r="Z2191" t="s">
        <v>258</v>
      </c>
      <c r="AA2191" t="s">
        <v>214</v>
      </c>
      <c r="AB2191" t="s">
        <v>169</v>
      </c>
      <c r="AC2191" t="s">
        <v>47</v>
      </c>
      <c r="AD2191" t="s">
        <v>392</v>
      </c>
    </row>
    <row r="2192" spans="1:30" hidden="1" x14ac:dyDescent="0.3">
      <c r="A2192" t="s">
        <v>9401</v>
      </c>
      <c r="B2192" t="s">
        <v>9402</v>
      </c>
      <c r="C2192" s="1" t="str">
        <f t="shared" ref="C2192:C2223" si="368">HYPERLINK("http://geochem.nrcan.gc.ca/cdogs/content/bdl/bdl210504_e.htm", "21:0504")</f>
        <v>21:0504</v>
      </c>
      <c r="D2192" s="1" t="str">
        <f t="shared" ref="D2192:D2210" si="369">HYPERLINK("http://geochem.nrcan.gc.ca/cdogs/content/svy/svy210167_e.htm", "21:0167")</f>
        <v>21:0167</v>
      </c>
      <c r="E2192" t="s">
        <v>9403</v>
      </c>
      <c r="F2192" t="s">
        <v>9404</v>
      </c>
      <c r="H2192">
        <v>52.812243799999997</v>
      </c>
      <c r="I2192">
        <v>-63.9668031</v>
      </c>
      <c r="J2192" s="1" t="str">
        <f t="shared" si="366"/>
        <v>NGR lake sediment grab sample</v>
      </c>
      <c r="K2192" s="1" t="str">
        <f t="shared" si="367"/>
        <v>&lt;177 micron (NGR)</v>
      </c>
      <c r="L2192">
        <v>1</v>
      </c>
      <c r="M2192" t="s">
        <v>34</v>
      </c>
      <c r="N2192">
        <v>1</v>
      </c>
      <c r="O2192" t="s">
        <v>1665</v>
      </c>
      <c r="P2192" t="s">
        <v>54</v>
      </c>
      <c r="Q2192" t="s">
        <v>95</v>
      </c>
      <c r="R2192" t="s">
        <v>36</v>
      </c>
      <c r="S2192" t="s">
        <v>68</v>
      </c>
      <c r="T2192" t="s">
        <v>40</v>
      </c>
      <c r="U2192" t="s">
        <v>641</v>
      </c>
      <c r="V2192" t="s">
        <v>3966</v>
      </c>
      <c r="W2192" t="s">
        <v>40</v>
      </c>
      <c r="X2192" t="s">
        <v>39</v>
      </c>
      <c r="Y2192" t="s">
        <v>39</v>
      </c>
      <c r="Z2192" t="s">
        <v>258</v>
      </c>
      <c r="AA2192" t="s">
        <v>258</v>
      </c>
      <c r="AB2192" t="s">
        <v>683</v>
      </c>
      <c r="AC2192" t="s">
        <v>39</v>
      </c>
      <c r="AD2192" t="s">
        <v>71</v>
      </c>
    </row>
    <row r="2193" spans="1:30" hidden="1" x14ac:dyDescent="0.3">
      <c r="A2193" t="s">
        <v>9405</v>
      </c>
      <c r="B2193" t="s">
        <v>9406</v>
      </c>
      <c r="C2193" s="1" t="str">
        <f t="shared" si="368"/>
        <v>21:0504</v>
      </c>
      <c r="D2193" s="1" t="str">
        <f t="shared" si="369"/>
        <v>21:0167</v>
      </c>
      <c r="E2193" t="s">
        <v>9407</v>
      </c>
      <c r="F2193" t="s">
        <v>9408</v>
      </c>
      <c r="H2193">
        <v>52.992524500000002</v>
      </c>
      <c r="I2193">
        <v>-63.969210500000003</v>
      </c>
      <c r="J2193" s="1" t="str">
        <f t="shared" si="366"/>
        <v>NGR lake sediment grab sample</v>
      </c>
      <c r="K2193" s="1" t="str">
        <f t="shared" si="367"/>
        <v>&lt;177 micron (NGR)</v>
      </c>
      <c r="L2193">
        <v>1</v>
      </c>
      <c r="M2193" t="s">
        <v>76</v>
      </c>
      <c r="N2193">
        <v>2</v>
      </c>
      <c r="O2193" t="s">
        <v>61</v>
      </c>
      <c r="P2193" t="s">
        <v>397</v>
      </c>
      <c r="Q2193" t="s">
        <v>95</v>
      </c>
      <c r="R2193" t="s">
        <v>104</v>
      </c>
      <c r="S2193" t="s">
        <v>258</v>
      </c>
      <c r="T2193" t="s">
        <v>117</v>
      </c>
      <c r="U2193" t="s">
        <v>9409</v>
      </c>
      <c r="V2193" t="s">
        <v>1978</v>
      </c>
      <c r="W2193" t="s">
        <v>117</v>
      </c>
      <c r="X2193" t="s">
        <v>202</v>
      </c>
      <c r="Y2193" t="s">
        <v>68</v>
      </c>
      <c r="Z2193" t="s">
        <v>258</v>
      </c>
      <c r="AA2193" t="s">
        <v>438</v>
      </c>
      <c r="AB2193" t="s">
        <v>1489</v>
      </c>
      <c r="AC2193" t="s">
        <v>968</v>
      </c>
      <c r="AD2193" t="s">
        <v>241</v>
      </c>
    </row>
    <row r="2194" spans="1:30" hidden="1" x14ac:dyDescent="0.3">
      <c r="A2194" t="s">
        <v>9410</v>
      </c>
      <c r="B2194" t="s">
        <v>9411</v>
      </c>
      <c r="C2194" s="1" t="str">
        <f t="shared" si="368"/>
        <v>21:0504</v>
      </c>
      <c r="D2194" s="1" t="str">
        <f t="shared" si="369"/>
        <v>21:0167</v>
      </c>
      <c r="E2194" t="s">
        <v>9412</v>
      </c>
      <c r="F2194" t="s">
        <v>9413</v>
      </c>
      <c r="H2194">
        <v>52.973898900000002</v>
      </c>
      <c r="I2194">
        <v>-63.988704400000003</v>
      </c>
      <c r="J2194" s="1" t="str">
        <f t="shared" si="366"/>
        <v>NGR lake sediment grab sample</v>
      </c>
      <c r="K2194" s="1" t="str">
        <f t="shared" si="367"/>
        <v>&lt;177 micron (NGR)</v>
      </c>
      <c r="L2194">
        <v>1</v>
      </c>
      <c r="M2194" t="s">
        <v>91</v>
      </c>
      <c r="N2194">
        <v>3</v>
      </c>
      <c r="O2194" t="s">
        <v>733</v>
      </c>
      <c r="P2194" t="s">
        <v>164</v>
      </c>
      <c r="Q2194" t="s">
        <v>39</v>
      </c>
      <c r="R2194" t="s">
        <v>176</v>
      </c>
      <c r="S2194" t="s">
        <v>153</v>
      </c>
      <c r="T2194" t="s">
        <v>40</v>
      </c>
      <c r="U2194" t="s">
        <v>86</v>
      </c>
      <c r="V2194" t="s">
        <v>167</v>
      </c>
      <c r="W2194" t="s">
        <v>40</v>
      </c>
      <c r="X2194" t="s">
        <v>179</v>
      </c>
      <c r="Y2194" t="s">
        <v>55</v>
      </c>
      <c r="Z2194" t="s">
        <v>214</v>
      </c>
      <c r="AA2194" t="s">
        <v>241</v>
      </c>
      <c r="AB2194" t="s">
        <v>178</v>
      </c>
      <c r="AC2194" t="s">
        <v>39</v>
      </c>
      <c r="AD2194" t="s">
        <v>44</v>
      </c>
    </row>
    <row r="2195" spans="1:30" hidden="1" x14ac:dyDescent="0.3">
      <c r="A2195" t="s">
        <v>9414</v>
      </c>
      <c r="B2195" t="s">
        <v>9415</v>
      </c>
      <c r="C2195" s="1" t="str">
        <f t="shared" si="368"/>
        <v>21:0504</v>
      </c>
      <c r="D2195" s="1" t="str">
        <f t="shared" si="369"/>
        <v>21:0167</v>
      </c>
      <c r="E2195" t="s">
        <v>9416</v>
      </c>
      <c r="F2195" t="s">
        <v>9417</v>
      </c>
      <c r="H2195">
        <v>52.953561200000003</v>
      </c>
      <c r="I2195">
        <v>-63.9858148</v>
      </c>
      <c r="J2195" s="1" t="str">
        <f t="shared" si="366"/>
        <v>NGR lake sediment grab sample</v>
      </c>
      <c r="K2195" s="1" t="str">
        <f t="shared" si="367"/>
        <v>&lt;177 micron (NGR)</v>
      </c>
      <c r="L2195">
        <v>1</v>
      </c>
      <c r="M2195" t="s">
        <v>102</v>
      </c>
      <c r="N2195">
        <v>4</v>
      </c>
      <c r="O2195" t="s">
        <v>665</v>
      </c>
      <c r="P2195" t="s">
        <v>377</v>
      </c>
      <c r="Q2195" t="s">
        <v>39</v>
      </c>
      <c r="R2195" t="s">
        <v>119</v>
      </c>
      <c r="S2195" t="s">
        <v>176</v>
      </c>
      <c r="T2195" t="s">
        <v>194</v>
      </c>
      <c r="U2195" t="s">
        <v>1477</v>
      </c>
      <c r="V2195" t="s">
        <v>85</v>
      </c>
      <c r="W2195" t="s">
        <v>194</v>
      </c>
      <c r="X2195" t="s">
        <v>179</v>
      </c>
      <c r="Y2195" t="s">
        <v>55</v>
      </c>
      <c r="Z2195" t="s">
        <v>337</v>
      </c>
      <c r="AA2195" t="s">
        <v>71</v>
      </c>
      <c r="AB2195" t="s">
        <v>300</v>
      </c>
      <c r="AC2195" t="s">
        <v>947</v>
      </c>
      <c r="AD2195" t="s">
        <v>196</v>
      </c>
    </row>
    <row r="2196" spans="1:30" hidden="1" x14ac:dyDescent="0.3">
      <c r="A2196" t="s">
        <v>9418</v>
      </c>
      <c r="B2196" t="s">
        <v>9419</v>
      </c>
      <c r="C2196" s="1" t="str">
        <f t="shared" si="368"/>
        <v>21:0504</v>
      </c>
      <c r="D2196" s="1" t="str">
        <f t="shared" si="369"/>
        <v>21:0167</v>
      </c>
      <c r="E2196" t="s">
        <v>9420</v>
      </c>
      <c r="F2196" t="s">
        <v>9421</v>
      </c>
      <c r="H2196">
        <v>52.919838599999999</v>
      </c>
      <c r="I2196">
        <v>-63.980617600000002</v>
      </c>
      <c r="J2196" s="1" t="str">
        <f t="shared" si="366"/>
        <v>NGR lake sediment grab sample</v>
      </c>
      <c r="K2196" s="1" t="str">
        <f t="shared" si="367"/>
        <v>&lt;177 micron (NGR)</v>
      </c>
      <c r="L2196">
        <v>1</v>
      </c>
      <c r="M2196" t="s">
        <v>113</v>
      </c>
      <c r="N2196">
        <v>5</v>
      </c>
      <c r="O2196" t="s">
        <v>82</v>
      </c>
      <c r="P2196" t="s">
        <v>377</v>
      </c>
      <c r="Q2196" t="s">
        <v>39</v>
      </c>
      <c r="R2196" t="s">
        <v>176</v>
      </c>
      <c r="S2196" t="s">
        <v>92</v>
      </c>
      <c r="T2196" t="s">
        <v>40</v>
      </c>
      <c r="U2196" t="s">
        <v>1584</v>
      </c>
      <c r="V2196" t="s">
        <v>167</v>
      </c>
      <c r="W2196" t="s">
        <v>40</v>
      </c>
      <c r="X2196" t="s">
        <v>70</v>
      </c>
      <c r="Y2196" t="s">
        <v>37</v>
      </c>
      <c r="Z2196" t="s">
        <v>258</v>
      </c>
      <c r="AA2196" t="s">
        <v>61</v>
      </c>
      <c r="AB2196" t="s">
        <v>300</v>
      </c>
      <c r="AC2196" t="s">
        <v>85</v>
      </c>
      <c r="AD2196" t="s">
        <v>61</v>
      </c>
    </row>
    <row r="2197" spans="1:30" hidden="1" x14ac:dyDescent="0.3">
      <c r="A2197" t="s">
        <v>9422</v>
      </c>
      <c r="B2197" t="s">
        <v>9423</v>
      </c>
      <c r="C2197" s="1" t="str">
        <f t="shared" si="368"/>
        <v>21:0504</v>
      </c>
      <c r="D2197" s="1" t="str">
        <f t="shared" si="369"/>
        <v>21:0167</v>
      </c>
      <c r="E2197" t="s">
        <v>9424</v>
      </c>
      <c r="F2197" t="s">
        <v>9425</v>
      </c>
      <c r="H2197">
        <v>52.8838869</v>
      </c>
      <c r="I2197">
        <v>-63.972035099999999</v>
      </c>
      <c r="J2197" s="1" t="str">
        <f t="shared" si="366"/>
        <v>NGR lake sediment grab sample</v>
      </c>
      <c r="K2197" s="1" t="str">
        <f t="shared" si="367"/>
        <v>&lt;177 micron (NGR)</v>
      </c>
      <c r="L2197">
        <v>1</v>
      </c>
      <c r="M2197" t="s">
        <v>127</v>
      </c>
      <c r="N2197">
        <v>6</v>
      </c>
      <c r="O2197" t="s">
        <v>1948</v>
      </c>
      <c r="P2197" t="s">
        <v>265</v>
      </c>
      <c r="Q2197" t="s">
        <v>95</v>
      </c>
      <c r="R2197" t="s">
        <v>165</v>
      </c>
      <c r="S2197" t="s">
        <v>276</v>
      </c>
      <c r="T2197" t="s">
        <v>194</v>
      </c>
      <c r="U2197" t="s">
        <v>9426</v>
      </c>
      <c r="V2197" t="s">
        <v>479</v>
      </c>
      <c r="W2197" t="s">
        <v>194</v>
      </c>
      <c r="X2197" t="s">
        <v>339</v>
      </c>
      <c r="Y2197" t="s">
        <v>37</v>
      </c>
      <c r="Z2197" t="s">
        <v>1139</v>
      </c>
      <c r="AA2197" t="s">
        <v>241</v>
      </c>
      <c r="AB2197" t="s">
        <v>306</v>
      </c>
      <c r="AC2197" t="s">
        <v>352</v>
      </c>
      <c r="AD2197" t="s">
        <v>409</v>
      </c>
    </row>
    <row r="2198" spans="1:30" hidden="1" x14ac:dyDescent="0.3">
      <c r="A2198" t="s">
        <v>9427</v>
      </c>
      <c r="B2198" t="s">
        <v>9428</v>
      </c>
      <c r="C2198" s="1" t="str">
        <f t="shared" si="368"/>
        <v>21:0504</v>
      </c>
      <c r="D2198" s="1" t="str">
        <f t="shared" si="369"/>
        <v>21:0167</v>
      </c>
      <c r="E2198" t="s">
        <v>9429</v>
      </c>
      <c r="F2198" t="s">
        <v>9430</v>
      </c>
      <c r="H2198">
        <v>52.855723699999999</v>
      </c>
      <c r="I2198">
        <v>-63.976173699999997</v>
      </c>
      <c r="J2198" s="1" t="str">
        <f t="shared" si="366"/>
        <v>NGR lake sediment grab sample</v>
      </c>
      <c r="K2198" s="1" t="str">
        <f t="shared" si="367"/>
        <v>&lt;177 micron (NGR)</v>
      </c>
      <c r="L2198">
        <v>1</v>
      </c>
      <c r="M2198" t="s">
        <v>142</v>
      </c>
      <c r="N2198">
        <v>7</v>
      </c>
      <c r="O2198" t="s">
        <v>143</v>
      </c>
      <c r="P2198" t="s">
        <v>67</v>
      </c>
      <c r="Q2198" t="s">
        <v>39</v>
      </c>
      <c r="R2198" t="s">
        <v>185</v>
      </c>
      <c r="S2198" t="s">
        <v>92</v>
      </c>
      <c r="T2198" t="s">
        <v>40</v>
      </c>
      <c r="U2198" t="s">
        <v>9431</v>
      </c>
      <c r="V2198" t="s">
        <v>55</v>
      </c>
      <c r="W2198" t="s">
        <v>40</v>
      </c>
      <c r="X2198" t="s">
        <v>70</v>
      </c>
      <c r="Y2198" t="s">
        <v>39</v>
      </c>
      <c r="Z2198" t="s">
        <v>135</v>
      </c>
      <c r="AA2198" t="s">
        <v>44</v>
      </c>
      <c r="AB2198" t="s">
        <v>485</v>
      </c>
      <c r="AC2198" t="s">
        <v>740</v>
      </c>
      <c r="AD2198" t="s">
        <v>354</v>
      </c>
    </row>
    <row r="2199" spans="1:30" hidden="1" x14ac:dyDescent="0.3">
      <c r="A2199" t="s">
        <v>9432</v>
      </c>
      <c r="B2199" t="s">
        <v>9433</v>
      </c>
      <c r="C2199" s="1" t="str">
        <f t="shared" si="368"/>
        <v>21:0504</v>
      </c>
      <c r="D2199" s="1" t="str">
        <f t="shared" si="369"/>
        <v>21:0167</v>
      </c>
      <c r="E2199" t="s">
        <v>9403</v>
      </c>
      <c r="F2199" t="s">
        <v>9434</v>
      </c>
      <c r="H2199">
        <v>52.812243799999997</v>
      </c>
      <c r="I2199">
        <v>-63.9668031</v>
      </c>
      <c r="J2199" s="1" t="str">
        <f t="shared" si="366"/>
        <v>NGR lake sediment grab sample</v>
      </c>
      <c r="K2199" s="1" t="str">
        <f t="shared" si="367"/>
        <v>&lt;177 micron (NGR)</v>
      </c>
      <c r="L2199">
        <v>1</v>
      </c>
      <c r="M2199" t="s">
        <v>52</v>
      </c>
      <c r="N2199">
        <v>8</v>
      </c>
      <c r="O2199" t="s">
        <v>314</v>
      </c>
      <c r="P2199" t="s">
        <v>130</v>
      </c>
      <c r="Q2199" t="s">
        <v>95</v>
      </c>
      <c r="R2199" t="s">
        <v>36</v>
      </c>
      <c r="S2199" t="s">
        <v>38</v>
      </c>
      <c r="T2199" t="s">
        <v>40</v>
      </c>
      <c r="U2199" t="s">
        <v>546</v>
      </c>
      <c r="V2199" t="s">
        <v>202</v>
      </c>
      <c r="W2199" t="s">
        <v>40</v>
      </c>
      <c r="X2199" t="s">
        <v>39</v>
      </c>
      <c r="Y2199" t="s">
        <v>39</v>
      </c>
      <c r="Z2199" t="s">
        <v>613</v>
      </c>
      <c r="AA2199" t="s">
        <v>214</v>
      </c>
      <c r="AB2199" t="s">
        <v>145</v>
      </c>
      <c r="AC2199" t="s">
        <v>97</v>
      </c>
      <c r="AD2199" t="s">
        <v>71</v>
      </c>
    </row>
    <row r="2200" spans="1:30" hidden="1" x14ac:dyDescent="0.3">
      <c r="A2200" t="s">
        <v>9435</v>
      </c>
      <c r="B2200" t="s">
        <v>9436</v>
      </c>
      <c r="C2200" s="1" t="str">
        <f t="shared" si="368"/>
        <v>21:0504</v>
      </c>
      <c r="D2200" s="1" t="str">
        <f t="shared" si="369"/>
        <v>21:0167</v>
      </c>
      <c r="E2200" t="s">
        <v>9403</v>
      </c>
      <c r="F2200" t="s">
        <v>9437</v>
      </c>
      <c r="H2200">
        <v>52.812243799999997</v>
      </c>
      <c r="I2200">
        <v>-63.9668031</v>
      </c>
      <c r="J2200" s="1" t="str">
        <f t="shared" si="366"/>
        <v>NGR lake sediment grab sample</v>
      </c>
      <c r="K2200" s="1" t="str">
        <f t="shared" si="367"/>
        <v>&lt;177 micron (NGR)</v>
      </c>
      <c r="L2200">
        <v>1</v>
      </c>
      <c r="M2200" t="s">
        <v>65</v>
      </c>
      <c r="N2200">
        <v>9</v>
      </c>
      <c r="O2200" t="s">
        <v>823</v>
      </c>
      <c r="P2200" t="s">
        <v>130</v>
      </c>
      <c r="Q2200" t="s">
        <v>95</v>
      </c>
      <c r="R2200" t="s">
        <v>36</v>
      </c>
      <c r="S2200" t="s">
        <v>38</v>
      </c>
      <c r="T2200" t="s">
        <v>40</v>
      </c>
      <c r="U2200" t="s">
        <v>83</v>
      </c>
      <c r="V2200" t="s">
        <v>202</v>
      </c>
      <c r="W2200" t="s">
        <v>40</v>
      </c>
      <c r="X2200" t="s">
        <v>39</v>
      </c>
      <c r="Y2200" t="s">
        <v>39</v>
      </c>
      <c r="Z2200" t="s">
        <v>45</v>
      </c>
      <c r="AA2200" t="s">
        <v>58</v>
      </c>
      <c r="AB2200" t="s">
        <v>582</v>
      </c>
      <c r="AC2200" t="s">
        <v>167</v>
      </c>
      <c r="AD2200" t="s">
        <v>71</v>
      </c>
    </row>
    <row r="2201" spans="1:30" hidden="1" x14ac:dyDescent="0.3">
      <c r="A2201" t="s">
        <v>9438</v>
      </c>
      <c r="B2201" t="s">
        <v>9439</v>
      </c>
      <c r="C2201" s="1" t="str">
        <f t="shared" si="368"/>
        <v>21:0504</v>
      </c>
      <c r="D2201" s="1" t="str">
        <f t="shared" si="369"/>
        <v>21:0167</v>
      </c>
      <c r="E2201" t="s">
        <v>9440</v>
      </c>
      <c r="F2201" t="s">
        <v>9441</v>
      </c>
      <c r="H2201">
        <v>52.771928000000003</v>
      </c>
      <c r="I2201">
        <v>-63.959566700000003</v>
      </c>
      <c r="J2201" s="1" t="str">
        <f t="shared" si="366"/>
        <v>NGR lake sediment grab sample</v>
      </c>
      <c r="K2201" s="1" t="str">
        <f t="shared" si="367"/>
        <v>&lt;177 micron (NGR)</v>
      </c>
      <c r="L2201">
        <v>1</v>
      </c>
      <c r="M2201" t="s">
        <v>150</v>
      </c>
      <c r="N2201">
        <v>10</v>
      </c>
      <c r="O2201" t="s">
        <v>222</v>
      </c>
      <c r="P2201" t="s">
        <v>130</v>
      </c>
      <c r="Q2201" t="s">
        <v>39</v>
      </c>
      <c r="R2201" t="s">
        <v>176</v>
      </c>
      <c r="S2201" t="s">
        <v>55</v>
      </c>
      <c r="T2201" t="s">
        <v>40</v>
      </c>
      <c r="U2201" t="s">
        <v>314</v>
      </c>
      <c r="V2201" t="s">
        <v>2722</v>
      </c>
      <c r="W2201" t="s">
        <v>40</v>
      </c>
      <c r="X2201" t="s">
        <v>179</v>
      </c>
      <c r="Y2201" t="s">
        <v>39</v>
      </c>
      <c r="Z2201" t="s">
        <v>58</v>
      </c>
      <c r="AA2201" t="s">
        <v>241</v>
      </c>
      <c r="AB2201" t="s">
        <v>554</v>
      </c>
      <c r="AC2201" t="s">
        <v>42</v>
      </c>
      <c r="AD2201" t="s">
        <v>44</v>
      </c>
    </row>
    <row r="2202" spans="1:30" hidden="1" x14ac:dyDescent="0.3">
      <c r="A2202" t="s">
        <v>9442</v>
      </c>
      <c r="B2202" t="s">
        <v>9443</v>
      </c>
      <c r="C2202" s="1" t="str">
        <f t="shared" si="368"/>
        <v>21:0504</v>
      </c>
      <c r="D2202" s="1" t="str">
        <f t="shared" si="369"/>
        <v>21:0167</v>
      </c>
      <c r="E2202" t="s">
        <v>9444</v>
      </c>
      <c r="F2202" t="s">
        <v>9445</v>
      </c>
      <c r="H2202">
        <v>52.743023299999997</v>
      </c>
      <c r="I2202">
        <v>-63.953022300000001</v>
      </c>
      <c r="J2202" s="1" t="str">
        <f t="shared" si="366"/>
        <v>NGR lake sediment grab sample</v>
      </c>
      <c r="K2202" s="1" t="str">
        <f t="shared" si="367"/>
        <v>&lt;177 micron (NGR)</v>
      </c>
      <c r="L2202">
        <v>1</v>
      </c>
      <c r="M2202" t="s">
        <v>175</v>
      </c>
      <c r="N2202">
        <v>11</v>
      </c>
      <c r="O2202" t="s">
        <v>129</v>
      </c>
      <c r="P2202" t="s">
        <v>79</v>
      </c>
      <c r="Q2202" t="s">
        <v>95</v>
      </c>
      <c r="R2202" t="s">
        <v>176</v>
      </c>
      <c r="S2202" t="s">
        <v>37</v>
      </c>
      <c r="T2202" t="s">
        <v>40</v>
      </c>
      <c r="U2202" t="s">
        <v>58</v>
      </c>
      <c r="V2202" t="s">
        <v>97</v>
      </c>
      <c r="W2202" t="s">
        <v>40</v>
      </c>
      <c r="X2202" t="s">
        <v>179</v>
      </c>
      <c r="Y2202" t="s">
        <v>95</v>
      </c>
      <c r="Z2202" t="s">
        <v>204</v>
      </c>
      <c r="AA2202" t="s">
        <v>58</v>
      </c>
      <c r="AB2202" t="s">
        <v>232</v>
      </c>
      <c r="AC2202" t="s">
        <v>233</v>
      </c>
      <c r="AD2202" t="s">
        <v>71</v>
      </c>
    </row>
    <row r="2203" spans="1:30" hidden="1" x14ac:dyDescent="0.3">
      <c r="A2203" t="s">
        <v>9446</v>
      </c>
      <c r="B2203" t="s">
        <v>9447</v>
      </c>
      <c r="C2203" s="1" t="str">
        <f t="shared" si="368"/>
        <v>21:0504</v>
      </c>
      <c r="D2203" s="1" t="str">
        <f t="shared" si="369"/>
        <v>21:0167</v>
      </c>
      <c r="E2203" t="s">
        <v>9448</v>
      </c>
      <c r="F2203" t="s">
        <v>9449</v>
      </c>
      <c r="H2203">
        <v>52.7625472</v>
      </c>
      <c r="I2203">
        <v>-63.922727500000001</v>
      </c>
      <c r="J2203" s="1" t="str">
        <f t="shared" si="366"/>
        <v>NGR lake sediment grab sample</v>
      </c>
      <c r="K2203" s="1" t="str">
        <f t="shared" si="367"/>
        <v>&lt;177 micron (NGR)</v>
      </c>
      <c r="L2203">
        <v>1</v>
      </c>
      <c r="M2203" t="s">
        <v>184</v>
      </c>
      <c r="N2203">
        <v>12</v>
      </c>
      <c r="O2203" t="s">
        <v>5778</v>
      </c>
      <c r="P2203" t="s">
        <v>67</v>
      </c>
      <c r="Q2203" t="s">
        <v>95</v>
      </c>
      <c r="R2203" t="s">
        <v>176</v>
      </c>
      <c r="S2203" t="s">
        <v>136</v>
      </c>
      <c r="T2203" t="s">
        <v>40</v>
      </c>
      <c r="U2203" t="s">
        <v>44</v>
      </c>
      <c r="V2203" t="s">
        <v>461</v>
      </c>
      <c r="W2203" t="s">
        <v>40</v>
      </c>
      <c r="X2203" t="s">
        <v>43</v>
      </c>
      <c r="Y2203" t="s">
        <v>39</v>
      </c>
      <c r="Z2203" t="s">
        <v>58</v>
      </c>
      <c r="AA2203" t="s">
        <v>196</v>
      </c>
      <c r="AB2203" t="s">
        <v>559</v>
      </c>
      <c r="AC2203" t="s">
        <v>57</v>
      </c>
      <c r="AD2203" t="s">
        <v>71</v>
      </c>
    </row>
    <row r="2204" spans="1:30" hidden="1" x14ac:dyDescent="0.3">
      <c r="A2204" t="s">
        <v>9450</v>
      </c>
      <c r="B2204" t="s">
        <v>9451</v>
      </c>
      <c r="C2204" s="1" t="str">
        <f t="shared" si="368"/>
        <v>21:0504</v>
      </c>
      <c r="D2204" s="1" t="str">
        <f t="shared" si="369"/>
        <v>21:0167</v>
      </c>
      <c r="E2204" t="s">
        <v>9452</v>
      </c>
      <c r="F2204" t="s">
        <v>9453</v>
      </c>
      <c r="H2204">
        <v>52.771771200000003</v>
      </c>
      <c r="I2204">
        <v>-63.916919200000002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1</v>
      </c>
      <c r="M2204" t="s">
        <v>191</v>
      </c>
      <c r="N2204">
        <v>13</v>
      </c>
      <c r="O2204" t="s">
        <v>1019</v>
      </c>
      <c r="P2204" t="s">
        <v>54</v>
      </c>
      <c r="Q2204" t="s">
        <v>95</v>
      </c>
      <c r="R2204" t="s">
        <v>119</v>
      </c>
      <c r="S2204" t="s">
        <v>55</v>
      </c>
      <c r="T2204" t="s">
        <v>40</v>
      </c>
      <c r="U2204" t="s">
        <v>222</v>
      </c>
      <c r="V2204" t="s">
        <v>47</v>
      </c>
      <c r="W2204" t="s">
        <v>40</v>
      </c>
      <c r="X2204" t="s">
        <v>43</v>
      </c>
      <c r="Y2204" t="s">
        <v>39</v>
      </c>
      <c r="Z2204" t="s">
        <v>423</v>
      </c>
      <c r="AA2204" t="s">
        <v>196</v>
      </c>
      <c r="AB2204" t="s">
        <v>1579</v>
      </c>
      <c r="AC2204" t="s">
        <v>239</v>
      </c>
      <c r="AD2204" t="s">
        <v>2471</v>
      </c>
    </row>
    <row r="2205" spans="1:30" hidden="1" x14ac:dyDescent="0.3">
      <c r="A2205" t="s">
        <v>9454</v>
      </c>
      <c r="B2205" t="s">
        <v>9455</v>
      </c>
      <c r="C2205" s="1" t="str">
        <f t="shared" si="368"/>
        <v>21:0504</v>
      </c>
      <c r="D2205" s="1" t="str">
        <f t="shared" si="369"/>
        <v>21:0167</v>
      </c>
      <c r="E2205" t="s">
        <v>9456</v>
      </c>
      <c r="F2205" t="s">
        <v>9457</v>
      </c>
      <c r="H2205">
        <v>52.780799899999998</v>
      </c>
      <c r="I2205">
        <v>-63.880963800000004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1</v>
      </c>
      <c r="M2205" t="s">
        <v>201</v>
      </c>
      <c r="N2205">
        <v>14</v>
      </c>
      <c r="O2205" t="s">
        <v>135</v>
      </c>
      <c r="P2205" t="s">
        <v>153</v>
      </c>
      <c r="Q2205" t="s">
        <v>39</v>
      </c>
      <c r="R2205" t="s">
        <v>119</v>
      </c>
      <c r="S2205" t="s">
        <v>55</v>
      </c>
      <c r="T2205" t="s">
        <v>40</v>
      </c>
      <c r="U2205" t="s">
        <v>391</v>
      </c>
      <c r="V2205" t="s">
        <v>42</v>
      </c>
      <c r="W2205" t="s">
        <v>40</v>
      </c>
      <c r="X2205" t="s">
        <v>179</v>
      </c>
      <c r="Y2205" t="s">
        <v>95</v>
      </c>
      <c r="Z2205" t="s">
        <v>135</v>
      </c>
      <c r="AA2205" t="s">
        <v>115</v>
      </c>
      <c r="AB2205" t="s">
        <v>582</v>
      </c>
      <c r="AC2205" t="s">
        <v>239</v>
      </c>
      <c r="AD2205" t="s">
        <v>122</v>
      </c>
    </row>
    <row r="2206" spans="1:30" hidden="1" x14ac:dyDescent="0.3">
      <c r="A2206" t="s">
        <v>9458</v>
      </c>
      <c r="B2206" t="s">
        <v>9459</v>
      </c>
      <c r="C2206" s="1" t="str">
        <f t="shared" si="368"/>
        <v>21:0504</v>
      </c>
      <c r="D2206" s="1" t="str">
        <f t="shared" si="369"/>
        <v>21:0167</v>
      </c>
      <c r="E2206" t="s">
        <v>9460</v>
      </c>
      <c r="F2206" t="s">
        <v>9461</v>
      </c>
      <c r="H2206">
        <v>52.779508499999999</v>
      </c>
      <c r="I2206">
        <v>-63.831955600000001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1</v>
      </c>
      <c r="M2206" t="s">
        <v>210</v>
      </c>
      <c r="N2206">
        <v>15</v>
      </c>
      <c r="O2206" t="s">
        <v>1101</v>
      </c>
      <c r="P2206" t="s">
        <v>193</v>
      </c>
      <c r="Q2206" t="s">
        <v>95</v>
      </c>
      <c r="R2206" t="s">
        <v>119</v>
      </c>
      <c r="S2206" t="s">
        <v>37</v>
      </c>
      <c r="T2206" t="s">
        <v>40</v>
      </c>
      <c r="U2206" t="s">
        <v>45</v>
      </c>
      <c r="V2206" t="s">
        <v>974</v>
      </c>
      <c r="W2206" t="s">
        <v>40</v>
      </c>
      <c r="X2206" t="s">
        <v>179</v>
      </c>
      <c r="Y2206" t="s">
        <v>39</v>
      </c>
      <c r="Z2206" t="s">
        <v>423</v>
      </c>
      <c r="AA2206" t="s">
        <v>115</v>
      </c>
      <c r="AB2206" t="s">
        <v>695</v>
      </c>
      <c r="AC2206" t="s">
        <v>239</v>
      </c>
      <c r="AD2206" t="s">
        <v>115</v>
      </c>
    </row>
    <row r="2207" spans="1:30" hidden="1" x14ac:dyDescent="0.3">
      <c r="A2207" t="s">
        <v>9462</v>
      </c>
      <c r="B2207" t="s">
        <v>9463</v>
      </c>
      <c r="C2207" s="1" t="str">
        <f t="shared" si="368"/>
        <v>21:0504</v>
      </c>
      <c r="D2207" s="1" t="str">
        <f t="shared" si="369"/>
        <v>21:0167</v>
      </c>
      <c r="E2207" t="s">
        <v>9464</v>
      </c>
      <c r="F2207" t="s">
        <v>9465</v>
      </c>
      <c r="H2207">
        <v>52.780748699999997</v>
      </c>
      <c r="I2207">
        <v>-63.7582077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1</v>
      </c>
      <c r="M2207" t="s">
        <v>221</v>
      </c>
      <c r="N2207">
        <v>16</v>
      </c>
      <c r="O2207" t="s">
        <v>45</v>
      </c>
      <c r="P2207" t="s">
        <v>176</v>
      </c>
      <c r="Q2207" t="s">
        <v>95</v>
      </c>
      <c r="R2207" t="s">
        <v>202</v>
      </c>
      <c r="S2207" t="s">
        <v>131</v>
      </c>
      <c r="T2207" t="s">
        <v>40</v>
      </c>
      <c r="U2207" t="s">
        <v>392</v>
      </c>
      <c r="V2207" t="s">
        <v>1572</v>
      </c>
      <c r="W2207" t="s">
        <v>40</v>
      </c>
      <c r="X2207" t="s">
        <v>43</v>
      </c>
      <c r="Y2207" t="s">
        <v>39</v>
      </c>
      <c r="Z2207" t="s">
        <v>214</v>
      </c>
      <c r="AA2207" t="s">
        <v>115</v>
      </c>
      <c r="AB2207" t="s">
        <v>437</v>
      </c>
      <c r="AC2207" t="s">
        <v>239</v>
      </c>
      <c r="AD2207" t="s">
        <v>45</v>
      </c>
    </row>
    <row r="2208" spans="1:30" hidden="1" x14ac:dyDescent="0.3">
      <c r="A2208" t="s">
        <v>9466</v>
      </c>
      <c r="B2208" t="s">
        <v>9467</v>
      </c>
      <c r="C2208" s="1" t="str">
        <f t="shared" si="368"/>
        <v>21:0504</v>
      </c>
      <c r="D2208" s="1" t="str">
        <f t="shared" si="369"/>
        <v>21:0167</v>
      </c>
      <c r="E2208" t="s">
        <v>9468</v>
      </c>
      <c r="F2208" t="s">
        <v>9469</v>
      </c>
      <c r="H2208">
        <v>52.774246099999999</v>
      </c>
      <c r="I2208">
        <v>-63.5968236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1</v>
      </c>
      <c r="M2208" t="s">
        <v>230</v>
      </c>
      <c r="N2208">
        <v>17</v>
      </c>
      <c r="O2208" t="s">
        <v>214</v>
      </c>
      <c r="P2208" t="s">
        <v>38</v>
      </c>
      <c r="Q2208" t="s">
        <v>37</v>
      </c>
      <c r="R2208" t="s">
        <v>202</v>
      </c>
      <c r="S2208" t="s">
        <v>55</v>
      </c>
      <c r="T2208" t="s">
        <v>40</v>
      </c>
      <c r="U2208" t="s">
        <v>204</v>
      </c>
      <c r="V2208" t="s">
        <v>920</v>
      </c>
      <c r="W2208" t="s">
        <v>40</v>
      </c>
      <c r="X2208" t="s">
        <v>43</v>
      </c>
      <c r="Y2208" t="s">
        <v>95</v>
      </c>
      <c r="Z2208" t="s">
        <v>204</v>
      </c>
      <c r="AA2208" t="s">
        <v>44</v>
      </c>
      <c r="AB2208" t="s">
        <v>493</v>
      </c>
      <c r="AC2208" t="s">
        <v>94</v>
      </c>
      <c r="AD2208" t="s">
        <v>48</v>
      </c>
    </row>
    <row r="2209" spans="1:30" hidden="1" x14ac:dyDescent="0.3">
      <c r="A2209" t="s">
        <v>9470</v>
      </c>
      <c r="B2209" t="s">
        <v>9471</v>
      </c>
      <c r="C2209" s="1" t="str">
        <f t="shared" si="368"/>
        <v>21:0504</v>
      </c>
      <c r="D2209" s="1" t="str">
        <f t="shared" si="369"/>
        <v>21:0167</v>
      </c>
      <c r="E2209" t="s">
        <v>9472</v>
      </c>
      <c r="F2209" t="s">
        <v>9473</v>
      </c>
      <c r="H2209">
        <v>52.758349799999998</v>
      </c>
      <c r="I2209">
        <v>-63.550894599999999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1</v>
      </c>
      <c r="M2209" t="s">
        <v>238</v>
      </c>
      <c r="N2209">
        <v>18</v>
      </c>
      <c r="O2209" t="s">
        <v>676</v>
      </c>
      <c r="P2209" t="s">
        <v>185</v>
      </c>
      <c r="Q2209" t="s">
        <v>95</v>
      </c>
      <c r="R2209" t="s">
        <v>119</v>
      </c>
      <c r="S2209" t="s">
        <v>202</v>
      </c>
      <c r="T2209" t="s">
        <v>194</v>
      </c>
      <c r="U2209" t="s">
        <v>9474</v>
      </c>
      <c r="V2209" t="s">
        <v>590</v>
      </c>
      <c r="W2209" t="s">
        <v>40</v>
      </c>
      <c r="X2209" t="s">
        <v>179</v>
      </c>
      <c r="Y2209" t="s">
        <v>55</v>
      </c>
      <c r="Z2209" t="s">
        <v>135</v>
      </c>
      <c r="AA2209" t="s">
        <v>115</v>
      </c>
      <c r="AB2209" t="s">
        <v>825</v>
      </c>
      <c r="AC2209" t="s">
        <v>179</v>
      </c>
      <c r="AD2209" t="s">
        <v>122</v>
      </c>
    </row>
    <row r="2210" spans="1:30" hidden="1" x14ac:dyDescent="0.3">
      <c r="A2210" t="s">
        <v>9475</v>
      </c>
      <c r="B2210" t="s">
        <v>9476</v>
      </c>
      <c r="C2210" s="1" t="str">
        <f t="shared" si="368"/>
        <v>21:0504</v>
      </c>
      <c r="D2210" s="1" t="str">
        <f t="shared" si="369"/>
        <v>21:0167</v>
      </c>
      <c r="E2210" t="s">
        <v>9477</v>
      </c>
      <c r="F2210" t="s">
        <v>9478</v>
      </c>
      <c r="H2210">
        <v>52.747650200000002</v>
      </c>
      <c r="I2210">
        <v>-63.483371400000003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1</v>
      </c>
      <c r="M2210" t="s">
        <v>246</v>
      </c>
      <c r="N2210">
        <v>19</v>
      </c>
      <c r="O2210" t="s">
        <v>196</v>
      </c>
      <c r="P2210" t="s">
        <v>66</v>
      </c>
      <c r="Q2210" t="s">
        <v>95</v>
      </c>
      <c r="R2210" t="s">
        <v>54</v>
      </c>
      <c r="S2210" t="s">
        <v>165</v>
      </c>
      <c r="T2210" t="s">
        <v>194</v>
      </c>
      <c r="U2210" t="s">
        <v>9479</v>
      </c>
      <c r="V2210" t="s">
        <v>378</v>
      </c>
      <c r="W2210" t="s">
        <v>194</v>
      </c>
      <c r="X2210" t="s">
        <v>43</v>
      </c>
      <c r="Y2210" t="s">
        <v>136</v>
      </c>
      <c r="Z2210" t="s">
        <v>423</v>
      </c>
      <c r="AA2210" t="s">
        <v>392</v>
      </c>
      <c r="AB2210" t="s">
        <v>294</v>
      </c>
      <c r="AC2210" t="s">
        <v>39</v>
      </c>
      <c r="AD2210" t="s">
        <v>241</v>
      </c>
    </row>
    <row r="2211" spans="1:30" hidden="1" x14ac:dyDescent="0.3">
      <c r="A2211" t="s">
        <v>9480</v>
      </c>
      <c r="B2211" t="s">
        <v>9481</v>
      </c>
      <c r="C2211" s="1" t="str">
        <f t="shared" si="368"/>
        <v>21:0504</v>
      </c>
      <c r="D2211" s="1" t="str">
        <f>HYPERLINK("http://geochem.nrcan.gc.ca/cdogs/content/svy/svy_e.htm", "")</f>
        <v/>
      </c>
      <c r="G2211" s="1" t="str">
        <f>HYPERLINK("http://geochem.nrcan.gc.ca/cdogs/content/cr_/cr_00055_e.htm", "55")</f>
        <v>55</v>
      </c>
      <c r="J2211" t="s">
        <v>161</v>
      </c>
      <c r="K2211" t="s">
        <v>162</v>
      </c>
      <c r="L2211">
        <v>1</v>
      </c>
      <c r="M2211" t="s">
        <v>163</v>
      </c>
      <c r="N2211">
        <v>20</v>
      </c>
      <c r="O2211" t="s">
        <v>77</v>
      </c>
      <c r="P2211" t="s">
        <v>130</v>
      </c>
      <c r="Q2211" t="s">
        <v>68</v>
      </c>
      <c r="R2211" t="s">
        <v>165</v>
      </c>
      <c r="S2211" t="s">
        <v>136</v>
      </c>
      <c r="T2211" t="s">
        <v>40</v>
      </c>
      <c r="U2211" t="s">
        <v>71</v>
      </c>
      <c r="V2211" t="s">
        <v>974</v>
      </c>
      <c r="W2211" t="s">
        <v>40</v>
      </c>
      <c r="X2211" t="s">
        <v>70</v>
      </c>
      <c r="Y2211" t="s">
        <v>136</v>
      </c>
      <c r="Z2211" t="s">
        <v>134</v>
      </c>
      <c r="AA2211" t="s">
        <v>44</v>
      </c>
      <c r="AB2211" t="s">
        <v>66</v>
      </c>
      <c r="AC2211" t="s">
        <v>371</v>
      </c>
      <c r="AD2211" t="s">
        <v>478</v>
      </c>
    </row>
    <row r="2212" spans="1:30" hidden="1" x14ac:dyDescent="0.3">
      <c r="A2212" t="s">
        <v>9482</v>
      </c>
      <c r="B2212" t="s">
        <v>9483</v>
      </c>
      <c r="C2212" s="1" t="str">
        <f t="shared" si="368"/>
        <v>21:0504</v>
      </c>
      <c r="D2212" s="1" t="str">
        <f t="shared" ref="D2212:D2223" si="370">HYPERLINK("http://geochem.nrcan.gc.ca/cdogs/content/svy/svy210167_e.htm", "21:0167")</f>
        <v>21:0167</v>
      </c>
      <c r="E2212" t="s">
        <v>9484</v>
      </c>
      <c r="F2212" t="s">
        <v>9485</v>
      </c>
      <c r="H2212">
        <v>52.729358099999999</v>
      </c>
      <c r="I2212">
        <v>-63.400688100000004</v>
      </c>
      <c r="J2212" s="1" t="str">
        <f t="shared" ref="J2212:J2223" si="371">HYPERLINK("http://geochem.nrcan.gc.ca/cdogs/content/kwd/kwd020027_e.htm", "NGR lake sediment grab sample")</f>
        <v>NGR lake sediment grab sample</v>
      </c>
      <c r="K2212" s="1" t="str">
        <f t="shared" ref="K2212:K2223" si="372">HYPERLINK("http://geochem.nrcan.gc.ca/cdogs/content/kwd/kwd080006_e.htm", "&lt;177 micron (NGR)")</f>
        <v>&lt;177 micron (NGR)</v>
      </c>
      <c r="L2212">
        <v>2</v>
      </c>
      <c r="M2212" t="s">
        <v>34</v>
      </c>
      <c r="N2212">
        <v>21</v>
      </c>
      <c r="O2212" t="s">
        <v>129</v>
      </c>
      <c r="P2212" t="s">
        <v>202</v>
      </c>
      <c r="Q2212" t="s">
        <v>39</v>
      </c>
      <c r="R2212" t="s">
        <v>79</v>
      </c>
      <c r="S2212" t="s">
        <v>39</v>
      </c>
      <c r="T2212" t="s">
        <v>40</v>
      </c>
      <c r="U2212" t="s">
        <v>214</v>
      </c>
      <c r="V2212" t="s">
        <v>179</v>
      </c>
      <c r="W2212" t="s">
        <v>194</v>
      </c>
      <c r="X2212" t="s">
        <v>43</v>
      </c>
      <c r="Y2212" t="s">
        <v>95</v>
      </c>
      <c r="Z2212" t="s">
        <v>263</v>
      </c>
      <c r="AA2212" t="s">
        <v>115</v>
      </c>
      <c r="AB2212" t="s">
        <v>385</v>
      </c>
      <c r="AC2212" t="s">
        <v>250</v>
      </c>
      <c r="AD2212" t="s">
        <v>478</v>
      </c>
    </row>
    <row r="2213" spans="1:30" hidden="1" x14ac:dyDescent="0.3">
      <c r="A2213" t="s">
        <v>9486</v>
      </c>
      <c r="B2213" t="s">
        <v>9487</v>
      </c>
      <c r="C2213" s="1" t="str">
        <f t="shared" si="368"/>
        <v>21:0504</v>
      </c>
      <c r="D2213" s="1" t="str">
        <f t="shared" si="370"/>
        <v>21:0167</v>
      </c>
      <c r="E2213" t="s">
        <v>9488</v>
      </c>
      <c r="F2213" t="s">
        <v>9489</v>
      </c>
      <c r="H2213">
        <v>52.720542100000003</v>
      </c>
      <c r="I2213">
        <v>-63.435473399999999</v>
      </c>
      <c r="J2213" s="1" t="str">
        <f t="shared" si="371"/>
        <v>NGR lake sediment grab sample</v>
      </c>
      <c r="K2213" s="1" t="str">
        <f t="shared" si="372"/>
        <v>&lt;177 micron (NGR)</v>
      </c>
      <c r="L2213">
        <v>2</v>
      </c>
      <c r="M2213" t="s">
        <v>76</v>
      </c>
      <c r="N2213">
        <v>22</v>
      </c>
      <c r="O2213" t="s">
        <v>3947</v>
      </c>
      <c r="P2213" t="s">
        <v>54</v>
      </c>
      <c r="Q2213" t="s">
        <v>95</v>
      </c>
      <c r="R2213" t="s">
        <v>232</v>
      </c>
      <c r="S2213" t="s">
        <v>477</v>
      </c>
      <c r="T2213" t="s">
        <v>40</v>
      </c>
      <c r="U2213" t="s">
        <v>9479</v>
      </c>
      <c r="V2213" t="s">
        <v>378</v>
      </c>
      <c r="W2213" t="s">
        <v>40</v>
      </c>
      <c r="X2213" t="s">
        <v>179</v>
      </c>
      <c r="Y2213" t="s">
        <v>39</v>
      </c>
      <c r="Z2213" t="s">
        <v>58</v>
      </c>
      <c r="AA2213" t="s">
        <v>409</v>
      </c>
      <c r="AB2213" t="s">
        <v>2291</v>
      </c>
      <c r="AC2213" t="s">
        <v>60</v>
      </c>
      <c r="AD2213" t="s">
        <v>44</v>
      </c>
    </row>
    <row r="2214" spans="1:30" hidden="1" x14ac:dyDescent="0.3">
      <c r="A2214" t="s">
        <v>9490</v>
      </c>
      <c r="B2214" t="s">
        <v>9491</v>
      </c>
      <c r="C2214" s="1" t="str">
        <f t="shared" si="368"/>
        <v>21:0504</v>
      </c>
      <c r="D2214" s="1" t="str">
        <f t="shared" si="370"/>
        <v>21:0167</v>
      </c>
      <c r="E2214" t="s">
        <v>9484</v>
      </c>
      <c r="F2214" t="s">
        <v>9492</v>
      </c>
      <c r="H2214">
        <v>52.729358099999999</v>
      </c>
      <c r="I2214">
        <v>-63.400688100000004</v>
      </c>
      <c r="J2214" s="1" t="str">
        <f t="shared" si="371"/>
        <v>NGR lake sediment grab sample</v>
      </c>
      <c r="K2214" s="1" t="str">
        <f t="shared" si="372"/>
        <v>&lt;177 micron (NGR)</v>
      </c>
      <c r="L2214">
        <v>2</v>
      </c>
      <c r="M2214" t="s">
        <v>65</v>
      </c>
      <c r="N2214">
        <v>23</v>
      </c>
      <c r="O2214" t="s">
        <v>510</v>
      </c>
      <c r="P2214" t="s">
        <v>119</v>
      </c>
      <c r="Q2214" t="s">
        <v>39</v>
      </c>
      <c r="R2214" t="s">
        <v>79</v>
      </c>
      <c r="S2214" t="s">
        <v>39</v>
      </c>
      <c r="T2214" t="s">
        <v>194</v>
      </c>
      <c r="U2214" t="s">
        <v>58</v>
      </c>
      <c r="V2214" t="s">
        <v>239</v>
      </c>
      <c r="W2214" t="s">
        <v>40</v>
      </c>
      <c r="X2214" t="s">
        <v>43</v>
      </c>
      <c r="Y2214" t="s">
        <v>95</v>
      </c>
      <c r="Z2214" t="s">
        <v>204</v>
      </c>
      <c r="AA2214" t="s">
        <v>83</v>
      </c>
      <c r="AB2214" t="s">
        <v>952</v>
      </c>
      <c r="AC2214" t="s">
        <v>94</v>
      </c>
      <c r="AD2214" t="s">
        <v>478</v>
      </c>
    </row>
    <row r="2215" spans="1:30" hidden="1" x14ac:dyDescent="0.3">
      <c r="A2215" t="s">
        <v>9493</v>
      </c>
      <c r="B2215" t="s">
        <v>9494</v>
      </c>
      <c r="C2215" s="1" t="str">
        <f t="shared" si="368"/>
        <v>21:0504</v>
      </c>
      <c r="D2215" s="1" t="str">
        <f t="shared" si="370"/>
        <v>21:0167</v>
      </c>
      <c r="E2215" t="s">
        <v>9484</v>
      </c>
      <c r="F2215" t="s">
        <v>9495</v>
      </c>
      <c r="H2215">
        <v>52.729358099999999</v>
      </c>
      <c r="I2215">
        <v>-63.400688100000004</v>
      </c>
      <c r="J2215" s="1" t="str">
        <f t="shared" si="371"/>
        <v>NGR lake sediment grab sample</v>
      </c>
      <c r="K2215" s="1" t="str">
        <f t="shared" si="372"/>
        <v>&lt;177 micron (NGR)</v>
      </c>
      <c r="L2215">
        <v>2</v>
      </c>
      <c r="M2215" t="s">
        <v>52</v>
      </c>
      <c r="N2215">
        <v>24</v>
      </c>
      <c r="O2215" t="s">
        <v>135</v>
      </c>
      <c r="P2215" t="s">
        <v>92</v>
      </c>
      <c r="Q2215" t="s">
        <v>39</v>
      </c>
      <c r="R2215" t="s">
        <v>79</v>
      </c>
      <c r="S2215" t="s">
        <v>39</v>
      </c>
      <c r="T2215" t="s">
        <v>40</v>
      </c>
      <c r="U2215" t="s">
        <v>337</v>
      </c>
      <c r="V2215" t="s">
        <v>94</v>
      </c>
      <c r="W2215" t="s">
        <v>40</v>
      </c>
      <c r="X2215" t="s">
        <v>179</v>
      </c>
      <c r="Y2215" t="s">
        <v>95</v>
      </c>
      <c r="Z2215" t="s">
        <v>134</v>
      </c>
      <c r="AA2215" t="s">
        <v>196</v>
      </c>
      <c r="AB2215" t="s">
        <v>678</v>
      </c>
      <c r="AC2215" t="s">
        <v>144</v>
      </c>
      <c r="AD2215" t="s">
        <v>107</v>
      </c>
    </row>
    <row r="2216" spans="1:30" hidden="1" x14ac:dyDescent="0.3">
      <c r="A2216" t="s">
        <v>9496</v>
      </c>
      <c r="B2216" t="s">
        <v>9497</v>
      </c>
      <c r="C2216" s="1" t="str">
        <f t="shared" si="368"/>
        <v>21:0504</v>
      </c>
      <c r="D2216" s="1" t="str">
        <f t="shared" si="370"/>
        <v>21:0167</v>
      </c>
      <c r="E2216" t="s">
        <v>9498</v>
      </c>
      <c r="F2216" t="s">
        <v>9499</v>
      </c>
      <c r="H2216">
        <v>52.716465100000001</v>
      </c>
      <c r="I2216">
        <v>-63.349999599999997</v>
      </c>
      <c r="J2216" s="1" t="str">
        <f t="shared" si="371"/>
        <v>NGR lake sediment grab sample</v>
      </c>
      <c r="K2216" s="1" t="str">
        <f t="shared" si="372"/>
        <v>&lt;177 micron (NGR)</v>
      </c>
      <c r="L2216">
        <v>2</v>
      </c>
      <c r="M2216" t="s">
        <v>91</v>
      </c>
      <c r="N2216">
        <v>25</v>
      </c>
      <c r="O2216" t="s">
        <v>58</v>
      </c>
      <c r="P2216" t="s">
        <v>92</v>
      </c>
      <c r="Q2216" t="s">
        <v>39</v>
      </c>
      <c r="R2216" t="s">
        <v>176</v>
      </c>
      <c r="S2216" t="s">
        <v>185</v>
      </c>
      <c r="T2216" t="s">
        <v>40</v>
      </c>
      <c r="U2216" t="s">
        <v>1242</v>
      </c>
      <c r="V2216" t="s">
        <v>55</v>
      </c>
      <c r="W2216" t="s">
        <v>40</v>
      </c>
      <c r="X2216" t="s">
        <v>43</v>
      </c>
      <c r="Y2216" t="s">
        <v>39</v>
      </c>
      <c r="Z2216" t="s">
        <v>135</v>
      </c>
      <c r="AA2216" t="s">
        <v>258</v>
      </c>
      <c r="AB2216" t="s">
        <v>2756</v>
      </c>
      <c r="AC2216" t="s">
        <v>57</v>
      </c>
      <c r="AD2216" t="s">
        <v>478</v>
      </c>
    </row>
    <row r="2217" spans="1:30" hidden="1" x14ac:dyDescent="0.3">
      <c r="A2217" t="s">
        <v>9500</v>
      </c>
      <c r="B2217" t="s">
        <v>9501</v>
      </c>
      <c r="C2217" s="1" t="str">
        <f t="shared" si="368"/>
        <v>21:0504</v>
      </c>
      <c r="D2217" s="1" t="str">
        <f t="shared" si="370"/>
        <v>21:0167</v>
      </c>
      <c r="E2217" t="s">
        <v>9502</v>
      </c>
      <c r="F2217" t="s">
        <v>9503</v>
      </c>
      <c r="H2217">
        <v>52.759673999999997</v>
      </c>
      <c r="I2217">
        <v>-63.2924948</v>
      </c>
      <c r="J2217" s="1" t="str">
        <f t="shared" si="371"/>
        <v>NGR lake sediment grab sample</v>
      </c>
      <c r="K2217" s="1" t="str">
        <f t="shared" si="372"/>
        <v>&lt;177 micron (NGR)</v>
      </c>
      <c r="L2217">
        <v>2</v>
      </c>
      <c r="M2217" t="s">
        <v>102</v>
      </c>
      <c r="N2217">
        <v>26</v>
      </c>
      <c r="O2217" t="s">
        <v>53</v>
      </c>
      <c r="P2217" t="s">
        <v>68</v>
      </c>
      <c r="Q2217" t="s">
        <v>95</v>
      </c>
      <c r="R2217" t="s">
        <v>92</v>
      </c>
      <c r="S2217" t="s">
        <v>37</v>
      </c>
      <c r="T2217" t="s">
        <v>40</v>
      </c>
      <c r="U2217" t="s">
        <v>1139</v>
      </c>
      <c r="V2217" t="s">
        <v>233</v>
      </c>
      <c r="W2217" t="s">
        <v>40</v>
      </c>
      <c r="X2217" t="s">
        <v>43</v>
      </c>
      <c r="Y2217" t="s">
        <v>95</v>
      </c>
      <c r="Z2217" t="s">
        <v>164</v>
      </c>
      <c r="AA2217" t="s">
        <v>44</v>
      </c>
      <c r="AB2217" t="s">
        <v>2747</v>
      </c>
      <c r="AC2217" t="s">
        <v>94</v>
      </c>
      <c r="AD2217" t="s">
        <v>83</v>
      </c>
    </row>
    <row r="2218" spans="1:30" hidden="1" x14ac:dyDescent="0.3">
      <c r="A2218" t="s">
        <v>9504</v>
      </c>
      <c r="B2218" t="s">
        <v>9505</v>
      </c>
      <c r="C2218" s="1" t="str">
        <f t="shared" si="368"/>
        <v>21:0504</v>
      </c>
      <c r="D2218" s="1" t="str">
        <f t="shared" si="370"/>
        <v>21:0167</v>
      </c>
      <c r="E2218" t="s">
        <v>9506</v>
      </c>
      <c r="F2218" t="s">
        <v>9507</v>
      </c>
      <c r="H2218">
        <v>52.755267099999998</v>
      </c>
      <c r="I2218">
        <v>-63.340339</v>
      </c>
      <c r="J2218" s="1" t="str">
        <f t="shared" si="371"/>
        <v>NGR lake sediment grab sample</v>
      </c>
      <c r="K2218" s="1" t="str">
        <f t="shared" si="372"/>
        <v>&lt;177 micron (NGR)</v>
      </c>
      <c r="L2218">
        <v>2</v>
      </c>
      <c r="M2218" t="s">
        <v>113</v>
      </c>
      <c r="N2218">
        <v>27</v>
      </c>
      <c r="O2218" t="s">
        <v>546</v>
      </c>
      <c r="P2218" t="s">
        <v>165</v>
      </c>
      <c r="Q2218" t="s">
        <v>95</v>
      </c>
      <c r="R2218" t="s">
        <v>130</v>
      </c>
      <c r="S2218" t="s">
        <v>276</v>
      </c>
      <c r="T2218" t="s">
        <v>194</v>
      </c>
      <c r="U2218" t="s">
        <v>9508</v>
      </c>
      <c r="V2218" t="s">
        <v>3016</v>
      </c>
      <c r="W2218" t="s">
        <v>40</v>
      </c>
      <c r="X2218" t="s">
        <v>179</v>
      </c>
      <c r="Y2218" t="s">
        <v>95</v>
      </c>
      <c r="Z2218" t="s">
        <v>258</v>
      </c>
      <c r="AA2218" t="s">
        <v>314</v>
      </c>
      <c r="AB2218" t="s">
        <v>176</v>
      </c>
      <c r="AC2218" t="s">
        <v>596</v>
      </c>
      <c r="AD2218" t="s">
        <v>409</v>
      </c>
    </row>
    <row r="2219" spans="1:30" hidden="1" x14ac:dyDescent="0.3">
      <c r="A2219" t="s">
        <v>9509</v>
      </c>
      <c r="B2219" t="s">
        <v>9510</v>
      </c>
      <c r="C2219" s="1" t="str">
        <f t="shared" si="368"/>
        <v>21:0504</v>
      </c>
      <c r="D2219" s="1" t="str">
        <f t="shared" si="370"/>
        <v>21:0167</v>
      </c>
      <c r="E2219" t="s">
        <v>9511</v>
      </c>
      <c r="F2219" t="s">
        <v>9512</v>
      </c>
      <c r="H2219">
        <v>52.750934000000001</v>
      </c>
      <c r="I2219">
        <v>-63.378870300000003</v>
      </c>
      <c r="J2219" s="1" t="str">
        <f t="shared" si="371"/>
        <v>NGR lake sediment grab sample</v>
      </c>
      <c r="K2219" s="1" t="str">
        <f t="shared" si="372"/>
        <v>&lt;177 micron (NGR)</v>
      </c>
      <c r="L2219">
        <v>2</v>
      </c>
      <c r="M2219" t="s">
        <v>127</v>
      </c>
      <c r="N2219">
        <v>28</v>
      </c>
      <c r="O2219" t="s">
        <v>1167</v>
      </c>
      <c r="P2219" t="s">
        <v>256</v>
      </c>
      <c r="Q2219" t="s">
        <v>95</v>
      </c>
      <c r="R2219" t="s">
        <v>185</v>
      </c>
      <c r="S2219" t="s">
        <v>169</v>
      </c>
      <c r="T2219" t="s">
        <v>40</v>
      </c>
      <c r="U2219" t="s">
        <v>5592</v>
      </c>
      <c r="V2219" t="s">
        <v>2278</v>
      </c>
      <c r="W2219" t="s">
        <v>40</v>
      </c>
      <c r="X2219" t="s">
        <v>179</v>
      </c>
      <c r="Y2219" t="s">
        <v>39</v>
      </c>
      <c r="Z2219" t="s">
        <v>211</v>
      </c>
      <c r="AA2219" t="s">
        <v>203</v>
      </c>
      <c r="AB2219" t="s">
        <v>104</v>
      </c>
      <c r="AC2219" t="s">
        <v>106</v>
      </c>
      <c r="AD2219" t="s">
        <v>324</v>
      </c>
    </row>
    <row r="2220" spans="1:30" hidden="1" x14ac:dyDescent="0.3">
      <c r="A2220" t="s">
        <v>9513</v>
      </c>
      <c r="B2220" t="s">
        <v>9514</v>
      </c>
      <c r="C2220" s="1" t="str">
        <f t="shared" si="368"/>
        <v>21:0504</v>
      </c>
      <c r="D2220" s="1" t="str">
        <f t="shared" si="370"/>
        <v>21:0167</v>
      </c>
      <c r="E2220" t="s">
        <v>9515</v>
      </c>
      <c r="F2220" t="s">
        <v>9516</v>
      </c>
      <c r="H2220">
        <v>52.785224700000001</v>
      </c>
      <c r="I2220">
        <v>-63.507866</v>
      </c>
      <c r="J2220" s="1" t="str">
        <f t="shared" si="371"/>
        <v>NGR lake sediment grab sample</v>
      </c>
      <c r="K2220" s="1" t="str">
        <f t="shared" si="372"/>
        <v>&lt;177 micron (NGR)</v>
      </c>
      <c r="L2220">
        <v>2</v>
      </c>
      <c r="M2220" t="s">
        <v>142</v>
      </c>
      <c r="N2220">
        <v>29</v>
      </c>
      <c r="O2220" t="s">
        <v>241</v>
      </c>
      <c r="P2220" t="s">
        <v>145</v>
      </c>
      <c r="Q2220" t="s">
        <v>95</v>
      </c>
      <c r="R2220" t="s">
        <v>130</v>
      </c>
      <c r="S2220" t="s">
        <v>164</v>
      </c>
      <c r="T2220" t="s">
        <v>40</v>
      </c>
      <c r="U2220" t="s">
        <v>2600</v>
      </c>
      <c r="V2220" t="s">
        <v>479</v>
      </c>
      <c r="W2220" t="s">
        <v>40</v>
      </c>
      <c r="X2220" t="s">
        <v>179</v>
      </c>
      <c r="Y2220" t="s">
        <v>39</v>
      </c>
      <c r="Z2220" t="s">
        <v>214</v>
      </c>
      <c r="AA2220" t="s">
        <v>48</v>
      </c>
      <c r="AB2220" t="s">
        <v>597</v>
      </c>
      <c r="AC2220" t="s">
        <v>70</v>
      </c>
      <c r="AD2220" t="s">
        <v>83</v>
      </c>
    </row>
    <row r="2221" spans="1:30" hidden="1" x14ac:dyDescent="0.3">
      <c r="A2221" t="s">
        <v>9517</v>
      </c>
      <c r="B2221" t="s">
        <v>9518</v>
      </c>
      <c r="C2221" s="1" t="str">
        <f t="shared" si="368"/>
        <v>21:0504</v>
      </c>
      <c r="D2221" s="1" t="str">
        <f t="shared" si="370"/>
        <v>21:0167</v>
      </c>
      <c r="E2221" t="s">
        <v>9519</v>
      </c>
      <c r="F2221" t="s">
        <v>9520</v>
      </c>
      <c r="H2221">
        <v>52.794606899999998</v>
      </c>
      <c r="I2221">
        <v>-63.5410453</v>
      </c>
      <c r="J2221" s="1" t="str">
        <f t="shared" si="371"/>
        <v>NGR lake sediment grab sample</v>
      </c>
      <c r="K2221" s="1" t="str">
        <f t="shared" si="372"/>
        <v>&lt;177 micron (NGR)</v>
      </c>
      <c r="L2221">
        <v>2</v>
      </c>
      <c r="M2221" t="s">
        <v>150</v>
      </c>
      <c r="N2221">
        <v>30</v>
      </c>
      <c r="O2221" t="s">
        <v>108</v>
      </c>
      <c r="P2221" t="s">
        <v>79</v>
      </c>
      <c r="Q2221" t="s">
        <v>55</v>
      </c>
      <c r="R2221" t="s">
        <v>119</v>
      </c>
      <c r="S2221" t="s">
        <v>67</v>
      </c>
      <c r="T2221" t="s">
        <v>40</v>
      </c>
      <c r="U2221" t="s">
        <v>9521</v>
      </c>
      <c r="V2221" t="s">
        <v>884</v>
      </c>
      <c r="W2221" t="s">
        <v>40</v>
      </c>
      <c r="X2221" t="s">
        <v>70</v>
      </c>
      <c r="Y2221" t="s">
        <v>95</v>
      </c>
      <c r="Z2221" t="s">
        <v>263</v>
      </c>
      <c r="AA2221" t="s">
        <v>214</v>
      </c>
      <c r="AB2221" t="s">
        <v>55</v>
      </c>
      <c r="AC2221" t="s">
        <v>167</v>
      </c>
      <c r="AD2221" t="s">
        <v>71</v>
      </c>
    </row>
    <row r="2222" spans="1:30" hidden="1" x14ac:dyDescent="0.3">
      <c r="A2222" t="s">
        <v>9522</v>
      </c>
      <c r="B2222" t="s">
        <v>9523</v>
      </c>
      <c r="C2222" s="1" t="str">
        <f t="shared" si="368"/>
        <v>21:0504</v>
      </c>
      <c r="D2222" s="1" t="str">
        <f t="shared" si="370"/>
        <v>21:0167</v>
      </c>
      <c r="E2222" t="s">
        <v>9524</v>
      </c>
      <c r="F2222" t="s">
        <v>9525</v>
      </c>
      <c r="H2222">
        <v>52.814488599999997</v>
      </c>
      <c r="I2222">
        <v>-63.574317700000002</v>
      </c>
      <c r="J2222" s="1" t="str">
        <f t="shared" si="371"/>
        <v>NGR lake sediment grab sample</v>
      </c>
      <c r="K2222" s="1" t="str">
        <f t="shared" si="372"/>
        <v>&lt;177 micron (NGR)</v>
      </c>
      <c r="L2222">
        <v>2</v>
      </c>
      <c r="M2222" t="s">
        <v>175</v>
      </c>
      <c r="N2222">
        <v>31</v>
      </c>
      <c r="O2222" t="s">
        <v>135</v>
      </c>
      <c r="P2222" t="s">
        <v>164</v>
      </c>
      <c r="Q2222" t="s">
        <v>39</v>
      </c>
      <c r="R2222" t="s">
        <v>130</v>
      </c>
      <c r="S2222" t="s">
        <v>202</v>
      </c>
      <c r="T2222" t="s">
        <v>40</v>
      </c>
      <c r="U2222" t="s">
        <v>9526</v>
      </c>
      <c r="V2222" t="s">
        <v>505</v>
      </c>
      <c r="W2222" t="s">
        <v>40</v>
      </c>
      <c r="X2222" t="s">
        <v>70</v>
      </c>
      <c r="Y2222" t="s">
        <v>39</v>
      </c>
      <c r="Z2222" t="s">
        <v>337</v>
      </c>
      <c r="AA2222" t="s">
        <v>214</v>
      </c>
      <c r="AB2222" t="s">
        <v>39</v>
      </c>
      <c r="AC2222" t="s">
        <v>293</v>
      </c>
      <c r="AD2222" t="s">
        <v>1060</v>
      </c>
    </row>
    <row r="2223" spans="1:30" hidden="1" x14ac:dyDescent="0.3">
      <c r="A2223" t="s">
        <v>9527</v>
      </c>
      <c r="B2223" t="s">
        <v>9528</v>
      </c>
      <c r="C2223" s="1" t="str">
        <f t="shared" si="368"/>
        <v>21:0504</v>
      </c>
      <c r="D2223" s="1" t="str">
        <f t="shared" si="370"/>
        <v>21:0167</v>
      </c>
      <c r="E2223" t="s">
        <v>9529</v>
      </c>
      <c r="F2223" t="s">
        <v>9530</v>
      </c>
      <c r="H2223">
        <v>52.819326400000001</v>
      </c>
      <c r="I2223">
        <v>-63.663619500000003</v>
      </c>
      <c r="J2223" s="1" t="str">
        <f t="shared" si="371"/>
        <v>NGR lake sediment grab sample</v>
      </c>
      <c r="K2223" s="1" t="str">
        <f t="shared" si="372"/>
        <v>&lt;177 micron (NGR)</v>
      </c>
      <c r="L2223">
        <v>2</v>
      </c>
      <c r="M2223" t="s">
        <v>184</v>
      </c>
      <c r="N2223">
        <v>32</v>
      </c>
      <c r="O2223" t="s">
        <v>359</v>
      </c>
      <c r="P2223" t="s">
        <v>92</v>
      </c>
      <c r="Q2223" t="s">
        <v>39</v>
      </c>
      <c r="R2223" t="s">
        <v>153</v>
      </c>
      <c r="S2223" t="s">
        <v>202</v>
      </c>
      <c r="T2223" t="s">
        <v>40</v>
      </c>
      <c r="U2223" t="s">
        <v>1464</v>
      </c>
      <c r="V2223" t="s">
        <v>598</v>
      </c>
      <c r="W2223" t="s">
        <v>40</v>
      </c>
      <c r="X2223" t="s">
        <v>43</v>
      </c>
      <c r="Y2223" t="s">
        <v>39</v>
      </c>
      <c r="Z2223" t="s">
        <v>214</v>
      </c>
      <c r="AA2223" t="s">
        <v>45</v>
      </c>
      <c r="AB2223" t="s">
        <v>1927</v>
      </c>
      <c r="AC2223" t="s">
        <v>70</v>
      </c>
      <c r="AD2223" t="s">
        <v>107</v>
      </c>
    </row>
    <row r="2224" spans="1:30" hidden="1" x14ac:dyDescent="0.3">
      <c r="A2224" t="s">
        <v>9531</v>
      </c>
      <c r="B2224" t="s">
        <v>9532</v>
      </c>
      <c r="C2224" s="1" t="str">
        <f t="shared" ref="C2224:C2255" si="373">HYPERLINK("http://geochem.nrcan.gc.ca/cdogs/content/bdl/bdl210504_e.htm", "21:0504")</f>
        <v>21:0504</v>
      </c>
      <c r="D2224" s="1" t="str">
        <f>HYPERLINK("http://geochem.nrcan.gc.ca/cdogs/content/svy/svy_e.htm", "")</f>
        <v/>
      </c>
      <c r="G2224" s="1" t="str">
        <f>HYPERLINK("http://geochem.nrcan.gc.ca/cdogs/content/cr_/cr_00056_e.htm", "56")</f>
        <v>56</v>
      </c>
      <c r="J2224" t="s">
        <v>161</v>
      </c>
      <c r="K2224" t="s">
        <v>162</v>
      </c>
      <c r="L2224">
        <v>2</v>
      </c>
      <c r="M2224" t="s">
        <v>163</v>
      </c>
      <c r="N2224">
        <v>33</v>
      </c>
      <c r="O2224" t="s">
        <v>1108</v>
      </c>
      <c r="P2224" t="s">
        <v>41</v>
      </c>
      <c r="Q2224" t="s">
        <v>164</v>
      </c>
      <c r="R2224" t="s">
        <v>135</v>
      </c>
      <c r="S2224" t="s">
        <v>130</v>
      </c>
      <c r="T2224" t="s">
        <v>194</v>
      </c>
      <c r="U2224" t="s">
        <v>4745</v>
      </c>
      <c r="V2224" t="s">
        <v>2278</v>
      </c>
      <c r="W2224" t="s">
        <v>40</v>
      </c>
      <c r="X2224" t="s">
        <v>2164</v>
      </c>
      <c r="Y2224" t="s">
        <v>68</v>
      </c>
      <c r="Z2224" t="s">
        <v>58</v>
      </c>
      <c r="AA2224" t="s">
        <v>241</v>
      </c>
      <c r="AB2224" t="s">
        <v>68</v>
      </c>
      <c r="AC2224" t="s">
        <v>9533</v>
      </c>
      <c r="AD2224" t="s">
        <v>4557</v>
      </c>
    </row>
    <row r="2225" spans="1:30" hidden="1" x14ac:dyDescent="0.3">
      <c r="A2225" t="s">
        <v>9534</v>
      </c>
      <c r="B2225" t="s">
        <v>9535</v>
      </c>
      <c r="C2225" s="1" t="str">
        <f t="shared" si="373"/>
        <v>21:0504</v>
      </c>
      <c r="D2225" s="1" t="str">
        <f t="shared" ref="D2225:D2237" si="374">HYPERLINK("http://geochem.nrcan.gc.ca/cdogs/content/svy/svy210167_e.htm", "21:0167")</f>
        <v>21:0167</v>
      </c>
      <c r="E2225" t="s">
        <v>9536</v>
      </c>
      <c r="F2225" t="s">
        <v>9537</v>
      </c>
      <c r="H2225">
        <v>52.819563799999997</v>
      </c>
      <c r="I2225">
        <v>-63.689722600000003</v>
      </c>
      <c r="J2225" s="1" t="str">
        <f t="shared" ref="J2225:J2237" si="375">HYPERLINK("http://geochem.nrcan.gc.ca/cdogs/content/kwd/kwd020027_e.htm", "NGR lake sediment grab sample")</f>
        <v>NGR lake sediment grab sample</v>
      </c>
      <c r="K2225" s="1" t="str">
        <f t="shared" ref="K2225:K2237" si="376">HYPERLINK("http://geochem.nrcan.gc.ca/cdogs/content/kwd/kwd080006_e.htm", "&lt;177 micron (NGR)")</f>
        <v>&lt;177 micron (NGR)</v>
      </c>
      <c r="L2225">
        <v>2</v>
      </c>
      <c r="M2225" t="s">
        <v>191</v>
      </c>
      <c r="N2225">
        <v>34</v>
      </c>
      <c r="O2225" t="s">
        <v>69</v>
      </c>
      <c r="P2225" t="s">
        <v>79</v>
      </c>
      <c r="Q2225" t="s">
        <v>95</v>
      </c>
      <c r="R2225" t="s">
        <v>131</v>
      </c>
      <c r="S2225" t="s">
        <v>119</v>
      </c>
      <c r="T2225" t="s">
        <v>40</v>
      </c>
      <c r="U2225" t="s">
        <v>611</v>
      </c>
      <c r="V2225" t="s">
        <v>1343</v>
      </c>
      <c r="W2225" t="s">
        <v>40</v>
      </c>
      <c r="X2225" t="s">
        <v>55</v>
      </c>
      <c r="Y2225" t="s">
        <v>55</v>
      </c>
      <c r="Z2225" t="s">
        <v>115</v>
      </c>
      <c r="AA2225" t="s">
        <v>196</v>
      </c>
      <c r="AB2225" t="s">
        <v>854</v>
      </c>
      <c r="AC2225" t="s">
        <v>590</v>
      </c>
      <c r="AD2225" t="s">
        <v>115</v>
      </c>
    </row>
    <row r="2226" spans="1:30" hidden="1" x14ac:dyDescent="0.3">
      <c r="A2226" t="s">
        <v>9538</v>
      </c>
      <c r="B2226" t="s">
        <v>9539</v>
      </c>
      <c r="C2226" s="1" t="str">
        <f t="shared" si="373"/>
        <v>21:0504</v>
      </c>
      <c r="D2226" s="1" t="str">
        <f t="shared" si="374"/>
        <v>21:0167</v>
      </c>
      <c r="E2226" t="s">
        <v>9540</v>
      </c>
      <c r="F2226" t="s">
        <v>9541</v>
      </c>
      <c r="H2226">
        <v>52.808978699999997</v>
      </c>
      <c r="I2226">
        <v>-63.814982000000001</v>
      </c>
      <c r="J2226" s="1" t="str">
        <f t="shared" si="375"/>
        <v>NGR lake sediment grab sample</v>
      </c>
      <c r="K2226" s="1" t="str">
        <f t="shared" si="376"/>
        <v>&lt;177 micron (NGR)</v>
      </c>
      <c r="L2226">
        <v>2</v>
      </c>
      <c r="M2226" t="s">
        <v>201</v>
      </c>
      <c r="N2226">
        <v>35</v>
      </c>
      <c r="O2226" t="s">
        <v>524</v>
      </c>
      <c r="P2226" t="s">
        <v>36</v>
      </c>
      <c r="Q2226" t="s">
        <v>95</v>
      </c>
      <c r="R2226" t="s">
        <v>130</v>
      </c>
      <c r="S2226" t="s">
        <v>35</v>
      </c>
      <c r="T2226" t="s">
        <v>194</v>
      </c>
      <c r="U2226" t="s">
        <v>9542</v>
      </c>
      <c r="V2226" t="s">
        <v>2669</v>
      </c>
      <c r="W2226" t="s">
        <v>40</v>
      </c>
      <c r="X2226" t="s">
        <v>179</v>
      </c>
      <c r="Y2226" t="s">
        <v>39</v>
      </c>
      <c r="Z2226" t="s">
        <v>423</v>
      </c>
      <c r="AA2226" t="s">
        <v>392</v>
      </c>
      <c r="AB2226" t="s">
        <v>766</v>
      </c>
      <c r="AC2226" t="s">
        <v>42</v>
      </c>
      <c r="AD2226" t="s">
        <v>314</v>
      </c>
    </row>
    <row r="2227" spans="1:30" hidden="1" x14ac:dyDescent="0.3">
      <c r="A2227" t="s">
        <v>9543</v>
      </c>
      <c r="B2227" t="s">
        <v>9544</v>
      </c>
      <c r="C2227" s="1" t="str">
        <f t="shared" si="373"/>
        <v>21:0504</v>
      </c>
      <c r="D2227" s="1" t="str">
        <f t="shared" si="374"/>
        <v>21:0167</v>
      </c>
      <c r="E2227" t="s">
        <v>9545</v>
      </c>
      <c r="F2227" t="s">
        <v>9546</v>
      </c>
      <c r="H2227">
        <v>52.827550199999997</v>
      </c>
      <c r="I2227">
        <v>-63.890293100000001</v>
      </c>
      <c r="J2227" s="1" t="str">
        <f t="shared" si="375"/>
        <v>NGR lake sediment grab sample</v>
      </c>
      <c r="K2227" s="1" t="str">
        <f t="shared" si="376"/>
        <v>&lt;177 micron (NGR)</v>
      </c>
      <c r="L2227">
        <v>2</v>
      </c>
      <c r="M2227" t="s">
        <v>210</v>
      </c>
      <c r="N2227">
        <v>36</v>
      </c>
      <c r="O2227" t="s">
        <v>403</v>
      </c>
      <c r="P2227" t="s">
        <v>153</v>
      </c>
      <c r="Q2227" t="s">
        <v>55</v>
      </c>
      <c r="R2227" t="s">
        <v>202</v>
      </c>
      <c r="S2227" t="s">
        <v>37</v>
      </c>
      <c r="T2227" t="s">
        <v>40</v>
      </c>
      <c r="U2227" t="s">
        <v>45</v>
      </c>
      <c r="V2227" t="s">
        <v>106</v>
      </c>
      <c r="W2227" t="s">
        <v>40</v>
      </c>
      <c r="X2227" t="s">
        <v>43</v>
      </c>
      <c r="Y2227" t="s">
        <v>39</v>
      </c>
      <c r="Z2227" t="s">
        <v>135</v>
      </c>
      <c r="AA2227" t="s">
        <v>83</v>
      </c>
      <c r="AB2227" t="s">
        <v>6775</v>
      </c>
      <c r="AC2227" t="s">
        <v>106</v>
      </c>
      <c r="AD2227" t="s">
        <v>122</v>
      </c>
    </row>
    <row r="2228" spans="1:30" hidden="1" x14ac:dyDescent="0.3">
      <c r="A2228" t="s">
        <v>9547</v>
      </c>
      <c r="B2228" t="s">
        <v>9548</v>
      </c>
      <c r="C2228" s="1" t="str">
        <f t="shared" si="373"/>
        <v>21:0504</v>
      </c>
      <c r="D2228" s="1" t="str">
        <f t="shared" si="374"/>
        <v>21:0167</v>
      </c>
      <c r="E2228" t="s">
        <v>9549</v>
      </c>
      <c r="F2228" t="s">
        <v>9550</v>
      </c>
      <c r="H2228">
        <v>52.825580899999999</v>
      </c>
      <c r="I2228">
        <v>-63.934775399999999</v>
      </c>
      <c r="J2228" s="1" t="str">
        <f t="shared" si="375"/>
        <v>NGR lake sediment grab sample</v>
      </c>
      <c r="K2228" s="1" t="str">
        <f t="shared" si="376"/>
        <v>&lt;177 micron (NGR)</v>
      </c>
      <c r="L2228">
        <v>2</v>
      </c>
      <c r="M2228" t="s">
        <v>221</v>
      </c>
      <c r="N2228">
        <v>37</v>
      </c>
      <c r="O2228" t="s">
        <v>391</v>
      </c>
      <c r="P2228" t="s">
        <v>131</v>
      </c>
      <c r="Q2228" t="s">
        <v>95</v>
      </c>
      <c r="R2228" t="s">
        <v>92</v>
      </c>
      <c r="S2228" t="s">
        <v>136</v>
      </c>
      <c r="T2228" t="s">
        <v>40</v>
      </c>
      <c r="U2228" t="s">
        <v>115</v>
      </c>
      <c r="V2228" t="s">
        <v>47</v>
      </c>
      <c r="W2228" t="s">
        <v>40</v>
      </c>
      <c r="X2228" t="s">
        <v>43</v>
      </c>
      <c r="Y2228" t="s">
        <v>55</v>
      </c>
      <c r="Z2228" t="s">
        <v>337</v>
      </c>
      <c r="AA2228" t="s">
        <v>258</v>
      </c>
      <c r="AB2228" t="s">
        <v>1090</v>
      </c>
      <c r="AC2228" t="s">
        <v>70</v>
      </c>
      <c r="AD2228" t="s">
        <v>392</v>
      </c>
    </row>
    <row r="2229" spans="1:30" hidden="1" x14ac:dyDescent="0.3">
      <c r="A2229" t="s">
        <v>9551</v>
      </c>
      <c r="B2229" t="s">
        <v>9552</v>
      </c>
      <c r="C2229" s="1" t="str">
        <f t="shared" si="373"/>
        <v>21:0504</v>
      </c>
      <c r="D2229" s="1" t="str">
        <f t="shared" si="374"/>
        <v>21:0167</v>
      </c>
      <c r="E2229" t="s">
        <v>9553</v>
      </c>
      <c r="F2229" t="s">
        <v>9554</v>
      </c>
      <c r="H2229">
        <v>52.857615099999997</v>
      </c>
      <c r="I2229">
        <v>-63.934378600000002</v>
      </c>
      <c r="J2229" s="1" t="str">
        <f t="shared" si="375"/>
        <v>NGR lake sediment grab sample</v>
      </c>
      <c r="K2229" s="1" t="str">
        <f t="shared" si="376"/>
        <v>&lt;177 micron (NGR)</v>
      </c>
      <c r="L2229">
        <v>2</v>
      </c>
      <c r="M2229" t="s">
        <v>230</v>
      </c>
      <c r="N2229">
        <v>38</v>
      </c>
      <c r="O2229" t="s">
        <v>3002</v>
      </c>
      <c r="P2229" t="s">
        <v>36</v>
      </c>
      <c r="Q2229" t="s">
        <v>39</v>
      </c>
      <c r="R2229" t="s">
        <v>79</v>
      </c>
      <c r="S2229" t="s">
        <v>185</v>
      </c>
      <c r="T2229" t="s">
        <v>194</v>
      </c>
      <c r="U2229" t="s">
        <v>9555</v>
      </c>
      <c r="V2229" t="s">
        <v>1545</v>
      </c>
      <c r="W2229" t="s">
        <v>40</v>
      </c>
      <c r="X2229" t="s">
        <v>179</v>
      </c>
      <c r="Y2229" t="s">
        <v>55</v>
      </c>
      <c r="Z2229" t="s">
        <v>314</v>
      </c>
      <c r="AA2229" t="s">
        <v>122</v>
      </c>
      <c r="AB2229" t="s">
        <v>3060</v>
      </c>
      <c r="AC2229" t="s">
        <v>106</v>
      </c>
      <c r="AD2229" t="s">
        <v>314</v>
      </c>
    </row>
    <row r="2230" spans="1:30" hidden="1" x14ac:dyDescent="0.3">
      <c r="A2230" t="s">
        <v>9556</v>
      </c>
      <c r="B2230" t="s">
        <v>9557</v>
      </c>
      <c r="C2230" s="1" t="str">
        <f t="shared" si="373"/>
        <v>21:0504</v>
      </c>
      <c r="D2230" s="1" t="str">
        <f t="shared" si="374"/>
        <v>21:0167</v>
      </c>
      <c r="E2230" t="s">
        <v>9558</v>
      </c>
      <c r="F2230" t="s">
        <v>9559</v>
      </c>
      <c r="H2230">
        <v>52.885919899999998</v>
      </c>
      <c r="I2230">
        <v>-63.942877699999997</v>
      </c>
      <c r="J2230" s="1" t="str">
        <f t="shared" si="375"/>
        <v>NGR lake sediment grab sample</v>
      </c>
      <c r="K2230" s="1" t="str">
        <f t="shared" si="376"/>
        <v>&lt;177 micron (NGR)</v>
      </c>
      <c r="L2230">
        <v>2</v>
      </c>
      <c r="M2230" t="s">
        <v>238</v>
      </c>
      <c r="N2230">
        <v>39</v>
      </c>
      <c r="O2230" t="s">
        <v>196</v>
      </c>
      <c r="P2230" t="s">
        <v>377</v>
      </c>
      <c r="Q2230" t="s">
        <v>39</v>
      </c>
      <c r="R2230" t="s">
        <v>130</v>
      </c>
      <c r="S2230" t="s">
        <v>130</v>
      </c>
      <c r="T2230" t="s">
        <v>194</v>
      </c>
      <c r="U2230" t="s">
        <v>5152</v>
      </c>
      <c r="V2230" t="s">
        <v>3220</v>
      </c>
      <c r="W2230" t="s">
        <v>40</v>
      </c>
      <c r="X2230" t="s">
        <v>70</v>
      </c>
      <c r="Y2230" t="s">
        <v>55</v>
      </c>
      <c r="Z2230" t="s">
        <v>423</v>
      </c>
      <c r="AA2230" t="s">
        <v>107</v>
      </c>
      <c r="AB2230" t="s">
        <v>6994</v>
      </c>
      <c r="AC2230" t="s">
        <v>714</v>
      </c>
      <c r="AD2230" t="s">
        <v>86</v>
      </c>
    </row>
    <row r="2231" spans="1:30" hidden="1" x14ac:dyDescent="0.3">
      <c r="A2231" t="s">
        <v>9560</v>
      </c>
      <c r="B2231" t="s">
        <v>9561</v>
      </c>
      <c r="C2231" s="1" t="str">
        <f t="shared" si="373"/>
        <v>21:0504</v>
      </c>
      <c r="D2231" s="1" t="str">
        <f t="shared" si="374"/>
        <v>21:0167</v>
      </c>
      <c r="E2231" t="s">
        <v>9562</v>
      </c>
      <c r="F2231" t="s">
        <v>9563</v>
      </c>
      <c r="H2231">
        <v>52.909807100000002</v>
      </c>
      <c r="I2231">
        <v>-63.949492200000002</v>
      </c>
      <c r="J2231" s="1" t="str">
        <f t="shared" si="375"/>
        <v>NGR lake sediment grab sample</v>
      </c>
      <c r="K2231" s="1" t="str">
        <f t="shared" si="376"/>
        <v>&lt;177 micron (NGR)</v>
      </c>
      <c r="L2231">
        <v>2</v>
      </c>
      <c r="M2231" t="s">
        <v>246</v>
      </c>
      <c r="N2231">
        <v>40</v>
      </c>
      <c r="O2231" t="s">
        <v>83</v>
      </c>
      <c r="P2231" t="s">
        <v>232</v>
      </c>
      <c r="Q2231" t="s">
        <v>95</v>
      </c>
      <c r="R2231" t="s">
        <v>202</v>
      </c>
      <c r="S2231" t="s">
        <v>119</v>
      </c>
      <c r="T2231" t="s">
        <v>194</v>
      </c>
      <c r="U2231" t="s">
        <v>1612</v>
      </c>
      <c r="V2231" t="s">
        <v>485</v>
      </c>
      <c r="W2231" t="s">
        <v>117</v>
      </c>
      <c r="X2231" t="s">
        <v>740</v>
      </c>
      <c r="Y2231" t="s">
        <v>55</v>
      </c>
      <c r="Z2231" t="s">
        <v>211</v>
      </c>
      <c r="AA2231" t="s">
        <v>48</v>
      </c>
      <c r="AB2231" t="s">
        <v>512</v>
      </c>
      <c r="AC2231" t="s">
        <v>47</v>
      </c>
      <c r="AD2231" t="s">
        <v>107</v>
      </c>
    </row>
    <row r="2232" spans="1:30" hidden="1" x14ac:dyDescent="0.3">
      <c r="A2232" t="s">
        <v>9564</v>
      </c>
      <c r="B2232" t="s">
        <v>9565</v>
      </c>
      <c r="C2232" s="1" t="str">
        <f t="shared" si="373"/>
        <v>21:0504</v>
      </c>
      <c r="D2232" s="1" t="str">
        <f t="shared" si="374"/>
        <v>21:0167</v>
      </c>
      <c r="E2232" t="s">
        <v>9566</v>
      </c>
      <c r="F2232" t="s">
        <v>9567</v>
      </c>
      <c r="H2232">
        <v>52.918859400000002</v>
      </c>
      <c r="I2232">
        <v>-63.8295636</v>
      </c>
      <c r="J2232" s="1" t="str">
        <f t="shared" si="375"/>
        <v>NGR lake sediment grab sample</v>
      </c>
      <c r="K2232" s="1" t="str">
        <f t="shared" si="376"/>
        <v>&lt;177 micron (NGR)</v>
      </c>
      <c r="L2232">
        <v>3</v>
      </c>
      <c r="M2232" t="s">
        <v>34</v>
      </c>
      <c r="N2232">
        <v>41</v>
      </c>
      <c r="O2232" t="s">
        <v>810</v>
      </c>
      <c r="P2232" t="s">
        <v>169</v>
      </c>
      <c r="Q2232" t="s">
        <v>95</v>
      </c>
      <c r="R2232" t="s">
        <v>202</v>
      </c>
      <c r="S2232" t="s">
        <v>38</v>
      </c>
      <c r="T2232" t="s">
        <v>40</v>
      </c>
      <c r="U2232" t="s">
        <v>71</v>
      </c>
      <c r="V2232" t="s">
        <v>596</v>
      </c>
      <c r="W2232" t="s">
        <v>40</v>
      </c>
      <c r="X2232" t="s">
        <v>179</v>
      </c>
      <c r="Y2232" t="s">
        <v>39</v>
      </c>
      <c r="Z2232" t="s">
        <v>204</v>
      </c>
      <c r="AA2232" t="s">
        <v>71</v>
      </c>
      <c r="AB2232" t="s">
        <v>547</v>
      </c>
      <c r="AC2232" t="s">
        <v>179</v>
      </c>
      <c r="AD2232" t="s">
        <v>107</v>
      </c>
    </row>
    <row r="2233" spans="1:30" hidden="1" x14ac:dyDescent="0.3">
      <c r="A2233" t="s">
        <v>9568</v>
      </c>
      <c r="B2233" t="s">
        <v>9569</v>
      </c>
      <c r="C2233" s="1" t="str">
        <f t="shared" si="373"/>
        <v>21:0504</v>
      </c>
      <c r="D2233" s="1" t="str">
        <f t="shared" si="374"/>
        <v>21:0167</v>
      </c>
      <c r="E2233" t="s">
        <v>9570</v>
      </c>
      <c r="F2233" t="s">
        <v>9571</v>
      </c>
      <c r="H2233">
        <v>52.947525900000002</v>
      </c>
      <c r="I2233">
        <v>-63.928186599999997</v>
      </c>
      <c r="J2233" s="1" t="str">
        <f t="shared" si="375"/>
        <v>NGR lake sediment grab sample</v>
      </c>
      <c r="K2233" s="1" t="str">
        <f t="shared" si="376"/>
        <v>&lt;177 micron (NGR)</v>
      </c>
      <c r="L2233">
        <v>3</v>
      </c>
      <c r="M2233" t="s">
        <v>76</v>
      </c>
      <c r="N2233">
        <v>42</v>
      </c>
      <c r="O2233" t="s">
        <v>4486</v>
      </c>
      <c r="P2233" t="s">
        <v>265</v>
      </c>
      <c r="Q2233" t="s">
        <v>95</v>
      </c>
      <c r="R2233" t="s">
        <v>185</v>
      </c>
      <c r="S2233" t="s">
        <v>256</v>
      </c>
      <c r="T2233" t="s">
        <v>40</v>
      </c>
      <c r="U2233" t="s">
        <v>7890</v>
      </c>
      <c r="V2233" t="s">
        <v>2796</v>
      </c>
      <c r="W2233" t="s">
        <v>40</v>
      </c>
      <c r="X2233" t="s">
        <v>70</v>
      </c>
      <c r="Y2233" t="s">
        <v>55</v>
      </c>
      <c r="Z2233" t="s">
        <v>214</v>
      </c>
      <c r="AA2233" t="s">
        <v>48</v>
      </c>
      <c r="AB2233" t="s">
        <v>1579</v>
      </c>
      <c r="AC2233" t="s">
        <v>947</v>
      </c>
      <c r="AD2233" t="s">
        <v>107</v>
      </c>
    </row>
    <row r="2234" spans="1:30" hidden="1" x14ac:dyDescent="0.3">
      <c r="A2234" t="s">
        <v>9572</v>
      </c>
      <c r="B2234" t="s">
        <v>9573</v>
      </c>
      <c r="C2234" s="1" t="str">
        <f t="shared" si="373"/>
        <v>21:0504</v>
      </c>
      <c r="D2234" s="1" t="str">
        <f t="shared" si="374"/>
        <v>21:0167</v>
      </c>
      <c r="E2234" t="s">
        <v>9574</v>
      </c>
      <c r="F2234" t="s">
        <v>9575</v>
      </c>
      <c r="H2234">
        <v>52.975483400000002</v>
      </c>
      <c r="I2234">
        <v>-63.917853899999997</v>
      </c>
      <c r="J2234" s="1" t="str">
        <f t="shared" si="375"/>
        <v>NGR lake sediment grab sample</v>
      </c>
      <c r="K2234" s="1" t="str">
        <f t="shared" si="376"/>
        <v>&lt;177 micron (NGR)</v>
      </c>
      <c r="L2234">
        <v>3</v>
      </c>
      <c r="M2234" t="s">
        <v>91</v>
      </c>
      <c r="N2234">
        <v>43</v>
      </c>
      <c r="O2234" t="s">
        <v>83</v>
      </c>
      <c r="P2234" t="s">
        <v>192</v>
      </c>
      <c r="Q2234" t="s">
        <v>55</v>
      </c>
      <c r="R2234" t="s">
        <v>185</v>
      </c>
      <c r="S2234" t="s">
        <v>176</v>
      </c>
      <c r="T2234" t="s">
        <v>194</v>
      </c>
      <c r="U2234" t="s">
        <v>2990</v>
      </c>
      <c r="V2234" t="s">
        <v>2195</v>
      </c>
      <c r="W2234" t="s">
        <v>40</v>
      </c>
      <c r="X2234" t="s">
        <v>70</v>
      </c>
      <c r="Y2234" t="s">
        <v>95</v>
      </c>
      <c r="Z2234" t="s">
        <v>337</v>
      </c>
      <c r="AA2234" t="s">
        <v>122</v>
      </c>
      <c r="AB2234" t="s">
        <v>1323</v>
      </c>
      <c r="AC2234" t="s">
        <v>57</v>
      </c>
      <c r="AD2234" t="s">
        <v>196</v>
      </c>
    </row>
    <row r="2235" spans="1:30" hidden="1" x14ac:dyDescent="0.3">
      <c r="A2235" t="s">
        <v>9576</v>
      </c>
      <c r="B2235" t="s">
        <v>9577</v>
      </c>
      <c r="C2235" s="1" t="str">
        <f t="shared" si="373"/>
        <v>21:0504</v>
      </c>
      <c r="D2235" s="1" t="str">
        <f t="shared" si="374"/>
        <v>21:0167</v>
      </c>
      <c r="E2235" t="s">
        <v>9578</v>
      </c>
      <c r="F2235" t="s">
        <v>9579</v>
      </c>
      <c r="H2235">
        <v>52.996392399999998</v>
      </c>
      <c r="I2235">
        <v>-63.889615800000001</v>
      </c>
      <c r="J2235" s="1" t="str">
        <f t="shared" si="375"/>
        <v>NGR lake sediment grab sample</v>
      </c>
      <c r="K2235" s="1" t="str">
        <f t="shared" si="376"/>
        <v>&lt;177 micron (NGR)</v>
      </c>
      <c r="L2235">
        <v>3</v>
      </c>
      <c r="M2235" t="s">
        <v>102</v>
      </c>
      <c r="N2235">
        <v>44</v>
      </c>
      <c r="O2235" t="s">
        <v>789</v>
      </c>
      <c r="P2235" t="s">
        <v>67</v>
      </c>
      <c r="Q2235" t="s">
        <v>55</v>
      </c>
      <c r="R2235" t="s">
        <v>202</v>
      </c>
      <c r="S2235" t="s">
        <v>55</v>
      </c>
      <c r="T2235" t="s">
        <v>194</v>
      </c>
      <c r="U2235" t="s">
        <v>44</v>
      </c>
      <c r="V2235" t="s">
        <v>106</v>
      </c>
      <c r="W2235" t="s">
        <v>40</v>
      </c>
      <c r="X2235" t="s">
        <v>43</v>
      </c>
      <c r="Y2235" t="s">
        <v>95</v>
      </c>
      <c r="Z2235" t="s">
        <v>135</v>
      </c>
      <c r="AA2235" t="s">
        <v>392</v>
      </c>
      <c r="AB2235" t="s">
        <v>1076</v>
      </c>
      <c r="AC2235" t="s">
        <v>60</v>
      </c>
      <c r="AD2235" t="s">
        <v>314</v>
      </c>
    </row>
    <row r="2236" spans="1:30" hidden="1" x14ac:dyDescent="0.3">
      <c r="A2236" t="s">
        <v>9580</v>
      </c>
      <c r="B2236" t="s">
        <v>9581</v>
      </c>
      <c r="C2236" s="1" t="str">
        <f t="shared" si="373"/>
        <v>21:0504</v>
      </c>
      <c r="D2236" s="1" t="str">
        <f t="shared" si="374"/>
        <v>21:0167</v>
      </c>
      <c r="E2236" t="s">
        <v>9582</v>
      </c>
      <c r="F2236" t="s">
        <v>9583</v>
      </c>
      <c r="H2236">
        <v>52.989339299999997</v>
      </c>
      <c r="I2236">
        <v>-63.887906899999997</v>
      </c>
      <c r="J2236" s="1" t="str">
        <f t="shared" si="375"/>
        <v>NGR lake sediment grab sample</v>
      </c>
      <c r="K2236" s="1" t="str">
        <f t="shared" si="376"/>
        <v>&lt;177 micron (NGR)</v>
      </c>
      <c r="L2236">
        <v>3</v>
      </c>
      <c r="M2236" t="s">
        <v>113</v>
      </c>
      <c r="N2236">
        <v>45</v>
      </c>
      <c r="O2236" t="s">
        <v>823</v>
      </c>
      <c r="P2236" t="s">
        <v>145</v>
      </c>
      <c r="Q2236" t="s">
        <v>37</v>
      </c>
      <c r="R2236" t="s">
        <v>131</v>
      </c>
      <c r="S2236" t="s">
        <v>92</v>
      </c>
      <c r="T2236" t="s">
        <v>40</v>
      </c>
      <c r="U2236" t="s">
        <v>216</v>
      </c>
      <c r="V2236" t="s">
        <v>1311</v>
      </c>
      <c r="W2236" t="s">
        <v>40</v>
      </c>
      <c r="X2236" t="s">
        <v>43</v>
      </c>
      <c r="Y2236" t="s">
        <v>95</v>
      </c>
      <c r="Z2236" t="s">
        <v>58</v>
      </c>
      <c r="AA2236" t="s">
        <v>203</v>
      </c>
      <c r="AB2236" t="s">
        <v>78</v>
      </c>
      <c r="AC2236" t="s">
        <v>106</v>
      </c>
      <c r="AD2236" t="s">
        <v>241</v>
      </c>
    </row>
    <row r="2237" spans="1:30" hidden="1" x14ac:dyDescent="0.3">
      <c r="A2237" t="s">
        <v>9584</v>
      </c>
      <c r="B2237" t="s">
        <v>9585</v>
      </c>
      <c r="C2237" s="1" t="str">
        <f t="shared" si="373"/>
        <v>21:0504</v>
      </c>
      <c r="D2237" s="1" t="str">
        <f t="shared" si="374"/>
        <v>21:0167</v>
      </c>
      <c r="E2237" t="s">
        <v>9586</v>
      </c>
      <c r="F2237" t="s">
        <v>9587</v>
      </c>
      <c r="H2237">
        <v>52.948794300000003</v>
      </c>
      <c r="I2237">
        <v>-63.8360889</v>
      </c>
      <c r="J2237" s="1" t="str">
        <f t="shared" si="375"/>
        <v>NGR lake sediment grab sample</v>
      </c>
      <c r="K2237" s="1" t="str">
        <f t="shared" si="376"/>
        <v>&lt;177 micron (NGR)</v>
      </c>
      <c r="L2237">
        <v>3</v>
      </c>
      <c r="M2237" t="s">
        <v>127</v>
      </c>
      <c r="N2237">
        <v>46</v>
      </c>
      <c r="O2237" t="s">
        <v>115</v>
      </c>
      <c r="P2237" t="s">
        <v>232</v>
      </c>
      <c r="Q2237" t="s">
        <v>95</v>
      </c>
      <c r="R2237" t="s">
        <v>79</v>
      </c>
      <c r="S2237" t="s">
        <v>79</v>
      </c>
      <c r="T2237" t="s">
        <v>40</v>
      </c>
      <c r="U2237" t="s">
        <v>2175</v>
      </c>
      <c r="V2237" t="s">
        <v>2776</v>
      </c>
      <c r="W2237" t="s">
        <v>40</v>
      </c>
      <c r="X2237" t="s">
        <v>179</v>
      </c>
      <c r="Y2237" t="s">
        <v>39</v>
      </c>
      <c r="Z2237" t="s">
        <v>58</v>
      </c>
      <c r="AA2237" t="s">
        <v>241</v>
      </c>
      <c r="AB2237" t="s">
        <v>437</v>
      </c>
      <c r="AC2237" t="s">
        <v>70</v>
      </c>
      <c r="AD2237" t="s">
        <v>115</v>
      </c>
    </row>
    <row r="2238" spans="1:30" hidden="1" x14ac:dyDescent="0.3">
      <c r="A2238" t="s">
        <v>9588</v>
      </c>
      <c r="B2238" t="s">
        <v>9589</v>
      </c>
      <c r="C2238" s="1" t="str">
        <f t="shared" si="373"/>
        <v>21:0504</v>
      </c>
      <c r="D2238" s="1" t="str">
        <f>HYPERLINK("http://geochem.nrcan.gc.ca/cdogs/content/svy/svy_e.htm", "")</f>
        <v/>
      </c>
      <c r="G2238" s="1" t="str">
        <f>HYPERLINK("http://geochem.nrcan.gc.ca/cdogs/content/cr_/cr_00055_e.htm", "55")</f>
        <v>55</v>
      </c>
      <c r="J2238" t="s">
        <v>161</v>
      </c>
      <c r="K2238" t="s">
        <v>162</v>
      </c>
      <c r="L2238">
        <v>3</v>
      </c>
      <c r="M2238" t="s">
        <v>163</v>
      </c>
      <c r="N2238">
        <v>47</v>
      </c>
      <c r="O2238" t="s">
        <v>510</v>
      </c>
      <c r="P2238" t="s">
        <v>193</v>
      </c>
      <c r="Q2238" t="s">
        <v>68</v>
      </c>
      <c r="R2238" t="s">
        <v>193</v>
      </c>
      <c r="S2238" t="s">
        <v>136</v>
      </c>
      <c r="T2238" t="s">
        <v>40</v>
      </c>
      <c r="U2238" t="s">
        <v>877</v>
      </c>
      <c r="V2238" t="s">
        <v>974</v>
      </c>
      <c r="W2238" t="s">
        <v>40</v>
      </c>
      <c r="X2238" t="s">
        <v>70</v>
      </c>
      <c r="Y2238" t="s">
        <v>37</v>
      </c>
      <c r="Z2238" t="s">
        <v>204</v>
      </c>
      <c r="AA2238" t="s">
        <v>44</v>
      </c>
      <c r="AB2238" t="s">
        <v>1932</v>
      </c>
      <c r="AC2238" t="s">
        <v>1181</v>
      </c>
      <c r="AD2238" t="s">
        <v>605</v>
      </c>
    </row>
    <row r="2239" spans="1:30" hidden="1" x14ac:dyDescent="0.3">
      <c r="A2239" t="s">
        <v>9590</v>
      </c>
      <c r="B2239" t="s">
        <v>9591</v>
      </c>
      <c r="C2239" s="1" t="str">
        <f t="shared" si="373"/>
        <v>21:0504</v>
      </c>
      <c r="D2239" s="1" t="str">
        <f t="shared" ref="D2239:D2261" si="377">HYPERLINK("http://geochem.nrcan.gc.ca/cdogs/content/svy/svy210167_e.htm", "21:0167")</f>
        <v>21:0167</v>
      </c>
      <c r="E2239" t="s">
        <v>9566</v>
      </c>
      <c r="F2239" t="s">
        <v>9592</v>
      </c>
      <c r="H2239">
        <v>52.918859400000002</v>
      </c>
      <c r="I2239">
        <v>-63.8295636</v>
      </c>
      <c r="J2239" s="1" t="str">
        <f t="shared" ref="J2239:J2261" si="378">HYPERLINK("http://geochem.nrcan.gc.ca/cdogs/content/kwd/kwd020027_e.htm", "NGR lake sediment grab sample")</f>
        <v>NGR lake sediment grab sample</v>
      </c>
      <c r="K2239" s="1" t="str">
        <f t="shared" ref="K2239:K2261" si="379">HYPERLINK("http://geochem.nrcan.gc.ca/cdogs/content/kwd/kwd080006_e.htm", "&lt;177 micron (NGR)")</f>
        <v>&lt;177 micron (NGR)</v>
      </c>
      <c r="L2239">
        <v>3</v>
      </c>
      <c r="M2239" t="s">
        <v>65</v>
      </c>
      <c r="N2239">
        <v>48</v>
      </c>
      <c r="O2239" t="s">
        <v>314</v>
      </c>
      <c r="P2239" t="s">
        <v>169</v>
      </c>
      <c r="Q2239" t="s">
        <v>39</v>
      </c>
      <c r="R2239" t="s">
        <v>202</v>
      </c>
      <c r="S2239" t="s">
        <v>68</v>
      </c>
      <c r="T2239" t="s">
        <v>40</v>
      </c>
      <c r="U2239" t="s">
        <v>802</v>
      </c>
      <c r="V2239" t="s">
        <v>39</v>
      </c>
      <c r="W2239" t="s">
        <v>40</v>
      </c>
      <c r="X2239" t="s">
        <v>43</v>
      </c>
      <c r="Y2239" t="s">
        <v>95</v>
      </c>
      <c r="Z2239" t="s">
        <v>135</v>
      </c>
      <c r="AA2239" t="s">
        <v>409</v>
      </c>
      <c r="AB2239" t="s">
        <v>936</v>
      </c>
      <c r="AC2239" t="s">
        <v>60</v>
      </c>
      <c r="AD2239" t="s">
        <v>196</v>
      </c>
    </row>
    <row r="2240" spans="1:30" hidden="1" x14ac:dyDescent="0.3">
      <c r="A2240" t="s">
        <v>9593</v>
      </c>
      <c r="B2240" t="s">
        <v>9594</v>
      </c>
      <c r="C2240" s="1" t="str">
        <f t="shared" si="373"/>
        <v>21:0504</v>
      </c>
      <c r="D2240" s="1" t="str">
        <f t="shared" si="377"/>
        <v>21:0167</v>
      </c>
      <c r="E2240" t="s">
        <v>9566</v>
      </c>
      <c r="F2240" t="s">
        <v>9595</v>
      </c>
      <c r="H2240">
        <v>52.918859400000002</v>
      </c>
      <c r="I2240">
        <v>-63.8295636</v>
      </c>
      <c r="J2240" s="1" t="str">
        <f t="shared" si="378"/>
        <v>NGR lake sediment grab sample</v>
      </c>
      <c r="K2240" s="1" t="str">
        <f t="shared" si="379"/>
        <v>&lt;177 micron (NGR)</v>
      </c>
      <c r="L2240">
        <v>3</v>
      </c>
      <c r="M2240" t="s">
        <v>52</v>
      </c>
      <c r="N2240">
        <v>49</v>
      </c>
      <c r="O2240" t="s">
        <v>5778</v>
      </c>
      <c r="P2240" t="s">
        <v>165</v>
      </c>
      <c r="Q2240" t="s">
        <v>37</v>
      </c>
      <c r="R2240" t="s">
        <v>202</v>
      </c>
      <c r="S2240" t="s">
        <v>38</v>
      </c>
      <c r="T2240" t="s">
        <v>40</v>
      </c>
      <c r="U2240" t="s">
        <v>71</v>
      </c>
      <c r="V2240" t="s">
        <v>505</v>
      </c>
      <c r="W2240" t="s">
        <v>40</v>
      </c>
      <c r="X2240" t="s">
        <v>43</v>
      </c>
      <c r="Y2240" t="s">
        <v>39</v>
      </c>
      <c r="Z2240" t="s">
        <v>263</v>
      </c>
      <c r="AA2240" t="s">
        <v>115</v>
      </c>
      <c r="AB2240" t="s">
        <v>952</v>
      </c>
      <c r="AC2240" t="s">
        <v>60</v>
      </c>
      <c r="AD2240" t="s">
        <v>196</v>
      </c>
    </row>
    <row r="2241" spans="1:30" hidden="1" x14ac:dyDescent="0.3">
      <c r="A2241" t="s">
        <v>9596</v>
      </c>
      <c r="B2241" t="s">
        <v>9597</v>
      </c>
      <c r="C2241" s="1" t="str">
        <f t="shared" si="373"/>
        <v>21:0504</v>
      </c>
      <c r="D2241" s="1" t="str">
        <f t="shared" si="377"/>
        <v>21:0167</v>
      </c>
      <c r="E2241" t="s">
        <v>9598</v>
      </c>
      <c r="F2241" t="s">
        <v>9599</v>
      </c>
      <c r="H2241">
        <v>52.891821399999998</v>
      </c>
      <c r="I2241">
        <v>-63.8108997</v>
      </c>
      <c r="J2241" s="1" t="str">
        <f t="shared" si="378"/>
        <v>NGR lake sediment grab sample</v>
      </c>
      <c r="K2241" s="1" t="str">
        <f t="shared" si="379"/>
        <v>&lt;177 micron (NGR)</v>
      </c>
      <c r="L2241">
        <v>3</v>
      </c>
      <c r="M2241" t="s">
        <v>142</v>
      </c>
      <c r="N2241">
        <v>50</v>
      </c>
      <c r="O2241" t="s">
        <v>257</v>
      </c>
      <c r="P2241" t="s">
        <v>193</v>
      </c>
      <c r="Q2241" t="s">
        <v>55</v>
      </c>
      <c r="R2241" t="s">
        <v>153</v>
      </c>
      <c r="S2241" t="s">
        <v>37</v>
      </c>
      <c r="T2241" t="s">
        <v>40</v>
      </c>
      <c r="U2241" t="s">
        <v>83</v>
      </c>
      <c r="V2241" t="s">
        <v>974</v>
      </c>
      <c r="W2241" t="s">
        <v>40</v>
      </c>
      <c r="X2241" t="s">
        <v>43</v>
      </c>
      <c r="Y2241" t="s">
        <v>39</v>
      </c>
      <c r="Z2241" t="s">
        <v>135</v>
      </c>
      <c r="AA2241" t="s">
        <v>45</v>
      </c>
      <c r="AB2241" t="s">
        <v>784</v>
      </c>
      <c r="AC2241" t="s">
        <v>239</v>
      </c>
      <c r="AD2241" t="s">
        <v>83</v>
      </c>
    </row>
    <row r="2242" spans="1:30" hidden="1" x14ac:dyDescent="0.3">
      <c r="A2242" t="s">
        <v>9600</v>
      </c>
      <c r="B2242" t="s">
        <v>9601</v>
      </c>
      <c r="C2242" s="1" t="str">
        <f t="shared" si="373"/>
        <v>21:0504</v>
      </c>
      <c r="D2242" s="1" t="str">
        <f t="shared" si="377"/>
        <v>21:0167</v>
      </c>
      <c r="E2242" t="s">
        <v>9602</v>
      </c>
      <c r="F2242" t="s">
        <v>9603</v>
      </c>
      <c r="H2242">
        <v>52.869599399999998</v>
      </c>
      <c r="I2242">
        <v>-63.766141400000002</v>
      </c>
      <c r="J2242" s="1" t="str">
        <f t="shared" si="378"/>
        <v>NGR lake sediment grab sample</v>
      </c>
      <c r="K2242" s="1" t="str">
        <f t="shared" si="379"/>
        <v>&lt;177 micron (NGR)</v>
      </c>
      <c r="L2242">
        <v>3</v>
      </c>
      <c r="M2242" t="s">
        <v>150</v>
      </c>
      <c r="N2242">
        <v>51</v>
      </c>
      <c r="O2242" t="s">
        <v>789</v>
      </c>
      <c r="P2242" t="s">
        <v>176</v>
      </c>
      <c r="Q2242" t="s">
        <v>95</v>
      </c>
      <c r="R2242" t="s">
        <v>193</v>
      </c>
      <c r="S2242" t="s">
        <v>37</v>
      </c>
      <c r="T2242" t="s">
        <v>40</v>
      </c>
      <c r="U2242" t="s">
        <v>391</v>
      </c>
      <c r="V2242" t="s">
        <v>239</v>
      </c>
      <c r="W2242" t="s">
        <v>40</v>
      </c>
      <c r="X2242" t="s">
        <v>179</v>
      </c>
      <c r="Y2242" t="s">
        <v>95</v>
      </c>
      <c r="Z2242" t="s">
        <v>134</v>
      </c>
      <c r="AA2242" t="s">
        <v>107</v>
      </c>
      <c r="AB2242" t="s">
        <v>78</v>
      </c>
      <c r="AC2242" t="s">
        <v>239</v>
      </c>
      <c r="AD2242" t="s">
        <v>83</v>
      </c>
    </row>
    <row r="2243" spans="1:30" hidden="1" x14ac:dyDescent="0.3">
      <c r="A2243" t="s">
        <v>9604</v>
      </c>
      <c r="B2243" t="s">
        <v>9605</v>
      </c>
      <c r="C2243" s="1" t="str">
        <f t="shared" si="373"/>
        <v>21:0504</v>
      </c>
      <c r="D2243" s="1" t="str">
        <f t="shared" si="377"/>
        <v>21:0167</v>
      </c>
      <c r="E2243" t="s">
        <v>9606</v>
      </c>
      <c r="F2243" t="s">
        <v>9607</v>
      </c>
      <c r="H2243">
        <v>52.874515700000003</v>
      </c>
      <c r="I2243">
        <v>-63.710009599999999</v>
      </c>
      <c r="J2243" s="1" t="str">
        <f t="shared" si="378"/>
        <v>NGR lake sediment grab sample</v>
      </c>
      <c r="K2243" s="1" t="str">
        <f t="shared" si="379"/>
        <v>&lt;177 micron (NGR)</v>
      </c>
      <c r="L2243">
        <v>3</v>
      </c>
      <c r="M2243" t="s">
        <v>175</v>
      </c>
      <c r="N2243">
        <v>52</v>
      </c>
      <c r="O2243" t="s">
        <v>314</v>
      </c>
      <c r="P2243" t="s">
        <v>193</v>
      </c>
      <c r="Q2243" t="s">
        <v>95</v>
      </c>
      <c r="R2243" t="s">
        <v>185</v>
      </c>
      <c r="S2243" t="s">
        <v>79</v>
      </c>
      <c r="T2243" t="s">
        <v>40</v>
      </c>
      <c r="U2243" t="s">
        <v>257</v>
      </c>
      <c r="V2243" t="s">
        <v>1054</v>
      </c>
      <c r="W2243" t="s">
        <v>40</v>
      </c>
      <c r="X2243" t="s">
        <v>43</v>
      </c>
      <c r="Y2243" t="s">
        <v>95</v>
      </c>
      <c r="Z2243" t="s">
        <v>135</v>
      </c>
      <c r="AA2243" t="s">
        <v>61</v>
      </c>
      <c r="AB2243" t="s">
        <v>330</v>
      </c>
      <c r="AC2243" t="s">
        <v>179</v>
      </c>
      <c r="AD2243" t="s">
        <v>83</v>
      </c>
    </row>
    <row r="2244" spans="1:30" hidden="1" x14ac:dyDescent="0.3">
      <c r="A2244" t="s">
        <v>9608</v>
      </c>
      <c r="B2244" t="s">
        <v>9609</v>
      </c>
      <c r="C2244" s="1" t="str">
        <f t="shared" si="373"/>
        <v>21:0504</v>
      </c>
      <c r="D2244" s="1" t="str">
        <f t="shared" si="377"/>
        <v>21:0167</v>
      </c>
      <c r="E2244" t="s">
        <v>9610</v>
      </c>
      <c r="F2244" t="s">
        <v>9611</v>
      </c>
      <c r="H2244">
        <v>52.889348499999997</v>
      </c>
      <c r="I2244">
        <v>-63.638958899999999</v>
      </c>
      <c r="J2244" s="1" t="str">
        <f t="shared" si="378"/>
        <v>NGR lake sediment grab sample</v>
      </c>
      <c r="K2244" s="1" t="str">
        <f t="shared" si="379"/>
        <v>&lt;177 micron (NGR)</v>
      </c>
      <c r="L2244">
        <v>3</v>
      </c>
      <c r="M2244" t="s">
        <v>184</v>
      </c>
      <c r="N2244">
        <v>53</v>
      </c>
      <c r="O2244" t="s">
        <v>810</v>
      </c>
      <c r="P2244" t="s">
        <v>185</v>
      </c>
      <c r="Q2244" t="s">
        <v>95</v>
      </c>
      <c r="R2244" t="s">
        <v>119</v>
      </c>
      <c r="S2244" t="s">
        <v>153</v>
      </c>
      <c r="T2244" t="s">
        <v>194</v>
      </c>
      <c r="U2244" t="s">
        <v>517</v>
      </c>
      <c r="V2244" t="s">
        <v>353</v>
      </c>
      <c r="W2244" t="s">
        <v>40</v>
      </c>
      <c r="X2244" t="s">
        <v>70</v>
      </c>
      <c r="Y2244" t="s">
        <v>55</v>
      </c>
      <c r="Z2244" t="s">
        <v>423</v>
      </c>
      <c r="AA2244" t="s">
        <v>392</v>
      </c>
      <c r="AB2244" t="s">
        <v>1250</v>
      </c>
      <c r="AC2244" t="s">
        <v>57</v>
      </c>
      <c r="AD2244" t="s">
        <v>115</v>
      </c>
    </row>
    <row r="2245" spans="1:30" hidden="1" x14ac:dyDescent="0.3">
      <c r="A2245" t="s">
        <v>9612</v>
      </c>
      <c r="B2245" t="s">
        <v>9613</v>
      </c>
      <c r="C2245" s="1" t="str">
        <f t="shared" si="373"/>
        <v>21:0504</v>
      </c>
      <c r="D2245" s="1" t="str">
        <f t="shared" si="377"/>
        <v>21:0167</v>
      </c>
      <c r="E2245" t="s">
        <v>9614</v>
      </c>
      <c r="F2245" t="s">
        <v>9615</v>
      </c>
      <c r="H2245">
        <v>52.893767400000002</v>
      </c>
      <c r="I2245">
        <v>-63.6142015</v>
      </c>
      <c r="J2245" s="1" t="str">
        <f t="shared" si="378"/>
        <v>NGR lake sediment grab sample</v>
      </c>
      <c r="K2245" s="1" t="str">
        <f t="shared" si="379"/>
        <v>&lt;177 micron (NGR)</v>
      </c>
      <c r="L2245">
        <v>3</v>
      </c>
      <c r="M2245" t="s">
        <v>191</v>
      </c>
      <c r="N2245">
        <v>54</v>
      </c>
      <c r="O2245" t="s">
        <v>1101</v>
      </c>
      <c r="P2245" t="s">
        <v>54</v>
      </c>
      <c r="Q2245" t="s">
        <v>95</v>
      </c>
      <c r="R2245" t="s">
        <v>185</v>
      </c>
      <c r="S2245" t="s">
        <v>55</v>
      </c>
      <c r="T2245" t="s">
        <v>194</v>
      </c>
      <c r="U2245" t="s">
        <v>364</v>
      </c>
      <c r="V2245" t="s">
        <v>239</v>
      </c>
      <c r="W2245" t="s">
        <v>40</v>
      </c>
      <c r="X2245" t="s">
        <v>43</v>
      </c>
      <c r="Y2245" t="s">
        <v>95</v>
      </c>
      <c r="Z2245" t="s">
        <v>134</v>
      </c>
      <c r="AA2245" t="s">
        <v>107</v>
      </c>
      <c r="AB2245" t="s">
        <v>1192</v>
      </c>
      <c r="AC2245" t="s">
        <v>179</v>
      </c>
      <c r="AD2245" t="s">
        <v>83</v>
      </c>
    </row>
    <row r="2246" spans="1:30" hidden="1" x14ac:dyDescent="0.3">
      <c r="A2246" t="s">
        <v>9616</v>
      </c>
      <c r="B2246" t="s">
        <v>9617</v>
      </c>
      <c r="C2246" s="1" t="str">
        <f t="shared" si="373"/>
        <v>21:0504</v>
      </c>
      <c r="D2246" s="1" t="str">
        <f t="shared" si="377"/>
        <v>21:0167</v>
      </c>
      <c r="E2246" t="s">
        <v>9618</v>
      </c>
      <c r="F2246" t="s">
        <v>9619</v>
      </c>
      <c r="H2246">
        <v>52.875061299999999</v>
      </c>
      <c r="I2246">
        <v>-63.555608399999997</v>
      </c>
      <c r="J2246" s="1" t="str">
        <f t="shared" si="378"/>
        <v>NGR lake sediment grab sample</v>
      </c>
      <c r="K2246" s="1" t="str">
        <f t="shared" si="379"/>
        <v>&lt;177 micron (NGR)</v>
      </c>
      <c r="L2246">
        <v>3</v>
      </c>
      <c r="M2246" t="s">
        <v>201</v>
      </c>
      <c r="N2246">
        <v>55</v>
      </c>
      <c r="O2246" t="s">
        <v>802</v>
      </c>
      <c r="P2246" t="s">
        <v>329</v>
      </c>
      <c r="Q2246" t="s">
        <v>95</v>
      </c>
      <c r="R2246" t="s">
        <v>36</v>
      </c>
      <c r="S2246" t="s">
        <v>131</v>
      </c>
      <c r="T2246" t="s">
        <v>117</v>
      </c>
      <c r="U2246" t="s">
        <v>1584</v>
      </c>
      <c r="V2246" t="s">
        <v>812</v>
      </c>
      <c r="W2246" t="s">
        <v>194</v>
      </c>
      <c r="X2246" t="s">
        <v>39</v>
      </c>
      <c r="Y2246" t="s">
        <v>55</v>
      </c>
      <c r="Z2246" t="s">
        <v>1139</v>
      </c>
      <c r="AA2246" t="s">
        <v>71</v>
      </c>
      <c r="AB2246" t="s">
        <v>1285</v>
      </c>
      <c r="AC2246" t="s">
        <v>85</v>
      </c>
      <c r="AD2246" t="s">
        <v>71</v>
      </c>
    </row>
    <row r="2247" spans="1:30" hidden="1" x14ac:dyDescent="0.3">
      <c r="A2247" t="s">
        <v>9620</v>
      </c>
      <c r="B2247" t="s">
        <v>9621</v>
      </c>
      <c r="C2247" s="1" t="str">
        <f t="shared" si="373"/>
        <v>21:0504</v>
      </c>
      <c r="D2247" s="1" t="str">
        <f t="shared" si="377"/>
        <v>21:0167</v>
      </c>
      <c r="E2247" t="s">
        <v>9622</v>
      </c>
      <c r="F2247" t="s">
        <v>9623</v>
      </c>
      <c r="H2247">
        <v>52.841942500000002</v>
      </c>
      <c r="I2247">
        <v>-63.5013857</v>
      </c>
      <c r="J2247" s="1" t="str">
        <f t="shared" si="378"/>
        <v>NGR lake sediment grab sample</v>
      </c>
      <c r="K2247" s="1" t="str">
        <f t="shared" si="379"/>
        <v>&lt;177 micron (NGR)</v>
      </c>
      <c r="L2247">
        <v>3</v>
      </c>
      <c r="M2247" t="s">
        <v>210</v>
      </c>
      <c r="N2247">
        <v>56</v>
      </c>
      <c r="O2247" t="s">
        <v>58</v>
      </c>
      <c r="P2247" t="s">
        <v>36</v>
      </c>
      <c r="Q2247" t="s">
        <v>95</v>
      </c>
      <c r="R2247" t="s">
        <v>193</v>
      </c>
      <c r="S2247" t="s">
        <v>55</v>
      </c>
      <c r="T2247" t="s">
        <v>194</v>
      </c>
      <c r="U2247" t="s">
        <v>78</v>
      </c>
      <c r="V2247" t="s">
        <v>117</v>
      </c>
      <c r="W2247" t="s">
        <v>194</v>
      </c>
      <c r="X2247" t="s">
        <v>179</v>
      </c>
      <c r="Y2247" t="s">
        <v>39</v>
      </c>
      <c r="Z2247" t="s">
        <v>164</v>
      </c>
      <c r="AA2247" t="s">
        <v>61</v>
      </c>
      <c r="AB2247" t="s">
        <v>429</v>
      </c>
      <c r="AC2247" t="s">
        <v>60</v>
      </c>
      <c r="AD2247" t="s">
        <v>44</v>
      </c>
    </row>
    <row r="2248" spans="1:30" hidden="1" x14ac:dyDescent="0.3">
      <c r="A2248" t="s">
        <v>9624</v>
      </c>
      <c r="B2248" t="s">
        <v>9625</v>
      </c>
      <c r="C2248" s="1" t="str">
        <f t="shared" si="373"/>
        <v>21:0504</v>
      </c>
      <c r="D2248" s="1" t="str">
        <f t="shared" si="377"/>
        <v>21:0167</v>
      </c>
      <c r="E2248" t="s">
        <v>9626</v>
      </c>
      <c r="F2248" t="s">
        <v>9627</v>
      </c>
      <c r="H2248">
        <v>52.813964599999998</v>
      </c>
      <c r="I2248">
        <v>-63.516360400000003</v>
      </c>
      <c r="J2248" s="1" t="str">
        <f t="shared" si="378"/>
        <v>NGR lake sediment grab sample</v>
      </c>
      <c r="K2248" s="1" t="str">
        <f t="shared" si="379"/>
        <v>&lt;177 micron (NGR)</v>
      </c>
      <c r="L2248">
        <v>3</v>
      </c>
      <c r="M2248" t="s">
        <v>221</v>
      </c>
      <c r="N2248">
        <v>57</v>
      </c>
      <c r="O2248" t="s">
        <v>44</v>
      </c>
      <c r="P2248" t="s">
        <v>119</v>
      </c>
      <c r="Q2248" t="s">
        <v>95</v>
      </c>
      <c r="R2248" t="s">
        <v>202</v>
      </c>
      <c r="S2248" t="s">
        <v>55</v>
      </c>
      <c r="T2248" t="s">
        <v>194</v>
      </c>
      <c r="U2248" t="s">
        <v>257</v>
      </c>
      <c r="V2248" t="s">
        <v>70</v>
      </c>
      <c r="W2248" t="s">
        <v>194</v>
      </c>
      <c r="X2248" t="s">
        <v>179</v>
      </c>
      <c r="Y2248" t="s">
        <v>95</v>
      </c>
      <c r="Z2248" t="s">
        <v>204</v>
      </c>
      <c r="AA2248" t="s">
        <v>45</v>
      </c>
      <c r="AB2248" t="s">
        <v>997</v>
      </c>
      <c r="AC2248" t="s">
        <v>57</v>
      </c>
      <c r="AD2248" t="s">
        <v>314</v>
      </c>
    </row>
    <row r="2249" spans="1:30" hidden="1" x14ac:dyDescent="0.3">
      <c r="A2249" t="s">
        <v>9628</v>
      </c>
      <c r="B2249" t="s">
        <v>9629</v>
      </c>
      <c r="C2249" s="1" t="str">
        <f t="shared" si="373"/>
        <v>21:0504</v>
      </c>
      <c r="D2249" s="1" t="str">
        <f t="shared" si="377"/>
        <v>21:0167</v>
      </c>
      <c r="E2249" t="s">
        <v>9630</v>
      </c>
      <c r="F2249" t="s">
        <v>9631</v>
      </c>
      <c r="H2249">
        <v>52.847456200000003</v>
      </c>
      <c r="I2249">
        <v>-63.572079299999999</v>
      </c>
      <c r="J2249" s="1" t="str">
        <f t="shared" si="378"/>
        <v>NGR lake sediment grab sample</v>
      </c>
      <c r="K2249" s="1" t="str">
        <f t="shared" si="379"/>
        <v>&lt;177 micron (NGR)</v>
      </c>
      <c r="L2249">
        <v>3</v>
      </c>
      <c r="M2249" t="s">
        <v>230</v>
      </c>
      <c r="N2249">
        <v>58</v>
      </c>
      <c r="O2249" t="s">
        <v>409</v>
      </c>
      <c r="P2249" t="s">
        <v>104</v>
      </c>
      <c r="Q2249" t="s">
        <v>95</v>
      </c>
      <c r="R2249" t="s">
        <v>54</v>
      </c>
      <c r="S2249" t="s">
        <v>276</v>
      </c>
      <c r="T2249" t="s">
        <v>194</v>
      </c>
      <c r="U2249" t="s">
        <v>1457</v>
      </c>
      <c r="V2249" t="s">
        <v>987</v>
      </c>
      <c r="W2249" t="s">
        <v>194</v>
      </c>
      <c r="X2249" t="s">
        <v>70</v>
      </c>
      <c r="Y2249" t="s">
        <v>55</v>
      </c>
      <c r="Z2249" t="s">
        <v>58</v>
      </c>
      <c r="AA2249" t="s">
        <v>71</v>
      </c>
      <c r="AB2249" t="s">
        <v>134</v>
      </c>
      <c r="AC2249" t="s">
        <v>740</v>
      </c>
      <c r="AD2249" t="s">
        <v>196</v>
      </c>
    </row>
    <row r="2250" spans="1:30" hidden="1" x14ac:dyDescent="0.3">
      <c r="A2250" t="s">
        <v>9632</v>
      </c>
      <c r="B2250" t="s">
        <v>9633</v>
      </c>
      <c r="C2250" s="1" t="str">
        <f t="shared" si="373"/>
        <v>21:0504</v>
      </c>
      <c r="D2250" s="1" t="str">
        <f t="shared" si="377"/>
        <v>21:0167</v>
      </c>
      <c r="E2250" t="s">
        <v>9634</v>
      </c>
      <c r="F2250" t="s">
        <v>9635</v>
      </c>
      <c r="H2250">
        <v>52.862327700000002</v>
      </c>
      <c r="I2250">
        <v>-63.584483400000003</v>
      </c>
      <c r="J2250" s="1" t="str">
        <f t="shared" si="378"/>
        <v>NGR lake sediment grab sample</v>
      </c>
      <c r="K2250" s="1" t="str">
        <f t="shared" si="379"/>
        <v>&lt;177 micron (NGR)</v>
      </c>
      <c r="L2250">
        <v>3</v>
      </c>
      <c r="M2250" t="s">
        <v>238</v>
      </c>
      <c r="N2250">
        <v>59</v>
      </c>
      <c r="O2250" t="s">
        <v>1101</v>
      </c>
      <c r="P2250" t="s">
        <v>130</v>
      </c>
      <c r="Q2250" t="s">
        <v>95</v>
      </c>
      <c r="R2250" t="s">
        <v>92</v>
      </c>
      <c r="S2250" t="s">
        <v>136</v>
      </c>
      <c r="T2250" t="s">
        <v>40</v>
      </c>
      <c r="U2250" t="s">
        <v>546</v>
      </c>
      <c r="V2250" t="s">
        <v>974</v>
      </c>
      <c r="W2250" t="s">
        <v>40</v>
      </c>
      <c r="X2250" t="s">
        <v>43</v>
      </c>
      <c r="Y2250" t="s">
        <v>39</v>
      </c>
      <c r="Z2250" t="s">
        <v>135</v>
      </c>
      <c r="AA2250" t="s">
        <v>196</v>
      </c>
      <c r="AB2250" t="s">
        <v>936</v>
      </c>
      <c r="AC2250" t="s">
        <v>106</v>
      </c>
      <c r="AD2250" t="s">
        <v>45</v>
      </c>
    </row>
    <row r="2251" spans="1:30" hidden="1" x14ac:dyDescent="0.3">
      <c r="A2251" t="s">
        <v>9636</v>
      </c>
      <c r="B2251" t="s">
        <v>9637</v>
      </c>
      <c r="C2251" s="1" t="str">
        <f t="shared" si="373"/>
        <v>21:0504</v>
      </c>
      <c r="D2251" s="1" t="str">
        <f t="shared" si="377"/>
        <v>21:0167</v>
      </c>
      <c r="E2251" t="s">
        <v>9638</v>
      </c>
      <c r="F2251" t="s">
        <v>9639</v>
      </c>
      <c r="H2251">
        <v>52.853735700000001</v>
      </c>
      <c r="I2251">
        <v>-63.651327199999997</v>
      </c>
      <c r="J2251" s="1" t="str">
        <f t="shared" si="378"/>
        <v>NGR lake sediment grab sample</v>
      </c>
      <c r="K2251" s="1" t="str">
        <f t="shared" si="379"/>
        <v>&lt;177 micron (NGR)</v>
      </c>
      <c r="L2251">
        <v>3</v>
      </c>
      <c r="M2251" t="s">
        <v>246</v>
      </c>
      <c r="N2251">
        <v>60</v>
      </c>
      <c r="O2251" t="s">
        <v>403</v>
      </c>
      <c r="P2251" t="s">
        <v>145</v>
      </c>
      <c r="Q2251" t="s">
        <v>95</v>
      </c>
      <c r="R2251" t="s">
        <v>92</v>
      </c>
      <c r="S2251" t="s">
        <v>68</v>
      </c>
      <c r="T2251" t="s">
        <v>194</v>
      </c>
      <c r="U2251" t="s">
        <v>337</v>
      </c>
      <c r="V2251" t="s">
        <v>1027</v>
      </c>
      <c r="W2251" t="s">
        <v>40</v>
      </c>
      <c r="X2251" t="s">
        <v>43</v>
      </c>
      <c r="Y2251" t="s">
        <v>55</v>
      </c>
      <c r="Z2251" t="s">
        <v>58</v>
      </c>
      <c r="AA2251" t="s">
        <v>83</v>
      </c>
      <c r="AB2251" t="s">
        <v>597</v>
      </c>
      <c r="AC2251" t="s">
        <v>3674</v>
      </c>
      <c r="AD2251" t="s">
        <v>45</v>
      </c>
    </row>
    <row r="2252" spans="1:30" hidden="1" x14ac:dyDescent="0.3">
      <c r="A2252" t="s">
        <v>9640</v>
      </c>
      <c r="B2252" t="s">
        <v>9641</v>
      </c>
      <c r="C2252" s="1" t="str">
        <f t="shared" si="373"/>
        <v>21:0504</v>
      </c>
      <c r="D2252" s="1" t="str">
        <f t="shared" si="377"/>
        <v>21:0167</v>
      </c>
      <c r="E2252" t="s">
        <v>9642</v>
      </c>
      <c r="F2252" t="s">
        <v>9643</v>
      </c>
      <c r="H2252">
        <v>52.844806800000001</v>
      </c>
      <c r="I2252">
        <v>-63.775623299999999</v>
      </c>
      <c r="J2252" s="1" t="str">
        <f t="shared" si="378"/>
        <v>NGR lake sediment grab sample</v>
      </c>
      <c r="K2252" s="1" t="str">
        <f t="shared" si="379"/>
        <v>&lt;177 micron (NGR)</v>
      </c>
      <c r="L2252">
        <v>4</v>
      </c>
      <c r="M2252" t="s">
        <v>34</v>
      </c>
      <c r="N2252">
        <v>61</v>
      </c>
      <c r="O2252" t="s">
        <v>359</v>
      </c>
      <c r="P2252" t="s">
        <v>153</v>
      </c>
      <c r="Q2252" t="s">
        <v>95</v>
      </c>
      <c r="R2252" t="s">
        <v>185</v>
      </c>
      <c r="S2252" t="s">
        <v>37</v>
      </c>
      <c r="T2252" t="s">
        <v>40</v>
      </c>
      <c r="U2252" t="s">
        <v>314</v>
      </c>
      <c r="V2252" t="s">
        <v>70</v>
      </c>
      <c r="W2252" t="s">
        <v>40</v>
      </c>
      <c r="X2252" t="s">
        <v>43</v>
      </c>
      <c r="Y2252" t="s">
        <v>39</v>
      </c>
      <c r="Z2252" t="s">
        <v>204</v>
      </c>
      <c r="AA2252" t="s">
        <v>45</v>
      </c>
      <c r="AB2252" t="s">
        <v>330</v>
      </c>
      <c r="AC2252" t="s">
        <v>179</v>
      </c>
      <c r="AD2252" t="s">
        <v>196</v>
      </c>
    </row>
    <row r="2253" spans="1:30" hidden="1" x14ac:dyDescent="0.3">
      <c r="A2253" t="s">
        <v>9644</v>
      </c>
      <c r="B2253" t="s">
        <v>9645</v>
      </c>
      <c r="C2253" s="1" t="str">
        <f t="shared" si="373"/>
        <v>21:0504</v>
      </c>
      <c r="D2253" s="1" t="str">
        <f t="shared" si="377"/>
        <v>21:0167</v>
      </c>
      <c r="E2253" t="s">
        <v>9646</v>
      </c>
      <c r="F2253" t="s">
        <v>9647</v>
      </c>
      <c r="H2253">
        <v>52.850379699999998</v>
      </c>
      <c r="I2253">
        <v>-63.717203900000001</v>
      </c>
      <c r="J2253" s="1" t="str">
        <f t="shared" si="378"/>
        <v>NGR lake sediment grab sample</v>
      </c>
      <c r="K2253" s="1" t="str">
        <f t="shared" si="379"/>
        <v>&lt;177 micron (NGR)</v>
      </c>
      <c r="L2253">
        <v>4</v>
      </c>
      <c r="M2253" t="s">
        <v>76</v>
      </c>
      <c r="N2253">
        <v>62</v>
      </c>
      <c r="O2253" t="s">
        <v>115</v>
      </c>
      <c r="P2253" t="s">
        <v>54</v>
      </c>
      <c r="Q2253" t="s">
        <v>95</v>
      </c>
      <c r="R2253" t="s">
        <v>193</v>
      </c>
      <c r="S2253" t="s">
        <v>202</v>
      </c>
      <c r="T2253" t="s">
        <v>40</v>
      </c>
      <c r="U2253" t="s">
        <v>3204</v>
      </c>
      <c r="V2253" t="s">
        <v>136</v>
      </c>
      <c r="W2253" t="s">
        <v>40</v>
      </c>
      <c r="X2253" t="s">
        <v>70</v>
      </c>
      <c r="Y2253" t="s">
        <v>55</v>
      </c>
      <c r="Z2253" t="s">
        <v>423</v>
      </c>
      <c r="AA2253" t="s">
        <v>392</v>
      </c>
      <c r="AB2253" t="s">
        <v>2065</v>
      </c>
      <c r="AC2253" t="s">
        <v>106</v>
      </c>
      <c r="AD2253" t="s">
        <v>48</v>
      </c>
    </row>
    <row r="2254" spans="1:30" hidden="1" x14ac:dyDescent="0.3">
      <c r="A2254" t="s">
        <v>9648</v>
      </c>
      <c r="B2254" t="s">
        <v>9649</v>
      </c>
      <c r="C2254" s="1" t="str">
        <f t="shared" si="373"/>
        <v>21:0504</v>
      </c>
      <c r="D2254" s="1" t="str">
        <f t="shared" si="377"/>
        <v>21:0167</v>
      </c>
      <c r="E2254" t="s">
        <v>9642</v>
      </c>
      <c r="F2254" t="s">
        <v>9650</v>
      </c>
      <c r="H2254">
        <v>52.844806800000001</v>
      </c>
      <c r="I2254">
        <v>-63.775623299999999</v>
      </c>
      <c r="J2254" s="1" t="str">
        <f t="shared" si="378"/>
        <v>NGR lake sediment grab sample</v>
      </c>
      <c r="K2254" s="1" t="str">
        <f t="shared" si="379"/>
        <v>&lt;177 micron (NGR)</v>
      </c>
      <c r="L2254">
        <v>4</v>
      </c>
      <c r="M2254" t="s">
        <v>65</v>
      </c>
      <c r="N2254">
        <v>63</v>
      </c>
      <c r="O2254" t="s">
        <v>214</v>
      </c>
      <c r="P2254" t="s">
        <v>153</v>
      </c>
      <c r="Q2254" t="s">
        <v>95</v>
      </c>
      <c r="R2254" t="s">
        <v>176</v>
      </c>
      <c r="S2254" t="s">
        <v>37</v>
      </c>
      <c r="T2254" t="s">
        <v>40</v>
      </c>
      <c r="U2254" t="s">
        <v>82</v>
      </c>
      <c r="V2254" t="s">
        <v>106</v>
      </c>
      <c r="W2254" t="s">
        <v>40</v>
      </c>
      <c r="X2254" t="s">
        <v>179</v>
      </c>
      <c r="Y2254" t="s">
        <v>95</v>
      </c>
      <c r="Z2254" t="s">
        <v>35</v>
      </c>
      <c r="AA2254" t="s">
        <v>314</v>
      </c>
      <c r="AB2254" t="s">
        <v>1720</v>
      </c>
      <c r="AC2254" t="s">
        <v>179</v>
      </c>
      <c r="AD2254" t="s">
        <v>241</v>
      </c>
    </row>
    <row r="2255" spans="1:30" hidden="1" x14ac:dyDescent="0.3">
      <c r="A2255" t="s">
        <v>9651</v>
      </c>
      <c r="B2255" t="s">
        <v>9652</v>
      </c>
      <c r="C2255" s="1" t="str">
        <f t="shared" si="373"/>
        <v>21:0504</v>
      </c>
      <c r="D2255" s="1" t="str">
        <f t="shared" si="377"/>
        <v>21:0167</v>
      </c>
      <c r="E2255" t="s">
        <v>9642</v>
      </c>
      <c r="F2255" t="s">
        <v>9653</v>
      </c>
      <c r="H2255">
        <v>52.844806800000001</v>
      </c>
      <c r="I2255">
        <v>-63.775623299999999</v>
      </c>
      <c r="J2255" s="1" t="str">
        <f t="shared" si="378"/>
        <v>NGR lake sediment grab sample</v>
      </c>
      <c r="K2255" s="1" t="str">
        <f t="shared" si="379"/>
        <v>&lt;177 micron (NGR)</v>
      </c>
      <c r="L2255">
        <v>4</v>
      </c>
      <c r="M2255" t="s">
        <v>52</v>
      </c>
      <c r="N2255">
        <v>64</v>
      </c>
      <c r="O2255" t="s">
        <v>1241</v>
      </c>
      <c r="P2255" t="s">
        <v>79</v>
      </c>
      <c r="Q2255" t="s">
        <v>95</v>
      </c>
      <c r="R2255" t="s">
        <v>185</v>
      </c>
      <c r="S2255" t="s">
        <v>136</v>
      </c>
      <c r="T2255" t="s">
        <v>40</v>
      </c>
      <c r="U2255" t="s">
        <v>546</v>
      </c>
      <c r="V2255" t="s">
        <v>322</v>
      </c>
      <c r="W2255" t="s">
        <v>40</v>
      </c>
      <c r="X2255" t="s">
        <v>179</v>
      </c>
      <c r="Y2255" t="s">
        <v>95</v>
      </c>
      <c r="Z2255" t="s">
        <v>263</v>
      </c>
      <c r="AA2255" t="s">
        <v>45</v>
      </c>
      <c r="AB2255" t="s">
        <v>1921</v>
      </c>
      <c r="AC2255" t="s">
        <v>57</v>
      </c>
      <c r="AD2255" t="s">
        <v>241</v>
      </c>
    </row>
    <row r="2256" spans="1:30" hidden="1" x14ac:dyDescent="0.3">
      <c r="A2256" t="s">
        <v>9654</v>
      </c>
      <c r="B2256" t="s">
        <v>9655</v>
      </c>
      <c r="C2256" s="1" t="str">
        <f t="shared" ref="C2256:C2287" si="380">HYPERLINK("http://geochem.nrcan.gc.ca/cdogs/content/bdl/bdl210504_e.htm", "21:0504")</f>
        <v>21:0504</v>
      </c>
      <c r="D2256" s="1" t="str">
        <f t="shared" si="377"/>
        <v>21:0167</v>
      </c>
      <c r="E2256" t="s">
        <v>9656</v>
      </c>
      <c r="F2256" t="s">
        <v>9657</v>
      </c>
      <c r="H2256">
        <v>52.8448992</v>
      </c>
      <c r="I2256">
        <v>-63.810219199999999</v>
      </c>
      <c r="J2256" s="1" t="str">
        <f t="shared" si="378"/>
        <v>NGR lake sediment grab sample</v>
      </c>
      <c r="K2256" s="1" t="str">
        <f t="shared" si="379"/>
        <v>&lt;177 micron (NGR)</v>
      </c>
      <c r="L2256">
        <v>4</v>
      </c>
      <c r="M2256" t="s">
        <v>91</v>
      </c>
      <c r="N2256">
        <v>65</v>
      </c>
      <c r="O2256" t="s">
        <v>108</v>
      </c>
      <c r="P2256" t="s">
        <v>38</v>
      </c>
      <c r="Q2256" t="s">
        <v>95</v>
      </c>
      <c r="R2256" t="s">
        <v>153</v>
      </c>
      <c r="S2256" t="s">
        <v>55</v>
      </c>
      <c r="T2256" t="s">
        <v>194</v>
      </c>
      <c r="U2256" t="s">
        <v>276</v>
      </c>
      <c r="V2256" t="s">
        <v>144</v>
      </c>
      <c r="W2256" t="s">
        <v>40</v>
      </c>
      <c r="X2256" t="s">
        <v>179</v>
      </c>
      <c r="Y2256" t="s">
        <v>95</v>
      </c>
      <c r="Z2256" t="s">
        <v>134</v>
      </c>
      <c r="AA2256" t="s">
        <v>107</v>
      </c>
      <c r="AB2256" t="s">
        <v>582</v>
      </c>
      <c r="AC2256" t="s">
        <v>239</v>
      </c>
      <c r="AD2256" t="s">
        <v>45</v>
      </c>
    </row>
    <row r="2257" spans="1:30" hidden="1" x14ac:dyDescent="0.3">
      <c r="A2257" t="s">
        <v>9658</v>
      </c>
      <c r="B2257" t="s">
        <v>9659</v>
      </c>
      <c r="C2257" s="1" t="str">
        <f t="shared" si="380"/>
        <v>21:0504</v>
      </c>
      <c r="D2257" s="1" t="str">
        <f t="shared" si="377"/>
        <v>21:0167</v>
      </c>
      <c r="E2257" t="s">
        <v>9660</v>
      </c>
      <c r="F2257" t="s">
        <v>9661</v>
      </c>
      <c r="H2257">
        <v>52.858604499999998</v>
      </c>
      <c r="I2257">
        <v>-63.870476400000001</v>
      </c>
      <c r="J2257" s="1" t="str">
        <f t="shared" si="378"/>
        <v>NGR lake sediment grab sample</v>
      </c>
      <c r="K2257" s="1" t="str">
        <f t="shared" si="379"/>
        <v>&lt;177 micron (NGR)</v>
      </c>
      <c r="L2257">
        <v>4</v>
      </c>
      <c r="M2257" t="s">
        <v>102</v>
      </c>
      <c r="N2257">
        <v>66</v>
      </c>
      <c r="O2257" t="s">
        <v>283</v>
      </c>
      <c r="P2257" t="s">
        <v>169</v>
      </c>
      <c r="Q2257" t="s">
        <v>95</v>
      </c>
      <c r="R2257" t="s">
        <v>176</v>
      </c>
      <c r="S2257" t="s">
        <v>55</v>
      </c>
      <c r="T2257" t="s">
        <v>40</v>
      </c>
      <c r="U2257" t="s">
        <v>314</v>
      </c>
      <c r="V2257" t="s">
        <v>351</v>
      </c>
      <c r="W2257" t="s">
        <v>40</v>
      </c>
      <c r="X2257" t="s">
        <v>179</v>
      </c>
      <c r="Y2257" t="s">
        <v>39</v>
      </c>
      <c r="Z2257" t="s">
        <v>423</v>
      </c>
      <c r="AA2257" t="s">
        <v>44</v>
      </c>
      <c r="AB2257" t="s">
        <v>36</v>
      </c>
      <c r="AC2257" t="s">
        <v>39</v>
      </c>
      <c r="AD2257" t="s">
        <v>61</v>
      </c>
    </row>
    <row r="2258" spans="1:30" hidden="1" x14ac:dyDescent="0.3">
      <c r="A2258" t="s">
        <v>9662</v>
      </c>
      <c r="B2258" t="s">
        <v>9663</v>
      </c>
      <c r="C2258" s="1" t="str">
        <f t="shared" si="380"/>
        <v>21:0504</v>
      </c>
      <c r="D2258" s="1" t="str">
        <f t="shared" si="377"/>
        <v>21:0167</v>
      </c>
      <c r="E2258" t="s">
        <v>9664</v>
      </c>
      <c r="F2258" t="s">
        <v>9665</v>
      </c>
      <c r="H2258">
        <v>52.875119300000001</v>
      </c>
      <c r="I2258">
        <v>-63.858058700000001</v>
      </c>
      <c r="J2258" s="1" t="str">
        <f t="shared" si="378"/>
        <v>NGR lake sediment grab sample</v>
      </c>
      <c r="K2258" s="1" t="str">
        <f t="shared" si="379"/>
        <v>&lt;177 micron (NGR)</v>
      </c>
      <c r="L2258">
        <v>4</v>
      </c>
      <c r="M2258" t="s">
        <v>113</v>
      </c>
      <c r="N2258">
        <v>67</v>
      </c>
      <c r="O2258" t="s">
        <v>257</v>
      </c>
      <c r="P2258" t="s">
        <v>202</v>
      </c>
      <c r="Q2258" t="s">
        <v>95</v>
      </c>
      <c r="R2258" t="s">
        <v>185</v>
      </c>
      <c r="S2258" t="s">
        <v>136</v>
      </c>
      <c r="T2258" t="s">
        <v>40</v>
      </c>
      <c r="U2258" t="s">
        <v>397</v>
      </c>
      <c r="V2258" t="s">
        <v>144</v>
      </c>
      <c r="W2258" t="s">
        <v>40</v>
      </c>
      <c r="X2258" t="s">
        <v>179</v>
      </c>
      <c r="Y2258" t="s">
        <v>136</v>
      </c>
      <c r="Z2258" t="s">
        <v>134</v>
      </c>
      <c r="AA2258" t="s">
        <v>196</v>
      </c>
      <c r="AB2258" t="s">
        <v>53</v>
      </c>
      <c r="AC2258" t="s">
        <v>233</v>
      </c>
      <c r="AD2258" t="s">
        <v>258</v>
      </c>
    </row>
    <row r="2259" spans="1:30" hidden="1" x14ac:dyDescent="0.3">
      <c r="A2259" t="s">
        <v>9666</v>
      </c>
      <c r="B2259" t="s">
        <v>9667</v>
      </c>
      <c r="C2259" s="1" t="str">
        <f t="shared" si="380"/>
        <v>21:0504</v>
      </c>
      <c r="D2259" s="1" t="str">
        <f t="shared" si="377"/>
        <v>21:0167</v>
      </c>
      <c r="E2259" t="s">
        <v>9668</v>
      </c>
      <c r="F2259" t="s">
        <v>9669</v>
      </c>
      <c r="H2259">
        <v>52.914973400000001</v>
      </c>
      <c r="I2259">
        <v>-63.885881400000002</v>
      </c>
      <c r="J2259" s="1" t="str">
        <f t="shared" si="378"/>
        <v>NGR lake sediment grab sample</v>
      </c>
      <c r="K2259" s="1" t="str">
        <f t="shared" si="379"/>
        <v>&lt;177 micron (NGR)</v>
      </c>
      <c r="L2259">
        <v>4</v>
      </c>
      <c r="M2259" t="s">
        <v>127</v>
      </c>
      <c r="N2259">
        <v>68</v>
      </c>
      <c r="O2259" t="s">
        <v>941</v>
      </c>
      <c r="P2259" t="s">
        <v>134</v>
      </c>
      <c r="Q2259" t="s">
        <v>95</v>
      </c>
      <c r="R2259" t="s">
        <v>119</v>
      </c>
      <c r="S2259" t="s">
        <v>79</v>
      </c>
      <c r="T2259" t="s">
        <v>194</v>
      </c>
      <c r="U2259" t="s">
        <v>5111</v>
      </c>
      <c r="V2259" t="s">
        <v>4178</v>
      </c>
      <c r="W2259" t="s">
        <v>194</v>
      </c>
      <c r="X2259" t="s">
        <v>179</v>
      </c>
      <c r="Y2259" t="s">
        <v>55</v>
      </c>
      <c r="Z2259" t="s">
        <v>214</v>
      </c>
      <c r="AA2259" t="s">
        <v>107</v>
      </c>
      <c r="AB2259" t="s">
        <v>655</v>
      </c>
      <c r="AC2259" t="s">
        <v>70</v>
      </c>
      <c r="AD2259" t="s">
        <v>83</v>
      </c>
    </row>
    <row r="2260" spans="1:30" hidden="1" x14ac:dyDescent="0.3">
      <c r="A2260" t="s">
        <v>9670</v>
      </c>
      <c r="B2260" t="s">
        <v>9671</v>
      </c>
      <c r="C2260" s="1" t="str">
        <f t="shared" si="380"/>
        <v>21:0504</v>
      </c>
      <c r="D2260" s="1" t="str">
        <f t="shared" si="377"/>
        <v>21:0167</v>
      </c>
      <c r="E2260" t="s">
        <v>9672</v>
      </c>
      <c r="F2260" t="s">
        <v>9673</v>
      </c>
      <c r="H2260">
        <v>52.954535999999997</v>
      </c>
      <c r="I2260">
        <v>-63.870255899999997</v>
      </c>
      <c r="J2260" s="1" t="str">
        <f t="shared" si="378"/>
        <v>NGR lake sediment grab sample</v>
      </c>
      <c r="K2260" s="1" t="str">
        <f t="shared" si="379"/>
        <v>&lt;177 micron (NGR)</v>
      </c>
      <c r="L2260">
        <v>4</v>
      </c>
      <c r="M2260" t="s">
        <v>142</v>
      </c>
      <c r="N2260">
        <v>69</v>
      </c>
      <c r="O2260" t="s">
        <v>1211</v>
      </c>
      <c r="P2260" t="s">
        <v>104</v>
      </c>
      <c r="Q2260" t="s">
        <v>95</v>
      </c>
      <c r="R2260" t="s">
        <v>165</v>
      </c>
      <c r="S2260" t="s">
        <v>53</v>
      </c>
      <c r="T2260" t="s">
        <v>194</v>
      </c>
      <c r="U2260" t="s">
        <v>1089</v>
      </c>
      <c r="V2260" t="s">
        <v>153</v>
      </c>
      <c r="W2260" t="s">
        <v>40</v>
      </c>
      <c r="X2260" t="s">
        <v>179</v>
      </c>
      <c r="Y2260" t="s">
        <v>39</v>
      </c>
      <c r="Z2260" t="s">
        <v>58</v>
      </c>
      <c r="AA2260" t="s">
        <v>48</v>
      </c>
      <c r="AB2260" t="s">
        <v>472</v>
      </c>
      <c r="AC2260" t="s">
        <v>70</v>
      </c>
      <c r="AD2260" t="s">
        <v>107</v>
      </c>
    </row>
    <row r="2261" spans="1:30" hidden="1" x14ac:dyDescent="0.3">
      <c r="A2261" t="s">
        <v>9674</v>
      </c>
      <c r="B2261" t="s">
        <v>9675</v>
      </c>
      <c r="C2261" s="1" t="str">
        <f t="shared" si="380"/>
        <v>21:0504</v>
      </c>
      <c r="D2261" s="1" t="str">
        <f t="shared" si="377"/>
        <v>21:0167</v>
      </c>
      <c r="E2261" t="s">
        <v>9676</v>
      </c>
      <c r="F2261" t="s">
        <v>9677</v>
      </c>
      <c r="H2261">
        <v>52.9823606</v>
      </c>
      <c r="I2261">
        <v>-63.845136500000002</v>
      </c>
      <c r="J2261" s="1" t="str">
        <f t="shared" si="378"/>
        <v>NGR lake sediment grab sample</v>
      </c>
      <c r="K2261" s="1" t="str">
        <f t="shared" si="379"/>
        <v>&lt;177 micron (NGR)</v>
      </c>
      <c r="L2261">
        <v>4</v>
      </c>
      <c r="M2261" t="s">
        <v>150</v>
      </c>
      <c r="N2261">
        <v>70</v>
      </c>
      <c r="O2261" t="s">
        <v>69</v>
      </c>
      <c r="P2261" t="s">
        <v>104</v>
      </c>
      <c r="Q2261" t="s">
        <v>95</v>
      </c>
      <c r="R2261" t="s">
        <v>54</v>
      </c>
      <c r="S2261" t="s">
        <v>131</v>
      </c>
      <c r="T2261" t="s">
        <v>194</v>
      </c>
      <c r="U2261" t="s">
        <v>802</v>
      </c>
      <c r="V2261" t="s">
        <v>714</v>
      </c>
      <c r="W2261" t="s">
        <v>40</v>
      </c>
      <c r="X2261" t="s">
        <v>179</v>
      </c>
      <c r="Y2261" t="s">
        <v>55</v>
      </c>
      <c r="Z2261" t="s">
        <v>214</v>
      </c>
      <c r="AA2261" t="s">
        <v>155</v>
      </c>
      <c r="AB2261" t="s">
        <v>204</v>
      </c>
      <c r="AC2261" t="s">
        <v>70</v>
      </c>
      <c r="AD2261" t="s">
        <v>107</v>
      </c>
    </row>
    <row r="2262" spans="1:30" hidden="1" x14ac:dyDescent="0.3">
      <c r="A2262" t="s">
        <v>9678</v>
      </c>
      <c r="B2262" t="s">
        <v>9679</v>
      </c>
      <c r="C2262" s="1" t="str">
        <f t="shared" si="380"/>
        <v>21:0504</v>
      </c>
      <c r="D2262" s="1" t="str">
        <f>HYPERLINK("http://geochem.nrcan.gc.ca/cdogs/content/svy/svy_e.htm", "")</f>
        <v/>
      </c>
      <c r="G2262" s="1" t="str">
        <f>HYPERLINK("http://geochem.nrcan.gc.ca/cdogs/content/cr_/cr_00047_e.htm", "47")</f>
        <v>47</v>
      </c>
      <c r="J2262" t="s">
        <v>161</v>
      </c>
      <c r="K2262" t="s">
        <v>162</v>
      </c>
      <c r="L2262">
        <v>4</v>
      </c>
      <c r="M2262" t="s">
        <v>163</v>
      </c>
      <c r="N2262">
        <v>71</v>
      </c>
      <c r="O2262" t="s">
        <v>2493</v>
      </c>
      <c r="P2262" t="s">
        <v>263</v>
      </c>
      <c r="Q2262" t="s">
        <v>79</v>
      </c>
      <c r="R2262" t="s">
        <v>232</v>
      </c>
      <c r="S2262" t="s">
        <v>119</v>
      </c>
      <c r="T2262" t="s">
        <v>194</v>
      </c>
      <c r="U2262" t="s">
        <v>5592</v>
      </c>
      <c r="V2262" t="s">
        <v>884</v>
      </c>
      <c r="W2262" t="s">
        <v>194</v>
      </c>
      <c r="X2262" t="s">
        <v>831</v>
      </c>
      <c r="Y2262" t="s">
        <v>92</v>
      </c>
      <c r="Z2262" t="s">
        <v>204</v>
      </c>
      <c r="AA2262" t="s">
        <v>214</v>
      </c>
      <c r="AB2262" t="s">
        <v>1961</v>
      </c>
      <c r="AC2262" t="s">
        <v>9680</v>
      </c>
      <c r="AD2262" t="s">
        <v>2423</v>
      </c>
    </row>
    <row r="2263" spans="1:30" hidden="1" x14ac:dyDescent="0.3">
      <c r="A2263" t="s">
        <v>9681</v>
      </c>
      <c r="B2263" t="s">
        <v>9682</v>
      </c>
      <c r="C2263" s="1" t="str">
        <f t="shared" si="380"/>
        <v>21:0504</v>
      </c>
      <c r="D2263" s="1" t="str">
        <f t="shared" ref="D2263:D2287" si="381">HYPERLINK("http://geochem.nrcan.gc.ca/cdogs/content/svy/svy210167_e.htm", "21:0167")</f>
        <v>21:0167</v>
      </c>
      <c r="E2263" t="s">
        <v>9683</v>
      </c>
      <c r="F2263" t="s">
        <v>9684</v>
      </c>
      <c r="H2263">
        <v>52.9554087</v>
      </c>
      <c r="I2263">
        <v>-63.779563699999997</v>
      </c>
      <c r="J2263" s="1" t="str">
        <f t="shared" ref="J2263:J2287" si="382">HYPERLINK("http://geochem.nrcan.gc.ca/cdogs/content/kwd/kwd020027_e.htm", "NGR lake sediment grab sample")</f>
        <v>NGR lake sediment grab sample</v>
      </c>
      <c r="K2263" s="1" t="str">
        <f t="shared" ref="K2263:K2287" si="383">HYPERLINK("http://geochem.nrcan.gc.ca/cdogs/content/kwd/kwd080006_e.htm", "&lt;177 micron (NGR)")</f>
        <v>&lt;177 micron (NGR)</v>
      </c>
      <c r="L2263">
        <v>4</v>
      </c>
      <c r="M2263" t="s">
        <v>175</v>
      </c>
      <c r="N2263">
        <v>72</v>
      </c>
      <c r="O2263" t="s">
        <v>82</v>
      </c>
      <c r="P2263" t="s">
        <v>256</v>
      </c>
      <c r="Q2263" t="s">
        <v>95</v>
      </c>
      <c r="R2263" t="s">
        <v>36</v>
      </c>
      <c r="S2263" t="s">
        <v>68</v>
      </c>
      <c r="T2263" t="s">
        <v>40</v>
      </c>
      <c r="U2263" t="s">
        <v>877</v>
      </c>
      <c r="V2263" t="s">
        <v>167</v>
      </c>
      <c r="W2263" t="s">
        <v>194</v>
      </c>
      <c r="X2263" t="s">
        <v>179</v>
      </c>
      <c r="Y2263" t="s">
        <v>55</v>
      </c>
      <c r="Z2263" t="s">
        <v>134</v>
      </c>
      <c r="AA2263" t="s">
        <v>196</v>
      </c>
      <c r="AB2263" t="s">
        <v>315</v>
      </c>
      <c r="AC2263" t="s">
        <v>57</v>
      </c>
      <c r="AD2263" t="s">
        <v>115</v>
      </c>
    </row>
    <row r="2264" spans="1:30" hidden="1" x14ac:dyDescent="0.3">
      <c r="A2264" t="s">
        <v>9685</v>
      </c>
      <c r="B2264" t="s">
        <v>9686</v>
      </c>
      <c r="C2264" s="1" t="str">
        <f t="shared" si="380"/>
        <v>21:0504</v>
      </c>
      <c r="D2264" s="1" t="str">
        <f t="shared" si="381"/>
        <v>21:0167</v>
      </c>
      <c r="E2264" t="s">
        <v>9687</v>
      </c>
      <c r="F2264" t="s">
        <v>9688</v>
      </c>
      <c r="H2264">
        <v>52.918990600000001</v>
      </c>
      <c r="I2264">
        <v>-63.774225299999998</v>
      </c>
      <c r="J2264" s="1" t="str">
        <f t="shared" si="382"/>
        <v>NGR lake sediment grab sample</v>
      </c>
      <c r="K2264" s="1" t="str">
        <f t="shared" si="383"/>
        <v>&lt;177 micron (NGR)</v>
      </c>
      <c r="L2264">
        <v>4</v>
      </c>
      <c r="M2264" t="s">
        <v>184</v>
      </c>
      <c r="N2264">
        <v>73</v>
      </c>
      <c r="O2264" t="s">
        <v>423</v>
      </c>
      <c r="P2264" t="s">
        <v>66</v>
      </c>
      <c r="Q2264" t="s">
        <v>95</v>
      </c>
      <c r="R2264" t="s">
        <v>53</v>
      </c>
      <c r="S2264" t="s">
        <v>232</v>
      </c>
      <c r="T2264" t="s">
        <v>40</v>
      </c>
      <c r="U2264" t="s">
        <v>44</v>
      </c>
      <c r="V2264" t="s">
        <v>47</v>
      </c>
      <c r="W2264" t="s">
        <v>40</v>
      </c>
      <c r="X2264" t="s">
        <v>2796</v>
      </c>
      <c r="Y2264" t="s">
        <v>55</v>
      </c>
      <c r="Z2264" t="s">
        <v>58</v>
      </c>
      <c r="AA2264" t="s">
        <v>409</v>
      </c>
      <c r="AB2264" t="s">
        <v>169</v>
      </c>
      <c r="AC2264" t="s">
        <v>596</v>
      </c>
      <c r="AD2264" t="s">
        <v>115</v>
      </c>
    </row>
    <row r="2265" spans="1:30" hidden="1" x14ac:dyDescent="0.3">
      <c r="A2265" t="s">
        <v>9689</v>
      </c>
      <c r="B2265" t="s">
        <v>9690</v>
      </c>
      <c r="C2265" s="1" t="str">
        <f t="shared" si="380"/>
        <v>21:0504</v>
      </c>
      <c r="D2265" s="1" t="str">
        <f t="shared" si="381"/>
        <v>21:0167</v>
      </c>
      <c r="E2265" t="s">
        <v>9691</v>
      </c>
      <c r="F2265" t="s">
        <v>9692</v>
      </c>
      <c r="H2265">
        <v>52.905316599999999</v>
      </c>
      <c r="I2265">
        <v>-63.694485100000001</v>
      </c>
      <c r="J2265" s="1" t="str">
        <f t="shared" si="382"/>
        <v>NGR lake sediment grab sample</v>
      </c>
      <c r="K2265" s="1" t="str">
        <f t="shared" si="383"/>
        <v>&lt;177 micron (NGR)</v>
      </c>
      <c r="L2265">
        <v>4</v>
      </c>
      <c r="M2265" t="s">
        <v>191</v>
      </c>
      <c r="N2265">
        <v>74</v>
      </c>
      <c r="O2265" t="s">
        <v>44</v>
      </c>
      <c r="P2265" t="s">
        <v>54</v>
      </c>
      <c r="Q2265" t="s">
        <v>95</v>
      </c>
      <c r="R2265" t="s">
        <v>36</v>
      </c>
      <c r="S2265" t="s">
        <v>136</v>
      </c>
      <c r="T2265" t="s">
        <v>40</v>
      </c>
      <c r="U2265" t="s">
        <v>314</v>
      </c>
      <c r="V2265" t="s">
        <v>1642</v>
      </c>
      <c r="W2265" t="s">
        <v>40</v>
      </c>
      <c r="X2265" t="s">
        <v>179</v>
      </c>
      <c r="Y2265" t="s">
        <v>39</v>
      </c>
      <c r="Z2265" t="s">
        <v>134</v>
      </c>
      <c r="AA2265" t="s">
        <v>314</v>
      </c>
      <c r="AB2265" t="s">
        <v>59</v>
      </c>
      <c r="AC2265" t="s">
        <v>42</v>
      </c>
      <c r="AD2265" t="s">
        <v>314</v>
      </c>
    </row>
    <row r="2266" spans="1:30" hidden="1" x14ac:dyDescent="0.3">
      <c r="A2266" t="s">
        <v>9693</v>
      </c>
      <c r="B2266" t="s">
        <v>9694</v>
      </c>
      <c r="C2266" s="1" t="str">
        <f t="shared" si="380"/>
        <v>21:0504</v>
      </c>
      <c r="D2266" s="1" t="str">
        <f t="shared" si="381"/>
        <v>21:0167</v>
      </c>
      <c r="E2266" t="s">
        <v>9695</v>
      </c>
      <c r="F2266" t="s">
        <v>9696</v>
      </c>
      <c r="H2266">
        <v>52.909831799999999</v>
      </c>
      <c r="I2266">
        <v>-63.667465999999997</v>
      </c>
      <c r="J2266" s="1" t="str">
        <f t="shared" si="382"/>
        <v>NGR lake sediment grab sample</v>
      </c>
      <c r="K2266" s="1" t="str">
        <f t="shared" si="383"/>
        <v>&lt;177 micron (NGR)</v>
      </c>
      <c r="L2266">
        <v>4</v>
      </c>
      <c r="M2266" t="s">
        <v>201</v>
      </c>
      <c r="N2266">
        <v>75</v>
      </c>
      <c r="O2266" t="s">
        <v>2493</v>
      </c>
      <c r="P2266" t="s">
        <v>283</v>
      </c>
      <c r="Q2266" t="s">
        <v>95</v>
      </c>
      <c r="R2266" t="s">
        <v>414</v>
      </c>
      <c r="S2266" t="s">
        <v>143</v>
      </c>
      <c r="T2266" t="s">
        <v>40</v>
      </c>
      <c r="U2266" t="s">
        <v>9697</v>
      </c>
      <c r="V2266" t="s">
        <v>378</v>
      </c>
      <c r="W2266" t="s">
        <v>649</v>
      </c>
      <c r="X2266" t="s">
        <v>2796</v>
      </c>
      <c r="Y2266" t="s">
        <v>92</v>
      </c>
      <c r="Z2266" t="s">
        <v>48</v>
      </c>
      <c r="AA2266" t="s">
        <v>155</v>
      </c>
      <c r="AB2266" t="s">
        <v>130</v>
      </c>
      <c r="AC2266" t="s">
        <v>4903</v>
      </c>
      <c r="AD2266" t="s">
        <v>45</v>
      </c>
    </row>
    <row r="2267" spans="1:30" hidden="1" x14ac:dyDescent="0.3">
      <c r="A2267" t="s">
        <v>9698</v>
      </c>
      <c r="B2267" t="s">
        <v>9699</v>
      </c>
      <c r="C2267" s="1" t="str">
        <f t="shared" si="380"/>
        <v>21:0504</v>
      </c>
      <c r="D2267" s="1" t="str">
        <f t="shared" si="381"/>
        <v>21:0167</v>
      </c>
      <c r="E2267" t="s">
        <v>9700</v>
      </c>
      <c r="F2267" t="s">
        <v>9701</v>
      </c>
      <c r="H2267">
        <v>52.9089338</v>
      </c>
      <c r="I2267">
        <v>-63.631172499999998</v>
      </c>
      <c r="J2267" s="1" t="str">
        <f t="shared" si="382"/>
        <v>NGR lake sediment grab sample</v>
      </c>
      <c r="K2267" s="1" t="str">
        <f t="shared" si="383"/>
        <v>&lt;177 micron (NGR)</v>
      </c>
      <c r="L2267">
        <v>4</v>
      </c>
      <c r="M2267" t="s">
        <v>210</v>
      </c>
      <c r="N2267">
        <v>76</v>
      </c>
      <c r="O2267" t="s">
        <v>222</v>
      </c>
      <c r="P2267" t="s">
        <v>67</v>
      </c>
      <c r="Q2267" t="s">
        <v>95</v>
      </c>
      <c r="R2267" t="s">
        <v>130</v>
      </c>
      <c r="S2267" t="s">
        <v>67</v>
      </c>
      <c r="T2267" t="s">
        <v>40</v>
      </c>
      <c r="U2267" t="s">
        <v>832</v>
      </c>
      <c r="V2267" t="s">
        <v>1402</v>
      </c>
      <c r="W2267" t="s">
        <v>117</v>
      </c>
      <c r="X2267" t="s">
        <v>179</v>
      </c>
      <c r="Y2267" t="s">
        <v>55</v>
      </c>
      <c r="Z2267" t="s">
        <v>214</v>
      </c>
      <c r="AA2267" t="s">
        <v>392</v>
      </c>
      <c r="AB2267" t="s">
        <v>1733</v>
      </c>
      <c r="AC2267" t="s">
        <v>60</v>
      </c>
      <c r="AD2267" t="s">
        <v>83</v>
      </c>
    </row>
    <row r="2268" spans="1:30" hidden="1" x14ac:dyDescent="0.3">
      <c r="A2268" t="s">
        <v>9702</v>
      </c>
      <c r="B2268" t="s">
        <v>9703</v>
      </c>
      <c r="C2268" s="1" t="str">
        <f t="shared" si="380"/>
        <v>21:0504</v>
      </c>
      <c r="D2268" s="1" t="str">
        <f t="shared" si="381"/>
        <v>21:0167</v>
      </c>
      <c r="E2268" t="s">
        <v>9704</v>
      </c>
      <c r="F2268" t="s">
        <v>9705</v>
      </c>
      <c r="H2268">
        <v>52.911014199999997</v>
      </c>
      <c r="I2268">
        <v>-63.556855300000002</v>
      </c>
      <c r="J2268" s="1" t="str">
        <f t="shared" si="382"/>
        <v>NGR lake sediment grab sample</v>
      </c>
      <c r="K2268" s="1" t="str">
        <f t="shared" si="383"/>
        <v>&lt;177 micron (NGR)</v>
      </c>
      <c r="L2268">
        <v>4</v>
      </c>
      <c r="M2268" t="s">
        <v>221</v>
      </c>
      <c r="N2268">
        <v>77</v>
      </c>
      <c r="O2268" t="s">
        <v>423</v>
      </c>
      <c r="P2268" t="s">
        <v>232</v>
      </c>
      <c r="Q2268" t="s">
        <v>95</v>
      </c>
      <c r="R2268" t="s">
        <v>54</v>
      </c>
      <c r="S2268" t="s">
        <v>131</v>
      </c>
      <c r="T2268" t="s">
        <v>40</v>
      </c>
      <c r="U2268" t="s">
        <v>2194</v>
      </c>
      <c r="V2268" t="s">
        <v>322</v>
      </c>
      <c r="W2268" t="s">
        <v>40</v>
      </c>
      <c r="X2268" t="s">
        <v>70</v>
      </c>
      <c r="Y2268" t="s">
        <v>95</v>
      </c>
      <c r="Z2268" t="s">
        <v>35</v>
      </c>
      <c r="AA2268" t="s">
        <v>258</v>
      </c>
      <c r="AB2268" t="s">
        <v>830</v>
      </c>
      <c r="AC2268" t="s">
        <v>714</v>
      </c>
      <c r="AD2268" t="s">
        <v>605</v>
      </c>
    </row>
    <row r="2269" spans="1:30" hidden="1" x14ac:dyDescent="0.3">
      <c r="A2269" t="s">
        <v>9706</v>
      </c>
      <c r="B2269" t="s">
        <v>9707</v>
      </c>
      <c r="C2269" s="1" t="str">
        <f t="shared" si="380"/>
        <v>21:0504</v>
      </c>
      <c r="D2269" s="1" t="str">
        <f t="shared" si="381"/>
        <v>21:0167</v>
      </c>
      <c r="E2269" t="s">
        <v>9708</v>
      </c>
      <c r="F2269" t="s">
        <v>9709</v>
      </c>
      <c r="H2269">
        <v>52.895738600000001</v>
      </c>
      <c r="I2269">
        <v>-63.5197073</v>
      </c>
      <c r="J2269" s="1" t="str">
        <f t="shared" si="382"/>
        <v>NGR lake sediment grab sample</v>
      </c>
      <c r="K2269" s="1" t="str">
        <f t="shared" si="383"/>
        <v>&lt;177 micron (NGR)</v>
      </c>
      <c r="L2269">
        <v>4</v>
      </c>
      <c r="M2269" t="s">
        <v>230</v>
      </c>
      <c r="N2269">
        <v>78</v>
      </c>
      <c r="O2269" t="s">
        <v>115</v>
      </c>
      <c r="P2269" t="s">
        <v>192</v>
      </c>
      <c r="Q2269" t="s">
        <v>95</v>
      </c>
      <c r="R2269" t="s">
        <v>145</v>
      </c>
      <c r="S2269" t="s">
        <v>153</v>
      </c>
      <c r="T2269" t="s">
        <v>40</v>
      </c>
      <c r="U2269" t="s">
        <v>4270</v>
      </c>
      <c r="V2269" t="s">
        <v>47</v>
      </c>
      <c r="W2269" t="s">
        <v>117</v>
      </c>
      <c r="X2269" t="s">
        <v>70</v>
      </c>
      <c r="Y2269" t="s">
        <v>39</v>
      </c>
      <c r="Z2269" t="s">
        <v>135</v>
      </c>
      <c r="AA2269" t="s">
        <v>48</v>
      </c>
      <c r="AB2269" t="s">
        <v>519</v>
      </c>
      <c r="AC2269" t="s">
        <v>167</v>
      </c>
      <c r="AD2269" t="s">
        <v>196</v>
      </c>
    </row>
    <row r="2270" spans="1:30" hidden="1" x14ac:dyDescent="0.3">
      <c r="A2270" t="s">
        <v>9710</v>
      </c>
      <c r="B2270" t="s">
        <v>9711</v>
      </c>
      <c r="C2270" s="1" t="str">
        <f t="shared" si="380"/>
        <v>21:0504</v>
      </c>
      <c r="D2270" s="1" t="str">
        <f t="shared" si="381"/>
        <v>21:0167</v>
      </c>
      <c r="E2270" t="s">
        <v>9712</v>
      </c>
      <c r="F2270" t="s">
        <v>9713</v>
      </c>
      <c r="H2270">
        <v>52.921049500000002</v>
      </c>
      <c r="I2270">
        <v>-63.493267600000003</v>
      </c>
      <c r="J2270" s="1" t="str">
        <f t="shared" si="382"/>
        <v>NGR lake sediment grab sample</v>
      </c>
      <c r="K2270" s="1" t="str">
        <f t="shared" si="383"/>
        <v>&lt;177 micron (NGR)</v>
      </c>
      <c r="L2270">
        <v>4</v>
      </c>
      <c r="M2270" t="s">
        <v>238</v>
      </c>
      <c r="N2270">
        <v>79</v>
      </c>
      <c r="O2270" t="s">
        <v>409</v>
      </c>
      <c r="P2270" t="s">
        <v>263</v>
      </c>
      <c r="Q2270" t="s">
        <v>95</v>
      </c>
      <c r="R2270" t="s">
        <v>377</v>
      </c>
      <c r="S2270" t="s">
        <v>571</v>
      </c>
      <c r="T2270" t="s">
        <v>194</v>
      </c>
      <c r="U2270" t="s">
        <v>9714</v>
      </c>
      <c r="V2270" t="s">
        <v>604</v>
      </c>
      <c r="W2270" t="s">
        <v>117</v>
      </c>
      <c r="X2270" t="s">
        <v>39</v>
      </c>
      <c r="Y2270" t="s">
        <v>37</v>
      </c>
      <c r="Z2270" t="s">
        <v>44</v>
      </c>
      <c r="AA2270" t="s">
        <v>71</v>
      </c>
      <c r="AB2270" t="s">
        <v>1489</v>
      </c>
      <c r="AC2270" t="s">
        <v>947</v>
      </c>
      <c r="AD2270" t="s">
        <v>196</v>
      </c>
    </row>
    <row r="2271" spans="1:30" hidden="1" x14ac:dyDescent="0.3">
      <c r="A2271" t="s">
        <v>9715</v>
      </c>
      <c r="B2271" t="s">
        <v>9716</v>
      </c>
      <c r="C2271" s="1" t="str">
        <f t="shared" si="380"/>
        <v>21:0504</v>
      </c>
      <c r="D2271" s="1" t="str">
        <f t="shared" si="381"/>
        <v>21:0167</v>
      </c>
      <c r="E2271" t="s">
        <v>9717</v>
      </c>
      <c r="F2271" t="s">
        <v>9718</v>
      </c>
      <c r="H2271">
        <v>52.939390699999997</v>
      </c>
      <c r="I2271">
        <v>-63.561429500000003</v>
      </c>
      <c r="J2271" s="1" t="str">
        <f t="shared" si="382"/>
        <v>NGR lake sediment grab sample</v>
      </c>
      <c r="K2271" s="1" t="str">
        <f t="shared" si="383"/>
        <v>&lt;177 micron (NGR)</v>
      </c>
      <c r="L2271">
        <v>4</v>
      </c>
      <c r="M2271" t="s">
        <v>246</v>
      </c>
      <c r="N2271">
        <v>80</v>
      </c>
      <c r="O2271" t="s">
        <v>211</v>
      </c>
      <c r="P2271" t="s">
        <v>232</v>
      </c>
      <c r="Q2271" t="s">
        <v>95</v>
      </c>
      <c r="R2271" t="s">
        <v>119</v>
      </c>
      <c r="S2271" t="s">
        <v>202</v>
      </c>
      <c r="T2271" t="s">
        <v>40</v>
      </c>
      <c r="U2271" t="s">
        <v>1584</v>
      </c>
      <c r="V2271" t="s">
        <v>705</v>
      </c>
      <c r="W2271" t="s">
        <v>40</v>
      </c>
      <c r="X2271" t="s">
        <v>179</v>
      </c>
      <c r="Y2271" t="s">
        <v>39</v>
      </c>
      <c r="Z2271" t="s">
        <v>135</v>
      </c>
      <c r="AA2271" t="s">
        <v>409</v>
      </c>
      <c r="AB2271" t="s">
        <v>981</v>
      </c>
      <c r="AC2271" t="s">
        <v>60</v>
      </c>
      <c r="AD2271" t="s">
        <v>44</v>
      </c>
    </row>
    <row r="2272" spans="1:30" hidden="1" x14ac:dyDescent="0.3">
      <c r="A2272" t="s">
        <v>9719</v>
      </c>
      <c r="B2272" t="s">
        <v>9720</v>
      </c>
      <c r="C2272" s="1" t="str">
        <f t="shared" si="380"/>
        <v>21:0504</v>
      </c>
      <c r="D2272" s="1" t="str">
        <f t="shared" si="381"/>
        <v>21:0167</v>
      </c>
      <c r="E2272" t="s">
        <v>9721</v>
      </c>
      <c r="F2272" t="s">
        <v>9722</v>
      </c>
      <c r="H2272">
        <v>52.977934900000001</v>
      </c>
      <c r="I2272">
        <v>-63.708111600000002</v>
      </c>
      <c r="J2272" s="1" t="str">
        <f t="shared" si="382"/>
        <v>NGR lake sediment grab sample</v>
      </c>
      <c r="K2272" s="1" t="str">
        <f t="shared" si="383"/>
        <v>&lt;177 micron (NGR)</v>
      </c>
      <c r="L2272">
        <v>5</v>
      </c>
      <c r="M2272" t="s">
        <v>34</v>
      </c>
      <c r="N2272">
        <v>81</v>
      </c>
      <c r="O2272" t="s">
        <v>648</v>
      </c>
      <c r="P2272" t="s">
        <v>193</v>
      </c>
      <c r="Q2272" t="s">
        <v>39</v>
      </c>
      <c r="R2272" t="s">
        <v>130</v>
      </c>
      <c r="S2272" t="s">
        <v>39</v>
      </c>
      <c r="T2272" t="s">
        <v>40</v>
      </c>
      <c r="U2272" t="s">
        <v>214</v>
      </c>
      <c r="V2272" t="s">
        <v>94</v>
      </c>
      <c r="W2272" t="s">
        <v>40</v>
      </c>
      <c r="X2272" t="s">
        <v>179</v>
      </c>
      <c r="Y2272" t="s">
        <v>95</v>
      </c>
      <c r="Z2272" t="s">
        <v>134</v>
      </c>
      <c r="AA2272" t="s">
        <v>45</v>
      </c>
      <c r="AB2272" t="s">
        <v>385</v>
      </c>
      <c r="AC2272" t="s">
        <v>239</v>
      </c>
      <c r="AD2272" t="s">
        <v>45</v>
      </c>
    </row>
    <row r="2273" spans="1:30" hidden="1" x14ac:dyDescent="0.3">
      <c r="A2273" t="s">
        <v>9723</v>
      </c>
      <c r="B2273" t="s">
        <v>9724</v>
      </c>
      <c r="C2273" s="1" t="str">
        <f t="shared" si="380"/>
        <v>21:0504</v>
      </c>
      <c r="D2273" s="1" t="str">
        <f t="shared" si="381"/>
        <v>21:0167</v>
      </c>
      <c r="E2273" t="s">
        <v>9725</v>
      </c>
      <c r="F2273" t="s">
        <v>9726</v>
      </c>
      <c r="H2273">
        <v>52.9507446</v>
      </c>
      <c r="I2273">
        <v>-63.619188600000001</v>
      </c>
      <c r="J2273" s="1" t="str">
        <f t="shared" si="382"/>
        <v>NGR lake sediment grab sample</v>
      </c>
      <c r="K2273" s="1" t="str">
        <f t="shared" si="383"/>
        <v>&lt;177 micron (NGR)</v>
      </c>
      <c r="L2273">
        <v>5</v>
      </c>
      <c r="M2273" t="s">
        <v>76</v>
      </c>
      <c r="N2273">
        <v>82</v>
      </c>
      <c r="O2273" t="s">
        <v>214</v>
      </c>
      <c r="P2273" t="s">
        <v>130</v>
      </c>
      <c r="Q2273" t="s">
        <v>95</v>
      </c>
      <c r="R2273" t="s">
        <v>193</v>
      </c>
      <c r="S2273" t="s">
        <v>153</v>
      </c>
      <c r="T2273" t="s">
        <v>40</v>
      </c>
      <c r="U2273" t="s">
        <v>107</v>
      </c>
      <c r="V2273" t="s">
        <v>620</v>
      </c>
      <c r="W2273" t="s">
        <v>40</v>
      </c>
      <c r="X2273" t="s">
        <v>179</v>
      </c>
      <c r="Y2273" t="s">
        <v>95</v>
      </c>
      <c r="Z2273" t="s">
        <v>134</v>
      </c>
      <c r="AA2273" t="s">
        <v>45</v>
      </c>
      <c r="AB2273" t="s">
        <v>68</v>
      </c>
      <c r="AC2273" t="s">
        <v>167</v>
      </c>
      <c r="AD2273" t="s">
        <v>155</v>
      </c>
    </row>
    <row r="2274" spans="1:30" hidden="1" x14ac:dyDescent="0.3">
      <c r="A2274" t="s">
        <v>9727</v>
      </c>
      <c r="B2274" t="s">
        <v>9728</v>
      </c>
      <c r="C2274" s="1" t="str">
        <f t="shared" si="380"/>
        <v>21:0504</v>
      </c>
      <c r="D2274" s="1" t="str">
        <f t="shared" si="381"/>
        <v>21:0167</v>
      </c>
      <c r="E2274" t="s">
        <v>9729</v>
      </c>
      <c r="F2274" t="s">
        <v>9730</v>
      </c>
      <c r="H2274">
        <v>52.953213099999999</v>
      </c>
      <c r="I2274">
        <v>-63.650092800000003</v>
      </c>
      <c r="J2274" s="1" t="str">
        <f t="shared" si="382"/>
        <v>NGR lake sediment grab sample</v>
      </c>
      <c r="K2274" s="1" t="str">
        <f t="shared" si="383"/>
        <v>&lt;177 micron (NGR)</v>
      </c>
      <c r="L2274">
        <v>5</v>
      </c>
      <c r="M2274" t="s">
        <v>91</v>
      </c>
      <c r="N2274">
        <v>83</v>
      </c>
      <c r="O2274" t="s">
        <v>3952</v>
      </c>
      <c r="P2274" t="s">
        <v>377</v>
      </c>
      <c r="Q2274" t="s">
        <v>95</v>
      </c>
      <c r="R2274" t="s">
        <v>54</v>
      </c>
      <c r="S2274" t="s">
        <v>130</v>
      </c>
      <c r="T2274" t="s">
        <v>40</v>
      </c>
      <c r="U2274" t="s">
        <v>9731</v>
      </c>
      <c r="V2274" t="s">
        <v>136</v>
      </c>
      <c r="W2274" t="s">
        <v>194</v>
      </c>
      <c r="X2274" t="s">
        <v>179</v>
      </c>
      <c r="Y2274" t="s">
        <v>55</v>
      </c>
      <c r="Z2274" t="s">
        <v>58</v>
      </c>
      <c r="AA2274" t="s">
        <v>196</v>
      </c>
      <c r="AB2274" t="s">
        <v>2291</v>
      </c>
      <c r="AC2274" t="s">
        <v>47</v>
      </c>
      <c r="AD2274" t="s">
        <v>107</v>
      </c>
    </row>
    <row r="2275" spans="1:30" hidden="1" x14ac:dyDescent="0.3">
      <c r="A2275" t="s">
        <v>9732</v>
      </c>
      <c r="B2275" t="s">
        <v>9733</v>
      </c>
      <c r="C2275" s="1" t="str">
        <f t="shared" si="380"/>
        <v>21:0504</v>
      </c>
      <c r="D2275" s="1" t="str">
        <f t="shared" si="381"/>
        <v>21:0167</v>
      </c>
      <c r="E2275" t="s">
        <v>9734</v>
      </c>
      <c r="F2275" t="s">
        <v>9735</v>
      </c>
      <c r="H2275">
        <v>52.956959400000002</v>
      </c>
      <c r="I2275">
        <v>-63.7145869</v>
      </c>
      <c r="J2275" s="1" t="str">
        <f t="shared" si="382"/>
        <v>NGR lake sediment grab sample</v>
      </c>
      <c r="K2275" s="1" t="str">
        <f t="shared" si="383"/>
        <v>&lt;177 micron (NGR)</v>
      </c>
      <c r="L2275">
        <v>5</v>
      </c>
      <c r="M2275" t="s">
        <v>102</v>
      </c>
      <c r="N2275">
        <v>84</v>
      </c>
      <c r="O2275" t="s">
        <v>1108</v>
      </c>
      <c r="P2275" t="s">
        <v>477</v>
      </c>
      <c r="Q2275" t="s">
        <v>39</v>
      </c>
      <c r="R2275" t="s">
        <v>35</v>
      </c>
      <c r="S2275" t="s">
        <v>265</v>
      </c>
      <c r="T2275" t="s">
        <v>194</v>
      </c>
      <c r="U2275" t="s">
        <v>9736</v>
      </c>
      <c r="V2275" t="s">
        <v>765</v>
      </c>
      <c r="W2275" t="s">
        <v>117</v>
      </c>
      <c r="X2275" t="s">
        <v>179</v>
      </c>
      <c r="Y2275" t="s">
        <v>39</v>
      </c>
      <c r="Z2275" t="s">
        <v>423</v>
      </c>
      <c r="AA2275" t="s">
        <v>241</v>
      </c>
      <c r="AB2275" t="s">
        <v>35</v>
      </c>
      <c r="AC2275" t="s">
        <v>70</v>
      </c>
      <c r="AD2275" t="s">
        <v>83</v>
      </c>
    </row>
    <row r="2276" spans="1:30" hidden="1" x14ac:dyDescent="0.3">
      <c r="A2276" t="s">
        <v>9737</v>
      </c>
      <c r="B2276" t="s">
        <v>9738</v>
      </c>
      <c r="C2276" s="1" t="str">
        <f t="shared" si="380"/>
        <v>21:0504</v>
      </c>
      <c r="D2276" s="1" t="str">
        <f t="shared" si="381"/>
        <v>21:0167</v>
      </c>
      <c r="E2276" t="s">
        <v>9739</v>
      </c>
      <c r="F2276" t="s">
        <v>9740</v>
      </c>
      <c r="H2276">
        <v>52.967546499999997</v>
      </c>
      <c r="I2276">
        <v>-63.755646300000002</v>
      </c>
      <c r="J2276" s="1" t="str">
        <f t="shared" si="382"/>
        <v>NGR lake sediment grab sample</v>
      </c>
      <c r="K2276" s="1" t="str">
        <f t="shared" si="383"/>
        <v>&lt;177 micron (NGR)</v>
      </c>
      <c r="L2276">
        <v>5</v>
      </c>
      <c r="M2276" t="s">
        <v>113</v>
      </c>
      <c r="N2276">
        <v>85</v>
      </c>
      <c r="O2276" t="s">
        <v>613</v>
      </c>
      <c r="P2276" t="s">
        <v>477</v>
      </c>
      <c r="Q2276" t="s">
        <v>39</v>
      </c>
      <c r="R2276" t="s">
        <v>276</v>
      </c>
      <c r="S2276" t="s">
        <v>153</v>
      </c>
      <c r="T2276" t="s">
        <v>40</v>
      </c>
      <c r="U2276" t="s">
        <v>48</v>
      </c>
      <c r="V2276" t="s">
        <v>596</v>
      </c>
      <c r="W2276" t="s">
        <v>194</v>
      </c>
      <c r="X2276" t="s">
        <v>70</v>
      </c>
      <c r="Y2276" t="s">
        <v>95</v>
      </c>
      <c r="Z2276" t="s">
        <v>135</v>
      </c>
      <c r="AA2276" t="s">
        <v>196</v>
      </c>
      <c r="AB2276" t="s">
        <v>130</v>
      </c>
      <c r="AC2276" t="s">
        <v>85</v>
      </c>
      <c r="AD2276" t="s">
        <v>324</v>
      </c>
    </row>
    <row r="2277" spans="1:30" hidden="1" x14ac:dyDescent="0.3">
      <c r="A2277" t="s">
        <v>9741</v>
      </c>
      <c r="B2277" t="s">
        <v>9742</v>
      </c>
      <c r="C2277" s="1" t="str">
        <f t="shared" si="380"/>
        <v>21:0504</v>
      </c>
      <c r="D2277" s="1" t="str">
        <f t="shared" si="381"/>
        <v>21:0167</v>
      </c>
      <c r="E2277" t="s">
        <v>9721</v>
      </c>
      <c r="F2277" t="s">
        <v>9743</v>
      </c>
      <c r="H2277">
        <v>52.977934900000001</v>
      </c>
      <c r="I2277">
        <v>-63.708111600000002</v>
      </c>
      <c r="J2277" s="1" t="str">
        <f t="shared" si="382"/>
        <v>NGR lake sediment grab sample</v>
      </c>
      <c r="K2277" s="1" t="str">
        <f t="shared" si="383"/>
        <v>&lt;177 micron (NGR)</v>
      </c>
      <c r="L2277">
        <v>5</v>
      </c>
      <c r="M2277" t="s">
        <v>65</v>
      </c>
      <c r="N2277">
        <v>86</v>
      </c>
      <c r="O2277" t="s">
        <v>510</v>
      </c>
      <c r="P2277" t="s">
        <v>185</v>
      </c>
      <c r="Q2277" t="s">
        <v>39</v>
      </c>
      <c r="R2277" t="s">
        <v>193</v>
      </c>
      <c r="S2277" t="s">
        <v>39</v>
      </c>
      <c r="T2277" t="s">
        <v>40</v>
      </c>
      <c r="U2277" t="s">
        <v>423</v>
      </c>
      <c r="V2277" t="s">
        <v>94</v>
      </c>
      <c r="W2277" t="s">
        <v>40</v>
      </c>
      <c r="X2277" t="s">
        <v>179</v>
      </c>
      <c r="Y2277" t="s">
        <v>95</v>
      </c>
      <c r="Z2277" t="s">
        <v>35</v>
      </c>
      <c r="AA2277" t="s">
        <v>44</v>
      </c>
      <c r="AB2277" t="s">
        <v>636</v>
      </c>
      <c r="AC2277" t="s">
        <v>94</v>
      </c>
      <c r="AD2277" t="s">
        <v>45</v>
      </c>
    </row>
    <row r="2278" spans="1:30" hidden="1" x14ac:dyDescent="0.3">
      <c r="A2278" t="s">
        <v>9744</v>
      </c>
      <c r="B2278" t="s">
        <v>9745</v>
      </c>
      <c r="C2278" s="1" t="str">
        <f t="shared" si="380"/>
        <v>21:0504</v>
      </c>
      <c r="D2278" s="1" t="str">
        <f t="shared" si="381"/>
        <v>21:0167</v>
      </c>
      <c r="E2278" t="s">
        <v>9721</v>
      </c>
      <c r="F2278" t="s">
        <v>9746</v>
      </c>
      <c r="H2278">
        <v>52.977934900000001</v>
      </c>
      <c r="I2278">
        <v>-63.708111600000002</v>
      </c>
      <c r="J2278" s="1" t="str">
        <f t="shared" si="382"/>
        <v>NGR lake sediment grab sample</v>
      </c>
      <c r="K2278" s="1" t="str">
        <f t="shared" si="383"/>
        <v>&lt;177 micron (NGR)</v>
      </c>
      <c r="L2278">
        <v>5</v>
      </c>
      <c r="M2278" t="s">
        <v>52</v>
      </c>
      <c r="N2278">
        <v>87</v>
      </c>
      <c r="O2278" t="s">
        <v>397</v>
      </c>
      <c r="P2278" t="s">
        <v>119</v>
      </c>
      <c r="Q2278" t="s">
        <v>39</v>
      </c>
      <c r="R2278" t="s">
        <v>176</v>
      </c>
      <c r="S2278" t="s">
        <v>39</v>
      </c>
      <c r="T2278" t="s">
        <v>40</v>
      </c>
      <c r="U2278" t="s">
        <v>211</v>
      </c>
      <c r="V2278" t="s">
        <v>264</v>
      </c>
      <c r="W2278" t="s">
        <v>40</v>
      </c>
      <c r="X2278" t="s">
        <v>179</v>
      </c>
      <c r="Y2278" t="s">
        <v>95</v>
      </c>
      <c r="Z2278" t="s">
        <v>134</v>
      </c>
      <c r="AA2278" t="s">
        <v>45</v>
      </c>
      <c r="AB2278" t="s">
        <v>695</v>
      </c>
      <c r="AC2278" t="s">
        <v>233</v>
      </c>
      <c r="AD2278" t="s">
        <v>44</v>
      </c>
    </row>
    <row r="2279" spans="1:30" hidden="1" x14ac:dyDescent="0.3">
      <c r="A2279" t="s">
        <v>9747</v>
      </c>
      <c r="B2279" t="s">
        <v>9748</v>
      </c>
      <c r="C2279" s="1" t="str">
        <f t="shared" si="380"/>
        <v>21:0504</v>
      </c>
      <c r="D2279" s="1" t="str">
        <f t="shared" si="381"/>
        <v>21:0167</v>
      </c>
      <c r="E2279" t="s">
        <v>9749</v>
      </c>
      <c r="F2279" t="s">
        <v>9750</v>
      </c>
      <c r="H2279">
        <v>52.982703899999997</v>
      </c>
      <c r="I2279">
        <v>-63.652411100000002</v>
      </c>
      <c r="J2279" s="1" t="str">
        <f t="shared" si="382"/>
        <v>NGR lake sediment grab sample</v>
      </c>
      <c r="K2279" s="1" t="str">
        <f t="shared" si="383"/>
        <v>&lt;177 micron (NGR)</v>
      </c>
      <c r="L2279">
        <v>5</v>
      </c>
      <c r="M2279" t="s">
        <v>127</v>
      </c>
      <c r="N2279">
        <v>88</v>
      </c>
      <c r="O2279" t="s">
        <v>128</v>
      </c>
      <c r="P2279" t="s">
        <v>38</v>
      </c>
      <c r="Q2279" t="s">
        <v>37</v>
      </c>
      <c r="R2279" t="s">
        <v>153</v>
      </c>
      <c r="S2279" t="s">
        <v>92</v>
      </c>
      <c r="T2279" t="s">
        <v>40</v>
      </c>
      <c r="U2279" t="s">
        <v>1584</v>
      </c>
      <c r="V2279" t="s">
        <v>1642</v>
      </c>
      <c r="W2279" t="s">
        <v>40</v>
      </c>
      <c r="X2279" t="s">
        <v>179</v>
      </c>
      <c r="Y2279" t="s">
        <v>95</v>
      </c>
      <c r="Z2279" t="s">
        <v>134</v>
      </c>
      <c r="AA2279" t="s">
        <v>135</v>
      </c>
      <c r="AB2279" t="s">
        <v>1044</v>
      </c>
      <c r="AC2279" t="s">
        <v>239</v>
      </c>
      <c r="AD2279" t="s">
        <v>392</v>
      </c>
    </row>
    <row r="2280" spans="1:30" hidden="1" x14ac:dyDescent="0.3">
      <c r="A2280" t="s">
        <v>9751</v>
      </c>
      <c r="B2280" t="s">
        <v>9752</v>
      </c>
      <c r="C2280" s="1" t="str">
        <f t="shared" si="380"/>
        <v>21:0504</v>
      </c>
      <c r="D2280" s="1" t="str">
        <f t="shared" si="381"/>
        <v>21:0167</v>
      </c>
      <c r="E2280" t="s">
        <v>9753</v>
      </c>
      <c r="F2280" t="s">
        <v>9754</v>
      </c>
      <c r="H2280">
        <v>52.968722200000002</v>
      </c>
      <c r="I2280">
        <v>-63.591289500000002</v>
      </c>
      <c r="J2280" s="1" t="str">
        <f t="shared" si="382"/>
        <v>NGR lake sediment grab sample</v>
      </c>
      <c r="K2280" s="1" t="str">
        <f t="shared" si="383"/>
        <v>&lt;177 micron (NGR)</v>
      </c>
      <c r="L2280">
        <v>5</v>
      </c>
      <c r="M2280" t="s">
        <v>142</v>
      </c>
      <c r="N2280">
        <v>89</v>
      </c>
      <c r="O2280" t="s">
        <v>409</v>
      </c>
      <c r="P2280" t="s">
        <v>134</v>
      </c>
      <c r="Q2280" t="s">
        <v>95</v>
      </c>
      <c r="R2280" t="s">
        <v>36</v>
      </c>
      <c r="S2280" t="s">
        <v>193</v>
      </c>
      <c r="T2280" t="s">
        <v>194</v>
      </c>
      <c r="U2280" t="s">
        <v>324</v>
      </c>
      <c r="V2280" t="s">
        <v>714</v>
      </c>
      <c r="W2280" t="s">
        <v>194</v>
      </c>
      <c r="X2280" t="s">
        <v>43</v>
      </c>
      <c r="Y2280" t="s">
        <v>95</v>
      </c>
      <c r="Z2280" t="s">
        <v>337</v>
      </c>
      <c r="AA2280" t="s">
        <v>45</v>
      </c>
      <c r="AB2280" t="s">
        <v>1579</v>
      </c>
      <c r="AC2280" t="s">
        <v>179</v>
      </c>
      <c r="AD2280" t="s">
        <v>44</v>
      </c>
    </row>
    <row r="2281" spans="1:30" hidden="1" x14ac:dyDescent="0.3">
      <c r="A2281" t="s">
        <v>9755</v>
      </c>
      <c r="B2281" t="s">
        <v>9756</v>
      </c>
      <c r="C2281" s="1" t="str">
        <f t="shared" si="380"/>
        <v>21:0504</v>
      </c>
      <c r="D2281" s="1" t="str">
        <f t="shared" si="381"/>
        <v>21:0167</v>
      </c>
      <c r="E2281" t="s">
        <v>9757</v>
      </c>
      <c r="F2281" t="s">
        <v>9758</v>
      </c>
      <c r="H2281">
        <v>52.97336</v>
      </c>
      <c r="I2281">
        <v>-63.546441399999999</v>
      </c>
      <c r="J2281" s="1" t="str">
        <f t="shared" si="382"/>
        <v>NGR lake sediment grab sample</v>
      </c>
      <c r="K2281" s="1" t="str">
        <f t="shared" si="383"/>
        <v>&lt;177 micron (NGR)</v>
      </c>
      <c r="L2281">
        <v>5</v>
      </c>
      <c r="M2281" t="s">
        <v>150</v>
      </c>
      <c r="N2281">
        <v>90</v>
      </c>
      <c r="O2281" t="s">
        <v>760</v>
      </c>
      <c r="P2281" t="s">
        <v>263</v>
      </c>
      <c r="Q2281" t="s">
        <v>95</v>
      </c>
      <c r="R2281" t="s">
        <v>67</v>
      </c>
      <c r="S2281" t="s">
        <v>232</v>
      </c>
      <c r="T2281" t="s">
        <v>40</v>
      </c>
      <c r="U2281" t="s">
        <v>1109</v>
      </c>
      <c r="V2281" t="s">
        <v>1181</v>
      </c>
      <c r="W2281" t="s">
        <v>194</v>
      </c>
      <c r="X2281" t="s">
        <v>70</v>
      </c>
      <c r="Y2281" t="s">
        <v>136</v>
      </c>
      <c r="Z2281" t="s">
        <v>257</v>
      </c>
      <c r="AA2281" t="s">
        <v>61</v>
      </c>
      <c r="AB2281" t="s">
        <v>952</v>
      </c>
      <c r="AC2281" t="s">
        <v>167</v>
      </c>
      <c r="AD2281" t="s">
        <v>48</v>
      </c>
    </row>
    <row r="2282" spans="1:30" hidden="1" x14ac:dyDescent="0.3">
      <c r="A2282" t="s">
        <v>9759</v>
      </c>
      <c r="B2282" t="s">
        <v>9760</v>
      </c>
      <c r="C2282" s="1" t="str">
        <f t="shared" si="380"/>
        <v>21:0504</v>
      </c>
      <c r="D2282" s="1" t="str">
        <f t="shared" si="381"/>
        <v>21:0167</v>
      </c>
      <c r="E2282" t="s">
        <v>9761</v>
      </c>
      <c r="F2282" t="s">
        <v>9762</v>
      </c>
      <c r="H2282">
        <v>52.975648399999997</v>
      </c>
      <c r="I2282">
        <v>-63.506813299999997</v>
      </c>
      <c r="J2282" s="1" t="str">
        <f t="shared" si="382"/>
        <v>NGR lake sediment grab sample</v>
      </c>
      <c r="K2282" s="1" t="str">
        <f t="shared" si="383"/>
        <v>&lt;177 micron (NGR)</v>
      </c>
      <c r="L2282">
        <v>5</v>
      </c>
      <c r="M2282" t="s">
        <v>175</v>
      </c>
      <c r="N2282">
        <v>91</v>
      </c>
      <c r="O2282" t="s">
        <v>2422</v>
      </c>
      <c r="P2282" t="s">
        <v>364</v>
      </c>
      <c r="Q2282" t="s">
        <v>95</v>
      </c>
      <c r="R2282" t="s">
        <v>145</v>
      </c>
      <c r="S2282" t="s">
        <v>247</v>
      </c>
      <c r="T2282" t="s">
        <v>40</v>
      </c>
      <c r="U2282" t="s">
        <v>4071</v>
      </c>
      <c r="V2282" t="s">
        <v>1115</v>
      </c>
      <c r="W2282" t="s">
        <v>194</v>
      </c>
      <c r="X2282" t="s">
        <v>179</v>
      </c>
      <c r="Y2282" t="s">
        <v>136</v>
      </c>
      <c r="Z2282" t="s">
        <v>44</v>
      </c>
      <c r="AA2282" t="s">
        <v>115</v>
      </c>
      <c r="AB2282" t="s">
        <v>2152</v>
      </c>
      <c r="AC2282" t="s">
        <v>947</v>
      </c>
      <c r="AD2282" t="s">
        <v>48</v>
      </c>
    </row>
    <row r="2283" spans="1:30" hidden="1" x14ac:dyDescent="0.3">
      <c r="A2283" t="s">
        <v>9763</v>
      </c>
      <c r="B2283" t="s">
        <v>9764</v>
      </c>
      <c r="C2283" s="1" t="str">
        <f t="shared" si="380"/>
        <v>21:0504</v>
      </c>
      <c r="D2283" s="1" t="str">
        <f t="shared" si="381"/>
        <v>21:0167</v>
      </c>
      <c r="E2283" t="s">
        <v>9765</v>
      </c>
      <c r="F2283" t="s">
        <v>9766</v>
      </c>
      <c r="H2283">
        <v>52.947630500000002</v>
      </c>
      <c r="I2283">
        <v>-63.499923699999997</v>
      </c>
      <c r="J2283" s="1" t="str">
        <f t="shared" si="382"/>
        <v>NGR lake sediment grab sample</v>
      </c>
      <c r="K2283" s="1" t="str">
        <f t="shared" si="383"/>
        <v>&lt;177 micron (NGR)</v>
      </c>
      <c r="L2283">
        <v>5</v>
      </c>
      <c r="M2283" t="s">
        <v>184</v>
      </c>
      <c r="N2283">
        <v>92</v>
      </c>
      <c r="O2283" t="s">
        <v>82</v>
      </c>
      <c r="P2283" t="s">
        <v>103</v>
      </c>
      <c r="Q2283" t="s">
        <v>95</v>
      </c>
      <c r="R2283" t="s">
        <v>67</v>
      </c>
      <c r="S2283" t="s">
        <v>276</v>
      </c>
      <c r="T2283" t="s">
        <v>40</v>
      </c>
      <c r="U2283" t="s">
        <v>9767</v>
      </c>
      <c r="V2283" t="s">
        <v>301</v>
      </c>
      <c r="W2283" t="s">
        <v>40</v>
      </c>
      <c r="X2283" t="s">
        <v>55</v>
      </c>
      <c r="Y2283" t="s">
        <v>37</v>
      </c>
      <c r="Z2283" t="s">
        <v>135</v>
      </c>
      <c r="AA2283" t="s">
        <v>83</v>
      </c>
      <c r="AB2283" t="s">
        <v>4338</v>
      </c>
      <c r="AC2283" t="s">
        <v>714</v>
      </c>
      <c r="AD2283" t="s">
        <v>155</v>
      </c>
    </row>
    <row r="2284" spans="1:30" hidden="1" x14ac:dyDescent="0.3">
      <c r="A2284" t="s">
        <v>9768</v>
      </c>
      <c r="B2284" t="s">
        <v>9769</v>
      </c>
      <c r="C2284" s="1" t="str">
        <f t="shared" si="380"/>
        <v>21:0504</v>
      </c>
      <c r="D2284" s="1" t="str">
        <f t="shared" si="381"/>
        <v>21:0167</v>
      </c>
      <c r="E2284" t="s">
        <v>9770</v>
      </c>
      <c r="F2284" t="s">
        <v>9771</v>
      </c>
      <c r="H2284">
        <v>52.913730100000002</v>
      </c>
      <c r="I2284">
        <v>-63.4578968</v>
      </c>
      <c r="J2284" s="1" t="str">
        <f t="shared" si="382"/>
        <v>NGR lake sediment grab sample</v>
      </c>
      <c r="K2284" s="1" t="str">
        <f t="shared" si="383"/>
        <v>&lt;177 micron (NGR)</v>
      </c>
      <c r="L2284">
        <v>5</v>
      </c>
      <c r="M2284" t="s">
        <v>191</v>
      </c>
      <c r="N2284">
        <v>93</v>
      </c>
      <c r="O2284" t="s">
        <v>231</v>
      </c>
      <c r="P2284" t="s">
        <v>204</v>
      </c>
      <c r="Q2284" t="s">
        <v>95</v>
      </c>
      <c r="R2284" t="s">
        <v>67</v>
      </c>
      <c r="S2284" t="s">
        <v>38</v>
      </c>
      <c r="T2284" t="s">
        <v>40</v>
      </c>
      <c r="U2284" t="s">
        <v>107</v>
      </c>
      <c r="V2284" t="s">
        <v>47</v>
      </c>
      <c r="W2284" t="s">
        <v>40</v>
      </c>
      <c r="X2284" t="s">
        <v>179</v>
      </c>
      <c r="Y2284" t="s">
        <v>95</v>
      </c>
      <c r="Z2284" t="s">
        <v>135</v>
      </c>
      <c r="AA2284" t="s">
        <v>135</v>
      </c>
      <c r="AB2284" t="s">
        <v>2756</v>
      </c>
      <c r="AC2284" t="s">
        <v>39</v>
      </c>
      <c r="AD2284" t="s">
        <v>122</v>
      </c>
    </row>
    <row r="2285" spans="1:30" hidden="1" x14ac:dyDescent="0.3">
      <c r="A2285" t="s">
        <v>9772</v>
      </c>
      <c r="B2285" t="s">
        <v>9773</v>
      </c>
      <c r="C2285" s="1" t="str">
        <f t="shared" si="380"/>
        <v>21:0504</v>
      </c>
      <c r="D2285" s="1" t="str">
        <f t="shared" si="381"/>
        <v>21:0167</v>
      </c>
      <c r="E2285" t="s">
        <v>9774</v>
      </c>
      <c r="F2285" t="s">
        <v>9775</v>
      </c>
      <c r="H2285">
        <v>52.886687700000003</v>
      </c>
      <c r="I2285">
        <v>-63.455978000000002</v>
      </c>
      <c r="J2285" s="1" t="str">
        <f t="shared" si="382"/>
        <v>NGR lake sediment grab sample</v>
      </c>
      <c r="K2285" s="1" t="str">
        <f t="shared" si="383"/>
        <v>&lt;177 micron (NGR)</v>
      </c>
      <c r="L2285">
        <v>5</v>
      </c>
      <c r="M2285" t="s">
        <v>201</v>
      </c>
      <c r="N2285">
        <v>94</v>
      </c>
      <c r="O2285" t="s">
        <v>299</v>
      </c>
      <c r="P2285" t="s">
        <v>67</v>
      </c>
      <c r="Q2285" t="s">
        <v>95</v>
      </c>
      <c r="R2285" t="s">
        <v>119</v>
      </c>
      <c r="S2285" t="s">
        <v>119</v>
      </c>
      <c r="T2285" t="s">
        <v>40</v>
      </c>
      <c r="U2285" t="s">
        <v>8930</v>
      </c>
      <c r="V2285" t="s">
        <v>1337</v>
      </c>
      <c r="W2285" t="s">
        <v>194</v>
      </c>
      <c r="X2285" t="s">
        <v>179</v>
      </c>
      <c r="Y2285" t="s">
        <v>95</v>
      </c>
      <c r="Z2285" t="s">
        <v>35</v>
      </c>
      <c r="AA2285" t="s">
        <v>83</v>
      </c>
      <c r="AB2285" t="s">
        <v>825</v>
      </c>
      <c r="AC2285" t="s">
        <v>239</v>
      </c>
      <c r="AD2285" t="s">
        <v>58</v>
      </c>
    </row>
    <row r="2286" spans="1:30" hidden="1" x14ac:dyDescent="0.3">
      <c r="A2286" t="s">
        <v>9776</v>
      </c>
      <c r="B2286" t="s">
        <v>9777</v>
      </c>
      <c r="C2286" s="1" t="str">
        <f t="shared" si="380"/>
        <v>21:0504</v>
      </c>
      <c r="D2286" s="1" t="str">
        <f t="shared" si="381"/>
        <v>21:0167</v>
      </c>
      <c r="E2286" t="s">
        <v>9778</v>
      </c>
      <c r="F2286" t="s">
        <v>9779</v>
      </c>
      <c r="H2286">
        <v>52.851679099999998</v>
      </c>
      <c r="I2286">
        <v>-63.452018600000002</v>
      </c>
      <c r="J2286" s="1" t="str">
        <f t="shared" si="382"/>
        <v>NGR lake sediment grab sample</v>
      </c>
      <c r="K2286" s="1" t="str">
        <f t="shared" si="383"/>
        <v>&lt;177 micron (NGR)</v>
      </c>
      <c r="L2286">
        <v>5</v>
      </c>
      <c r="M2286" t="s">
        <v>210</v>
      </c>
      <c r="N2286">
        <v>95</v>
      </c>
      <c r="O2286" t="s">
        <v>1665</v>
      </c>
      <c r="P2286" t="s">
        <v>130</v>
      </c>
      <c r="Q2286" t="s">
        <v>95</v>
      </c>
      <c r="R2286" t="s">
        <v>176</v>
      </c>
      <c r="S2286" t="s">
        <v>79</v>
      </c>
      <c r="T2286" t="s">
        <v>194</v>
      </c>
      <c r="U2286" t="s">
        <v>4242</v>
      </c>
      <c r="V2286" t="s">
        <v>1054</v>
      </c>
      <c r="W2286" t="s">
        <v>194</v>
      </c>
      <c r="X2286" t="s">
        <v>179</v>
      </c>
      <c r="Y2286" t="s">
        <v>95</v>
      </c>
      <c r="Z2286" t="s">
        <v>337</v>
      </c>
      <c r="AA2286" t="s">
        <v>314</v>
      </c>
      <c r="AB2286" t="s">
        <v>1715</v>
      </c>
      <c r="AC2286" t="s">
        <v>60</v>
      </c>
      <c r="AD2286" t="s">
        <v>44</v>
      </c>
    </row>
    <row r="2287" spans="1:30" hidden="1" x14ac:dyDescent="0.3">
      <c r="A2287" t="s">
        <v>9780</v>
      </c>
      <c r="B2287" t="s">
        <v>9781</v>
      </c>
      <c r="C2287" s="1" t="str">
        <f t="shared" si="380"/>
        <v>21:0504</v>
      </c>
      <c r="D2287" s="1" t="str">
        <f t="shared" si="381"/>
        <v>21:0167</v>
      </c>
      <c r="E2287" t="s">
        <v>9782</v>
      </c>
      <c r="F2287" t="s">
        <v>9783</v>
      </c>
      <c r="H2287">
        <v>52.816559900000001</v>
      </c>
      <c r="I2287">
        <v>-63.436565100000003</v>
      </c>
      <c r="J2287" s="1" t="str">
        <f t="shared" si="382"/>
        <v>NGR lake sediment grab sample</v>
      </c>
      <c r="K2287" s="1" t="str">
        <f t="shared" si="383"/>
        <v>&lt;177 micron (NGR)</v>
      </c>
      <c r="L2287">
        <v>5</v>
      </c>
      <c r="M2287" t="s">
        <v>221</v>
      </c>
      <c r="N2287">
        <v>96</v>
      </c>
      <c r="O2287" t="s">
        <v>45</v>
      </c>
      <c r="P2287" t="s">
        <v>185</v>
      </c>
      <c r="Q2287" t="s">
        <v>95</v>
      </c>
      <c r="R2287" t="s">
        <v>119</v>
      </c>
      <c r="S2287" t="s">
        <v>185</v>
      </c>
      <c r="T2287" t="s">
        <v>40</v>
      </c>
      <c r="U2287" t="s">
        <v>170</v>
      </c>
      <c r="V2287" t="s">
        <v>8790</v>
      </c>
      <c r="W2287" t="s">
        <v>194</v>
      </c>
      <c r="X2287" t="s">
        <v>179</v>
      </c>
      <c r="Y2287" t="s">
        <v>39</v>
      </c>
      <c r="Z2287" t="s">
        <v>135</v>
      </c>
      <c r="AA2287" t="s">
        <v>314</v>
      </c>
      <c r="AB2287" t="s">
        <v>1720</v>
      </c>
      <c r="AC2287" t="s">
        <v>42</v>
      </c>
      <c r="AD2287" t="s">
        <v>44</v>
      </c>
    </row>
    <row r="2288" spans="1:30" hidden="1" x14ac:dyDescent="0.3">
      <c r="A2288" t="s">
        <v>9784</v>
      </c>
      <c r="B2288" t="s">
        <v>9785</v>
      </c>
      <c r="C2288" s="1" t="str">
        <f t="shared" ref="C2288:C2319" si="384">HYPERLINK("http://geochem.nrcan.gc.ca/cdogs/content/bdl/bdl210504_e.htm", "21:0504")</f>
        <v>21:0504</v>
      </c>
      <c r="D2288" s="1" t="str">
        <f>HYPERLINK("http://geochem.nrcan.gc.ca/cdogs/content/svy/svy_e.htm", "")</f>
        <v/>
      </c>
      <c r="G2288" s="1" t="str">
        <f>HYPERLINK("http://geochem.nrcan.gc.ca/cdogs/content/cr_/cr_00055_e.htm", "55")</f>
        <v>55</v>
      </c>
      <c r="J2288" t="s">
        <v>161</v>
      </c>
      <c r="K2288" t="s">
        <v>162</v>
      </c>
      <c r="L2288">
        <v>5</v>
      </c>
      <c r="M2288" t="s">
        <v>163</v>
      </c>
      <c r="N2288">
        <v>97</v>
      </c>
      <c r="O2288" t="s">
        <v>77</v>
      </c>
      <c r="P2288" t="s">
        <v>193</v>
      </c>
      <c r="Q2288" t="s">
        <v>37</v>
      </c>
      <c r="R2288" t="s">
        <v>67</v>
      </c>
      <c r="S2288" t="s">
        <v>136</v>
      </c>
      <c r="T2288" t="s">
        <v>40</v>
      </c>
      <c r="U2288" t="s">
        <v>71</v>
      </c>
      <c r="V2288" t="s">
        <v>322</v>
      </c>
      <c r="W2288" t="s">
        <v>40</v>
      </c>
      <c r="X2288" t="s">
        <v>70</v>
      </c>
      <c r="Y2288" t="s">
        <v>37</v>
      </c>
      <c r="Z2288" t="s">
        <v>134</v>
      </c>
      <c r="AA2288" t="s">
        <v>258</v>
      </c>
      <c r="AB2288" t="s">
        <v>66</v>
      </c>
      <c r="AC2288" t="s">
        <v>901</v>
      </c>
      <c r="AD2288" t="s">
        <v>478</v>
      </c>
    </row>
    <row r="2289" spans="1:30" hidden="1" x14ac:dyDescent="0.3">
      <c r="A2289" t="s">
        <v>9786</v>
      </c>
      <c r="B2289" t="s">
        <v>9787</v>
      </c>
      <c r="C2289" s="1" t="str">
        <f t="shared" si="384"/>
        <v>21:0504</v>
      </c>
      <c r="D2289" s="1" t="str">
        <f t="shared" ref="D2289:D2295" si="385">HYPERLINK("http://geochem.nrcan.gc.ca/cdogs/content/svy/svy210167_e.htm", "21:0167")</f>
        <v>21:0167</v>
      </c>
      <c r="E2289" t="s">
        <v>9788</v>
      </c>
      <c r="F2289" t="s">
        <v>9789</v>
      </c>
      <c r="H2289">
        <v>52.788893999999999</v>
      </c>
      <c r="I2289">
        <v>-63.4449039</v>
      </c>
      <c r="J2289" s="1" t="str">
        <f t="shared" ref="J2289:J2295" si="386">HYPERLINK("http://geochem.nrcan.gc.ca/cdogs/content/kwd/kwd020027_e.htm", "NGR lake sediment grab sample")</f>
        <v>NGR lake sediment grab sample</v>
      </c>
      <c r="K2289" s="1" t="str">
        <f t="shared" ref="K2289:K2295" si="387">HYPERLINK("http://geochem.nrcan.gc.ca/cdogs/content/kwd/kwd080006_e.htm", "&lt;177 micron (NGR)")</f>
        <v>&lt;177 micron (NGR)</v>
      </c>
      <c r="L2289">
        <v>5</v>
      </c>
      <c r="M2289" t="s">
        <v>230</v>
      </c>
      <c r="N2289">
        <v>98</v>
      </c>
      <c r="O2289" t="s">
        <v>129</v>
      </c>
      <c r="P2289" t="s">
        <v>153</v>
      </c>
      <c r="Q2289" t="s">
        <v>95</v>
      </c>
      <c r="R2289" t="s">
        <v>79</v>
      </c>
      <c r="S2289" t="s">
        <v>92</v>
      </c>
      <c r="T2289" t="s">
        <v>40</v>
      </c>
      <c r="U2289" t="s">
        <v>308</v>
      </c>
      <c r="V2289" t="s">
        <v>596</v>
      </c>
      <c r="W2289" t="s">
        <v>40</v>
      </c>
      <c r="X2289" t="s">
        <v>179</v>
      </c>
      <c r="Y2289" t="s">
        <v>95</v>
      </c>
      <c r="Z2289" t="s">
        <v>204</v>
      </c>
      <c r="AA2289" t="s">
        <v>204</v>
      </c>
      <c r="AB2289" t="s">
        <v>4178</v>
      </c>
      <c r="AC2289" t="s">
        <v>167</v>
      </c>
      <c r="AD2289" t="s">
        <v>409</v>
      </c>
    </row>
    <row r="2290" spans="1:30" hidden="1" x14ac:dyDescent="0.3">
      <c r="A2290" t="s">
        <v>9790</v>
      </c>
      <c r="B2290" t="s">
        <v>9791</v>
      </c>
      <c r="C2290" s="1" t="str">
        <f t="shared" si="384"/>
        <v>21:0504</v>
      </c>
      <c r="D2290" s="1" t="str">
        <f t="shared" si="385"/>
        <v>21:0167</v>
      </c>
      <c r="E2290" t="s">
        <v>9792</v>
      </c>
      <c r="F2290" t="s">
        <v>9793</v>
      </c>
      <c r="H2290">
        <v>52.793920700000001</v>
      </c>
      <c r="I2290">
        <v>-63.396386999999997</v>
      </c>
      <c r="J2290" s="1" t="str">
        <f t="shared" si="386"/>
        <v>NGR lake sediment grab sample</v>
      </c>
      <c r="K2290" s="1" t="str">
        <f t="shared" si="387"/>
        <v>&lt;177 micron (NGR)</v>
      </c>
      <c r="L2290">
        <v>5</v>
      </c>
      <c r="M2290" t="s">
        <v>238</v>
      </c>
      <c r="N2290">
        <v>99</v>
      </c>
      <c r="O2290" t="s">
        <v>392</v>
      </c>
      <c r="P2290" t="s">
        <v>276</v>
      </c>
      <c r="Q2290" t="s">
        <v>95</v>
      </c>
      <c r="R2290" t="s">
        <v>193</v>
      </c>
      <c r="S2290" t="s">
        <v>68</v>
      </c>
      <c r="T2290" t="s">
        <v>40</v>
      </c>
      <c r="U2290" t="s">
        <v>82</v>
      </c>
      <c r="V2290" t="s">
        <v>689</v>
      </c>
      <c r="W2290" t="s">
        <v>194</v>
      </c>
      <c r="X2290" t="s">
        <v>179</v>
      </c>
      <c r="Y2290" t="s">
        <v>39</v>
      </c>
      <c r="Z2290" t="s">
        <v>214</v>
      </c>
      <c r="AA2290" t="s">
        <v>314</v>
      </c>
      <c r="AB2290" t="s">
        <v>285</v>
      </c>
      <c r="AC2290" t="s">
        <v>39</v>
      </c>
      <c r="AD2290" t="s">
        <v>392</v>
      </c>
    </row>
    <row r="2291" spans="1:30" hidden="1" x14ac:dyDescent="0.3">
      <c r="A2291" t="s">
        <v>9794</v>
      </c>
      <c r="B2291" t="s">
        <v>9795</v>
      </c>
      <c r="C2291" s="1" t="str">
        <f t="shared" si="384"/>
        <v>21:0504</v>
      </c>
      <c r="D2291" s="1" t="str">
        <f t="shared" si="385"/>
        <v>21:0167</v>
      </c>
      <c r="E2291" t="s">
        <v>9796</v>
      </c>
      <c r="F2291" t="s">
        <v>9797</v>
      </c>
      <c r="H2291">
        <v>52.781544599999997</v>
      </c>
      <c r="I2291">
        <v>-63.327660700000003</v>
      </c>
      <c r="J2291" s="1" t="str">
        <f t="shared" si="386"/>
        <v>NGR lake sediment grab sample</v>
      </c>
      <c r="K2291" s="1" t="str">
        <f t="shared" si="387"/>
        <v>&lt;177 micron (NGR)</v>
      </c>
      <c r="L2291">
        <v>5</v>
      </c>
      <c r="M2291" t="s">
        <v>246</v>
      </c>
      <c r="N2291">
        <v>100</v>
      </c>
      <c r="O2291" t="s">
        <v>613</v>
      </c>
      <c r="P2291" t="s">
        <v>232</v>
      </c>
      <c r="Q2291" t="s">
        <v>95</v>
      </c>
      <c r="R2291" t="s">
        <v>165</v>
      </c>
      <c r="S2291" t="s">
        <v>79</v>
      </c>
      <c r="T2291" t="s">
        <v>40</v>
      </c>
      <c r="U2291" t="s">
        <v>3815</v>
      </c>
      <c r="V2291" t="s">
        <v>740</v>
      </c>
      <c r="W2291" t="s">
        <v>40</v>
      </c>
      <c r="X2291" t="s">
        <v>70</v>
      </c>
      <c r="Y2291" t="s">
        <v>95</v>
      </c>
      <c r="Z2291" t="s">
        <v>337</v>
      </c>
      <c r="AA2291" t="s">
        <v>214</v>
      </c>
      <c r="AB2291" t="s">
        <v>92</v>
      </c>
      <c r="AC2291" t="s">
        <v>1503</v>
      </c>
      <c r="AD2291" t="s">
        <v>122</v>
      </c>
    </row>
    <row r="2292" spans="1:30" hidden="1" x14ac:dyDescent="0.3">
      <c r="A2292" t="s">
        <v>9798</v>
      </c>
      <c r="B2292" t="s">
        <v>9799</v>
      </c>
      <c r="C2292" s="1" t="str">
        <f t="shared" si="384"/>
        <v>21:0504</v>
      </c>
      <c r="D2292" s="1" t="str">
        <f t="shared" si="385"/>
        <v>21:0167</v>
      </c>
      <c r="E2292" t="s">
        <v>9800</v>
      </c>
      <c r="F2292" t="s">
        <v>9801</v>
      </c>
      <c r="H2292">
        <v>52.780003899999997</v>
      </c>
      <c r="I2292">
        <v>-63.298250299999999</v>
      </c>
      <c r="J2292" s="1" t="str">
        <f t="shared" si="386"/>
        <v>NGR lake sediment grab sample</v>
      </c>
      <c r="K2292" s="1" t="str">
        <f t="shared" si="387"/>
        <v>&lt;177 micron (NGR)</v>
      </c>
      <c r="L2292">
        <v>6</v>
      </c>
      <c r="M2292" t="s">
        <v>34</v>
      </c>
      <c r="N2292">
        <v>101</v>
      </c>
      <c r="O2292" t="s">
        <v>145</v>
      </c>
      <c r="P2292" t="s">
        <v>37</v>
      </c>
      <c r="Q2292" t="s">
        <v>39</v>
      </c>
      <c r="R2292" t="s">
        <v>38</v>
      </c>
      <c r="S2292" t="s">
        <v>39</v>
      </c>
      <c r="T2292" t="s">
        <v>40</v>
      </c>
      <c r="U2292" t="s">
        <v>104</v>
      </c>
      <c r="V2292" t="s">
        <v>239</v>
      </c>
      <c r="W2292" t="s">
        <v>40</v>
      </c>
      <c r="X2292" t="s">
        <v>179</v>
      </c>
      <c r="Y2292" t="s">
        <v>95</v>
      </c>
      <c r="Z2292" t="s">
        <v>134</v>
      </c>
      <c r="AA2292" t="s">
        <v>58</v>
      </c>
      <c r="AB2292" t="s">
        <v>176</v>
      </c>
      <c r="AC2292" t="s">
        <v>179</v>
      </c>
      <c r="AD2292" t="s">
        <v>44</v>
      </c>
    </row>
    <row r="2293" spans="1:30" hidden="1" x14ac:dyDescent="0.3">
      <c r="A2293" t="s">
        <v>9802</v>
      </c>
      <c r="B2293" t="s">
        <v>9803</v>
      </c>
      <c r="C2293" s="1" t="str">
        <f t="shared" si="384"/>
        <v>21:0504</v>
      </c>
      <c r="D2293" s="1" t="str">
        <f t="shared" si="385"/>
        <v>21:0167</v>
      </c>
      <c r="E2293" t="s">
        <v>9800</v>
      </c>
      <c r="F2293" t="s">
        <v>9804</v>
      </c>
      <c r="H2293">
        <v>52.780003899999997</v>
      </c>
      <c r="I2293">
        <v>-63.298250299999999</v>
      </c>
      <c r="J2293" s="1" t="str">
        <f t="shared" si="386"/>
        <v>NGR lake sediment grab sample</v>
      </c>
      <c r="K2293" s="1" t="str">
        <f t="shared" si="387"/>
        <v>&lt;177 micron (NGR)</v>
      </c>
      <c r="L2293">
        <v>6</v>
      </c>
      <c r="M2293" t="s">
        <v>65</v>
      </c>
      <c r="N2293">
        <v>102</v>
      </c>
      <c r="O2293" t="s">
        <v>145</v>
      </c>
      <c r="P2293" t="s">
        <v>37</v>
      </c>
      <c r="Q2293" t="s">
        <v>37</v>
      </c>
      <c r="R2293" t="s">
        <v>38</v>
      </c>
      <c r="S2293" t="s">
        <v>39</v>
      </c>
      <c r="T2293" t="s">
        <v>40</v>
      </c>
      <c r="U2293" t="s">
        <v>104</v>
      </c>
      <c r="V2293" t="s">
        <v>179</v>
      </c>
      <c r="W2293" t="s">
        <v>40</v>
      </c>
      <c r="X2293" t="s">
        <v>179</v>
      </c>
      <c r="Y2293" t="s">
        <v>39</v>
      </c>
      <c r="Z2293" t="s">
        <v>164</v>
      </c>
      <c r="AA2293" t="s">
        <v>214</v>
      </c>
      <c r="AB2293" t="s">
        <v>1961</v>
      </c>
      <c r="AC2293" t="s">
        <v>42</v>
      </c>
      <c r="AD2293" t="s">
        <v>44</v>
      </c>
    </row>
    <row r="2294" spans="1:30" hidden="1" x14ac:dyDescent="0.3">
      <c r="A2294" t="s">
        <v>9805</v>
      </c>
      <c r="B2294" t="s">
        <v>9806</v>
      </c>
      <c r="C2294" s="1" t="str">
        <f t="shared" si="384"/>
        <v>21:0504</v>
      </c>
      <c r="D2294" s="1" t="str">
        <f t="shared" si="385"/>
        <v>21:0167</v>
      </c>
      <c r="E2294" t="s">
        <v>9800</v>
      </c>
      <c r="F2294" t="s">
        <v>9807</v>
      </c>
      <c r="H2294">
        <v>52.780003899999997</v>
      </c>
      <c r="I2294">
        <v>-63.298250299999999</v>
      </c>
      <c r="J2294" s="1" t="str">
        <f t="shared" si="386"/>
        <v>NGR lake sediment grab sample</v>
      </c>
      <c r="K2294" s="1" t="str">
        <f t="shared" si="387"/>
        <v>&lt;177 micron (NGR)</v>
      </c>
      <c r="L2294">
        <v>6</v>
      </c>
      <c r="M2294" t="s">
        <v>52</v>
      </c>
      <c r="N2294">
        <v>103</v>
      </c>
      <c r="O2294" t="s">
        <v>104</v>
      </c>
      <c r="P2294" t="s">
        <v>68</v>
      </c>
      <c r="Q2294" t="s">
        <v>202</v>
      </c>
      <c r="R2294" t="s">
        <v>92</v>
      </c>
      <c r="S2294" t="s">
        <v>39</v>
      </c>
      <c r="T2294" t="s">
        <v>40</v>
      </c>
      <c r="U2294" t="s">
        <v>104</v>
      </c>
      <c r="V2294" t="s">
        <v>649</v>
      </c>
      <c r="W2294" t="s">
        <v>40</v>
      </c>
      <c r="X2294" t="s">
        <v>43</v>
      </c>
      <c r="Y2294" t="s">
        <v>95</v>
      </c>
      <c r="Z2294" t="s">
        <v>134</v>
      </c>
      <c r="AA2294" t="s">
        <v>214</v>
      </c>
      <c r="AB2294" t="s">
        <v>2777</v>
      </c>
      <c r="AC2294" t="s">
        <v>38</v>
      </c>
      <c r="AD2294" t="s">
        <v>44</v>
      </c>
    </row>
    <row r="2295" spans="1:30" hidden="1" x14ac:dyDescent="0.3">
      <c r="A2295" t="s">
        <v>9808</v>
      </c>
      <c r="B2295" t="s">
        <v>9809</v>
      </c>
      <c r="C2295" s="1" t="str">
        <f t="shared" si="384"/>
        <v>21:0504</v>
      </c>
      <c r="D2295" s="1" t="str">
        <f t="shared" si="385"/>
        <v>21:0167</v>
      </c>
      <c r="E2295" t="s">
        <v>9810</v>
      </c>
      <c r="F2295" t="s">
        <v>9811</v>
      </c>
      <c r="H2295">
        <v>52.816878199999998</v>
      </c>
      <c r="I2295">
        <v>-63.230634600000002</v>
      </c>
      <c r="J2295" s="1" t="str">
        <f t="shared" si="386"/>
        <v>NGR lake sediment grab sample</v>
      </c>
      <c r="K2295" s="1" t="str">
        <f t="shared" si="387"/>
        <v>&lt;177 micron (NGR)</v>
      </c>
      <c r="L2295">
        <v>6</v>
      </c>
      <c r="M2295" t="s">
        <v>76</v>
      </c>
      <c r="N2295">
        <v>104</v>
      </c>
      <c r="O2295" t="s">
        <v>204</v>
      </c>
      <c r="P2295" t="s">
        <v>131</v>
      </c>
      <c r="Q2295" t="s">
        <v>95</v>
      </c>
      <c r="R2295" t="s">
        <v>153</v>
      </c>
      <c r="S2295" t="s">
        <v>55</v>
      </c>
      <c r="T2295" t="s">
        <v>40</v>
      </c>
      <c r="U2295" t="s">
        <v>510</v>
      </c>
      <c r="V2295" t="s">
        <v>947</v>
      </c>
      <c r="W2295" t="s">
        <v>40</v>
      </c>
      <c r="X2295" t="s">
        <v>43</v>
      </c>
      <c r="Y2295" t="s">
        <v>95</v>
      </c>
      <c r="Z2295" t="s">
        <v>134</v>
      </c>
      <c r="AA2295" t="s">
        <v>258</v>
      </c>
      <c r="AB2295" t="s">
        <v>2777</v>
      </c>
      <c r="AC2295" t="s">
        <v>94</v>
      </c>
      <c r="AD2295" t="s">
        <v>45</v>
      </c>
    </row>
    <row r="2296" spans="1:30" hidden="1" x14ac:dyDescent="0.3">
      <c r="A2296" t="s">
        <v>9812</v>
      </c>
      <c r="B2296" t="s">
        <v>9813</v>
      </c>
      <c r="C2296" s="1" t="str">
        <f t="shared" si="384"/>
        <v>21:0504</v>
      </c>
      <c r="D2296" s="1" t="str">
        <f>HYPERLINK("http://geochem.nrcan.gc.ca/cdogs/content/svy/svy_e.htm", "")</f>
        <v/>
      </c>
      <c r="G2296" s="1" t="str">
        <f>HYPERLINK("http://geochem.nrcan.gc.ca/cdogs/content/cr_/cr_00047_e.htm", "47")</f>
        <v>47</v>
      </c>
      <c r="J2296" t="s">
        <v>161</v>
      </c>
      <c r="K2296" t="s">
        <v>162</v>
      </c>
      <c r="L2296">
        <v>6</v>
      </c>
      <c r="M2296" t="s">
        <v>163</v>
      </c>
      <c r="N2296">
        <v>105</v>
      </c>
      <c r="O2296" t="s">
        <v>613</v>
      </c>
      <c r="P2296" t="s">
        <v>103</v>
      </c>
      <c r="Q2296" t="s">
        <v>119</v>
      </c>
      <c r="R2296" t="s">
        <v>164</v>
      </c>
      <c r="S2296" t="s">
        <v>119</v>
      </c>
      <c r="T2296" t="s">
        <v>40</v>
      </c>
      <c r="U2296" t="s">
        <v>9814</v>
      </c>
      <c r="V2296" t="s">
        <v>1503</v>
      </c>
      <c r="W2296" t="s">
        <v>194</v>
      </c>
      <c r="X2296" t="s">
        <v>8726</v>
      </c>
      <c r="Y2296" t="s">
        <v>131</v>
      </c>
      <c r="Z2296" t="s">
        <v>204</v>
      </c>
      <c r="AA2296" t="s">
        <v>135</v>
      </c>
      <c r="AB2296" t="s">
        <v>4338</v>
      </c>
      <c r="AC2296" t="s">
        <v>3319</v>
      </c>
      <c r="AD2296" t="s">
        <v>2423</v>
      </c>
    </row>
    <row r="2297" spans="1:30" hidden="1" x14ac:dyDescent="0.3">
      <c r="A2297" t="s">
        <v>9815</v>
      </c>
      <c r="B2297" t="s">
        <v>9816</v>
      </c>
      <c r="C2297" s="1" t="str">
        <f t="shared" si="384"/>
        <v>21:0504</v>
      </c>
      <c r="D2297" s="1" t="str">
        <f t="shared" ref="D2297:D2324" si="388">HYPERLINK("http://geochem.nrcan.gc.ca/cdogs/content/svy/svy210167_e.htm", "21:0167")</f>
        <v>21:0167</v>
      </c>
      <c r="E2297" t="s">
        <v>9817</v>
      </c>
      <c r="F2297" t="s">
        <v>9818</v>
      </c>
      <c r="H2297">
        <v>52.812771699999999</v>
      </c>
      <c r="I2297">
        <v>-63.268297599999997</v>
      </c>
      <c r="J2297" s="1" t="str">
        <f t="shared" ref="J2297:J2324" si="389">HYPERLINK("http://geochem.nrcan.gc.ca/cdogs/content/kwd/kwd020027_e.htm", "NGR lake sediment grab sample")</f>
        <v>NGR lake sediment grab sample</v>
      </c>
      <c r="K2297" s="1" t="str">
        <f t="shared" ref="K2297:K2324" si="390">HYPERLINK("http://geochem.nrcan.gc.ca/cdogs/content/kwd/kwd080006_e.htm", "&lt;177 micron (NGR)")</f>
        <v>&lt;177 micron (NGR)</v>
      </c>
      <c r="L2297">
        <v>6</v>
      </c>
      <c r="M2297" t="s">
        <v>91</v>
      </c>
      <c r="N2297">
        <v>106</v>
      </c>
      <c r="O2297" t="s">
        <v>403</v>
      </c>
      <c r="P2297" t="s">
        <v>92</v>
      </c>
      <c r="Q2297" t="s">
        <v>95</v>
      </c>
      <c r="R2297" t="s">
        <v>176</v>
      </c>
      <c r="S2297" t="s">
        <v>38</v>
      </c>
      <c r="T2297" t="s">
        <v>40</v>
      </c>
      <c r="U2297" t="s">
        <v>71</v>
      </c>
      <c r="V2297" t="s">
        <v>2108</v>
      </c>
      <c r="W2297" t="s">
        <v>40</v>
      </c>
      <c r="X2297" t="s">
        <v>179</v>
      </c>
      <c r="Y2297" t="s">
        <v>95</v>
      </c>
      <c r="Z2297" t="s">
        <v>135</v>
      </c>
      <c r="AA2297" t="s">
        <v>58</v>
      </c>
      <c r="AB2297" t="s">
        <v>2086</v>
      </c>
      <c r="AC2297" t="s">
        <v>42</v>
      </c>
      <c r="AD2297" t="s">
        <v>71</v>
      </c>
    </row>
    <row r="2298" spans="1:30" hidden="1" x14ac:dyDescent="0.3">
      <c r="A2298" t="s">
        <v>9819</v>
      </c>
      <c r="B2298" t="s">
        <v>9820</v>
      </c>
      <c r="C2298" s="1" t="str">
        <f t="shared" si="384"/>
        <v>21:0504</v>
      </c>
      <c r="D2298" s="1" t="str">
        <f t="shared" si="388"/>
        <v>21:0167</v>
      </c>
      <c r="E2298" t="s">
        <v>9821</v>
      </c>
      <c r="F2298" t="s">
        <v>9822</v>
      </c>
      <c r="H2298">
        <v>52.808868799999999</v>
      </c>
      <c r="I2298">
        <v>-63.329602299999998</v>
      </c>
      <c r="J2298" s="1" t="str">
        <f t="shared" si="389"/>
        <v>NGR lake sediment grab sample</v>
      </c>
      <c r="K2298" s="1" t="str">
        <f t="shared" si="390"/>
        <v>&lt;177 micron (NGR)</v>
      </c>
      <c r="L2298">
        <v>6</v>
      </c>
      <c r="M2298" t="s">
        <v>102</v>
      </c>
      <c r="N2298">
        <v>107</v>
      </c>
      <c r="O2298" t="s">
        <v>613</v>
      </c>
      <c r="P2298" t="s">
        <v>176</v>
      </c>
      <c r="Q2298" t="s">
        <v>39</v>
      </c>
      <c r="R2298" t="s">
        <v>119</v>
      </c>
      <c r="S2298" t="s">
        <v>37</v>
      </c>
      <c r="T2298" t="s">
        <v>40</v>
      </c>
      <c r="U2298" t="s">
        <v>810</v>
      </c>
      <c r="V2298" t="s">
        <v>179</v>
      </c>
      <c r="W2298" t="s">
        <v>40</v>
      </c>
      <c r="X2298" t="s">
        <v>179</v>
      </c>
      <c r="Y2298" t="s">
        <v>95</v>
      </c>
      <c r="Z2298" t="s">
        <v>134</v>
      </c>
      <c r="AA2298" t="s">
        <v>44</v>
      </c>
      <c r="AB2298" t="s">
        <v>330</v>
      </c>
      <c r="AC2298" t="s">
        <v>57</v>
      </c>
      <c r="AD2298" t="s">
        <v>115</v>
      </c>
    </row>
    <row r="2299" spans="1:30" hidden="1" x14ac:dyDescent="0.3">
      <c r="A2299" t="s">
        <v>9823</v>
      </c>
      <c r="B2299" t="s">
        <v>9824</v>
      </c>
      <c r="C2299" s="1" t="str">
        <f t="shared" si="384"/>
        <v>21:0504</v>
      </c>
      <c r="D2299" s="1" t="str">
        <f t="shared" si="388"/>
        <v>21:0167</v>
      </c>
      <c r="E2299" t="s">
        <v>9825</v>
      </c>
      <c r="F2299" t="s">
        <v>9826</v>
      </c>
      <c r="H2299">
        <v>52.808342000000003</v>
      </c>
      <c r="I2299">
        <v>-63.370927999999999</v>
      </c>
      <c r="J2299" s="1" t="str">
        <f t="shared" si="389"/>
        <v>NGR lake sediment grab sample</v>
      </c>
      <c r="K2299" s="1" t="str">
        <f t="shared" si="390"/>
        <v>&lt;177 micron (NGR)</v>
      </c>
      <c r="L2299">
        <v>6</v>
      </c>
      <c r="M2299" t="s">
        <v>113</v>
      </c>
      <c r="N2299">
        <v>108</v>
      </c>
      <c r="O2299" t="s">
        <v>45</v>
      </c>
      <c r="P2299" t="s">
        <v>202</v>
      </c>
      <c r="Q2299" t="s">
        <v>39</v>
      </c>
      <c r="R2299" t="s">
        <v>119</v>
      </c>
      <c r="S2299" t="s">
        <v>131</v>
      </c>
      <c r="T2299" t="s">
        <v>40</v>
      </c>
      <c r="U2299" t="s">
        <v>7559</v>
      </c>
      <c r="V2299" t="s">
        <v>284</v>
      </c>
      <c r="W2299" t="s">
        <v>40</v>
      </c>
      <c r="X2299" t="s">
        <v>179</v>
      </c>
      <c r="Y2299" t="s">
        <v>95</v>
      </c>
      <c r="Z2299" t="s">
        <v>204</v>
      </c>
      <c r="AA2299" t="s">
        <v>258</v>
      </c>
      <c r="AB2299" t="s">
        <v>130</v>
      </c>
      <c r="AC2299" t="s">
        <v>106</v>
      </c>
      <c r="AD2299" t="s">
        <v>71</v>
      </c>
    </row>
    <row r="2300" spans="1:30" hidden="1" x14ac:dyDescent="0.3">
      <c r="A2300" t="s">
        <v>9827</v>
      </c>
      <c r="B2300" t="s">
        <v>9828</v>
      </c>
      <c r="C2300" s="1" t="str">
        <f t="shared" si="384"/>
        <v>21:0504</v>
      </c>
      <c r="D2300" s="1" t="str">
        <f t="shared" si="388"/>
        <v>21:0167</v>
      </c>
      <c r="E2300" t="s">
        <v>9829</v>
      </c>
      <c r="F2300" t="s">
        <v>9830</v>
      </c>
      <c r="H2300">
        <v>52.838942199999998</v>
      </c>
      <c r="I2300">
        <v>-63.399008100000003</v>
      </c>
      <c r="J2300" s="1" t="str">
        <f t="shared" si="389"/>
        <v>NGR lake sediment grab sample</v>
      </c>
      <c r="K2300" s="1" t="str">
        <f t="shared" si="390"/>
        <v>&lt;177 micron (NGR)</v>
      </c>
      <c r="L2300">
        <v>6</v>
      </c>
      <c r="M2300" t="s">
        <v>127</v>
      </c>
      <c r="N2300">
        <v>109</v>
      </c>
      <c r="O2300" t="s">
        <v>204</v>
      </c>
      <c r="P2300" t="s">
        <v>153</v>
      </c>
      <c r="Q2300" t="s">
        <v>95</v>
      </c>
      <c r="R2300" t="s">
        <v>153</v>
      </c>
      <c r="S2300" t="s">
        <v>37</v>
      </c>
      <c r="T2300" t="s">
        <v>40</v>
      </c>
      <c r="U2300" t="s">
        <v>44</v>
      </c>
      <c r="V2300" t="s">
        <v>233</v>
      </c>
      <c r="W2300" t="s">
        <v>40</v>
      </c>
      <c r="X2300" t="s">
        <v>43</v>
      </c>
      <c r="Y2300" t="s">
        <v>95</v>
      </c>
      <c r="Z2300" t="s">
        <v>134</v>
      </c>
      <c r="AA2300" t="s">
        <v>58</v>
      </c>
      <c r="AB2300" t="s">
        <v>1512</v>
      </c>
      <c r="AC2300" t="s">
        <v>60</v>
      </c>
      <c r="AD2300" t="s">
        <v>392</v>
      </c>
    </row>
    <row r="2301" spans="1:30" hidden="1" x14ac:dyDescent="0.3">
      <c r="A2301" t="s">
        <v>9831</v>
      </c>
      <c r="B2301" t="s">
        <v>9832</v>
      </c>
      <c r="C2301" s="1" t="str">
        <f t="shared" si="384"/>
        <v>21:0504</v>
      </c>
      <c r="D2301" s="1" t="str">
        <f t="shared" si="388"/>
        <v>21:0167</v>
      </c>
      <c r="E2301" t="s">
        <v>9833</v>
      </c>
      <c r="F2301" t="s">
        <v>9834</v>
      </c>
      <c r="H2301">
        <v>52.857789400000001</v>
      </c>
      <c r="I2301">
        <v>-63.330284200000001</v>
      </c>
      <c r="J2301" s="1" t="str">
        <f t="shared" si="389"/>
        <v>NGR lake sediment grab sample</v>
      </c>
      <c r="K2301" s="1" t="str">
        <f t="shared" si="390"/>
        <v>&lt;177 micron (NGR)</v>
      </c>
      <c r="L2301">
        <v>6</v>
      </c>
      <c r="M2301" t="s">
        <v>142</v>
      </c>
      <c r="N2301">
        <v>110</v>
      </c>
      <c r="O2301" t="s">
        <v>2585</v>
      </c>
      <c r="P2301" t="s">
        <v>192</v>
      </c>
      <c r="Q2301" t="s">
        <v>95</v>
      </c>
      <c r="R2301" t="s">
        <v>169</v>
      </c>
      <c r="S2301" t="s">
        <v>130</v>
      </c>
      <c r="T2301" t="s">
        <v>40</v>
      </c>
      <c r="U2301" t="s">
        <v>2498</v>
      </c>
      <c r="V2301" t="s">
        <v>352</v>
      </c>
      <c r="W2301" t="s">
        <v>194</v>
      </c>
      <c r="X2301" t="s">
        <v>70</v>
      </c>
      <c r="Y2301" t="s">
        <v>39</v>
      </c>
      <c r="Z2301" t="s">
        <v>211</v>
      </c>
      <c r="AA2301" t="s">
        <v>44</v>
      </c>
      <c r="AB2301" t="s">
        <v>232</v>
      </c>
      <c r="AC2301" t="s">
        <v>167</v>
      </c>
      <c r="AD2301" t="s">
        <v>196</v>
      </c>
    </row>
    <row r="2302" spans="1:30" hidden="1" x14ac:dyDescent="0.3">
      <c r="A2302" t="s">
        <v>9835</v>
      </c>
      <c r="B2302" t="s">
        <v>9836</v>
      </c>
      <c r="C2302" s="1" t="str">
        <f t="shared" si="384"/>
        <v>21:0504</v>
      </c>
      <c r="D2302" s="1" t="str">
        <f t="shared" si="388"/>
        <v>21:0167</v>
      </c>
      <c r="E2302" t="s">
        <v>9837</v>
      </c>
      <c r="F2302" t="s">
        <v>9838</v>
      </c>
      <c r="H2302">
        <v>52.850080499999997</v>
      </c>
      <c r="I2302">
        <v>-63.283302499999998</v>
      </c>
      <c r="J2302" s="1" t="str">
        <f t="shared" si="389"/>
        <v>NGR lake sediment grab sample</v>
      </c>
      <c r="K2302" s="1" t="str">
        <f t="shared" si="390"/>
        <v>&lt;177 micron (NGR)</v>
      </c>
      <c r="L2302">
        <v>6</v>
      </c>
      <c r="M2302" t="s">
        <v>150</v>
      </c>
      <c r="N2302">
        <v>111</v>
      </c>
      <c r="O2302" t="s">
        <v>135</v>
      </c>
      <c r="P2302" t="s">
        <v>131</v>
      </c>
      <c r="Q2302" t="s">
        <v>39</v>
      </c>
      <c r="R2302" t="s">
        <v>202</v>
      </c>
      <c r="S2302" t="s">
        <v>39</v>
      </c>
      <c r="T2302" t="s">
        <v>40</v>
      </c>
      <c r="U2302" t="s">
        <v>359</v>
      </c>
      <c r="V2302" t="s">
        <v>179</v>
      </c>
      <c r="W2302" t="s">
        <v>40</v>
      </c>
      <c r="X2302" t="s">
        <v>43</v>
      </c>
      <c r="Y2302" t="s">
        <v>95</v>
      </c>
      <c r="Z2302" t="s">
        <v>204</v>
      </c>
      <c r="AA2302" t="s">
        <v>258</v>
      </c>
      <c r="AB2302" t="s">
        <v>385</v>
      </c>
      <c r="AC2302" t="s">
        <v>94</v>
      </c>
      <c r="AD2302" t="s">
        <v>58</v>
      </c>
    </row>
    <row r="2303" spans="1:30" hidden="1" x14ac:dyDescent="0.3">
      <c r="A2303" t="s">
        <v>9839</v>
      </c>
      <c r="B2303" t="s">
        <v>9840</v>
      </c>
      <c r="C2303" s="1" t="str">
        <f t="shared" si="384"/>
        <v>21:0504</v>
      </c>
      <c r="D2303" s="1" t="str">
        <f t="shared" si="388"/>
        <v>21:0167</v>
      </c>
      <c r="E2303" t="s">
        <v>9841</v>
      </c>
      <c r="F2303" t="s">
        <v>9842</v>
      </c>
      <c r="H2303">
        <v>52.8360184</v>
      </c>
      <c r="I2303">
        <v>-63.183753299999999</v>
      </c>
      <c r="J2303" s="1" t="str">
        <f t="shared" si="389"/>
        <v>NGR lake sediment grab sample</v>
      </c>
      <c r="K2303" s="1" t="str">
        <f t="shared" si="390"/>
        <v>&lt;177 micron (NGR)</v>
      </c>
      <c r="L2303">
        <v>6</v>
      </c>
      <c r="M2303" t="s">
        <v>175</v>
      </c>
      <c r="N2303">
        <v>112</v>
      </c>
      <c r="O2303" t="s">
        <v>135</v>
      </c>
      <c r="P2303" t="s">
        <v>68</v>
      </c>
      <c r="Q2303" t="s">
        <v>95</v>
      </c>
      <c r="R2303" t="s">
        <v>193</v>
      </c>
      <c r="S2303" t="s">
        <v>38</v>
      </c>
      <c r="T2303" t="s">
        <v>40</v>
      </c>
      <c r="U2303" t="s">
        <v>434</v>
      </c>
      <c r="V2303" t="s">
        <v>677</v>
      </c>
      <c r="W2303" t="s">
        <v>40</v>
      </c>
      <c r="X2303" t="s">
        <v>43</v>
      </c>
      <c r="Y2303" t="s">
        <v>95</v>
      </c>
      <c r="Z2303" t="s">
        <v>35</v>
      </c>
      <c r="AA2303" t="s">
        <v>135</v>
      </c>
      <c r="AB2303" t="s">
        <v>706</v>
      </c>
      <c r="AC2303" t="s">
        <v>60</v>
      </c>
      <c r="AD2303" t="s">
        <v>48</v>
      </c>
    </row>
    <row r="2304" spans="1:30" hidden="1" x14ac:dyDescent="0.3">
      <c r="A2304" t="s">
        <v>9843</v>
      </c>
      <c r="B2304" t="s">
        <v>9844</v>
      </c>
      <c r="C2304" s="1" t="str">
        <f t="shared" si="384"/>
        <v>21:0504</v>
      </c>
      <c r="D2304" s="1" t="str">
        <f t="shared" si="388"/>
        <v>21:0167</v>
      </c>
      <c r="E2304" t="s">
        <v>9845</v>
      </c>
      <c r="F2304" t="s">
        <v>9846</v>
      </c>
      <c r="H2304">
        <v>52.892035499999999</v>
      </c>
      <c r="I2304">
        <v>-63.176439100000003</v>
      </c>
      <c r="J2304" s="1" t="str">
        <f t="shared" si="389"/>
        <v>NGR lake sediment grab sample</v>
      </c>
      <c r="K2304" s="1" t="str">
        <f t="shared" si="390"/>
        <v>&lt;177 micron (NGR)</v>
      </c>
      <c r="L2304">
        <v>6</v>
      </c>
      <c r="M2304" t="s">
        <v>184</v>
      </c>
      <c r="N2304">
        <v>113</v>
      </c>
      <c r="O2304" t="s">
        <v>93</v>
      </c>
      <c r="P2304" t="s">
        <v>165</v>
      </c>
      <c r="Q2304" t="s">
        <v>95</v>
      </c>
      <c r="R2304" t="s">
        <v>169</v>
      </c>
      <c r="S2304" t="s">
        <v>55</v>
      </c>
      <c r="T2304" t="s">
        <v>40</v>
      </c>
      <c r="U2304" t="s">
        <v>44</v>
      </c>
      <c r="V2304" t="s">
        <v>284</v>
      </c>
      <c r="W2304" t="s">
        <v>40</v>
      </c>
      <c r="X2304" t="s">
        <v>179</v>
      </c>
      <c r="Y2304" t="s">
        <v>95</v>
      </c>
      <c r="Z2304" t="s">
        <v>204</v>
      </c>
      <c r="AA2304" t="s">
        <v>115</v>
      </c>
      <c r="AB2304" t="s">
        <v>204</v>
      </c>
      <c r="AC2304" t="s">
        <v>233</v>
      </c>
      <c r="AD2304" t="s">
        <v>44</v>
      </c>
    </row>
    <row r="2305" spans="1:30" hidden="1" x14ac:dyDescent="0.3">
      <c r="A2305" t="s">
        <v>9847</v>
      </c>
      <c r="B2305" t="s">
        <v>9848</v>
      </c>
      <c r="C2305" s="1" t="str">
        <f t="shared" si="384"/>
        <v>21:0504</v>
      </c>
      <c r="D2305" s="1" t="str">
        <f t="shared" si="388"/>
        <v>21:0167</v>
      </c>
      <c r="E2305" t="s">
        <v>9849</v>
      </c>
      <c r="F2305" t="s">
        <v>9850</v>
      </c>
      <c r="H2305">
        <v>52.886628100000003</v>
      </c>
      <c r="I2305">
        <v>-63.146857400000002</v>
      </c>
      <c r="J2305" s="1" t="str">
        <f t="shared" si="389"/>
        <v>NGR lake sediment grab sample</v>
      </c>
      <c r="K2305" s="1" t="str">
        <f t="shared" si="390"/>
        <v>&lt;177 micron (NGR)</v>
      </c>
      <c r="L2305">
        <v>6</v>
      </c>
      <c r="M2305" t="s">
        <v>191</v>
      </c>
      <c r="N2305">
        <v>114</v>
      </c>
      <c r="O2305" t="s">
        <v>335</v>
      </c>
      <c r="P2305" t="s">
        <v>92</v>
      </c>
      <c r="Q2305" t="s">
        <v>95</v>
      </c>
      <c r="R2305" t="s">
        <v>130</v>
      </c>
      <c r="S2305" t="s">
        <v>185</v>
      </c>
      <c r="T2305" t="s">
        <v>40</v>
      </c>
      <c r="U2305" t="s">
        <v>1412</v>
      </c>
      <c r="V2305" t="s">
        <v>2476</v>
      </c>
      <c r="W2305" t="s">
        <v>40</v>
      </c>
      <c r="X2305" t="s">
        <v>43</v>
      </c>
      <c r="Y2305" t="s">
        <v>95</v>
      </c>
      <c r="Z2305" t="s">
        <v>135</v>
      </c>
      <c r="AA2305" t="s">
        <v>58</v>
      </c>
      <c r="AB2305" t="s">
        <v>589</v>
      </c>
      <c r="AC2305" t="s">
        <v>57</v>
      </c>
      <c r="AD2305" t="s">
        <v>86</v>
      </c>
    </row>
    <row r="2306" spans="1:30" hidden="1" x14ac:dyDescent="0.3">
      <c r="A2306" t="s">
        <v>9851</v>
      </c>
      <c r="B2306" t="s">
        <v>9852</v>
      </c>
      <c r="C2306" s="1" t="str">
        <f t="shared" si="384"/>
        <v>21:0504</v>
      </c>
      <c r="D2306" s="1" t="str">
        <f t="shared" si="388"/>
        <v>21:0167</v>
      </c>
      <c r="E2306" t="s">
        <v>9853</v>
      </c>
      <c r="F2306" t="s">
        <v>9854</v>
      </c>
      <c r="H2306">
        <v>52.920483099999998</v>
      </c>
      <c r="I2306">
        <v>-63.146867700000001</v>
      </c>
      <c r="J2306" s="1" t="str">
        <f t="shared" si="389"/>
        <v>NGR lake sediment grab sample</v>
      </c>
      <c r="K2306" s="1" t="str">
        <f t="shared" si="390"/>
        <v>&lt;177 micron (NGR)</v>
      </c>
      <c r="L2306">
        <v>6</v>
      </c>
      <c r="M2306" t="s">
        <v>201</v>
      </c>
      <c r="N2306">
        <v>115</v>
      </c>
      <c r="O2306" t="s">
        <v>283</v>
      </c>
      <c r="P2306" t="s">
        <v>169</v>
      </c>
      <c r="Q2306" t="s">
        <v>95</v>
      </c>
      <c r="R2306" t="s">
        <v>67</v>
      </c>
      <c r="S2306" t="s">
        <v>37</v>
      </c>
      <c r="T2306" t="s">
        <v>40</v>
      </c>
      <c r="U2306" t="s">
        <v>873</v>
      </c>
      <c r="V2306" t="s">
        <v>179</v>
      </c>
      <c r="W2306" t="s">
        <v>40</v>
      </c>
      <c r="X2306" t="s">
        <v>43</v>
      </c>
      <c r="Y2306" t="s">
        <v>95</v>
      </c>
      <c r="Z2306" t="s">
        <v>214</v>
      </c>
      <c r="AA2306" t="s">
        <v>58</v>
      </c>
      <c r="AB2306" t="s">
        <v>1076</v>
      </c>
      <c r="AC2306" t="s">
        <v>106</v>
      </c>
      <c r="AD2306" t="s">
        <v>314</v>
      </c>
    </row>
    <row r="2307" spans="1:30" hidden="1" x14ac:dyDescent="0.3">
      <c r="A2307" t="s">
        <v>9855</v>
      </c>
      <c r="B2307" t="s">
        <v>9856</v>
      </c>
      <c r="C2307" s="1" t="str">
        <f t="shared" si="384"/>
        <v>21:0504</v>
      </c>
      <c r="D2307" s="1" t="str">
        <f t="shared" si="388"/>
        <v>21:0167</v>
      </c>
      <c r="E2307" t="s">
        <v>9857</v>
      </c>
      <c r="F2307" t="s">
        <v>9858</v>
      </c>
      <c r="H2307">
        <v>52.950627900000001</v>
      </c>
      <c r="I2307">
        <v>-63.111055</v>
      </c>
      <c r="J2307" s="1" t="str">
        <f t="shared" si="389"/>
        <v>NGR lake sediment grab sample</v>
      </c>
      <c r="K2307" s="1" t="str">
        <f t="shared" si="390"/>
        <v>&lt;177 micron (NGR)</v>
      </c>
      <c r="L2307">
        <v>6</v>
      </c>
      <c r="M2307" t="s">
        <v>210</v>
      </c>
      <c r="N2307">
        <v>116</v>
      </c>
      <c r="O2307" t="s">
        <v>270</v>
      </c>
      <c r="P2307" t="s">
        <v>153</v>
      </c>
      <c r="Q2307" t="s">
        <v>95</v>
      </c>
      <c r="R2307" t="s">
        <v>202</v>
      </c>
      <c r="S2307" t="s">
        <v>136</v>
      </c>
      <c r="T2307" t="s">
        <v>40</v>
      </c>
      <c r="U2307" t="s">
        <v>211</v>
      </c>
      <c r="V2307" t="s">
        <v>39</v>
      </c>
      <c r="W2307" t="s">
        <v>40</v>
      </c>
      <c r="X2307" t="s">
        <v>179</v>
      </c>
      <c r="Y2307" t="s">
        <v>39</v>
      </c>
      <c r="Z2307" t="s">
        <v>134</v>
      </c>
      <c r="AA2307" t="s">
        <v>44</v>
      </c>
      <c r="AB2307" t="s">
        <v>2922</v>
      </c>
      <c r="AC2307" t="s">
        <v>1389</v>
      </c>
      <c r="AD2307" t="s">
        <v>48</v>
      </c>
    </row>
    <row r="2308" spans="1:30" hidden="1" x14ac:dyDescent="0.3">
      <c r="A2308" t="s">
        <v>9859</v>
      </c>
      <c r="B2308" t="s">
        <v>9860</v>
      </c>
      <c r="C2308" s="1" t="str">
        <f t="shared" si="384"/>
        <v>21:0504</v>
      </c>
      <c r="D2308" s="1" t="str">
        <f t="shared" si="388"/>
        <v>21:0167</v>
      </c>
      <c r="E2308" t="s">
        <v>9861</v>
      </c>
      <c r="F2308" t="s">
        <v>9862</v>
      </c>
      <c r="H2308">
        <v>52.967490099999999</v>
      </c>
      <c r="I2308">
        <v>-63.079993999999999</v>
      </c>
      <c r="J2308" s="1" t="str">
        <f t="shared" si="389"/>
        <v>NGR lake sediment grab sample</v>
      </c>
      <c r="K2308" s="1" t="str">
        <f t="shared" si="390"/>
        <v>&lt;177 micron (NGR)</v>
      </c>
      <c r="L2308">
        <v>6</v>
      </c>
      <c r="M2308" t="s">
        <v>221</v>
      </c>
      <c r="N2308">
        <v>117</v>
      </c>
      <c r="O2308" t="s">
        <v>104</v>
      </c>
      <c r="P2308" t="s">
        <v>53</v>
      </c>
      <c r="Q2308" t="s">
        <v>55</v>
      </c>
      <c r="R2308" t="s">
        <v>202</v>
      </c>
      <c r="S2308" t="s">
        <v>39</v>
      </c>
      <c r="T2308" t="s">
        <v>40</v>
      </c>
      <c r="U2308" t="s">
        <v>477</v>
      </c>
      <c r="V2308" t="s">
        <v>144</v>
      </c>
      <c r="W2308" t="s">
        <v>40</v>
      </c>
      <c r="X2308" t="s">
        <v>43</v>
      </c>
      <c r="Y2308" t="s">
        <v>95</v>
      </c>
      <c r="Z2308" t="s">
        <v>153</v>
      </c>
      <c r="AA2308" t="s">
        <v>61</v>
      </c>
      <c r="AB2308" t="s">
        <v>135</v>
      </c>
      <c r="AC2308" t="s">
        <v>167</v>
      </c>
      <c r="AD2308" t="s">
        <v>44</v>
      </c>
    </row>
    <row r="2309" spans="1:30" hidden="1" x14ac:dyDescent="0.3">
      <c r="A2309" t="s">
        <v>9863</v>
      </c>
      <c r="B2309" t="s">
        <v>9864</v>
      </c>
      <c r="C2309" s="1" t="str">
        <f t="shared" si="384"/>
        <v>21:0504</v>
      </c>
      <c r="D2309" s="1" t="str">
        <f t="shared" si="388"/>
        <v>21:0167</v>
      </c>
      <c r="E2309" t="s">
        <v>9865</v>
      </c>
      <c r="F2309" t="s">
        <v>9866</v>
      </c>
      <c r="H2309">
        <v>52.987954199999997</v>
      </c>
      <c r="I2309">
        <v>-63.126731200000002</v>
      </c>
      <c r="J2309" s="1" t="str">
        <f t="shared" si="389"/>
        <v>NGR lake sediment grab sample</v>
      </c>
      <c r="K2309" s="1" t="str">
        <f t="shared" si="390"/>
        <v>&lt;177 micron (NGR)</v>
      </c>
      <c r="L2309">
        <v>6</v>
      </c>
      <c r="M2309" t="s">
        <v>230</v>
      </c>
      <c r="N2309">
        <v>118</v>
      </c>
      <c r="O2309" t="s">
        <v>283</v>
      </c>
      <c r="P2309" t="s">
        <v>165</v>
      </c>
      <c r="Q2309" t="s">
        <v>95</v>
      </c>
      <c r="R2309" t="s">
        <v>54</v>
      </c>
      <c r="S2309" t="s">
        <v>130</v>
      </c>
      <c r="T2309" t="s">
        <v>40</v>
      </c>
      <c r="U2309" t="s">
        <v>86</v>
      </c>
      <c r="V2309" t="s">
        <v>352</v>
      </c>
      <c r="W2309" t="s">
        <v>40</v>
      </c>
      <c r="X2309" t="s">
        <v>179</v>
      </c>
      <c r="Y2309" t="s">
        <v>95</v>
      </c>
      <c r="Z2309" t="s">
        <v>263</v>
      </c>
      <c r="AA2309" t="s">
        <v>44</v>
      </c>
      <c r="AB2309" t="s">
        <v>92</v>
      </c>
      <c r="AC2309" t="s">
        <v>714</v>
      </c>
      <c r="AD2309" t="s">
        <v>155</v>
      </c>
    </row>
    <row r="2310" spans="1:30" hidden="1" x14ac:dyDescent="0.3">
      <c r="A2310" t="s">
        <v>9867</v>
      </c>
      <c r="B2310" t="s">
        <v>9868</v>
      </c>
      <c r="C2310" s="1" t="str">
        <f t="shared" si="384"/>
        <v>21:0504</v>
      </c>
      <c r="D2310" s="1" t="str">
        <f t="shared" si="388"/>
        <v>21:0167</v>
      </c>
      <c r="E2310" t="s">
        <v>9869</v>
      </c>
      <c r="F2310" t="s">
        <v>9870</v>
      </c>
      <c r="H2310">
        <v>52.998145200000003</v>
      </c>
      <c r="I2310">
        <v>-63.171922199999997</v>
      </c>
      <c r="J2310" s="1" t="str">
        <f t="shared" si="389"/>
        <v>NGR lake sediment grab sample</v>
      </c>
      <c r="K2310" s="1" t="str">
        <f t="shared" si="390"/>
        <v>&lt;177 micron (NGR)</v>
      </c>
      <c r="L2310">
        <v>6</v>
      </c>
      <c r="M2310" t="s">
        <v>238</v>
      </c>
      <c r="N2310">
        <v>119</v>
      </c>
      <c r="O2310" t="s">
        <v>423</v>
      </c>
      <c r="P2310" t="s">
        <v>103</v>
      </c>
      <c r="Q2310" t="s">
        <v>95</v>
      </c>
      <c r="R2310" t="s">
        <v>193</v>
      </c>
      <c r="S2310" t="s">
        <v>176</v>
      </c>
      <c r="T2310" t="s">
        <v>194</v>
      </c>
      <c r="U2310" t="s">
        <v>2585</v>
      </c>
      <c r="V2310" t="s">
        <v>293</v>
      </c>
      <c r="W2310" t="s">
        <v>40</v>
      </c>
      <c r="X2310" t="s">
        <v>179</v>
      </c>
      <c r="Y2310" t="s">
        <v>55</v>
      </c>
      <c r="Z2310" t="s">
        <v>45</v>
      </c>
      <c r="AA2310" t="s">
        <v>107</v>
      </c>
      <c r="AB2310" t="s">
        <v>1373</v>
      </c>
      <c r="AC2310" t="s">
        <v>106</v>
      </c>
      <c r="AD2310" t="s">
        <v>122</v>
      </c>
    </row>
    <row r="2311" spans="1:30" hidden="1" x14ac:dyDescent="0.3">
      <c r="A2311" t="s">
        <v>9871</v>
      </c>
      <c r="B2311" t="s">
        <v>9872</v>
      </c>
      <c r="C2311" s="1" t="str">
        <f t="shared" si="384"/>
        <v>21:0504</v>
      </c>
      <c r="D2311" s="1" t="str">
        <f t="shared" si="388"/>
        <v>21:0167</v>
      </c>
      <c r="E2311" t="s">
        <v>9873</v>
      </c>
      <c r="F2311" t="s">
        <v>9874</v>
      </c>
      <c r="H2311">
        <v>52.9848201</v>
      </c>
      <c r="I2311">
        <v>-63.173850700000003</v>
      </c>
      <c r="J2311" s="1" t="str">
        <f t="shared" si="389"/>
        <v>NGR lake sediment grab sample</v>
      </c>
      <c r="K2311" s="1" t="str">
        <f t="shared" si="390"/>
        <v>&lt;177 micron (NGR)</v>
      </c>
      <c r="L2311">
        <v>6</v>
      </c>
      <c r="M2311" t="s">
        <v>246</v>
      </c>
      <c r="N2311">
        <v>120</v>
      </c>
      <c r="O2311" t="s">
        <v>299</v>
      </c>
      <c r="P2311" t="s">
        <v>192</v>
      </c>
      <c r="Q2311" t="s">
        <v>95</v>
      </c>
      <c r="R2311" t="s">
        <v>176</v>
      </c>
      <c r="S2311" t="s">
        <v>38</v>
      </c>
      <c r="T2311" t="s">
        <v>40</v>
      </c>
      <c r="U2311" t="s">
        <v>1227</v>
      </c>
      <c r="V2311" t="s">
        <v>2195</v>
      </c>
      <c r="W2311" t="s">
        <v>40</v>
      </c>
      <c r="X2311" t="s">
        <v>43</v>
      </c>
      <c r="Y2311" t="s">
        <v>95</v>
      </c>
      <c r="Z2311" t="s">
        <v>45</v>
      </c>
      <c r="AA2311" t="s">
        <v>392</v>
      </c>
      <c r="AB2311" t="s">
        <v>2444</v>
      </c>
      <c r="AC2311" t="s">
        <v>70</v>
      </c>
      <c r="AD2311" t="s">
        <v>83</v>
      </c>
    </row>
    <row r="2312" spans="1:30" hidden="1" x14ac:dyDescent="0.3">
      <c r="A2312" t="s">
        <v>9875</v>
      </c>
      <c r="B2312" t="s">
        <v>9876</v>
      </c>
      <c r="C2312" s="1" t="str">
        <f t="shared" si="384"/>
        <v>21:0504</v>
      </c>
      <c r="D2312" s="1" t="str">
        <f t="shared" si="388"/>
        <v>21:0167</v>
      </c>
      <c r="E2312" t="s">
        <v>9877</v>
      </c>
      <c r="F2312" t="s">
        <v>9878</v>
      </c>
      <c r="H2312">
        <v>52.914505699999999</v>
      </c>
      <c r="I2312">
        <v>-63.211863800000003</v>
      </c>
      <c r="J2312" s="1" t="str">
        <f t="shared" si="389"/>
        <v>NGR lake sediment grab sample</v>
      </c>
      <c r="K2312" s="1" t="str">
        <f t="shared" si="390"/>
        <v>&lt;177 micron (NGR)</v>
      </c>
      <c r="L2312">
        <v>7</v>
      </c>
      <c r="M2312" t="s">
        <v>34</v>
      </c>
      <c r="N2312">
        <v>121</v>
      </c>
      <c r="O2312" t="s">
        <v>204</v>
      </c>
      <c r="P2312" t="s">
        <v>165</v>
      </c>
      <c r="Q2312" t="s">
        <v>95</v>
      </c>
      <c r="R2312" t="s">
        <v>119</v>
      </c>
      <c r="S2312" t="s">
        <v>95</v>
      </c>
      <c r="T2312" t="s">
        <v>194</v>
      </c>
      <c r="U2312" t="s">
        <v>35</v>
      </c>
      <c r="V2312" t="s">
        <v>649</v>
      </c>
      <c r="W2312" t="s">
        <v>40</v>
      </c>
      <c r="X2312" t="s">
        <v>179</v>
      </c>
      <c r="Y2312" t="s">
        <v>95</v>
      </c>
      <c r="Z2312" t="s">
        <v>153</v>
      </c>
      <c r="AA2312" t="s">
        <v>196</v>
      </c>
      <c r="AB2312" t="s">
        <v>1250</v>
      </c>
      <c r="AC2312" t="s">
        <v>233</v>
      </c>
      <c r="AD2312" t="s">
        <v>135</v>
      </c>
    </row>
    <row r="2313" spans="1:30" hidden="1" x14ac:dyDescent="0.3">
      <c r="A2313" t="s">
        <v>9879</v>
      </c>
      <c r="B2313" t="s">
        <v>9880</v>
      </c>
      <c r="C2313" s="1" t="str">
        <f t="shared" si="384"/>
        <v>21:0504</v>
      </c>
      <c r="D2313" s="1" t="str">
        <f t="shared" si="388"/>
        <v>21:0167</v>
      </c>
      <c r="E2313" t="s">
        <v>9881</v>
      </c>
      <c r="F2313" t="s">
        <v>9882</v>
      </c>
      <c r="H2313">
        <v>52.949845799999999</v>
      </c>
      <c r="I2313">
        <v>-63.171419399999998</v>
      </c>
      <c r="J2313" s="1" t="str">
        <f t="shared" si="389"/>
        <v>NGR lake sediment grab sample</v>
      </c>
      <c r="K2313" s="1" t="str">
        <f t="shared" si="390"/>
        <v>&lt;177 micron (NGR)</v>
      </c>
      <c r="L2313">
        <v>7</v>
      </c>
      <c r="M2313" t="s">
        <v>76</v>
      </c>
      <c r="N2313">
        <v>122</v>
      </c>
      <c r="O2313" t="s">
        <v>257</v>
      </c>
      <c r="P2313" t="s">
        <v>270</v>
      </c>
      <c r="Q2313" t="s">
        <v>95</v>
      </c>
      <c r="R2313" t="s">
        <v>256</v>
      </c>
      <c r="S2313" t="s">
        <v>92</v>
      </c>
      <c r="T2313" t="s">
        <v>40</v>
      </c>
      <c r="U2313" t="s">
        <v>546</v>
      </c>
      <c r="V2313" t="s">
        <v>60</v>
      </c>
      <c r="W2313" t="s">
        <v>40</v>
      </c>
      <c r="X2313" t="s">
        <v>179</v>
      </c>
      <c r="Y2313" t="s">
        <v>39</v>
      </c>
      <c r="Z2313" t="s">
        <v>263</v>
      </c>
      <c r="AA2313" t="s">
        <v>83</v>
      </c>
      <c r="AB2313" t="s">
        <v>119</v>
      </c>
      <c r="AC2313" t="s">
        <v>68</v>
      </c>
      <c r="AD2313" t="s">
        <v>203</v>
      </c>
    </row>
    <row r="2314" spans="1:30" hidden="1" x14ac:dyDescent="0.3">
      <c r="A2314" t="s">
        <v>9883</v>
      </c>
      <c r="B2314" t="s">
        <v>9884</v>
      </c>
      <c r="C2314" s="1" t="str">
        <f t="shared" si="384"/>
        <v>21:0504</v>
      </c>
      <c r="D2314" s="1" t="str">
        <f t="shared" si="388"/>
        <v>21:0167</v>
      </c>
      <c r="E2314" t="s">
        <v>9885</v>
      </c>
      <c r="F2314" t="s">
        <v>9886</v>
      </c>
      <c r="H2314">
        <v>52.9270098</v>
      </c>
      <c r="I2314">
        <v>-63.185193599999998</v>
      </c>
      <c r="J2314" s="1" t="str">
        <f t="shared" si="389"/>
        <v>NGR lake sediment grab sample</v>
      </c>
      <c r="K2314" s="1" t="str">
        <f t="shared" si="390"/>
        <v>&lt;177 micron (NGR)</v>
      </c>
      <c r="L2314">
        <v>7</v>
      </c>
      <c r="M2314" t="s">
        <v>91</v>
      </c>
      <c r="N2314">
        <v>123</v>
      </c>
      <c r="O2314" t="s">
        <v>135</v>
      </c>
      <c r="P2314" t="s">
        <v>36</v>
      </c>
      <c r="Q2314" t="s">
        <v>95</v>
      </c>
      <c r="R2314" t="s">
        <v>130</v>
      </c>
      <c r="S2314" t="s">
        <v>55</v>
      </c>
      <c r="T2314" t="s">
        <v>40</v>
      </c>
      <c r="U2314" t="s">
        <v>510</v>
      </c>
      <c r="V2314" t="s">
        <v>233</v>
      </c>
      <c r="W2314" t="s">
        <v>40</v>
      </c>
      <c r="X2314" t="s">
        <v>43</v>
      </c>
      <c r="Y2314" t="s">
        <v>95</v>
      </c>
      <c r="Z2314" t="s">
        <v>134</v>
      </c>
      <c r="AA2314" t="s">
        <v>115</v>
      </c>
      <c r="AB2314" t="s">
        <v>547</v>
      </c>
      <c r="AC2314" t="s">
        <v>106</v>
      </c>
      <c r="AD2314" t="s">
        <v>45</v>
      </c>
    </row>
    <row r="2315" spans="1:30" hidden="1" x14ac:dyDescent="0.3">
      <c r="A2315" t="s">
        <v>9887</v>
      </c>
      <c r="B2315" t="s">
        <v>9888</v>
      </c>
      <c r="C2315" s="1" t="str">
        <f t="shared" si="384"/>
        <v>21:0504</v>
      </c>
      <c r="D2315" s="1" t="str">
        <f t="shared" si="388"/>
        <v>21:0167</v>
      </c>
      <c r="E2315" t="s">
        <v>9877</v>
      </c>
      <c r="F2315" t="s">
        <v>9889</v>
      </c>
      <c r="H2315">
        <v>52.914505699999999</v>
      </c>
      <c r="I2315">
        <v>-63.211863800000003</v>
      </c>
      <c r="J2315" s="1" t="str">
        <f t="shared" si="389"/>
        <v>NGR lake sediment grab sample</v>
      </c>
      <c r="K2315" s="1" t="str">
        <f t="shared" si="390"/>
        <v>&lt;177 micron (NGR)</v>
      </c>
      <c r="L2315">
        <v>7</v>
      </c>
      <c r="M2315" t="s">
        <v>52</v>
      </c>
      <c r="N2315">
        <v>124</v>
      </c>
      <c r="O2315" t="s">
        <v>66</v>
      </c>
      <c r="P2315" t="s">
        <v>36</v>
      </c>
      <c r="Q2315" t="s">
        <v>95</v>
      </c>
      <c r="R2315" t="s">
        <v>119</v>
      </c>
      <c r="S2315" t="s">
        <v>95</v>
      </c>
      <c r="T2315" t="s">
        <v>40</v>
      </c>
      <c r="U2315" t="s">
        <v>134</v>
      </c>
      <c r="V2315" t="s">
        <v>117</v>
      </c>
      <c r="W2315" t="s">
        <v>40</v>
      </c>
      <c r="X2315" t="s">
        <v>179</v>
      </c>
      <c r="Y2315" t="s">
        <v>95</v>
      </c>
      <c r="Z2315" t="s">
        <v>153</v>
      </c>
      <c r="AA2315" t="s">
        <v>196</v>
      </c>
      <c r="AB2315" t="s">
        <v>1076</v>
      </c>
      <c r="AC2315" t="s">
        <v>233</v>
      </c>
      <c r="AD2315" t="s">
        <v>204</v>
      </c>
    </row>
    <row r="2316" spans="1:30" hidden="1" x14ac:dyDescent="0.3">
      <c r="A2316" t="s">
        <v>9890</v>
      </c>
      <c r="B2316" t="s">
        <v>9891</v>
      </c>
      <c r="C2316" s="1" t="str">
        <f t="shared" si="384"/>
        <v>21:0504</v>
      </c>
      <c r="D2316" s="1" t="str">
        <f t="shared" si="388"/>
        <v>21:0167</v>
      </c>
      <c r="E2316" t="s">
        <v>9877</v>
      </c>
      <c r="F2316" t="s">
        <v>9892</v>
      </c>
      <c r="H2316">
        <v>52.914505699999999</v>
      </c>
      <c r="I2316">
        <v>-63.211863800000003</v>
      </c>
      <c r="J2316" s="1" t="str">
        <f t="shared" si="389"/>
        <v>NGR lake sediment grab sample</v>
      </c>
      <c r="K2316" s="1" t="str">
        <f t="shared" si="390"/>
        <v>&lt;177 micron (NGR)</v>
      </c>
      <c r="L2316">
        <v>7</v>
      </c>
      <c r="M2316" t="s">
        <v>65</v>
      </c>
      <c r="N2316">
        <v>125</v>
      </c>
      <c r="O2316" t="s">
        <v>35</v>
      </c>
      <c r="P2316" t="s">
        <v>165</v>
      </c>
      <c r="Q2316" t="s">
        <v>39</v>
      </c>
      <c r="R2316" t="s">
        <v>176</v>
      </c>
      <c r="S2316" t="s">
        <v>39</v>
      </c>
      <c r="T2316" t="s">
        <v>40</v>
      </c>
      <c r="U2316" t="s">
        <v>104</v>
      </c>
      <c r="V2316" t="s">
        <v>649</v>
      </c>
      <c r="W2316" t="s">
        <v>40</v>
      </c>
      <c r="X2316" t="s">
        <v>43</v>
      </c>
      <c r="Y2316" t="s">
        <v>39</v>
      </c>
      <c r="Z2316" t="s">
        <v>185</v>
      </c>
      <c r="AA2316" t="s">
        <v>115</v>
      </c>
      <c r="AB2316" t="s">
        <v>597</v>
      </c>
      <c r="AC2316" t="s">
        <v>239</v>
      </c>
      <c r="AD2316" t="s">
        <v>204</v>
      </c>
    </row>
    <row r="2317" spans="1:30" hidden="1" x14ac:dyDescent="0.3">
      <c r="A2317" t="s">
        <v>9893</v>
      </c>
      <c r="B2317" t="s">
        <v>9894</v>
      </c>
      <c r="C2317" s="1" t="str">
        <f t="shared" si="384"/>
        <v>21:0504</v>
      </c>
      <c r="D2317" s="1" t="str">
        <f t="shared" si="388"/>
        <v>21:0167</v>
      </c>
      <c r="E2317" t="s">
        <v>9895</v>
      </c>
      <c r="F2317" t="s">
        <v>9896</v>
      </c>
      <c r="H2317">
        <v>52.8933982</v>
      </c>
      <c r="I2317">
        <v>-63.235543399999997</v>
      </c>
      <c r="J2317" s="1" t="str">
        <f t="shared" si="389"/>
        <v>NGR lake sediment grab sample</v>
      </c>
      <c r="K2317" s="1" t="str">
        <f t="shared" si="390"/>
        <v>&lt;177 micron (NGR)</v>
      </c>
      <c r="L2317">
        <v>7</v>
      </c>
      <c r="M2317" t="s">
        <v>102</v>
      </c>
      <c r="N2317">
        <v>126</v>
      </c>
      <c r="O2317" t="s">
        <v>676</v>
      </c>
      <c r="P2317" t="s">
        <v>130</v>
      </c>
      <c r="Q2317" t="s">
        <v>95</v>
      </c>
      <c r="R2317" t="s">
        <v>36</v>
      </c>
      <c r="S2317" t="s">
        <v>92</v>
      </c>
      <c r="T2317" t="s">
        <v>194</v>
      </c>
      <c r="U2317" t="s">
        <v>595</v>
      </c>
      <c r="V2317" t="s">
        <v>39</v>
      </c>
      <c r="W2317" t="s">
        <v>40</v>
      </c>
      <c r="X2317" t="s">
        <v>179</v>
      </c>
      <c r="Y2317" t="s">
        <v>39</v>
      </c>
      <c r="Z2317" t="s">
        <v>204</v>
      </c>
      <c r="AA2317" t="s">
        <v>83</v>
      </c>
      <c r="AB2317" t="s">
        <v>1090</v>
      </c>
      <c r="AC2317" t="s">
        <v>60</v>
      </c>
      <c r="AD2317" t="s">
        <v>241</v>
      </c>
    </row>
    <row r="2318" spans="1:30" hidden="1" x14ac:dyDescent="0.3">
      <c r="A2318" t="s">
        <v>9897</v>
      </c>
      <c r="B2318" t="s">
        <v>9898</v>
      </c>
      <c r="C2318" s="1" t="str">
        <f t="shared" si="384"/>
        <v>21:0504</v>
      </c>
      <c r="D2318" s="1" t="str">
        <f t="shared" si="388"/>
        <v>21:0167</v>
      </c>
      <c r="E2318" t="s">
        <v>9899</v>
      </c>
      <c r="F2318" t="s">
        <v>9900</v>
      </c>
      <c r="H2318">
        <v>52.880031299999999</v>
      </c>
      <c r="I2318">
        <v>-63.3329339</v>
      </c>
      <c r="J2318" s="1" t="str">
        <f t="shared" si="389"/>
        <v>NGR lake sediment grab sample</v>
      </c>
      <c r="K2318" s="1" t="str">
        <f t="shared" si="390"/>
        <v>&lt;177 micron (NGR)</v>
      </c>
      <c r="L2318">
        <v>7</v>
      </c>
      <c r="M2318" t="s">
        <v>113</v>
      </c>
      <c r="N2318">
        <v>127</v>
      </c>
      <c r="O2318" t="s">
        <v>1463</v>
      </c>
      <c r="P2318" t="s">
        <v>169</v>
      </c>
      <c r="Q2318" t="s">
        <v>95</v>
      </c>
      <c r="R2318" t="s">
        <v>67</v>
      </c>
      <c r="S2318" t="s">
        <v>247</v>
      </c>
      <c r="T2318" t="s">
        <v>194</v>
      </c>
      <c r="U2318" t="s">
        <v>9901</v>
      </c>
      <c r="V2318" t="s">
        <v>5641</v>
      </c>
      <c r="W2318" t="s">
        <v>194</v>
      </c>
      <c r="X2318" t="s">
        <v>179</v>
      </c>
      <c r="Y2318" t="s">
        <v>55</v>
      </c>
      <c r="Z2318" t="s">
        <v>214</v>
      </c>
      <c r="AA2318" t="s">
        <v>392</v>
      </c>
      <c r="AB2318" t="s">
        <v>683</v>
      </c>
      <c r="AC2318" t="s">
        <v>60</v>
      </c>
      <c r="AD2318" t="s">
        <v>135</v>
      </c>
    </row>
    <row r="2319" spans="1:30" hidden="1" x14ac:dyDescent="0.3">
      <c r="A2319" t="s">
        <v>9902</v>
      </c>
      <c r="B2319" t="s">
        <v>9903</v>
      </c>
      <c r="C2319" s="1" t="str">
        <f t="shared" si="384"/>
        <v>21:0504</v>
      </c>
      <c r="D2319" s="1" t="str">
        <f t="shared" si="388"/>
        <v>21:0167</v>
      </c>
      <c r="E2319" t="s">
        <v>9904</v>
      </c>
      <c r="F2319" t="s">
        <v>9905</v>
      </c>
      <c r="H2319">
        <v>52.883082600000002</v>
      </c>
      <c r="I2319">
        <v>-63.409249600000003</v>
      </c>
      <c r="J2319" s="1" t="str">
        <f t="shared" si="389"/>
        <v>NGR lake sediment grab sample</v>
      </c>
      <c r="K2319" s="1" t="str">
        <f t="shared" si="390"/>
        <v>&lt;177 micron (NGR)</v>
      </c>
      <c r="L2319">
        <v>7</v>
      </c>
      <c r="M2319" t="s">
        <v>127</v>
      </c>
      <c r="N2319">
        <v>128</v>
      </c>
      <c r="O2319" t="s">
        <v>1309</v>
      </c>
      <c r="P2319" t="s">
        <v>477</v>
      </c>
      <c r="Q2319" t="s">
        <v>95</v>
      </c>
      <c r="R2319" t="s">
        <v>36</v>
      </c>
      <c r="S2319" t="s">
        <v>265</v>
      </c>
      <c r="T2319" t="s">
        <v>117</v>
      </c>
      <c r="U2319" t="s">
        <v>859</v>
      </c>
      <c r="V2319" t="s">
        <v>8518</v>
      </c>
      <c r="W2319" t="s">
        <v>117</v>
      </c>
      <c r="X2319" t="s">
        <v>179</v>
      </c>
      <c r="Y2319" t="s">
        <v>37</v>
      </c>
      <c r="Z2319" t="s">
        <v>58</v>
      </c>
      <c r="AA2319" t="s">
        <v>605</v>
      </c>
      <c r="AB2319" t="s">
        <v>429</v>
      </c>
      <c r="AC2319" t="s">
        <v>97</v>
      </c>
      <c r="AD2319" t="s">
        <v>44</v>
      </c>
    </row>
    <row r="2320" spans="1:30" hidden="1" x14ac:dyDescent="0.3">
      <c r="A2320" t="s">
        <v>9906</v>
      </c>
      <c r="B2320" t="s">
        <v>9907</v>
      </c>
      <c r="C2320" s="1" t="str">
        <f t="shared" ref="C2320:C2339" si="391">HYPERLINK("http://geochem.nrcan.gc.ca/cdogs/content/bdl/bdl210504_e.htm", "21:0504")</f>
        <v>21:0504</v>
      </c>
      <c r="D2320" s="1" t="str">
        <f t="shared" si="388"/>
        <v>21:0167</v>
      </c>
      <c r="E2320" t="s">
        <v>9908</v>
      </c>
      <c r="F2320" t="s">
        <v>9909</v>
      </c>
      <c r="H2320">
        <v>52.913790400000003</v>
      </c>
      <c r="I2320">
        <v>-63.382547700000003</v>
      </c>
      <c r="J2320" s="1" t="str">
        <f t="shared" si="389"/>
        <v>NGR lake sediment grab sample</v>
      </c>
      <c r="K2320" s="1" t="str">
        <f t="shared" si="390"/>
        <v>&lt;177 micron (NGR)</v>
      </c>
      <c r="L2320">
        <v>7</v>
      </c>
      <c r="M2320" t="s">
        <v>142</v>
      </c>
      <c r="N2320">
        <v>129</v>
      </c>
      <c r="O2320" t="s">
        <v>1047</v>
      </c>
      <c r="P2320" t="s">
        <v>202</v>
      </c>
      <c r="Q2320" t="s">
        <v>55</v>
      </c>
      <c r="R2320" t="s">
        <v>176</v>
      </c>
      <c r="S2320" t="s">
        <v>79</v>
      </c>
      <c r="T2320" t="s">
        <v>40</v>
      </c>
      <c r="U2320" t="s">
        <v>2194</v>
      </c>
      <c r="V2320" t="s">
        <v>47</v>
      </c>
      <c r="W2320" t="s">
        <v>194</v>
      </c>
      <c r="X2320" t="s">
        <v>43</v>
      </c>
      <c r="Y2320" t="s">
        <v>95</v>
      </c>
      <c r="Z2320" t="s">
        <v>35</v>
      </c>
      <c r="AA2320" t="s">
        <v>45</v>
      </c>
      <c r="AB2320" t="s">
        <v>582</v>
      </c>
      <c r="AC2320" t="s">
        <v>60</v>
      </c>
      <c r="AD2320" t="s">
        <v>196</v>
      </c>
    </row>
    <row r="2321" spans="1:30" hidden="1" x14ac:dyDescent="0.3">
      <c r="A2321" t="s">
        <v>9910</v>
      </c>
      <c r="B2321" t="s">
        <v>9911</v>
      </c>
      <c r="C2321" s="1" t="str">
        <f t="shared" si="391"/>
        <v>21:0504</v>
      </c>
      <c r="D2321" s="1" t="str">
        <f t="shared" si="388"/>
        <v>21:0167</v>
      </c>
      <c r="E2321" t="s">
        <v>9912</v>
      </c>
      <c r="F2321" t="s">
        <v>9913</v>
      </c>
      <c r="H2321">
        <v>52.932603299999997</v>
      </c>
      <c r="I2321">
        <v>-63.412705500000001</v>
      </c>
      <c r="J2321" s="1" t="str">
        <f t="shared" si="389"/>
        <v>NGR lake sediment grab sample</v>
      </c>
      <c r="K2321" s="1" t="str">
        <f t="shared" si="390"/>
        <v>&lt;177 micron (NGR)</v>
      </c>
      <c r="L2321">
        <v>7</v>
      </c>
      <c r="M2321" t="s">
        <v>150</v>
      </c>
      <c r="N2321">
        <v>130</v>
      </c>
      <c r="O2321" t="s">
        <v>83</v>
      </c>
      <c r="P2321" t="s">
        <v>263</v>
      </c>
      <c r="Q2321" t="s">
        <v>95</v>
      </c>
      <c r="R2321" t="s">
        <v>54</v>
      </c>
      <c r="S2321" t="s">
        <v>130</v>
      </c>
      <c r="T2321" t="s">
        <v>40</v>
      </c>
      <c r="U2321" t="s">
        <v>2646</v>
      </c>
      <c r="V2321" t="s">
        <v>37</v>
      </c>
      <c r="W2321" t="s">
        <v>194</v>
      </c>
      <c r="X2321" t="s">
        <v>70</v>
      </c>
      <c r="Y2321" t="s">
        <v>37</v>
      </c>
      <c r="Z2321" t="s">
        <v>423</v>
      </c>
      <c r="AA2321" t="s">
        <v>409</v>
      </c>
      <c r="AB2321" t="s">
        <v>1921</v>
      </c>
      <c r="AC2321" t="s">
        <v>39</v>
      </c>
      <c r="AD2321" t="s">
        <v>241</v>
      </c>
    </row>
    <row r="2322" spans="1:30" hidden="1" x14ac:dyDescent="0.3">
      <c r="A2322" t="s">
        <v>9914</v>
      </c>
      <c r="B2322" t="s">
        <v>9915</v>
      </c>
      <c r="C2322" s="1" t="str">
        <f t="shared" si="391"/>
        <v>21:0504</v>
      </c>
      <c r="D2322" s="1" t="str">
        <f t="shared" si="388"/>
        <v>21:0167</v>
      </c>
      <c r="E2322" t="s">
        <v>9916</v>
      </c>
      <c r="F2322" t="s">
        <v>9917</v>
      </c>
      <c r="H2322">
        <v>52.937019200000002</v>
      </c>
      <c r="I2322">
        <v>-63.432297800000001</v>
      </c>
      <c r="J2322" s="1" t="str">
        <f t="shared" si="389"/>
        <v>NGR lake sediment grab sample</v>
      </c>
      <c r="K2322" s="1" t="str">
        <f t="shared" si="390"/>
        <v>&lt;177 micron (NGR)</v>
      </c>
      <c r="L2322">
        <v>7</v>
      </c>
      <c r="M2322" t="s">
        <v>175</v>
      </c>
      <c r="N2322">
        <v>131</v>
      </c>
      <c r="O2322" t="s">
        <v>82</v>
      </c>
      <c r="P2322" t="s">
        <v>576</v>
      </c>
      <c r="Q2322" t="s">
        <v>95</v>
      </c>
      <c r="R2322" t="s">
        <v>54</v>
      </c>
      <c r="S2322" t="s">
        <v>165</v>
      </c>
      <c r="T2322" t="s">
        <v>194</v>
      </c>
      <c r="U2322" t="s">
        <v>9918</v>
      </c>
      <c r="V2322" t="s">
        <v>68</v>
      </c>
      <c r="W2322" t="s">
        <v>40</v>
      </c>
      <c r="X2322" t="s">
        <v>70</v>
      </c>
      <c r="Y2322" t="s">
        <v>39</v>
      </c>
      <c r="Z2322" t="s">
        <v>337</v>
      </c>
      <c r="AA2322" t="s">
        <v>107</v>
      </c>
      <c r="AB2322" t="s">
        <v>338</v>
      </c>
      <c r="AC2322" t="s">
        <v>47</v>
      </c>
      <c r="AD2322" t="s">
        <v>71</v>
      </c>
    </row>
    <row r="2323" spans="1:30" hidden="1" x14ac:dyDescent="0.3">
      <c r="A2323" t="s">
        <v>9919</v>
      </c>
      <c r="B2323" t="s">
        <v>9920</v>
      </c>
      <c r="C2323" s="1" t="str">
        <f t="shared" si="391"/>
        <v>21:0504</v>
      </c>
      <c r="D2323" s="1" t="str">
        <f t="shared" si="388"/>
        <v>21:0167</v>
      </c>
      <c r="E2323" t="s">
        <v>9921</v>
      </c>
      <c r="F2323" t="s">
        <v>9922</v>
      </c>
      <c r="H2323">
        <v>52.976812600000002</v>
      </c>
      <c r="I2323">
        <v>-63.442834900000001</v>
      </c>
      <c r="J2323" s="1" t="str">
        <f t="shared" si="389"/>
        <v>NGR lake sediment grab sample</v>
      </c>
      <c r="K2323" s="1" t="str">
        <f t="shared" si="390"/>
        <v>&lt;177 micron (NGR)</v>
      </c>
      <c r="L2323">
        <v>7</v>
      </c>
      <c r="M2323" t="s">
        <v>184</v>
      </c>
      <c r="N2323">
        <v>132</v>
      </c>
      <c r="O2323" t="s">
        <v>1139</v>
      </c>
      <c r="P2323" t="s">
        <v>232</v>
      </c>
      <c r="Q2323" t="s">
        <v>95</v>
      </c>
      <c r="R2323" t="s">
        <v>36</v>
      </c>
      <c r="S2323" t="s">
        <v>130</v>
      </c>
      <c r="T2323" t="s">
        <v>40</v>
      </c>
      <c r="U2323" t="s">
        <v>630</v>
      </c>
      <c r="V2323" t="s">
        <v>2108</v>
      </c>
      <c r="W2323" t="s">
        <v>194</v>
      </c>
      <c r="X2323" t="s">
        <v>43</v>
      </c>
      <c r="Y2323" t="s">
        <v>39</v>
      </c>
      <c r="Z2323" t="s">
        <v>214</v>
      </c>
      <c r="AA2323" t="s">
        <v>107</v>
      </c>
      <c r="AB2323" t="s">
        <v>1076</v>
      </c>
      <c r="AC2323" t="s">
        <v>179</v>
      </c>
      <c r="AD2323" t="s">
        <v>44</v>
      </c>
    </row>
    <row r="2324" spans="1:30" hidden="1" x14ac:dyDescent="0.3">
      <c r="A2324" t="s">
        <v>9923</v>
      </c>
      <c r="B2324" t="s">
        <v>9924</v>
      </c>
      <c r="C2324" s="1" t="str">
        <f t="shared" si="391"/>
        <v>21:0504</v>
      </c>
      <c r="D2324" s="1" t="str">
        <f t="shared" si="388"/>
        <v>21:0167</v>
      </c>
      <c r="E2324" t="s">
        <v>9925</v>
      </c>
      <c r="F2324" t="s">
        <v>9926</v>
      </c>
      <c r="H2324">
        <v>52.998307699999998</v>
      </c>
      <c r="I2324">
        <v>-63.444856899999998</v>
      </c>
      <c r="J2324" s="1" t="str">
        <f t="shared" si="389"/>
        <v>NGR lake sediment grab sample</v>
      </c>
      <c r="K2324" s="1" t="str">
        <f t="shared" si="390"/>
        <v>&lt;177 micron (NGR)</v>
      </c>
      <c r="L2324">
        <v>7</v>
      </c>
      <c r="M2324" t="s">
        <v>191</v>
      </c>
      <c r="N2324">
        <v>133</v>
      </c>
      <c r="O2324" t="s">
        <v>789</v>
      </c>
      <c r="P2324" t="s">
        <v>377</v>
      </c>
      <c r="Q2324" t="s">
        <v>95</v>
      </c>
      <c r="R2324" t="s">
        <v>202</v>
      </c>
      <c r="S2324" t="s">
        <v>130</v>
      </c>
      <c r="T2324" t="s">
        <v>40</v>
      </c>
      <c r="U2324" t="s">
        <v>2423</v>
      </c>
      <c r="V2324" t="s">
        <v>3674</v>
      </c>
      <c r="W2324" t="s">
        <v>40</v>
      </c>
      <c r="X2324" t="s">
        <v>43</v>
      </c>
      <c r="Y2324" t="s">
        <v>55</v>
      </c>
      <c r="Z2324" t="s">
        <v>204</v>
      </c>
      <c r="AA2324" t="s">
        <v>107</v>
      </c>
      <c r="AB2324" t="s">
        <v>952</v>
      </c>
      <c r="AC2324" t="s">
        <v>239</v>
      </c>
      <c r="AD2324" t="s">
        <v>45</v>
      </c>
    </row>
    <row r="2325" spans="1:30" hidden="1" x14ac:dyDescent="0.3">
      <c r="A2325" t="s">
        <v>9927</v>
      </c>
      <c r="B2325" t="s">
        <v>9928</v>
      </c>
      <c r="C2325" s="1" t="str">
        <f t="shared" si="391"/>
        <v>21:0504</v>
      </c>
      <c r="D2325" s="1" t="str">
        <f>HYPERLINK("http://geochem.nrcan.gc.ca/cdogs/content/svy/svy_e.htm", "")</f>
        <v/>
      </c>
      <c r="G2325" s="1" t="str">
        <f>HYPERLINK("http://geochem.nrcan.gc.ca/cdogs/content/cr_/cr_00055_e.htm", "55")</f>
        <v>55</v>
      </c>
      <c r="J2325" t="s">
        <v>161</v>
      </c>
      <c r="K2325" t="s">
        <v>162</v>
      </c>
      <c r="L2325">
        <v>7</v>
      </c>
      <c r="M2325" t="s">
        <v>163</v>
      </c>
      <c r="N2325">
        <v>134</v>
      </c>
      <c r="O2325" t="s">
        <v>873</v>
      </c>
      <c r="P2325" t="s">
        <v>193</v>
      </c>
      <c r="Q2325" t="s">
        <v>37</v>
      </c>
      <c r="R2325" t="s">
        <v>67</v>
      </c>
      <c r="S2325" t="s">
        <v>136</v>
      </c>
      <c r="T2325" t="s">
        <v>40</v>
      </c>
      <c r="U2325" t="s">
        <v>71</v>
      </c>
      <c r="V2325" t="s">
        <v>596</v>
      </c>
      <c r="W2325" t="s">
        <v>117</v>
      </c>
      <c r="X2325" t="s">
        <v>39</v>
      </c>
      <c r="Y2325" t="s">
        <v>136</v>
      </c>
      <c r="Z2325" t="s">
        <v>134</v>
      </c>
      <c r="AA2325" t="s">
        <v>258</v>
      </c>
      <c r="AB2325" t="s">
        <v>529</v>
      </c>
      <c r="AC2325" t="s">
        <v>1181</v>
      </c>
      <c r="AD2325" t="s">
        <v>449</v>
      </c>
    </row>
    <row r="2326" spans="1:30" hidden="1" x14ac:dyDescent="0.3">
      <c r="A2326" t="s">
        <v>9929</v>
      </c>
      <c r="B2326" t="s">
        <v>9930</v>
      </c>
      <c r="C2326" s="1" t="str">
        <f t="shared" si="391"/>
        <v>21:0504</v>
      </c>
      <c r="D2326" s="1" t="str">
        <f t="shared" ref="D2326:D2338" si="392">HYPERLINK("http://geochem.nrcan.gc.ca/cdogs/content/svy/svy210167_e.htm", "21:0167")</f>
        <v>21:0167</v>
      </c>
      <c r="E2326" t="s">
        <v>9931</v>
      </c>
      <c r="F2326" t="s">
        <v>9932</v>
      </c>
      <c r="H2326">
        <v>52.998278999999997</v>
      </c>
      <c r="I2326">
        <v>-63.405208700000003</v>
      </c>
      <c r="J2326" s="1" t="str">
        <f t="shared" ref="J2326:J2338" si="393">HYPERLINK("http://geochem.nrcan.gc.ca/cdogs/content/kwd/kwd020027_e.htm", "NGR lake sediment grab sample")</f>
        <v>NGR lake sediment grab sample</v>
      </c>
      <c r="K2326" s="1" t="str">
        <f t="shared" ref="K2326:K2338" si="394">HYPERLINK("http://geochem.nrcan.gc.ca/cdogs/content/kwd/kwd080006_e.htm", "&lt;177 micron (NGR)")</f>
        <v>&lt;177 micron (NGR)</v>
      </c>
      <c r="L2326">
        <v>7</v>
      </c>
      <c r="M2326" t="s">
        <v>201</v>
      </c>
      <c r="N2326">
        <v>135</v>
      </c>
      <c r="O2326" t="s">
        <v>283</v>
      </c>
      <c r="P2326" t="s">
        <v>169</v>
      </c>
      <c r="Q2326" t="s">
        <v>95</v>
      </c>
      <c r="R2326" t="s">
        <v>130</v>
      </c>
      <c r="S2326" t="s">
        <v>54</v>
      </c>
      <c r="T2326" t="s">
        <v>40</v>
      </c>
      <c r="U2326" t="s">
        <v>158</v>
      </c>
      <c r="V2326" t="s">
        <v>4178</v>
      </c>
      <c r="W2326" t="s">
        <v>40</v>
      </c>
      <c r="X2326" t="s">
        <v>179</v>
      </c>
      <c r="Y2326" t="s">
        <v>39</v>
      </c>
      <c r="Z2326" t="s">
        <v>214</v>
      </c>
      <c r="AA2326" t="s">
        <v>58</v>
      </c>
      <c r="AB2326" t="s">
        <v>176</v>
      </c>
      <c r="AC2326" t="s">
        <v>57</v>
      </c>
      <c r="AD2326" t="s">
        <v>61</v>
      </c>
    </row>
    <row r="2327" spans="1:30" hidden="1" x14ac:dyDescent="0.3">
      <c r="A2327" t="s">
        <v>9933</v>
      </c>
      <c r="B2327" t="s">
        <v>9934</v>
      </c>
      <c r="C2327" s="1" t="str">
        <f t="shared" si="391"/>
        <v>21:0504</v>
      </c>
      <c r="D2327" s="1" t="str">
        <f t="shared" si="392"/>
        <v>21:0167</v>
      </c>
      <c r="E2327" t="s">
        <v>9935</v>
      </c>
      <c r="F2327" t="s">
        <v>9936</v>
      </c>
      <c r="H2327">
        <v>52.978491900000002</v>
      </c>
      <c r="I2327">
        <v>-63.402983999999996</v>
      </c>
      <c r="J2327" s="1" t="str">
        <f t="shared" si="393"/>
        <v>NGR lake sediment grab sample</v>
      </c>
      <c r="K2327" s="1" t="str">
        <f t="shared" si="394"/>
        <v>&lt;177 micron (NGR)</v>
      </c>
      <c r="L2327">
        <v>7</v>
      </c>
      <c r="M2327" t="s">
        <v>210</v>
      </c>
      <c r="N2327">
        <v>136</v>
      </c>
      <c r="O2327" t="s">
        <v>613</v>
      </c>
      <c r="P2327" t="s">
        <v>571</v>
      </c>
      <c r="Q2327" t="s">
        <v>95</v>
      </c>
      <c r="R2327" t="s">
        <v>67</v>
      </c>
      <c r="S2327" t="s">
        <v>477</v>
      </c>
      <c r="T2327" t="s">
        <v>40</v>
      </c>
      <c r="U2327" t="s">
        <v>9937</v>
      </c>
      <c r="V2327" t="s">
        <v>3537</v>
      </c>
      <c r="W2327" t="s">
        <v>40</v>
      </c>
      <c r="X2327" t="s">
        <v>43</v>
      </c>
      <c r="Y2327" t="s">
        <v>92</v>
      </c>
      <c r="Z2327" t="s">
        <v>263</v>
      </c>
      <c r="AA2327" t="s">
        <v>45</v>
      </c>
      <c r="AB2327" t="s">
        <v>825</v>
      </c>
      <c r="AC2327" t="s">
        <v>97</v>
      </c>
      <c r="AD2327" t="s">
        <v>48</v>
      </c>
    </row>
    <row r="2328" spans="1:30" hidden="1" x14ac:dyDescent="0.3">
      <c r="A2328" t="s">
        <v>9938</v>
      </c>
      <c r="B2328" t="s">
        <v>9939</v>
      </c>
      <c r="C2328" s="1" t="str">
        <f t="shared" si="391"/>
        <v>21:0504</v>
      </c>
      <c r="D2328" s="1" t="str">
        <f t="shared" si="392"/>
        <v>21:0167</v>
      </c>
      <c r="E2328" t="s">
        <v>9940</v>
      </c>
      <c r="F2328" t="s">
        <v>9941</v>
      </c>
      <c r="H2328">
        <v>52.937593900000003</v>
      </c>
      <c r="I2328">
        <v>-63.325562300000001</v>
      </c>
      <c r="J2328" s="1" t="str">
        <f t="shared" si="393"/>
        <v>NGR lake sediment grab sample</v>
      </c>
      <c r="K2328" s="1" t="str">
        <f t="shared" si="394"/>
        <v>&lt;177 micron (NGR)</v>
      </c>
      <c r="L2328">
        <v>7</v>
      </c>
      <c r="M2328" t="s">
        <v>221</v>
      </c>
      <c r="N2328">
        <v>137</v>
      </c>
      <c r="O2328" t="s">
        <v>409</v>
      </c>
      <c r="P2328" t="s">
        <v>510</v>
      </c>
      <c r="Q2328" t="s">
        <v>95</v>
      </c>
      <c r="R2328" t="s">
        <v>192</v>
      </c>
      <c r="S2328" t="s">
        <v>270</v>
      </c>
      <c r="T2328" t="s">
        <v>117</v>
      </c>
      <c r="U2328" t="s">
        <v>4132</v>
      </c>
      <c r="V2328" t="s">
        <v>2095</v>
      </c>
      <c r="W2328" t="s">
        <v>194</v>
      </c>
      <c r="X2328" t="s">
        <v>179</v>
      </c>
      <c r="Y2328" t="s">
        <v>38</v>
      </c>
      <c r="Z2328" t="s">
        <v>82</v>
      </c>
      <c r="AA2328" t="s">
        <v>122</v>
      </c>
      <c r="AB2328" t="s">
        <v>323</v>
      </c>
      <c r="AC2328" t="s">
        <v>505</v>
      </c>
      <c r="AD2328" t="s">
        <v>61</v>
      </c>
    </row>
    <row r="2329" spans="1:30" hidden="1" x14ac:dyDescent="0.3">
      <c r="A2329" t="s">
        <v>9942</v>
      </c>
      <c r="B2329" t="s">
        <v>9943</v>
      </c>
      <c r="C2329" s="1" t="str">
        <f t="shared" si="391"/>
        <v>21:0504</v>
      </c>
      <c r="D2329" s="1" t="str">
        <f t="shared" si="392"/>
        <v>21:0167</v>
      </c>
      <c r="E2329" t="s">
        <v>9944</v>
      </c>
      <c r="F2329" t="s">
        <v>9945</v>
      </c>
      <c r="H2329">
        <v>52.912322400000001</v>
      </c>
      <c r="I2329">
        <v>-63.329537100000003</v>
      </c>
      <c r="J2329" s="1" t="str">
        <f t="shared" si="393"/>
        <v>NGR lake sediment grab sample</v>
      </c>
      <c r="K2329" s="1" t="str">
        <f t="shared" si="394"/>
        <v>&lt;177 micron (NGR)</v>
      </c>
      <c r="L2329">
        <v>7</v>
      </c>
      <c r="M2329" t="s">
        <v>230</v>
      </c>
      <c r="N2329">
        <v>138</v>
      </c>
      <c r="O2329" t="s">
        <v>291</v>
      </c>
      <c r="P2329" t="s">
        <v>169</v>
      </c>
      <c r="Q2329" t="s">
        <v>95</v>
      </c>
      <c r="R2329" t="s">
        <v>276</v>
      </c>
      <c r="S2329" t="s">
        <v>265</v>
      </c>
      <c r="T2329" t="s">
        <v>40</v>
      </c>
      <c r="U2329" t="s">
        <v>354</v>
      </c>
      <c r="V2329" t="s">
        <v>55</v>
      </c>
      <c r="W2329" t="s">
        <v>40</v>
      </c>
      <c r="X2329" t="s">
        <v>43</v>
      </c>
      <c r="Y2329" t="s">
        <v>55</v>
      </c>
      <c r="Z2329" t="s">
        <v>423</v>
      </c>
      <c r="AA2329" t="s">
        <v>314</v>
      </c>
      <c r="AB2329" t="s">
        <v>232</v>
      </c>
      <c r="AC2329" t="s">
        <v>47</v>
      </c>
      <c r="AD2329" t="s">
        <v>71</v>
      </c>
    </row>
    <row r="2330" spans="1:30" hidden="1" x14ac:dyDescent="0.3">
      <c r="A2330" t="s">
        <v>9946</v>
      </c>
      <c r="B2330" t="s">
        <v>9947</v>
      </c>
      <c r="C2330" s="1" t="str">
        <f t="shared" si="391"/>
        <v>21:0504</v>
      </c>
      <c r="D2330" s="1" t="str">
        <f t="shared" si="392"/>
        <v>21:0167</v>
      </c>
      <c r="E2330" t="s">
        <v>9948</v>
      </c>
      <c r="F2330" t="s">
        <v>9949</v>
      </c>
      <c r="H2330">
        <v>52.917498299999998</v>
      </c>
      <c r="I2330">
        <v>-63.277657599999998</v>
      </c>
      <c r="J2330" s="1" t="str">
        <f t="shared" si="393"/>
        <v>NGR lake sediment grab sample</v>
      </c>
      <c r="K2330" s="1" t="str">
        <f t="shared" si="394"/>
        <v>&lt;177 micron (NGR)</v>
      </c>
      <c r="L2330">
        <v>7</v>
      </c>
      <c r="M2330" t="s">
        <v>238</v>
      </c>
      <c r="N2330">
        <v>139</v>
      </c>
      <c r="O2330" t="s">
        <v>676</v>
      </c>
      <c r="P2330" t="s">
        <v>176</v>
      </c>
      <c r="Q2330" t="s">
        <v>95</v>
      </c>
      <c r="R2330" t="s">
        <v>169</v>
      </c>
      <c r="S2330" t="s">
        <v>79</v>
      </c>
      <c r="T2330" t="s">
        <v>194</v>
      </c>
      <c r="U2330" t="s">
        <v>241</v>
      </c>
      <c r="V2330" t="s">
        <v>444</v>
      </c>
      <c r="W2330" t="s">
        <v>40</v>
      </c>
      <c r="X2330" t="s">
        <v>43</v>
      </c>
      <c r="Y2330" t="s">
        <v>39</v>
      </c>
      <c r="Z2330" t="s">
        <v>263</v>
      </c>
      <c r="AA2330" t="s">
        <v>44</v>
      </c>
      <c r="AB2330" t="s">
        <v>1961</v>
      </c>
      <c r="AC2330" t="s">
        <v>60</v>
      </c>
      <c r="AD2330" t="s">
        <v>86</v>
      </c>
    </row>
    <row r="2331" spans="1:30" hidden="1" x14ac:dyDescent="0.3">
      <c r="A2331" t="s">
        <v>9950</v>
      </c>
      <c r="B2331" t="s">
        <v>9951</v>
      </c>
      <c r="C2331" s="1" t="str">
        <f t="shared" si="391"/>
        <v>21:0504</v>
      </c>
      <c r="D2331" s="1" t="str">
        <f t="shared" si="392"/>
        <v>21:0167</v>
      </c>
      <c r="E2331" t="s">
        <v>9952</v>
      </c>
      <c r="F2331" t="s">
        <v>9953</v>
      </c>
      <c r="H2331">
        <v>52.934968099999999</v>
      </c>
      <c r="I2331">
        <v>-63.283928600000003</v>
      </c>
      <c r="J2331" s="1" t="str">
        <f t="shared" si="393"/>
        <v>NGR lake sediment grab sample</v>
      </c>
      <c r="K2331" s="1" t="str">
        <f t="shared" si="394"/>
        <v>&lt;177 micron (NGR)</v>
      </c>
      <c r="L2331">
        <v>7</v>
      </c>
      <c r="M2331" t="s">
        <v>246</v>
      </c>
      <c r="N2331">
        <v>140</v>
      </c>
      <c r="O2331" t="s">
        <v>2422</v>
      </c>
      <c r="P2331" t="s">
        <v>134</v>
      </c>
      <c r="Q2331" t="s">
        <v>95</v>
      </c>
      <c r="R2331" t="s">
        <v>232</v>
      </c>
      <c r="S2331" t="s">
        <v>108</v>
      </c>
      <c r="T2331" t="s">
        <v>117</v>
      </c>
      <c r="U2331" t="s">
        <v>8097</v>
      </c>
      <c r="V2331" t="s">
        <v>3439</v>
      </c>
      <c r="W2331" t="s">
        <v>40</v>
      </c>
      <c r="X2331" t="s">
        <v>179</v>
      </c>
      <c r="Y2331" t="s">
        <v>39</v>
      </c>
      <c r="Z2331" t="s">
        <v>258</v>
      </c>
      <c r="AA2331" t="s">
        <v>71</v>
      </c>
      <c r="AB2331" t="s">
        <v>300</v>
      </c>
      <c r="AC2331" t="s">
        <v>47</v>
      </c>
      <c r="AD2331" t="s">
        <v>115</v>
      </c>
    </row>
    <row r="2332" spans="1:30" hidden="1" x14ac:dyDescent="0.3">
      <c r="A2332" t="s">
        <v>9954</v>
      </c>
      <c r="B2332" t="s">
        <v>9955</v>
      </c>
      <c r="C2332" s="1" t="str">
        <f t="shared" si="391"/>
        <v>21:0504</v>
      </c>
      <c r="D2332" s="1" t="str">
        <f t="shared" si="392"/>
        <v>21:0167</v>
      </c>
      <c r="E2332" t="s">
        <v>9956</v>
      </c>
      <c r="F2332" t="s">
        <v>9957</v>
      </c>
      <c r="H2332">
        <v>52.949859600000003</v>
      </c>
      <c r="I2332">
        <v>-63.254006400000002</v>
      </c>
      <c r="J2332" s="1" t="str">
        <f t="shared" si="393"/>
        <v>NGR lake sediment grab sample</v>
      </c>
      <c r="K2332" s="1" t="str">
        <f t="shared" si="394"/>
        <v>&lt;177 micron (NGR)</v>
      </c>
      <c r="L2332">
        <v>8</v>
      </c>
      <c r="M2332" t="s">
        <v>34</v>
      </c>
      <c r="N2332">
        <v>141</v>
      </c>
      <c r="O2332" t="s">
        <v>2422</v>
      </c>
      <c r="P2332" t="s">
        <v>265</v>
      </c>
      <c r="Q2332" t="s">
        <v>95</v>
      </c>
      <c r="R2332" t="s">
        <v>145</v>
      </c>
      <c r="S2332" t="s">
        <v>193</v>
      </c>
      <c r="T2332" t="s">
        <v>40</v>
      </c>
      <c r="U2332" t="s">
        <v>1412</v>
      </c>
      <c r="V2332" t="s">
        <v>37</v>
      </c>
      <c r="W2332" t="s">
        <v>40</v>
      </c>
      <c r="X2332" t="s">
        <v>43</v>
      </c>
      <c r="Y2332" t="s">
        <v>39</v>
      </c>
      <c r="Z2332" t="s">
        <v>423</v>
      </c>
      <c r="AA2332" t="s">
        <v>115</v>
      </c>
      <c r="AB2332" t="s">
        <v>1579</v>
      </c>
      <c r="AC2332" t="s">
        <v>70</v>
      </c>
      <c r="AD2332" t="s">
        <v>61</v>
      </c>
    </row>
    <row r="2333" spans="1:30" hidden="1" x14ac:dyDescent="0.3">
      <c r="A2333" t="s">
        <v>9958</v>
      </c>
      <c r="B2333" t="s">
        <v>9959</v>
      </c>
      <c r="C2333" s="1" t="str">
        <f t="shared" si="391"/>
        <v>21:0504</v>
      </c>
      <c r="D2333" s="1" t="str">
        <f t="shared" si="392"/>
        <v>21:0167</v>
      </c>
      <c r="E2333" t="s">
        <v>9956</v>
      </c>
      <c r="F2333" t="s">
        <v>9960</v>
      </c>
      <c r="H2333">
        <v>52.949859600000003</v>
      </c>
      <c r="I2333">
        <v>-63.254006400000002</v>
      </c>
      <c r="J2333" s="1" t="str">
        <f t="shared" si="393"/>
        <v>NGR lake sediment grab sample</v>
      </c>
      <c r="K2333" s="1" t="str">
        <f t="shared" si="394"/>
        <v>&lt;177 micron (NGR)</v>
      </c>
      <c r="L2333">
        <v>8</v>
      </c>
      <c r="M2333" t="s">
        <v>52</v>
      </c>
      <c r="N2333">
        <v>142</v>
      </c>
      <c r="O2333" t="s">
        <v>1108</v>
      </c>
      <c r="P2333" t="s">
        <v>66</v>
      </c>
      <c r="Q2333" t="s">
        <v>95</v>
      </c>
      <c r="R2333" t="s">
        <v>232</v>
      </c>
      <c r="S2333" t="s">
        <v>67</v>
      </c>
      <c r="T2333" t="s">
        <v>40</v>
      </c>
      <c r="U2333" t="s">
        <v>2498</v>
      </c>
      <c r="V2333" t="s">
        <v>301</v>
      </c>
      <c r="W2333" t="s">
        <v>40</v>
      </c>
      <c r="X2333" t="s">
        <v>43</v>
      </c>
      <c r="Y2333" t="s">
        <v>55</v>
      </c>
      <c r="Z2333" t="s">
        <v>423</v>
      </c>
      <c r="AA2333" t="s">
        <v>115</v>
      </c>
      <c r="AB2333" t="s">
        <v>636</v>
      </c>
      <c r="AC2333" t="s">
        <v>47</v>
      </c>
      <c r="AD2333" t="s">
        <v>203</v>
      </c>
    </row>
    <row r="2334" spans="1:30" hidden="1" x14ac:dyDescent="0.3">
      <c r="A2334" t="s">
        <v>9961</v>
      </c>
      <c r="B2334" t="s">
        <v>9962</v>
      </c>
      <c r="C2334" s="1" t="str">
        <f t="shared" si="391"/>
        <v>21:0504</v>
      </c>
      <c r="D2334" s="1" t="str">
        <f t="shared" si="392"/>
        <v>21:0167</v>
      </c>
      <c r="E2334" t="s">
        <v>9956</v>
      </c>
      <c r="F2334" t="s">
        <v>9963</v>
      </c>
      <c r="H2334">
        <v>52.949859600000003</v>
      </c>
      <c r="I2334">
        <v>-63.254006400000002</v>
      </c>
      <c r="J2334" s="1" t="str">
        <f t="shared" si="393"/>
        <v>NGR lake sediment grab sample</v>
      </c>
      <c r="K2334" s="1" t="str">
        <f t="shared" si="394"/>
        <v>&lt;177 micron (NGR)</v>
      </c>
      <c r="L2334">
        <v>8</v>
      </c>
      <c r="M2334" t="s">
        <v>65</v>
      </c>
      <c r="N2334">
        <v>143</v>
      </c>
      <c r="O2334" t="s">
        <v>107</v>
      </c>
      <c r="P2334" t="s">
        <v>571</v>
      </c>
      <c r="Q2334" t="s">
        <v>95</v>
      </c>
      <c r="R2334" t="s">
        <v>164</v>
      </c>
      <c r="S2334" t="s">
        <v>130</v>
      </c>
      <c r="T2334" t="s">
        <v>194</v>
      </c>
      <c r="U2334" t="s">
        <v>9964</v>
      </c>
      <c r="V2334" t="s">
        <v>353</v>
      </c>
      <c r="W2334" t="s">
        <v>40</v>
      </c>
      <c r="X2334" t="s">
        <v>179</v>
      </c>
      <c r="Y2334" t="s">
        <v>39</v>
      </c>
      <c r="Z2334" t="s">
        <v>214</v>
      </c>
      <c r="AA2334" t="s">
        <v>83</v>
      </c>
      <c r="AB2334" t="s">
        <v>1579</v>
      </c>
      <c r="AC2334" t="s">
        <v>47</v>
      </c>
      <c r="AD2334" t="s">
        <v>61</v>
      </c>
    </row>
    <row r="2335" spans="1:30" hidden="1" x14ac:dyDescent="0.3">
      <c r="A2335" t="s">
        <v>9965</v>
      </c>
      <c r="B2335" t="s">
        <v>9966</v>
      </c>
      <c r="C2335" s="1" t="str">
        <f t="shared" si="391"/>
        <v>21:0504</v>
      </c>
      <c r="D2335" s="1" t="str">
        <f t="shared" si="392"/>
        <v>21:0167</v>
      </c>
      <c r="E2335" t="s">
        <v>9967</v>
      </c>
      <c r="F2335" t="s">
        <v>9968</v>
      </c>
      <c r="H2335">
        <v>52.975940199999997</v>
      </c>
      <c r="I2335">
        <v>-63.248693299999999</v>
      </c>
      <c r="J2335" s="1" t="str">
        <f t="shared" si="393"/>
        <v>NGR lake sediment grab sample</v>
      </c>
      <c r="K2335" s="1" t="str">
        <f t="shared" si="394"/>
        <v>&lt;177 micron (NGR)</v>
      </c>
      <c r="L2335">
        <v>8</v>
      </c>
      <c r="M2335" t="s">
        <v>76</v>
      </c>
      <c r="N2335">
        <v>144</v>
      </c>
      <c r="O2335" t="s">
        <v>503</v>
      </c>
      <c r="P2335" t="s">
        <v>377</v>
      </c>
      <c r="Q2335" t="s">
        <v>95</v>
      </c>
      <c r="R2335" t="s">
        <v>169</v>
      </c>
      <c r="S2335" t="s">
        <v>67</v>
      </c>
      <c r="T2335" t="s">
        <v>40</v>
      </c>
      <c r="U2335" t="s">
        <v>8118</v>
      </c>
      <c r="V2335" t="s">
        <v>485</v>
      </c>
      <c r="W2335" t="s">
        <v>117</v>
      </c>
      <c r="X2335" t="s">
        <v>179</v>
      </c>
      <c r="Y2335" t="s">
        <v>39</v>
      </c>
      <c r="Z2335" t="s">
        <v>258</v>
      </c>
      <c r="AA2335" t="s">
        <v>83</v>
      </c>
      <c r="AB2335" t="s">
        <v>1378</v>
      </c>
      <c r="AC2335" t="s">
        <v>239</v>
      </c>
      <c r="AD2335" t="s">
        <v>44</v>
      </c>
    </row>
    <row r="2336" spans="1:30" hidden="1" x14ac:dyDescent="0.3">
      <c r="A2336" t="s">
        <v>9969</v>
      </c>
      <c r="B2336" t="s">
        <v>9970</v>
      </c>
      <c r="C2336" s="1" t="str">
        <f t="shared" si="391"/>
        <v>21:0504</v>
      </c>
      <c r="D2336" s="1" t="str">
        <f t="shared" si="392"/>
        <v>21:0167</v>
      </c>
      <c r="E2336" t="s">
        <v>9971</v>
      </c>
      <c r="F2336" t="s">
        <v>9972</v>
      </c>
      <c r="H2336">
        <v>52.975793400000001</v>
      </c>
      <c r="I2336">
        <v>-63.289630899999999</v>
      </c>
      <c r="J2336" s="1" t="str">
        <f t="shared" si="393"/>
        <v>NGR lake sediment grab sample</v>
      </c>
      <c r="K2336" s="1" t="str">
        <f t="shared" si="394"/>
        <v>&lt;177 micron (NGR)</v>
      </c>
      <c r="L2336">
        <v>8</v>
      </c>
      <c r="M2336" t="s">
        <v>91</v>
      </c>
      <c r="N2336">
        <v>145</v>
      </c>
      <c r="O2336" t="s">
        <v>1125</v>
      </c>
      <c r="P2336" t="s">
        <v>66</v>
      </c>
      <c r="Q2336" t="s">
        <v>95</v>
      </c>
      <c r="R2336" t="s">
        <v>193</v>
      </c>
      <c r="S2336" t="s">
        <v>202</v>
      </c>
      <c r="T2336" t="s">
        <v>40</v>
      </c>
      <c r="U2336" t="s">
        <v>511</v>
      </c>
      <c r="V2336" t="s">
        <v>339</v>
      </c>
      <c r="W2336" t="s">
        <v>194</v>
      </c>
      <c r="X2336" t="s">
        <v>179</v>
      </c>
      <c r="Y2336" t="s">
        <v>55</v>
      </c>
      <c r="Z2336" t="s">
        <v>211</v>
      </c>
      <c r="AA2336" t="s">
        <v>115</v>
      </c>
      <c r="AB2336" t="s">
        <v>784</v>
      </c>
      <c r="AC2336" t="s">
        <v>167</v>
      </c>
      <c r="AD2336" t="s">
        <v>392</v>
      </c>
    </row>
    <row r="2337" spans="1:30" hidden="1" x14ac:dyDescent="0.3">
      <c r="A2337" t="s">
        <v>9973</v>
      </c>
      <c r="B2337" t="s">
        <v>9974</v>
      </c>
      <c r="C2337" s="1" t="str">
        <f t="shared" si="391"/>
        <v>21:0504</v>
      </c>
      <c r="D2337" s="1" t="str">
        <f t="shared" si="392"/>
        <v>21:0167</v>
      </c>
      <c r="E2337" t="s">
        <v>9975</v>
      </c>
      <c r="F2337" t="s">
        <v>9976</v>
      </c>
      <c r="H2337">
        <v>52.978301799999997</v>
      </c>
      <c r="I2337">
        <v>-63.337170999999998</v>
      </c>
      <c r="J2337" s="1" t="str">
        <f t="shared" si="393"/>
        <v>NGR lake sediment grab sample</v>
      </c>
      <c r="K2337" s="1" t="str">
        <f t="shared" si="394"/>
        <v>&lt;177 micron (NGR)</v>
      </c>
      <c r="L2337">
        <v>8</v>
      </c>
      <c r="M2337" t="s">
        <v>102</v>
      </c>
      <c r="N2337">
        <v>146</v>
      </c>
      <c r="O2337" t="s">
        <v>314</v>
      </c>
      <c r="P2337" t="s">
        <v>265</v>
      </c>
      <c r="Q2337" t="s">
        <v>39</v>
      </c>
      <c r="R2337" t="s">
        <v>185</v>
      </c>
      <c r="S2337" t="s">
        <v>153</v>
      </c>
      <c r="T2337" t="s">
        <v>40</v>
      </c>
      <c r="U2337" t="s">
        <v>48</v>
      </c>
      <c r="V2337" t="s">
        <v>213</v>
      </c>
      <c r="W2337" t="s">
        <v>117</v>
      </c>
      <c r="X2337" t="s">
        <v>43</v>
      </c>
      <c r="Y2337" t="s">
        <v>39</v>
      </c>
      <c r="Z2337" t="s">
        <v>423</v>
      </c>
      <c r="AA2337" t="s">
        <v>196</v>
      </c>
      <c r="AB2337" t="s">
        <v>2444</v>
      </c>
      <c r="AC2337" t="s">
        <v>47</v>
      </c>
      <c r="AD2337" t="s">
        <v>115</v>
      </c>
    </row>
    <row r="2338" spans="1:30" hidden="1" x14ac:dyDescent="0.3">
      <c r="A2338" t="s">
        <v>9977</v>
      </c>
      <c r="B2338" t="s">
        <v>9978</v>
      </c>
      <c r="C2338" s="1" t="str">
        <f t="shared" si="391"/>
        <v>21:0504</v>
      </c>
      <c r="D2338" s="1" t="str">
        <f t="shared" si="392"/>
        <v>21:0167</v>
      </c>
      <c r="E2338" t="s">
        <v>9979</v>
      </c>
      <c r="F2338" t="s">
        <v>9980</v>
      </c>
      <c r="H2338">
        <v>52.997272500000001</v>
      </c>
      <c r="I2338">
        <v>-63.329689799999997</v>
      </c>
      <c r="J2338" s="1" t="str">
        <f t="shared" si="393"/>
        <v>NGR lake sediment grab sample</v>
      </c>
      <c r="K2338" s="1" t="str">
        <f t="shared" si="394"/>
        <v>&lt;177 micron (NGR)</v>
      </c>
      <c r="L2338">
        <v>8</v>
      </c>
      <c r="M2338" t="s">
        <v>113</v>
      </c>
      <c r="N2338">
        <v>147</v>
      </c>
      <c r="O2338" t="s">
        <v>77</v>
      </c>
      <c r="P2338" t="s">
        <v>169</v>
      </c>
      <c r="Q2338" t="s">
        <v>95</v>
      </c>
      <c r="R2338" t="s">
        <v>54</v>
      </c>
      <c r="S2338" t="s">
        <v>55</v>
      </c>
      <c r="T2338" t="s">
        <v>40</v>
      </c>
      <c r="U2338" t="s">
        <v>3002</v>
      </c>
      <c r="V2338" t="s">
        <v>264</v>
      </c>
      <c r="W2338" t="s">
        <v>194</v>
      </c>
      <c r="X2338" t="s">
        <v>43</v>
      </c>
      <c r="Y2338" t="s">
        <v>95</v>
      </c>
      <c r="Z2338" t="s">
        <v>204</v>
      </c>
      <c r="AA2338" t="s">
        <v>314</v>
      </c>
      <c r="AB2338" t="s">
        <v>695</v>
      </c>
      <c r="AC2338" t="s">
        <v>179</v>
      </c>
      <c r="AD2338" t="s">
        <v>58</v>
      </c>
    </row>
    <row r="2339" spans="1:30" hidden="1" x14ac:dyDescent="0.3">
      <c r="A2339" t="s">
        <v>9981</v>
      </c>
      <c r="B2339" t="s">
        <v>9982</v>
      </c>
      <c r="C2339" s="1" t="str">
        <f t="shared" si="391"/>
        <v>21:0504</v>
      </c>
      <c r="D2339" s="1" t="str">
        <f>HYPERLINK("http://geochem.nrcan.gc.ca/cdogs/content/svy/svy_e.htm", "")</f>
        <v/>
      </c>
      <c r="G2339" s="1" t="str">
        <f>HYPERLINK("http://geochem.nrcan.gc.ca/cdogs/content/cr_/cr_00055_e.htm", "55")</f>
        <v>55</v>
      </c>
      <c r="J2339" t="s">
        <v>161</v>
      </c>
      <c r="K2339" t="s">
        <v>162</v>
      </c>
      <c r="L2339">
        <v>8</v>
      </c>
      <c r="M2339" t="s">
        <v>163</v>
      </c>
      <c r="N2339">
        <v>148</v>
      </c>
      <c r="O2339" t="s">
        <v>364</v>
      </c>
      <c r="P2339" t="s">
        <v>185</v>
      </c>
      <c r="Q2339" t="s">
        <v>37</v>
      </c>
      <c r="R2339" t="s">
        <v>67</v>
      </c>
      <c r="S2339" t="s">
        <v>37</v>
      </c>
      <c r="T2339" t="s">
        <v>40</v>
      </c>
      <c r="U2339" t="s">
        <v>2194</v>
      </c>
      <c r="V2339" t="s">
        <v>167</v>
      </c>
      <c r="W2339" t="s">
        <v>40</v>
      </c>
      <c r="X2339" t="s">
        <v>179</v>
      </c>
      <c r="Y2339" t="s">
        <v>37</v>
      </c>
      <c r="Z2339" t="s">
        <v>134</v>
      </c>
      <c r="AA2339" t="s">
        <v>258</v>
      </c>
      <c r="AB2339" t="s">
        <v>53</v>
      </c>
      <c r="AC2339" t="s">
        <v>371</v>
      </c>
      <c r="AD2339" t="s">
        <v>324</v>
      </c>
    </row>
    <row r="2340" spans="1:30" hidden="1" x14ac:dyDescent="0.3">
      <c r="A2340" t="s">
        <v>9983</v>
      </c>
      <c r="B2340" t="s">
        <v>9984</v>
      </c>
      <c r="C2340" s="1" t="str">
        <f t="shared" ref="C2340:C2403" si="395">HYPERLINK("http://geochem.nrcan.gc.ca/cdogs/content/bdl/bdl210506_e.htm", "21:0506")</f>
        <v>21:0506</v>
      </c>
      <c r="D2340" s="1" t="str">
        <f t="shared" ref="D2340:D2358" si="396">HYPERLINK("http://geochem.nrcan.gc.ca/cdogs/content/svy/svy210168_e.htm", "21:0168")</f>
        <v>21:0168</v>
      </c>
      <c r="E2340" t="s">
        <v>9985</v>
      </c>
      <c r="F2340" t="s">
        <v>9986</v>
      </c>
      <c r="H2340">
        <v>54.6438804</v>
      </c>
      <c r="I2340">
        <v>-60.816814399999998</v>
      </c>
      <c r="J2340" s="1" t="str">
        <f t="shared" ref="J2340:J2358" si="397">HYPERLINK("http://geochem.nrcan.gc.ca/cdogs/content/kwd/kwd020027_e.htm", "NGR lake sediment grab sample")</f>
        <v>NGR lake sediment grab sample</v>
      </c>
      <c r="K2340" s="1" t="str">
        <f t="shared" ref="K2340:K2358" si="398">HYPERLINK("http://geochem.nrcan.gc.ca/cdogs/content/kwd/kwd080006_e.htm", "&lt;177 micron (NGR)")</f>
        <v>&lt;177 micron (NGR)</v>
      </c>
      <c r="L2340">
        <v>1</v>
      </c>
      <c r="M2340" t="s">
        <v>34</v>
      </c>
      <c r="N2340">
        <v>1</v>
      </c>
      <c r="O2340" t="s">
        <v>255</v>
      </c>
      <c r="P2340" t="s">
        <v>145</v>
      </c>
      <c r="Q2340" t="s">
        <v>55</v>
      </c>
      <c r="R2340" t="s">
        <v>92</v>
      </c>
      <c r="S2340" t="s">
        <v>37</v>
      </c>
      <c r="T2340" t="s">
        <v>40</v>
      </c>
      <c r="U2340" t="s">
        <v>364</v>
      </c>
      <c r="V2340" t="s">
        <v>264</v>
      </c>
      <c r="W2340" t="s">
        <v>194</v>
      </c>
      <c r="X2340" t="s">
        <v>43</v>
      </c>
      <c r="Y2340" t="s">
        <v>95</v>
      </c>
      <c r="Z2340" t="s">
        <v>35</v>
      </c>
      <c r="AA2340" t="s">
        <v>134</v>
      </c>
      <c r="AB2340" t="s">
        <v>1489</v>
      </c>
      <c r="AC2340" t="s">
        <v>505</v>
      </c>
      <c r="AD2340" t="s">
        <v>83</v>
      </c>
    </row>
    <row r="2341" spans="1:30" hidden="1" x14ac:dyDescent="0.3">
      <c r="A2341" t="s">
        <v>9987</v>
      </c>
      <c r="B2341" t="s">
        <v>9988</v>
      </c>
      <c r="C2341" s="1" t="str">
        <f t="shared" si="395"/>
        <v>21:0506</v>
      </c>
      <c r="D2341" s="1" t="str">
        <f t="shared" si="396"/>
        <v>21:0168</v>
      </c>
      <c r="E2341" t="s">
        <v>9989</v>
      </c>
      <c r="F2341" t="s">
        <v>9990</v>
      </c>
      <c r="H2341">
        <v>54.604573000000002</v>
      </c>
      <c r="I2341">
        <v>-60.771025999999999</v>
      </c>
      <c r="J2341" s="1" t="str">
        <f t="shared" si="397"/>
        <v>NGR lake sediment grab sample</v>
      </c>
      <c r="K2341" s="1" t="str">
        <f t="shared" si="398"/>
        <v>&lt;177 micron (NGR)</v>
      </c>
      <c r="L2341">
        <v>1</v>
      </c>
      <c r="M2341" t="s">
        <v>76</v>
      </c>
      <c r="N2341">
        <v>2</v>
      </c>
      <c r="O2341" t="s">
        <v>258</v>
      </c>
      <c r="P2341" t="s">
        <v>314</v>
      </c>
      <c r="Q2341" t="s">
        <v>39</v>
      </c>
      <c r="R2341" t="s">
        <v>164</v>
      </c>
      <c r="S2341" t="s">
        <v>38</v>
      </c>
      <c r="T2341" t="s">
        <v>40</v>
      </c>
      <c r="U2341" t="s">
        <v>48</v>
      </c>
      <c r="V2341" t="s">
        <v>42</v>
      </c>
      <c r="W2341" t="s">
        <v>144</v>
      </c>
      <c r="X2341" t="s">
        <v>55</v>
      </c>
      <c r="Y2341" t="s">
        <v>39</v>
      </c>
      <c r="Z2341" t="s">
        <v>204</v>
      </c>
      <c r="AA2341" t="s">
        <v>478</v>
      </c>
      <c r="AB2341" t="s">
        <v>36</v>
      </c>
      <c r="AC2341" t="s">
        <v>631</v>
      </c>
      <c r="AD2341" t="s">
        <v>392</v>
      </c>
    </row>
    <row r="2342" spans="1:30" hidden="1" x14ac:dyDescent="0.3">
      <c r="A2342" t="s">
        <v>9991</v>
      </c>
      <c r="B2342" t="s">
        <v>9992</v>
      </c>
      <c r="C2342" s="1" t="str">
        <f t="shared" si="395"/>
        <v>21:0506</v>
      </c>
      <c r="D2342" s="1" t="str">
        <f t="shared" si="396"/>
        <v>21:0168</v>
      </c>
      <c r="E2342" t="s">
        <v>9985</v>
      </c>
      <c r="F2342" t="s">
        <v>9993</v>
      </c>
      <c r="H2342">
        <v>54.6438804</v>
      </c>
      <c r="I2342">
        <v>-60.816814399999998</v>
      </c>
      <c r="J2342" s="1" t="str">
        <f t="shared" si="397"/>
        <v>NGR lake sediment grab sample</v>
      </c>
      <c r="K2342" s="1" t="str">
        <f t="shared" si="398"/>
        <v>&lt;177 micron (NGR)</v>
      </c>
      <c r="L2342">
        <v>1</v>
      </c>
      <c r="M2342" t="s">
        <v>52</v>
      </c>
      <c r="N2342">
        <v>3</v>
      </c>
      <c r="O2342" t="s">
        <v>214</v>
      </c>
      <c r="P2342" t="s">
        <v>265</v>
      </c>
      <c r="Q2342" t="s">
        <v>55</v>
      </c>
      <c r="R2342" t="s">
        <v>153</v>
      </c>
      <c r="S2342" t="s">
        <v>68</v>
      </c>
      <c r="T2342" t="s">
        <v>194</v>
      </c>
      <c r="U2342" t="s">
        <v>214</v>
      </c>
      <c r="V2342" t="s">
        <v>144</v>
      </c>
      <c r="W2342" t="s">
        <v>117</v>
      </c>
      <c r="X2342" t="s">
        <v>43</v>
      </c>
      <c r="Y2342" t="s">
        <v>95</v>
      </c>
      <c r="Z2342" t="s">
        <v>263</v>
      </c>
      <c r="AA2342" t="s">
        <v>204</v>
      </c>
      <c r="AB2342" t="s">
        <v>300</v>
      </c>
      <c r="AC2342" t="s">
        <v>1503</v>
      </c>
      <c r="AD2342" t="s">
        <v>115</v>
      </c>
    </row>
    <row r="2343" spans="1:30" hidden="1" x14ac:dyDescent="0.3">
      <c r="A2343" t="s">
        <v>9994</v>
      </c>
      <c r="B2343" t="s">
        <v>9995</v>
      </c>
      <c r="C2343" s="1" t="str">
        <f t="shared" si="395"/>
        <v>21:0506</v>
      </c>
      <c r="D2343" s="1" t="str">
        <f t="shared" si="396"/>
        <v>21:0168</v>
      </c>
      <c r="E2343" t="s">
        <v>9985</v>
      </c>
      <c r="F2343" t="s">
        <v>9996</v>
      </c>
      <c r="H2343">
        <v>54.6438804</v>
      </c>
      <c r="I2343">
        <v>-60.816814399999998</v>
      </c>
      <c r="J2343" s="1" t="str">
        <f t="shared" si="397"/>
        <v>NGR lake sediment grab sample</v>
      </c>
      <c r="K2343" s="1" t="str">
        <f t="shared" si="398"/>
        <v>&lt;177 micron (NGR)</v>
      </c>
      <c r="L2343">
        <v>1</v>
      </c>
      <c r="M2343" t="s">
        <v>65</v>
      </c>
      <c r="N2343">
        <v>4</v>
      </c>
      <c r="O2343" t="s">
        <v>103</v>
      </c>
      <c r="P2343" t="s">
        <v>36</v>
      </c>
      <c r="Q2343" t="s">
        <v>95</v>
      </c>
      <c r="R2343" t="s">
        <v>131</v>
      </c>
      <c r="S2343" t="s">
        <v>136</v>
      </c>
      <c r="T2343" t="s">
        <v>40</v>
      </c>
      <c r="U2343" t="s">
        <v>510</v>
      </c>
      <c r="V2343" t="s">
        <v>144</v>
      </c>
      <c r="W2343" t="s">
        <v>40</v>
      </c>
      <c r="X2343" t="s">
        <v>43</v>
      </c>
      <c r="Y2343" t="s">
        <v>95</v>
      </c>
      <c r="Z2343" t="s">
        <v>204</v>
      </c>
      <c r="AA2343" t="s">
        <v>134</v>
      </c>
      <c r="AB2343" t="s">
        <v>519</v>
      </c>
      <c r="AC2343" t="s">
        <v>39</v>
      </c>
      <c r="AD2343" t="s">
        <v>314</v>
      </c>
    </row>
    <row r="2344" spans="1:30" hidden="1" x14ac:dyDescent="0.3">
      <c r="A2344" t="s">
        <v>9997</v>
      </c>
      <c r="B2344" t="s">
        <v>9998</v>
      </c>
      <c r="C2344" s="1" t="str">
        <f t="shared" si="395"/>
        <v>21:0506</v>
      </c>
      <c r="D2344" s="1" t="str">
        <f t="shared" si="396"/>
        <v>21:0168</v>
      </c>
      <c r="E2344" t="s">
        <v>9999</v>
      </c>
      <c r="F2344" t="s">
        <v>10000</v>
      </c>
      <c r="H2344">
        <v>54.640325599999997</v>
      </c>
      <c r="I2344">
        <v>-60.723303100000003</v>
      </c>
      <c r="J2344" s="1" t="str">
        <f t="shared" si="397"/>
        <v>NGR lake sediment grab sample</v>
      </c>
      <c r="K2344" s="1" t="str">
        <f t="shared" si="398"/>
        <v>&lt;177 micron (NGR)</v>
      </c>
      <c r="L2344">
        <v>1</v>
      </c>
      <c r="M2344" t="s">
        <v>91</v>
      </c>
      <c r="N2344">
        <v>5</v>
      </c>
      <c r="O2344" t="s">
        <v>41</v>
      </c>
      <c r="P2344" t="s">
        <v>265</v>
      </c>
      <c r="Q2344" t="s">
        <v>39</v>
      </c>
      <c r="R2344" t="s">
        <v>169</v>
      </c>
      <c r="S2344" t="s">
        <v>92</v>
      </c>
      <c r="T2344" t="s">
        <v>194</v>
      </c>
      <c r="U2344" t="s">
        <v>4486</v>
      </c>
      <c r="V2344" t="s">
        <v>42</v>
      </c>
      <c r="W2344" t="s">
        <v>117</v>
      </c>
      <c r="X2344" t="s">
        <v>70</v>
      </c>
      <c r="Y2344" t="s">
        <v>95</v>
      </c>
      <c r="Z2344" t="s">
        <v>204</v>
      </c>
      <c r="AA2344" t="s">
        <v>44</v>
      </c>
      <c r="AB2344" t="s">
        <v>437</v>
      </c>
      <c r="AC2344" t="s">
        <v>1402</v>
      </c>
      <c r="AD2344" t="s">
        <v>107</v>
      </c>
    </row>
    <row r="2345" spans="1:30" hidden="1" x14ac:dyDescent="0.3">
      <c r="A2345" t="s">
        <v>10001</v>
      </c>
      <c r="B2345" t="s">
        <v>10002</v>
      </c>
      <c r="C2345" s="1" t="str">
        <f t="shared" si="395"/>
        <v>21:0506</v>
      </c>
      <c r="D2345" s="1" t="str">
        <f t="shared" si="396"/>
        <v>21:0168</v>
      </c>
      <c r="E2345" t="s">
        <v>10003</v>
      </c>
      <c r="F2345" t="s">
        <v>10004</v>
      </c>
      <c r="H2345">
        <v>54.703383799999997</v>
      </c>
      <c r="I2345">
        <v>-60.740524000000001</v>
      </c>
      <c r="J2345" s="1" t="str">
        <f t="shared" si="397"/>
        <v>NGR lake sediment grab sample</v>
      </c>
      <c r="K2345" s="1" t="str">
        <f t="shared" si="398"/>
        <v>&lt;177 micron (NGR)</v>
      </c>
      <c r="L2345">
        <v>1</v>
      </c>
      <c r="M2345" t="s">
        <v>102</v>
      </c>
      <c r="N2345">
        <v>6</v>
      </c>
      <c r="O2345" t="s">
        <v>337</v>
      </c>
      <c r="P2345" t="s">
        <v>397</v>
      </c>
      <c r="Q2345" t="s">
        <v>79</v>
      </c>
      <c r="R2345" t="s">
        <v>169</v>
      </c>
      <c r="S2345" t="s">
        <v>68</v>
      </c>
      <c r="T2345" t="s">
        <v>40</v>
      </c>
      <c r="U2345" t="s">
        <v>873</v>
      </c>
      <c r="V2345" t="s">
        <v>94</v>
      </c>
      <c r="W2345" t="s">
        <v>117</v>
      </c>
      <c r="X2345" t="s">
        <v>740</v>
      </c>
      <c r="Y2345" t="s">
        <v>39</v>
      </c>
      <c r="Z2345" t="s">
        <v>35</v>
      </c>
      <c r="AA2345" t="s">
        <v>258</v>
      </c>
      <c r="AB2345" t="s">
        <v>5113</v>
      </c>
      <c r="AC2345" t="s">
        <v>631</v>
      </c>
      <c r="AD2345" t="s">
        <v>83</v>
      </c>
    </row>
    <row r="2346" spans="1:30" hidden="1" x14ac:dyDescent="0.3">
      <c r="A2346" t="s">
        <v>10005</v>
      </c>
      <c r="B2346" t="s">
        <v>10006</v>
      </c>
      <c r="C2346" s="1" t="str">
        <f t="shared" si="395"/>
        <v>21:0506</v>
      </c>
      <c r="D2346" s="1" t="str">
        <f t="shared" si="396"/>
        <v>21:0168</v>
      </c>
      <c r="E2346" t="s">
        <v>10007</v>
      </c>
      <c r="F2346" t="s">
        <v>10008</v>
      </c>
      <c r="H2346">
        <v>54.739556399999998</v>
      </c>
      <c r="I2346">
        <v>-60.721326699999999</v>
      </c>
      <c r="J2346" s="1" t="str">
        <f t="shared" si="397"/>
        <v>NGR lake sediment grab sample</v>
      </c>
      <c r="K2346" s="1" t="str">
        <f t="shared" si="398"/>
        <v>&lt;177 micron (NGR)</v>
      </c>
      <c r="L2346">
        <v>1</v>
      </c>
      <c r="M2346" t="s">
        <v>113</v>
      </c>
      <c r="N2346">
        <v>7</v>
      </c>
      <c r="O2346" t="s">
        <v>196</v>
      </c>
      <c r="P2346" t="s">
        <v>408</v>
      </c>
      <c r="Q2346" t="s">
        <v>202</v>
      </c>
      <c r="R2346" t="s">
        <v>103</v>
      </c>
      <c r="S2346" t="s">
        <v>36</v>
      </c>
      <c r="T2346" t="s">
        <v>117</v>
      </c>
      <c r="U2346" t="s">
        <v>5152</v>
      </c>
      <c r="V2346" t="s">
        <v>1610</v>
      </c>
      <c r="W2346" t="s">
        <v>649</v>
      </c>
      <c r="X2346" t="s">
        <v>1153</v>
      </c>
      <c r="Y2346" t="s">
        <v>39</v>
      </c>
      <c r="Z2346" t="s">
        <v>258</v>
      </c>
      <c r="AA2346" t="s">
        <v>258</v>
      </c>
      <c r="AB2346" t="s">
        <v>2216</v>
      </c>
      <c r="AC2346" t="s">
        <v>10009</v>
      </c>
      <c r="AD2346" t="s">
        <v>203</v>
      </c>
    </row>
    <row r="2347" spans="1:30" hidden="1" x14ac:dyDescent="0.3">
      <c r="A2347" t="s">
        <v>10010</v>
      </c>
      <c r="B2347" t="s">
        <v>10011</v>
      </c>
      <c r="C2347" s="1" t="str">
        <f t="shared" si="395"/>
        <v>21:0506</v>
      </c>
      <c r="D2347" s="1" t="str">
        <f t="shared" si="396"/>
        <v>21:0168</v>
      </c>
      <c r="E2347" t="s">
        <v>10012</v>
      </c>
      <c r="F2347" t="s">
        <v>10013</v>
      </c>
      <c r="H2347">
        <v>54.765247000000002</v>
      </c>
      <c r="I2347">
        <v>-60.748767299999997</v>
      </c>
      <c r="J2347" s="1" t="str">
        <f t="shared" si="397"/>
        <v>NGR lake sediment grab sample</v>
      </c>
      <c r="K2347" s="1" t="str">
        <f t="shared" si="398"/>
        <v>&lt;177 micron (NGR)</v>
      </c>
      <c r="L2347">
        <v>1</v>
      </c>
      <c r="M2347" t="s">
        <v>127</v>
      </c>
      <c r="N2347">
        <v>8</v>
      </c>
      <c r="O2347" t="s">
        <v>45</v>
      </c>
      <c r="P2347" t="s">
        <v>397</v>
      </c>
      <c r="Q2347" t="s">
        <v>68</v>
      </c>
      <c r="R2347" t="s">
        <v>256</v>
      </c>
      <c r="S2347" t="s">
        <v>92</v>
      </c>
      <c r="T2347" t="s">
        <v>194</v>
      </c>
      <c r="U2347" t="s">
        <v>1162</v>
      </c>
      <c r="V2347" t="s">
        <v>444</v>
      </c>
      <c r="W2347" t="s">
        <v>649</v>
      </c>
      <c r="X2347" t="s">
        <v>301</v>
      </c>
      <c r="Y2347" t="s">
        <v>39</v>
      </c>
      <c r="Z2347" t="s">
        <v>337</v>
      </c>
      <c r="AA2347" t="s">
        <v>44</v>
      </c>
      <c r="AB2347" t="s">
        <v>276</v>
      </c>
      <c r="AC2347" t="s">
        <v>901</v>
      </c>
      <c r="AD2347" t="s">
        <v>392</v>
      </c>
    </row>
    <row r="2348" spans="1:30" hidden="1" x14ac:dyDescent="0.3">
      <c r="A2348" t="s">
        <v>10014</v>
      </c>
      <c r="B2348" t="s">
        <v>10015</v>
      </c>
      <c r="C2348" s="1" t="str">
        <f t="shared" si="395"/>
        <v>21:0506</v>
      </c>
      <c r="D2348" s="1" t="str">
        <f t="shared" si="396"/>
        <v>21:0168</v>
      </c>
      <c r="E2348" t="s">
        <v>10016</v>
      </c>
      <c r="F2348" t="s">
        <v>10017</v>
      </c>
      <c r="H2348">
        <v>54.806588099999999</v>
      </c>
      <c r="I2348">
        <v>-60.714239499999998</v>
      </c>
      <c r="J2348" s="1" t="str">
        <f t="shared" si="397"/>
        <v>NGR lake sediment grab sample</v>
      </c>
      <c r="K2348" s="1" t="str">
        <f t="shared" si="398"/>
        <v>&lt;177 micron (NGR)</v>
      </c>
      <c r="L2348">
        <v>1</v>
      </c>
      <c r="M2348" t="s">
        <v>142</v>
      </c>
      <c r="N2348">
        <v>9</v>
      </c>
      <c r="O2348" t="s">
        <v>263</v>
      </c>
      <c r="P2348" t="s">
        <v>79</v>
      </c>
      <c r="Q2348" t="s">
        <v>37</v>
      </c>
      <c r="R2348" t="s">
        <v>119</v>
      </c>
      <c r="S2348" t="s">
        <v>68</v>
      </c>
      <c r="T2348" t="s">
        <v>40</v>
      </c>
      <c r="U2348" t="s">
        <v>83</v>
      </c>
      <c r="V2348" t="s">
        <v>60</v>
      </c>
      <c r="W2348" t="s">
        <v>40</v>
      </c>
      <c r="X2348" t="s">
        <v>179</v>
      </c>
      <c r="Y2348" t="s">
        <v>39</v>
      </c>
      <c r="Z2348" t="s">
        <v>44</v>
      </c>
      <c r="AA2348" t="s">
        <v>204</v>
      </c>
      <c r="AB2348" t="s">
        <v>78</v>
      </c>
      <c r="AC2348" t="s">
        <v>596</v>
      </c>
      <c r="AD2348" t="s">
        <v>241</v>
      </c>
    </row>
    <row r="2349" spans="1:30" hidden="1" x14ac:dyDescent="0.3">
      <c r="A2349" t="s">
        <v>10018</v>
      </c>
      <c r="B2349" t="s">
        <v>10019</v>
      </c>
      <c r="C2349" s="1" t="str">
        <f t="shared" si="395"/>
        <v>21:0506</v>
      </c>
      <c r="D2349" s="1" t="str">
        <f t="shared" si="396"/>
        <v>21:0168</v>
      </c>
      <c r="E2349" t="s">
        <v>10020</v>
      </c>
      <c r="F2349" t="s">
        <v>10021</v>
      </c>
      <c r="H2349">
        <v>54.804703500000002</v>
      </c>
      <c r="I2349">
        <v>-60.777804600000003</v>
      </c>
      <c r="J2349" s="1" t="str">
        <f t="shared" si="397"/>
        <v>NGR lake sediment grab sample</v>
      </c>
      <c r="K2349" s="1" t="str">
        <f t="shared" si="398"/>
        <v>&lt;177 micron (NGR)</v>
      </c>
      <c r="L2349">
        <v>1</v>
      </c>
      <c r="M2349" t="s">
        <v>150</v>
      </c>
      <c r="N2349">
        <v>10</v>
      </c>
      <c r="O2349" t="s">
        <v>177</v>
      </c>
      <c r="P2349" t="s">
        <v>1900</v>
      </c>
      <c r="Q2349" t="s">
        <v>39</v>
      </c>
      <c r="R2349" t="s">
        <v>103</v>
      </c>
      <c r="S2349" t="s">
        <v>92</v>
      </c>
      <c r="T2349" t="s">
        <v>194</v>
      </c>
      <c r="U2349" t="s">
        <v>3965</v>
      </c>
      <c r="V2349" t="s">
        <v>818</v>
      </c>
      <c r="W2349" t="s">
        <v>117</v>
      </c>
      <c r="X2349" t="s">
        <v>131</v>
      </c>
      <c r="Y2349" t="s">
        <v>202</v>
      </c>
      <c r="Z2349" t="s">
        <v>135</v>
      </c>
      <c r="AA2349" t="s">
        <v>314</v>
      </c>
      <c r="AB2349" t="s">
        <v>874</v>
      </c>
      <c r="AC2349" t="s">
        <v>2202</v>
      </c>
      <c r="AD2349" t="s">
        <v>392</v>
      </c>
    </row>
    <row r="2350" spans="1:30" hidden="1" x14ac:dyDescent="0.3">
      <c r="A2350" t="s">
        <v>10022</v>
      </c>
      <c r="B2350" t="s">
        <v>10023</v>
      </c>
      <c r="C2350" s="1" t="str">
        <f t="shared" si="395"/>
        <v>21:0506</v>
      </c>
      <c r="D2350" s="1" t="str">
        <f t="shared" si="396"/>
        <v>21:0168</v>
      </c>
      <c r="E2350" t="s">
        <v>10024</v>
      </c>
      <c r="F2350" t="s">
        <v>10025</v>
      </c>
      <c r="H2350">
        <v>54.831326900000001</v>
      </c>
      <c r="I2350">
        <v>-60.799449600000003</v>
      </c>
      <c r="J2350" s="1" t="str">
        <f t="shared" si="397"/>
        <v>NGR lake sediment grab sample</v>
      </c>
      <c r="K2350" s="1" t="str">
        <f t="shared" si="398"/>
        <v>&lt;177 micron (NGR)</v>
      </c>
      <c r="L2350">
        <v>1</v>
      </c>
      <c r="M2350" t="s">
        <v>175</v>
      </c>
      <c r="N2350">
        <v>11</v>
      </c>
      <c r="O2350" t="s">
        <v>257</v>
      </c>
      <c r="P2350" t="s">
        <v>263</v>
      </c>
      <c r="Q2350" t="s">
        <v>39</v>
      </c>
      <c r="R2350" t="s">
        <v>164</v>
      </c>
      <c r="S2350" t="s">
        <v>185</v>
      </c>
      <c r="T2350" t="s">
        <v>40</v>
      </c>
      <c r="U2350" t="s">
        <v>7531</v>
      </c>
      <c r="V2350" t="s">
        <v>1337</v>
      </c>
      <c r="W2350" t="s">
        <v>40</v>
      </c>
      <c r="X2350" t="s">
        <v>131</v>
      </c>
      <c r="Y2350" t="s">
        <v>68</v>
      </c>
      <c r="Z2350" t="s">
        <v>214</v>
      </c>
      <c r="AA2350" t="s">
        <v>45</v>
      </c>
      <c r="AB2350" t="s">
        <v>854</v>
      </c>
      <c r="AC2350" t="s">
        <v>1503</v>
      </c>
      <c r="AD2350" t="s">
        <v>1477</v>
      </c>
    </row>
    <row r="2351" spans="1:30" hidden="1" x14ac:dyDescent="0.3">
      <c r="A2351" t="s">
        <v>10026</v>
      </c>
      <c r="B2351" t="s">
        <v>10027</v>
      </c>
      <c r="C2351" s="1" t="str">
        <f t="shared" si="395"/>
        <v>21:0506</v>
      </c>
      <c r="D2351" s="1" t="str">
        <f t="shared" si="396"/>
        <v>21:0168</v>
      </c>
      <c r="E2351" t="s">
        <v>10028</v>
      </c>
      <c r="F2351" t="s">
        <v>10029</v>
      </c>
      <c r="H2351">
        <v>54.864854899999997</v>
      </c>
      <c r="I2351">
        <v>-60.787072700000003</v>
      </c>
      <c r="J2351" s="1" t="str">
        <f t="shared" si="397"/>
        <v>NGR lake sediment grab sample</v>
      </c>
      <c r="K2351" s="1" t="str">
        <f t="shared" si="398"/>
        <v>&lt;177 micron (NGR)</v>
      </c>
      <c r="L2351">
        <v>1</v>
      </c>
      <c r="M2351" t="s">
        <v>184</v>
      </c>
      <c r="N2351">
        <v>12</v>
      </c>
      <c r="O2351" t="s">
        <v>231</v>
      </c>
      <c r="P2351" t="s">
        <v>1108</v>
      </c>
      <c r="Q2351" t="s">
        <v>37</v>
      </c>
      <c r="R2351" t="s">
        <v>164</v>
      </c>
      <c r="S2351" t="s">
        <v>153</v>
      </c>
      <c r="T2351" t="s">
        <v>40</v>
      </c>
      <c r="U2351" t="s">
        <v>10030</v>
      </c>
      <c r="V2351" t="s">
        <v>935</v>
      </c>
      <c r="W2351" t="s">
        <v>117</v>
      </c>
      <c r="X2351" t="s">
        <v>10031</v>
      </c>
      <c r="Y2351" t="s">
        <v>68</v>
      </c>
      <c r="Z2351" t="s">
        <v>214</v>
      </c>
      <c r="AA2351" t="s">
        <v>44</v>
      </c>
      <c r="AB2351" t="s">
        <v>1961</v>
      </c>
      <c r="AC2351" t="s">
        <v>485</v>
      </c>
      <c r="AD2351" t="s">
        <v>438</v>
      </c>
    </row>
    <row r="2352" spans="1:30" hidden="1" x14ac:dyDescent="0.3">
      <c r="A2352" t="s">
        <v>10032</v>
      </c>
      <c r="B2352" t="s">
        <v>10033</v>
      </c>
      <c r="C2352" s="1" t="str">
        <f t="shared" si="395"/>
        <v>21:0506</v>
      </c>
      <c r="D2352" s="1" t="str">
        <f t="shared" si="396"/>
        <v>21:0168</v>
      </c>
      <c r="E2352" t="s">
        <v>10034</v>
      </c>
      <c r="F2352" t="s">
        <v>10035</v>
      </c>
      <c r="H2352">
        <v>54.889957899999999</v>
      </c>
      <c r="I2352">
        <v>-60.782000500000002</v>
      </c>
      <c r="J2352" s="1" t="str">
        <f t="shared" si="397"/>
        <v>NGR lake sediment grab sample</v>
      </c>
      <c r="K2352" s="1" t="str">
        <f t="shared" si="398"/>
        <v>&lt;177 micron (NGR)</v>
      </c>
      <c r="L2352">
        <v>1</v>
      </c>
      <c r="M2352" t="s">
        <v>191</v>
      </c>
      <c r="N2352">
        <v>13</v>
      </c>
      <c r="O2352" t="s">
        <v>423</v>
      </c>
      <c r="P2352" t="s">
        <v>477</v>
      </c>
      <c r="Q2352" t="s">
        <v>55</v>
      </c>
      <c r="R2352" t="s">
        <v>130</v>
      </c>
      <c r="S2352" t="s">
        <v>38</v>
      </c>
      <c r="T2352" t="s">
        <v>194</v>
      </c>
      <c r="U2352" t="s">
        <v>44</v>
      </c>
      <c r="V2352" t="s">
        <v>271</v>
      </c>
      <c r="W2352" t="s">
        <v>194</v>
      </c>
      <c r="X2352" t="s">
        <v>70</v>
      </c>
      <c r="Y2352" t="s">
        <v>55</v>
      </c>
      <c r="Z2352" t="s">
        <v>134</v>
      </c>
      <c r="AA2352" t="s">
        <v>58</v>
      </c>
      <c r="AB2352" t="s">
        <v>8655</v>
      </c>
      <c r="AC2352" t="s">
        <v>947</v>
      </c>
      <c r="AD2352" t="s">
        <v>115</v>
      </c>
    </row>
    <row r="2353" spans="1:30" hidden="1" x14ac:dyDescent="0.3">
      <c r="A2353" t="s">
        <v>10036</v>
      </c>
      <c r="B2353" t="s">
        <v>10037</v>
      </c>
      <c r="C2353" s="1" t="str">
        <f t="shared" si="395"/>
        <v>21:0506</v>
      </c>
      <c r="D2353" s="1" t="str">
        <f t="shared" si="396"/>
        <v>21:0168</v>
      </c>
      <c r="E2353" t="s">
        <v>10038</v>
      </c>
      <c r="F2353" t="s">
        <v>10039</v>
      </c>
      <c r="H2353">
        <v>54.923689500000002</v>
      </c>
      <c r="I2353">
        <v>-60.745200199999999</v>
      </c>
      <c r="J2353" s="1" t="str">
        <f t="shared" si="397"/>
        <v>NGR lake sediment grab sample</v>
      </c>
      <c r="K2353" s="1" t="str">
        <f t="shared" si="398"/>
        <v>&lt;177 micron (NGR)</v>
      </c>
      <c r="L2353">
        <v>1</v>
      </c>
      <c r="M2353" t="s">
        <v>201</v>
      </c>
      <c r="N2353">
        <v>14</v>
      </c>
      <c r="O2353" t="s">
        <v>403</v>
      </c>
      <c r="P2353" t="s">
        <v>377</v>
      </c>
      <c r="Q2353" t="s">
        <v>39</v>
      </c>
      <c r="R2353" t="s">
        <v>193</v>
      </c>
      <c r="S2353" t="s">
        <v>68</v>
      </c>
      <c r="T2353" t="s">
        <v>40</v>
      </c>
      <c r="U2353" t="s">
        <v>255</v>
      </c>
      <c r="V2353" t="s">
        <v>117</v>
      </c>
      <c r="W2353" t="s">
        <v>40</v>
      </c>
      <c r="X2353" t="s">
        <v>179</v>
      </c>
      <c r="Y2353" t="s">
        <v>39</v>
      </c>
      <c r="Z2353" t="s">
        <v>164</v>
      </c>
      <c r="AA2353" t="s">
        <v>58</v>
      </c>
      <c r="AB2353" t="s">
        <v>2109</v>
      </c>
      <c r="AC2353" t="s">
        <v>620</v>
      </c>
      <c r="AD2353" t="s">
        <v>83</v>
      </c>
    </row>
    <row r="2354" spans="1:30" hidden="1" x14ac:dyDescent="0.3">
      <c r="A2354" t="s">
        <v>10040</v>
      </c>
      <c r="B2354" t="s">
        <v>10041</v>
      </c>
      <c r="C2354" s="1" t="str">
        <f t="shared" si="395"/>
        <v>21:0506</v>
      </c>
      <c r="D2354" s="1" t="str">
        <f t="shared" si="396"/>
        <v>21:0168</v>
      </c>
      <c r="E2354" t="s">
        <v>10042</v>
      </c>
      <c r="F2354" t="s">
        <v>10043</v>
      </c>
      <c r="H2354">
        <v>54.936873200000001</v>
      </c>
      <c r="I2354">
        <v>-60.639499800000003</v>
      </c>
      <c r="J2354" s="1" t="str">
        <f t="shared" si="397"/>
        <v>NGR lake sediment grab sample</v>
      </c>
      <c r="K2354" s="1" t="str">
        <f t="shared" si="398"/>
        <v>&lt;177 micron (NGR)</v>
      </c>
      <c r="L2354">
        <v>1</v>
      </c>
      <c r="M2354" t="s">
        <v>210</v>
      </c>
      <c r="N2354">
        <v>15</v>
      </c>
      <c r="O2354" t="s">
        <v>134</v>
      </c>
      <c r="P2354" t="s">
        <v>193</v>
      </c>
      <c r="Q2354" t="s">
        <v>39</v>
      </c>
      <c r="R2354" t="s">
        <v>38</v>
      </c>
      <c r="S2354" t="s">
        <v>37</v>
      </c>
      <c r="T2354" t="s">
        <v>40</v>
      </c>
      <c r="U2354" t="s">
        <v>258</v>
      </c>
      <c r="V2354" t="s">
        <v>248</v>
      </c>
      <c r="W2354" t="s">
        <v>40</v>
      </c>
      <c r="X2354" t="s">
        <v>43</v>
      </c>
      <c r="Y2354" t="s">
        <v>39</v>
      </c>
      <c r="Z2354" t="s">
        <v>35</v>
      </c>
      <c r="AA2354" t="s">
        <v>45</v>
      </c>
      <c r="AB2354" t="s">
        <v>10044</v>
      </c>
      <c r="AC2354" t="s">
        <v>901</v>
      </c>
      <c r="AD2354" t="s">
        <v>83</v>
      </c>
    </row>
    <row r="2355" spans="1:30" hidden="1" x14ac:dyDescent="0.3">
      <c r="A2355" t="s">
        <v>10045</v>
      </c>
      <c r="B2355" t="s">
        <v>10046</v>
      </c>
      <c r="C2355" s="1" t="str">
        <f t="shared" si="395"/>
        <v>21:0506</v>
      </c>
      <c r="D2355" s="1" t="str">
        <f t="shared" si="396"/>
        <v>21:0168</v>
      </c>
      <c r="E2355" t="s">
        <v>10047</v>
      </c>
      <c r="F2355" t="s">
        <v>10048</v>
      </c>
      <c r="H2355">
        <v>54.943746099999998</v>
      </c>
      <c r="I2355">
        <v>-60.549838600000001</v>
      </c>
      <c r="J2355" s="1" t="str">
        <f t="shared" si="397"/>
        <v>NGR lake sediment grab sample</v>
      </c>
      <c r="K2355" s="1" t="str">
        <f t="shared" si="398"/>
        <v>&lt;177 micron (NGR)</v>
      </c>
      <c r="L2355">
        <v>1</v>
      </c>
      <c r="M2355" t="s">
        <v>221</v>
      </c>
      <c r="N2355">
        <v>16</v>
      </c>
      <c r="O2355" t="s">
        <v>134</v>
      </c>
      <c r="P2355" t="s">
        <v>202</v>
      </c>
      <c r="Q2355" t="s">
        <v>37</v>
      </c>
      <c r="R2355" t="s">
        <v>176</v>
      </c>
      <c r="S2355" t="s">
        <v>38</v>
      </c>
      <c r="T2355" t="s">
        <v>40</v>
      </c>
      <c r="U2355" t="s">
        <v>753</v>
      </c>
      <c r="V2355" t="s">
        <v>239</v>
      </c>
      <c r="W2355" t="s">
        <v>40</v>
      </c>
      <c r="X2355" t="s">
        <v>179</v>
      </c>
      <c r="Y2355" t="s">
        <v>95</v>
      </c>
      <c r="Z2355" t="s">
        <v>67</v>
      </c>
      <c r="AA2355" t="s">
        <v>135</v>
      </c>
      <c r="AB2355" t="s">
        <v>1733</v>
      </c>
      <c r="AC2355" t="s">
        <v>947</v>
      </c>
      <c r="AD2355" t="s">
        <v>107</v>
      </c>
    </row>
    <row r="2356" spans="1:30" hidden="1" x14ac:dyDescent="0.3">
      <c r="A2356" t="s">
        <v>10049</v>
      </c>
      <c r="B2356" t="s">
        <v>10050</v>
      </c>
      <c r="C2356" s="1" t="str">
        <f t="shared" si="395"/>
        <v>21:0506</v>
      </c>
      <c r="D2356" s="1" t="str">
        <f t="shared" si="396"/>
        <v>21:0168</v>
      </c>
      <c r="E2356" t="s">
        <v>10051</v>
      </c>
      <c r="F2356" t="s">
        <v>10052</v>
      </c>
      <c r="H2356">
        <v>54.940908200000003</v>
      </c>
      <c r="I2356">
        <v>-60.518953699999997</v>
      </c>
      <c r="J2356" s="1" t="str">
        <f t="shared" si="397"/>
        <v>NGR lake sediment grab sample</v>
      </c>
      <c r="K2356" s="1" t="str">
        <f t="shared" si="398"/>
        <v>&lt;177 micron (NGR)</v>
      </c>
      <c r="L2356">
        <v>1</v>
      </c>
      <c r="M2356" t="s">
        <v>230</v>
      </c>
      <c r="N2356">
        <v>17</v>
      </c>
      <c r="O2356" t="s">
        <v>270</v>
      </c>
      <c r="P2356" t="s">
        <v>192</v>
      </c>
      <c r="Q2356" t="s">
        <v>95</v>
      </c>
      <c r="R2356" t="s">
        <v>130</v>
      </c>
      <c r="S2356" t="s">
        <v>92</v>
      </c>
      <c r="T2356" t="s">
        <v>40</v>
      </c>
      <c r="U2356" t="s">
        <v>4486</v>
      </c>
      <c r="V2356" t="s">
        <v>505</v>
      </c>
      <c r="W2356" t="s">
        <v>194</v>
      </c>
      <c r="X2356" t="s">
        <v>43</v>
      </c>
      <c r="Y2356" t="s">
        <v>68</v>
      </c>
      <c r="Z2356" t="s">
        <v>35</v>
      </c>
      <c r="AA2356" t="s">
        <v>58</v>
      </c>
      <c r="AB2356" t="s">
        <v>1788</v>
      </c>
      <c r="AC2356" t="s">
        <v>79</v>
      </c>
      <c r="AD2356" t="s">
        <v>83</v>
      </c>
    </row>
    <row r="2357" spans="1:30" hidden="1" x14ac:dyDescent="0.3">
      <c r="A2357" t="s">
        <v>10053</v>
      </c>
      <c r="B2357" t="s">
        <v>10054</v>
      </c>
      <c r="C2357" s="1" t="str">
        <f t="shared" si="395"/>
        <v>21:0506</v>
      </c>
      <c r="D2357" s="1" t="str">
        <f t="shared" si="396"/>
        <v>21:0168</v>
      </c>
      <c r="E2357" t="s">
        <v>10055</v>
      </c>
      <c r="F2357" t="s">
        <v>10056</v>
      </c>
      <c r="H2357">
        <v>54.941156900000003</v>
      </c>
      <c r="I2357">
        <v>-60.397156299999999</v>
      </c>
      <c r="J2357" s="1" t="str">
        <f t="shared" si="397"/>
        <v>NGR lake sediment grab sample</v>
      </c>
      <c r="K2357" s="1" t="str">
        <f t="shared" si="398"/>
        <v>&lt;177 micron (NGR)</v>
      </c>
      <c r="L2357">
        <v>1</v>
      </c>
      <c r="M2357" t="s">
        <v>238</v>
      </c>
      <c r="N2357">
        <v>18</v>
      </c>
      <c r="O2357" t="s">
        <v>56</v>
      </c>
      <c r="P2357" t="s">
        <v>414</v>
      </c>
      <c r="Q2357" t="s">
        <v>39</v>
      </c>
      <c r="R2357" t="s">
        <v>131</v>
      </c>
      <c r="S2357" t="s">
        <v>79</v>
      </c>
      <c r="T2357" t="s">
        <v>40</v>
      </c>
      <c r="U2357" t="s">
        <v>86</v>
      </c>
      <c r="V2357" t="s">
        <v>157</v>
      </c>
      <c r="W2357" t="s">
        <v>117</v>
      </c>
      <c r="X2357" t="s">
        <v>179</v>
      </c>
      <c r="Y2357" t="s">
        <v>185</v>
      </c>
      <c r="Z2357" t="s">
        <v>58</v>
      </c>
      <c r="AA2357" t="s">
        <v>45</v>
      </c>
      <c r="AB2357" t="s">
        <v>671</v>
      </c>
      <c r="AC2357" t="s">
        <v>164</v>
      </c>
      <c r="AD2357" t="s">
        <v>241</v>
      </c>
    </row>
    <row r="2358" spans="1:30" hidden="1" x14ac:dyDescent="0.3">
      <c r="A2358" t="s">
        <v>10057</v>
      </c>
      <c r="B2358" t="s">
        <v>10058</v>
      </c>
      <c r="C2358" s="1" t="str">
        <f t="shared" si="395"/>
        <v>21:0506</v>
      </c>
      <c r="D2358" s="1" t="str">
        <f t="shared" si="396"/>
        <v>21:0168</v>
      </c>
      <c r="E2358" t="s">
        <v>10059</v>
      </c>
      <c r="F2358" t="s">
        <v>10060</v>
      </c>
      <c r="H2358">
        <v>54.946628699999998</v>
      </c>
      <c r="I2358">
        <v>-60.360335499999998</v>
      </c>
      <c r="J2358" s="1" t="str">
        <f t="shared" si="397"/>
        <v>NGR lake sediment grab sample</v>
      </c>
      <c r="K2358" s="1" t="str">
        <f t="shared" si="398"/>
        <v>&lt;177 micron (NGR)</v>
      </c>
      <c r="L2358">
        <v>1</v>
      </c>
      <c r="M2358" t="s">
        <v>246</v>
      </c>
      <c r="N2358">
        <v>19</v>
      </c>
      <c r="O2358" t="s">
        <v>364</v>
      </c>
      <c r="P2358" t="s">
        <v>576</v>
      </c>
      <c r="Q2358" t="s">
        <v>55</v>
      </c>
      <c r="R2358" t="s">
        <v>79</v>
      </c>
      <c r="S2358" t="s">
        <v>38</v>
      </c>
      <c r="T2358" t="s">
        <v>40</v>
      </c>
      <c r="U2358" t="s">
        <v>1447</v>
      </c>
      <c r="V2358" t="s">
        <v>518</v>
      </c>
      <c r="W2358" t="s">
        <v>194</v>
      </c>
      <c r="X2358" t="s">
        <v>179</v>
      </c>
      <c r="Y2358" t="s">
        <v>38</v>
      </c>
      <c r="Z2358" t="s">
        <v>35</v>
      </c>
      <c r="AA2358" t="s">
        <v>45</v>
      </c>
      <c r="AB2358" t="s">
        <v>8081</v>
      </c>
      <c r="AC2358" t="s">
        <v>830</v>
      </c>
      <c r="AD2358" t="s">
        <v>241</v>
      </c>
    </row>
    <row r="2359" spans="1:30" hidden="1" x14ac:dyDescent="0.3">
      <c r="A2359" t="s">
        <v>10061</v>
      </c>
      <c r="B2359" t="s">
        <v>10062</v>
      </c>
      <c r="C2359" s="1" t="str">
        <f t="shared" si="395"/>
        <v>21:0506</v>
      </c>
      <c r="D2359" s="1" t="str">
        <f>HYPERLINK("http://geochem.nrcan.gc.ca/cdogs/content/svy/svy_e.htm", "")</f>
        <v/>
      </c>
      <c r="G2359" s="1" t="str">
        <f>HYPERLINK("http://geochem.nrcan.gc.ca/cdogs/content/cr_/cr_00055_e.htm", "55")</f>
        <v>55</v>
      </c>
      <c r="J2359" t="s">
        <v>161</v>
      </c>
      <c r="K2359" t="s">
        <v>162</v>
      </c>
      <c r="L2359">
        <v>1</v>
      </c>
      <c r="M2359" t="s">
        <v>163</v>
      </c>
      <c r="N2359">
        <v>20</v>
      </c>
      <c r="O2359" t="s">
        <v>270</v>
      </c>
      <c r="P2359" t="s">
        <v>54</v>
      </c>
      <c r="Q2359" t="s">
        <v>37</v>
      </c>
      <c r="R2359" t="s">
        <v>193</v>
      </c>
      <c r="S2359" t="s">
        <v>68</v>
      </c>
      <c r="T2359" t="s">
        <v>40</v>
      </c>
      <c r="U2359" t="s">
        <v>321</v>
      </c>
      <c r="V2359" t="s">
        <v>47</v>
      </c>
      <c r="W2359" t="s">
        <v>194</v>
      </c>
      <c r="X2359" t="s">
        <v>39</v>
      </c>
      <c r="Y2359" t="s">
        <v>37</v>
      </c>
      <c r="Z2359" t="s">
        <v>35</v>
      </c>
      <c r="AA2359" t="s">
        <v>258</v>
      </c>
      <c r="AB2359" t="s">
        <v>2301</v>
      </c>
      <c r="AC2359" t="s">
        <v>301</v>
      </c>
      <c r="AD2359" t="s">
        <v>1448</v>
      </c>
    </row>
    <row r="2360" spans="1:30" hidden="1" x14ac:dyDescent="0.3">
      <c r="A2360" t="s">
        <v>10063</v>
      </c>
      <c r="B2360" t="s">
        <v>10064</v>
      </c>
      <c r="C2360" s="1" t="str">
        <f t="shared" si="395"/>
        <v>21:0506</v>
      </c>
      <c r="D2360" s="1" t="str">
        <f t="shared" ref="D2360:D2378" si="399">HYPERLINK("http://geochem.nrcan.gc.ca/cdogs/content/svy/svy210168_e.htm", "21:0168")</f>
        <v>21:0168</v>
      </c>
      <c r="E2360" t="s">
        <v>10065</v>
      </c>
      <c r="F2360" t="s">
        <v>10066</v>
      </c>
      <c r="H2360">
        <v>54.991418899999999</v>
      </c>
      <c r="I2360">
        <v>-60.385115999999996</v>
      </c>
      <c r="J2360" s="1" t="str">
        <f t="shared" ref="J2360:J2378" si="400">HYPERLINK("http://geochem.nrcan.gc.ca/cdogs/content/kwd/kwd020027_e.htm", "NGR lake sediment grab sample")</f>
        <v>NGR lake sediment grab sample</v>
      </c>
      <c r="K2360" s="1" t="str">
        <f t="shared" ref="K2360:K2378" si="401">HYPERLINK("http://geochem.nrcan.gc.ca/cdogs/content/kwd/kwd080006_e.htm", "&lt;177 micron (NGR)")</f>
        <v>&lt;177 micron (NGR)</v>
      </c>
      <c r="L2360">
        <v>2</v>
      </c>
      <c r="M2360" t="s">
        <v>34</v>
      </c>
      <c r="N2360">
        <v>21</v>
      </c>
      <c r="O2360" t="s">
        <v>247</v>
      </c>
      <c r="P2360" t="s">
        <v>79</v>
      </c>
      <c r="Q2360" t="s">
        <v>55</v>
      </c>
      <c r="R2360" t="s">
        <v>38</v>
      </c>
      <c r="S2360" t="s">
        <v>39</v>
      </c>
      <c r="T2360" t="s">
        <v>40</v>
      </c>
      <c r="U2360" t="s">
        <v>256</v>
      </c>
      <c r="V2360" t="s">
        <v>117</v>
      </c>
      <c r="W2360" t="s">
        <v>40</v>
      </c>
      <c r="X2360" t="s">
        <v>43</v>
      </c>
      <c r="Y2360" t="s">
        <v>95</v>
      </c>
      <c r="Z2360" t="s">
        <v>185</v>
      </c>
      <c r="AA2360" t="s">
        <v>58</v>
      </c>
      <c r="AB2360" t="s">
        <v>2003</v>
      </c>
      <c r="AC2360" t="s">
        <v>596</v>
      </c>
      <c r="AD2360" t="s">
        <v>314</v>
      </c>
    </row>
    <row r="2361" spans="1:30" hidden="1" x14ac:dyDescent="0.3">
      <c r="A2361" t="s">
        <v>10067</v>
      </c>
      <c r="B2361" t="s">
        <v>10068</v>
      </c>
      <c r="C2361" s="1" t="str">
        <f t="shared" si="395"/>
        <v>21:0506</v>
      </c>
      <c r="D2361" s="1" t="str">
        <f t="shared" si="399"/>
        <v>21:0168</v>
      </c>
      <c r="E2361" t="s">
        <v>10065</v>
      </c>
      <c r="F2361" t="s">
        <v>10069</v>
      </c>
      <c r="H2361">
        <v>54.991418899999999</v>
      </c>
      <c r="I2361">
        <v>-60.385115999999996</v>
      </c>
      <c r="J2361" s="1" t="str">
        <f t="shared" si="400"/>
        <v>NGR lake sediment grab sample</v>
      </c>
      <c r="K2361" s="1" t="str">
        <f t="shared" si="401"/>
        <v>&lt;177 micron (NGR)</v>
      </c>
      <c r="L2361">
        <v>2</v>
      </c>
      <c r="M2361" t="s">
        <v>52</v>
      </c>
      <c r="N2361">
        <v>22</v>
      </c>
      <c r="O2361" t="s">
        <v>192</v>
      </c>
      <c r="P2361" t="s">
        <v>119</v>
      </c>
      <c r="Q2361" t="s">
        <v>39</v>
      </c>
      <c r="R2361" t="s">
        <v>131</v>
      </c>
      <c r="S2361" t="s">
        <v>39</v>
      </c>
      <c r="T2361" t="s">
        <v>40</v>
      </c>
      <c r="U2361" t="s">
        <v>256</v>
      </c>
      <c r="V2361" t="s">
        <v>117</v>
      </c>
      <c r="W2361" t="s">
        <v>40</v>
      </c>
      <c r="X2361" t="s">
        <v>43</v>
      </c>
      <c r="Y2361" t="s">
        <v>95</v>
      </c>
      <c r="Z2361" t="s">
        <v>67</v>
      </c>
      <c r="AA2361" t="s">
        <v>58</v>
      </c>
      <c r="AB2361" t="s">
        <v>437</v>
      </c>
      <c r="AC2361" t="s">
        <v>106</v>
      </c>
      <c r="AD2361" t="s">
        <v>314</v>
      </c>
    </row>
    <row r="2362" spans="1:30" hidden="1" x14ac:dyDescent="0.3">
      <c r="A2362" t="s">
        <v>10070</v>
      </c>
      <c r="B2362" t="s">
        <v>10071</v>
      </c>
      <c r="C2362" s="1" t="str">
        <f t="shared" si="395"/>
        <v>21:0506</v>
      </c>
      <c r="D2362" s="1" t="str">
        <f t="shared" si="399"/>
        <v>21:0168</v>
      </c>
      <c r="E2362" t="s">
        <v>10065</v>
      </c>
      <c r="F2362" t="s">
        <v>10072</v>
      </c>
      <c r="H2362">
        <v>54.991418899999999</v>
      </c>
      <c r="I2362">
        <v>-60.385115999999996</v>
      </c>
      <c r="J2362" s="1" t="str">
        <f t="shared" si="400"/>
        <v>NGR lake sediment grab sample</v>
      </c>
      <c r="K2362" s="1" t="str">
        <f t="shared" si="401"/>
        <v>&lt;177 micron (NGR)</v>
      </c>
      <c r="L2362">
        <v>2</v>
      </c>
      <c r="M2362" t="s">
        <v>65</v>
      </c>
      <c r="N2362">
        <v>23</v>
      </c>
      <c r="O2362" t="s">
        <v>232</v>
      </c>
      <c r="P2362" t="s">
        <v>153</v>
      </c>
      <c r="Q2362" t="s">
        <v>39</v>
      </c>
      <c r="R2362" t="s">
        <v>38</v>
      </c>
      <c r="S2362" t="s">
        <v>95</v>
      </c>
      <c r="T2362" t="s">
        <v>40</v>
      </c>
      <c r="U2362" t="s">
        <v>169</v>
      </c>
      <c r="V2362" t="s">
        <v>2296</v>
      </c>
      <c r="W2362" t="s">
        <v>40</v>
      </c>
      <c r="X2362" t="s">
        <v>179</v>
      </c>
      <c r="Y2362" t="s">
        <v>95</v>
      </c>
      <c r="Z2362" t="s">
        <v>185</v>
      </c>
      <c r="AA2362" t="s">
        <v>258</v>
      </c>
      <c r="AB2362" t="s">
        <v>477</v>
      </c>
      <c r="AC2362" t="s">
        <v>596</v>
      </c>
      <c r="AD2362" t="s">
        <v>196</v>
      </c>
    </row>
    <row r="2363" spans="1:30" hidden="1" x14ac:dyDescent="0.3">
      <c r="A2363" t="s">
        <v>10073</v>
      </c>
      <c r="B2363" t="s">
        <v>10074</v>
      </c>
      <c r="C2363" s="1" t="str">
        <f t="shared" si="395"/>
        <v>21:0506</v>
      </c>
      <c r="D2363" s="1" t="str">
        <f t="shared" si="399"/>
        <v>21:0168</v>
      </c>
      <c r="E2363" t="s">
        <v>10075</v>
      </c>
      <c r="F2363" t="s">
        <v>10076</v>
      </c>
      <c r="H2363">
        <v>54.977041300000003</v>
      </c>
      <c r="I2363">
        <v>-60.294930299999997</v>
      </c>
      <c r="J2363" s="1" t="str">
        <f t="shared" si="400"/>
        <v>NGR lake sediment grab sample</v>
      </c>
      <c r="K2363" s="1" t="str">
        <f t="shared" si="401"/>
        <v>&lt;177 micron (NGR)</v>
      </c>
      <c r="L2363">
        <v>2</v>
      </c>
      <c r="M2363" t="s">
        <v>76</v>
      </c>
      <c r="N2363">
        <v>24</v>
      </c>
      <c r="O2363" t="s">
        <v>789</v>
      </c>
      <c r="P2363" t="s">
        <v>119</v>
      </c>
      <c r="Q2363" t="s">
        <v>92</v>
      </c>
      <c r="R2363" t="s">
        <v>169</v>
      </c>
      <c r="S2363" t="s">
        <v>169</v>
      </c>
      <c r="T2363" t="s">
        <v>40</v>
      </c>
      <c r="U2363" t="s">
        <v>859</v>
      </c>
      <c r="V2363" t="s">
        <v>935</v>
      </c>
      <c r="W2363" t="s">
        <v>40</v>
      </c>
      <c r="X2363" t="s">
        <v>179</v>
      </c>
      <c r="Y2363" t="s">
        <v>95</v>
      </c>
      <c r="Z2363" t="s">
        <v>263</v>
      </c>
      <c r="AA2363" t="s">
        <v>204</v>
      </c>
      <c r="AB2363" t="s">
        <v>3966</v>
      </c>
      <c r="AC2363" t="s">
        <v>1572</v>
      </c>
      <c r="AD2363" t="s">
        <v>80</v>
      </c>
    </row>
    <row r="2364" spans="1:30" hidden="1" x14ac:dyDescent="0.3">
      <c r="A2364" t="s">
        <v>10077</v>
      </c>
      <c r="B2364" t="s">
        <v>10078</v>
      </c>
      <c r="C2364" s="1" t="str">
        <f t="shared" si="395"/>
        <v>21:0506</v>
      </c>
      <c r="D2364" s="1" t="str">
        <f t="shared" si="399"/>
        <v>21:0168</v>
      </c>
      <c r="E2364" t="s">
        <v>10079</v>
      </c>
      <c r="F2364" t="s">
        <v>10080</v>
      </c>
      <c r="H2364">
        <v>54.956783000000001</v>
      </c>
      <c r="I2364">
        <v>-60.309305199999997</v>
      </c>
      <c r="J2364" s="1" t="str">
        <f t="shared" si="400"/>
        <v>NGR lake sediment grab sample</v>
      </c>
      <c r="K2364" s="1" t="str">
        <f t="shared" si="401"/>
        <v>&lt;177 micron (NGR)</v>
      </c>
      <c r="L2364">
        <v>2</v>
      </c>
      <c r="M2364" t="s">
        <v>91</v>
      </c>
      <c r="N2364">
        <v>25</v>
      </c>
      <c r="O2364" t="s">
        <v>270</v>
      </c>
      <c r="P2364" t="s">
        <v>36</v>
      </c>
      <c r="Q2364" t="s">
        <v>136</v>
      </c>
      <c r="R2364" t="s">
        <v>185</v>
      </c>
      <c r="S2364" t="s">
        <v>38</v>
      </c>
      <c r="T2364" t="s">
        <v>40</v>
      </c>
      <c r="U2364" t="s">
        <v>670</v>
      </c>
      <c r="V2364" t="s">
        <v>70</v>
      </c>
      <c r="W2364" t="s">
        <v>40</v>
      </c>
      <c r="X2364" t="s">
        <v>179</v>
      </c>
      <c r="Y2364" t="s">
        <v>55</v>
      </c>
      <c r="Z2364" t="s">
        <v>204</v>
      </c>
      <c r="AA2364" t="s">
        <v>258</v>
      </c>
      <c r="AB2364" t="s">
        <v>59</v>
      </c>
      <c r="AC2364" t="s">
        <v>5153</v>
      </c>
      <c r="AD2364" t="s">
        <v>1448</v>
      </c>
    </row>
    <row r="2365" spans="1:30" hidden="1" x14ac:dyDescent="0.3">
      <c r="A2365" t="s">
        <v>10081</v>
      </c>
      <c r="B2365" t="s">
        <v>10082</v>
      </c>
      <c r="C2365" s="1" t="str">
        <f t="shared" si="395"/>
        <v>21:0506</v>
      </c>
      <c r="D2365" s="1" t="str">
        <f t="shared" si="399"/>
        <v>21:0168</v>
      </c>
      <c r="E2365" t="s">
        <v>10083</v>
      </c>
      <c r="F2365" t="s">
        <v>10084</v>
      </c>
      <c r="H2365">
        <v>54.936248300000003</v>
      </c>
      <c r="I2365">
        <v>-60.3246672</v>
      </c>
      <c r="J2365" s="1" t="str">
        <f t="shared" si="400"/>
        <v>NGR lake sediment grab sample</v>
      </c>
      <c r="K2365" s="1" t="str">
        <f t="shared" si="401"/>
        <v>&lt;177 micron (NGR)</v>
      </c>
      <c r="L2365">
        <v>2</v>
      </c>
      <c r="M2365" t="s">
        <v>102</v>
      </c>
      <c r="N2365">
        <v>26</v>
      </c>
      <c r="O2365" t="s">
        <v>304</v>
      </c>
      <c r="P2365" t="s">
        <v>54</v>
      </c>
      <c r="Q2365" t="s">
        <v>68</v>
      </c>
      <c r="R2365" t="s">
        <v>164</v>
      </c>
      <c r="S2365" t="s">
        <v>165</v>
      </c>
      <c r="T2365" t="s">
        <v>40</v>
      </c>
      <c r="U2365" t="s">
        <v>10085</v>
      </c>
      <c r="V2365" t="s">
        <v>728</v>
      </c>
      <c r="W2365" t="s">
        <v>40</v>
      </c>
      <c r="X2365" t="s">
        <v>179</v>
      </c>
      <c r="Y2365" t="s">
        <v>37</v>
      </c>
      <c r="Z2365" t="s">
        <v>263</v>
      </c>
      <c r="AA2365" t="s">
        <v>204</v>
      </c>
      <c r="AB2365" t="s">
        <v>3016</v>
      </c>
      <c r="AC2365" t="s">
        <v>4903</v>
      </c>
      <c r="AD2365" t="s">
        <v>80</v>
      </c>
    </row>
    <row r="2366" spans="1:30" hidden="1" x14ac:dyDescent="0.3">
      <c r="A2366" t="s">
        <v>10086</v>
      </c>
      <c r="B2366" t="s">
        <v>10087</v>
      </c>
      <c r="C2366" s="1" t="str">
        <f t="shared" si="395"/>
        <v>21:0506</v>
      </c>
      <c r="D2366" s="1" t="str">
        <f t="shared" si="399"/>
        <v>21:0168</v>
      </c>
      <c r="E2366" t="s">
        <v>10088</v>
      </c>
      <c r="F2366" t="s">
        <v>10089</v>
      </c>
      <c r="H2366">
        <v>54.895444300000001</v>
      </c>
      <c r="I2366">
        <v>-60.389968400000001</v>
      </c>
      <c r="J2366" s="1" t="str">
        <f t="shared" si="400"/>
        <v>NGR lake sediment grab sample</v>
      </c>
      <c r="K2366" s="1" t="str">
        <f t="shared" si="401"/>
        <v>&lt;177 micron (NGR)</v>
      </c>
      <c r="L2366">
        <v>2</v>
      </c>
      <c r="M2366" t="s">
        <v>113</v>
      </c>
      <c r="N2366">
        <v>27</v>
      </c>
      <c r="O2366" t="s">
        <v>403</v>
      </c>
      <c r="P2366" t="s">
        <v>337</v>
      </c>
      <c r="Q2366" t="s">
        <v>37</v>
      </c>
      <c r="R2366" t="s">
        <v>153</v>
      </c>
      <c r="S2366" t="s">
        <v>130</v>
      </c>
      <c r="T2366" t="s">
        <v>194</v>
      </c>
      <c r="U2366" t="s">
        <v>611</v>
      </c>
      <c r="V2366" t="s">
        <v>2278</v>
      </c>
      <c r="W2366" t="s">
        <v>194</v>
      </c>
      <c r="X2366" t="s">
        <v>179</v>
      </c>
      <c r="Y2366" t="s">
        <v>38</v>
      </c>
      <c r="Z2366" t="s">
        <v>337</v>
      </c>
      <c r="AA2366" t="s">
        <v>44</v>
      </c>
      <c r="AB2366" t="s">
        <v>1557</v>
      </c>
      <c r="AC2366" t="s">
        <v>2662</v>
      </c>
      <c r="AD2366" t="s">
        <v>71</v>
      </c>
    </row>
    <row r="2367" spans="1:30" hidden="1" x14ac:dyDescent="0.3">
      <c r="A2367" t="s">
        <v>10090</v>
      </c>
      <c r="B2367" t="s">
        <v>10091</v>
      </c>
      <c r="C2367" s="1" t="str">
        <f t="shared" si="395"/>
        <v>21:0506</v>
      </c>
      <c r="D2367" s="1" t="str">
        <f t="shared" si="399"/>
        <v>21:0168</v>
      </c>
      <c r="E2367" t="s">
        <v>10092</v>
      </c>
      <c r="F2367" t="s">
        <v>10093</v>
      </c>
      <c r="H2367">
        <v>54.886792200000002</v>
      </c>
      <c r="I2367">
        <v>-60.494369200000001</v>
      </c>
      <c r="J2367" s="1" t="str">
        <f t="shared" si="400"/>
        <v>NGR lake sediment grab sample</v>
      </c>
      <c r="K2367" s="1" t="str">
        <f t="shared" si="401"/>
        <v>&lt;177 micron (NGR)</v>
      </c>
      <c r="L2367">
        <v>2</v>
      </c>
      <c r="M2367" t="s">
        <v>127</v>
      </c>
      <c r="N2367">
        <v>28</v>
      </c>
      <c r="O2367" t="s">
        <v>58</v>
      </c>
      <c r="P2367" t="s">
        <v>193</v>
      </c>
      <c r="Q2367" t="s">
        <v>68</v>
      </c>
      <c r="R2367" t="s">
        <v>134</v>
      </c>
      <c r="S2367" t="s">
        <v>119</v>
      </c>
      <c r="T2367" t="s">
        <v>40</v>
      </c>
      <c r="U2367" t="s">
        <v>155</v>
      </c>
      <c r="V2367" t="s">
        <v>620</v>
      </c>
      <c r="W2367" t="s">
        <v>40</v>
      </c>
      <c r="X2367" t="s">
        <v>179</v>
      </c>
      <c r="Y2367" t="s">
        <v>95</v>
      </c>
      <c r="Z2367" t="s">
        <v>135</v>
      </c>
      <c r="AA2367" t="s">
        <v>134</v>
      </c>
      <c r="AB2367" t="s">
        <v>1096</v>
      </c>
      <c r="AC2367" t="s">
        <v>565</v>
      </c>
      <c r="AD2367" t="s">
        <v>308</v>
      </c>
    </row>
    <row r="2368" spans="1:30" hidden="1" x14ac:dyDescent="0.3">
      <c r="A2368" t="s">
        <v>10094</v>
      </c>
      <c r="B2368" t="s">
        <v>10095</v>
      </c>
      <c r="C2368" s="1" t="str">
        <f t="shared" si="395"/>
        <v>21:0506</v>
      </c>
      <c r="D2368" s="1" t="str">
        <f t="shared" si="399"/>
        <v>21:0168</v>
      </c>
      <c r="E2368" t="s">
        <v>10096</v>
      </c>
      <c r="F2368" t="s">
        <v>10097</v>
      </c>
      <c r="H2368">
        <v>54.892664199999999</v>
      </c>
      <c r="I2368">
        <v>-60.603175899999997</v>
      </c>
      <c r="J2368" s="1" t="str">
        <f t="shared" si="400"/>
        <v>NGR lake sediment grab sample</v>
      </c>
      <c r="K2368" s="1" t="str">
        <f t="shared" si="401"/>
        <v>&lt;177 micron (NGR)</v>
      </c>
      <c r="L2368">
        <v>2</v>
      </c>
      <c r="M2368" t="s">
        <v>142</v>
      </c>
      <c r="N2368">
        <v>29</v>
      </c>
      <c r="O2368" t="s">
        <v>337</v>
      </c>
      <c r="P2368" t="s">
        <v>153</v>
      </c>
      <c r="Q2368" t="s">
        <v>136</v>
      </c>
      <c r="R2368" t="s">
        <v>36</v>
      </c>
      <c r="S2368" t="s">
        <v>92</v>
      </c>
      <c r="T2368" t="s">
        <v>40</v>
      </c>
      <c r="U2368" t="s">
        <v>1151</v>
      </c>
      <c r="V2368" t="s">
        <v>2195</v>
      </c>
      <c r="W2368" t="s">
        <v>40</v>
      </c>
      <c r="X2368" t="s">
        <v>70</v>
      </c>
      <c r="Y2368" t="s">
        <v>39</v>
      </c>
      <c r="Z2368" t="s">
        <v>258</v>
      </c>
      <c r="AA2368" t="s">
        <v>134</v>
      </c>
      <c r="AB2368" t="s">
        <v>450</v>
      </c>
      <c r="AC2368" t="s">
        <v>57</v>
      </c>
      <c r="AD2368" t="s">
        <v>203</v>
      </c>
    </row>
    <row r="2369" spans="1:30" hidden="1" x14ac:dyDescent="0.3">
      <c r="A2369" t="s">
        <v>10098</v>
      </c>
      <c r="B2369" t="s">
        <v>10099</v>
      </c>
      <c r="C2369" s="1" t="str">
        <f t="shared" si="395"/>
        <v>21:0506</v>
      </c>
      <c r="D2369" s="1" t="str">
        <f t="shared" si="399"/>
        <v>21:0168</v>
      </c>
      <c r="E2369" t="s">
        <v>10100</v>
      </c>
      <c r="F2369" t="s">
        <v>10101</v>
      </c>
      <c r="H2369">
        <v>54.895615300000003</v>
      </c>
      <c r="I2369">
        <v>-60.669848100000003</v>
      </c>
      <c r="J2369" s="1" t="str">
        <f t="shared" si="400"/>
        <v>NGR lake sediment grab sample</v>
      </c>
      <c r="K2369" s="1" t="str">
        <f t="shared" si="401"/>
        <v>&lt;177 micron (NGR)</v>
      </c>
      <c r="L2369">
        <v>2</v>
      </c>
      <c r="M2369" t="s">
        <v>150</v>
      </c>
      <c r="N2369">
        <v>30</v>
      </c>
      <c r="O2369" t="s">
        <v>204</v>
      </c>
      <c r="P2369" t="s">
        <v>185</v>
      </c>
      <c r="Q2369" t="s">
        <v>55</v>
      </c>
      <c r="R2369" t="s">
        <v>176</v>
      </c>
      <c r="S2369" t="s">
        <v>136</v>
      </c>
      <c r="T2369" t="s">
        <v>40</v>
      </c>
      <c r="U2369" t="s">
        <v>135</v>
      </c>
      <c r="V2369" t="s">
        <v>264</v>
      </c>
      <c r="W2369" t="s">
        <v>40</v>
      </c>
      <c r="X2369" t="s">
        <v>43</v>
      </c>
      <c r="Y2369" t="s">
        <v>95</v>
      </c>
      <c r="Z2369" t="s">
        <v>204</v>
      </c>
      <c r="AA2369" t="s">
        <v>204</v>
      </c>
      <c r="AB2369" t="s">
        <v>1562</v>
      </c>
      <c r="AC2369" t="s">
        <v>233</v>
      </c>
      <c r="AD2369" t="s">
        <v>107</v>
      </c>
    </row>
    <row r="2370" spans="1:30" hidden="1" x14ac:dyDescent="0.3">
      <c r="A2370" t="s">
        <v>10102</v>
      </c>
      <c r="B2370" t="s">
        <v>10103</v>
      </c>
      <c r="C2370" s="1" t="str">
        <f t="shared" si="395"/>
        <v>21:0506</v>
      </c>
      <c r="D2370" s="1" t="str">
        <f t="shared" si="399"/>
        <v>21:0168</v>
      </c>
      <c r="E2370" t="s">
        <v>10104</v>
      </c>
      <c r="F2370" t="s">
        <v>10105</v>
      </c>
      <c r="H2370">
        <v>54.863544599999997</v>
      </c>
      <c r="I2370">
        <v>-60.700591600000003</v>
      </c>
      <c r="J2370" s="1" t="str">
        <f t="shared" si="400"/>
        <v>NGR lake sediment grab sample</v>
      </c>
      <c r="K2370" s="1" t="str">
        <f t="shared" si="401"/>
        <v>&lt;177 micron (NGR)</v>
      </c>
      <c r="L2370">
        <v>2</v>
      </c>
      <c r="M2370" t="s">
        <v>175</v>
      </c>
      <c r="N2370">
        <v>31</v>
      </c>
      <c r="O2370" t="s">
        <v>571</v>
      </c>
      <c r="P2370" t="s">
        <v>176</v>
      </c>
      <c r="Q2370" t="s">
        <v>37</v>
      </c>
      <c r="R2370" t="s">
        <v>79</v>
      </c>
      <c r="S2370" t="s">
        <v>37</v>
      </c>
      <c r="T2370" t="s">
        <v>40</v>
      </c>
      <c r="U2370" t="s">
        <v>211</v>
      </c>
      <c r="V2370" t="s">
        <v>271</v>
      </c>
      <c r="W2370" t="s">
        <v>40</v>
      </c>
      <c r="X2370" t="s">
        <v>43</v>
      </c>
      <c r="Y2370" t="s">
        <v>95</v>
      </c>
      <c r="Z2370" t="s">
        <v>134</v>
      </c>
      <c r="AA2370" t="s">
        <v>214</v>
      </c>
      <c r="AB2370" t="s">
        <v>1940</v>
      </c>
      <c r="AC2370" t="s">
        <v>239</v>
      </c>
      <c r="AD2370" t="s">
        <v>478</v>
      </c>
    </row>
    <row r="2371" spans="1:30" hidden="1" x14ac:dyDescent="0.3">
      <c r="A2371" t="s">
        <v>10106</v>
      </c>
      <c r="B2371" t="s">
        <v>10107</v>
      </c>
      <c r="C2371" s="1" t="str">
        <f t="shared" si="395"/>
        <v>21:0506</v>
      </c>
      <c r="D2371" s="1" t="str">
        <f t="shared" si="399"/>
        <v>21:0168</v>
      </c>
      <c r="E2371" t="s">
        <v>10108</v>
      </c>
      <c r="F2371" t="s">
        <v>10109</v>
      </c>
      <c r="H2371">
        <v>54.842512399999997</v>
      </c>
      <c r="I2371">
        <v>-60.725510200000002</v>
      </c>
      <c r="J2371" s="1" t="str">
        <f t="shared" si="400"/>
        <v>NGR lake sediment grab sample</v>
      </c>
      <c r="K2371" s="1" t="str">
        <f t="shared" si="401"/>
        <v>&lt;177 micron (NGR)</v>
      </c>
      <c r="L2371">
        <v>2</v>
      </c>
      <c r="M2371" t="s">
        <v>184</v>
      </c>
      <c r="N2371">
        <v>32</v>
      </c>
      <c r="O2371" t="s">
        <v>134</v>
      </c>
      <c r="P2371" t="s">
        <v>37</v>
      </c>
      <c r="Q2371" t="s">
        <v>55</v>
      </c>
      <c r="R2371" t="s">
        <v>136</v>
      </c>
      <c r="S2371" t="s">
        <v>39</v>
      </c>
      <c r="T2371" t="s">
        <v>40</v>
      </c>
      <c r="U2371" t="s">
        <v>255</v>
      </c>
      <c r="V2371" t="s">
        <v>248</v>
      </c>
      <c r="W2371" t="s">
        <v>40</v>
      </c>
      <c r="X2371" t="s">
        <v>43</v>
      </c>
      <c r="Y2371" t="s">
        <v>95</v>
      </c>
      <c r="Z2371" t="s">
        <v>204</v>
      </c>
      <c r="AA2371" t="s">
        <v>134</v>
      </c>
      <c r="AB2371" t="s">
        <v>385</v>
      </c>
      <c r="AC2371" t="s">
        <v>70</v>
      </c>
      <c r="AD2371" t="s">
        <v>115</v>
      </c>
    </row>
    <row r="2372" spans="1:30" hidden="1" x14ac:dyDescent="0.3">
      <c r="A2372" t="s">
        <v>10110</v>
      </c>
      <c r="B2372" t="s">
        <v>10111</v>
      </c>
      <c r="C2372" s="1" t="str">
        <f t="shared" si="395"/>
        <v>21:0506</v>
      </c>
      <c r="D2372" s="1" t="str">
        <f t="shared" si="399"/>
        <v>21:0168</v>
      </c>
      <c r="E2372" t="s">
        <v>10112</v>
      </c>
      <c r="F2372" t="s">
        <v>10113</v>
      </c>
      <c r="H2372">
        <v>54.772579</v>
      </c>
      <c r="I2372">
        <v>-60.697375100000002</v>
      </c>
      <c r="J2372" s="1" t="str">
        <f t="shared" si="400"/>
        <v>NGR lake sediment grab sample</v>
      </c>
      <c r="K2372" s="1" t="str">
        <f t="shared" si="401"/>
        <v>&lt;177 micron (NGR)</v>
      </c>
      <c r="L2372">
        <v>2</v>
      </c>
      <c r="M2372" t="s">
        <v>191</v>
      </c>
      <c r="N2372">
        <v>33</v>
      </c>
      <c r="O2372" t="s">
        <v>135</v>
      </c>
      <c r="P2372" t="s">
        <v>202</v>
      </c>
      <c r="Q2372" t="s">
        <v>37</v>
      </c>
      <c r="R2372" t="s">
        <v>130</v>
      </c>
      <c r="S2372" t="s">
        <v>92</v>
      </c>
      <c r="T2372" t="s">
        <v>40</v>
      </c>
      <c r="U2372" t="s">
        <v>941</v>
      </c>
      <c r="V2372" t="s">
        <v>60</v>
      </c>
      <c r="W2372" t="s">
        <v>40</v>
      </c>
      <c r="X2372" t="s">
        <v>43</v>
      </c>
      <c r="Y2372" t="s">
        <v>39</v>
      </c>
      <c r="Z2372" t="s">
        <v>204</v>
      </c>
      <c r="AA2372" t="s">
        <v>134</v>
      </c>
      <c r="AB2372" t="s">
        <v>6994</v>
      </c>
      <c r="AC2372" t="s">
        <v>620</v>
      </c>
      <c r="AD2372" t="s">
        <v>48</v>
      </c>
    </row>
    <row r="2373" spans="1:30" hidden="1" x14ac:dyDescent="0.3">
      <c r="A2373" t="s">
        <v>10114</v>
      </c>
      <c r="B2373" t="s">
        <v>10115</v>
      </c>
      <c r="C2373" s="1" t="str">
        <f t="shared" si="395"/>
        <v>21:0506</v>
      </c>
      <c r="D2373" s="1" t="str">
        <f t="shared" si="399"/>
        <v>21:0168</v>
      </c>
      <c r="E2373" t="s">
        <v>10116</v>
      </c>
      <c r="F2373" t="s">
        <v>10117</v>
      </c>
      <c r="H2373">
        <v>54.765412400000002</v>
      </c>
      <c r="I2373">
        <v>-60.694408699999997</v>
      </c>
      <c r="J2373" s="1" t="str">
        <f t="shared" si="400"/>
        <v>NGR lake sediment grab sample</v>
      </c>
      <c r="K2373" s="1" t="str">
        <f t="shared" si="401"/>
        <v>&lt;177 micron (NGR)</v>
      </c>
      <c r="L2373">
        <v>2</v>
      </c>
      <c r="M2373" t="s">
        <v>201</v>
      </c>
      <c r="N2373">
        <v>34</v>
      </c>
      <c r="O2373" t="s">
        <v>134</v>
      </c>
      <c r="P2373" t="s">
        <v>38</v>
      </c>
      <c r="Q2373" t="s">
        <v>55</v>
      </c>
      <c r="R2373" t="s">
        <v>68</v>
      </c>
      <c r="S2373" t="s">
        <v>37</v>
      </c>
      <c r="T2373" t="s">
        <v>40</v>
      </c>
      <c r="U2373" t="s">
        <v>134</v>
      </c>
      <c r="V2373" t="s">
        <v>248</v>
      </c>
      <c r="W2373" t="s">
        <v>40</v>
      </c>
      <c r="X2373" t="s">
        <v>43</v>
      </c>
      <c r="Y2373" t="s">
        <v>95</v>
      </c>
      <c r="Z2373" t="s">
        <v>153</v>
      </c>
      <c r="AA2373" t="s">
        <v>214</v>
      </c>
      <c r="AB2373" t="s">
        <v>265</v>
      </c>
      <c r="AC2373" t="s">
        <v>3511</v>
      </c>
      <c r="AD2373" t="s">
        <v>44</v>
      </c>
    </row>
    <row r="2374" spans="1:30" hidden="1" x14ac:dyDescent="0.3">
      <c r="A2374" t="s">
        <v>10118</v>
      </c>
      <c r="B2374" t="s">
        <v>10119</v>
      </c>
      <c r="C2374" s="1" t="str">
        <f t="shared" si="395"/>
        <v>21:0506</v>
      </c>
      <c r="D2374" s="1" t="str">
        <f t="shared" si="399"/>
        <v>21:0168</v>
      </c>
      <c r="E2374" t="s">
        <v>10120</v>
      </c>
      <c r="F2374" t="s">
        <v>10121</v>
      </c>
      <c r="H2374">
        <v>54.7077399</v>
      </c>
      <c r="I2374">
        <v>-60.653284200000002</v>
      </c>
      <c r="J2374" s="1" t="str">
        <f t="shared" si="400"/>
        <v>NGR lake sediment grab sample</v>
      </c>
      <c r="K2374" s="1" t="str">
        <f t="shared" si="401"/>
        <v>&lt;177 micron (NGR)</v>
      </c>
      <c r="L2374">
        <v>2</v>
      </c>
      <c r="M2374" t="s">
        <v>210</v>
      </c>
      <c r="N2374">
        <v>35</v>
      </c>
      <c r="O2374" t="s">
        <v>423</v>
      </c>
      <c r="P2374" t="s">
        <v>104</v>
      </c>
      <c r="Q2374" t="s">
        <v>55</v>
      </c>
      <c r="R2374" t="s">
        <v>134</v>
      </c>
      <c r="S2374" t="s">
        <v>54</v>
      </c>
      <c r="T2374" t="s">
        <v>194</v>
      </c>
      <c r="U2374" t="s">
        <v>9918</v>
      </c>
      <c r="V2374" t="s">
        <v>353</v>
      </c>
      <c r="W2374" t="s">
        <v>40</v>
      </c>
      <c r="X2374" t="s">
        <v>39</v>
      </c>
      <c r="Y2374" t="s">
        <v>39</v>
      </c>
      <c r="Z2374" t="s">
        <v>214</v>
      </c>
      <c r="AA2374" t="s">
        <v>135</v>
      </c>
      <c r="AB2374" t="s">
        <v>2095</v>
      </c>
      <c r="AC2374" t="s">
        <v>39</v>
      </c>
      <c r="AD2374" t="s">
        <v>605</v>
      </c>
    </row>
    <row r="2375" spans="1:30" hidden="1" x14ac:dyDescent="0.3">
      <c r="A2375" t="s">
        <v>10122</v>
      </c>
      <c r="B2375" t="s">
        <v>10123</v>
      </c>
      <c r="C2375" s="1" t="str">
        <f t="shared" si="395"/>
        <v>21:0506</v>
      </c>
      <c r="D2375" s="1" t="str">
        <f t="shared" si="399"/>
        <v>21:0168</v>
      </c>
      <c r="E2375" t="s">
        <v>10124</v>
      </c>
      <c r="F2375" t="s">
        <v>10125</v>
      </c>
      <c r="H2375">
        <v>54.676368600000004</v>
      </c>
      <c r="I2375">
        <v>-60.694092900000001</v>
      </c>
      <c r="J2375" s="1" t="str">
        <f t="shared" si="400"/>
        <v>NGR lake sediment grab sample</v>
      </c>
      <c r="K2375" s="1" t="str">
        <f t="shared" si="401"/>
        <v>&lt;177 micron (NGR)</v>
      </c>
      <c r="L2375">
        <v>2</v>
      </c>
      <c r="M2375" t="s">
        <v>221</v>
      </c>
      <c r="N2375">
        <v>36</v>
      </c>
      <c r="O2375" t="s">
        <v>391</v>
      </c>
      <c r="P2375" t="s">
        <v>35</v>
      </c>
      <c r="Q2375" t="s">
        <v>39</v>
      </c>
      <c r="R2375" t="s">
        <v>232</v>
      </c>
      <c r="S2375" t="s">
        <v>79</v>
      </c>
      <c r="T2375" t="s">
        <v>40</v>
      </c>
      <c r="U2375" t="s">
        <v>2585</v>
      </c>
      <c r="V2375" t="s">
        <v>974</v>
      </c>
      <c r="W2375" t="s">
        <v>194</v>
      </c>
      <c r="X2375" t="s">
        <v>43</v>
      </c>
      <c r="Y2375" t="s">
        <v>95</v>
      </c>
      <c r="Z2375" t="s">
        <v>134</v>
      </c>
      <c r="AA2375" t="s">
        <v>258</v>
      </c>
      <c r="AB2375" t="s">
        <v>1512</v>
      </c>
      <c r="AC2375" t="s">
        <v>505</v>
      </c>
      <c r="AD2375" t="s">
        <v>122</v>
      </c>
    </row>
    <row r="2376" spans="1:30" hidden="1" x14ac:dyDescent="0.3">
      <c r="A2376" t="s">
        <v>10126</v>
      </c>
      <c r="B2376" t="s">
        <v>10127</v>
      </c>
      <c r="C2376" s="1" t="str">
        <f t="shared" si="395"/>
        <v>21:0506</v>
      </c>
      <c r="D2376" s="1" t="str">
        <f t="shared" si="399"/>
        <v>21:0168</v>
      </c>
      <c r="E2376" t="s">
        <v>10128</v>
      </c>
      <c r="F2376" t="s">
        <v>10129</v>
      </c>
      <c r="H2376">
        <v>54.628692899999997</v>
      </c>
      <c r="I2376">
        <v>-60.6928725</v>
      </c>
      <c r="J2376" s="1" t="str">
        <f t="shared" si="400"/>
        <v>NGR lake sediment grab sample</v>
      </c>
      <c r="K2376" s="1" t="str">
        <f t="shared" si="401"/>
        <v>&lt;177 micron (NGR)</v>
      </c>
      <c r="L2376">
        <v>2</v>
      </c>
      <c r="M2376" t="s">
        <v>230</v>
      </c>
      <c r="N2376">
        <v>37</v>
      </c>
      <c r="O2376" t="s">
        <v>58</v>
      </c>
      <c r="P2376" t="s">
        <v>873</v>
      </c>
      <c r="Q2376" t="s">
        <v>37</v>
      </c>
      <c r="R2376" t="s">
        <v>134</v>
      </c>
      <c r="S2376" t="s">
        <v>153</v>
      </c>
      <c r="T2376" t="s">
        <v>40</v>
      </c>
      <c r="U2376" t="s">
        <v>533</v>
      </c>
      <c r="V2376" t="s">
        <v>1598</v>
      </c>
      <c r="W2376" t="s">
        <v>117</v>
      </c>
      <c r="X2376" t="s">
        <v>740</v>
      </c>
      <c r="Y2376" t="s">
        <v>55</v>
      </c>
      <c r="Z2376" t="s">
        <v>134</v>
      </c>
      <c r="AA2376" t="s">
        <v>258</v>
      </c>
      <c r="AB2376" t="s">
        <v>1779</v>
      </c>
      <c r="AC2376" t="s">
        <v>339</v>
      </c>
      <c r="AD2376" t="s">
        <v>48</v>
      </c>
    </row>
    <row r="2377" spans="1:30" hidden="1" x14ac:dyDescent="0.3">
      <c r="A2377" t="s">
        <v>10130</v>
      </c>
      <c r="B2377" t="s">
        <v>10131</v>
      </c>
      <c r="C2377" s="1" t="str">
        <f t="shared" si="395"/>
        <v>21:0506</v>
      </c>
      <c r="D2377" s="1" t="str">
        <f t="shared" si="399"/>
        <v>21:0168</v>
      </c>
      <c r="E2377" t="s">
        <v>10132</v>
      </c>
      <c r="F2377" t="s">
        <v>10133</v>
      </c>
      <c r="H2377">
        <v>54.603522699999999</v>
      </c>
      <c r="I2377">
        <v>-60.737172999999999</v>
      </c>
      <c r="J2377" s="1" t="str">
        <f t="shared" si="400"/>
        <v>NGR lake sediment grab sample</v>
      </c>
      <c r="K2377" s="1" t="str">
        <f t="shared" si="401"/>
        <v>&lt;177 micron (NGR)</v>
      </c>
      <c r="L2377">
        <v>2</v>
      </c>
      <c r="M2377" t="s">
        <v>238</v>
      </c>
      <c r="N2377">
        <v>38</v>
      </c>
      <c r="O2377" t="s">
        <v>135</v>
      </c>
      <c r="P2377" t="s">
        <v>510</v>
      </c>
      <c r="Q2377" t="s">
        <v>55</v>
      </c>
      <c r="R2377" t="s">
        <v>164</v>
      </c>
      <c r="S2377" t="s">
        <v>68</v>
      </c>
      <c r="T2377" t="s">
        <v>40</v>
      </c>
      <c r="U2377" t="s">
        <v>58</v>
      </c>
      <c r="V2377" t="s">
        <v>94</v>
      </c>
      <c r="W2377" t="s">
        <v>117</v>
      </c>
      <c r="X2377" t="s">
        <v>43</v>
      </c>
      <c r="Y2377" t="s">
        <v>37</v>
      </c>
      <c r="Z2377" t="s">
        <v>153</v>
      </c>
      <c r="AA2377" t="s">
        <v>258</v>
      </c>
      <c r="AB2377" t="s">
        <v>1788</v>
      </c>
      <c r="AC2377" t="s">
        <v>565</v>
      </c>
      <c r="AD2377" t="s">
        <v>115</v>
      </c>
    </row>
    <row r="2378" spans="1:30" hidden="1" x14ac:dyDescent="0.3">
      <c r="A2378" t="s">
        <v>10134</v>
      </c>
      <c r="B2378" t="s">
        <v>10135</v>
      </c>
      <c r="C2378" s="1" t="str">
        <f t="shared" si="395"/>
        <v>21:0506</v>
      </c>
      <c r="D2378" s="1" t="str">
        <f t="shared" si="399"/>
        <v>21:0168</v>
      </c>
      <c r="E2378" t="s">
        <v>10136</v>
      </c>
      <c r="F2378" t="s">
        <v>10137</v>
      </c>
      <c r="H2378">
        <v>54.604026400000002</v>
      </c>
      <c r="I2378">
        <v>-60.683011100000002</v>
      </c>
      <c r="J2378" s="1" t="str">
        <f t="shared" si="400"/>
        <v>NGR lake sediment grab sample</v>
      </c>
      <c r="K2378" s="1" t="str">
        <f t="shared" si="401"/>
        <v>&lt;177 micron (NGR)</v>
      </c>
      <c r="L2378">
        <v>2</v>
      </c>
      <c r="M2378" t="s">
        <v>246</v>
      </c>
      <c r="N2378">
        <v>39</v>
      </c>
      <c r="O2378" t="s">
        <v>864</v>
      </c>
      <c r="P2378" t="s">
        <v>86</v>
      </c>
      <c r="Q2378" t="s">
        <v>38</v>
      </c>
      <c r="R2378" t="s">
        <v>69</v>
      </c>
      <c r="S2378" t="s">
        <v>165</v>
      </c>
      <c r="T2378" t="s">
        <v>194</v>
      </c>
      <c r="U2378" t="s">
        <v>5815</v>
      </c>
      <c r="V2378" t="s">
        <v>740</v>
      </c>
      <c r="W2378" t="s">
        <v>239</v>
      </c>
      <c r="X2378" t="s">
        <v>79</v>
      </c>
      <c r="Y2378" t="s">
        <v>37</v>
      </c>
      <c r="Z2378" t="s">
        <v>135</v>
      </c>
      <c r="AA2378" t="s">
        <v>196</v>
      </c>
      <c r="AB2378" t="s">
        <v>462</v>
      </c>
      <c r="AC2378" t="s">
        <v>884</v>
      </c>
      <c r="AD2378" t="s">
        <v>1236</v>
      </c>
    </row>
    <row r="2379" spans="1:30" hidden="1" x14ac:dyDescent="0.3">
      <c r="A2379" t="s">
        <v>10138</v>
      </c>
      <c r="B2379" t="s">
        <v>10139</v>
      </c>
      <c r="C2379" s="1" t="str">
        <f t="shared" si="395"/>
        <v>21:0506</v>
      </c>
      <c r="D2379" s="1" t="str">
        <f>HYPERLINK("http://geochem.nrcan.gc.ca/cdogs/content/svy/svy_e.htm", "")</f>
        <v/>
      </c>
      <c r="G2379" s="1" t="str">
        <f>HYPERLINK("http://geochem.nrcan.gc.ca/cdogs/content/cr_/cr_00060_e.htm", "60")</f>
        <v>60</v>
      </c>
      <c r="J2379" t="s">
        <v>161</v>
      </c>
      <c r="K2379" t="s">
        <v>162</v>
      </c>
      <c r="L2379">
        <v>2</v>
      </c>
      <c r="M2379" t="s">
        <v>163</v>
      </c>
      <c r="N2379">
        <v>40</v>
      </c>
      <c r="O2379" t="s">
        <v>873</v>
      </c>
      <c r="P2379" t="s">
        <v>192</v>
      </c>
      <c r="Q2379" t="s">
        <v>55</v>
      </c>
      <c r="R2379" t="s">
        <v>54</v>
      </c>
      <c r="S2379" t="s">
        <v>131</v>
      </c>
      <c r="T2379" t="s">
        <v>40</v>
      </c>
      <c r="U2379" t="s">
        <v>3550</v>
      </c>
      <c r="V2379" t="s">
        <v>322</v>
      </c>
      <c r="W2379" t="s">
        <v>194</v>
      </c>
      <c r="X2379" t="s">
        <v>39</v>
      </c>
      <c r="Y2379" t="s">
        <v>55</v>
      </c>
      <c r="Z2379" t="s">
        <v>164</v>
      </c>
      <c r="AA2379" t="s">
        <v>135</v>
      </c>
      <c r="AB2379" t="s">
        <v>1522</v>
      </c>
      <c r="AC2379" t="s">
        <v>6786</v>
      </c>
      <c r="AD2379" t="s">
        <v>480</v>
      </c>
    </row>
    <row r="2380" spans="1:30" hidden="1" x14ac:dyDescent="0.3">
      <c r="A2380" t="s">
        <v>10140</v>
      </c>
      <c r="B2380" t="s">
        <v>10141</v>
      </c>
      <c r="C2380" s="1" t="str">
        <f t="shared" si="395"/>
        <v>21:0506</v>
      </c>
      <c r="D2380" s="1" t="str">
        <f t="shared" ref="D2380:D2398" si="402">HYPERLINK("http://geochem.nrcan.gc.ca/cdogs/content/svy/svy210168_e.htm", "21:0168")</f>
        <v>21:0168</v>
      </c>
      <c r="E2380" t="s">
        <v>10142</v>
      </c>
      <c r="F2380" t="s">
        <v>10143</v>
      </c>
      <c r="H2380">
        <v>54.636154500000004</v>
      </c>
      <c r="I2380">
        <v>-60.648035499999999</v>
      </c>
      <c r="J2380" s="1" t="str">
        <f t="shared" ref="J2380:J2398" si="403">HYPERLINK("http://geochem.nrcan.gc.ca/cdogs/content/kwd/kwd020027_e.htm", "NGR lake sediment grab sample")</f>
        <v>NGR lake sediment grab sample</v>
      </c>
      <c r="K2380" s="1" t="str">
        <f t="shared" ref="K2380:K2398" si="404">HYPERLINK("http://geochem.nrcan.gc.ca/cdogs/content/kwd/kwd080006_e.htm", "&lt;177 micron (NGR)")</f>
        <v>&lt;177 micron (NGR)</v>
      </c>
      <c r="L2380">
        <v>3</v>
      </c>
      <c r="M2380" t="s">
        <v>34</v>
      </c>
      <c r="N2380">
        <v>41</v>
      </c>
      <c r="O2380" t="s">
        <v>641</v>
      </c>
      <c r="P2380" t="s">
        <v>204</v>
      </c>
      <c r="Q2380" t="s">
        <v>37</v>
      </c>
      <c r="R2380" t="s">
        <v>377</v>
      </c>
      <c r="S2380" t="s">
        <v>119</v>
      </c>
      <c r="T2380" t="s">
        <v>194</v>
      </c>
      <c r="U2380" t="s">
        <v>3749</v>
      </c>
      <c r="V2380" t="s">
        <v>284</v>
      </c>
      <c r="W2380" t="s">
        <v>117</v>
      </c>
      <c r="X2380" t="s">
        <v>740</v>
      </c>
      <c r="Y2380" t="s">
        <v>37</v>
      </c>
      <c r="Z2380" t="s">
        <v>134</v>
      </c>
      <c r="AA2380" t="s">
        <v>45</v>
      </c>
      <c r="AB2380" t="s">
        <v>2203</v>
      </c>
      <c r="AC2380" t="s">
        <v>1578</v>
      </c>
      <c r="AD2380" t="s">
        <v>203</v>
      </c>
    </row>
    <row r="2381" spans="1:30" hidden="1" x14ac:dyDescent="0.3">
      <c r="A2381" t="s">
        <v>10144</v>
      </c>
      <c r="B2381" t="s">
        <v>10145</v>
      </c>
      <c r="C2381" s="1" t="str">
        <f t="shared" si="395"/>
        <v>21:0506</v>
      </c>
      <c r="D2381" s="1" t="str">
        <f t="shared" si="402"/>
        <v>21:0168</v>
      </c>
      <c r="E2381" t="s">
        <v>10142</v>
      </c>
      <c r="F2381" t="s">
        <v>10146</v>
      </c>
      <c r="H2381">
        <v>54.636154500000004</v>
      </c>
      <c r="I2381">
        <v>-60.648035499999999</v>
      </c>
      <c r="J2381" s="1" t="str">
        <f t="shared" si="403"/>
        <v>NGR lake sediment grab sample</v>
      </c>
      <c r="K2381" s="1" t="str">
        <f t="shared" si="404"/>
        <v>&lt;177 micron (NGR)</v>
      </c>
      <c r="L2381">
        <v>3</v>
      </c>
      <c r="M2381" t="s">
        <v>52</v>
      </c>
      <c r="N2381">
        <v>42</v>
      </c>
      <c r="O2381" t="s">
        <v>492</v>
      </c>
      <c r="P2381" t="s">
        <v>397</v>
      </c>
      <c r="Q2381" t="s">
        <v>55</v>
      </c>
      <c r="R2381" t="s">
        <v>256</v>
      </c>
      <c r="S2381" t="s">
        <v>202</v>
      </c>
      <c r="T2381" t="s">
        <v>194</v>
      </c>
      <c r="U2381" t="s">
        <v>688</v>
      </c>
      <c r="V2381" t="s">
        <v>39</v>
      </c>
      <c r="W2381" t="s">
        <v>117</v>
      </c>
      <c r="X2381" t="s">
        <v>740</v>
      </c>
      <c r="Y2381" t="s">
        <v>136</v>
      </c>
      <c r="Z2381" t="s">
        <v>134</v>
      </c>
      <c r="AA2381" t="s">
        <v>44</v>
      </c>
      <c r="AB2381" t="s">
        <v>650</v>
      </c>
      <c r="AC2381" t="s">
        <v>316</v>
      </c>
      <c r="AD2381" t="s">
        <v>155</v>
      </c>
    </row>
    <row r="2382" spans="1:30" hidden="1" x14ac:dyDescent="0.3">
      <c r="A2382" t="s">
        <v>10147</v>
      </c>
      <c r="B2382" t="s">
        <v>10148</v>
      </c>
      <c r="C2382" s="1" t="str">
        <f t="shared" si="395"/>
        <v>21:0506</v>
      </c>
      <c r="D2382" s="1" t="str">
        <f t="shared" si="402"/>
        <v>21:0168</v>
      </c>
      <c r="E2382" t="s">
        <v>10142</v>
      </c>
      <c r="F2382" t="s">
        <v>10149</v>
      </c>
      <c r="H2382">
        <v>54.636154500000004</v>
      </c>
      <c r="I2382">
        <v>-60.648035499999999</v>
      </c>
      <c r="J2382" s="1" t="str">
        <f t="shared" si="403"/>
        <v>NGR lake sediment grab sample</v>
      </c>
      <c r="K2382" s="1" t="str">
        <f t="shared" si="404"/>
        <v>&lt;177 micron (NGR)</v>
      </c>
      <c r="L2382">
        <v>3</v>
      </c>
      <c r="M2382" t="s">
        <v>65</v>
      </c>
      <c r="N2382">
        <v>43</v>
      </c>
      <c r="O2382" t="s">
        <v>782</v>
      </c>
      <c r="P2382" t="s">
        <v>397</v>
      </c>
      <c r="Q2382" t="s">
        <v>68</v>
      </c>
      <c r="R2382" t="s">
        <v>164</v>
      </c>
      <c r="S2382" t="s">
        <v>119</v>
      </c>
      <c r="T2382" t="s">
        <v>40</v>
      </c>
      <c r="U2382" t="s">
        <v>957</v>
      </c>
      <c r="V2382" t="s">
        <v>596</v>
      </c>
      <c r="W2382" t="s">
        <v>117</v>
      </c>
      <c r="X2382" t="s">
        <v>740</v>
      </c>
      <c r="Y2382" t="s">
        <v>136</v>
      </c>
      <c r="Z2382" t="s">
        <v>134</v>
      </c>
      <c r="AA2382" t="s">
        <v>44</v>
      </c>
      <c r="AB2382" t="s">
        <v>1779</v>
      </c>
      <c r="AC2382" t="s">
        <v>278</v>
      </c>
      <c r="AD2382" t="s">
        <v>438</v>
      </c>
    </row>
    <row r="2383" spans="1:30" hidden="1" x14ac:dyDescent="0.3">
      <c r="A2383" t="s">
        <v>10150</v>
      </c>
      <c r="B2383" t="s">
        <v>10151</v>
      </c>
      <c r="C2383" s="1" t="str">
        <f t="shared" si="395"/>
        <v>21:0506</v>
      </c>
      <c r="D2383" s="1" t="str">
        <f t="shared" si="402"/>
        <v>21:0168</v>
      </c>
      <c r="E2383" t="s">
        <v>10152</v>
      </c>
      <c r="F2383" t="s">
        <v>10153</v>
      </c>
      <c r="H2383">
        <v>54.640953099999997</v>
      </c>
      <c r="I2383">
        <v>-60.585390400000001</v>
      </c>
      <c r="J2383" s="1" t="str">
        <f t="shared" si="403"/>
        <v>NGR lake sediment grab sample</v>
      </c>
      <c r="K2383" s="1" t="str">
        <f t="shared" si="404"/>
        <v>&lt;177 micron (NGR)</v>
      </c>
      <c r="L2383">
        <v>3</v>
      </c>
      <c r="M2383" t="s">
        <v>76</v>
      </c>
      <c r="N2383">
        <v>44</v>
      </c>
      <c r="O2383" t="s">
        <v>391</v>
      </c>
      <c r="P2383" t="s">
        <v>128</v>
      </c>
      <c r="Q2383" t="s">
        <v>95</v>
      </c>
      <c r="R2383" t="s">
        <v>67</v>
      </c>
      <c r="S2383" t="s">
        <v>37</v>
      </c>
      <c r="T2383" t="s">
        <v>40</v>
      </c>
      <c r="U2383" t="s">
        <v>414</v>
      </c>
      <c r="V2383" t="s">
        <v>117</v>
      </c>
      <c r="W2383" t="s">
        <v>40</v>
      </c>
      <c r="X2383" t="s">
        <v>70</v>
      </c>
      <c r="Y2383" t="s">
        <v>136</v>
      </c>
      <c r="Z2383" t="s">
        <v>185</v>
      </c>
      <c r="AA2383" t="s">
        <v>214</v>
      </c>
      <c r="AB2383" t="s">
        <v>383</v>
      </c>
      <c r="AC2383" t="s">
        <v>596</v>
      </c>
      <c r="AD2383" t="s">
        <v>45</v>
      </c>
    </row>
    <row r="2384" spans="1:30" hidden="1" x14ac:dyDescent="0.3">
      <c r="A2384" t="s">
        <v>10154</v>
      </c>
      <c r="B2384" t="s">
        <v>10155</v>
      </c>
      <c r="C2384" s="1" t="str">
        <f t="shared" si="395"/>
        <v>21:0506</v>
      </c>
      <c r="D2384" s="1" t="str">
        <f t="shared" si="402"/>
        <v>21:0168</v>
      </c>
      <c r="E2384" t="s">
        <v>10156</v>
      </c>
      <c r="F2384" t="s">
        <v>10157</v>
      </c>
      <c r="H2384">
        <v>54.670889799999998</v>
      </c>
      <c r="I2384">
        <v>-60.575113600000002</v>
      </c>
      <c r="J2384" s="1" t="str">
        <f t="shared" si="403"/>
        <v>NGR lake sediment grab sample</v>
      </c>
      <c r="K2384" s="1" t="str">
        <f t="shared" si="404"/>
        <v>&lt;177 micron (NGR)</v>
      </c>
      <c r="L2384">
        <v>3</v>
      </c>
      <c r="M2384" t="s">
        <v>91</v>
      </c>
      <c r="N2384">
        <v>45</v>
      </c>
      <c r="O2384" t="s">
        <v>255</v>
      </c>
      <c r="P2384" t="s">
        <v>477</v>
      </c>
      <c r="Q2384" t="s">
        <v>95</v>
      </c>
      <c r="R2384" t="s">
        <v>67</v>
      </c>
      <c r="S2384" t="s">
        <v>68</v>
      </c>
      <c r="T2384" t="s">
        <v>194</v>
      </c>
      <c r="U2384" t="s">
        <v>103</v>
      </c>
      <c r="V2384" t="s">
        <v>649</v>
      </c>
      <c r="W2384" t="s">
        <v>194</v>
      </c>
      <c r="X2384" t="s">
        <v>179</v>
      </c>
      <c r="Y2384" t="s">
        <v>136</v>
      </c>
      <c r="Z2384" t="s">
        <v>153</v>
      </c>
      <c r="AA2384" t="s">
        <v>58</v>
      </c>
      <c r="AB2384" t="s">
        <v>1290</v>
      </c>
      <c r="AC2384" t="s">
        <v>830</v>
      </c>
      <c r="AD2384" t="s">
        <v>45</v>
      </c>
    </row>
    <row r="2385" spans="1:30" hidden="1" x14ac:dyDescent="0.3">
      <c r="A2385" t="s">
        <v>10158</v>
      </c>
      <c r="B2385" t="s">
        <v>10159</v>
      </c>
      <c r="C2385" s="1" t="str">
        <f t="shared" si="395"/>
        <v>21:0506</v>
      </c>
      <c r="D2385" s="1" t="str">
        <f t="shared" si="402"/>
        <v>21:0168</v>
      </c>
      <c r="E2385" t="s">
        <v>10160</v>
      </c>
      <c r="F2385" t="s">
        <v>10161</v>
      </c>
      <c r="H2385">
        <v>54.676817300000003</v>
      </c>
      <c r="I2385">
        <v>-60.620150299999999</v>
      </c>
      <c r="J2385" s="1" t="str">
        <f t="shared" si="403"/>
        <v>NGR lake sediment grab sample</v>
      </c>
      <c r="K2385" s="1" t="str">
        <f t="shared" si="404"/>
        <v>&lt;177 micron (NGR)</v>
      </c>
      <c r="L2385">
        <v>3</v>
      </c>
      <c r="M2385" t="s">
        <v>102</v>
      </c>
      <c r="N2385">
        <v>46</v>
      </c>
      <c r="O2385" t="s">
        <v>2590</v>
      </c>
      <c r="P2385" t="s">
        <v>247</v>
      </c>
      <c r="Q2385" t="s">
        <v>131</v>
      </c>
      <c r="R2385" t="s">
        <v>270</v>
      </c>
      <c r="S2385" t="s">
        <v>165</v>
      </c>
      <c r="T2385" t="s">
        <v>40</v>
      </c>
      <c r="U2385" t="s">
        <v>7080</v>
      </c>
      <c r="V2385" t="s">
        <v>293</v>
      </c>
      <c r="W2385" t="s">
        <v>40</v>
      </c>
      <c r="X2385" t="s">
        <v>70</v>
      </c>
      <c r="Y2385" t="s">
        <v>39</v>
      </c>
      <c r="Z2385" t="s">
        <v>337</v>
      </c>
      <c r="AA2385" t="s">
        <v>58</v>
      </c>
      <c r="AB2385" t="s">
        <v>3589</v>
      </c>
      <c r="AC2385" t="s">
        <v>565</v>
      </c>
      <c r="AD2385" t="s">
        <v>1412</v>
      </c>
    </row>
    <row r="2386" spans="1:30" hidden="1" x14ac:dyDescent="0.3">
      <c r="A2386" t="s">
        <v>10162</v>
      </c>
      <c r="B2386" t="s">
        <v>10163</v>
      </c>
      <c r="C2386" s="1" t="str">
        <f t="shared" si="395"/>
        <v>21:0506</v>
      </c>
      <c r="D2386" s="1" t="str">
        <f t="shared" si="402"/>
        <v>21:0168</v>
      </c>
      <c r="E2386" t="s">
        <v>10164</v>
      </c>
      <c r="F2386" t="s">
        <v>10165</v>
      </c>
      <c r="H2386">
        <v>54.713357000000002</v>
      </c>
      <c r="I2386">
        <v>-60.608615700000001</v>
      </c>
      <c r="J2386" s="1" t="str">
        <f t="shared" si="403"/>
        <v>NGR lake sediment grab sample</v>
      </c>
      <c r="K2386" s="1" t="str">
        <f t="shared" si="404"/>
        <v>&lt;177 micron (NGR)</v>
      </c>
      <c r="L2386">
        <v>3</v>
      </c>
      <c r="M2386" t="s">
        <v>113</v>
      </c>
      <c r="N2386">
        <v>47</v>
      </c>
      <c r="O2386" t="s">
        <v>152</v>
      </c>
      <c r="P2386" t="s">
        <v>108</v>
      </c>
      <c r="Q2386" t="s">
        <v>55</v>
      </c>
      <c r="R2386" t="s">
        <v>164</v>
      </c>
      <c r="S2386" t="s">
        <v>119</v>
      </c>
      <c r="T2386" t="s">
        <v>194</v>
      </c>
      <c r="U2386" t="s">
        <v>3594</v>
      </c>
      <c r="V2386" t="s">
        <v>106</v>
      </c>
      <c r="W2386" t="s">
        <v>117</v>
      </c>
      <c r="X2386" t="s">
        <v>70</v>
      </c>
      <c r="Y2386" t="s">
        <v>37</v>
      </c>
      <c r="Z2386" t="s">
        <v>134</v>
      </c>
      <c r="AA2386" t="s">
        <v>83</v>
      </c>
      <c r="AB2386" t="s">
        <v>10166</v>
      </c>
      <c r="AC2386" t="s">
        <v>598</v>
      </c>
      <c r="AD2386" t="s">
        <v>478</v>
      </c>
    </row>
    <row r="2387" spans="1:30" hidden="1" x14ac:dyDescent="0.3">
      <c r="A2387" t="s">
        <v>10167</v>
      </c>
      <c r="B2387" t="s">
        <v>10168</v>
      </c>
      <c r="C2387" s="1" t="str">
        <f t="shared" si="395"/>
        <v>21:0506</v>
      </c>
      <c r="D2387" s="1" t="str">
        <f t="shared" si="402"/>
        <v>21:0168</v>
      </c>
      <c r="E2387" t="s">
        <v>10169</v>
      </c>
      <c r="F2387" t="s">
        <v>10170</v>
      </c>
      <c r="H2387">
        <v>54.751491700000003</v>
      </c>
      <c r="I2387">
        <v>-60.621955</v>
      </c>
      <c r="J2387" s="1" t="str">
        <f t="shared" si="403"/>
        <v>NGR lake sediment grab sample</v>
      </c>
      <c r="K2387" s="1" t="str">
        <f t="shared" si="404"/>
        <v>&lt;177 micron (NGR)</v>
      </c>
      <c r="L2387">
        <v>3</v>
      </c>
      <c r="M2387" t="s">
        <v>127</v>
      </c>
      <c r="N2387">
        <v>48</v>
      </c>
      <c r="O2387" t="s">
        <v>44</v>
      </c>
      <c r="P2387" t="s">
        <v>329</v>
      </c>
      <c r="Q2387" t="s">
        <v>95</v>
      </c>
      <c r="R2387" t="s">
        <v>79</v>
      </c>
      <c r="S2387" t="s">
        <v>68</v>
      </c>
      <c r="T2387" t="s">
        <v>649</v>
      </c>
      <c r="U2387" t="s">
        <v>222</v>
      </c>
      <c r="V2387" t="s">
        <v>42</v>
      </c>
      <c r="W2387" t="s">
        <v>233</v>
      </c>
      <c r="X2387" t="s">
        <v>70</v>
      </c>
      <c r="Y2387" t="s">
        <v>55</v>
      </c>
      <c r="Z2387" t="s">
        <v>164</v>
      </c>
      <c r="AA2387" t="s">
        <v>45</v>
      </c>
      <c r="AB2387" t="s">
        <v>1932</v>
      </c>
      <c r="AC2387" t="s">
        <v>884</v>
      </c>
      <c r="AD2387" t="s">
        <v>45</v>
      </c>
    </row>
    <row r="2388" spans="1:30" hidden="1" x14ac:dyDescent="0.3">
      <c r="A2388" t="s">
        <v>10171</v>
      </c>
      <c r="B2388" t="s">
        <v>10172</v>
      </c>
      <c r="C2388" s="1" t="str">
        <f t="shared" si="395"/>
        <v>21:0506</v>
      </c>
      <c r="D2388" s="1" t="str">
        <f t="shared" si="402"/>
        <v>21:0168</v>
      </c>
      <c r="E2388" t="s">
        <v>10173</v>
      </c>
      <c r="F2388" t="s">
        <v>10174</v>
      </c>
      <c r="H2388">
        <v>54.780890900000003</v>
      </c>
      <c r="I2388">
        <v>-60.605283399999998</v>
      </c>
      <c r="J2388" s="1" t="str">
        <f t="shared" si="403"/>
        <v>NGR lake sediment grab sample</v>
      </c>
      <c r="K2388" s="1" t="str">
        <f t="shared" si="404"/>
        <v>&lt;177 micron (NGR)</v>
      </c>
      <c r="L2388">
        <v>3</v>
      </c>
      <c r="M2388" t="s">
        <v>142</v>
      </c>
      <c r="N2388">
        <v>49</v>
      </c>
      <c r="O2388" t="s">
        <v>760</v>
      </c>
      <c r="P2388" t="s">
        <v>1101</v>
      </c>
      <c r="Q2388" t="s">
        <v>37</v>
      </c>
      <c r="R2388" t="s">
        <v>67</v>
      </c>
      <c r="S2388" t="s">
        <v>145</v>
      </c>
      <c r="T2388" t="s">
        <v>194</v>
      </c>
      <c r="U2388" t="s">
        <v>10175</v>
      </c>
      <c r="V2388" t="s">
        <v>3340</v>
      </c>
      <c r="W2388" t="s">
        <v>144</v>
      </c>
      <c r="X2388" t="s">
        <v>256</v>
      </c>
      <c r="Y2388" t="s">
        <v>55</v>
      </c>
      <c r="Z2388" t="s">
        <v>164</v>
      </c>
      <c r="AA2388" t="s">
        <v>44</v>
      </c>
      <c r="AB2388" t="s">
        <v>837</v>
      </c>
      <c r="AC2388" t="s">
        <v>2278</v>
      </c>
      <c r="AD2388" t="s">
        <v>83</v>
      </c>
    </row>
    <row r="2389" spans="1:30" hidden="1" x14ac:dyDescent="0.3">
      <c r="A2389" t="s">
        <v>10176</v>
      </c>
      <c r="B2389" t="s">
        <v>10177</v>
      </c>
      <c r="C2389" s="1" t="str">
        <f t="shared" si="395"/>
        <v>21:0506</v>
      </c>
      <c r="D2389" s="1" t="str">
        <f t="shared" si="402"/>
        <v>21:0168</v>
      </c>
      <c r="E2389" t="s">
        <v>10178</v>
      </c>
      <c r="F2389" t="s">
        <v>10179</v>
      </c>
      <c r="H2389">
        <v>54.780152200000003</v>
      </c>
      <c r="I2389">
        <v>-60.580738799999999</v>
      </c>
      <c r="J2389" s="1" t="str">
        <f t="shared" si="403"/>
        <v>NGR lake sediment grab sample</v>
      </c>
      <c r="K2389" s="1" t="str">
        <f t="shared" si="404"/>
        <v>&lt;177 micron (NGR)</v>
      </c>
      <c r="L2389">
        <v>3</v>
      </c>
      <c r="M2389" t="s">
        <v>150</v>
      </c>
      <c r="N2389">
        <v>50</v>
      </c>
      <c r="O2389" t="s">
        <v>58</v>
      </c>
      <c r="P2389" t="s">
        <v>78</v>
      </c>
      <c r="Q2389" t="s">
        <v>37</v>
      </c>
      <c r="R2389" t="s">
        <v>256</v>
      </c>
      <c r="S2389" t="s">
        <v>130</v>
      </c>
      <c r="T2389" t="s">
        <v>40</v>
      </c>
      <c r="U2389" t="s">
        <v>859</v>
      </c>
      <c r="V2389" t="s">
        <v>461</v>
      </c>
      <c r="W2389" t="s">
        <v>194</v>
      </c>
      <c r="X2389" t="s">
        <v>179</v>
      </c>
      <c r="Y2389" t="s">
        <v>68</v>
      </c>
      <c r="Z2389" t="s">
        <v>204</v>
      </c>
      <c r="AA2389" t="s">
        <v>58</v>
      </c>
      <c r="AB2389" t="s">
        <v>559</v>
      </c>
      <c r="AC2389" t="s">
        <v>266</v>
      </c>
      <c r="AD2389" t="s">
        <v>71</v>
      </c>
    </row>
    <row r="2390" spans="1:30" hidden="1" x14ac:dyDescent="0.3">
      <c r="A2390" t="s">
        <v>10180</v>
      </c>
      <c r="B2390" t="s">
        <v>10181</v>
      </c>
      <c r="C2390" s="1" t="str">
        <f t="shared" si="395"/>
        <v>21:0506</v>
      </c>
      <c r="D2390" s="1" t="str">
        <f t="shared" si="402"/>
        <v>21:0168</v>
      </c>
      <c r="E2390" t="s">
        <v>10182</v>
      </c>
      <c r="F2390" t="s">
        <v>10183</v>
      </c>
      <c r="H2390">
        <v>54.804720699999997</v>
      </c>
      <c r="I2390">
        <v>-60.570431200000002</v>
      </c>
      <c r="J2390" s="1" t="str">
        <f t="shared" si="403"/>
        <v>NGR lake sediment grab sample</v>
      </c>
      <c r="K2390" s="1" t="str">
        <f t="shared" si="404"/>
        <v>&lt;177 micron (NGR)</v>
      </c>
      <c r="L2390">
        <v>3</v>
      </c>
      <c r="M2390" t="s">
        <v>175</v>
      </c>
      <c r="N2390">
        <v>51</v>
      </c>
      <c r="O2390" t="s">
        <v>231</v>
      </c>
      <c r="P2390" t="s">
        <v>648</v>
      </c>
      <c r="Q2390" t="s">
        <v>136</v>
      </c>
      <c r="R2390" t="s">
        <v>169</v>
      </c>
      <c r="S2390" t="s">
        <v>92</v>
      </c>
      <c r="T2390" t="s">
        <v>40</v>
      </c>
      <c r="U2390" t="s">
        <v>1125</v>
      </c>
      <c r="V2390" t="s">
        <v>248</v>
      </c>
      <c r="W2390" t="s">
        <v>144</v>
      </c>
      <c r="X2390" t="s">
        <v>70</v>
      </c>
      <c r="Y2390" t="s">
        <v>55</v>
      </c>
      <c r="Z2390" t="s">
        <v>67</v>
      </c>
      <c r="AA2390" t="s">
        <v>44</v>
      </c>
      <c r="AB2390" t="s">
        <v>8073</v>
      </c>
      <c r="AC2390" t="s">
        <v>1411</v>
      </c>
      <c r="AD2390" t="s">
        <v>314</v>
      </c>
    </row>
    <row r="2391" spans="1:30" hidden="1" x14ac:dyDescent="0.3">
      <c r="A2391" t="s">
        <v>10184</v>
      </c>
      <c r="B2391" t="s">
        <v>10185</v>
      </c>
      <c r="C2391" s="1" t="str">
        <f t="shared" si="395"/>
        <v>21:0506</v>
      </c>
      <c r="D2391" s="1" t="str">
        <f t="shared" si="402"/>
        <v>21:0168</v>
      </c>
      <c r="E2391" t="s">
        <v>10186</v>
      </c>
      <c r="F2391" t="s">
        <v>10187</v>
      </c>
      <c r="H2391">
        <v>54.804597700000002</v>
      </c>
      <c r="I2391">
        <v>-60.586342799999997</v>
      </c>
      <c r="J2391" s="1" t="str">
        <f t="shared" si="403"/>
        <v>NGR lake sediment grab sample</v>
      </c>
      <c r="K2391" s="1" t="str">
        <f t="shared" si="404"/>
        <v>&lt;177 micron (NGR)</v>
      </c>
      <c r="L2391">
        <v>3</v>
      </c>
      <c r="M2391" t="s">
        <v>184</v>
      </c>
      <c r="N2391">
        <v>52</v>
      </c>
      <c r="O2391" t="s">
        <v>314</v>
      </c>
      <c r="P2391" t="s">
        <v>291</v>
      </c>
      <c r="Q2391" t="s">
        <v>68</v>
      </c>
      <c r="R2391" t="s">
        <v>145</v>
      </c>
      <c r="S2391" t="s">
        <v>131</v>
      </c>
      <c r="T2391" t="s">
        <v>194</v>
      </c>
      <c r="U2391" t="s">
        <v>3885</v>
      </c>
      <c r="V2391" t="s">
        <v>596</v>
      </c>
      <c r="W2391" t="s">
        <v>94</v>
      </c>
      <c r="X2391" t="s">
        <v>54</v>
      </c>
      <c r="Y2391" t="s">
        <v>39</v>
      </c>
      <c r="Z2391" t="s">
        <v>204</v>
      </c>
      <c r="AA2391" t="s">
        <v>45</v>
      </c>
      <c r="AB2391" t="s">
        <v>385</v>
      </c>
      <c r="AC2391" t="s">
        <v>4178</v>
      </c>
      <c r="AD2391" t="s">
        <v>48</v>
      </c>
    </row>
    <row r="2392" spans="1:30" hidden="1" x14ac:dyDescent="0.3">
      <c r="A2392" t="s">
        <v>10188</v>
      </c>
      <c r="B2392" t="s">
        <v>10189</v>
      </c>
      <c r="C2392" s="1" t="str">
        <f t="shared" si="395"/>
        <v>21:0506</v>
      </c>
      <c r="D2392" s="1" t="str">
        <f t="shared" si="402"/>
        <v>21:0168</v>
      </c>
      <c r="E2392" t="s">
        <v>10190</v>
      </c>
      <c r="F2392" t="s">
        <v>10191</v>
      </c>
      <c r="H2392">
        <v>54.819247599999997</v>
      </c>
      <c r="I2392">
        <v>-60.560140400000002</v>
      </c>
      <c r="J2392" s="1" t="str">
        <f t="shared" si="403"/>
        <v>NGR lake sediment grab sample</v>
      </c>
      <c r="K2392" s="1" t="str">
        <f t="shared" si="404"/>
        <v>&lt;177 micron (NGR)</v>
      </c>
      <c r="L2392">
        <v>3</v>
      </c>
      <c r="M2392" t="s">
        <v>191</v>
      </c>
      <c r="N2392">
        <v>53</v>
      </c>
      <c r="O2392" t="s">
        <v>196</v>
      </c>
      <c r="P2392" t="s">
        <v>510</v>
      </c>
      <c r="Q2392" t="s">
        <v>131</v>
      </c>
      <c r="R2392" t="s">
        <v>119</v>
      </c>
      <c r="S2392" t="s">
        <v>176</v>
      </c>
      <c r="T2392" t="s">
        <v>117</v>
      </c>
      <c r="U2392" t="s">
        <v>10192</v>
      </c>
      <c r="V2392" t="s">
        <v>884</v>
      </c>
      <c r="W2392" t="s">
        <v>94</v>
      </c>
      <c r="X2392" t="s">
        <v>70</v>
      </c>
      <c r="Y2392" t="s">
        <v>165</v>
      </c>
      <c r="Z2392" t="s">
        <v>35</v>
      </c>
      <c r="AA2392" t="s">
        <v>44</v>
      </c>
      <c r="AB2392" t="s">
        <v>5289</v>
      </c>
      <c r="AC2392" t="s">
        <v>59</v>
      </c>
      <c r="AD2392" t="s">
        <v>409</v>
      </c>
    </row>
    <row r="2393" spans="1:30" hidden="1" x14ac:dyDescent="0.3">
      <c r="A2393" t="s">
        <v>10193</v>
      </c>
      <c r="B2393" t="s">
        <v>10194</v>
      </c>
      <c r="C2393" s="1" t="str">
        <f t="shared" si="395"/>
        <v>21:0506</v>
      </c>
      <c r="D2393" s="1" t="str">
        <f t="shared" si="402"/>
        <v>21:0168</v>
      </c>
      <c r="E2393" t="s">
        <v>10195</v>
      </c>
      <c r="F2393" t="s">
        <v>10196</v>
      </c>
      <c r="H2393">
        <v>54.840242600000003</v>
      </c>
      <c r="I2393">
        <v>-60.613325199999998</v>
      </c>
      <c r="J2393" s="1" t="str">
        <f t="shared" si="403"/>
        <v>NGR lake sediment grab sample</v>
      </c>
      <c r="K2393" s="1" t="str">
        <f t="shared" si="404"/>
        <v>&lt;177 micron (NGR)</v>
      </c>
      <c r="L2393">
        <v>3</v>
      </c>
      <c r="M2393" t="s">
        <v>201</v>
      </c>
      <c r="N2393">
        <v>54</v>
      </c>
      <c r="O2393" t="s">
        <v>192</v>
      </c>
      <c r="P2393" t="s">
        <v>92</v>
      </c>
      <c r="Q2393" t="s">
        <v>153</v>
      </c>
      <c r="R2393" t="s">
        <v>79</v>
      </c>
      <c r="S2393" t="s">
        <v>37</v>
      </c>
      <c r="T2393" t="s">
        <v>40</v>
      </c>
      <c r="U2393" t="s">
        <v>1047</v>
      </c>
      <c r="V2393" t="s">
        <v>264</v>
      </c>
      <c r="W2393" t="s">
        <v>40</v>
      </c>
      <c r="X2393" t="s">
        <v>43</v>
      </c>
      <c r="Y2393" t="s">
        <v>95</v>
      </c>
      <c r="Z2393" t="s">
        <v>67</v>
      </c>
      <c r="AA2393" t="s">
        <v>204</v>
      </c>
      <c r="AB2393" t="s">
        <v>8571</v>
      </c>
      <c r="AC2393" t="s">
        <v>239</v>
      </c>
      <c r="AD2393" t="s">
        <v>196</v>
      </c>
    </row>
    <row r="2394" spans="1:30" hidden="1" x14ac:dyDescent="0.3">
      <c r="A2394" t="s">
        <v>10197</v>
      </c>
      <c r="B2394" t="s">
        <v>10198</v>
      </c>
      <c r="C2394" s="1" t="str">
        <f t="shared" si="395"/>
        <v>21:0506</v>
      </c>
      <c r="D2394" s="1" t="str">
        <f t="shared" si="402"/>
        <v>21:0168</v>
      </c>
      <c r="E2394" t="s">
        <v>10199</v>
      </c>
      <c r="F2394" t="s">
        <v>10200</v>
      </c>
      <c r="H2394">
        <v>54.859893499999998</v>
      </c>
      <c r="I2394">
        <v>-60.379659199999999</v>
      </c>
      <c r="J2394" s="1" t="str">
        <f t="shared" si="403"/>
        <v>NGR lake sediment grab sample</v>
      </c>
      <c r="K2394" s="1" t="str">
        <f t="shared" si="404"/>
        <v>&lt;177 micron (NGR)</v>
      </c>
      <c r="L2394">
        <v>3</v>
      </c>
      <c r="M2394" t="s">
        <v>210</v>
      </c>
      <c r="N2394">
        <v>55</v>
      </c>
      <c r="O2394" t="s">
        <v>397</v>
      </c>
      <c r="P2394" t="s">
        <v>232</v>
      </c>
      <c r="Q2394" t="s">
        <v>37</v>
      </c>
      <c r="R2394" t="s">
        <v>202</v>
      </c>
      <c r="S2394" t="s">
        <v>136</v>
      </c>
      <c r="T2394" t="s">
        <v>40</v>
      </c>
      <c r="U2394" t="s">
        <v>733</v>
      </c>
      <c r="V2394" t="s">
        <v>94</v>
      </c>
      <c r="W2394" t="s">
        <v>40</v>
      </c>
      <c r="X2394" t="s">
        <v>43</v>
      </c>
      <c r="Y2394" t="s">
        <v>55</v>
      </c>
      <c r="Z2394" t="s">
        <v>134</v>
      </c>
      <c r="AA2394" t="s">
        <v>214</v>
      </c>
      <c r="AB2394" t="s">
        <v>265</v>
      </c>
      <c r="AC2394" t="s">
        <v>293</v>
      </c>
      <c r="AD2394" t="s">
        <v>83</v>
      </c>
    </row>
    <row r="2395" spans="1:30" hidden="1" x14ac:dyDescent="0.3">
      <c r="A2395" t="s">
        <v>10201</v>
      </c>
      <c r="B2395" t="s">
        <v>10202</v>
      </c>
      <c r="C2395" s="1" t="str">
        <f t="shared" si="395"/>
        <v>21:0506</v>
      </c>
      <c r="D2395" s="1" t="str">
        <f t="shared" si="402"/>
        <v>21:0168</v>
      </c>
      <c r="E2395" t="s">
        <v>10203</v>
      </c>
      <c r="F2395" t="s">
        <v>10204</v>
      </c>
      <c r="H2395">
        <v>54.8964912</v>
      </c>
      <c r="I2395">
        <v>-60.329348500000002</v>
      </c>
      <c r="J2395" s="1" t="str">
        <f t="shared" si="403"/>
        <v>NGR lake sediment grab sample</v>
      </c>
      <c r="K2395" s="1" t="str">
        <f t="shared" si="404"/>
        <v>&lt;177 micron (NGR)</v>
      </c>
      <c r="L2395">
        <v>3</v>
      </c>
      <c r="M2395" t="s">
        <v>221</v>
      </c>
      <c r="N2395">
        <v>56</v>
      </c>
      <c r="O2395" t="s">
        <v>231</v>
      </c>
      <c r="P2395" t="s">
        <v>69</v>
      </c>
      <c r="Q2395" t="s">
        <v>55</v>
      </c>
      <c r="R2395" t="s">
        <v>185</v>
      </c>
      <c r="S2395" t="s">
        <v>164</v>
      </c>
      <c r="T2395" t="s">
        <v>117</v>
      </c>
      <c r="U2395" t="s">
        <v>7371</v>
      </c>
      <c r="V2395" t="s">
        <v>278</v>
      </c>
      <c r="W2395" t="s">
        <v>194</v>
      </c>
      <c r="X2395" t="s">
        <v>68</v>
      </c>
      <c r="Y2395" t="s">
        <v>131</v>
      </c>
      <c r="Z2395" t="s">
        <v>337</v>
      </c>
      <c r="AA2395" t="s">
        <v>196</v>
      </c>
      <c r="AB2395" t="s">
        <v>3974</v>
      </c>
      <c r="AC2395" t="s">
        <v>589</v>
      </c>
      <c r="AD2395" t="s">
        <v>107</v>
      </c>
    </row>
    <row r="2396" spans="1:30" hidden="1" x14ac:dyDescent="0.3">
      <c r="A2396" t="s">
        <v>10205</v>
      </c>
      <c r="B2396" t="s">
        <v>10206</v>
      </c>
      <c r="C2396" s="1" t="str">
        <f t="shared" si="395"/>
        <v>21:0506</v>
      </c>
      <c r="D2396" s="1" t="str">
        <f t="shared" si="402"/>
        <v>21:0168</v>
      </c>
      <c r="E2396" t="s">
        <v>10207</v>
      </c>
      <c r="F2396" t="s">
        <v>10208</v>
      </c>
      <c r="H2396">
        <v>54.917763399999998</v>
      </c>
      <c r="I2396">
        <v>-60.279214899999999</v>
      </c>
      <c r="J2396" s="1" t="str">
        <f t="shared" si="403"/>
        <v>NGR lake sediment grab sample</v>
      </c>
      <c r="K2396" s="1" t="str">
        <f t="shared" si="404"/>
        <v>&lt;177 micron (NGR)</v>
      </c>
      <c r="L2396">
        <v>3</v>
      </c>
      <c r="M2396" t="s">
        <v>230</v>
      </c>
      <c r="N2396">
        <v>57</v>
      </c>
      <c r="O2396" t="s">
        <v>82</v>
      </c>
      <c r="P2396" t="s">
        <v>143</v>
      </c>
      <c r="Q2396" t="s">
        <v>55</v>
      </c>
      <c r="R2396" t="s">
        <v>185</v>
      </c>
      <c r="S2396" t="s">
        <v>169</v>
      </c>
      <c r="T2396" t="s">
        <v>144</v>
      </c>
      <c r="U2396" t="s">
        <v>9555</v>
      </c>
      <c r="V2396" t="s">
        <v>157</v>
      </c>
      <c r="W2396" t="s">
        <v>194</v>
      </c>
      <c r="X2396" t="s">
        <v>39</v>
      </c>
      <c r="Y2396" t="s">
        <v>37</v>
      </c>
      <c r="Z2396" t="s">
        <v>135</v>
      </c>
      <c r="AA2396" t="s">
        <v>61</v>
      </c>
      <c r="AB2396" t="s">
        <v>3294</v>
      </c>
      <c r="AC2396" t="s">
        <v>589</v>
      </c>
      <c r="AD2396" t="s">
        <v>86</v>
      </c>
    </row>
    <row r="2397" spans="1:30" hidden="1" x14ac:dyDescent="0.3">
      <c r="A2397" t="s">
        <v>10209</v>
      </c>
      <c r="B2397" t="s">
        <v>10210</v>
      </c>
      <c r="C2397" s="1" t="str">
        <f t="shared" si="395"/>
        <v>21:0506</v>
      </c>
      <c r="D2397" s="1" t="str">
        <f t="shared" si="402"/>
        <v>21:0168</v>
      </c>
      <c r="E2397" t="s">
        <v>10211</v>
      </c>
      <c r="F2397" t="s">
        <v>10212</v>
      </c>
      <c r="H2397">
        <v>54.958111000000002</v>
      </c>
      <c r="I2397">
        <v>-60.271675700000003</v>
      </c>
      <c r="J2397" s="1" t="str">
        <f t="shared" si="403"/>
        <v>NGR lake sediment grab sample</v>
      </c>
      <c r="K2397" s="1" t="str">
        <f t="shared" si="404"/>
        <v>&lt;177 micron (NGR)</v>
      </c>
      <c r="L2397">
        <v>3</v>
      </c>
      <c r="M2397" t="s">
        <v>238</v>
      </c>
      <c r="N2397">
        <v>58</v>
      </c>
      <c r="O2397" t="s">
        <v>115</v>
      </c>
      <c r="P2397" t="s">
        <v>383</v>
      </c>
      <c r="Q2397" t="s">
        <v>39</v>
      </c>
      <c r="R2397" t="s">
        <v>169</v>
      </c>
      <c r="S2397" t="s">
        <v>135</v>
      </c>
      <c r="T2397" t="s">
        <v>117</v>
      </c>
      <c r="U2397" t="s">
        <v>10213</v>
      </c>
      <c r="V2397" t="s">
        <v>643</v>
      </c>
      <c r="W2397" t="s">
        <v>649</v>
      </c>
      <c r="X2397" t="s">
        <v>484</v>
      </c>
      <c r="Y2397" t="s">
        <v>38</v>
      </c>
      <c r="Z2397" t="s">
        <v>204</v>
      </c>
      <c r="AA2397" t="s">
        <v>107</v>
      </c>
      <c r="AB2397" t="s">
        <v>2301</v>
      </c>
      <c r="AC2397" t="s">
        <v>232</v>
      </c>
      <c r="AD2397" t="s">
        <v>1477</v>
      </c>
    </row>
    <row r="2398" spans="1:30" hidden="1" x14ac:dyDescent="0.3">
      <c r="A2398" t="s">
        <v>10214</v>
      </c>
      <c r="B2398" t="s">
        <v>10215</v>
      </c>
      <c r="C2398" s="1" t="str">
        <f t="shared" si="395"/>
        <v>21:0506</v>
      </c>
      <c r="D2398" s="1" t="str">
        <f t="shared" si="402"/>
        <v>21:0168</v>
      </c>
      <c r="E2398" t="s">
        <v>10216</v>
      </c>
      <c r="F2398" t="s">
        <v>10217</v>
      </c>
      <c r="H2398">
        <v>54.988182700000003</v>
      </c>
      <c r="I2398">
        <v>-60.193104699999999</v>
      </c>
      <c r="J2398" s="1" t="str">
        <f t="shared" si="403"/>
        <v>NGR lake sediment grab sample</v>
      </c>
      <c r="K2398" s="1" t="str">
        <f t="shared" si="404"/>
        <v>&lt;177 micron (NGR)</v>
      </c>
      <c r="L2398">
        <v>3</v>
      </c>
      <c r="M2398" t="s">
        <v>246</v>
      </c>
      <c r="N2398">
        <v>59</v>
      </c>
      <c r="O2398" t="s">
        <v>314</v>
      </c>
      <c r="P2398" t="s">
        <v>204</v>
      </c>
      <c r="Q2398" t="s">
        <v>37</v>
      </c>
      <c r="R2398" t="s">
        <v>176</v>
      </c>
      <c r="S2398" t="s">
        <v>135</v>
      </c>
      <c r="T2398" t="s">
        <v>117</v>
      </c>
      <c r="U2398" t="s">
        <v>10218</v>
      </c>
      <c r="V2398" t="s">
        <v>1153</v>
      </c>
      <c r="W2398" t="s">
        <v>194</v>
      </c>
      <c r="X2398" t="s">
        <v>740</v>
      </c>
      <c r="Y2398" t="s">
        <v>576</v>
      </c>
      <c r="Z2398" t="s">
        <v>258</v>
      </c>
      <c r="AA2398" t="s">
        <v>409</v>
      </c>
      <c r="AB2398" t="s">
        <v>8571</v>
      </c>
      <c r="AC2398" t="s">
        <v>1940</v>
      </c>
      <c r="AD2398" t="s">
        <v>203</v>
      </c>
    </row>
    <row r="2399" spans="1:30" hidden="1" x14ac:dyDescent="0.3">
      <c r="A2399" t="s">
        <v>10219</v>
      </c>
      <c r="B2399" t="s">
        <v>10220</v>
      </c>
      <c r="C2399" s="1" t="str">
        <f t="shared" si="395"/>
        <v>21:0506</v>
      </c>
      <c r="D2399" s="1" t="str">
        <f>HYPERLINK("http://geochem.nrcan.gc.ca/cdogs/content/svy/svy_e.htm", "")</f>
        <v/>
      </c>
      <c r="G2399" s="1" t="str">
        <f>HYPERLINK("http://geochem.nrcan.gc.ca/cdogs/content/cr_/cr_00056_e.htm", "56")</f>
        <v>56</v>
      </c>
      <c r="J2399" t="s">
        <v>161</v>
      </c>
      <c r="K2399" t="s">
        <v>162</v>
      </c>
      <c r="L2399">
        <v>3</v>
      </c>
      <c r="M2399" t="s">
        <v>163</v>
      </c>
      <c r="N2399">
        <v>60</v>
      </c>
      <c r="O2399" t="s">
        <v>1464</v>
      </c>
      <c r="P2399" t="s">
        <v>258</v>
      </c>
      <c r="Q2399" t="s">
        <v>165</v>
      </c>
      <c r="R2399" t="s">
        <v>135</v>
      </c>
      <c r="S2399" t="s">
        <v>130</v>
      </c>
      <c r="T2399" t="s">
        <v>40</v>
      </c>
      <c r="U2399" t="s">
        <v>10221</v>
      </c>
      <c r="V2399" t="s">
        <v>1986</v>
      </c>
      <c r="W2399" t="s">
        <v>233</v>
      </c>
      <c r="X2399" t="s">
        <v>829</v>
      </c>
      <c r="Y2399" t="s">
        <v>38</v>
      </c>
      <c r="Z2399" t="s">
        <v>211</v>
      </c>
      <c r="AA2399" t="s">
        <v>241</v>
      </c>
      <c r="AB2399" t="s">
        <v>1411</v>
      </c>
      <c r="AC2399" t="s">
        <v>462</v>
      </c>
      <c r="AD2399" t="s">
        <v>832</v>
      </c>
    </row>
    <row r="2400" spans="1:30" hidden="1" x14ac:dyDescent="0.3">
      <c r="A2400" t="s">
        <v>10222</v>
      </c>
      <c r="B2400" t="s">
        <v>10223</v>
      </c>
      <c r="C2400" s="1" t="str">
        <f t="shared" si="395"/>
        <v>21:0506</v>
      </c>
      <c r="D2400" s="1" t="str">
        <f>HYPERLINK("http://geochem.nrcan.gc.ca/cdogs/content/svy/svy210168_e.htm", "21:0168")</f>
        <v>21:0168</v>
      </c>
      <c r="E2400" t="s">
        <v>10224</v>
      </c>
      <c r="F2400" t="s">
        <v>10225</v>
      </c>
      <c r="H2400">
        <v>54.986473400000001</v>
      </c>
      <c r="I2400">
        <v>-60.153216800000003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4</v>
      </c>
      <c r="M2400" t="s">
        <v>34</v>
      </c>
      <c r="N2400">
        <v>61</v>
      </c>
      <c r="O2400" t="s">
        <v>1019</v>
      </c>
      <c r="P2400" t="s">
        <v>247</v>
      </c>
      <c r="Q2400" t="s">
        <v>55</v>
      </c>
      <c r="R2400" t="s">
        <v>193</v>
      </c>
      <c r="S2400" t="s">
        <v>176</v>
      </c>
      <c r="T2400" t="s">
        <v>194</v>
      </c>
      <c r="U2400" t="s">
        <v>7700</v>
      </c>
      <c r="V2400" t="s">
        <v>884</v>
      </c>
      <c r="W2400" t="s">
        <v>40</v>
      </c>
      <c r="X2400" t="s">
        <v>179</v>
      </c>
      <c r="Y2400" t="s">
        <v>92</v>
      </c>
      <c r="Z2400" t="s">
        <v>204</v>
      </c>
      <c r="AA2400" t="s">
        <v>45</v>
      </c>
      <c r="AB2400" t="s">
        <v>1250</v>
      </c>
      <c r="AC2400" t="s">
        <v>1044</v>
      </c>
      <c r="AD2400" t="s">
        <v>122</v>
      </c>
    </row>
    <row r="2401" spans="1:30" hidden="1" x14ac:dyDescent="0.3">
      <c r="A2401" t="s">
        <v>10226</v>
      </c>
      <c r="B2401" t="s">
        <v>10227</v>
      </c>
      <c r="C2401" s="1" t="str">
        <f t="shared" si="395"/>
        <v>21:0506</v>
      </c>
      <c r="D2401" s="1" t="str">
        <f>HYPERLINK("http://geochem.nrcan.gc.ca/cdogs/content/svy/svy_e.htm", "")</f>
        <v/>
      </c>
      <c r="G2401" s="1" t="str">
        <f>HYPERLINK("http://geochem.nrcan.gc.ca/cdogs/content/cr_/cr_00060_e.htm", "60")</f>
        <v>60</v>
      </c>
      <c r="J2401" t="s">
        <v>161</v>
      </c>
      <c r="K2401" t="s">
        <v>162</v>
      </c>
      <c r="L2401">
        <v>4</v>
      </c>
      <c r="M2401" t="s">
        <v>163</v>
      </c>
      <c r="N2401">
        <v>62</v>
      </c>
      <c r="O2401" t="s">
        <v>135</v>
      </c>
      <c r="P2401" t="s">
        <v>67</v>
      </c>
      <c r="Q2401" t="s">
        <v>37</v>
      </c>
      <c r="R2401" t="s">
        <v>54</v>
      </c>
      <c r="S2401" t="s">
        <v>38</v>
      </c>
      <c r="T2401" t="s">
        <v>40</v>
      </c>
      <c r="U2401" t="s">
        <v>10228</v>
      </c>
      <c r="V2401" t="s">
        <v>322</v>
      </c>
      <c r="W2401" t="s">
        <v>40</v>
      </c>
      <c r="X2401" t="s">
        <v>70</v>
      </c>
      <c r="Y2401" t="s">
        <v>37</v>
      </c>
      <c r="Z2401" t="s">
        <v>134</v>
      </c>
      <c r="AA2401" t="s">
        <v>135</v>
      </c>
      <c r="AB2401" t="s">
        <v>1720</v>
      </c>
      <c r="AC2401" t="s">
        <v>306</v>
      </c>
      <c r="AD2401" t="s">
        <v>80</v>
      </c>
    </row>
    <row r="2402" spans="1:30" hidden="1" x14ac:dyDescent="0.3">
      <c r="A2402" t="s">
        <v>10229</v>
      </c>
      <c r="B2402" t="s">
        <v>10230</v>
      </c>
      <c r="C2402" s="1" t="str">
        <f t="shared" si="395"/>
        <v>21:0506</v>
      </c>
      <c r="D2402" s="1" t="str">
        <f t="shared" ref="D2402:D2435" si="405">HYPERLINK("http://geochem.nrcan.gc.ca/cdogs/content/svy/svy210168_e.htm", "21:0168")</f>
        <v>21:0168</v>
      </c>
      <c r="E2402" t="s">
        <v>10224</v>
      </c>
      <c r="F2402" t="s">
        <v>10231</v>
      </c>
      <c r="H2402">
        <v>54.986473400000001</v>
      </c>
      <c r="I2402">
        <v>-60.153216800000003</v>
      </c>
      <c r="J2402" s="1" t="str">
        <f t="shared" ref="J2402:J2435" si="406">HYPERLINK("http://geochem.nrcan.gc.ca/cdogs/content/kwd/kwd020027_e.htm", "NGR lake sediment grab sample")</f>
        <v>NGR lake sediment grab sample</v>
      </c>
      <c r="K2402" s="1" t="str">
        <f t="shared" ref="K2402:K2435" si="407">HYPERLINK("http://geochem.nrcan.gc.ca/cdogs/content/kwd/kwd080006_e.htm", "&lt;177 micron (NGR)")</f>
        <v>&lt;177 micron (NGR)</v>
      </c>
      <c r="L2402">
        <v>4</v>
      </c>
      <c r="M2402" t="s">
        <v>52</v>
      </c>
      <c r="N2402">
        <v>63</v>
      </c>
      <c r="O2402" t="s">
        <v>58</v>
      </c>
      <c r="P2402" t="s">
        <v>134</v>
      </c>
      <c r="Q2402" t="s">
        <v>37</v>
      </c>
      <c r="R2402" t="s">
        <v>185</v>
      </c>
      <c r="S2402" t="s">
        <v>36</v>
      </c>
      <c r="T2402" t="s">
        <v>40</v>
      </c>
      <c r="U2402" t="s">
        <v>10232</v>
      </c>
      <c r="V2402" t="s">
        <v>339</v>
      </c>
      <c r="W2402" t="s">
        <v>40</v>
      </c>
      <c r="X2402" t="s">
        <v>179</v>
      </c>
      <c r="Y2402" t="s">
        <v>79</v>
      </c>
      <c r="Z2402" t="s">
        <v>263</v>
      </c>
      <c r="AA2402" t="s">
        <v>45</v>
      </c>
      <c r="AB2402" t="s">
        <v>416</v>
      </c>
      <c r="AC2402" t="s">
        <v>8204</v>
      </c>
      <c r="AD2402" t="s">
        <v>203</v>
      </c>
    </row>
    <row r="2403" spans="1:30" hidden="1" x14ac:dyDescent="0.3">
      <c r="A2403" t="s">
        <v>10233</v>
      </c>
      <c r="B2403" t="s">
        <v>10234</v>
      </c>
      <c r="C2403" s="1" t="str">
        <f t="shared" si="395"/>
        <v>21:0506</v>
      </c>
      <c r="D2403" s="1" t="str">
        <f t="shared" si="405"/>
        <v>21:0168</v>
      </c>
      <c r="E2403" t="s">
        <v>10224</v>
      </c>
      <c r="F2403" t="s">
        <v>10235</v>
      </c>
      <c r="H2403">
        <v>54.986473400000001</v>
      </c>
      <c r="I2403">
        <v>-60.153216800000003</v>
      </c>
      <c r="J2403" s="1" t="str">
        <f t="shared" si="406"/>
        <v>NGR lake sediment grab sample</v>
      </c>
      <c r="K2403" s="1" t="str">
        <f t="shared" si="407"/>
        <v>&lt;177 micron (NGR)</v>
      </c>
      <c r="L2403">
        <v>4</v>
      </c>
      <c r="M2403" t="s">
        <v>65</v>
      </c>
      <c r="N2403">
        <v>64</v>
      </c>
      <c r="O2403" t="s">
        <v>214</v>
      </c>
      <c r="P2403" t="s">
        <v>192</v>
      </c>
      <c r="Q2403" t="s">
        <v>55</v>
      </c>
      <c r="R2403" t="s">
        <v>193</v>
      </c>
      <c r="S2403" t="s">
        <v>176</v>
      </c>
      <c r="T2403" t="s">
        <v>40</v>
      </c>
      <c r="U2403" t="s">
        <v>739</v>
      </c>
      <c r="V2403" t="s">
        <v>1503</v>
      </c>
      <c r="W2403" t="s">
        <v>40</v>
      </c>
      <c r="X2403" t="s">
        <v>179</v>
      </c>
      <c r="Y2403" t="s">
        <v>131</v>
      </c>
      <c r="Z2403" t="s">
        <v>263</v>
      </c>
      <c r="AA2403" t="s">
        <v>44</v>
      </c>
      <c r="AB2403" t="s">
        <v>766</v>
      </c>
      <c r="AC2403" t="s">
        <v>8518</v>
      </c>
      <c r="AD2403" t="s">
        <v>86</v>
      </c>
    </row>
    <row r="2404" spans="1:30" hidden="1" x14ac:dyDescent="0.3">
      <c r="A2404" t="s">
        <v>10236</v>
      </c>
      <c r="B2404" t="s">
        <v>10237</v>
      </c>
      <c r="C2404" s="1" t="str">
        <f t="shared" ref="C2404:C2467" si="408">HYPERLINK("http://geochem.nrcan.gc.ca/cdogs/content/bdl/bdl210506_e.htm", "21:0506")</f>
        <v>21:0506</v>
      </c>
      <c r="D2404" s="1" t="str">
        <f t="shared" si="405"/>
        <v>21:0168</v>
      </c>
      <c r="E2404" t="s">
        <v>10238</v>
      </c>
      <c r="F2404" t="s">
        <v>10239</v>
      </c>
      <c r="H2404">
        <v>54.990583700000002</v>
      </c>
      <c r="I2404">
        <v>-60.107957399999997</v>
      </c>
      <c r="J2404" s="1" t="str">
        <f t="shared" si="406"/>
        <v>NGR lake sediment grab sample</v>
      </c>
      <c r="K2404" s="1" t="str">
        <f t="shared" si="407"/>
        <v>&lt;177 micron (NGR)</v>
      </c>
      <c r="L2404">
        <v>4</v>
      </c>
      <c r="M2404" t="s">
        <v>76</v>
      </c>
      <c r="N2404">
        <v>65</v>
      </c>
      <c r="O2404" t="s">
        <v>45</v>
      </c>
      <c r="P2404" t="s">
        <v>129</v>
      </c>
      <c r="Q2404" t="s">
        <v>68</v>
      </c>
      <c r="R2404" t="s">
        <v>165</v>
      </c>
      <c r="S2404" t="s">
        <v>204</v>
      </c>
      <c r="T2404" t="s">
        <v>194</v>
      </c>
      <c r="U2404" t="s">
        <v>10240</v>
      </c>
      <c r="V2404" t="s">
        <v>266</v>
      </c>
      <c r="W2404" t="s">
        <v>117</v>
      </c>
      <c r="X2404" t="s">
        <v>55</v>
      </c>
      <c r="Y2404" t="s">
        <v>136</v>
      </c>
      <c r="Z2404" t="s">
        <v>423</v>
      </c>
      <c r="AA2404" t="s">
        <v>135</v>
      </c>
      <c r="AB2404" t="s">
        <v>547</v>
      </c>
      <c r="AC2404" t="s">
        <v>84</v>
      </c>
      <c r="AD2404" t="s">
        <v>480</v>
      </c>
    </row>
    <row r="2405" spans="1:30" hidden="1" x14ac:dyDescent="0.3">
      <c r="A2405" t="s">
        <v>10241</v>
      </c>
      <c r="B2405" t="s">
        <v>10242</v>
      </c>
      <c r="C2405" s="1" t="str">
        <f t="shared" si="408"/>
        <v>21:0506</v>
      </c>
      <c r="D2405" s="1" t="str">
        <f t="shared" si="405"/>
        <v>21:0168</v>
      </c>
      <c r="E2405" t="s">
        <v>10243</v>
      </c>
      <c r="F2405" t="s">
        <v>10244</v>
      </c>
      <c r="H2405">
        <v>54.976547199999999</v>
      </c>
      <c r="I2405">
        <v>-60.0383955</v>
      </c>
      <c r="J2405" s="1" t="str">
        <f t="shared" si="406"/>
        <v>NGR lake sediment grab sample</v>
      </c>
      <c r="K2405" s="1" t="str">
        <f t="shared" si="407"/>
        <v>&lt;177 micron (NGR)</v>
      </c>
      <c r="L2405">
        <v>4</v>
      </c>
      <c r="M2405" t="s">
        <v>91</v>
      </c>
      <c r="N2405">
        <v>66</v>
      </c>
      <c r="O2405" t="s">
        <v>546</v>
      </c>
      <c r="P2405" t="s">
        <v>255</v>
      </c>
      <c r="Q2405" t="s">
        <v>55</v>
      </c>
      <c r="R2405" t="s">
        <v>36</v>
      </c>
      <c r="S2405" t="s">
        <v>256</v>
      </c>
      <c r="T2405" t="s">
        <v>194</v>
      </c>
      <c r="U2405" t="s">
        <v>10245</v>
      </c>
      <c r="V2405" t="s">
        <v>3307</v>
      </c>
      <c r="W2405" t="s">
        <v>40</v>
      </c>
      <c r="X2405" t="s">
        <v>70</v>
      </c>
      <c r="Y2405" t="s">
        <v>37</v>
      </c>
      <c r="Z2405" t="s">
        <v>258</v>
      </c>
      <c r="AA2405" t="s">
        <v>115</v>
      </c>
      <c r="AB2405" t="s">
        <v>539</v>
      </c>
      <c r="AC2405" t="s">
        <v>54</v>
      </c>
      <c r="AD2405" t="s">
        <v>8957</v>
      </c>
    </row>
    <row r="2406" spans="1:30" hidden="1" x14ac:dyDescent="0.3">
      <c r="A2406" t="s">
        <v>10246</v>
      </c>
      <c r="B2406" t="s">
        <v>10247</v>
      </c>
      <c r="C2406" s="1" t="str">
        <f t="shared" si="408"/>
        <v>21:0506</v>
      </c>
      <c r="D2406" s="1" t="str">
        <f t="shared" si="405"/>
        <v>21:0168</v>
      </c>
      <c r="E2406" t="s">
        <v>10248</v>
      </c>
      <c r="F2406" t="s">
        <v>10249</v>
      </c>
      <c r="H2406">
        <v>54.9430008</v>
      </c>
      <c r="I2406">
        <v>-60.0578875</v>
      </c>
      <c r="J2406" s="1" t="str">
        <f t="shared" si="406"/>
        <v>NGR lake sediment grab sample</v>
      </c>
      <c r="K2406" s="1" t="str">
        <f t="shared" si="407"/>
        <v>&lt;177 micron (NGR)</v>
      </c>
      <c r="L2406">
        <v>4</v>
      </c>
      <c r="M2406" t="s">
        <v>102</v>
      </c>
      <c r="N2406">
        <v>67</v>
      </c>
      <c r="O2406" t="s">
        <v>613</v>
      </c>
      <c r="P2406" t="s">
        <v>134</v>
      </c>
      <c r="Q2406" t="s">
        <v>55</v>
      </c>
      <c r="R2406" t="s">
        <v>92</v>
      </c>
      <c r="S2406" t="s">
        <v>256</v>
      </c>
      <c r="T2406" t="s">
        <v>248</v>
      </c>
      <c r="U2406" t="s">
        <v>5463</v>
      </c>
      <c r="V2406" t="s">
        <v>7241</v>
      </c>
      <c r="W2406" t="s">
        <v>40</v>
      </c>
      <c r="X2406" t="s">
        <v>179</v>
      </c>
      <c r="Y2406" t="s">
        <v>68</v>
      </c>
      <c r="Z2406" t="s">
        <v>214</v>
      </c>
      <c r="AA2406" t="s">
        <v>71</v>
      </c>
      <c r="AB2406" t="s">
        <v>77</v>
      </c>
      <c r="AC2406" t="s">
        <v>10250</v>
      </c>
      <c r="AD2406" t="s">
        <v>71</v>
      </c>
    </row>
    <row r="2407" spans="1:30" hidden="1" x14ac:dyDescent="0.3">
      <c r="A2407" t="s">
        <v>10251</v>
      </c>
      <c r="B2407" t="s">
        <v>10252</v>
      </c>
      <c r="C2407" s="1" t="str">
        <f t="shared" si="408"/>
        <v>21:0506</v>
      </c>
      <c r="D2407" s="1" t="str">
        <f t="shared" si="405"/>
        <v>21:0168</v>
      </c>
      <c r="E2407" t="s">
        <v>10253</v>
      </c>
      <c r="F2407" t="s">
        <v>10254</v>
      </c>
      <c r="H2407">
        <v>54.914468999999997</v>
      </c>
      <c r="I2407">
        <v>-60.0550864</v>
      </c>
      <c r="J2407" s="1" t="str">
        <f t="shared" si="406"/>
        <v>NGR lake sediment grab sample</v>
      </c>
      <c r="K2407" s="1" t="str">
        <f t="shared" si="407"/>
        <v>&lt;177 micron (NGR)</v>
      </c>
      <c r="L2407">
        <v>4</v>
      </c>
      <c r="M2407" t="s">
        <v>113</v>
      </c>
      <c r="N2407">
        <v>68</v>
      </c>
      <c r="O2407" t="s">
        <v>82</v>
      </c>
      <c r="P2407" t="s">
        <v>265</v>
      </c>
      <c r="Q2407" t="s">
        <v>37</v>
      </c>
      <c r="R2407" t="s">
        <v>176</v>
      </c>
      <c r="S2407" t="s">
        <v>1665</v>
      </c>
      <c r="T2407" t="s">
        <v>117</v>
      </c>
      <c r="U2407" t="s">
        <v>10255</v>
      </c>
      <c r="V2407" t="s">
        <v>830</v>
      </c>
      <c r="W2407" t="s">
        <v>194</v>
      </c>
      <c r="X2407" t="s">
        <v>70</v>
      </c>
      <c r="Y2407" t="s">
        <v>36</v>
      </c>
      <c r="Z2407" t="s">
        <v>214</v>
      </c>
      <c r="AA2407" t="s">
        <v>392</v>
      </c>
      <c r="AB2407" t="s">
        <v>5289</v>
      </c>
      <c r="AC2407" t="s">
        <v>10256</v>
      </c>
      <c r="AD2407" t="s">
        <v>48</v>
      </c>
    </row>
    <row r="2408" spans="1:30" hidden="1" x14ac:dyDescent="0.3">
      <c r="A2408" t="s">
        <v>10257</v>
      </c>
      <c r="B2408" t="s">
        <v>10258</v>
      </c>
      <c r="C2408" s="1" t="str">
        <f t="shared" si="408"/>
        <v>21:0506</v>
      </c>
      <c r="D2408" s="1" t="str">
        <f t="shared" si="405"/>
        <v>21:0168</v>
      </c>
      <c r="E2408" t="s">
        <v>10259</v>
      </c>
      <c r="F2408" t="s">
        <v>10260</v>
      </c>
      <c r="H2408">
        <v>54.875344699999999</v>
      </c>
      <c r="I2408">
        <v>-60.0444715</v>
      </c>
      <c r="J2408" s="1" t="str">
        <f t="shared" si="406"/>
        <v>NGR lake sediment grab sample</v>
      </c>
      <c r="K2408" s="1" t="str">
        <f t="shared" si="407"/>
        <v>&lt;177 micron (NGR)</v>
      </c>
      <c r="L2408">
        <v>4</v>
      </c>
      <c r="M2408" t="s">
        <v>127</v>
      </c>
      <c r="N2408">
        <v>69</v>
      </c>
      <c r="O2408" t="s">
        <v>255</v>
      </c>
      <c r="P2408" t="s">
        <v>165</v>
      </c>
      <c r="Q2408" t="s">
        <v>95</v>
      </c>
      <c r="R2408" t="s">
        <v>79</v>
      </c>
      <c r="S2408" t="s">
        <v>55</v>
      </c>
      <c r="T2408" t="s">
        <v>40</v>
      </c>
      <c r="U2408" t="s">
        <v>3947</v>
      </c>
      <c r="V2408" t="s">
        <v>133</v>
      </c>
      <c r="W2408" t="s">
        <v>40</v>
      </c>
      <c r="X2408" t="s">
        <v>179</v>
      </c>
      <c r="Y2408" t="s">
        <v>55</v>
      </c>
      <c r="Z2408" t="s">
        <v>164</v>
      </c>
      <c r="AA2408" t="s">
        <v>58</v>
      </c>
      <c r="AB2408" t="s">
        <v>1323</v>
      </c>
      <c r="AC2408" t="s">
        <v>10261</v>
      </c>
      <c r="AD2408" t="s">
        <v>203</v>
      </c>
    </row>
    <row r="2409" spans="1:30" hidden="1" x14ac:dyDescent="0.3">
      <c r="A2409" t="s">
        <v>10262</v>
      </c>
      <c r="B2409" t="s">
        <v>10263</v>
      </c>
      <c r="C2409" s="1" t="str">
        <f t="shared" si="408"/>
        <v>21:0506</v>
      </c>
      <c r="D2409" s="1" t="str">
        <f t="shared" si="405"/>
        <v>21:0168</v>
      </c>
      <c r="E2409" t="s">
        <v>10264</v>
      </c>
      <c r="F2409" t="s">
        <v>10265</v>
      </c>
      <c r="H2409">
        <v>54.874039000000003</v>
      </c>
      <c r="I2409">
        <v>-60.010609899999999</v>
      </c>
      <c r="J2409" s="1" t="str">
        <f t="shared" si="406"/>
        <v>NGR lake sediment grab sample</v>
      </c>
      <c r="K2409" s="1" t="str">
        <f t="shared" si="407"/>
        <v>&lt;177 micron (NGR)</v>
      </c>
      <c r="L2409">
        <v>4</v>
      </c>
      <c r="M2409" t="s">
        <v>142</v>
      </c>
      <c r="N2409">
        <v>70</v>
      </c>
      <c r="O2409" t="s">
        <v>276</v>
      </c>
      <c r="P2409" t="s">
        <v>169</v>
      </c>
      <c r="Q2409" t="s">
        <v>95</v>
      </c>
      <c r="R2409" t="s">
        <v>131</v>
      </c>
      <c r="S2409" t="s">
        <v>39</v>
      </c>
      <c r="T2409" t="s">
        <v>40</v>
      </c>
      <c r="U2409" t="s">
        <v>1125</v>
      </c>
      <c r="V2409" t="s">
        <v>94</v>
      </c>
      <c r="W2409" t="s">
        <v>40</v>
      </c>
      <c r="X2409" t="s">
        <v>43</v>
      </c>
      <c r="Y2409" t="s">
        <v>37</v>
      </c>
      <c r="Z2409" t="s">
        <v>134</v>
      </c>
      <c r="AA2409" t="s">
        <v>258</v>
      </c>
      <c r="AB2409" t="s">
        <v>992</v>
      </c>
      <c r="AC2409" t="s">
        <v>371</v>
      </c>
      <c r="AD2409" t="s">
        <v>48</v>
      </c>
    </row>
    <row r="2410" spans="1:30" hidden="1" x14ac:dyDescent="0.3">
      <c r="A2410" t="s">
        <v>10266</v>
      </c>
      <c r="B2410" t="s">
        <v>10267</v>
      </c>
      <c r="C2410" s="1" t="str">
        <f t="shared" si="408"/>
        <v>21:0506</v>
      </c>
      <c r="D2410" s="1" t="str">
        <f t="shared" si="405"/>
        <v>21:0168</v>
      </c>
      <c r="E2410" t="s">
        <v>10268</v>
      </c>
      <c r="F2410" t="s">
        <v>10269</v>
      </c>
      <c r="H2410">
        <v>54.851549599999998</v>
      </c>
      <c r="I2410">
        <v>-60.007911700000001</v>
      </c>
      <c r="J2410" s="1" t="str">
        <f t="shared" si="406"/>
        <v>NGR lake sediment grab sample</v>
      </c>
      <c r="K2410" s="1" t="str">
        <f t="shared" si="407"/>
        <v>&lt;177 micron (NGR)</v>
      </c>
      <c r="L2410">
        <v>4</v>
      </c>
      <c r="M2410" t="s">
        <v>150</v>
      </c>
      <c r="N2410">
        <v>71</v>
      </c>
      <c r="O2410" t="s">
        <v>78</v>
      </c>
      <c r="P2410" t="s">
        <v>103</v>
      </c>
      <c r="Q2410" t="s">
        <v>95</v>
      </c>
      <c r="R2410" t="s">
        <v>67</v>
      </c>
      <c r="S2410" t="s">
        <v>37</v>
      </c>
      <c r="T2410" t="s">
        <v>117</v>
      </c>
      <c r="U2410" t="s">
        <v>45</v>
      </c>
      <c r="V2410" t="s">
        <v>271</v>
      </c>
      <c r="W2410" t="s">
        <v>194</v>
      </c>
      <c r="X2410" t="s">
        <v>70</v>
      </c>
      <c r="Y2410" t="s">
        <v>95</v>
      </c>
      <c r="Z2410" t="s">
        <v>134</v>
      </c>
      <c r="AA2410" t="s">
        <v>314</v>
      </c>
      <c r="AB2410" t="s">
        <v>8081</v>
      </c>
      <c r="AC2410" t="s">
        <v>97</v>
      </c>
      <c r="AD2410" t="s">
        <v>196</v>
      </c>
    </row>
    <row r="2411" spans="1:30" hidden="1" x14ac:dyDescent="0.3">
      <c r="A2411" t="s">
        <v>10270</v>
      </c>
      <c r="B2411" t="s">
        <v>10271</v>
      </c>
      <c r="C2411" s="1" t="str">
        <f t="shared" si="408"/>
        <v>21:0506</v>
      </c>
      <c r="D2411" s="1" t="str">
        <f t="shared" si="405"/>
        <v>21:0168</v>
      </c>
      <c r="E2411" t="s">
        <v>10272</v>
      </c>
      <c r="F2411" t="s">
        <v>10273</v>
      </c>
      <c r="H2411">
        <v>54.845441399999999</v>
      </c>
      <c r="I2411">
        <v>-60.035239699999998</v>
      </c>
      <c r="J2411" s="1" t="str">
        <f t="shared" si="406"/>
        <v>NGR lake sediment grab sample</v>
      </c>
      <c r="K2411" s="1" t="str">
        <f t="shared" si="407"/>
        <v>&lt;177 micron (NGR)</v>
      </c>
      <c r="L2411">
        <v>4</v>
      </c>
      <c r="M2411" t="s">
        <v>175</v>
      </c>
      <c r="N2411">
        <v>72</v>
      </c>
      <c r="O2411" t="s">
        <v>115</v>
      </c>
      <c r="P2411" t="s">
        <v>782</v>
      </c>
      <c r="Q2411" t="s">
        <v>95</v>
      </c>
      <c r="R2411" t="s">
        <v>134</v>
      </c>
      <c r="S2411" t="s">
        <v>204</v>
      </c>
      <c r="T2411" t="s">
        <v>117</v>
      </c>
      <c r="U2411" t="s">
        <v>3438</v>
      </c>
      <c r="V2411" t="s">
        <v>4369</v>
      </c>
      <c r="W2411" t="s">
        <v>649</v>
      </c>
      <c r="X2411" t="s">
        <v>70</v>
      </c>
      <c r="Y2411" t="s">
        <v>131</v>
      </c>
      <c r="Z2411" t="s">
        <v>135</v>
      </c>
      <c r="AA2411" t="s">
        <v>214</v>
      </c>
      <c r="AB2411" t="s">
        <v>1585</v>
      </c>
      <c r="AC2411" t="s">
        <v>1547</v>
      </c>
      <c r="AD2411" t="s">
        <v>48</v>
      </c>
    </row>
    <row r="2412" spans="1:30" hidden="1" x14ac:dyDescent="0.3">
      <c r="A2412" t="s">
        <v>10274</v>
      </c>
      <c r="B2412" t="s">
        <v>10275</v>
      </c>
      <c r="C2412" s="1" t="str">
        <f t="shared" si="408"/>
        <v>21:0506</v>
      </c>
      <c r="D2412" s="1" t="str">
        <f t="shared" si="405"/>
        <v>21:0168</v>
      </c>
      <c r="E2412" t="s">
        <v>10276</v>
      </c>
      <c r="F2412" t="s">
        <v>10277</v>
      </c>
      <c r="H2412">
        <v>54.822021900000003</v>
      </c>
      <c r="I2412">
        <v>-60.0375023</v>
      </c>
      <c r="J2412" s="1" t="str">
        <f t="shared" si="406"/>
        <v>NGR lake sediment grab sample</v>
      </c>
      <c r="K2412" s="1" t="str">
        <f t="shared" si="407"/>
        <v>&lt;177 micron (NGR)</v>
      </c>
      <c r="L2412">
        <v>4</v>
      </c>
      <c r="M2412" t="s">
        <v>184</v>
      </c>
      <c r="N2412">
        <v>73</v>
      </c>
      <c r="O2412" t="s">
        <v>45</v>
      </c>
      <c r="P2412" t="s">
        <v>1167</v>
      </c>
      <c r="Q2412" t="s">
        <v>38</v>
      </c>
      <c r="R2412" t="s">
        <v>165</v>
      </c>
      <c r="S2412" t="s">
        <v>36</v>
      </c>
      <c r="T2412" t="s">
        <v>248</v>
      </c>
      <c r="U2412" t="s">
        <v>10278</v>
      </c>
      <c r="V2412" t="s">
        <v>121</v>
      </c>
      <c r="W2412" t="s">
        <v>94</v>
      </c>
      <c r="X2412" t="s">
        <v>136</v>
      </c>
      <c r="Y2412" t="s">
        <v>38</v>
      </c>
      <c r="Z2412" t="s">
        <v>204</v>
      </c>
      <c r="AA2412" t="s">
        <v>45</v>
      </c>
      <c r="AB2412" t="s">
        <v>437</v>
      </c>
      <c r="AC2412" t="s">
        <v>1181</v>
      </c>
      <c r="AD2412" t="s">
        <v>409</v>
      </c>
    </row>
    <row r="2413" spans="1:30" hidden="1" x14ac:dyDescent="0.3">
      <c r="A2413" t="s">
        <v>10279</v>
      </c>
      <c r="B2413" t="s">
        <v>10280</v>
      </c>
      <c r="C2413" s="1" t="str">
        <f t="shared" si="408"/>
        <v>21:0506</v>
      </c>
      <c r="D2413" s="1" t="str">
        <f t="shared" si="405"/>
        <v>21:0168</v>
      </c>
      <c r="E2413" t="s">
        <v>10281</v>
      </c>
      <c r="F2413" t="s">
        <v>10282</v>
      </c>
      <c r="H2413">
        <v>54.806175400000001</v>
      </c>
      <c r="I2413">
        <v>-60.010926499999997</v>
      </c>
      <c r="J2413" s="1" t="str">
        <f t="shared" si="406"/>
        <v>NGR lake sediment grab sample</v>
      </c>
      <c r="K2413" s="1" t="str">
        <f t="shared" si="407"/>
        <v>&lt;177 micron (NGR)</v>
      </c>
      <c r="L2413">
        <v>4</v>
      </c>
      <c r="M2413" t="s">
        <v>191</v>
      </c>
      <c r="N2413">
        <v>74</v>
      </c>
      <c r="O2413" t="s">
        <v>69</v>
      </c>
      <c r="P2413" t="s">
        <v>69</v>
      </c>
      <c r="Q2413" t="s">
        <v>95</v>
      </c>
      <c r="R2413" t="s">
        <v>145</v>
      </c>
      <c r="S2413" t="s">
        <v>176</v>
      </c>
      <c r="T2413" t="s">
        <v>194</v>
      </c>
      <c r="U2413" t="s">
        <v>10283</v>
      </c>
      <c r="V2413" t="s">
        <v>1169</v>
      </c>
      <c r="W2413" t="s">
        <v>117</v>
      </c>
      <c r="X2413" t="s">
        <v>256</v>
      </c>
      <c r="Y2413" t="s">
        <v>37</v>
      </c>
      <c r="Z2413" t="s">
        <v>214</v>
      </c>
      <c r="AA2413" t="s">
        <v>258</v>
      </c>
      <c r="AB2413" t="s">
        <v>582</v>
      </c>
      <c r="AC2413" t="s">
        <v>1402</v>
      </c>
      <c r="AD2413" t="s">
        <v>605</v>
      </c>
    </row>
    <row r="2414" spans="1:30" hidden="1" x14ac:dyDescent="0.3">
      <c r="A2414" t="s">
        <v>10284</v>
      </c>
      <c r="B2414" t="s">
        <v>10285</v>
      </c>
      <c r="C2414" s="1" t="str">
        <f t="shared" si="408"/>
        <v>21:0506</v>
      </c>
      <c r="D2414" s="1" t="str">
        <f t="shared" si="405"/>
        <v>21:0168</v>
      </c>
      <c r="E2414" t="s">
        <v>10286</v>
      </c>
      <c r="F2414" t="s">
        <v>10287</v>
      </c>
      <c r="H2414">
        <v>54.799191299999997</v>
      </c>
      <c r="I2414">
        <v>-60.046955199999999</v>
      </c>
      <c r="J2414" s="1" t="str">
        <f t="shared" si="406"/>
        <v>NGR lake sediment grab sample</v>
      </c>
      <c r="K2414" s="1" t="str">
        <f t="shared" si="407"/>
        <v>&lt;177 micron (NGR)</v>
      </c>
      <c r="L2414">
        <v>4</v>
      </c>
      <c r="M2414" t="s">
        <v>201</v>
      </c>
      <c r="N2414">
        <v>75</v>
      </c>
      <c r="O2414" t="s">
        <v>733</v>
      </c>
      <c r="P2414" t="s">
        <v>314</v>
      </c>
      <c r="Q2414" t="s">
        <v>95</v>
      </c>
      <c r="R2414" t="s">
        <v>265</v>
      </c>
      <c r="S2414" t="s">
        <v>185</v>
      </c>
      <c r="T2414" t="s">
        <v>40</v>
      </c>
      <c r="U2414" t="s">
        <v>503</v>
      </c>
      <c r="V2414" t="s">
        <v>351</v>
      </c>
      <c r="W2414" t="s">
        <v>248</v>
      </c>
      <c r="X2414" t="s">
        <v>10288</v>
      </c>
      <c r="Y2414" t="s">
        <v>38</v>
      </c>
      <c r="Z2414" t="s">
        <v>204</v>
      </c>
      <c r="AA2414" t="s">
        <v>214</v>
      </c>
      <c r="AB2414" t="s">
        <v>429</v>
      </c>
      <c r="AC2414" t="s">
        <v>1389</v>
      </c>
      <c r="AD2414" t="s">
        <v>155</v>
      </c>
    </row>
    <row r="2415" spans="1:30" hidden="1" x14ac:dyDescent="0.3">
      <c r="A2415" t="s">
        <v>10289</v>
      </c>
      <c r="B2415" t="s">
        <v>10290</v>
      </c>
      <c r="C2415" s="1" t="str">
        <f t="shared" si="408"/>
        <v>21:0506</v>
      </c>
      <c r="D2415" s="1" t="str">
        <f t="shared" si="405"/>
        <v>21:0168</v>
      </c>
      <c r="E2415" t="s">
        <v>10291</v>
      </c>
      <c r="F2415" t="s">
        <v>10292</v>
      </c>
      <c r="H2415">
        <v>54.764943899999999</v>
      </c>
      <c r="I2415">
        <v>-60.053168300000003</v>
      </c>
      <c r="J2415" s="1" t="str">
        <f t="shared" si="406"/>
        <v>NGR lake sediment grab sample</v>
      </c>
      <c r="K2415" s="1" t="str">
        <f t="shared" si="407"/>
        <v>&lt;177 micron (NGR)</v>
      </c>
      <c r="L2415">
        <v>4</v>
      </c>
      <c r="M2415" t="s">
        <v>210</v>
      </c>
      <c r="N2415">
        <v>76</v>
      </c>
      <c r="O2415" t="s">
        <v>135</v>
      </c>
      <c r="P2415" t="s">
        <v>116</v>
      </c>
      <c r="Q2415" t="s">
        <v>95</v>
      </c>
      <c r="R2415" t="s">
        <v>54</v>
      </c>
      <c r="S2415" t="s">
        <v>119</v>
      </c>
      <c r="T2415" t="s">
        <v>194</v>
      </c>
      <c r="U2415" t="s">
        <v>4183</v>
      </c>
      <c r="V2415" t="s">
        <v>1598</v>
      </c>
      <c r="W2415" t="s">
        <v>194</v>
      </c>
      <c r="X2415" t="s">
        <v>2202</v>
      </c>
      <c r="Y2415" t="s">
        <v>131</v>
      </c>
      <c r="Z2415" t="s">
        <v>204</v>
      </c>
      <c r="AA2415" t="s">
        <v>107</v>
      </c>
      <c r="AB2415" t="s">
        <v>8073</v>
      </c>
      <c r="AC2415" t="s">
        <v>485</v>
      </c>
      <c r="AD2415" t="s">
        <v>115</v>
      </c>
    </row>
    <row r="2416" spans="1:30" hidden="1" x14ac:dyDescent="0.3">
      <c r="A2416" t="s">
        <v>10293</v>
      </c>
      <c r="B2416" t="s">
        <v>10294</v>
      </c>
      <c r="C2416" s="1" t="str">
        <f t="shared" si="408"/>
        <v>21:0506</v>
      </c>
      <c r="D2416" s="1" t="str">
        <f t="shared" si="405"/>
        <v>21:0168</v>
      </c>
      <c r="E2416" t="s">
        <v>10295</v>
      </c>
      <c r="F2416" t="s">
        <v>10296</v>
      </c>
      <c r="H2416">
        <v>54.681793800000001</v>
      </c>
      <c r="I2416">
        <v>-60.0199742</v>
      </c>
      <c r="J2416" s="1" t="str">
        <f t="shared" si="406"/>
        <v>NGR lake sediment grab sample</v>
      </c>
      <c r="K2416" s="1" t="str">
        <f t="shared" si="407"/>
        <v>&lt;177 micron (NGR)</v>
      </c>
      <c r="L2416">
        <v>4</v>
      </c>
      <c r="M2416" t="s">
        <v>221</v>
      </c>
      <c r="N2416">
        <v>77</v>
      </c>
      <c r="O2416" t="s">
        <v>510</v>
      </c>
      <c r="P2416" t="s">
        <v>1047</v>
      </c>
      <c r="Q2416" t="s">
        <v>202</v>
      </c>
      <c r="R2416" t="s">
        <v>54</v>
      </c>
      <c r="S2416" t="s">
        <v>68</v>
      </c>
      <c r="T2416" t="s">
        <v>179</v>
      </c>
      <c r="U2416" t="s">
        <v>6312</v>
      </c>
      <c r="V2416" t="s">
        <v>565</v>
      </c>
      <c r="W2416" t="s">
        <v>649</v>
      </c>
      <c r="X2416" t="s">
        <v>740</v>
      </c>
      <c r="Y2416" t="s">
        <v>67</v>
      </c>
      <c r="Z2416" t="s">
        <v>35</v>
      </c>
      <c r="AA2416" t="s">
        <v>115</v>
      </c>
      <c r="AB2416" t="s">
        <v>1886</v>
      </c>
      <c r="AC2416" t="s">
        <v>1666</v>
      </c>
      <c r="AD2416" t="s">
        <v>1412</v>
      </c>
    </row>
    <row r="2417" spans="1:30" hidden="1" x14ac:dyDescent="0.3">
      <c r="A2417" t="s">
        <v>10297</v>
      </c>
      <c r="B2417" t="s">
        <v>10298</v>
      </c>
      <c r="C2417" s="1" t="str">
        <f t="shared" si="408"/>
        <v>21:0506</v>
      </c>
      <c r="D2417" s="1" t="str">
        <f t="shared" si="405"/>
        <v>21:0168</v>
      </c>
      <c r="E2417" t="s">
        <v>10299</v>
      </c>
      <c r="F2417" t="s">
        <v>10300</v>
      </c>
      <c r="H2417">
        <v>54.664840099999999</v>
      </c>
      <c r="I2417">
        <v>-60.026319800000003</v>
      </c>
      <c r="J2417" s="1" t="str">
        <f t="shared" si="406"/>
        <v>NGR lake sediment grab sample</v>
      </c>
      <c r="K2417" s="1" t="str">
        <f t="shared" si="407"/>
        <v>&lt;177 micron (NGR)</v>
      </c>
      <c r="L2417">
        <v>4</v>
      </c>
      <c r="M2417" t="s">
        <v>230</v>
      </c>
      <c r="N2417">
        <v>78</v>
      </c>
      <c r="O2417" t="s">
        <v>782</v>
      </c>
      <c r="P2417" t="s">
        <v>116</v>
      </c>
      <c r="Q2417" t="s">
        <v>79</v>
      </c>
      <c r="R2417" t="s">
        <v>145</v>
      </c>
      <c r="S2417" t="s">
        <v>263</v>
      </c>
      <c r="T2417" t="s">
        <v>248</v>
      </c>
      <c r="U2417" t="s">
        <v>10301</v>
      </c>
      <c r="V2417" t="s">
        <v>6426</v>
      </c>
      <c r="W2417" t="s">
        <v>117</v>
      </c>
      <c r="X2417" t="s">
        <v>740</v>
      </c>
      <c r="Y2417" t="s">
        <v>92</v>
      </c>
      <c r="Z2417" t="s">
        <v>135</v>
      </c>
      <c r="AA2417" t="s">
        <v>45</v>
      </c>
      <c r="AB2417" t="s">
        <v>429</v>
      </c>
      <c r="AC2417" t="s">
        <v>10302</v>
      </c>
      <c r="AD2417" t="s">
        <v>1060</v>
      </c>
    </row>
    <row r="2418" spans="1:30" hidden="1" x14ac:dyDescent="0.3">
      <c r="A2418" t="s">
        <v>10303</v>
      </c>
      <c r="B2418" t="s">
        <v>10304</v>
      </c>
      <c r="C2418" s="1" t="str">
        <f t="shared" si="408"/>
        <v>21:0506</v>
      </c>
      <c r="D2418" s="1" t="str">
        <f t="shared" si="405"/>
        <v>21:0168</v>
      </c>
      <c r="E2418" t="s">
        <v>10305</v>
      </c>
      <c r="F2418" t="s">
        <v>10306</v>
      </c>
      <c r="H2418">
        <v>54.614305600000002</v>
      </c>
      <c r="I2418">
        <v>-60.019165100000002</v>
      </c>
      <c r="J2418" s="1" t="str">
        <f t="shared" si="406"/>
        <v>NGR lake sediment grab sample</v>
      </c>
      <c r="K2418" s="1" t="str">
        <f t="shared" si="407"/>
        <v>&lt;177 micron (NGR)</v>
      </c>
      <c r="L2418">
        <v>4</v>
      </c>
      <c r="M2418" t="s">
        <v>238</v>
      </c>
      <c r="N2418">
        <v>79</v>
      </c>
      <c r="O2418" t="s">
        <v>546</v>
      </c>
      <c r="P2418" t="s">
        <v>103</v>
      </c>
      <c r="Q2418" t="s">
        <v>92</v>
      </c>
      <c r="R2418" t="s">
        <v>92</v>
      </c>
      <c r="S2418" t="s">
        <v>571</v>
      </c>
      <c r="T2418" t="s">
        <v>42</v>
      </c>
      <c r="U2418" t="s">
        <v>7202</v>
      </c>
      <c r="V2418" t="s">
        <v>5421</v>
      </c>
      <c r="W2418" t="s">
        <v>117</v>
      </c>
      <c r="X2418" t="s">
        <v>339</v>
      </c>
      <c r="Y2418" t="s">
        <v>176</v>
      </c>
      <c r="Z2418" t="s">
        <v>258</v>
      </c>
      <c r="AA2418" t="s">
        <v>196</v>
      </c>
      <c r="AB2418" t="s">
        <v>249</v>
      </c>
      <c r="AC2418" t="s">
        <v>10307</v>
      </c>
      <c r="AD2418" t="s">
        <v>196</v>
      </c>
    </row>
    <row r="2419" spans="1:30" hidden="1" x14ac:dyDescent="0.3">
      <c r="A2419" t="s">
        <v>10308</v>
      </c>
      <c r="B2419" t="s">
        <v>10309</v>
      </c>
      <c r="C2419" s="1" t="str">
        <f t="shared" si="408"/>
        <v>21:0506</v>
      </c>
      <c r="D2419" s="1" t="str">
        <f t="shared" si="405"/>
        <v>21:0168</v>
      </c>
      <c r="E2419" t="s">
        <v>10310</v>
      </c>
      <c r="F2419" t="s">
        <v>10311</v>
      </c>
      <c r="H2419">
        <v>54.621381100000001</v>
      </c>
      <c r="I2419">
        <v>-60.0562355</v>
      </c>
      <c r="J2419" s="1" t="str">
        <f t="shared" si="406"/>
        <v>NGR lake sediment grab sample</v>
      </c>
      <c r="K2419" s="1" t="str">
        <f t="shared" si="407"/>
        <v>&lt;177 micron (NGR)</v>
      </c>
      <c r="L2419">
        <v>4</v>
      </c>
      <c r="M2419" t="s">
        <v>246</v>
      </c>
      <c r="N2419">
        <v>80</v>
      </c>
      <c r="O2419" t="s">
        <v>283</v>
      </c>
      <c r="P2419" t="s">
        <v>134</v>
      </c>
      <c r="Q2419" t="s">
        <v>136</v>
      </c>
      <c r="R2419" t="s">
        <v>131</v>
      </c>
      <c r="S2419" t="s">
        <v>79</v>
      </c>
      <c r="T2419" t="s">
        <v>94</v>
      </c>
      <c r="U2419" t="s">
        <v>10312</v>
      </c>
      <c r="V2419" t="s">
        <v>884</v>
      </c>
      <c r="W2419" t="s">
        <v>194</v>
      </c>
      <c r="X2419" t="s">
        <v>740</v>
      </c>
      <c r="Y2419" t="s">
        <v>92</v>
      </c>
      <c r="Z2419" t="s">
        <v>135</v>
      </c>
      <c r="AA2419" t="s">
        <v>83</v>
      </c>
      <c r="AB2419" t="s">
        <v>650</v>
      </c>
      <c r="AC2419" t="s">
        <v>614</v>
      </c>
      <c r="AD2419" t="s">
        <v>314</v>
      </c>
    </row>
    <row r="2420" spans="1:30" hidden="1" x14ac:dyDescent="0.3">
      <c r="A2420" t="s">
        <v>10313</v>
      </c>
      <c r="B2420" t="s">
        <v>10314</v>
      </c>
      <c r="C2420" s="1" t="str">
        <f t="shared" si="408"/>
        <v>21:0506</v>
      </c>
      <c r="D2420" s="1" t="str">
        <f t="shared" si="405"/>
        <v>21:0168</v>
      </c>
      <c r="E2420" t="s">
        <v>10315</v>
      </c>
      <c r="F2420" t="s">
        <v>10316</v>
      </c>
      <c r="H2420">
        <v>54.582987699999997</v>
      </c>
      <c r="I2420">
        <v>-60.309729799999999</v>
      </c>
      <c r="J2420" s="1" t="str">
        <f t="shared" si="406"/>
        <v>NGR lake sediment grab sample</v>
      </c>
      <c r="K2420" s="1" t="str">
        <f t="shared" si="407"/>
        <v>&lt;177 micron (NGR)</v>
      </c>
      <c r="L2420">
        <v>5</v>
      </c>
      <c r="M2420" t="s">
        <v>34</v>
      </c>
      <c r="N2420">
        <v>81</v>
      </c>
      <c r="O2420" t="s">
        <v>823</v>
      </c>
      <c r="P2420" t="s">
        <v>169</v>
      </c>
      <c r="Q2420" t="s">
        <v>39</v>
      </c>
      <c r="R2420" t="s">
        <v>92</v>
      </c>
      <c r="S2420" t="s">
        <v>383</v>
      </c>
      <c r="T2420" t="s">
        <v>649</v>
      </c>
      <c r="U2420" t="s">
        <v>10317</v>
      </c>
      <c r="V2420" t="s">
        <v>2796</v>
      </c>
      <c r="W2420" t="s">
        <v>40</v>
      </c>
      <c r="X2420" t="s">
        <v>55</v>
      </c>
      <c r="Y2420" t="s">
        <v>136</v>
      </c>
      <c r="Z2420" t="s">
        <v>135</v>
      </c>
      <c r="AA2420" t="s">
        <v>45</v>
      </c>
      <c r="AB2420" t="s">
        <v>559</v>
      </c>
      <c r="AC2420" t="s">
        <v>706</v>
      </c>
      <c r="AD2420" t="s">
        <v>258</v>
      </c>
    </row>
    <row r="2421" spans="1:30" hidden="1" x14ac:dyDescent="0.3">
      <c r="A2421" t="s">
        <v>10318</v>
      </c>
      <c r="B2421" t="s">
        <v>10319</v>
      </c>
      <c r="C2421" s="1" t="str">
        <f t="shared" si="408"/>
        <v>21:0506</v>
      </c>
      <c r="D2421" s="1" t="str">
        <f t="shared" si="405"/>
        <v>21:0168</v>
      </c>
      <c r="E2421" t="s">
        <v>10315</v>
      </c>
      <c r="F2421" t="s">
        <v>10320</v>
      </c>
      <c r="H2421">
        <v>54.582987699999997</v>
      </c>
      <c r="I2421">
        <v>-60.309729799999999</v>
      </c>
      <c r="J2421" s="1" t="str">
        <f t="shared" si="406"/>
        <v>NGR lake sediment grab sample</v>
      </c>
      <c r="K2421" s="1" t="str">
        <f t="shared" si="407"/>
        <v>&lt;177 micron (NGR)</v>
      </c>
      <c r="L2421">
        <v>5</v>
      </c>
      <c r="M2421" t="s">
        <v>65</v>
      </c>
      <c r="N2421">
        <v>82</v>
      </c>
      <c r="O2421" t="s">
        <v>1865</v>
      </c>
      <c r="P2421" t="s">
        <v>165</v>
      </c>
      <c r="Q2421" t="s">
        <v>95</v>
      </c>
      <c r="R2421" t="s">
        <v>79</v>
      </c>
      <c r="S2421" t="s">
        <v>873</v>
      </c>
      <c r="T2421" t="s">
        <v>649</v>
      </c>
      <c r="U2421" t="s">
        <v>10321</v>
      </c>
      <c r="V2421" t="s">
        <v>3439</v>
      </c>
      <c r="W2421" t="s">
        <v>40</v>
      </c>
      <c r="X2421" t="s">
        <v>740</v>
      </c>
      <c r="Y2421" t="s">
        <v>55</v>
      </c>
      <c r="Z2421" t="s">
        <v>135</v>
      </c>
      <c r="AA2421" t="s">
        <v>314</v>
      </c>
      <c r="AB2421" t="s">
        <v>429</v>
      </c>
      <c r="AC2421" t="s">
        <v>5854</v>
      </c>
      <c r="AD2421" t="s">
        <v>258</v>
      </c>
    </row>
    <row r="2422" spans="1:30" hidden="1" x14ac:dyDescent="0.3">
      <c r="A2422" t="s">
        <v>10322</v>
      </c>
      <c r="B2422" t="s">
        <v>10323</v>
      </c>
      <c r="C2422" s="1" t="str">
        <f t="shared" si="408"/>
        <v>21:0506</v>
      </c>
      <c r="D2422" s="1" t="str">
        <f t="shared" si="405"/>
        <v>21:0168</v>
      </c>
      <c r="E2422" t="s">
        <v>10315</v>
      </c>
      <c r="F2422" t="s">
        <v>10324</v>
      </c>
      <c r="H2422">
        <v>54.582987699999997</v>
      </c>
      <c r="I2422">
        <v>-60.309729799999999</v>
      </c>
      <c r="J2422" s="1" t="str">
        <f t="shared" si="406"/>
        <v>NGR lake sediment grab sample</v>
      </c>
      <c r="K2422" s="1" t="str">
        <f t="shared" si="407"/>
        <v>&lt;177 micron (NGR)</v>
      </c>
      <c r="L2422">
        <v>5</v>
      </c>
      <c r="M2422" t="s">
        <v>52</v>
      </c>
      <c r="N2422">
        <v>83</v>
      </c>
      <c r="O2422" t="s">
        <v>733</v>
      </c>
      <c r="P2422" t="s">
        <v>247</v>
      </c>
      <c r="Q2422" t="s">
        <v>131</v>
      </c>
      <c r="R2422" t="s">
        <v>79</v>
      </c>
      <c r="S2422" t="s">
        <v>130</v>
      </c>
      <c r="T2422" t="s">
        <v>94</v>
      </c>
      <c r="U2422" t="s">
        <v>10325</v>
      </c>
      <c r="V2422" t="s">
        <v>81</v>
      </c>
      <c r="W2422" t="s">
        <v>40</v>
      </c>
      <c r="X2422" t="s">
        <v>339</v>
      </c>
      <c r="Y2422" t="s">
        <v>136</v>
      </c>
      <c r="Z2422" t="s">
        <v>58</v>
      </c>
      <c r="AA2422" t="s">
        <v>314</v>
      </c>
      <c r="AB2422" t="s">
        <v>35</v>
      </c>
      <c r="AC2422" t="s">
        <v>7192</v>
      </c>
      <c r="AD2422" t="s">
        <v>155</v>
      </c>
    </row>
    <row r="2423" spans="1:30" hidden="1" x14ac:dyDescent="0.3">
      <c r="A2423" t="s">
        <v>10326</v>
      </c>
      <c r="B2423" t="s">
        <v>10327</v>
      </c>
      <c r="C2423" s="1" t="str">
        <f t="shared" si="408"/>
        <v>21:0506</v>
      </c>
      <c r="D2423" s="1" t="str">
        <f t="shared" si="405"/>
        <v>21:0168</v>
      </c>
      <c r="E2423" t="s">
        <v>10328</v>
      </c>
      <c r="F2423" t="s">
        <v>10329</v>
      </c>
      <c r="H2423">
        <v>54.567722400000001</v>
      </c>
      <c r="I2423">
        <v>-60.329209900000002</v>
      </c>
      <c r="J2423" s="1" t="str">
        <f t="shared" si="406"/>
        <v>NGR lake sediment grab sample</v>
      </c>
      <c r="K2423" s="1" t="str">
        <f t="shared" si="407"/>
        <v>&lt;177 micron (NGR)</v>
      </c>
      <c r="L2423">
        <v>5</v>
      </c>
      <c r="M2423" t="s">
        <v>76</v>
      </c>
      <c r="N2423">
        <v>84</v>
      </c>
      <c r="O2423" t="s">
        <v>41</v>
      </c>
      <c r="P2423" t="s">
        <v>571</v>
      </c>
      <c r="Q2423" t="s">
        <v>176</v>
      </c>
      <c r="R2423" t="s">
        <v>119</v>
      </c>
      <c r="S2423" t="s">
        <v>169</v>
      </c>
      <c r="T2423" t="s">
        <v>94</v>
      </c>
      <c r="U2423" t="s">
        <v>10330</v>
      </c>
      <c r="V2423" t="s">
        <v>4031</v>
      </c>
      <c r="W2423" t="s">
        <v>194</v>
      </c>
      <c r="X2423" t="s">
        <v>55</v>
      </c>
      <c r="Y2423" t="s">
        <v>38</v>
      </c>
      <c r="Z2423" t="s">
        <v>423</v>
      </c>
      <c r="AA2423" t="s">
        <v>196</v>
      </c>
      <c r="AB2423" t="s">
        <v>1417</v>
      </c>
      <c r="AC2423" t="s">
        <v>3319</v>
      </c>
      <c r="AD2423" t="s">
        <v>86</v>
      </c>
    </row>
    <row r="2424" spans="1:30" hidden="1" x14ac:dyDescent="0.3">
      <c r="A2424" t="s">
        <v>10331</v>
      </c>
      <c r="B2424" t="s">
        <v>10332</v>
      </c>
      <c r="C2424" s="1" t="str">
        <f t="shared" si="408"/>
        <v>21:0506</v>
      </c>
      <c r="D2424" s="1" t="str">
        <f t="shared" si="405"/>
        <v>21:0168</v>
      </c>
      <c r="E2424" t="s">
        <v>10333</v>
      </c>
      <c r="F2424" t="s">
        <v>10334</v>
      </c>
      <c r="H2424">
        <v>54.567770699999997</v>
      </c>
      <c r="I2424">
        <v>-60.382817799999998</v>
      </c>
      <c r="J2424" s="1" t="str">
        <f t="shared" si="406"/>
        <v>NGR lake sediment grab sample</v>
      </c>
      <c r="K2424" s="1" t="str">
        <f t="shared" si="407"/>
        <v>&lt;177 micron (NGR)</v>
      </c>
      <c r="L2424">
        <v>5</v>
      </c>
      <c r="M2424" t="s">
        <v>91</v>
      </c>
      <c r="N2424">
        <v>85</v>
      </c>
      <c r="O2424" t="s">
        <v>337</v>
      </c>
      <c r="P2424" t="s">
        <v>276</v>
      </c>
      <c r="Q2424" t="s">
        <v>131</v>
      </c>
      <c r="R2424" t="s">
        <v>202</v>
      </c>
      <c r="S2424" t="s">
        <v>37</v>
      </c>
      <c r="T2424" t="s">
        <v>248</v>
      </c>
      <c r="U2424" t="s">
        <v>1162</v>
      </c>
      <c r="V2424" t="s">
        <v>167</v>
      </c>
      <c r="W2424" t="s">
        <v>117</v>
      </c>
      <c r="X2424" t="s">
        <v>70</v>
      </c>
      <c r="Y2424" t="s">
        <v>37</v>
      </c>
      <c r="Z2424" t="s">
        <v>263</v>
      </c>
      <c r="AA2424" t="s">
        <v>83</v>
      </c>
      <c r="AB2424" t="s">
        <v>1290</v>
      </c>
      <c r="AC2424" t="s">
        <v>8204</v>
      </c>
      <c r="AD2424" t="s">
        <v>409</v>
      </c>
    </row>
    <row r="2425" spans="1:30" hidden="1" x14ac:dyDescent="0.3">
      <c r="A2425" t="s">
        <v>10335</v>
      </c>
      <c r="B2425" t="s">
        <v>10336</v>
      </c>
      <c r="C2425" s="1" t="str">
        <f t="shared" si="408"/>
        <v>21:0506</v>
      </c>
      <c r="D2425" s="1" t="str">
        <f t="shared" si="405"/>
        <v>21:0168</v>
      </c>
      <c r="E2425" t="s">
        <v>10337</v>
      </c>
      <c r="F2425" t="s">
        <v>10338</v>
      </c>
      <c r="H2425">
        <v>54.562429100000003</v>
      </c>
      <c r="I2425">
        <v>-60.440290699999998</v>
      </c>
      <c r="J2425" s="1" t="str">
        <f t="shared" si="406"/>
        <v>NGR lake sediment grab sample</v>
      </c>
      <c r="K2425" s="1" t="str">
        <f t="shared" si="407"/>
        <v>&lt;177 micron (NGR)</v>
      </c>
      <c r="L2425">
        <v>5</v>
      </c>
      <c r="M2425" t="s">
        <v>102</v>
      </c>
      <c r="N2425">
        <v>86</v>
      </c>
      <c r="O2425" t="s">
        <v>414</v>
      </c>
      <c r="P2425" t="s">
        <v>169</v>
      </c>
      <c r="Q2425" t="s">
        <v>136</v>
      </c>
      <c r="R2425" t="s">
        <v>130</v>
      </c>
      <c r="S2425" t="s">
        <v>39</v>
      </c>
      <c r="T2425" t="s">
        <v>40</v>
      </c>
      <c r="U2425" t="s">
        <v>257</v>
      </c>
      <c r="V2425" t="s">
        <v>248</v>
      </c>
      <c r="W2425" t="s">
        <v>40</v>
      </c>
      <c r="X2425" t="s">
        <v>70</v>
      </c>
      <c r="Y2425" t="s">
        <v>55</v>
      </c>
      <c r="Z2425" t="s">
        <v>185</v>
      </c>
      <c r="AA2425" t="s">
        <v>44</v>
      </c>
      <c r="AB2425" t="s">
        <v>315</v>
      </c>
      <c r="AC2425" t="s">
        <v>38</v>
      </c>
      <c r="AD2425" t="s">
        <v>61</v>
      </c>
    </row>
    <row r="2426" spans="1:30" hidden="1" x14ac:dyDescent="0.3">
      <c r="A2426" t="s">
        <v>10339</v>
      </c>
      <c r="B2426" t="s">
        <v>10340</v>
      </c>
      <c r="C2426" s="1" t="str">
        <f t="shared" si="408"/>
        <v>21:0506</v>
      </c>
      <c r="D2426" s="1" t="str">
        <f t="shared" si="405"/>
        <v>21:0168</v>
      </c>
      <c r="E2426" t="s">
        <v>10341</v>
      </c>
      <c r="F2426" t="s">
        <v>10342</v>
      </c>
      <c r="H2426">
        <v>54.590543500000003</v>
      </c>
      <c r="I2426">
        <v>-60.412519400000001</v>
      </c>
      <c r="J2426" s="1" t="str">
        <f t="shared" si="406"/>
        <v>NGR lake sediment grab sample</v>
      </c>
      <c r="K2426" s="1" t="str">
        <f t="shared" si="407"/>
        <v>&lt;177 micron (NGR)</v>
      </c>
      <c r="L2426">
        <v>5</v>
      </c>
      <c r="M2426" t="s">
        <v>113</v>
      </c>
      <c r="N2426">
        <v>87</v>
      </c>
      <c r="O2426" t="s">
        <v>408</v>
      </c>
      <c r="P2426" t="s">
        <v>78</v>
      </c>
      <c r="Q2426" t="s">
        <v>79</v>
      </c>
      <c r="R2426" t="s">
        <v>119</v>
      </c>
      <c r="S2426" t="s">
        <v>54</v>
      </c>
      <c r="T2426" t="s">
        <v>248</v>
      </c>
      <c r="U2426" t="s">
        <v>5592</v>
      </c>
      <c r="V2426" t="s">
        <v>461</v>
      </c>
      <c r="W2426" t="s">
        <v>649</v>
      </c>
      <c r="X2426" t="s">
        <v>339</v>
      </c>
      <c r="Y2426" t="s">
        <v>68</v>
      </c>
      <c r="Z2426" t="s">
        <v>164</v>
      </c>
      <c r="AA2426" t="s">
        <v>83</v>
      </c>
      <c r="AB2426" t="s">
        <v>145</v>
      </c>
      <c r="AC2426" t="s">
        <v>119</v>
      </c>
      <c r="AD2426" t="s">
        <v>449</v>
      </c>
    </row>
    <row r="2427" spans="1:30" hidden="1" x14ac:dyDescent="0.3">
      <c r="A2427" t="s">
        <v>10343</v>
      </c>
      <c r="B2427" t="s">
        <v>10344</v>
      </c>
      <c r="C2427" s="1" t="str">
        <f t="shared" si="408"/>
        <v>21:0506</v>
      </c>
      <c r="D2427" s="1" t="str">
        <f t="shared" si="405"/>
        <v>21:0168</v>
      </c>
      <c r="E2427" t="s">
        <v>10345</v>
      </c>
      <c r="F2427" t="s">
        <v>10346</v>
      </c>
      <c r="H2427">
        <v>54.609653199999997</v>
      </c>
      <c r="I2427">
        <v>-60.360351100000003</v>
      </c>
      <c r="J2427" s="1" t="str">
        <f t="shared" si="406"/>
        <v>NGR lake sediment grab sample</v>
      </c>
      <c r="K2427" s="1" t="str">
        <f t="shared" si="407"/>
        <v>&lt;177 micron (NGR)</v>
      </c>
      <c r="L2427">
        <v>5</v>
      </c>
      <c r="M2427" t="s">
        <v>127</v>
      </c>
      <c r="N2427">
        <v>88</v>
      </c>
      <c r="O2427" t="s">
        <v>1134</v>
      </c>
      <c r="P2427" t="s">
        <v>255</v>
      </c>
      <c r="Q2427" t="s">
        <v>119</v>
      </c>
      <c r="R2427" t="s">
        <v>54</v>
      </c>
      <c r="S2427" t="s">
        <v>66</v>
      </c>
      <c r="T2427" t="s">
        <v>239</v>
      </c>
      <c r="U2427" t="s">
        <v>10347</v>
      </c>
      <c r="V2427" t="s">
        <v>715</v>
      </c>
      <c r="W2427" t="s">
        <v>194</v>
      </c>
      <c r="X2427" t="s">
        <v>38</v>
      </c>
      <c r="Y2427" t="s">
        <v>202</v>
      </c>
      <c r="Z2427" t="s">
        <v>214</v>
      </c>
      <c r="AA2427" t="s">
        <v>155</v>
      </c>
      <c r="AB2427" t="s">
        <v>103</v>
      </c>
      <c r="AC2427" t="s">
        <v>4556</v>
      </c>
      <c r="AD2427" t="s">
        <v>478</v>
      </c>
    </row>
    <row r="2428" spans="1:30" hidden="1" x14ac:dyDescent="0.3">
      <c r="A2428" t="s">
        <v>10348</v>
      </c>
      <c r="B2428" t="s">
        <v>10349</v>
      </c>
      <c r="C2428" s="1" t="str">
        <f t="shared" si="408"/>
        <v>21:0506</v>
      </c>
      <c r="D2428" s="1" t="str">
        <f t="shared" si="405"/>
        <v>21:0168</v>
      </c>
      <c r="E2428" t="s">
        <v>10350</v>
      </c>
      <c r="F2428" t="s">
        <v>10351</v>
      </c>
      <c r="H2428">
        <v>54.612237200000003</v>
      </c>
      <c r="I2428">
        <v>-60.289769800000002</v>
      </c>
      <c r="J2428" s="1" t="str">
        <f t="shared" si="406"/>
        <v>NGR lake sediment grab sample</v>
      </c>
      <c r="K2428" s="1" t="str">
        <f t="shared" si="407"/>
        <v>&lt;177 micron (NGR)</v>
      </c>
      <c r="L2428">
        <v>5</v>
      </c>
      <c r="M2428" t="s">
        <v>142</v>
      </c>
      <c r="N2428">
        <v>89</v>
      </c>
      <c r="O2428" t="s">
        <v>270</v>
      </c>
      <c r="P2428" t="s">
        <v>232</v>
      </c>
      <c r="Q2428" t="s">
        <v>37</v>
      </c>
      <c r="R2428" t="s">
        <v>130</v>
      </c>
      <c r="S2428" t="s">
        <v>39</v>
      </c>
      <c r="T2428" t="s">
        <v>40</v>
      </c>
      <c r="U2428" t="s">
        <v>255</v>
      </c>
      <c r="V2428" t="s">
        <v>248</v>
      </c>
      <c r="W2428" t="s">
        <v>40</v>
      </c>
      <c r="X2428" t="s">
        <v>740</v>
      </c>
      <c r="Y2428" t="s">
        <v>55</v>
      </c>
      <c r="Z2428" t="s">
        <v>153</v>
      </c>
      <c r="AA2428" t="s">
        <v>44</v>
      </c>
      <c r="AB2428" t="s">
        <v>255</v>
      </c>
      <c r="AC2428" t="s">
        <v>202</v>
      </c>
      <c r="AD2428" t="s">
        <v>196</v>
      </c>
    </row>
    <row r="2429" spans="1:30" hidden="1" x14ac:dyDescent="0.3">
      <c r="A2429" t="s">
        <v>10352</v>
      </c>
      <c r="B2429" t="s">
        <v>10353</v>
      </c>
      <c r="C2429" s="1" t="str">
        <f t="shared" si="408"/>
        <v>21:0506</v>
      </c>
      <c r="D2429" s="1" t="str">
        <f t="shared" si="405"/>
        <v>21:0168</v>
      </c>
      <c r="E2429" t="s">
        <v>10354</v>
      </c>
      <c r="F2429" t="s">
        <v>10355</v>
      </c>
      <c r="H2429">
        <v>54.622255199999998</v>
      </c>
      <c r="I2429">
        <v>-60.309631799999998</v>
      </c>
      <c r="J2429" s="1" t="str">
        <f t="shared" si="406"/>
        <v>NGR lake sediment grab sample</v>
      </c>
      <c r="K2429" s="1" t="str">
        <f t="shared" si="407"/>
        <v>&lt;177 micron (NGR)</v>
      </c>
      <c r="L2429">
        <v>5</v>
      </c>
      <c r="M2429" t="s">
        <v>150</v>
      </c>
      <c r="N2429">
        <v>90</v>
      </c>
      <c r="O2429" t="s">
        <v>283</v>
      </c>
      <c r="P2429" t="s">
        <v>397</v>
      </c>
      <c r="Q2429" t="s">
        <v>68</v>
      </c>
      <c r="R2429" t="s">
        <v>193</v>
      </c>
      <c r="S2429" t="s">
        <v>38</v>
      </c>
      <c r="T2429" t="s">
        <v>233</v>
      </c>
      <c r="U2429" t="s">
        <v>2526</v>
      </c>
      <c r="V2429" t="s">
        <v>1054</v>
      </c>
      <c r="W2429" t="s">
        <v>40</v>
      </c>
      <c r="X2429" t="s">
        <v>55</v>
      </c>
      <c r="Y2429" t="s">
        <v>92</v>
      </c>
      <c r="Z2429" t="s">
        <v>135</v>
      </c>
      <c r="AA2429" t="s">
        <v>196</v>
      </c>
      <c r="AB2429" t="s">
        <v>399</v>
      </c>
      <c r="AC2429" t="s">
        <v>10356</v>
      </c>
      <c r="AD2429" t="s">
        <v>241</v>
      </c>
    </row>
    <row r="2430" spans="1:30" hidden="1" x14ac:dyDescent="0.3">
      <c r="A2430" t="s">
        <v>10357</v>
      </c>
      <c r="B2430" t="s">
        <v>10358</v>
      </c>
      <c r="C2430" s="1" t="str">
        <f t="shared" si="408"/>
        <v>21:0506</v>
      </c>
      <c r="D2430" s="1" t="str">
        <f t="shared" si="405"/>
        <v>21:0168</v>
      </c>
      <c r="E2430" t="s">
        <v>10359</v>
      </c>
      <c r="F2430" t="s">
        <v>10360</v>
      </c>
      <c r="H2430">
        <v>54.667730499999998</v>
      </c>
      <c r="I2430">
        <v>-60.280380800000003</v>
      </c>
      <c r="J2430" s="1" t="str">
        <f t="shared" si="406"/>
        <v>NGR lake sediment grab sample</v>
      </c>
      <c r="K2430" s="1" t="str">
        <f t="shared" si="407"/>
        <v>&lt;177 micron (NGR)</v>
      </c>
      <c r="L2430">
        <v>5</v>
      </c>
      <c r="M2430" t="s">
        <v>175</v>
      </c>
      <c r="N2430">
        <v>91</v>
      </c>
      <c r="O2430" t="s">
        <v>364</v>
      </c>
      <c r="P2430" t="s">
        <v>873</v>
      </c>
      <c r="Q2430" t="s">
        <v>95</v>
      </c>
      <c r="R2430" t="s">
        <v>130</v>
      </c>
      <c r="S2430" t="s">
        <v>135</v>
      </c>
      <c r="T2430" t="s">
        <v>144</v>
      </c>
      <c r="U2430" t="s">
        <v>6807</v>
      </c>
      <c r="V2430" t="s">
        <v>316</v>
      </c>
      <c r="W2430" t="s">
        <v>40</v>
      </c>
      <c r="X2430" t="s">
        <v>79</v>
      </c>
      <c r="Y2430" t="s">
        <v>193</v>
      </c>
      <c r="Z2430" t="s">
        <v>45</v>
      </c>
      <c r="AA2430" t="s">
        <v>392</v>
      </c>
      <c r="AB2430" t="s">
        <v>10044</v>
      </c>
      <c r="AC2430" t="s">
        <v>805</v>
      </c>
      <c r="AD2430" t="s">
        <v>155</v>
      </c>
    </row>
    <row r="2431" spans="1:30" hidden="1" x14ac:dyDescent="0.3">
      <c r="A2431" t="s">
        <v>10361</v>
      </c>
      <c r="B2431" t="s">
        <v>10362</v>
      </c>
      <c r="C2431" s="1" t="str">
        <f t="shared" si="408"/>
        <v>21:0506</v>
      </c>
      <c r="D2431" s="1" t="str">
        <f t="shared" si="405"/>
        <v>21:0168</v>
      </c>
      <c r="E2431" t="s">
        <v>10363</v>
      </c>
      <c r="F2431" t="s">
        <v>10364</v>
      </c>
      <c r="H2431">
        <v>54.684425400000002</v>
      </c>
      <c r="I2431">
        <v>-60.264414100000003</v>
      </c>
      <c r="J2431" s="1" t="str">
        <f t="shared" si="406"/>
        <v>NGR lake sediment grab sample</v>
      </c>
      <c r="K2431" s="1" t="str">
        <f t="shared" si="407"/>
        <v>&lt;177 micron (NGR)</v>
      </c>
      <c r="L2431">
        <v>5</v>
      </c>
      <c r="M2431" t="s">
        <v>184</v>
      </c>
      <c r="N2431">
        <v>92</v>
      </c>
      <c r="O2431" t="s">
        <v>648</v>
      </c>
      <c r="P2431" t="s">
        <v>108</v>
      </c>
      <c r="Q2431" t="s">
        <v>95</v>
      </c>
      <c r="R2431" t="s">
        <v>36</v>
      </c>
      <c r="S2431" t="s">
        <v>79</v>
      </c>
      <c r="T2431" t="s">
        <v>40</v>
      </c>
      <c r="U2431" t="s">
        <v>1020</v>
      </c>
      <c r="V2431" t="s">
        <v>1198</v>
      </c>
      <c r="W2431" t="s">
        <v>40</v>
      </c>
      <c r="X2431" t="s">
        <v>70</v>
      </c>
      <c r="Y2431" t="s">
        <v>153</v>
      </c>
      <c r="Z2431" t="s">
        <v>423</v>
      </c>
      <c r="AA2431" t="s">
        <v>196</v>
      </c>
      <c r="AB2431" t="s">
        <v>143</v>
      </c>
      <c r="AC2431" t="s">
        <v>4003</v>
      </c>
      <c r="AD2431" t="s">
        <v>409</v>
      </c>
    </row>
    <row r="2432" spans="1:30" hidden="1" x14ac:dyDescent="0.3">
      <c r="A2432" t="s">
        <v>10365</v>
      </c>
      <c r="B2432" t="s">
        <v>10366</v>
      </c>
      <c r="C2432" s="1" t="str">
        <f t="shared" si="408"/>
        <v>21:0506</v>
      </c>
      <c r="D2432" s="1" t="str">
        <f t="shared" si="405"/>
        <v>21:0168</v>
      </c>
      <c r="E2432" t="s">
        <v>10367</v>
      </c>
      <c r="F2432" t="s">
        <v>10368</v>
      </c>
      <c r="H2432">
        <v>54.716501899999997</v>
      </c>
      <c r="I2432">
        <v>-60.274754000000001</v>
      </c>
      <c r="J2432" s="1" t="str">
        <f t="shared" si="406"/>
        <v>NGR lake sediment grab sample</v>
      </c>
      <c r="K2432" s="1" t="str">
        <f t="shared" si="407"/>
        <v>&lt;177 micron (NGR)</v>
      </c>
      <c r="L2432">
        <v>5</v>
      </c>
      <c r="M2432" t="s">
        <v>191</v>
      </c>
      <c r="N2432">
        <v>93</v>
      </c>
      <c r="O2432" t="s">
        <v>337</v>
      </c>
      <c r="P2432" t="s">
        <v>36</v>
      </c>
      <c r="Q2432" t="s">
        <v>136</v>
      </c>
      <c r="R2432" t="s">
        <v>377</v>
      </c>
      <c r="S2432" t="s">
        <v>176</v>
      </c>
      <c r="T2432" t="s">
        <v>40</v>
      </c>
      <c r="U2432" t="s">
        <v>1627</v>
      </c>
      <c r="V2432" t="s">
        <v>740</v>
      </c>
      <c r="W2432" t="s">
        <v>40</v>
      </c>
      <c r="X2432" t="s">
        <v>740</v>
      </c>
      <c r="Y2432" t="s">
        <v>39</v>
      </c>
      <c r="Z2432" t="s">
        <v>263</v>
      </c>
      <c r="AA2432" t="s">
        <v>204</v>
      </c>
      <c r="AB2432" t="s">
        <v>2278</v>
      </c>
      <c r="AC2432" t="s">
        <v>740</v>
      </c>
      <c r="AD2432" t="s">
        <v>487</v>
      </c>
    </row>
    <row r="2433" spans="1:30" hidden="1" x14ac:dyDescent="0.3">
      <c r="A2433" t="s">
        <v>10369</v>
      </c>
      <c r="B2433" t="s">
        <v>10370</v>
      </c>
      <c r="C2433" s="1" t="str">
        <f t="shared" si="408"/>
        <v>21:0506</v>
      </c>
      <c r="D2433" s="1" t="str">
        <f t="shared" si="405"/>
        <v>21:0168</v>
      </c>
      <c r="E2433" t="s">
        <v>10371</v>
      </c>
      <c r="F2433" t="s">
        <v>10372</v>
      </c>
      <c r="H2433">
        <v>54.743603299999997</v>
      </c>
      <c r="I2433">
        <v>-60.341757299999998</v>
      </c>
      <c r="J2433" s="1" t="str">
        <f t="shared" si="406"/>
        <v>NGR lake sediment grab sample</v>
      </c>
      <c r="K2433" s="1" t="str">
        <f t="shared" si="407"/>
        <v>&lt;177 micron (NGR)</v>
      </c>
      <c r="L2433">
        <v>5</v>
      </c>
      <c r="M2433" t="s">
        <v>201</v>
      </c>
      <c r="N2433">
        <v>94</v>
      </c>
      <c r="O2433" t="s">
        <v>164</v>
      </c>
      <c r="P2433" t="s">
        <v>185</v>
      </c>
      <c r="Q2433" t="s">
        <v>95</v>
      </c>
      <c r="R2433" t="s">
        <v>176</v>
      </c>
      <c r="S2433" t="s">
        <v>95</v>
      </c>
      <c r="T2433" t="s">
        <v>40</v>
      </c>
      <c r="U2433" t="s">
        <v>873</v>
      </c>
      <c r="V2433" t="s">
        <v>2296</v>
      </c>
      <c r="W2433" t="s">
        <v>40</v>
      </c>
      <c r="X2433" t="s">
        <v>179</v>
      </c>
      <c r="Y2433" t="s">
        <v>136</v>
      </c>
      <c r="Z2433" t="s">
        <v>153</v>
      </c>
      <c r="AA2433" t="s">
        <v>214</v>
      </c>
      <c r="AB2433" t="s">
        <v>263</v>
      </c>
      <c r="AC2433" t="s">
        <v>6786</v>
      </c>
      <c r="AD2433" t="s">
        <v>61</v>
      </c>
    </row>
    <row r="2434" spans="1:30" hidden="1" x14ac:dyDescent="0.3">
      <c r="A2434" t="s">
        <v>10373</v>
      </c>
      <c r="B2434" t="s">
        <v>10374</v>
      </c>
      <c r="C2434" s="1" t="str">
        <f t="shared" si="408"/>
        <v>21:0506</v>
      </c>
      <c r="D2434" s="1" t="str">
        <f t="shared" si="405"/>
        <v>21:0168</v>
      </c>
      <c r="E2434" t="s">
        <v>10375</v>
      </c>
      <c r="F2434" t="s">
        <v>10376</v>
      </c>
      <c r="H2434">
        <v>54.755084600000004</v>
      </c>
      <c r="I2434">
        <v>-60.289041599999997</v>
      </c>
      <c r="J2434" s="1" t="str">
        <f t="shared" si="406"/>
        <v>NGR lake sediment grab sample</v>
      </c>
      <c r="K2434" s="1" t="str">
        <f t="shared" si="407"/>
        <v>&lt;177 micron (NGR)</v>
      </c>
      <c r="L2434">
        <v>5</v>
      </c>
      <c r="M2434" t="s">
        <v>210</v>
      </c>
      <c r="N2434">
        <v>95</v>
      </c>
      <c r="O2434" t="s">
        <v>1241</v>
      </c>
      <c r="P2434" t="s">
        <v>192</v>
      </c>
      <c r="Q2434" t="s">
        <v>37</v>
      </c>
      <c r="R2434" t="s">
        <v>130</v>
      </c>
      <c r="S2434" t="s">
        <v>257</v>
      </c>
      <c r="T2434" t="s">
        <v>194</v>
      </c>
      <c r="U2434" t="s">
        <v>10377</v>
      </c>
      <c r="V2434" t="s">
        <v>6102</v>
      </c>
      <c r="W2434" t="s">
        <v>194</v>
      </c>
      <c r="X2434" t="s">
        <v>70</v>
      </c>
      <c r="Y2434" t="s">
        <v>202</v>
      </c>
      <c r="Z2434" t="s">
        <v>135</v>
      </c>
      <c r="AA2434" t="s">
        <v>314</v>
      </c>
      <c r="AB2434" t="s">
        <v>3974</v>
      </c>
      <c r="AC2434" t="s">
        <v>604</v>
      </c>
      <c r="AD2434" t="s">
        <v>392</v>
      </c>
    </row>
    <row r="2435" spans="1:30" hidden="1" x14ac:dyDescent="0.3">
      <c r="A2435" t="s">
        <v>10378</v>
      </c>
      <c r="B2435" t="s">
        <v>10379</v>
      </c>
      <c r="C2435" s="1" t="str">
        <f t="shared" si="408"/>
        <v>21:0506</v>
      </c>
      <c r="D2435" s="1" t="str">
        <f t="shared" si="405"/>
        <v>21:0168</v>
      </c>
      <c r="E2435" t="s">
        <v>10380</v>
      </c>
      <c r="F2435" t="s">
        <v>10381</v>
      </c>
      <c r="H2435">
        <v>54.7673348</v>
      </c>
      <c r="I2435">
        <v>-60.326129299999998</v>
      </c>
      <c r="J2435" s="1" t="str">
        <f t="shared" si="406"/>
        <v>NGR lake sediment grab sample</v>
      </c>
      <c r="K2435" s="1" t="str">
        <f t="shared" si="407"/>
        <v>&lt;177 micron (NGR)</v>
      </c>
      <c r="L2435">
        <v>5</v>
      </c>
      <c r="M2435" t="s">
        <v>221</v>
      </c>
      <c r="N2435">
        <v>96</v>
      </c>
      <c r="O2435" t="s">
        <v>164</v>
      </c>
      <c r="P2435" t="s">
        <v>135</v>
      </c>
      <c r="Q2435" t="s">
        <v>95</v>
      </c>
      <c r="R2435" t="s">
        <v>185</v>
      </c>
      <c r="S2435" t="s">
        <v>92</v>
      </c>
      <c r="T2435" t="s">
        <v>117</v>
      </c>
      <c r="U2435" t="s">
        <v>4242</v>
      </c>
      <c r="V2435" t="s">
        <v>714</v>
      </c>
      <c r="W2435" t="s">
        <v>194</v>
      </c>
      <c r="X2435" t="s">
        <v>179</v>
      </c>
      <c r="Y2435" t="s">
        <v>67</v>
      </c>
      <c r="Z2435" t="s">
        <v>263</v>
      </c>
      <c r="AA2435" t="s">
        <v>314</v>
      </c>
      <c r="AB2435" t="s">
        <v>1285</v>
      </c>
      <c r="AC2435" t="s">
        <v>3589</v>
      </c>
      <c r="AD2435" t="s">
        <v>241</v>
      </c>
    </row>
    <row r="2436" spans="1:30" hidden="1" x14ac:dyDescent="0.3">
      <c r="A2436" t="s">
        <v>10382</v>
      </c>
      <c r="B2436" t="s">
        <v>10383</v>
      </c>
      <c r="C2436" s="1" t="str">
        <f t="shared" si="408"/>
        <v>21:0506</v>
      </c>
      <c r="D2436" s="1" t="str">
        <f>HYPERLINK("http://geochem.nrcan.gc.ca/cdogs/content/svy/svy_e.htm", "")</f>
        <v/>
      </c>
      <c r="G2436" s="1" t="str">
        <f>HYPERLINK("http://geochem.nrcan.gc.ca/cdogs/content/cr_/cr_00055_e.htm", "55")</f>
        <v>55</v>
      </c>
      <c r="J2436" t="s">
        <v>161</v>
      </c>
      <c r="K2436" t="s">
        <v>162</v>
      </c>
      <c r="L2436">
        <v>5</v>
      </c>
      <c r="M2436" t="s">
        <v>163</v>
      </c>
      <c r="N2436">
        <v>97</v>
      </c>
      <c r="O2436" t="s">
        <v>414</v>
      </c>
      <c r="P2436" t="s">
        <v>185</v>
      </c>
      <c r="Q2436" t="s">
        <v>55</v>
      </c>
      <c r="R2436" t="s">
        <v>130</v>
      </c>
      <c r="S2436" t="s">
        <v>55</v>
      </c>
      <c r="T2436" t="s">
        <v>40</v>
      </c>
      <c r="U2436" t="s">
        <v>911</v>
      </c>
      <c r="V2436" t="s">
        <v>167</v>
      </c>
      <c r="W2436" t="s">
        <v>194</v>
      </c>
      <c r="X2436" t="s">
        <v>740</v>
      </c>
      <c r="Y2436" t="s">
        <v>136</v>
      </c>
      <c r="Z2436" t="s">
        <v>134</v>
      </c>
      <c r="AA2436" t="s">
        <v>258</v>
      </c>
      <c r="AB2436" t="s">
        <v>1779</v>
      </c>
      <c r="AC2436" t="s">
        <v>1343</v>
      </c>
      <c r="AD2436" t="s">
        <v>1448</v>
      </c>
    </row>
    <row r="2437" spans="1:30" hidden="1" x14ac:dyDescent="0.3">
      <c r="A2437" t="s">
        <v>10384</v>
      </c>
      <c r="B2437" t="s">
        <v>10385</v>
      </c>
      <c r="C2437" s="1" t="str">
        <f t="shared" si="408"/>
        <v>21:0506</v>
      </c>
      <c r="D2437" s="1" t="str">
        <f t="shared" ref="D2437:D2452" si="409">HYPERLINK("http://geochem.nrcan.gc.ca/cdogs/content/svy/svy210168_e.htm", "21:0168")</f>
        <v>21:0168</v>
      </c>
      <c r="E2437" t="s">
        <v>10386</v>
      </c>
      <c r="F2437" t="s">
        <v>10387</v>
      </c>
      <c r="H2437">
        <v>54.766793300000003</v>
      </c>
      <c r="I2437">
        <v>-60.3937369</v>
      </c>
      <c r="J2437" s="1" t="str">
        <f t="shared" ref="J2437:J2452" si="410">HYPERLINK("http://geochem.nrcan.gc.ca/cdogs/content/kwd/kwd020027_e.htm", "NGR lake sediment grab sample")</f>
        <v>NGR lake sediment grab sample</v>
      </c>
      <c r="K2437" s="1" t="str">
        <f t="shared" ref="K2437:K2452" si="411">HYPERLINK("http://geochem.nrcan.gc.ca/cdogs/content/kwd/kwd080006_e.htm", "&lt;177 micron (NGR)")</f>
        <v>&lt;177 micron (NGR)</v>
      </c>
      <c r="L2437">
        <v>5</v>
      </c>
      <c r="M2437" t="s">
        <v>230</v>
      </c>
      <c r="N2437">
        <v>98</v>
      </c>
      <c r="O2437" t="s">
        <v>1101</v>
      </c>
      <c r="P2437" t="s">
        <v>258</v>
      </c>
      <c r="Q2437" t="s">
        <v>95</v>
      </c>
      <c r="R2437" t="s">
        <v>67</v>
      </c>
      <c r="S2437" t="s">
        <v>255</v>
      </c>
      <c r="T2437" t="s">
        <v>94</v>
      </c>
      <c r="U2437" t="s">
        <v>10388</v>
      </c>
      <c r="V2437" t="s">
        <v>2195</v>
      </c>
      <c r="W2437" t="s">
        <v>194</v>
      </c>
      <c r="X2437" t="s">
        <v>39</v>
      </c>
      <c r="Y2437" t="s">
        <v>119</v>
      </c>
      <c r="Z2437" t="s">
        <v>423</v>
      </c>
      <c r="AA2437" t="s">
        <v>203</v>
      </c>
      <c r="AB2437" t="s">
        <v>10389</v>
      </c>
      <c r="AC2437" t="s">
        <v>2858</v>
      </c>
      <c r="AD2437" t="s">
        <v>241</v>
      </c>
    </row>
    <row r="2438" spans="1:30" hidden="1" x14ac:dyDescent="0.3">
      <c r="A2438" t="s">
        <v>10390</v>
      </c>
      <c r="B2438" t="s">
        <v>10391</v>
      </c>
      <c r="C2438" s="1" t="str">
        <f t="shared" si="408"/>
        <v>21:0506</v>
      </c>
      <c r="D2438" s="1" t="str">
        <f t="shared" si="409"/>
        <v>21:0168</v>
      </c>
      <c r="E2438" t="s">
        <v>10392</v>
      </c>
      <c r="F2438" t="s">
        <v>10393</v>
      </c>
      <c r="H2438">
        <v>54.771985100000002</v>
      </c>
      <c r="I2438">
        <v>-60.4233987</v>
      </c>
      <c r="J2438" s="1" t="str">
        <f t="shared" si="410"/>
        <v>NGR lake sediment grab sample</v>
      </c>
      <c r="K2438" s="1" t="str">
        <f t="shared" si="411"/>
        <v>&lt;177 micron (NGR)</v>
      </c>
      <c r="L2438">
        <v>5</v>
      </c>
      <c r="M2438" t="s">
        <v>238</v>
      </c>
      <c r="N2438">
        <v>99</v>
      </c>
      <c r="O2438" t="s">
        <v>204</v>
      </c>
      <c r="P2438" t="s">
        <v>53</v>
      </c>
      <c r="Q2438" t="s">
        <v>136</v>
      </c>
      <c r="R2438" t="s">
        <v>54</v>
      </c>
      <c r="S2438" t="s">
        <v>55</v>
      </c>
      <c r="T2438" t="s">
        <v>194</v>
      </c>
      <c r="U2438" t="s">
        <v>676</v>
      </c>
      <c r="V2438" t="s">
        <v>57</v>
      </c>
      <c r="W2438" t="s">
        <v>194</v>
      </c>
      <c r="X2438" t="s">
        <v>179</v>
      </c>
      <c r="Y2438" t="s">
        <v>39</v>
      </c>
      <c r="Z2438" t="s">
        <v>164</v>
      </c>
      <c r="AA2438" t="s">
        <v>45</v>
      </c>
      <c r="AB2438" t="s">
        <v>397</v>
      </c>
      <c r="AC2438" t="s">
        <v>2195</v>
      </c>
      <c r="AD2438" t="s">
        <v>45</v>
      </c>
    </row>
    <row r="2439" spans="1:30" hidden="1" x14ac:dyDescent="0.3">
      <c r="A2439" t="s">
        <v>10394</v>
      </c>
      <c r="B2439" t="s">
        <v>10395</v>
      </c>
      <c r="C2439" s="1" t="str">
        <f t="shared" si="408"/>
        <v>21:0506</v>
      </c>
      <c r="D2439" s="1" t="str">
        <f t="shared" si="409"/>
        <v>21:0168</v>
      </c>
      <c r="E2439" t="s">
        <v>10396</v>
      </c>
      <c r="F2439" t="s">
        <v>10397</v>
      </c>
      <c r="H2439">
        <v>54.801035800000001</v>
      </c>
      <c r="I2439">
        <v>-60.374990599999997</v>
      </c>
      <c r="J2439" s="1" t="str">
        <f t="shared" si="410"/>
        <v>NGR lake sediment grab sample</v>
      </c>
      <c r="K2439" s="1" t="str">
        <f t="shared" si="411"/>
        <v>&lt;177 micron (NGR)</v>
      </c>
      <c r="L2439">
        <v>5</v>
      </c>
      <c r="M2439" t="s">
        <v>246</v>
      </c>
      <c r="N2439">
        <v>100</v>
      </c>
      <c r="O2439" t="s">
        <v>571</v>
      </c>
      <c r="P2439" t="s">
        <v>576</v>
      </c>
      <c r="Q2439" t="s">
        <v>37</v>
      </c>
      <c r="R2439" t="s">
        <v>164</v>
      </c>
      <c r="S2439" t="s">
        <v>39</v>
      </c>
      <c r="T2439" t="s">
        <v>40</v>
      </c>
      <c r="U2439" t="s">
        <v>733</v>
      </c>
      <c r="V2439" t="s">
        <v>649</v>
      </c>
      <c r="W2439" t="s">
        <v>194</v>
      </c>
      <c r="X2439" t="s">
        <v>179</v>
      </c>
      <c r="Y2439" t="s">
        <v>55</v>
      </c>
      <c r="Z2439" t="s">
        <v>67</v>
      </c>
      <c r="AA2439" t="s">
        <v>45</v>
      </c>
      <c r="AB2439" t="s">
        <v>2931</v>
      </c>
      <c r="AC2439" t="s">
        <v>353</v>
      </c>
      <c r="AD2439" t="s">
        <v>45</v>
      </c>
    </row>
    <row r="2440" spans="1:30" hidden="1" x14ac:dyDescent="0.3">
      <c r="A2440" t="s">
        <v>10398</v>
      </c>
      <c r="B2440" t="s">
        <v>10399</v>
      </c>
      <c r="C2440" s="1" t="str">
        <f t="shared" si="408"/>
        <v>21:0506</v>
      </c>
      <c r="D2440" s="1" t="str">
        <f t="shared" si="409"/>
        <v>21:0168</v>
      </c>
      <c r="E2440" t="s">
        <v>10400</v>
      </c>
      <c r="F2440" t="s">
        <v>10401</v>
      </c>
      <c r="H2440">
        <v>54.807577700000003</v>
      </c>
      <c r="I2440">
        <v>-60.437085199999999</v>
      </c>
      <c r="J2440" s="1" t="str">
        <f t="shared" si="410"/>
        <v>NGR lake sediment grab sample</v>
      </c>
      <c r="K2440" s="1" t="str">
        <f t="shared" si="411"/>
        <v>&lt;177 micron (NGR)</v>
      </c>
      <c r="L2440">
        <v>6</v>
      </c>
      <c r="M2440" t="s">
        <v>34</v>
      </c>
      <c r="N2440">
        <v>101</v>
      </c>
      <c r="O2440" t="s">
        <v>397</v>
      </c>
      <c r="P2440" t="s">
        <v>263</v>
      </c>
      <c r="Q2440" t="s">
        <v>39</v>
      </c>
      <c r="R2440" t="s">
        <v>130</v>
      </c>
      <c r="S2440" t="s">
        <v>92</v>
      </c>
      <c r="T2440" t="s">
        <v>194</v>
      </c>
      <c r="U2440" t="s">
        <v>455</v>
      </c>
      <c r="V2440" t="s">
        <v>239</v>
      </c>
      <c r="W2440" t="s">
        <v>194</v>
      </c>
      <c r="X2440" t="s">
        <v>179</v>
      </c>
      <c r="Y2440" t="s">
        <v>37</v>
      </c>
      <c r="Z2440" t="s">
        <v>164</v>
      </c>
      <c r="AA2440" t="s">
        <v>45</v>
      </c>
      <c r="AB2440" t="s">
        <v>837</v>
      </c>
      <c r="AC2440" t="s">
        <v>2777</v>
      </c>
      <c r="AD2440" t="s">
        <v>107</v>
      </c>
    </row>
    <row r="2441" spans="1:30" hidden="1" x14ac:dyDescent="0.3">
      <c r="A2441" t="s">
        <v>10402</v>
      </c>
      <c r="B2441" t="s">
        <v>10403</v>
      </c>
      <c r="C2441" s="1" t="str">
        <f t="shared" si="408"/>
        <v>21:0506</v>
      </c>
      <c r="D2441" s="1" t="str">
        <f t="shared" si="409"/>
        <v>21:0168</v>
      </c>
      <c r="E2441" t="s">
        <v>10400</v>
      </c>
      <c r="F2441" t="s">
        <v>10404</v>
      </c>
      <c r="H2441">
        <v>54.807577700000003</v>
      </c>
      <c r="I2441">
        <v>-60.437085199999999</v>
      </c>
      <c r="J2441" s="1" t="str">
        <f t="shared" si="410"/>
        <v>NGR lake sediment grab sample</v>
      </c>
      <c r="K2441" s="1" t="str">
        <f t="shared" si="411"/>
        <v>&lt;177 micron (NGR)</v>
      </c>
      <c r="L2441">
        <v>6</v>
      </c>
      <c r="M2441" t="s">
        <v>65</v>
      </c>
      <c r="N2441">
        <v>102</v>
      </c>
      <c r="O2441" t="s">
        <v>329</v>
      </c>
      <c r="P2441" t="s">
        <v>108</v>
      </c>
      <c r="Q2441" t="s">
        <v>95</v>
      </c>
      <c r="R2441" t="s">
        <v>185</v>
      </c>
      <c r="S2441" t="s">
        <v>92</v>
      </c>
      <c r="T2441" t="s">
        <v>40</v>
      </c>
      <c r="U2441" t="s">
        <v>1447</v>
      </c>
      <c r="V2441" t="s">
        <v>1027</v>
      </c>
      <c r="W2441" t="s">
        <v>194</v>
      </c>
      <c r="X2441" t="s">
        <v>179</v>
      </c>
      <c r="Y2441" t="s">
        <v>136</v>
      </c>
      <c r="Z2441" t="s">
        <v>67</v>
      </c>
      <c r="AA2441" t="s">
        <v>45</v>
      </c>
      <c r="AB2441" t="s">
        <v>1633</v>
      </c>
      <c r="AC2441" t="s">
        <v>202</v>
      </c>
      <c r="AD2441" t="s">
        <v>409</v>
      </c>
    </row>
    <row r="2442" spans="1:30" hidden="1" x14ac:dyDescent="0.3">
      <c r="A2442" t="s">
        <v>10405</v>
      </c>
      <c r="B2442" t="s">
        <v>10406</v>
      </c>
      <c r="C2442" s="1" t="str">
        <f t="shared" si="408"/>
        <v>21:0506</v>
      </c>
      <c r="D2442" s="1" t="str">
        <f t="shared" si="409"/>
        <v>21:0168</v>
      </c>
      <c r="E2442" t="s">
        <v>10400</v>
      </c>
      <c r="F2442" t="s">
        <v>10407</v>
      </c>
      <c r="H2442">
        <v>54.807577700000003</v>
      </c>
      <c r="I2442">
        <v>-60.437085199999999</v>
      </c>
      <c r="J2442" s="1" t="str">
        <f t="shared" si="410"/>
        <v>NGR lake sediment grab sample</v>
      </c>
      <c r="K2442" s="1" t="str">
        <f t="shared" si="411"/>
        <v>&lt;177 micron (NGR)</v>
      </c>
      <c r="L2442">
        <v>6</v>
      </c>
      <c r="M2442" t="s">
        <v>52</v>
      </c>
      <c r="N2442">
        <v>103</v>
      </c>
      <c r="O2442" t="s">
        <v>204</v>
      </c>
      <c r="P2442" t="s">
        <v>103</v>
      </c>
      <c r="Q2442" t="s">
        <v>39</v>
      </c>
      <c r="R2442" t="s">
        <v>193</v>
      </c>
      <c r="S2442" t="s">
        <v>37</v>
      </c>
      <c r="T2442" t="s">
        <v>40</v>
      </c>
      <c r="U2442" t="s">
        <v>105</v>
      </c>
      <c r="V2442" t="s">
        <v>233</v>
      </c>
      <c r="W2442" t="s">
        <v>194</v>
      </c>
      <c r="X2442" t="s">
        <v>43</v>
      </c>
      <c r="Y2442" t="s">
        <v>37</v>
      </c>
      <c r="Z2442" t="s">
        <v>67</v>
      </c>
      <c r="AA2442" t="s">
        <v>44</v>
      </c>
      <c r="AB2442" t="s">
        <v>204</v>
      </c>
      <c r="AC2442" t="s">
        <v>10408</v>
      </c>
      <c r="AD2442" t="s">
        <v>61</v>
      </c>
    </row>
    <row r="2443" spans="1:30" hidden="1" x14ac:dyDescent="0.3">
      <c r="A2443" t="s">
        <v>10409</v>
      </c>
      <c r="B2443" t="s">
        <v>10410</v>
      </c>
      <c r="C2443" s="1" t="str">
        <f t="shared" si="408"/>
        <v>21:0506</v>
      </c>
      <c r="D2443" s="1" t="str">
        <f t="shared" si="409"/>
        <v>21:0168</v>
      </c>
      <c r="E2443" t="s">
        <v>10411</v>
      </c>
      <c r="F2443" t="s">
        <v>10412</v>
      </c>
      <c r="H2443">
        <v>54.8199562</v>
      </c>
      <c r="I2443">
        <v>-60.432393099999999</v>
      </c>
      <c r="J2443" s="1" t="str">
        <f t="shared" si="410"/>
        <v>NGR lake sediment grab sample</v>
      </c>
      <c r="K2443" s="1" t="str">
        <f t="shared" si="411"/>
        <v>&lt;177 micron (NGR)</v>
      </c>
      <c r="L2443">
        <v>6</v>
      </c>
      <c r="M2443" t="s">
        <v>76</v>
      </c>
      <c r="N2443">
        <v>104</v>
      </c>
      <c r="O2443" t="s">
        <v>69</v>
      </c>
      <c r="P2443" t="s">
        <v>304</v>
      </c>
      <c r="Q2443" t="s">
        <v>37</v>
      </c>
      <c r="R2443" t="s">
        <v>256</v>
      </c>
      <c r="S2443" t="s">
        <v>377</v>
      </c>
      <c r="T2443" t="s">
        <v>40</v>
      </c>
      <c r="U2443" t="s">
        <v>1384</v>
      </c>
      <c r="V2443" t="s">
        <v>590</v>
      </c>
      <c r="W2443" t="s">
        <v>117</v>
      </c>
      <c r="X2443" t="s">
        <v>740</v>
      </c>
      <c r="Y2443" t="s">
        <v>202</v>
      </c>
      <c r="Z2443" t="s">
        <v>214</v>
      </c>
      <c r="AA2443" t="s">
        <v>314</v>
      </c>
      <c r="AB2443" t="s">
        <v>35</v>
      </c>
      <c r="AC2443" t="s">
        <v>987</v>
      </c>
      <c r="AD2443" t="s">
        <v>122</v>
      </c>
    </row>
    <row r="2444" spans="1:30" hidden="1" x14ac:dyDescent="0.3">
      <c r="A2444" t="s">
        <v>10413</v>
      </c>
      <c r="B2444" t="s">
        <v>10414</v>
      </c>
      <c r="C2444" s="1" t="str">
        <f t="shared" si="408"/>
        <v>21:0506</v>
      </c>
      <c r="D2444" s="1" t="str">
        <f t="shared" si="409"/>
        <v>21:0168</v>
      </c>
      <c r="E2444" t="s">
        <v>10415</v>
      </c>
      <c r="F2444" t="s">
        <v>10416</v>
      </c>
      <c r="H2444">
        <v>54.836747600000002</v>
      </c>
      <c r="I2444">
        <v>-60.381424699999997</v>
      </c>
      <c r="J2444" s="1" t="str">
        <f t="shared" si="410"/>
        <v>NGR lake sediment grab sample</v>
      </c>
      <c r="K2444" s="1" t="str">
        <f t="shared" si="411"/>
        <v>&lt;177 micron (NGR)</v>
      </c>
      <c r="L2444">
        <v>6</v>
      </c>
      <c r="M2444" t="s">
        <v>91</v>
      </c>
      <c r="N2444">
        <v>105</v>
      </c>
      <c r="O2444" t="s">
        <v>41</v>
      </c>
      <c r="P2444" t="s">
        <v>1241</v>
      </c>
      <c r="Q2444" t="s">
        <v>55</v>
      </c>
      <c r="R2444" t="s">
        <v>145</v>
      </c>
      <c r="S2444" t="s">
        <v>263</v>
      </c>
      <c r="T2444" t="s">
        <v>649</v>
      </c>
      <c r="U2444" t="s">
        <v>10417</v>
      </c>
      <c r="V2444" t="s">
        <v>1736</v>
      </c>
      <c r="W2444" t="s">
        <v>117</v>
      </c>
      <c r="X2444" t="s">
        <v>740</v>
      </c>
      <c r="Y2444" t="s">
        <v>202</v>
      </c>
      <c r="Z2444" t="s">
        <v>423</v>
      </c>
      <c r="AA2444" t="s">
        <v>196</v>
      </c>
      <c r="AB2444" t="s">
        <v>397</v>
      </c>
      <c r="AC2444" t="s">
        <v>8518</v>
      </c>
      <c r="AD2444" t="s">
        <v>196</v>
      </c>
    </row>
    <row r="2445" spans="1:30" hidden="1" x14ac:dyDescent="0.3">
      <c r="A2445" t="s">
        <v>10418</v>
      </c>
      <c r="B2445" t="s">
        <v>10419</v>
      </c>
      <c r="C2445" s="1" t="str">
        <f t="shared" si="408"/>
        <v>21:0506</v>
      </c>
      <c r="D2445" s="1" t="str">
        <f t="shared" si="409"/>
        <v>21:0168</v>
      </c>
      <c r="E2445" t="s">
        <v>10420</v>
      </c>
      <c r="F2445" t="s">
        <v>10421</v>
      </c>
      <c r="H2445">
        <v>54.838582799999998</v>
      </c>
      <c r="I2445">
        <v>-60.306323900000002</v>
      </c>
      <c r="J2445" s="1" t="str">
        <f t="shared" si="410"/>
        <v>NGR lake sediment grab sample</v>
      </c>
      <c r="K2445" s="1" t="str">
        <f t="shared" si="411"/>
        <v>&lt;177 micron (NGR)</v>
      </c>
      <c r="L2445">
        <v>6</v>
      </c>
      <c r="M2445" t="s">
        <v>102</v>
      </c>
      <c r="N2445">
        <v>106</v>
      </c>
      <c r="O2445" t="s">
        <v>403</v>
      </c>
      <c r="P2445" t="s">
        <v>753</v>
      </c>
      <c r="Q2445" t="s">
        <v>136</v>
      </c>
      <c r="R2445" t="s">
        <v>54</v>
      </c>
      <c r="S2445" t="s">
        <v>37</v>
      </c>
      <c r="T2445" t="s">
        <v>117</v>
      </c>
      <c r="U2445" t="s">
        <v>1108</v>
      </c>
      <c r="V2445" t="s">
        <v>1598</v>
      </c>
      <c r="W2445" t="s">
        <v>194</v>
      </c>
      <c r="X2445" t="s">
        <v>179</v>
      </c>
      <c r="Y2445" t="s">
        <v>38</v>
      </c>
      <c r="Z2445" t="s">
        <v>135</v>
      </c>
      <c r="AA2445" t="s">
        <v>107</v>
      </c>
      <c r="AB2445" t="s">
        <v>10422</v>
      </c>
      <c r="AC2445" t="s">
        <v>4338</v>
      </c>
      <c r="AD2445" t="s">
        <v>10423</v>
      </c>
    </row>
    <row r="2446" spans="1:30" hidden="1" x14ac:dyDescent="0.3">
      <c r="A2446" t="s">
        <v>10424</v>
      </c>
      <c r="B2446" t="s">
        <v>10425</v>
      </c>
      <c r="C2446" s="1" t="str">
        <f t="shared" si="408"/>
        <v>21:0506</v>
      </c>
      <c r="D2446" s="1" t="str">
        <f t="shared" si="409"/>
        <v>21:0168</v>
      </c>
      <c r="E2446" t="s">
        <v>10426</v>
      </c>
      <c r="F2446" t="s">
        <v>10427</v>
      </c>
      <c r="H2446">
        <v>54.851782800000002</v>
      </c>
      <c r="I2446">
        <v>-60.3072667</v>
      </c>
      <c r="J2446" s="1" t="str">
        <f t="shared" si="410"/>
        <v>NGR lake sediment grab sample</v>
      </c>
      <c r="K2446" s="1" t="str">
        <f t="shared" si="411"/>
        <v>&lt;177 micron (NGR)</v>
      </c>
      <c r="L2446">
        <v>6</v>
      </c>
      <c r="M2446" t="s">
        <v>113</v>
      </c>
      <c r="N2446">
        <v>107</v>
      </c>
      <c r="O2446" t="s">
        <v>314</v>
      </c>
      <c r="P2446" t="s">
        <v>177</v>
      </c>
      <c r="Q2446" t="s">
        <v>37</v>
      </c>
      <c r="R2446" t="s">
        <v>145</v>
      </c>
      <c r="S2446" t="s">
        <v>873</v>
      </c>
      <c r="T2446" t="s">
        <v>649</v>
      </c>
      <c r="U2446" t="s">
        <v>10428</v>
      </c>
      <c r="V2446" t="s">
        <v>131</v>
      </c>
      <c r="W2446" t="s">
        <v>117</v>
      </c>
      <c r="X2446" t="s">
        <v>55</v>
      </c>
      <c r="Y2446" t="s">
        <v>153</v>
      </c>
      <c r="Z2446" t="s">
        <v>423</v>
      </c>
      <c r="AA2446" t="s">
        <v>241</v>
      </c>
      <c r="AB2446" t="s">
        <v>1562</v>
      </c>
      <c r="AC2446" t="s">
        <v>589</v>
      </c>
      <c r="AD2446" t="s">
        <v>196</v>
      </c>
    </row>
    <row r="2447" spans="1:30" hidden="1" x14ac:dyDescent="0.3">
      <c r="A2447" t="s">
        <v>10429</v>
      </c>
      <c r="B2447" t="s">
        <v>10430</v>
      </c>
      <c r="C2447" s="1" t="str">
        <f t="shared" si="408"/>
        <v>21:0506</v>
      </c>
      <c r="D2447" s="1" t="str">
        <f t="shared" si="409"/>
        <v>21:0168</v>
      </c>
      <c r="E2447" t="s">
        <v>10431</v>
      </c>
      <c r="F2447" t="s">
        <v>10432</v>
      </c>
      <c r="H2447">
        <v>54.851990800000003</v>
      </c>
      <c r="I2447">
        <v>-60.277897799999998</v>
      </c>
      <c r="J2447" s="1" t="str">
        <f t="shared" si="410"/>
        <v>NGR lake sediment grab sample</v>
      </c>
      <c r="K2447" s="1" t="str">
        <f t="shared" si="411"/>
        <v>&lt;177 micron (NGR)</v>
      </c>
      <c r="L2447">
        <v>6</v>
      </c>
      <c r="M2447" t="s">
        <v>127</v>
      </c>
      <c r="N2447">
        <v>108</v>
      </c>
      <c r="O2447" t="s">
        <v>103</v>
      </c>
      <c r="P2447" t="s">
        <v>204</v>
      </c>
      <c r="Q2447" t="s">
        <v>37</v>
      </c>
      <c r="R2447" t="s">
        <v>193</v>
      </c>
      <c r="S2447" t="s">
        <v>39</v>
      </c>
      <c r="T2447" t="s">
        <v>40</v>
      </c>
      <c r="U2447" t="s">
        <v>383</v>
      </c>
      <c r="V2447" t="s">
        <v>248</v>
      </c>
      <c r="W2447" t="s">
        <v>194</v>
      </c>
      <c r="X2447" t="s">
        <v>179</v>
      </c>
      <c r="Y2447" t="s">
        <v>38</v>
      </c>
      <c r="Z2447" t="s">
        <v>67</v>
      </c>
      <c r="AA2447" t="s">
        <v>45</v>
      </c>
      <c r="AB2447" t="s">
        <v>1585</v>
      </c>
      <c r="AC2447" t="s">
        <v>130</v>
      </c>
      <c r="AD2447" t="s">
        <v>83</v>
      </c>
    </row>
    <row r="2448" spans="1:30" hidden="1" x14ac:dyDescent="0.3">
      <c r="A2448" t="s">
        <v>10433</v>
      </c>
      <c r="B2448" t="s">
        <v>10434</v>
      </c>
      <c r="C2448" s="1" t="str">
        <f t="shared" si="408"/>
        <v>21:0506</v>
      </c>
      <c r="D2448" s="1" t="str">
        <f t="shared" si="409"/>
        <v>21:0168</v>
      </c>
      <c r="E2448" t="s">
        <v>10435</v>
      </c>
      <c r="F2448" t="s">
        <v>10436</v>
      </c>
      <c r="H2448">
        <v>54.904254899999998</v>
      </c>
      <c r="I2448">
        <v>-60.278956600000001</v>
      </c>
      <c r="J2448" s="1" t="str">
        <f t="shared" si="410"/>
        <v>NGR lake sediment grab sample</v>
      </c>
      <c r="K2448" s="1" t="str">
        <f t="shared" si="411"/>
        <v>&lt;177 micron (NGR)</v>
      </c>
      <c r="L2448">
        <v>6</v>
      </c>
      <c r="M2448" t="s">
        <v>142</v>
      </c>
      <c r="N2448">
        <v>109</v>
      </c>
      <c r="O2448" t="s">
        <v>58</v>
      </c>
      <c r="P2448" t="s">
        <v>41</v>
      </c>
      <c r="Q2448" t="s">
        <v>136</v>
      </c>
      <c r="R2448" t="s">
        <v>176</v>
      </c>
      <c r="S2448" t="s">
        <v>119</v>
      </c>
      <c r="T2448" t="s">
        <v>117</v>
      </c>
      <c r="U2448" t="s">
        <v>9731</v>
      </c>
      <c r="V2448" t="s">
        <v>2278</v>
      </c>
      <c r="W2448" t="s">
        <v>194</v>
      </c>
      <c r="X2448" t="s">
        <v>39</v>
      </c>
      <c r="Y2448" t="s">
        <v>92</v>
      </c>
      <c r="Z2448" t="s">
        <v>423</v>
      </c>
      <c r="AA2448" t="s">
        <v>48</v>
      </c>
      <c r="AB2448" t="s">
        <v>975</v>
      </c>
      <c r="AC2448" t="s">
        <v>1049</v>
      </c>
      <c r="AD2448" t="s">
        <v>1448</v>
      </c>
    </row>
    <row r="2449" spans="1:30" hidden="1" x14ac:dyDescent="0.3">
      <c r="A2449" t="s">
        <v>10437</v>
      </c>
      <c r="B2449" t="s">
        <v>10438</v>
      </c>
      <c r="C2449" s="1" t="str">
        <f t="shared" si="408"/>
        <v>21:0506</v>
      </c>
      <c r="D2449" s="1" t="str">
        <f t="shared" si="409"/>
        <v>21:0168</v>
      </c>
      <c r="E2449" t="s">
        <v>10439</v>
      </c>
      <c r="F2449" t="s">
        <v>10440</v>
      </c>
      <c r="H2449">
        <v>54.932077900000003</v>
      </c>
      <c r="I2449">
        <v>-60.196282600000004</v>
      </c>
      <c r="J2449" s="1" t="str">
        <f t="shared" si="410"/>
        <v>NGR lake sediment grab sample</v>
      </c>
      <c r="K2449" s="1" t="str">
        <f t="shared" si="411"/>
        <v>&lt;177 micron (NGR)</v>
      </c>
      <c r="L2449">
        <v>6</v>
      </c>
      <c r="M2449" t="s">
        <v>150</v>
      </c>
      <c r="N2449">
        <v>110</v>
      </c>
      <c r="O2449" t="s">
        <v>571</v>
      </c>
      <c r="P2449" t="s">
        <v>67</v>
      </c>
      <c r="Q2449" t="s">
        <v>55</v>
      </c>
      <c r="R2449" t="s">
        <v>119</v>
      </c>
      <c r="S2449" t="s">
        <v>39</v>
      </c>
      <c r="T2449" t="s">
        <v>40</v>
      </c>
      <c r="U2449" t="s">
        <v>1134</v>
      </c>
      <c r="V2449" t="s">
        <v>233</v>
      </c>
      <c r="W2449" t="s">
        <v>40</v>
      </c>
      <c r="X2449" t="s">
        <v>179</v>
      </c>
      <c r="Y2449" t="s">
        <v>39</v>
      </c>
      <c r="Z2449" t="s">
        <v>134</v>
      </c>
      <c r="AA2449" t="s">
        <v>258</v>
      </c>
      <c r="AB2449" t="s">
        <v>3060</v>
      </c>
      <c r="AC2449" t="s">
        <v>1411</v>
      </c>
      <c r="AD2449" t="s">
        <v>392</v>
      </c>
    </row>
    <row r="2450" spans="1:30" hidden="1" x14ac:dyDescent="0.3">
      <c r="A2450" t="s">
        <v>10441</v>
      </c>
      <c r="B2450" t="s">
        <v>10442</v>
      </c>
      <c r="C2450" s="1" t="str">
        <f t="shared" si="408"/>
        <v>21:0506</v>
      </c>
      <c r="D2450" s="1" t="str">
        <f t="shared" si="409"/>
        <v>21:0168</v>
      </c>
      <c r="E2450" t="s">
        <v>10443</v>
      </c>
      <c r="F2450" t="s">
        <v>10444</v>
      </c>
      <c r="H2450">
        <v>54.953177400000001</v>
      </c>
      <c r="I2450">
        <v>-60.201748299999998</v>
      </c>
      <c r="J2450" s="1" t="str">
        <f t="shared" si="410"/>
        <v>NGR lake sediment grab sample</v>
      </c>
      <c r="K2450" s="1" t="str">
        <f t="shared" si="411"/>
        <v>&lt;177 micron (NGR)</v>
      </c>
      <c r="L2450">
        <v>6</v>
      </c>
      <c r="M2450" t="s">
        <v>175</v>
      </c>
      <c r="N2450">
        <v>111</v>
      </c>
      <c r="O2450" t="s">
        <v>214</v>
      </c>
      <c r="P2450" t="s">
        <v>129</v>
      </c>
      <c r="Q2450" t="s">
        <v>136</v>
      </c>
      <c r="R2450" t="s">
        <v>176</v>
      </c>
      <c r="S2450" t="s">
        <v>92</v>
      </c>
      <c r="T2450" t="s">
        <v>117</v>
      </c>
      <c r="U2450" t="s">
        <v>1236</v>
      </c>
      <c r="V2450" t="s">
        <v>620</v>
      </c>
      <c r="W2450" t="s">
        <v>40</v>
      </c>
      <c r="X2450" t="s">
        <v>70</v>
      </c>
      <c r="Y2450" t="s">
        <v>55</v>
      </c>
      <c r="Z2450" t="s">
        <v>135</v>
      </c>
      <c r="AA2450" t="s">
        <v>241</v>
      </c>
      <c r="AB2450" t="s">
        <v>270</v>
      </c>
      <c r="AC2450" t="s">
        <v>185</v>
      </c>
      <c r="AD2450" t="s">
        <v>61</v>
      </c>
    </row>
    <row r="2451" spans="1:30" hidden="1" x14ac:dyDescent="0.3">
      <c r="A2451" t="s">
        <v>10445</v>
      </c>
      <c r="B2451" t="s">
        <v>10446</v>
      </c>
      <c r="C2451" s="1" t="str">
        <f t="shared" si="408"/>
        <v>21:0506</v>
      </c>
      <c r="D2451" s="1" t="str">
        <f t="shared" si="409"/>
        <v>21:0168</v>
      </c>
      <c r="E2451" t="s">
        <v>10447</v>
      </c>
      <c r="F2451" t="s">
        <v>10448</v>
      </c>
      <c r="H2451">
        <v>54.955819900000002</v>
      </c>
      <c r="I2451">
        <v>-60.166024700000001</v>
      </c>
      <c r="J2451" s="1" t="str">
        <f t="shared" si="410"/>
        <v>NGR lake sediment grab sample</v>
      </c>
      <c r="K2451" s="1" t="str">
        <f t="shared" si="411"/>
        <v>&lt;177 micron (NGR)</v>
      </c>
      <c r="L2451">
        <v>6</v>
      </c>
      <c r="M2451" t="s">
        <v>184</v>
      </c>
      <c r="N2451">
        <v>112</v>
      </c>
      <c r="O2451" t="s">
        <v>397</v>
      </c>
      <c r="P2451" t="s">
        <v>66</v>
      </c>
      <c r="Q2451" t="s">
        <v>37</v>
      </c>
      <c r="R2451" t="s">
        <v>176</v>
      </c>
      <c r="S2451" t="s">
        <v>55</v>
      </c>
      <c r="T2451" t="s">
        <v>239</v>
      </c>
      <c r="U2451" t="s">
        <v>720</v>
      </c>
      <c r="V2451" t="s">
        <v>144</v>
      </c>
      <c r="W2451" t="s">
        <v>40</v>
      </c>
      <c r="X2451" t="s">
        <v>43</v>
      </c>
      <c r="Y2451" t="s">
        <v>95</v>
      </c>
      <c r="Z2451" t="s">
        <v>67</v>
      </c>
      <c r="AA2451" t="s">
        <v>314</v>
      </c>
      <c r="AB2451" t="s">
        <v>5627</v>
      </c>
      <c r="AC2451" t="s">
        <v>604</v>
      </c>
      <c r="AD2451" t="s">
        <v>115</v>
      </c>
    </row>
    <row r="2452" spans="1:30" hidden="1" x14ac:dyDescent="0.3">
      <c r="A2452" t="s">
        <v>10449</v>
      </c>
      <c r="B2452" t="s">
        <v>10450</v>
      </c>
      <c r="C2452" s="1" t="str">
        <f t="shared" si="408"/>
        <v>21:0506</v>
      </c>
      <c r="D2452" s="1" t="str">
        <f t="shared" si="409"/>
        <v>21:0168</v>
      </c>
      <c r="E2452" t="s">
        <v>10451</v>
      </c>
      <c r="F2452" t="s">
        <v>10452</v>
      </c>
      <c r="H2452">
        <v>54.938262600000002</v>
      </c>
      <c r="I2452">
        <v>-60.080236300000003</v>
      </c>
      <c r="J2452" s="1" t="str">
        <f t="shared" si="410"/>
        <v>NGR lake sediment grab sample</v>
      </c>
      <c r="K2452" s="1" t="str">
        <f t="shared" si="411"/>
        <v>&lt;177 micron (NGR)</v>
      </c>
      <c r="L2452">
        <v>6</v>
      </c>
      <c r="M2452" t="s">
        <v>191</v>
      </c>
      <c r="N2452">
        <v>113</v>
      </c>
      <c r="O2452" t="s">
        <v>134</v>
      </c>
      <c r="P2452" t="s">
        <v>54</v>
      </c>
      <c r="Q2452" t="s">
        <v>39</v>
      </c>
      <c r="R2452" t="s">
        <v>79</v>
      </c>
      <c r="S2452" t="s">
        <v>39</v>
      </c>
      <c r="T2452" t="s">
        <v>40</v>
      </c>
      <c r="U2452" t="s">
        <v>789</v>
      </c>
      <c r="V2452" t="s">
        <v>94</v>
      </c>
      <c r="W2452" t="s">
        <v>194</v>
      </c>
      <c r="X2452" t="s">
        <v>179</v>
      </c>
      <c r="Y2452" t="s">
        <v>55</v>
      </c>
      <c r="Z2452" t="s">
        <v>134</v>
      </c>
      <c r="AA2452" t="s">
        <v>258</v>
      </c>
      <c r="AB2452" t="s">
        <v>992</v>
      </c>
      <c r="AC2452" t="s">
        <v>805</v>
      </c>
      <c r="AD2452" t="s">
        <v>241</v>
      </c>
    </row>
    <row r="2453" spans="1:30" hidden="1" x14ac:dyDescent="0.3">
      <c r="A2453" t="s">
        <v>10453</v>
      </c>
      <c r="B2453" t="s">
        <v>10454</v>
      </c>
      <c r="C2453" s="1" t="str">
        <f t="shared" si="408"/>
        <v>21:0506</v>
      </c>
      <c r="D2453" s="1" t="str">
        <f>HYPERLINK("http://geochem.nrcan.gc.ca/cdogs/content/svy/svy_e.htm", "")</f>
        <v/>
      </c>
      <c r="G2453" s="1" t="str">
        <f>HYPERLINK("http://geochem.nrcan.gc.ca/cdogs/content/cr_/cr_00060_e.htm", "60")</f>
        <v>60</v>
      </c>
      <c r="J2453" t="s">
        <v>161</v>
      </c>
      <c r="K2453" t="s">
        <v>162</v>
      </c>
      <c r="L2453">
        <v>6</v>
      </c>
      <c r="M2453" t="s">
        <v>163</v>
      </c>
      <c r="N2453">
        <v>114</v>
      </c>
      <c r="O2453" t="s">
        <v>270</v>
      </c>
      <c r="P2453" t="s">
        <v>256</v>
      </c>
      <c r="Q2453" t="s">
        <v>37</v>
      </c>
      <c r="R2453" t="s">
        <v>165</v>
      </c>
      <c r="S2453" t="s">
        <v>37</v>
      </c>
      <c r="T2453" t="s">
        <v>40</v>
      </c>
      <c r="U2453" t="s">
        <v>1048</v>
      </c>
      <c r="V2453" t="s">
        <v>167</v>
      </c>
      <c r="W2453" t="s">
        <v>40</v>
      </c>
      <c r="X2453" t="s">
        <v>740</v>
      </c>
      <c r="Y2453" t="s">
        <v>37</v>
      </c>
      <c r="Z2453" t="s">
        <v>134</v>
      </c>
      <c r="AA2453" t="s">
        <v>214</v>
      </c>
      <c r="AB2453" t="s">
        <v>306</v>
      </c>
      <c r="AC2453" t="s">
        <v>165</v>
      </c>
      <c r="AD2453" t="s">
        <v>324</v>
      </c>
    </row>
    <row r="2454" spans="1:30" hidden="1" x14ac:dyDescent="0.3">
      <c r="A2454" t="s">
        <v>10455</v>
      </c>
      <c r="B2454" t="s">
        <v>10456</v>
      </c>
      <c r="C2454" s="1" t="str">
        <f t="shared" si="408"/>
        <v>21:0506</v>
      </c>
      <c r="D2454" s="1" t="str">
        <f t="shared" ref="D2454:D2472" si="412">HYPERLINK("http://geochem.nrcan.gc.ca/cdogs/content/svy/svy210168_e.htm", "21:0168")</f>
        <v>21:0168</v>
      </c>
      <c r="E2454" t="s">
        <v>10457</v>
      </c>
      <c r="F2454" t="s">
        <v>10458</v>
      </c>
      <c r="H2454">
        <v>54.916279199999998</v>
      </c>
      <c r="I2454">
        <v>-60.089149300000003</v>
      </c>
      <c r="J2454" s="1" t="str">
        <f t="shared" ref="J2454:J2472" si="413">HYPERLINK("http://geochem.nrcan.gc.ca/cdogs/content/kwd/kwd020027_e.htm", "NGR lake sediment grab sample")</f>
        <v>NGR lake sediment grab sample</v>
      </c>
      <c r="K2454" s="1" t="str">
        <f t="shared" ref="K2454:K2472" si="414">HYPERLINK("http://geochem.nrcan.gc.ca/cdogs/content/kwd/kwd080006_e.htm", "&lt;177 micron (NGR)")</f>
        <v>&lt;177 micron (NGR)</v>
      </c>
      <c r="L2454">
        <v>6</v>
      </c>
      <c r="M2454" t="s">
        <v>201</v>
      </c>
      <c r="N2454">
        <v>115</v>
      </c>
      <c r="O2454" t="s">
        <v>257</v>
      </c>
      <c r="P2454" t="s">
        <v>359</v>
      </c>
      <c r="Q2454" t="s">
        <v>37</v>
      </c>
      <c r="R2454" t="s">
        <v>176</v>
      </c>
      <c r="S2454" t="s">
        <v>193</v>
      </c>
      <c r="T2454" t="s">
        <v>40</v>
      </c>
      <c r="U2454" t="s">
        <v>10459</v>
      </c>
      <c r="V2454" t="s">
        <v>353</v>
      </c>
      <c r="W2454" t="s">
        <v>649</v>
      </c>
      <c r="X2454" t="s">
        <v>740</v>
      </c>
      <c r="Y2454" t="s">
        <v>37</v>
      </c>
      <c r="Z2454" t="s">
        <v>135</v>
      </c>
      <c r="AA2454" t="s">
        <v>314</v>
      </c>
      <c r="AB2454" t="s">
        <v>1546</v>
      </c>
      <c r="AC2454" t="s">
        <v>10460</v>
      </c>
      <c r="AD2454" t="s">
        <v>449</v>
      </c>
    </row>
    <row r="2455" spans="1:30" hidden="1" x14ac:dyDescent="0.3">
      <c r="A2455" t="s">
        <v>10461</v>
      </c>
      <c r="B2455" t="s">
        <v>10462</v>
      </c>
      <c r="C2455" s="1" t="str">
        <f t="shared" si="408"/>
        <v>21:0506</v>
      </c>
      <c r="D2455" s="1" t="str">
        <f t="shared" si="412"/>
        <v>21:0168</v>
      </c>
      <c r="E2455" t="s">
        <v>10463</v>
      </c>
      <c r="F2455" t="s">
        <v>10464</v>
      </c>
      <c r="H2455">
        <v>54.882082500000003</v>
      </c>
      <c r="I2455">
        <v>-60.101675200000003</v>
      </c>
      <c r="J2455" s="1" t="str">
        <f t="shared" si="413"/>
        <v>NGR lake sediment grab sample</v>
      </c>
      <c r="K2455" s="1" t="str">
        <f t="shared" si="414"/>
        <v>&lt;177 micron (NGR)</v>
      </c>
      <c r="L2455">
        <v>6</v>
      </c>
      <c r="M2455" t="s">
        <v>210</v>
      </c>
      <c r="N2455">
        <v>116</v>
      </c>
      <c r="O2455" t="s">
        <v>129</v>
      </c>
      <c r="P2455" t="s">
        <v>128</v>
      </c>
      <c r="Q2455" t="s">
        <v>37</v>
      </c>
      <c r="R2455" t="s">
        <v>202</v>
      </c>
      <c r="S2455" t="s">
        <v>39</v>
      </c>
      <c r="T2455" t="s">
        <v>117</v>
      </c>
      <c r="U2455" t="s">
        <v>107</v>
      </c>
      <c r="V2455" t="s">
        <v>167</v>
      </c>
      <c r="W2455" t="s">
        <v>40</v>
      </c>
      <c r="X2455" t="s">
        <v>43</v>
      </c>
      <c r="Y2455" t="s">
        <v>136</v>
      </c>
      <c r="Z2455" t="s">
        <v>214</v>
      </c>
      <c r="AA2455" t="s">
        <v>392</v>
      </c>
      <c r="AB2455" t="s">
        <v>2893</v>
      </c>
      <c r="AC2455" t="s">
        <v>6994</v>
      </c>
      <c r="AD2455" t="s">
        <v>196</v>
      </c>
    </row>
    <row r="2456" spans="1:30" hidden="1" x14ac:dyDescent="0.3">
      <c r="A2456" t="s">
        <v>10465</v>
      </c>
      <c r="B2456" t="s">
        <v>10466</v>
      </c>
      <c r="C2456" s="1" t="str">
        <f t="shared" si="408"/>
        <v>21:0506</v>
      </c>
      <c r="D2456" s="1" t="str">
        <f t="shared" si="412"/>
        <v>21:0168</v>
      </c>
      <c r="E2456" t="s">
        <v>10467</v>
      </c>
      <c r="F2456" t="s">
        <v>10468</v>
      </c>
      <c r="H2456">
        <v>54.853693</v>
      </c>
      <c r="I2456">
        <v>-60.084515099999997</v>
      </c>
      <c r="J2456" s="1" t="str">
        <f t="shared" si="413"/>
        <v>NGR lake sediment grab sample</v>
      </c>
      <c r="K2456" s="1" t="str">
        <f t="shared" si="414"/>
        <v>&lt;177 micron (NGR)</v>
      </c>
      <c r="L2456">
        <v>6</v>
      </c>
      <c r="M2456" t="s">
        <v>221</v>
      </c>
      <c r="N2456">
        <v>117</v>
      </c>
      <c r="O2456" t="s">
        <v>58</v>
      </c>
      <c r="P2456" t="s">
        <v>377</v>
      </c>
      <c r="Q2456" t="s">
        <v>95</v>
      </c>
      <c r="R2456" t="s">
        <v>38</v>
      </c>
      <c r="S2456" t="s">
        <v>153</v>
      </c>
      <c r="T2456" t="s">
        <v>40</v>
      </c>
      <c r="U2456" t="s">
        <v>4557</v>
      </c>
      <c r="V2456" t="s">
        <v>2776</v>
      </c>
      <c r="W2456" t="s">
        <v>40</v>
      </c>
      <c r="X2456" t="s">
        <v>43</v>
      </c>
      <c r="Y2456" t="s">
        <v>130</v>
      </c>
      <c r="Z2456" t="s">
        <v>135</v>
      </c>
      <c r="AA2456" t="s">
        <v>44</v>
      </c>
      <c r="AB2456" t="s">
        <v>35</v>
      </c>
      <c r="AC2456" t="s">
        <v>306</v>
      </c>
      <c r="AD2456" t="s">
        <v>1452</v>
      </c>
    </row>
    <row r="2457" spans="1:30" hidden="1" x14ac:dyDescent="0.3">
      <c r="A2457" t="s">
        <v>10469</v>
      </c>
      <c r="B2457" t="s">
        <v>10470</v>
      </c>
      <c r="C2457" s="1" t="str">
        <f t="shared" si="408"/>
        <v>21:0506</v>
      </c>
      <c r="D2457" s="1" t="str">
        <f t="shared" si="412"/>
        <v>21:0168</v>
      </c>
      <c r="E2457" t="s">
        <v>10471</v>
      </c>
      <c r="F2457" t="s">
        <v>10472</v>
      </c>
      <c r="H2457">
        <v>54.823374200000003</v>
      </c>
      <c r="I2457">
        <v>-60.099781700000001</v>
      </c>
      <c r="J2457" s="1" t="str">
        <f t="shared" si="413"/>
        <v>NGR lake sediment grab sample</v>
      </c>
      <c r="K2457" s="1" t="str">
        <f t="shared" si="414"/>
        <v>&lt;177 micron (NGR)</v>
      </c>
      <c r="L2457">
        <v>6</v>
      </c>
      <c r="M2457" t="s">
        <v>230</v>
      </c>
      <c r="N2457">
        <v>118</v>
      </c>
      <c r="O2457" t="s">
        <v>115</v>
      </c>
      <c r="P2457" t="s">
        <v>69</v>
      </c>
      <c r="Q2457" t="s">
        <v>55</v>
      </c>
      <c r="R2457" t="s">
        <v>145</v>
      </c>
      <c r="S2457" t="s">
        <v>108</v>
      </c>
      <c r="T2457" t="s">
        <v>194</v>
      </c>
      <c r="U2457" t="s">
        <v>6839</v>
      </c>
      <c r="V2457" t="s">
        <v>987</v>
      </c>
      <c r="W2457" t="s">
        <v>194</v>
      </c>
      <c r="X2457" t="s">
        <v>39</v>
      </c>
      <c r="Y2457" t="s">
        <v>202</v>
      </c>
      <c r="Z2457" t="s">
        <v>44</v>
      </c>
      <c r="AA2457" t="s">
        <v>83</v>
      </c>
      <c r="AB2457" t="s">
        <v>498</v>
      </c>
      <c r="AC2457" t="s">
        <v>1192</v>
      </c>
      <c r="AD2457" t="s">
        <v>1448</v>
      </c>
    </row>
    <row r="2458" spans="1:30" hidden="1" x14ac:dyDescent="0.3">
      <c r="A2458" t="s">
        <v>10473</v>
      </c>
      <c r="B2458" t="s">
        <v>10474</v>
      </c>
      <c r="C2458" s="1" t="str">
        <f t="shared" si="408"/>
        <v>21:0506</v>
      </c>
      <c r="D2458" s="1" t="str">
        <f t="shared" si="412"/>
        <v>21:0168</v>
      </c>
      <c r="E2458" t="s">
        <v>10475</v>
      </c>
      <c r="F2458" t="s">
        <v>10476</v>
      </c>
      <c r="H2458">
        <v>54.784866000000001</v>
      </c>
      <c r="I2458">
        <v>-60.100845300000003</v>
      </c>
      <c r="J2458" s="1" t="str">
        <f t="shared" si="413"/>
        <v>NGR lake sediment grab sample</v>
      </c>
      <c r="K2458" s="1" t="str">
        <f t="shared" si="414"/>
        <v>&lt;177 micron (NGR)</v>
      </c>
      <c r="L2458">
        <v>6</v>
      </c>
      <c r="M2458" t="s">
        <v>238</v>
      </c>
      <c r="N2458">
        <v>119</v>
      </c>
      <c r="O2458" t="s">
        <v>128</v>
      </c>
      <c r="P2458" t="s">
        <v>165</v>
      </c>
      <c r="Q2458" t="s">
        <v>95</v>
      </c>
      <c r="R2458" t="s">
        <v>36</v>
      </c>
      <c r="S2458" t="s">
        <v>39</v>
      </c>
      <c r="T2458" t="s">
        <v>40</v>
      </c>
      <c r="U2458" t="s">
        <v>232</v>
      </c>
      <c r="V2458" t="s">
        <v>649</v>
      </c>
      <c r="W2458" t="s">
        <v>194</v>
      </c>
      <c r="X2458" t="s">
        <v>179</v>
      </c>
      <c r="Y2458" t="s">
        <v>131</v>
      </c>
      <c r="Z2458" t="s">
        <v>185</v>
      </c>
      <c r="AA2458" t="s">
        <v>204</v>
      </c>
      <c r="AB2458" t="s">
        <v>205</v>
      </c>
      <c r="AC2458" t="s">
        <v>590</v>
      </c>
      <c r="AD2458" t="s">
        <v>83</v>
      </c>
    </row>
    <row r="2459" spans="1:30" hidden="1" x14ac:dyDescent="0.3">
      <c r="A2459" t="s">
        <v>10477</v>
      </c>
      <c r="B2459" t="s">
        <v>10478</v>
      </c>
      <c r="C2459" s="1" t="str">
        <f t="shared" si="408"/>
        <v>21:0506</v>
      </c>
      <c r="D2459" s="1" t="str">
        <f t="shared" si="412"/>
        <v>21:0168</v>
      </c>
      <c r="E2459" t="s">
        <v>10479</v>
      </c>
      <c r="F2459" t="s">
        <v>10480</v>
      </c>
      <c r="H2459">
        <v>54.700639199999998</v>
      </c>
      <c r="I2459">
        <v>-60.095482099999998</v>
      </c>
      <c r="J2459" s="1" t="str">
        <f t="shared" si="413"/>
        <v>NGR lake sediment grab sample</v>
      </c>
      <c r="K2459" s="1" t="str">
        <f t="shared" si="414"/>
        <v>&lt;177 micron (NGR)</v>
      </c>
      <c r="L2459">
        <v>6</v>
      </c>
      <c r="M2459" t="s">
        <v>246</v>
      </c>
      <c r="N2459">
        <v>120</v>
      </c>
      <c r="O2459" t="s">
        <v>304</v>
      </c>
      <c r="P2459" t="s">
        <v>176</v>
      </c>
      <c r="Q2459" t="s">
        <v>38</v>
      </c>
      <c r="R2459" t="s">
        <v>185</v>
      </c>
      <c r="S2459" t="s">
        <v>55</v>
      </c>
      <c r="T2459" t="s">
        <v>40</v>
      </c>
      <c r="U2459" t="s">
        <v>44</v>
      </c>
      <c r="V2459" t="s">
        <v>271</v>
      </c>
      <c r="W2459" t="s">
        <v>40</v>
      </c>
      <c r="X2459" t="s">
        <v>43</v>
      </c>
      <c r="Y2459" t="s">
        <v>38</v>
      </c>
      <c r="Z2459" t="s">
        <v>67</v>
      </c>
      <c r="AA2459" t="s">
        <v>135</v>
      </c>
      <c r="AB2459" t="s">
        <v>636</v>
      </c>
      <c r="AC2459" t="s">
        <v>2747</v>
      </c>
      <c r="AD2459" t="s">
        <v>449</v>
      </c>
    </row>
    <row r="2460" spans="1:30" hidden="1" x14ac:dyDescent="0.3">
      <c r="A2460" t="s">
        <v>10481</v>
      </c>
      <c r="B2460" t="s">
        <v>10482</v>
      </c>
      <c r="C2460" s="1" t="str">
        <f t="shared" si="408"/>
        <v>21:0506</v>
      </c>
      <c r="D2460" s="1" t="str">
        <f t="shared" si="412"/>
        <v>21:0168</v>
      </c>
      <c r="E2460" t="s">
        <v>10483</v>
      </c>
      <c r="F2460" t="s">
        <v>10484</v>
      </c>
      <c r="H2460">
        <v>54.6592062</v>
      </c>
      <c r="I2460">
        <v>-60.089710599999997</v>
      </c>
      <c r="J2460" s="1" t="str">
        <f t="shared" si="413"/>
        <v>NGR lake sediment grab sample</v>
      </c>
      <c r="K2460" s="1" t="str">
        <f t="shared" si="414"/>
        <v>&lt;177 micron (NGR)</v>
      </c>
      <c r="L2460">
        <v>7</v>
      </c>
      <c r="M2460" t="s">
        <v>34</v>
      </c>
      <c r="N2460">
        <v>121</v>
      </c>
      <c r="O2460" t="s">
        <v>129</v>
      </c>
      <c r="P2460" t="s">
        <v>67</v>
      </c>
      <c r="Q2460" t="s">
        <v>79</v>
      </c>
      <c r="R2460" t="s">
        <v>176</v>
      </c>
      <c r="S2460" t="s">
        <v>68</v>
      </c>
      <c r="T2460" t="s">
        <v>40</v>
      </c>
      <c r="U2460" t="s">
        <v>3046</v>
      </c>
      <c r="V2460" t="s">
        <v>60</v>
      </c>
      <c r="W2460" t="s">
        <v>40</v>
      </c>
      <c r="X2460" t="s">
        <v>179</v>
      </c>
      <c r="Y2460" t="s">
        <v>68</v>
      </c>
      <c r="Z2460" t="s">
        <v>164</v>
      </c>
      <c r="AA2460" t="s">
        <v>214</v>
      </c>
      <c r="AB2460" t="s">
        <v>385</v>
      </c>
      <c r="AC2460" t="s">
        <v>1312</v>
      </c>
      <c r="AD2460" t="s">
        <v>216</v>
      </c>
    </row>
    <row r="2461" spans="1:30" hidden="1" x14ac:dyDescent="0.3">
      <c r="A2461" t="s">
        <v>10485</v>
      </c>
      <c r="B2461" t="s">
        <v>10486</v>
      </c>
      <c r="C2461" s="1" t="str">
        <f t="shared" si="408"/>
        <v>21:0506</v>
      </c>
      <c r="D2461" s="1" t="str">
        <f t="shared" si="412"/>
        <v>21:0168</v>
      </c>
      <c r="E2461" t="s">
        <v>10483</v>
      </c>
      <c r="F2461" t="s">
        <v>10487</v>
      </c>
      <c r="H2461">
        <v>54.6592062</v>
      </c>
      <c r="I2461">
        <v>-60.089710599999997</v>
      </c>
      <c r="J2461" s="1" t="str">
        <f t="shared" si="413"/>
        <v>NGR lake sediment grab sample</v>
      </c>
      <c r="K2461" s="1" t="str">
        <f t="shared" si="414"/>
        <v>&lt;177 micron (NGR)</v>
      </c>
      <c r="L2461">
        <v>7</v>
      </c>
      <c r="M2461" t="s">
        <v>52</v>
      </c>
      <c r="N2461">
        <v>122</v>
      </c>
      <c r="O2461" t="s">
        <v>270</v>
      </c>
      <c r="P2461" t="s">
        <v>193</v>
      </c>
      <c r="Q2461" t="s">
        <v>153</v>
      </c>
      <c r="R2461" t="s">
        <v>176</v>
      </c>
      <c r="S2461" t="s">
        <v>79</v>
      </c>
      <c r="T2461" t="s">
        <v>40</v>
      </c>
      <c r="U2461" t="s">
        <v>1020</v>
      </c>
      <c r="V2461" t="s">
        <v>47</v>
      </c>
      <c r="W2461" t="s">
        <v>40</v>
      </c>
      <c r="X2461" t="s">
        <v>43</v>
      </c>
      <c r="Y2461" t="s">
        <v>38</v>
      </c>
      <c r="Z2461" t="s">
        <v>134</v>
      </c>
      <c r="AA2461" t="s">
        <v>214</v>
      </c>
      <c r="AB2461" t="s">
        <v>936</v>
      </c>
      <c r="AC2461" t="s">
        <v>178</v>
      </c>
      <c r="AD2461" t="s">
        <v>324</v>
      </c>
    </row>
    <row r="2462" spans="1:30" hidden="1" x14ac:dyDescent="0.3">
      <c r="A2462" t="s">
        <v>10488</v>
      </c>
      <c r="B2462" t="s">
        <v>10489</v>
      </c>
      <c r="C2462" s="1" t="str">
        <f t="shared" si="408"/>
        <v>21:0506</v>
      </c>
      <c r="D2462" s="1" t="str">
        <f t="shared" si="412"/>
        <v>21:0168</v>
      </c>
      <c r="E2462" t="s">
        <v>10483</v>
      </c>
      <c r="F2462" t="s">
        <v>10490</v>
      </c>
      <c r="H2462">
        <v>54.6592062</v>
      </c>
      <c r="I2462">
        <v>-60.089710599999997</v>
      </c>
      <c r="J2462" s="1" t="str">
        <f t="shared" si="413"/>
        <v>NGR lake sediment grab sample</v>
      </c>
      <c r="K2462" s="1" t="str">
        <f t="shared" si="414"/>
        <v>&lt;177 micron (NGR)</v>
      </c>
      <c r="L2462">
        <v>7</v>
      </c>
      <c r="M2462" t="s">
        <v>65</v>
      </c>
      <c r="N2462">
        <v>123</v>
      </c>
      <c r="O2462" t="s">
        <v>103</v>
      </c>
      <c r="P2462" t="s">
        <v>193</v>
      </c>
      <c r="Q2462" t="s">
        <v>38</v>
      </c>
      <c r="R2462" t="s">
        <v>176</v>
      </c>
      <c r="S2462" t="s">
        <v>37</v>
      </c>
      <c r="T2462" t="s">
        <v>40</v>
      </c>
      <c r="U2462" t="s">
        <v>1005</v>
      </c>
      <c r="V2462" t="s">
        <v>518</v>
      </c>
      <c r="W2462" t="s">
        <v>40</v>
      </c>
      <c r="X2462" t="s">
        <v>43</v>
      </c>
      <c r="Y2462" t="s">
        <v>68</v>
      </c>
      <c r="Z2462" t="s">
        <v>164</v>
      </c>
      <c r="AA2462" t="s">
        <v>214</v>
      </c>
      <c r="AB2462" t="s">
        <v>636</v>
      </c>
      <c r="AC2462" t="s">
        <v>486</v>
      </c>
      <c r="AD2462" t="s">
        <v>203</v>
      </c>
    </row>
    <row r="2463" spans="1:30" hidden="1" x14ac:dyDescent="0.3">
      <c r="A2463" t="s">
        <v>10491</v>
      </c>
      <c r="B2463" t="s">
        <v>10492</v>
      </c>
      <c r="C2463" s="1" t="str">
        <f t="shared" si="408"/>
        <v>21:0506</v>
      </c>
      <c r="D2463" s="1" t="str">
        <f t="shared" si="412"/>
        <v>21:0168</v>
      </c>
      <c r="E2463" t="s">
        <v>10493</v>
      </c>
      <c r="F2463" t="s">
        <v>10494</v>
      </c>
      <c r="H2463">
        <v>54.651578899999997</v>
      </c>
      <c r="I2463">
        <v>-60.132522700000003</v>
      </c>
      <c r="J2463" s="1" t="str">
        <f t="shared" si="413"/>
        <v>NGR lake sediment grab sample</v>
      </c>
      <c r="K2463" s="1" t="str">
        <f t="shared" si="414"/>
        <v>&lt;177 micron (NGR)</v>
      </c>
      <c r="L2463">
        <v>7</v>
      </c>
      <c r="M2463" t="s">
        <v>76</v>
      </c>
      <c r="N2463">
        <v>124</v>
      </c>
      <c r="O2463" t="s">
        <v>128</v>
      </c>
      <c r="P2463" t="s">
        <v>130</v>
      </c>
      <c r="Q2463" t="s">
        <v>38</v>
      </c>
      <c r="R2463" t="s">
        <v>130</v>
      </c>
      <c r="S2463" t="s">
        <v>55</v>
      </c>
      <c r="T2463" t="s">
        <v>40</v>
      </c>
      <c r="U2463" t="s">
        <v>3046</v>
      </c>
      <c r="V2463" t="s">
        <v>60</v>
      </c>
      <c r="W2463" t="s">
        <v>40</v>
      </c>
      <c r="X2463" t="s">
        <v>179</v>
      </c>
      <c r="Y2463" t="s">
        <v>37</v>
      </c>
      <c r="Z2463" t="s">
        <v>134</v>
      </c>
      <c r="AA2463" t="s">
        <v>135</v>
      </c>
      <c r="AB2463" t="s">
        <v>582</v>
      </c>
      <c r="AC2463" t="s">
        <v>10495</v>
      </c>
      <c r="AD2463" t="s">
        <v>1448</v>
      </c>
    </row>
    <row r="2464" spans="1:30" hidden="1" x14ac:dyDescent="0.3">
      <c r="A2464" t="s">
        <v>10496</v>
      </c>
      <c r="B2464" t="s">
        <v>10497</v>
      </c>
      <c r="C2464" s="1" t="str">
        <f t="shared" si="408"/>
        <v>21:0506</v>
      </c>
      <c r="D2464" s="1" t="str">
        <f t="shared" si="412"/>
        <v>21:0168</v>
      </c>
      <c r="E2464" t="s">
        <v>10498</v>
      </c>
      <c r="F2464" t="s">
        <v>10499</v>
      </c>
      <c r="H2464">
        <v>54.4247272</v>
      </c>
      <c r="I2464">
        <v>-60.813547700000001</v>
      </c>
      <c r="J2464" s="1" t="str">
        <f t="shared" si="413"/>
        <v>NGR lake sediment grab sample</v>
      </c>
      <c r="K2464" s="1" t="str">
        <f t="shared" si="414"/>
        <v>&lt;177 micron (NGR)</v>
      </c>
      <c r="L2464">
        <v>7</v>
      </c>
      <c r="M2464" t="s">
        <v>91</v>
      </c>
      <c r="N2464">
        <v>125</v>
      </c>
      <c r="O2464" t="s">
        <v>211</v>
      </c>
      <c r="P2464" t="s">
        <v>69</v>
      </c>
      <c r="Q2464" t="s">
        <v>136</v>
      </c>
      <c r="R2464" t="s">
        <v>165</v>
      </c>
      <c r="S2464" t="s">
        <v>36</v>
      </c>
      <c r="T2464" t="s">
        <v>94</v>
      </c>
      <c r="U2464" t="s">
        <v>8360</v>
      </c>
      <c r="V2464" t="s">
        <v>5786</v>
      </c>
      <c r="W2464" t="s">
        <v>194</v>
      </c>
      <c r="X2464" t="s">
        <v>68</v>
      </c>
      <c r="Y2464" t="s">
        <v>136</v>
      </c>
      <c r="Z2464" t="s">
        <v>423</v>
      </c>
      <c r="AA2464" t="s">
        <v>241</v>
      </c>
      <c r="AB2464" t="s">
        <v>874</v>
      </c>
      <c r="AC2464" t="s">
        <v>1802</v>
      </c>
      <c r="AD2464" t="s">
        <v>478</v>
      </c>
    </row>
    <row r="2465" spans="1:30" hidden="1" x14ac:dyDescent="0.3">
      <c r="A2465" t="s">
        <v>10500</v>
      </c>
      <c r="B2465" t="s">
        <v>10501</v>
      </c>
      <c r="C2465" s="1" t="str">
        <f t="shared" si="408"/>
        <v>21:0506</v>
      </c>
      <c r="D2465" s="1" t="str">
        <f t="shared" si="412"/>
        <v>21:0168</v>
      </c>
      <c r="E2465" t="s">
        <v>10502</v>
      </c>
      <c r="F2465" t="s">
        <v>10503</v>
      </c>
      <c r="H2465">
        <v>54.398979199999999</v>
      </c>
      <c r="I2465">
        <v>-60.822867899999999</v>
      </c>
      <c r="J2465" s="1" t="str">
        <f t="shared" si="413"/>
        <v>NGR lake sediment grab sample</v>
      </c>
      <c r="K2465" s="1" t="str">
        <f t="shared" si="414"/>
        <v>&lt;177 micron (NGR)</v>
      </c>
      <c r="L2465">
        <v>7</v>
      </c>
      <c r="M2465" t="s">
        <v>102</v>
      </c>
      <c r="N2465">
        <v>126</v>
      </c>
      <c r="O2465" t="s">
        <v>344</v>
      </c>
      <c r="P2465" t="s">
        <v>104</v>
      </c>
      <c r="Q2465" t="s">
        <v>37</v>
      </c>
      <c r="R2465" t="s">
        <v>153</v>
      </c>
      <c r="S2465" t="s">
        <v>134</v>
      </c>
      <c r="T2465" t="s">
        <v>248</v>
      </c>
      <c r="U2465" t="s">
        <v>10504</v>
      </c>
      <c r="V2465" t="s">
        <v>4205</v>
      </c>
      <c r="W2465" t="s">
        <v>117</v>
      </c>
      <c r="X2465" t="s">
        <v>153</v>
      </c>
      <c r="Y2465" t="s">
        <v>68</v>
      </c>
      <c r="Z2465" t="s">
        <v>204</v>
      </c>
      <c r="AA2465" t="s">
        <v>115</v>
      </c>
      <c r="AB2465" t="s">
        <v>35</v>
      </c>
      <c r="AC2465" t="s">
        <v>38</v>
      </c>
      <c r="AD2465" t="s">
        <v>61</v>
      </c>
    </row>
    <row r="2466" spans="1:30" hidden="1" x14ac:dyDescent="0.3">
      <c r="A2466" t="s">
        <v>10505</v>
      </c>
      <c r="B2466" t="s">
        <v>10506</v>
      </c>
      <c r="C2466" s="1" t="str">
        <f t="shared" si="408"/>
        <v>21:0506</v>
      </c>
      <c r="D2466" s="1" t="str">
        <f t="shared" si="412"/>
        <v>21:0168</v>
      </c>
      <c r="E2466" t="s">
        <v>10507</v>
      </c>
      <c r="F2466" t="s">
        <v>10508</v>
      </c>
      <c r="H2466">
        <v>54.342432000000002</v>
      </c>
      <c r="I2466">
        <v>-60.828643800000002</v>
      </c>
      <c r="J2466" s="1" t="str">
        <f t="shared" si="413"/>
        <v>NGR lake sediment grab sample</v>
      </c>
      <c r="K2466" s="1" t="str">
        <f t="shared" si="414"/>
        <v>&lt;177 micron (NGR)</v>
      </c>
      <c r="L2466">
        <v>7</v>
      </c>
      <c r="M2466" t="s">
        <v>113</v>
      </c>
      <c r="N2466">
        <v>127</v>
      </c>
      <c r="O2466" t="s">
        <v>648</v>
      </c>
      <c r="P2466" t="s">
        <v>104</v>
      </c>
      <c r="Q2466" t="s">
        <v>136</v>
      </c>
      <c r="R2466" t="s">
        <v>79</v>
      </c>
      <c r="S2466" t="s">
        <v>78</v>
      </c>
      <c r="T2466" t="s">
        <v>117</v>
      </c>
      <c r="U2466" t="s">
        <v>10509</v>
      </c>
      <c r="V2466" t="s">
        <v>1069</v>
      </c>
      <c r="W2466" t="s">
        <v>40</v>
      </c>
      <c r="X2466" t="s">
        <v>1069</v>
      </c>
      <c r="Y2466" t="s">
        <v>176</v>
      </c>
      <c r="Z2466" t="s">
        <v>257</v>
      </c>
      <c r="AA2466" t="s">
        <v>314</v>
      </c>
      <c r="AB2466" t="s">
        <v>472</v>
      </c>
      <c r="AC2466" t="s">
        <v>6994</v>
      </c>
      <c r="AD2466" t="s">
        <v>61</v>
      </c>
    </row>
    <row r="2467" spans="1:30" hidden="1" x14ac:dyDescent="0.3">
      <c r="A2467" t="s">
        <v>10510</v>
      </c>
      <c r="B2467" t="s">
        <v>10511</v>
      </c>
      <c r="C2467" s="1" t="str">
        <f t="shared" si="408"/>
        <v>21:0506</v>
      </c>
      <c r="D2467" s="1" t="str">
        <f t="shared" si="412"/>
        <v>21:0168</v>
      </c>
      <c r="E2467" t="s">
        <v>10512</v>
      </c>
      <c r="F2467" t="s">
        <v>10513</v>
      </c>
      <c r="H2467">
        <v>54.327201299999999</v>
      </c>
      <c r="I2467">
        <v>-60.815558600000003</v>
      </c>
      <c r="J2467" s="1" t="str">
        <f t="shared" si="413"/>
        <v>NGR lake sediment grab sample</v>
      </c>
      <c r="K2467" s="1" t="str">
        <f t="shared" si="414"/>
        <v>&lt;177 micron (NGR)</v>
      </c>
      <c r="L2467">
        <v>7</v>
      </c>
      <c r="M2467" t="s">
        <v>127</v>
      </c>
      <c r="N2467">
        <v>128</v>
      </c>
      <c r="O2467" t="s">
        <v>335</v>
      </c>
      <c r="P2467" t="s">
        <v>377</v>
      </c>
      <c r="Q2467" t="s">
        <v>55</v>
      </c>
      <c r="R2467" t="s">
        <v>38</v>
      </c>
      <c r="S2467" t="s">
        <v>134</v>
      </c>
      <c r="T2467" t="s">
        <v>40</v>
      </c>
      <c r="U2467" t="s">
        <v>6725</v>
      </c>
      <c r="V2467" t="s">
        <v>1578</v>
      </c>
      <c r="W2467" t="s">
        <v>40</v>
      </c>
      <c r="X2467" t="s">
        <v>39</v>
      </c>
      <c r="Y2467" t="s">
        <v>193</v>
      </c>
      <c r="Z2467" t="s">
        <v>214</v>
      </c>
      <c r="AA2467" t="s">
        <v>58</v>
      </c>
      <c r="AB2467" t="s">
        <v>493</v>
      </c>
      <c r="AC2467" t="s">
        <v>5459</v>
      </c>
      <c r="AD2467" t="s">
        <v>155</v>
      </c>
    </row>
    <row r="2468" spans="1:30" hidden="1" x14ac:dyDescent="0.3">
      <c r="A2468" t="s">
        <v>10514</v>
      </c>
      <c r="B2468" t="s">
        <v>10515</v>
      </c>
      <c r="C2468" s="1" t="str">
        <f t="shared" ref="C2468:C2531" si="415">HYPERLINK("http://geochem.nrcan.gc.ca/cdogs/content/bdl/bdl210506_e.htm", "21:0506")</f>
        <v>21:0506</v>
      </c>
      <c r="D2468" s="1" t="str">
        <f t="shared" si="412"/>
        <v>21:0168</v>
      </c>
      <c r="E2468" t="s">
        <v>10516</v>
      </c>
      <c r="F2468" t="s">
        <v>10517</v>
      </c>
      <c r="H2468">
        <v>54.286189200000003</v>
      </c>
      <c r="I2468">
        <v>-60.826887999999997</v>
      </c>
      <c r="J2468" s="1" t="str">
        <f t="shared" si="413"/>
        <v>NGR lake sediment grab sample</v>
      </c>
      <c r="K2468" s="1" t="str">
        <f t="shared" si="414"/>
        <v>&lt;177 micron (NGR)</v>
      </c>
      <c r="L2468">
        <v>7</v>
      </c>
      <c r="M2468" t="s">
        <v>142</v>
      </c>
      <c r="N2468">
        <v>129</v>
      </c>
      <c r="O2468" t="s">
        <v>392</v>
      </c>
      <c r="P2468" t="s">
        <v>335</v>
      </c>
      <c r="Q2468" t="s">
        <v>55</v>
      </c>
      <c r="R2468" t="s">
        <v>165</v>
      </c>
      <c r="S2468" t="s">
        <v>66</v>
      </c>
      <c r="T2468" t="s">
        <v>144</v>
      </c>
      <c r="U2468" t="s">
        <v>10504</v>
      </c>
      <c r="V2468" t="s">
        <v>987</v>
      </c>
      <c r="W2468" t="s">
        <v>649</v>
      </c>
      <c r="X2468" t="s">
        <v>1153</v>
      </c>
      <c r="Y2468" t="s">
        <v>119</v>
      </c>
      <c r="Z2468" t="s">
        <v>211</v>
      </c>
      <c r="AA2468" t="s">
        <v>314</v>
      </c>
      <c r="AB2468" t="s">
        <v>766</v>
      </c>
      <c r="AC2468" t="s">
        <v>130</v>
      </c>
      <c r="AD2468" t="s">
        <v>48</v>
      </c>
    </row>
    <row r="2469" spans="1:30" hidden="1" x14ac:dyDescent="0.3">
      <c r="A2469" t="s">
        <v>10518</v>
      </c>
      <c r="B2469" t="s">
        <v>10519</v>
      </c>
      <c r="C2469" s="1" t="str">
        <f t="shared" si="415"/>
        <v>21:0506</v>
      </c>
      <c r="D2469" s="1" t="str">
        <f t="shared" si="412"/>
        <v>21:0168</v>
      </c>
      <c r="E2469" t="s">
        <v>10520</v>
      </c>
      <c r="F2469" t="s">
        <v>10521</v>
      </c>
      <c r="H2469">
        <v>54.263735400000002</v>
      </c>
      <c r="I2469">
        <v>-60.811101200000003</v>
      </c>
      <c r="J2469" s="1" t="str">
        <f t="shared" si="413"/>
        <v>NGR lake sediment grab sample</v>
      </c>
      <c r="K2469" s="1" t="str">
        <f t="shared" si="414"/>
        <v>&lt;177 micron (NGR)</v>
      </c>
      <c r="L2469">
        <v>7</v>
      </c>
      <c r="M2469" t="s">
        <v>150</v>
      </c>
      <c r="N2469">
        <v>130</v>
      </c>
      <c r="O2469" t="s">
        <v>4270</v>
      </c>
      <c r="P2469" t="s">
        <v>164</v>
      </c>
      <c r="Q2469" t="s">
        <v>68</v>
      </c>
      <c r="R2469" t="s">
        <v>185</v>
      </c>
      <c r="S2469" t="s">
        <v>193</v>
      </c>
      <c r="T2469" t="s">
        <v>194</v>
      </c>
      <c r="U2469" t="s">
        <v>10522</v>
      </c>
      <c r="V2469" t="s">
        <v>596</v>
      </c>
      <c r="W2469" t="s">
        <v>117</v>
      </c>
      <c r="X2469" t="s">
        <v>339</v>
      </c>
      <c r="Y2469" t="s">
        <v>68</v>
      </c>
      <c r="Z2469" t="s">
        <v>164</v>
      </c>
      <c r="AA2469" t="s">
        <v>134</v>
      </c>
      <c r="AB2469" t="s">
        <v>4178</v>
      </c>
      <c r="AC2469" t="s">
        <v>1044</v>
      </c>
      <c r="AD2469" t="s">
        <v>80</v>
      </c>
    </row>
    <row r="2470" spans="1:30" hidden="1" x14ac:dyDescent="0.3">
      <c r="A2470" t="s">
        <v>10523</v>
      </c>
      <c r="B2470" t="s">
        <v>10524</v>
      </c>
      <c r="C2470" s="1" t="str">
        <f t="shared" si="415"/>
        <v>21:0506</v>
      </c>
      <c r="D2470" s="1" t="str">
        <f t="shared" si="412"/>
        <v>21:0168</v>
      </c>
      <c r="E2470" t="s">
        <v>10525</v>
      </c>
      <c r="F2470" t="s">
        <v>10526</v>
      </c>
      <c r="H2470">
        <v>54.2354421</v>
      </c>
      <c r="I2470">
        <v>-60.836815299999998</v>
      </c>
      <c r="J2470" s="1" t="str">
        <f t="shared" si="413"/>
        <v>NGR lake sediment grab sample</v>
      </c>
      <c r="K2470" s="1" t="str">
        <f t="shared" si="414"/>
        <v>&lt;177 micron (NGR)</v>
      </c>
      <c r="L2470">
        <v>7</v>
      </c>
      <c r="M2470" t="s">
        <v>175</v>
      </c>
      <c r="N2470">
        <v>131</v>
      </c>
      <c r="O2470" t="s">
        <v>137</v>
      </c>
      <c r="P2470" t="s">
        <v>53</v>
      </c>
      <c r="Q2470" t="s">
        <v>377</v>
      </c>
      <c r="R2470" t="s">
        <v>130</v>
      </c>
      <c r="S2470" t="s">
        <v>128</v>
      </c>
      <c r="T2470" t="s">
        <v>144</v>
      </c>
      <c r="U2470" t="s">
        <v>10527</v>
      </c>
      <c r="V2470" t="s">
        <v>1043</v>
      </c>
      <c r="W2470" t="s">
        <v>60</v>
      </c>
      <c r="X2470" t="s">
        <v>301</v>
      </c>
      <c r="Y2470" t="s">
        <v>185</v>
      </c>
      <c r="Z2470" t="s">
        <v>164</v>
      </c>
      <c r="AA2470" t="s">
        <v>214</v>
      </c>
      <c r="AB2470" t="s">
        <v>936</v>
      </c>
      <c r="AC2470" t="s">
        <v>10528</v>
      </c>
      <c r="AD2470" t="s">
        <v>1477</v>
      </c>
    </row>
    <row r="2471" spans="1:30" hidden="1" x14ac:dyDescent="0.3">
      <c r="A2471" t="s">
        <v>10529</v>
      </c>
      <c r="B2471" t="s">
        <v>10530</v>
      </c>
      <c r="C2471" s="1" t="str">
        <f t="shared" si="415"/>
        <v>21:0506</v>
      </c>
      <c r="D2471" s="1" t="str">
        <f t="shared" si="412"/>
        <v>21:0168</v>
      </c>
      <c r="E2471" t="s">
        <v>10531</v>
      </c>
      <c r="F2471" t="s">
        <v>10532</v>
      </c>
      <c r="H2471">
        <v>54.177969300000001</v>
      </c>
      <c r="I2471">
        <v>-60.841702900000001</v>
      </c>
      <c r="J2471" s="1" t="str">
        <f t="shared" si="413"/>
        <v>NGR lake sediment grab sample</v>
      </c>
      <c r="K2471" s="1" t="str">
        <f t="shared" si="414"/>
        <v>&lt;177 micron (NGR)</v>
      </c>
      <c r="L2471">
        <v>7</v>
      </c>
      <c r="M2471" t="s">
        <v>184</v>
      </c>
      <c r="N2471">
        <v>132</v>
      </c>
      <c r="O2471" t="s">
        <v>45</v>
      </c>
      <c r="P2471" t="s">
        <v>164</v>
      </c>
      <c r="Q2471" t="s">
        <v>39</v>
      </c>
      <c r="R2471" t="s">
        <v>176</v>
      </c>
      <c r="S2471" t="s">
        <v>165</v>
      </c>
      <c r="T2471" t="s">
        <v>194</v>
      </c>
      <c r="U2471" t="s">
        <v>10533</v>
      </c>
      <c r="V2471" t="s">
        <v>38</v>
      </c>
      <c r="W2471" t="s">
        <v>117</v>
      </c>
      <c r="X2471" t="s">
        <v>339</v>
      </c>
      <c r="Y2471" t="s">
        <v>131</v>
      </c>
      <c r="Z2471" t="s">
        <v>214</v>
      </c>
      <c r="AA2471" t="s">
        <v>214</v>
      </c>
      <c r="AB2471" t="s">
        <v>621</v>
      </c>
      <c r="AC2471" t="s">
        <v>2662</v>
      </c>
      <c r="AD2471" t="s">
        <v>122</v>
      </c>
    </row>
    <row r="2472" spans="1:30" hidden="1" x14ac:dyDescent="0.3">
      <c r="A2472" t="s">
        <v>10534</v>
      </c>
      <c r="B2472" t="s">
        <v>10535</v>
      </c>
      <c r="C2472" s="1" t="str">
        <f t="shared" si="415"/>
        <v>21:0506</v>
      </c>
      <c r="D2472" s="1" t="str">
        <f t="shared" si="412"/>
        <v>21:0168</v>
      </c>
      <c r="E2472" t="s">
        <v>10536</v>
      </c>
      <c r="F2472" t="s">
        <v>10537</v>
      </c>
      <c r="H2472">
        <v>54.1484211</v>
      </c>
      <c r="I2472">
        <v>-60.838233600000002</v>
      </c>
      <c r="J2472" s="1" t="str">
        <f t="shared" si="413"/>
        <v>NGR lake sediment grab sample</v>
      </c>
      <c r="K2472" s="1" t="str">
        <f t="shared" si="414"/>
        <v>&lt;177 micron (NGR)</v>
      </c>
      <c r="L2472">
        <v>7</v>
      </c>
      <c r="M2472" t="s">
        <v>191</v>
      </c>
      <c r="N2472">
        <v>133</v>
      </c>
      <c r="O2472" t="s">
        <v>53</v>
      </c>
      <c r="P2472" t="s">
        <v>193</v>
      </c>
      <c r="Q2472" t="s">
        <v>95</v>
      </c>
      <c r="R2472" t="s">
        <v>68</v>
      </c>
      <c r="S2472" t="s">
        <v>39</v>
      </c>
      <c r="T2472" t="s">
        <v>40</v>
      </c>
      <c r="U2472" t="s">
        <v>257</v>
      </c>
      <c r="V2472" t="s">
        <v>1027</v>
      </c>
      <c r="W2472" t="s">
        <v>40</v>
      </c>
      <c r="X2472" t="s">
        <v>43</v>
      </c>
      <c r="Y2472" t="s">
        <v>68</v>
      </c>
      <c r="Z2472" t="s">
        <v>67</v>
      </c>
      <c r="AA2472" t="s">
        <v>204</v>
      </c>
      <c r="AB2472" t="s">
        <v>874</v>
      </c>
      <c r="AC2472" t="s">
        <v>10538</v>
      </c>
      <c r="AD2472" t="s">
        <v>203</v>
      </c>
    </row>
    <row r="2473" spans="1:30" hidden="1" x14ac:dyDescent="0.3">
      <c r="A2473" t="s">
        <v>10539</v>
      </c>
      <c r="B2473" t="s">
        <v>10540</v>
      </c>
      <c r="C2473" s="1" t="str">
        <f t="shared" si="415"/>
        <v>21:0506</v>
      </c>
      <c r="D2473" s="1" t="str">
        <f>HYPERLINK("http://geochem.nrcan.gc.ca/cdogs/content/svy/svy_e.htm", "")</f>
        <v/>
      </c>
      <c r="G2473" s="1" t="str">
        <f>HYPERLINK("http://geochem.nrcan.gc.ca/cdogs/content/cr_/cr_00056_e.htm", "56")</f>
        <v>56</v>
      </c>
      <c r="J2473" t="s">
        <v>161</v>
      </c>
      <c r="K2473" t="s">
        <v>162</v>
      </c>
      <c r="L2473">
        <v>7</v>
      </c>
      <c r="M2473" t="s">
        <v>163</v>
      </c>
      <c r="N2473">
        <v>134</v>
      </c>
      <c r="O2473" t="s">
        <v>1108</v>
      </c>
      <c r="P2473" t="s">
        <v>1241</v>
      </c>
      <c r="Q2473" t="s">
        <v>169</v>
      </c>
      <c r="R2473" t="s">
        <v>270</v>
      </c>
      <c r="S2473" t="s">
        <v>130</v>
      </c>
      <c r="T2473" t="s">
        <v>117</v>
      </c>
      <c r="U2473" t="s">
        <v>1885</v>
      </c>
      <c r="V2473" t="s">
        <v>2547</v>
      </c>
      <c r="W2473" t="s">
        <v>239</v>
      </c>
      <c r="X2473" t="s">
        <v>256</v>
      </c>
      <c r="Y2473" t="s">
        <v>38</v>
      </c>
      <c r="Z2473" t="s">
        <v>58</v>
      </c>
      <c r="AA2473" t="s">
        <v>196</v>
      </c>
      <c r="AB2473" t="s">
        <v>38</v>
      </c>
      <c r="AC2473" t="s">
        <v>385</v>
      </c>
      <c r="AD2473" t="s">
        <v>1412</v>
      </c>
    </row>
    <row r="2474" spans="1:30" hidden="1" x14ac:dyDescent="0.3">
      <c r="A2474" t="s">
        <v>10541</v>
      </c>
      <c r="B2474" t="s">
        <v>10542</v>
      </c>
      <c r="C2474" s="1" t="str">
        <f t="shared" si="415"/>
        <v>21:0506</v>
      </c>
      <c r="D2474" s="1" t="str">
        <f t="shared" ref="D2474:D2488" si="416">HYPERLINK("http://geochem.nrcan.gc.ca/cdogs/content/svy/svy210168_e.htm", "21:0168")</f>
        <v>21:0168</v>
      </c>
      <c r="E2474" t="s">
        <v>10543</v>
      </c>
      <c r="F2474" t="s">
        <v>10544</v>
      </c>
      <c r="H2474">
        <v>54.1322489</v>
      </c>
      <c r="I2474">
        <v>-60.8372393</v>
      </c>
      <c r="J2474" s="1" t="str">
        <f t="shared" ref="J2474:J2488" si="417">HYPERLINK("http://geochem.nrcan.gc.ca/cdogs/content/kwd/kwd020027_e.htm", "NGR lake sediment grab sample")</f>
        <v>NGR lake sediment grab sample</v>
      </c>
      <c r="K2474" s="1" t="str">
        <f t="shared" ref="K2474:K2488" si="418">HYPERLINK("http://geochem.nrcan.gc.ca/cdogs/content/kwd/kwd080006_e.htm", "&lt;177 micron (NGR)")</f>
        <v>&lt;177 micron (NGR)</v>
      </c>
      <c r="L2474">
        <v>7</v>
      </c>
      <c r="M2474" t="s">
        <v>201</v>
      </c>
      <c r="N2474">
        <v>135</v>
      </c>
      <c r="O2474" t="s">
        <v>383</v>
      </c>
      <c r="P2474" t="s">
        <v>193</v>
      </c>
      <c r="Q2474" t="s">
        <v>95</v>
      </c>
      <c r="R2474" t="s">
        <v>176</v>
      </c>
      <c r="S2474" t="s">
        <v>136</v>
      </c>
      <c r="T2474" t="s">
        <v>40</v>
      </c>
      <c r="U2474" t="s">
        <v>5734</v>
      </c>
      <c r="V2474" t="s">
        <v>97</v>
      </c>
      <c r="W2474" t="s">
        <v>40</v>
      </c>
      <c r="X2474" t="s">
        <v>179</v>
      </c>
      <c r="Y2474" t="s">
        <v>136</v>
      </c>
      <c r="Z2474" t="s">
        <v>134</v>
      </c>
      <c r="AA2474" t="s">
        <v>134</v>
      </c>
      <c r="AB2474" t="s">
        <v>130</v>
      </c>
      <c r="AC2474" t="s">
        <v>2796</v>
      </c>
      <c r="AD2474" t="s">
        <v>438</v>
      </c>
    </row>
    <row r="2475" spans="1:30" hidden="1" x14ac:dyDescent="0.3">
      <c r="A2475" t="s">
        <v>10545</v>
      </c>
      <c r="B2475" t="s">
        <v>10546</v>
      </c>
      <c r="C2475" s="1" t="str">
        <f t="shared" si="415"/>
        <v>21:0506</v>
      </c>
      <c r="D2475" s="1" t="str">
        <f t="shared" si="416"/>
        <v>21:0168</v>
      </c>
      <c r="E2475" t="s">
        <v>10547</v>
      </c>
      <c r="F2475" t="s">
        <v>10548</v>
      </c>
      <c r="H2475">
        <v>54.094960299999997</v>
      </c>
      <c r="I2475">
        <v>-60.811911700000003</v>
      </c>
      <c r="J2475" s="1" t="str">
        <f t="shared" si="417"/>
        <v>NGR lake sediment grab sample</v>
      </c>
      <c r="K2475" s="1" t="str">
        <f t="shared" si="418"/>
        <v>&lt;177 micron (NGR)</v>
      </c>
      <c r="L2475">
        <v>7</v>
      </c>
      <c r="M2475" t="s">
        <v>210</v>
      </c>
      <c r="N2475">
        <v>136</v>
      </c>
      <c r="O2475" t="s">
        <v>391</v>
      </c>
      <c r="P2475" t="s">
        <v>54</v>
      </c>
      <c r="Q2475" t="s">
        <v>95</v>
      </c>
      <c r="R2475" t="s">
        <v>92</v>
      </c>
      <c r="S2475" t="s">
        <v>92</v>
      </c>
      <c r="T2475" t="s">
        <v>40</v>
      </c>
      <c r="U2475" t="s">
        <v>10549</v>
      </c>
      <c r="V2475" t="s">
        <v>884</v>
      </c>
      <c r="W2475" t="s">
        <v>40</v>
      </c>
      <c r="X2475" t="s">
        <v>70</v>
      </c>
      <c r="Y2475" t="s">
        <v>68</v>
      </c>
      <c r="Z2475" t="s">
        <v>204</v>
      </c>
      <c r="AA2475" t="s">
        <v>204</v>
      </c>
      <c r="AB2475" t="s">
        <v>2125</v>
      </c>
      <c r="AC2475" t="s">
        <v>1802</v>
      </c>
      <c r="AD2475" t="s">
        <v>122</v>
      </c>
    </row>
    <row r="2476" spans="1:30" hidden="1" x14ac:dyDescent="0.3">
      <c r="A2476" t="s">
        <v>10550</v>
      </c>
      <c r="B2476" t="s">
        <v>10551</v>
      </c>
      <c r="C2476" s="1" t="str">
        <f t="shared" si="415"/>
        <v>21:0506</v>
      </c>
      <c r="D2476" s="1" t="str">
        <f t="shared" si="416"/>
        <v>21:0168</v>
      </c>
      <c r="E2476" t="s">
        <v>10552</v>
      </c>
      <c r="F2476" t="s">
        <v>10553</v>
      </c>
      <c r="H2476">
        <v>54.073838600000002</v>
      </c>
      <c r="I2476">
        <v>-60.802277099999998</v>
      </c>
      <c r="J2476" s="1" t="str">
        <f t="shared" si="417"/>
        <v>NGR lake sediment grab sample</v>
      </c>
      <c r="K2476" s="1" t="str">
        <f t="shared" si="418"/>
        <v>&lt;177 micron (NGR)</v>
      </c>
      <c r="L2476">
        <v>7</v>
      </c>
      <c r="M2476" t="s">
        <v>221</v>
      </c>
      <c r="N2476">
        <v>137</v>
      </c>
      <c r="O2476" t="s">
        <v>414</v>
      </c>
      <c r="P2476" t="s">
        <v>192</v>
      </c>
      <c r="Q2476" t="s">
        <v>95</v>
      </c>
      <c r="R2476" t="s">
        <v>136</v>
      </c>
      <c r="S2476" t="s">
        <v>79</v>
      </c>
      <c r="T2476" t="s">
        <v>117</v>
      </c>
      <c r="U2476" t="s">
        <v>9731</v>
      </c>
      <c r="V2476" t="s">
        <v>590</v>
      </c>
      <c r="W2476" t="s">
        <v>40</v>
      </c>
      <c r="X2476" t="s">
        <v>179</v>
      </c>
      <c r="Y2476" t="s">
        <v>92</v>
      </c>
      <c r="Z2476" t="s">
        <v>135</v>
      </c>
      <c r="AA2476" t="s">
        <v>44</v>
      </c>
      <c r="AB2476" t="s">
        <v>300</v>
      </c>
      <c r="AC2476" t="s">
        <v>378</v>
      </c>
      <c r="AD2476" t="s">
        <v>203</v>
      </c>
    </row>
    <row r="2477" spans="1:30" hidden="1" x14ac:dyDescent="0.3">
      <c r="A2477" t="s">
        <v>10554</v>
      </c>
      <c r="B2477" t="s">
        <v>10555</v>
      </c>
      <c r="C2477" s="1" t="str">
        <f t="shared" si="415"/>
        <v>21:0506</v>
      </c>
      <c r="D2477" s="1" t="str">
        <f t="shared" si="416"/>
        <v>21:0168</v>
      </c>
      <c r="E2477" t="s">
        <v>10556</v>
      </c>
      <c r="F2477" t="s">
        <v>10557</v>
      </c>
      <c r="H2477">
        <v>54.022620199999999</v>
      </c>
      <c r="I2477">
        <v>-60.819361600000001</v>
      </c>
      <c r="J2477" s="1" t="str">
        <f t="shared" si="417"/>
        <v>NGR lake sediment grab sample</v>
      </c>
      <c r="K2477" s="1" t="str">
        <f t="shared" si="418"/>
        <v>&lt;177 micron (NGR)</v>
      </c>
      <c r="L2477">
        <v>7</v>
      </c>
      <c r="M2477" t="s">
        <v>230</v>
      </c>
      <c r="N2477">
        <v>138</v>
      </c>
      <c r="O2477" t="s">
        <v>36</v>
      </c>
      <c r="P2477" t="s">
        <v>119</v>
      </c>
      <c r="Q2477" t="s">
        <v>95</v>
      </c>
      <c r="R2477" t="s">
        <v>55</v>
      </c>
      <c r="S2477" t="s">
        <v>39</v>
      </c>
      <c r="T2477" t="s">
        <v>194</v>
      </c>
      <c r="U2477" t="s">
        <v>258</v>
      </c>
      <c r="V2477" t="s">
        <v>144</v>
      </c>
      <c r="W2477" t="s">
        <v>40</v>
      </c>
      <c r="X2477" t="s">
        <v>43</v>
      </c>
      <c r="Y2477" t="s">
        <v>95</v>
      </c>
      <c r="Z2477" t="s">
        <v>67</v>
      </c>
      <c r="AA2477" t="s">
        <v>204</v>
      </c>
      <c r="AB2477" t="s">
        <v>1720</v>
      </c>
      <c r="AC2477" t="s">
        <v>818</v>
      </c>
      <c r="AD2477" t="s">
        <v>392</v>
      </c>
    </row>
    <row r="2478" spans="1:30" hidden="1" x14ac:dyDescent="0.3">
      <c r="A2478" t="s">
        <v>10558</v>
      </c>
      <c r="B2478" t="s">
        <v>10559</v>
      </c>
      <c r="C2478" s="1" t="str">
        <f t="shared" si="415"/>
        <v>21:0506</v>
      </c>
      <c r="D2478" s="1" t="str">
        <f t="shared" si="416"/>
        <v>21:0168</v>
      </c>
      <c r="E2478" t="s">
        <v>10560</v>
      </c>
      <c r="F2478" t="s">
        <v>10561</v>
      </c>
      <c r="H2478">
        <v>54.021832699999997</v>
      </c>
      <c r="I2478">
        <v>-60.777830600000001</v>
      </c>
      <c r="J2478" s="1" t="str">
        <f t="shared" si="417"/>
        <v>NGR lake sediment grab sample</v>
      </c>
      <c r="K2478" s="1" t="str">
        <f t="shared" si="418"/>
        <v>&lt;177 micron (NGR)</v>
      </c>
      <c r="L2478">
        <v>7</v>
      </c>
      <c r="M2478" t="s">
        <v>238</v>
      </c>
      <c r="N2478">
        <v>139</v>
      </c>
      <c r="O2478" t="s">
        <v>53</v>
      </c>
      <c r="P2478" t="s">
        <v>193</v>
      </c>
      <c r="Q2478" t="s">
        <v>95</v>
      </c>
      <c r="R2478" t="s">
        <v>68</v>
      </c>
      <c r="S2478" t="s">
        <v>39</v>
      </c>
      <c r="T2478" t="s">
        <v>40</v>
      </c>
      <c r="U2478" t="s">
        <v>733</v>
      </c>
      <c r="V2478" t="s">
        <v>133</v>
      </c>
      <c r="W2478" t="s">
        <v>40</v>
      </c>
      <c r="X2478" t="s">
        <v>43</v>
      </c>
      <c r="Y2478" t="s">
        <v>39</v>
      </c>
      <c r="Z2478" t="s">
        <v>185</v>
      </c>
      <c r="AA2478" t="s">
        <v>135</v>
      </c>
      <c r="AB2478" t="s">
        <v>683</v>
      </c>
      <c r="AC2478" t="s">
        <v>598</v>
      </c>
      <c r="AD2478" t="s">
        <v>48</v>
      </c>
    </row>
    <row r="2479" spans="1:30" hidden="1" x14ac:dyDescent="0.3">
      <c r="A2479" t="s">
        <v>10562</v>
      </c>
      <c r="B2479" t="s">
        <v>10563</v>
      </c>
      <c r="C2479" s="1" t="str">
        <f t="shared" si="415"/>
        <v>21:0506</v>
      </c>
      <c r="D2479" s="1" t="str">
        <f t="shared" si="416"/>
        <v>21:0168</v>
      </c>
      <c r="E2479" t="s">
        <v>10564</v>
      </c>
      <c r="F2479" t="s">
        <v>10565</v>
      </c>
      <c r="H2479">
        <v>54.030774200000003</v>
      </c>
      <c r="I2479">
        <v>-60.704452099999997</v>
      </c>
      <c r="J2479" s="1" t="str">
        <f t="shared" si="417"/>
        <v>NGR lake sediment grab sample</v>
      </c>
      <c r="K2479" s="1" t="str">
        <f t="shared" si="418"/>
        <v>&lt;177 micron (NGR)</v>
      </c>
      <c r="L2479">
        <v>7</v>
      </c>
      <c r="M2479" t="s">
        <v>246</v>
      </c>
      <c r="N2479">
        <v>140</v>
      </c>
      <c r="O2479" t="s">
        <v>202</v>
      </c>
      <c r="P2479" t="s">
        <v>185</v>
      </c>
      <c r="Q2479" t="s">
        <v>95</v>
      </c>
      <c r="R2479" t="s">
        <v>92</v>
      </c>
      <c r="S2479" t="s">
        <v>95</v>
      </c>
      <c r="T2479" t="s">
        <v>40</v>
      </c>
      <c r="U2479" t="s">
        <v>134</v>
      </c>
      <c r="V2479" t="s">
        <v>144</v>
      </c>
      <c r="W2479" t="s">
        <v>40</v>
      </c>
      <c r="X2479" t="s">
        <v>43</v>
      </c>
      <c r="Y2479" t="s">
        <v>95</v>
      </c>
      <c r="Z2479" t="s">
        <v>153</v>
      </c>
      <c r="AA2479" t="s">
        <v>214</v>
      </c>
      <c r="AB2479" t="s">
        <v>10566</v>
      </c>
      <c r="AC2479" t="s">
        <v>57</v>
      </c>
      <c r="AD2479" t="s">
        <v>314</v>
      </c>
    </row>
    <row r="2480" spans="1:30" hidden="1" x14ac:dyDescent="0.3">
      <c r="A2480" t="s">
        <v>10567</v>
      </c>
      <c r="B2480" t="s">
        <v>10568</v>
      </c>
      <c r="C2480" s="1" t="str">
        <f t="shared" si="415"/>
        <v>21:0506</v>
      </c>
      <c r="D2480" s="1" t="str">
        <f t="shared" si="416"/>
        <v>21:0168</v>
      </c>
      <c r="E2480" t="s">
        <v>10569</v>
      </c>
      <c r="F2480" t="s">
        <v>10570</v>
      </c>
      <c r="H2480">
        <v>54.127275300000001</v>
      </c>
      <c r="I2480">
        <v>-60.391391599999999</v>
      </c>
      <c r="J2480" s="1" t="str">
        <f t="shared" si="417"/>
        <v>NGR lake sediment grab sample</v>
      </c>
      <c r="K2480" s="1" t="str">
        <f t="shared" si="418"/>
        <v>&lt;177 micron (NGR)</v>
      </c>
      <c r="L2480">
        <v>8</v>
      </c>
      <c r="M2480" t="s">
        <v>34</v>
      </c>
      <c r="N2480">
        <v>141</v>
      </c>
      <c r="O2480" t="s">
        <v>276</v>
      </c>
      <c r="P2480" t="s">
        <v>185</v>
      </c>
      <c r="Q2480" t="s">
        <v>39</v>
      </c>
      <c r="R2480" t="s">
        <v>136</v>
      </c>
      <c r="S2480" t="s">
        <v>95</v>
      </c>
      <c r="T2480" t="s">
        <v>40</v>
      </c>
      <c r="U2480" t="s">
        <v>364</v>
      </c>
      <c r="V2480" t="s">
        <v>390</v>
      </c>
      <c r="W2480" t="s">
        <v>40</v>
      </c>
      <c r="X2480" t="s">
        <v>43</v>
      </c>
      <c r="Y2480" t="s">
        <v>39</v>
      </c>
      <c r="Z2480" t="s">
        <v>153</v>
      </c>
      <c r="AA2480" t="s">
        <v>204</v>
      </c>
      <c r="AB2480" t="s">
        <v>164</v>
      </c>
      <c r="AC2480" t="s">
        <v>620</v>
      </c>
      <c r="AD2480" t="s">
        <v>203</v>
      </c>
    </row>
    <row r="2481" spans="1:30" hidden="1" x14ac:dyDescent="0.3">
      <c r="A2481" t="s">
        <v>10571</v>
      </c>
      <c r="B2481" t="s">
        <v>10572</v>
      </c>
      <c r="C2481" s="1" t="str">
        <f t="shared" si="415"/>
        <v>21:0506</v>
      </c>
      <c r="D2481" s="1" t="str">
        <f t="shared" si="416"/>
        <v>21:0168</v>
      </c>
      <c r="E2481" t="s">
        <v>10573</v>
      </c>
      <c r="F2481" t="s">
        <v>10574</v>
      </c>
      <c r="H2481">
        <v>54.029445799999998</v>
      </c>
      <c r="I2481">
        <v>-60.676489199999999</v>
      </c>
      <c r="J2481" s="1" t="str">
        <f t="shared" si="417"/>
        <v>NGR lake sediment grab sample</v>
      </c>
      <c r="K2481" s="1" t="str">
        <f t="shared" si="418"/>
        <v>&lt;177 micron (NGR)</v>
      </c>
      <c r="L2481">
        <v>8</v>
      </c>
      <c r="M2481" t="s">
        <v>76</v>
      </c>
      <c r="N2481">
        <v>142</v>
      </c>
      <c r="O2481" t="s">
        <v>53</v>
      </c>
      <c r="P2481" t="s">
        <v>176</v>
      </c>
      <c r="Q2481" t="s">
        <v>95</v>
      </c>
      <c r="R2481" t="s">
        <v>38</v>
      </c>
      <c r="S2481" t="s">
        <v>95</v>
      </c>
      <c r="T2481" t="s">
        <v>40</v>
      </c>
      <c r="U2481" t="s">
        <v>214</v>
      </c>
      <c r="V2481" t="s">
        <v>239</v>
      </c>
      <c r="W2481" t="s">
        <v>40</v>
      </c>
      <c r="X2481" t="s">
        <v>43</v>
      </c>
      <c r="Y2481" t="s">
        <v>55</v>
      </c>
      <c r="Z2481" t="s">
        <v>67</v>
      </c>
      <c r="AA2481" t="s">
        <v>204</v>
      </c>
      <c r="AB2481" t="s">
        <v>1579</v>
      </c>
      <c r="AC2481" t="s">
        <v>39</v>
      </c>
      <c r="AD2481" t="s">
        <v>107</v>
      </c>
    </row>
    <row r="2482" spans="1:30" hidden="1" x14ac:dyDescent="0.3">
      <c r="A2482" t="s">
        <v>10575</v>
      </c>
      <c r="B2482" t="s">
        <v>10576</v>
      </c>
      <c r="C2482" s="1" t="str">
        <f t="shared" si="415"/>
        <v>21:0506</v>
      </c>
      <c r="D2482" s="1" t="str">
        <f t="shared" si="416"/>
        <v>21:0168</v>
      </c>
      <c r="E2482" t="s">
        <v>10577</v>
      </c>
      <c r="F2482" t="s">
        <v>10578</v>
      </c>
      <c r="H2482">
        <v>54.018138200000003</v>
      </c>
      <c r="I2482">
        <v>-60.534898200000001</v>
      </c>
      <c r="J2482" s="1" t="str">
        <f t="shared" si="417"/>
        <v>NGR lake sediment grab sample</v>
      </c>
      <c r="K2482" s="1" t="str">
        <f t="shared" si="418"/>
        <v>&lt;177 micron (NGR)</v>
      </c>
      <c r="L2482">
        <v>8</v>
      </c>
      <c r="M2482" t="s">
        <v>91</v>
      </c>
      <c r="N2482">
        <v>143</v>
      </c>
      <c r="O2482" t="s">
        <v>164</v>
      </c>
      <c r="P2482" t="s">
        <v>108</v>
      </c>
      <c r="Q2482" t="s">
        <v>39</v>
      </c>
      <c r="R2482" t="s">
        <v>92</v>
      </c>
      <c r="S2482" t="s">
        <v>95</v>
      </c>
      <c r="T2482" t="s">
        <v>233</v>
      </c>
      <c r="U2482" t="s">
        <v>359</v>
      </c>
      <c r="V2482" t="s">
        <v>94</v>
      </c>
      <c r="W2482" t="s">
        <v>40</v>
      </c>
      <c r="X2482" t="s">
        <v>43</v>
      </c>
      <c r="Y2482" t="s">
        <v>39</v>
      </c>
      <c r="Z2482" t="s">
        <v>35</v>
      </c>
      <c r="AA2482" t="s">
        <v>58</v>
      </c>
      <c r="AB2482" t="s">
        <v>721</v>
      </c>
      <c r="AC2482" t="s">
        <v>479</v>
      </c>
      <c r="AD2482" t="s">
        <v>83</v>
      </c>
    </row>
    <row r="2483" spans="1:30" hidden="1" x14ac:dyDescent="0.3">
      <c r="A2483" t="s">
        <v>10579</v>
      </c>
      <c r="B2483" t="s">
        <v>10580</v>
      </c>
      <c r="C2483" s="1" t="str">
        <f t="shared" si="415"/>
        <v>21:0506</v>
      </c>
      <c r="D2483" s="1" t="str">
        <f t="shared" si="416"/>
        <v>21:0168</v>
      </c>
      <c r="E2483" t="s">
        <v>10581</v>
      </c>
      <c r="F2483" t="s">
        <v>10582</v>
      </c>
      <c r="H2483">
        <v>54.010772199999998</v>
      </c>
      <c r="I2483">
        <v>-60.519031900000002</v>
      </c>
      <c r="J2483" s="1" t="str">
        <f t="shared" si="417"/>
        <v>NGR lake sediment grab sample</v>
      </c>
      <c r="K2483" s="1" t="str">
        <f t="shared" si="418"/>
        <v>&lt;177 micron (NGR)</v>
      </c>
      <c r="L2483">
        <v>8</v>
      </c>
      <c r="M2483" t="s">
        <v>102</v>
      </c>
      <c r="N2483">
        <v>144</v>
      </c>
      <c r="O2483" t="s">
        <v>134</v>
      </c>
      <c r="P2483" t="s">
        <v>119</v>
      </c>
      <c r="Q2483" t="s">
        <v>39</v>
      </c>
      <c r="R2483" t="s">
        <v>37</v>
      </c>
      <c r="S2483" t="s">
        <v>39</v>
      </c>
      <c r="T2483" t="s">
        <v>40</v>
      </c>
      <c r="U2483" t="s">
        <v>3947</v>
      </c>
      <c r="V2483" t="s">
        <v>233</v>
      </c>
      <c r="W2483" t="s">
        <v>40</v>
      </c>
      <c r="X2483" t="s">
        <v>43</v>
      </c>
      <c r="Y2483" t="s">
        <v>39</v>
      </c>
      <c r="Z2483" t="s">
        <v>185</v>
      </c>
      <c r="AA2483" t="s">
        <v>204</v>
      </c>
      <c r="AB2483" t="s">
        <v>277</v>
      </c>
      <c r="AC2483" t="s">
        <v>565</v>
      </c>
      <c r="AD2483" t="s">
        <v>61</v>
      </c>
    </row>
    <row r="2484" spans="1:30" hidden="1" x14ac:dyDescent="0.3">
      <c r="A2484" t="s">
        <v>10583</v>
      </c>
      <c r="B2484" t="s">
        <v>10584</v>
      </c>
      <c r="C2484" s="1" t="str">
        <f t="shared" si="415"/>
        <v>21:0506</v>
      </c>
      <c r="D2484" s="1" t="str">
        <f t="shared" si="416"/>
        <v>21:0168</v>
      </c>
      <c r="E2484" t="s">
        <v>10585</v>
      </c>
      <c r="F2484" t="s">
        <v>10586</v>
      </c>
      <c r="H2484">
        <v>54.023574400000001</v>
      </c>
      <c r="I2484">
        <v>-60.457942500000001</v>
      </c>
      <c r="J2484" s="1" t="str">
        <f t="shared" si="417"/>
        <v>NGR lake sediment grab sample</v>
      </c>
      <c r="K2484" s="1" t="str">
        <f t="shared" si="418"/>
        <v>&lt;177 micron (NGR)</v>
      </c>
      <c r="L2484">
        <v>8</v>
      </c>
      <c r="M2484" t="s">
        <v>113</v>
      </c>
      <c r="N2484">
        <v>145</v>
      </c>
      <c r="O2484" t="s">
        <v>78</v>
      </c>
      <c r="P2484" t="s">
        <v>176</v>
      </c>
      <c r="Q2484" t="s">
        <v>95</v>
      </c>
      <c r="R2484" t="s">
        <v>136</v>
      </c>
      <c r="S2484" t="s">
        <v>39</v>
      </c>
      <c r="T2484" t="s">
        <v>40</v>
      </c>
      <c r="U2484" t="s">
        <v>291</v>
      </c>
      <c r="V2484" t="s">
        <v>179</v>
      </c>
      <c r="W2484" t="s">
        <v>40</v>
      </c>
      <c r="X2484" t="s">
        <v>43</v>
      </c>
      <c r="Y2484" t="s">
        <v>39</v>
      </c>
      <c r="Z2484" t="s">
        <v>164</v>
      </c>
      <c r="AA2484" t="s">
        <v>134</v>
      </c>
      <c r="AB2484" t="s">
        <v>848</v>
      </c>
      <c r="AC2484" t="s">
        <v>620</v>
      </c>
      <c r="AD2484" t="s">
        <v>61</v>
      </c>
    </row>
    <row r="2485" spans="1:30" hidden="1" x14ac:dyDescent="0.3">
      <c r="A2485" t="s">
        <v>10587</v>
      </c>
      <c r="B2485" t="s">
        <v>10588</v>
      </c>
      <c r="C2485" s="1" t="str">
        <f t="shared" si="415"/>
        <v>21:0506</v>
      </c>
      <c r="D2485" s="1" t="str">
        <f t="shared" si="416"/>
        <v>21:0168</v>
      </c>
      <c r="E2485" t="s">
        <v>10589</v>
      </c>
      <c r="F2485" t="s">
        <v>10590</v>
      </c>
      <c r="H2485">
        <v>54.023413499999997</v>
      </c>
      <c r="I2485">
        <v>-60.409992600000002</v>
      </c>
      <c r="J2485" s="1" t="str">
        <f t="shared" si="417"/>
        <v>NGR lake sediment grab sample</v>
      </c>
      <c r="K2485" s="1" t="str">
        <f t="shared" si="418"/>
        <v>&lt;177 micron (NGR)</v>
      </c>
      <c r="L2485">
        <v>8</v>
      </c>
      <c r="M2485" t="s">
        <v>127</v>
      </c>
      <c r="N2485">
        <v>146</v>
      </c>
      <c r="O2485" t="s">
        <v>104</v>
      </c>
      <c r="P2485" t="s">
        <v>377</v>
      </c>
      <c r="Q2485" t="s">
        <v>95</v>
      </c>
      <c r="R2485" t="s">
        <v>68</v>
      </c>
      <c r="S2485" t="s">
        <v>95</v>
      </c>
      <c r="T2485" t="s">
        <v>194</v>
      </c>
      <c r="U2485" t="s">
        <v>77</v>
      </c>
      <c r="V2485" t="s">
        <v>649</v>
      </c>
      <c r="W2485" t="s">
        <v>40</v>
      </c>
      <c r="X2485" t="s">
        <v>43</v>
      </c>
      <c r="Y2485" t="s">
        <v>39</v>
      </c>
      <c r="Z2485" t="s">
        <v>185</v>
      </c>
      <c r="AA2485" t="s">
        <v>204</v>
      </c>
      <c r="AB2485" t="s">
        <v>547</v>
      </c>
      <c r="AC2485" t="s">
        <v>352</v>
      </c>
      <c r="AD2485" t="s">
        <v>196</v>
      </c>
    </row>
    <row r="2486" spans="1:30" hidden="1" x14ac:dyDescent="0.3">
      <c r="A2486" t="s">
        <v>10591</v>
      </c>
      <c r="B2486" t="s">
        <v>10592</v>
      </c>
      <c r="C2486" s="1" t="str">
        <f t="shared" si="415"/>
        <v>21:0506</v>
      </c>
      <c r="D2486" s="1" t="str">
        <f t="shared" si="416"/>
        <v>21:0168</v>
      </c>
      <c r="E2486" t="s">
        <v>10593</v>
      </c>
      <c r="F2486" t="s">
        <v>10594</v>
      </c>
      <c r="H2486">
        <v>54.025190799999997</v>
      </c>
      <c r="I2486">
        <v>-60.341121999999999</v>
      </c>
      <c r="J2486" s="1" t="str">
        <f t="shared" si="417"/>
        <v>NGR lake sediment grab sample</v>
      </c>
      <c r="K2486" s="1" t="str">
        <f t="shared" si="418"/>
        <v>&lt;177 micron (NGR)</v>
      </c>
      <c r="L2486">
        <v>8</v>
      </c>
      <c r="M2486" t="s">
        <v>142</v>
      </c>
      <c r="N2486">
        <v>147</v>
      </c>
      <c r="O2486" t="s">
        <v>276</v>
      </c>
      <c r="P2486" t="s">
        <v>193</v>
      </c>
      <c r="Q2486" t="s">
        <v>39</v>
      </c>
      <c r="R2486" t="s">
        <v>38</v>
      </c>
      <c r="S2486" t="s">
        <v>39</v>
      </c>
      <c r="T2486" t="s">
        <v>194</v>
      </c>
      <c r="U2486" t="s">
        <v>403</v>
      </c>
      <c r="V2486" t="s">
        <v>649</v>
      </c>
      <c r="W2486" t="s">
        <v>40</v>
      </c>
      <c r="X2486" t="s">
        <v>43</v>
      </c>
      <c r="Y2486" t="s">
        <v>39</v>
      </c>
      <c r="Z2486" t="s">
        <v>153</v>
      </c>
      <c r="AA2486" t="s">
        <v>135</v>
      </c>
      <c r="AB2486" t="s">
        <v>1489</v>
      </c>
      <c r="AC2486" t="s">
        <v>947</v>
      </c>
      <c r="AD2486" t="s">
        <v>48</v>
      </c>
    </row>
    <row r="2487" spans="1:30" hidden="1" x14ac:dyDescent="0.3">
      <c r="A2487" t="s">
        <v>10595</v>
      </c>
      <c r="B2487" t="s">
        <v>10596</v>
      </c>
      <c r="C2487" s="1" t="str">
        <f t="shared" si="415"/>
        <v>21:0506</v>
      </c>
      <c r="D2487" s="1" t="str">
        <f t="shared" si="416"/>
        <v>21:0168</v>
      </c>
      <c r="E2487" t="s">
        <v>10597</v>
      </c>
      <c r="F2487" t="s">
        <v>10598</v>
      </c>
      <c r="H2487">
        <v>54.081477499999998</v>
      </c>
      <c r="I2487">
        <v>-60.395963600000002</v>
      </c>
      <c r="J2487" s="1" t="str">
        <f t="shared" si="417"/>
        <v>NGR lake sediment grab sample</v>
      </c>
      <c r="K2487" s="1" t="str">
        <f t="shared" si="418"/>
        <v>&lt;177 micron (NGR)</v>
      </c>
      <c r="L2487">
        <v>8</v>
      </c>
      <c r="M2487" t="s">
        <v>150</v>
      </c>
      <c r="N2487">
        <v>148</v>
      </c>
      <c r="O2487" t="s">
        <v>232</v>
      </c>
      <c r="P2487" t="s">
        <v>131</v>
      </c>
      <c r="Q2487" t="s">
        <v>95</v>
      </c>
      <c r="R2487" t="s">
        <v>55</v>
      </c>
      <c r="S2487" t="s">
        <v>95</v>
      </c>
      <c r="T2487" t="s">
        <v>40</v>
      </c>
      <c r="U2487" t="s">
        <v>1900</v>
      </c>
      <c r="V2487" t="s">
        <v>390</v>
      </c>
      <c r="W2487" t="s">
        <v>40</v>
      </c>
      <c r="X2487" t="s">
        <v>43</v>
      </c>
      <c r="Y2487" t="s">
        <v>95</v>
      </c>
      <c r="Z2487" t="s">
        <v>153</v>
      </c>
      <c r="AA2487" t="s">
        <v>67</v>
      </c>
      <c r="AB2487" t="s">
        <v>1522</v>
      </c>
      <c r="AC2487" t="s">
        <v>505</v>
      </c>
      <c r="AD2487" t="s">
        <v>122</v>
      </c>
    </row>
    <row r="2488" spans="1:30" hidden="1" x14ac:dyDescent="0.3">
      <c r="A2488" t="s">
        <v>10599</v>
      </c>
      <c r="B2488" t="s">
        <v>10600</v>
      </c>
      <c r="C2488" s="1" t="str">
        <f t="shared" si="415"/>
        <v>21:0506</v>
      </c>
      <c r="D2488" s="1" t="str">
        <f t="shared" si="416"/>
        <v>21:0168</v>
      </c>
      <c r="E2488" t="s">
        <v>10569</v>
      </c>
      <c r="F2488" t="s">
        <v>10601</v>
      </c>
      <c r="H2488">
        <v>54.127275300000001</v>
      </c>
      <c r="I2488">
        <v>-60.391391599999999</v>
      </c>
      <c r="J2488" s="1" t="str">
        <f t="shared" si="417"/>
        <v>NGR lake sediment grab sample</v>
      </c>
      <c r="K2488" s="1" t="str">
        <f t="shared" si="418"/>
        <v>&lt;177 micron (NGR)</v>
      </c>
      <c r="L2488">
        <v>8</v>
      </c>
      <c r="M2488" t="s">
        <v>52</v>
      </c>
      <c r="N2488">
        <v>149</v>
      </c>
      <c r="O2488" t="s">
        <v>165</v>
      </c>
      <c r="P2488" t="s">
        <v>176</v>
      </c>
      <c r="Q2488" t="s">
        <v>95</v>
      </c>
      <c r="R2488" t="s">
        <v>37</v>
      </c>
      <c r="S2488" t="s">
        <v>95</v>
      </c>
      <c r="T2488" t="s">
        <v>117</v>
      </c>
      <c r="U2488" t="s">
        <v>403</v>
      </c>
      <c r="V2488" t="s">
        <v>390</v>
      </c>
      <c r="W2488" t="s">
        <v>40</v>
      </c>
      <c r="X2488" t="s">
        <v>43</v>
      </c>
      <c r="Y2488" t="s">
        <v>95</v>
      </c>
      <c r="Z2488" t="s">
        <v>153</v>
      </c>
      <c r="AA2488" t="s">
        <v>134</v>
      </c>
      <c r="AB2488" t="s">
        <v>5113</v>
      </c>
      <c r="AC2488" t="s">
        <v>620</v>
      </c>
      <c r="AD2488" t="s">
        <v>86</v>
      </c>
    </row>
    <row r="2489" spans="1:30" hidden="1" x14ac:dyDescent="0.3">
      <c r="A2489" t="s">
        <v>10602</v>
      </c>
      <c r="B2489" t="s">
        <v>10603</v>
      </c>
      <c r="C2489" s="1" t="str">
        <f t="shared" si="415"/>
        <v>21:0506</v>
      </c>
      <c r="D2489" s="1" t="str">
        <f>HYPERLINK("http://geochem.nrcan.gc.ca/cdogs/content/svy/svy_e.htm", "")</f>
        <v/>
      </c>
      <c r="G2489" s="1" t="str">
        <f>HYPERLINK("http://geochem.nrcan.gc.ca/cdogs/content/cr_/cr_00055_e.htm", "55")</f>
        <v>55</v>
      </c>
      <c r="J2489" t="s">
        <v>161</v>
      </c>
      <c r="K2489" t="s">
        <v>162</v>
      </c>
      <c r="L2489">
        <v>8</v>
      </c>
      <c r="M2489" t="s">
        <v>163</v>
      </c>
      <c r="N2489">
        <v>150</v>
      </c>
      <c r="O2489" t="s">
        <v>103</v>
      </c>
      <c r="P2489" t="s">
        <v>176</v>
      </c>
      <c r="Q2489" t="s">
        <v>39</v>
      </c>
      <c r="R2489" t="s">
        <v>193</v>
      </c>
      <c r="S2489" t="s">
        <v>39</v>
      </c>
      <c r="T2489" t="s">
        <v>40</v>
      </c>
      <c r="U2489" t="s">
        <v>3749</v>
      </c>
      <c r="V2489" t="s">
        <v>47</v>
      </c>
      <c r="W2489" t="s">
        <v>194</v>
      </c>
      <c r="X2489" t="s">
        <v>70</v>
      </c>
      <c r="Y2489" t="s">
        <v>39</v>
      </c>
      <c r="Z2489" t="s">
        <v>164</v>
      </c>
      <c r="AA2489" t="s">
        <v>214</v>
      </c>
      <c r="AB2489" t="s">
        <v>554</v>
      </c>
      <c r="AC2489" t="s">
        <v>316</v>
      </c>
      <c r="AD2489" t="s">
        <v>1060</v>
      </c>
    </row>
    <row r="2490" spans="1:30" hidden="1" x14ac:dyDescent="0.3">
      <c r="A2490" t="s">
        <v>10604</v>
      </c>
      <c r="B2490" t="s">
        <v>10605</v>
      </c>
      <c r="C2490" s="1" t="str">
        <f t="shared" si="415"/>
        <v>21:0506</v>
      </c>
      <c r="D2490" s="1" t="str">
        <f t="shared" ref="D2490:D2503" si="419">HYPERLINK("http://geochem.nrcan.gc.ca/cdogs/content/svy/svy210168_e.htm", "21:0168")</f>
        <v>21:0168</v>
      </c>
      <c r="E2490" t="s">
        <v>10569</v>
      </c>
      <c r="F2490" t="s">
        <v>10606</v>
      </c>
      <c r="H2490">
        <v>54.127275300000001</v>
      </c>
      <c r="I2490">
        <v>-60.391391599999999</v>
      </c>
      <c r="J2490" s="1" t="str">
        <f t="shared" ref="J2490:J2503" si="420">HYPERLINK("http://geochem.nrcan.gc.ca/cdogs/content/kwd/kwd020027_e.htm", "NGR lake sediment grab sample")</f>
        <v>NGR lake sediment grab sample</v>
      </c>
      <c r="K2490" s="1" t="str">
        <f t="shared" ref="K2490:K2503" si="421">HYPERLINK("http://geochem.nrcan.gc.ca/cdogs/content/kwd/kwd080006_e.htm", "&lt;177 micron (NGR)")</f>
        <v>&lt;177 micron (NGR)</v>
      </c>
      <c r="L2490">
        <v>8</v>
      </c>
      <c r="M2490" t="s">
        <v>65</v>
      </c>
      <c r="N2490">
        <v>151</v>
      </c>
      <c r="O2490" t="s">
        <v>232</v>
      </c>
      <c r="P2490" t="s">
        <v>176</v>
      </c>
      <c r="Q2490" t="s">
        <v>95</v>
      </c>
      <c r="R2490" t="s">
        <v>37</v>
      </c>
      <c r="S2490" t="s">
        <v>95</v>
      </c>
      <c r="T2490" t="s">
        <v>194</v>
      </c>
      <c r="U2490" t="s">
        <v>128</v>
      </c>
      <c r="V2490" t="s">
        <v>390</v>
      </c>
      <c r="W2490" t="s">
        <v>40</v>
      </c>
      <c r="X2490" t="s">
        <v>43</v>
      </c>
      <c r="Y2490" t="s">
        <v>55</v>
      </c>
      <c r="Z2490" t="s">
        <v>153</v>
      </c>
      <c r="AA2490" t="s">
        <v>204</v>
      </c>
      <c r="AB2490" t="s">
        <v>164</v>
      </c>
      <c r="AC2490" t="s">
        <v>55</v>
      </c>
      <c r="AD2490" t="s">
        <v>122</v>
      </c>
    </row>
    <row r="2491" spans="1:30" hidden="1" x14ac:dyDescent="0.3">
      <c r="A2491" t="s">
        <v>10607</v>
      </c>
      <c r="B2491" t="s">
        <v>10608</v>
      </c>
      <c r="C2491" s="1" t="str">
        <f t="shared" si="415"/>
        <v>21:0506</v>
      </c>
      <c r="D2491" s="1" t="str">
        <f t="shared" si="419"/>
        <v>21:0168</v>
      </c>
      <c r="E2491" t="s">
        <v>10609</v>
      </c>
      <c r="F2491" t="s">
        <v>10610</v>
      </c>
      <c r="H2491">
        <v>54.158470800000003</v>
      </c>
      <c r="I2491">
        <v>-60.3554824</v>
      </c>
      <c r="J2491" s="1" t="str">
        <f t="shared" si="420"/>
        <v>NGR lake sediment grab sample</v>
      </c>
      <c r="K2491" s="1" t="str">
        <f t="shared" si="421"/>
        <v>&lt;177 micron (NGR)</v>
      </c>
      <c r="L2491">
        <v>8</v>
      </c>
      <c r="M2491" t="s">
        <v>175</v>
      </c>
      <c r="N2491">
        <v>152</v>
      </c>
      <c r="O2491" t="s">
        <v>66</v>
      </c>
      <c r="P2491" t="s">
        <v>79</v>
      </c>
      <c r="Q2491" t="s">
        <v>95</v>
      </c>
      <c r="R2491" t="s">
        <v>38</v>
      </c>
      <c r="S2491" t="s">
        <v>39</v>
      </c>
      <c r="T2491" t="s">
        <v>194</v>
      </c>
      <c r="U2491" t="s">
        <v>864</v>
      </c>
      <c r="V2491" t="s">
        <v>133</v>
      </c>
      <c r="W2491" t="s">
        <v>40</v>
      </c>
      <c r="X2491" t="s">
        <v>43</v>
      </c>
      <c r="Y2491" t="s">
        <v>39</v>
      </c>
      <c r="Z2491" t="s">
        <v>185</v>
      </c>
      <c r="AA2491" t="s">
        <v>134</v>
      </c>
      <c r="AB2491" t="s">
        <v>621</v>
      </c>
      <c r="AC2491" t="s">
        <v>884</v>
      </c>
      <c r="AD2491" t="s">
        <v>480</v>
      </c>
    </row>
    <row r="2492" spans="1:30" hidden="1" x14ac:dyDescent="0.3">
      <c r="A2492" t="s">
        <v>10611</v>
      </c>
      <c r="B2492" t="s">
        <v>10612</v>
      </c>
      <c r="C2492" s="1" t="str">
        <f t="shared" si="415"/>
        <v>21:0506</v>
      </c>
      <c r="D2492" s="1" t="str">
        <f t="shared" si="419"/>
        <v>21:0168</v>
      </c>
      <c r="E2492" t="s">
        <v>10613</v>
      </c>
      <c r="F2492" t="s">
        <v>10614</v>
      </c>
      <c r="H2492">
        <v>54.190508199999996</v>
      </c>
      <c r="I2492">
        <v>-60.367142000000001</v>
      </c>
      <c r="J2492" s="1" t="str">
        <f t="shared" si="420"/>
        <v>NGR lake sediment grab sample</v>
      </c>
      <c r="K2492" s="1" t="str">
        <f t="shared" si="421"/>
        <v>&lt;177 micron (NGR)</v>
      </c>
      <c r="L2492">
        <v>8</v>
      </c>
      <c r="M2492" t="s">
        <v>184</v>
      </c>
      <c r="N2492">
        <v>153</v>
      </c>
      <c r="O2492" t="s">
        <v>78</v>
      </c>
      <c r="P2492" t="s">
        <v>68</v>
      </c>
      <c r="Q2492" t="s">
        <v>95</v>
      </c>
      <c r="R2492" t="s">
        <v>131</v>
      </c>
      <c r="S2492" t="s">
        <v>39</v>
      </c>
      <c r="T2492" t="s">
        <v>194</v>
      </c>
      <c r="U2492" t="s">
        <v>258</v>
      </c>
      <c r="V2492" t="s">
        <v>264</v>
      </c>
      <c r="W2492" t="s">
        <v>40</v>
      </c>
      <c r="X2492" t="s">
        <v>43</v>
      </c>
      <c r="Y2492" t="s">
        <v>55</v>
      </c>
      <c r="Z2492" t="s">
        <v>153</v>
      </c>
      <c r="AA2492" t="s">
        <v>204</v>
      </c>
      <c r="AB2492" t="s">
        <v>825</v>
      </c>
      <c r="AC2492" t="s">
        <v>596</v>
      </c>
      <c r="AD2492" t="s">
        <v>86</v>
      </c>
    </row>
    <row r="2493" spans="1:30" hidden="1" x14ac:dyDescent="0.3">
      <c r="A2493" t="s">
        <v>10615</v>
      </c>
      <c r="B2493" t="s">
        <v>10616</v>
      </c>
      <c r="C2493" s="1" t="str">
        <f t="shared" si="415"/>
        <v>21:0506</v>
      </c>
      <c r="D2493" s="1" t="str">
        <f t="shared" si="419"/>
        <v>21:0168</v>
      </c>
      <c r="E2493" t="s">
        <v>10617</v>
      </c>
      <c r="F2493" t="s">
        <v>10618</v>
      </c>
      <c r="H2493">
        <v>54.215672400000003</v>
      </c>
      <c r="I2493">
        <v>-60.302139400000002</v>
      </c>
      <c r="J2493" s="1" t="str">
        <f t="shared" si="420"/>
        <v>NGR lake sediment grab sample</v>
      </c>
      <c r="K2493" s="1" t="str">
        <f t="shared" si="421"/>
        <v>&lt;177 micron (NGR)</v>
      </c>
      <c r="L2493">
        <v>8</v>
      </c>
      <c r="M2493" t="s">
        <v>191</v>
      </c>
      <c r="N2493">
        <v>154</v>
      </c>
      <c r="O2493" t="s">
        <v>135</v>
      </c>
      <c r="P2493" t="s">
        <v>276</v>
      </c>
      <c r="Q2493" t="s">
        <v>95</v>
      </c>
      <c r="R2493" t="s">
        <v>79</v>
      </c>
      <c r="S2493" t="s">
        <v>55</v>
      </c>
      <c r="T2493" t="s">
        <v>40</v>
      </c>
      <c r="U2493" t="s">
        <v>10619</v>
      </c>
      <c r="V2493" t="s">
        <v>39</v>
      </c>
      <c r="W2493" t="s">
        <v>40</v>
      </c>
      <c r="X2493" t="s">
        <v>179</v>
      </c>
      <c r="Y2493" t="s">
        <v>131</v>
      </c>
      <c r="Z2493" t="s">
        <v>135</v>
      </c>
      <c r="AA2493" t="s">
        <v>214</v>
      </c>
      <c r="AB2493" t="s">
        <v>559</v>
      </c>
      <c r="AC2493" t="s">
        <v>1043</v>
      </c>
      <c r="AD2493" t="s">
        <v>480</v>
      </c>
    </row>
    <row r="2494" spans="1:30" hidden="1" x14ac:dyDescent="0.3">
      <c r="A2494" t="s">
        <v>10620</v>
      </c>
      <c r="B2494" t="s">
        <v>10621</v>
      </c>
      <c r="C2494" s="1" t="str">
        <f t="shared" si="415"/>
        <v>21:0506</v>
      </c>
      <c r="D2494" s="1" t="str">
        <f t="shared" si="419"/>
        <v>21:0168</v>
      </c>
      <c r="E2494" t="s">
        <v>10622</v>
      </c>
      <c r="F2494" t="s">
        <v>10623</v>
      </c>
      <c r="H2494">
        <v>54.241086899999999</v>
      </c>
      <c r="I2494">
        <v>-60.313711699999999</v>
      </c>
      <c r="J2494" s="1" t="str">
        <f t="shared" si="420"/>
        <v>NGR lake sediment grab sample</v>
      </c>
      <c r="K2494" s="1" t="str">
        <f t="shared" si="421"/>
        <v>&lt;177 micron (NGR)</v>
      </c>
      <c r="L2494">
        <v>8</v>
      </c>
      <c r="M2494" t="s">
        <v>201</v>
      </c>
      <c r="N2494">
        <v>155</v>
      </c>
      <c r="O2494" t="s">
        <v>571</v>
      </c>
      <c r="P2494" t="s">
        <v>38</v>
      </c>
      <c r="Q2494" t="s">
        <v>95</v>
      </c>
      <c r="R2494" t="s">
        <v>38</v>
      </c>
      <c r="S2494" t="s">
        <v>55</v>
      </c>
      <c r="T2494" t="s">
        <v>40</v>
      </c>
      <c r="U2494" t="s">
        <v>291</v>
      </c>
      <c r="V2494" t="s">
        <v>947</v>
      </c>
      <c r="W2494" t="s">
        <v>40</v>
      </c>
      <c r="X2494" t="s">
        <v>179</v>
      </c>
      <c r="Y2494" t="s">
        <v>55</v>
      </c>
      <c r="Z2494" t="s">
        <v>164</v>
      </c>
      <c r="AA2494" t="s">
        <v>134</v>
      </c>
      <c r="AB2494" t="s">
        <v>6994</v>
      </c>
      <c r="AC2494" t="s">
        <v>590</v>
      </c>
      <c r="AD2494" t="s">
        <v>158</v>
      </c>
    </row>
    <row r="2495" spans="1:30" hidden="1" x14ac:dyDescent="0.3">
      <c r="A2495" t="s">
        <v>10624</v>
      </c>
      <c r="B2495" t="s">
        <v>10625</v>
      </c>
      <c r="C2495" s="1" t="str">
        <f t="shared" si="415"/>
        <v>21:0506</v>
      </c>
      <c r="D2495" s="1" t="str">
        <f t="shared" si="419"/>
        <v>21:0168</v>
      </c>
      <c r="E2495" t="s">
        <v>10626</v>
      </c>
      <c r="F2495" t="s">
        <v>10627</v>
      </c>
      <c r="H2495">
        <v>54.262927500000004</v>
      </c>
      <c r="I2495">
        <v>-60.305364500000003</v>
      </c>
      <c r="J2495" s="1" t="str">
        <f t="shared" si="420"/>
        <v>NGR lake sediment grab sample</v>
      </c>
      <c r="K2495" s="1" t="str">
        <f t="shared" si="421"/>
        <v>&lt;177 micron (NGR)</v>
      </c>
      <c r="L2495">
        <v>8</v>
      </c>
      <c r="M2495" t="s">
        <v>210</v>
      </c>
      <c r="N2495">
        <v>156</v>
      </c>
      <c r="O2495" t="s">
        <v>108</v>
      </c>
      <c r="P2495" t="s">
        <v>202</v>
      </c>
      <c r="Q2495" t="s">
        <v>95</v>
      </c>
      <c r="R2495" t="s">
        <v>131</v>
      </c>
      <c r="S2495" t="s">
        <v>37</v>
      </c>
      <c r="T2495" t="s">
        <v>40</v>
      </c>
      <c r="U2495" t="s">
        <v>283</v>
      </c>
      <c r="V2495" t="s">
        <v>271</v>
      </c>
      <c r="W2495" t="s">
        <v>40</v>
      </c>
      <c r="X2495" t="s">
        <v>43</v>
      </c>
      <c r="Y2495" t="s">
        <v>68</v>
      </c>
      <c r="Z2495" t="s">
        <v>185</v>
      </c>
      <c r="AA2495" t="s">
        <v>204</v>
      </c>
      <c r="AB2495" t="s">
        <v>3978</v>
      </c>
      <c r="AC2495" t="s">
        <v>39</v>
      </c>
      <c r="AD2495" t="s">
        <v>48</v>
      </c>
    </row>
    <row r="2496" spans="1:30" hidden="1" x14ac:dyDescent="0.3">
      <c r="A2496" t="s">
        <v>10628</v>
      </c>
      <c r="B2496" t="s">
        <v>10629</v>
      </c>
      <c r="C2496" s="1" t="str">
        <f t="shared" si="415"/>
        <v>21:0506</v>
      </c>
      <c r="D2496" s="1" t="str">
        <f t="shared" si="419"/>
        <v>21:0168</v>
      </c>
      <c r="E2496" t="s">
        <v>10630</v>
      </c>
      <c r="F2496" t="s">
        <v>10631</v>
      </c>
      <c r="H2496">
        <v>54.297302700000003</v>
      </c>
      <c r="I2496">
        <v>-60.313201800000002</v>
      </c>
      <c r="J2496" s="1" t="str">
        <f t="shared" si="420"/>
        <v>NGR lake sediment grab sample</v>
      </c>
      <c r="K2496" s="1" t="str">
        <f t="shared" si="421"/>
        <v>&lt;177 micron (NGR)</v>
      </c>
      <c r="L2496">
        <v>8</v>
      </c>
      <c r="M2496" t="s">
        <v>221</v>
      </c>
      <c r="N2496">
        <v>157</v>
      </c>
      <c r="O2496" t="s">
        <v>377</v>
      </c>
      <c r="P2496" t="s">
        <v>39</v>
      </c>
      <c r="Q2496" t="s">
        <v>95</v>
      </c>
      <c r="R2496" t="s">
        <v>136</v>
      </c>
      <c r="S2496" t="s">
        <v>39</v>
      </c>
      <c r="T2496" t="s">
        <v>40</v>
      </c>
      <c r="U2496" t="s">
        <v>1134</v>
      </c>
      <c r="V2496" t="s">
        <v>144</v>
      </c>
      <c r="W2496" t="s">
        <v>40</v>
      </c>
      <c r="X2496" t="s">
        <v>43</v>
      </c>
      <c r="Y2496" t="s">
        <v>39</v>
      </c>
      <c r="Z2496" t="s">
        <v>153</v>
      </c>
      <c r="AA2496" t="s">
        <v>67</v>
      </c>
      <c r="AB2496" t="s">
        <v>485</v>
      </c>
      <c r="AC2496" t="s">
        <v>505</v>
      </c>
      <c r="AD2496" t="s">
        <v>480</v>
      </c>
    </row>
    <row r="2497" spans="1:30" hidden="1" x14ac:dyDescent="0.3">
      <c r="A2497" t="s">
        <v>10632</v>
      </c>
      <c r="B2497" t="s">
        <v>10633</v>
      </c>
      <c r="C2497" s="1" t="str">
        <f t="shared" si="415"/>
        <v>21:0506</v>
      </c>
      <c r="D2497" s="1" t="str">
        <f t="shared" si="419"/>
        <v>21:0168</v>
      </c>
      <c r="E2497" t="s">
        <v>10634</v>
      </c>
      <c r="F2497" t="s">
        <v>10635</v>
      </c>
      <c r="H2497">
        <v>54.334710000000001</v>
      </c>
      <c r="I2497">
        <v>-60.3070539</v>
      </c>
      <c r="J2497" s="1" t="str">
        <f t="shared" si="420"/>
        <v>NGR lake sediment grab sample</v>
      </c>
      <c r="K2497" s="1" t="str">
        <f t="shared" si="421"/>
        <v>&lt;177 micron (NGR)</v>
      </c>
      <c r="L2497">
        <v>8</v>
      </c>
      <c r="M2497" t="s">
        <v>230</v>
      </c>
      <c r="N2497">
        <v>158</v>
      </c>
      <c r="O2497" t="s">
        <v>329</v>
      </c>
      <c r="P2497" t="s">
        <v>92</v>
      </c>
      <c r="Q2497" t="s">
        <v>95</v>
      </c>
      <c r="R2497" t="s">
        <v>131</v>
      </c>
      <c r="S2497" t="s">
        <v>95</v>
      </c>
      <c r="T2497" t="s">
        <v>40</v>
      </c>
      <c r="U2497" t="s">
        <v>77</v>
      </c>
      <c r="V2497" t="s">
        <v>264</v>
      </c>
      <c r="W2497" t="s">
        <v>194</v>
      </c>
      <c r="X2497" t="s">
        <v>43</v>
      </c>
      <c r="Y2497" t="s">
        <v>55</v>
      </c>
      <c r="Z2497" t="s">
        <v>153</v>
      </c>
      <c r="AA2497" t="s">
        <v>135</v>
      </c>
      <c r="AB2497" t="s">
        <v>981</v>
      </c>
      <c r="AC2497" t="s">
        <v>352</v>
      </c>
      <c r="AD2497" t="s">
        <v>155</v>
      </c>
    </row>
    <row r="2498" spans="1:30" hidden="1" x14ac:dyDescent="0.3">
      <c r="A2498" t="s">
        <v>10636</v>
      </c>
      <c r="B2498" t="s">
        <v>10637</v>
      </c>
      <c r="C2498" s="1" t="str">
        <f t="shared" si="415"/>
        <v>21:0506</v>
      </c>
      <c r="D2498" s="1" t="str">
        <f t="shared" si="419"/>
        <v>21:0168</v>
      </c>
      <c r="E2498" t="s">
        <v>10638</v>
      </c>
      <c r="F2498" t="s">
        <v>10639</v>
      </c>
      <c r="H2498">
        <v>54.360979999999998</v>
      </c>
      <c r="I2498">
        <v>-60.308244000000002</v>
      </c>
      <c r="J2498" s="1" t="str">
        <f t="shared" si="420"/>
        <v>NGR lake sediment grab sample</v>
      </c>
      <c r="K2498" s="1" t="str">
        <f t="shared" si="421"/>
        <v>&lt;177 micron (NGR)</v>
      </c>
      <c r="L2498">
        <v>8</v>
      </c>
      <c r="M2498" t="s">
        <v>238</v>
      </c>
      <c r="N2498">
        <v>159</v>
      </c>
      <c r="O2498" t="s">
        <v>335</v>
      </c>
      <c r="P2498" t="s">
        <v>165</v>
      </c>
      <c r="Q2498" t="s">
        <v>95</v>
      </c>
      <c r="R2498" t="s">
        <v>153</v>
      </c>
      <c r="S2498" t="s">
        <v>92</v>
      </c>
      <c r="T2498" t="s">
        <v>194</v>
      </c>
      <c r="U2498" t="s">
        <v>8384</v>
      </c>
      <c r="V2498" t="s">
        <v>884</v>
      </c>
      <c r="W2498" t="s">
        <v>194</v>
      </c>
      <c r="X2498" t="s">
        <v>179</v>
      </c>
      <c r="Y2498" t="s">
        <v>202</v>
      </c>
      <c r="Z2498" t="s">
        <v>135</v>
      </c>
      <c r="AA2498" t="s">
        <v>58</v>
      </c>
      <c r="AB2498" t="s">
        <v>164</v>
      </c>
      <c r="AC2498" t="s">
        <v>10640</v>
      </c>
      <c r="AD2498" t="s">
        <v>2717</v>
      </c>
    </row>
    <row r="2499" spans="1:30" hidden="1" x14ac:dyDescent="0.3">
      <c r="A2499" t="s">
        <v>10641</v>
      </c>
      <c r="B2499" t="s">
        <v>10642</v>
      </c>
      <c r="C2499" s="1" t="str">
        <f t="shared" si="415"/>
        <v>21:0506</v>
      </c>
      <c r="D2499" s="1" t="str">
        <f t="shared" si="419"/>
        <v>21:0168</v>
      </c>
      <c r="E2499" t="s">
        <v>10643</v>
      </c>
      <c r="F2499" t="s">
        <v>10644</v>
      </c>
      <c r="H2499">
        <v>54.411616799999997</v>
      </c>
      <c r="I2499">
        <v>-60.291068699999997</v>
      </c>
      <c r="J2499" s="1" t="str">
        <f t="shared" si="420"/>
        <v>NGR lake sediment grab sample</v>
      </c>
      <c r="K2499" s="1" t="str">
        <f t="shared" si="421"/>
        <v>&lt;177 micron (NGR)</v>
      </c>
      <c r="L2499">
        <v>8</v>
      </c>
      <c r="M2499" t="s">
        <v>246</v>
      </c>
      <c r="N2499">
        <v>160</v>
      </c>
      <c r="O2499" t="s">
        <v>169</v>
      </c>
      <c r="P2499" t="s">
        <v>256</v>
      </c>
      <c r="Q2499" t="s">
        <v>39</v>
      </c>
      <c r="R2499" t="s">
        <v>54</v>
      </c>
      <c r="S2499" t="s">
        <v>92</v>
      </c>
      <c r="T2499" t="s">
        <v>40</v>
      </c>
      <c r="U2499" t="s">
        <v>6041</v>
      </c>
      <c r="V2499" t="s">
        <v>85</v>
      </c>
      <c r="W2499" t="s">
        <v>194</v>
      </c>
      <c r="X2499" t="s">
        <v>70</v>
      </c>
      <c r="Y2499" t="s">
        <v>202</v>
      </c>
      <c r="Z2499" t="s">
        <v>204</v>
      </c>
      <c r="AA2499" t="s">
        <v>134</v>
      </c>
      <c r="AB2499" t="s">
        <v>130</v>
      </c>
      <c r="AC2499" t="s">
        <v>10261</v>
      </c>
      <c r="AD2499" t="s">
        <v>2471</v>
      </c>
    </row>
    <row r="2500" spans="1:30" hidden="1" x14ac:dyDescent="0.3">
      <c r="A2500" t="s">
        <v>10645</v>
      </c>
      <c r="B2500" t="s">
        <v>10646</v>
      </c>
      <c r="C2500" s="1" t="str">
        <f t="shared" si="415"/>
        <v>21:0506</v>
      </c>
      <c r="D2500" s="1" t="str">
        <f t="shared" si="419"/>
        <v>21:0168</v>
      </c>
      <c r="E2500" t="s">
        <v>10647</v>
      </c>
      <c r="F2500" t="s">
        <v>10648</v>
      </c>
      <c r="H2500">
        <v>54.449855599999999</v>
      </c>
      <c r="I2500">
        <v>-60.188121199999998</v>
      </c>
      <c r="J2500" s="1" t="str">
        <f t="shared" si="420"/>
        <v>NGR lake sediment grab sample</v>
      </c>
      <c r="K2500" s="1" t="str">
        <f t="shared" si="421"/>
        <v>&lt;177 micron (NGR)</v>
      </c>
      <c r="L2500">
        <v>9</v>
      </c>
      <c r="M2500" t="s">
        <v>34</v>
      </c>
      <c r="N2500">
        <v>161</v>
      </c>
      <c r="O2500" t="s">
        <v>613</v>
      </c>
      <c r="P2500" t="s">
        <v>104</v>
      </c>
      <c r="Q2500" t="s">
        <v>95</v>
      </c>
      <c r="R2500" t="s">
        <v>193</v>
      </c>
      <c r="S2500" t="s">
        <v>67</v>
      </c>
      <c r="T2500" t="s">
        <v>117</v>
      </c>
      <c r="U2500" t="s">
        <v>1451</v>
      </c>
      <c r="V2500" t="s">
        <v>987</v>
      </c>
      <c r="W2500" t="s">
        <v>40</v>
      </c>
      <c r="X2500" t="s">
        <v>484</v>
      </c>
      <c r="Y2500" t="s">
        <v>35</v>
      </c>
      <c r="Z2500" t="s">
        <v>257</v>
      </c>
      <c r="AA2500" t="s">
        <v>214</v>
      </c>
      <c r="AB2500" t="s">
        <v>678</v>
      </c>
      <c r="AC2500" t="s">
        <v>10649</v>
      </c>
      <c r="AD2500" t="s">
        <v>308</v>
      </c>
    </row>
    <row r="2501" spans="1:30" hidden="1" x14ac:dyDescent="0.3">
      <c r="A2501" t="s">
        <v>10650</v>
      </c>
      <c r="B2501" t="s">
        <v>10651</v>
      </c>
      <c r="C2501" s="1" t="str">
        <f t="shared" si="415"/>
        <v>21:0506</v>
      </c>
      <c r="D2501" s="1" t="str">
        <f t="shared" si="419"/>
        <v>21:0168</v>
      </c>
      <c r="E2501" t="s">
        <v>10652</v>
      </c>
      <c r="F2501" t="s">
        <v>10653</v>
      </c>
      <c r="H2501">
        <v>54.4317615</v>
      </c>
      <c r="I2501">
        <v>-60.235409900000001</v>
      </c>
      <c r="J2501" s="1" t="str">
        <f t="shared" si="420"/>
        <v>NGR lake sediment grab sample</v>
      </c>
      <c r="K2501" s="1" t="str">
        <f t="shared" si="421"/>
        <v>&lt;177 micron (NGR)</v>
      </c>
      <c r="L2501">
        <v>9</v>
      </c>
      <c r="M2501" t="s">
        <v>76</v>
      </c>
      <c r="N2501">
        <v>162</v>
      </c>
      <c r="O2501" t="s">
        <v>377</v>
      </c>
      <c r="P2501" t="s">
        <v>130</v>
      </c>
      <c r="Q2501" t="s">
        <v>95</v>
      </c>
      <c r="R2501" t="s">
        <v>169</v>
      </c>
      <c r="S2501" t="s">
        <v>119</v>
      </c>
      <c r="T2501" t="s">
        <v>40</v>
      </c>
      <c r="U2501" t="s">
        <v>1174</v>
      </c>
      <c r="V2501" t="s">
        <v>47</v>
      </c>
      <c r="W2501" t="s">
        <v>40</v>
      </c>
      <c r="X2501" t="s">
        <v>179</v>
      </c>
      <c r="Y2501" t="s">
        <v>68</v>
      </c>
      <c r="Z2501" t="s">
        <v>134</v>
      </c>
      <c r="AA2501" t="s">
        <v>67</v>
      </c>
      <c r="AB2501" t="s">
        <v>352</v>
      </c>
      <c r="AC2501" t="s">
        <v>8204</v>
      </c>
      <c r="AD2501" t="s">
        <v>4615</v>
      </c>
    </row>
    <row r="2502" spans="1:30" hidden="1" x14ac:dyDescent="0.3">
      <c r="A2502" t="s">
        <v>10654</v>
      </c>
      <c r="B2502" t="s">
        <v>10655</v>
      </c>
      <c r="C2502" s="1" t="str">
        <f t="shared" si="415"/>
        <v>21:0506</v>
      </c>
      <c r="D2502" s="1" t="str">
        <f t="shared" si="419"/>
        <v>21:0168</v>
      </c>
      <c r="E2502" t="s">
        <v>10647</v>
      </c>
      <c r="F2502" t="s">
        <v>10656</v>
      </c>
      <c r="H2502">
        <v>54.449855599999999</v>
      </c>
      <c r="I2502">
        <v>-60.188121199999998</v>
      </c>
      <c r="J2502" s="1" t="str">
        <f t="shared" si="420"/>
        <v>NGR lake sediment grab sample</v>
      </c>
      <c r="K2502" s="1" t="str">
        <f t="shared" si="421"/>
        <v>&lt;177 micron (NGR)</v>
      </c>
      <c r="L2502">
        <v>9</v>
      </c>
      <c r="M2502" t="s">
        <v>65</v>
      </c>
      <c r="N2502">
        <v>163</v>
      </c>
      <c r="O2502" t="s">
        <v>782</v>
      </c>
      <c r="P2502" t="s">
        <v>104</v>
      </c>
      <c r="Q2502" t="s">
        <v>95</v>
      </c>
      <c r="R2502" t="s">
        <v>130</v>
      </c>
      <c r="S2502" t="s">
        <v>67</v>
      </c>
      <c r="T2502" t="s">
        <v>194</v>
      </c>
      <c r="U2502" t="s">
        <v>6139</v>
      </c>
      <c r="V2502" t="s">
        <v>5459</v>
      </c>
      <c r="W2502" t="s">
        <v>40</v>
      </c>
      <c r="X2502" t="s">
        <v>136</v>
      </c>
      <c r="Y2502" t="s">
        <v>35</v>
      </c>
      <c r="Z2502" t="s">
        <v>44</v>
      </c>
      <c r="AA2502" t="s">
        <v>135</v>
      </c>
      <c r="AB2502" t="s">
        <v>936</v>
      </c>
      <c r="AC2502" t="s">
        <v>472</v>
      </c>
      <c r="AD2502" t="s">
        <v>1885</v>
      </c>
    </row>
    <row r="2503" spans="1:30" hidden="1" x14ac:dyDescent="0.3">
      <c r="A2503" t="s">
        <v>10657</v>
      </c>
      <c r="B2503" t="s">
        <v>10658</v>
      </c>
      <c r="C2503" s="1" t="str">
        <f t="shared" si="415"/>
        <v>21:0506</v>
      </c>
      <c r="D2503" s="1" t="str">
        <f t="shared" si="419"/>
        <v>21:0168</v>
      </c>
      <c r="E2503" t="s">
        <v>10647</v>
      </c>
      <c r="F2503" t="s">
        <v>10659</v>
      </c>
      <c r="H2503">
        <v>54.449855599999999</v>
      </c>
      <c r="I2503">
        <v>-60.188121199999998</v>
      </c>
      <c r="J2503" s="1" t="str">
        <f t="shared" si="420"/>
        <v>NGR lake sediment grab sample</v>
      </c>
      <c r="K2503" s="1" t="str">
        <f t="shared" si="421"/>
        <v>&lt;177 micron (NGR)</v>
      </c>
      <c r="L2503">
        <v>9</v>
      </c>
      <c r="M2503" t="s">
        <v>52</v>
      </c>
      <c r="N2503">
        <v>164</v>
      </c>
      <c r="O2503" t="s">
        <v>364</v>
      </c>
      <c r="P2503" t="s">
        <v>192</v>
      </c>
      <c r="Q2503" t="s">
        <v>55</v>
      </c>
      <c r="R2503" t="s">
        <v>193</v>
      </c>
      <c r="S2503" t="s">
        <v>131</v>
      </c>
      <c r="T2503" t="s">
        <v>40</v>
      </c>
      <c r="U2503" t="s">
        <v>1448</v>
      </c>
      <c r="V2503" t="s">
        <v>620</v>
      </c>
      <c r="W2503" t="s">
        <v>194</v>
      </c>
      <c r="X2503" t="s">
        <v>70</v>
      </c>
      <c r="Y2503" t="s">
        <v>130</v>
      </c>
      <c r="Z2503" t="s">
        <v>135</v>
      </c>
      <c r="AA2503" t="s">
        <v>204</v>
      </c>
      <c r="AB2503" t="s">
        <v>566</v>
      </c>
      <c r="AC2503" t="s">
        <v>547</v>
      </c>
      <c r="AD2503" t="s">
        <v>1452</v>
      </c>
    </row>
    <row r="2504" spans="1:30" hidden="1" x14ac:dyDescent="0.3">
      <c r="A2504" t="s">
        <v>10660</v>
      </c>
      <c r="B2504" t="s">
        <v>10661</v>
      </c>
      <c r="C2504" s="1" t="str">
        <f t="shared" si="415"/>
        <v>21:0506</v>
      </c>
      <c r="D2504" s="1" t="str">
        <f>HYPERLINK("http://geochem.nrcan.gc.ca/cdogs/content/svy/svy_e.htm", "")</f>
        <v/>
      </c>
      <c r="G2504" s="1" t="str">
        <f>HYPERLINK("http://geochem.nrcan.gc.ca/cdogs/content/cr_/cr_00055_e.htm", "55")</f>
        <v>55</v>
      </c>
      <c r="J2504" t="s">
        <v>161</v>
      </c>
      <c r="K2504" t="s">
        <v>162</v>
      </c>
      <c r="L2504">
        <v>9</v>
      </c>
      <c r="M2504" t="s">
        <v>163</v>
      </c>
      <c r="N2504">
        <v>165</v>
      </c>
      <c r="O2504" t="s">
        <v>129</v>
      </c>
      <c r="P2504" t="s">
        <v>130</v>
      </c>
      <c r="Q2504" t="s">
        <v>39</v>
      </c>
      <c r="R2504" t="s">
        <v>54</v>
      </c>
      <c r="S2504" t="s">
        <v>55</v>
      </c>
      <c r="T2504" t="s">
        <v>40</v>
      </c>
      <c r="U2504" t="s">
        <v>957</v>
      </c>
      <c r="V2504" t="s">
        <v>167</v>
      </c>
      <c r="W2504" t="s">
        <v>194</v>
      </c>
      <c r="X2504" t="s">
        <v>39</v>
      </c>
      <c r="Y2504" t="s">
        <v>136</v>
      </c>
      <c r="Z2504" t="s">
        <v>134</v>
      </c>
      <c r="AA2504" t="s">
        <v>214</v>
      </c>
      <c r="AB2504" t="s">
        <v>1323</v>
      </c>
      <c r="AC2504" t="s">
        <v>1343</v>
      </c>
      <c r="AD2504" t="s">
        <v>354</v>
      </c>
    </row>
    <row r="2505" spans="1:30" hidden="1" x14ac:dyDescent="0.3">
      <c r="A2505" t="s">
        <v>10662</v>
      </c>
      <c r="B2505" t="s">
        <v>10663</v>
      </c>
      <c r="C2505" s="1" t="str">
        <f t="shared" si="415"/>
        <v>21:0506</v>
      </c>
      <c r="D2505" s="1" t="str">
        <f t="shared" ref="D2505:D2536" si="422">HYPERLINK("http://geochem.nrcan.gc.ca/cdogs/content/svy/svy210168_e.htm", "21:0168")</f>
        <v>21:0168</v>
      </c>
      <c r="E2505" t="s">
        <v>10664</v>
      </c>
      <c r="F2505" t="s">
        <v>10665</v>
      </c>
      <c r="H2505">
        <v>54.472839200000003</v>
      </c>
      <c r="I2505">
        <v>-60.184012099999997</v>
      </c>
      <c r="J2505" s="1" t="str">
        <f t="shared" ref="J2505:J2536" si="423">HYPERLINK("http://geochem.nrcan.gc.ca/cdogs/content/kwd/kwd020027_e.htm", "NGR lake sediment grab sample")</f>
        <v>NGR lake sediment grab sample</v>
      </c>
      <c r="K2505" s="1" t="str">
        <f t="shared" ref="K2505:K2536" si="424">HYPERLINK("http://geochem.nrcan.gc.ca/cdogs/content/kwd/kwd080006_e.htm", "&lt;177 micron (NGR)")</f>
        <v>&lt;177 micron (NGR)</v>
      </c>
      <c r="L2505">
        <v>9</v>
      </c>
      <c r="M2505" t="s">
        <v>91</v>
      </c>
      <c r="N2505">
        <v>166</v>
      </c>
      <c r="O2505" t="s">
        <v>165</v>
      </c>
      <c r="P2505" t="s">
        <v>145</v>
      </c>
      <c r="Q2505" t="s">
        <v>95</v>
      </c>
      <c r="R2505" t="s">
        <v>36</v>
      </c>
      <c r="S2505" t="s">
        <v>95</v>
      </c>
      <c r="T2505" t="s">
        <v>194</v>
      </c>
      <c r="U2505" t="s">
        <v>108</v>
      </c>
      <c r="V2505" t="s">
        <v>117</v>
      </c>
      <c r="W2505" t="s">
        <v>40</v>
      </c>
      <c r="X2505" t="s">
        <v>43</v>
      </c>
      <c r="Y2505" t="s">
        <v>165</v>
      </c>
      <c r="Z2505" t="s">
        <v>185</v>
      </c>
      <c r="AA2505" t="s">
        <v>135</v>
      </c>
      <c r="AB2505" t="s">
        <v>1585</v>
      </c>
      <c r="AC2505" t="s">
        <v>2922</v>
      </c>
      <c r="AD2505" t="s">
        <v>122</v>
      </c>
    </row>
    <row r="2506" spans="1:30" hidden="1" x14ac:dyDescent="0.3">
      <c r="A2506" t="s">
        <v>10666</v>
      </c>
      <c r="B2506" t="s">
        <v>10667</v>
      </c>
      <c r="C2506" s="1" t="str">
        <f t="shared" si="415"/>
        <v>21:0506</v>
      </c>
      <c r="D2506" s="1" t="str">
        <f t="shared" si="422"/>
        <v>21:0168</v>
      </c>
      <c r="E2506" t="s">
        <v>10668</v>
      </c>
      <c r="F2506" t="s">
        <v>10669</v>
      </c>
      <c r="H2506">
        <v>54.504245400000002</v>
      </c>
      <c r="I2506">
        <v>-60.1779115</v>
      </c>
      <c r="J2506" s="1" t="str">
        <f t="shared" si="423"/>
        <v>NGR lake sediment grab sample</v>
      </c>
      <c r="K2506" s="1" t="str">
        <f t="shared" si="424"/>
        <v>&lt;177 micron (NGR)</v>
      </c>
      <c r="L2506">
        <v>9</v>
      </c>
      <c r="M2506" t="s">
        <v>102</v>
      </c>
      <c r="N2506">
        <v>167</v>
      </c>
      <c r="O2506" t="s">
        <v>263</v>
      </c>
      <c r="P2506" t="s">
        <v>169</v>
      </c>
      <c r="Q2506" t="s">
        <v>55</v>
      </c>
      <c r="R2506" t="s">
        <v>153</v>
      </c>
      <c r="S2506" t="s">
        <v>136</v>
      </c>
      <c r="T2506" t="s">
        <v>117</v>
      </c>
      <c r="U2506" t="s">
        <v>321</v>
      </c>
      <c r="V2506" t="s">
        <v>39</v>
      </c>
      <c r="W2506" t="s">
        <v>40</v>
      </c>
      <c r="X2506" t="s">
        <v>179</v>
      </c>
      <c r="Y2506" t="s">
        <v>68</v>
      </c>
      <c r="Z2506" t="s">
        <v>204</v>
      </c>
      <c r="AA2506" t="s">
        <v>58</v>
      </c>
      <c r="AB2506" t="s">
        <v>1192</v>
      </c>
      <c r="AC2506" t="s">
        <v>54</v>
      </c>
      <c r="AD2506" t="s">
        <v>324</v>
      </c>
    </row>
    <row r="2507" spans="1:30" hidden="1" x14ac:dyDescent="0.3">
      <c r="A2507" t="s">
        <v>10670</v>
      </c>
      <c r="B2507" t="s">
        <v>10671</v>
      </c>
      <c r="C2507" s="1" t="str">
        <f t="shared" si="415"/>
        <v>21:0506</v>
      </c>
      <c r="D2507" s="1" t="str">
        <f t="shared" si="422"/>
        <v>21:0168</v>
      </c>
      <c r="E2507" t="s">
        <v>10672</v>
      </c>
      <c r="F2507" t="s">
        <v>10673</v>
      </c>
      <c r="H2507">
        <v>54.537008</v>
      </c>
      <c r="I2507">
        <v>-60.241792199999999</v>
      </c>
      <c r="J2507" s="1" t="str">
        <f t="shared" si="423"/>
        <v>NGR lake sediment grab sample</v>
      </c>
      <c r="K2507" s="1" t="str">
        <f t="shared" si="424"/>
        <v>&lt;177 micron (NGR)</v>
      </c>
      <c r="L2507">
        <v>9</v>
      </c>
      <c r="M2507" t="s">
        <v>113</v>
      </c>
      <c r="N2507">
        <v>168</v>
      </c>
      <c r="O2507" t="s">
        <v>104</v>
      </c>
      <c r="P2507" t="s">
        <v>130</v>
      </c>
      <c r="Q2507" t="s">
        <v>95</v>
      </c>
      <c r="R2507" t="s">
        <v>92</v>
      </c>
      <c r="S2507" t="s">
        <v>39</v>
      </c>
      <c r="T2507" t="s">
        <v>40</v>
      </c>
      <c r="U2507" t="s">
        <v>4169</v>
      </c>
      <c r="V2507" t="s">
        <v>239</v>
      </c>
      <c r="W2507" t="s">
        <v>40</v>
      </c>
      <c r="X2507" t="s">
        <v>43</v>
      </c>
      <c r="Y2507" t="s">
        <v>68</v>
      </c>
      <c r="Z2507" t="s">
        <v>164</v>
      </c>
      <c r="AA2507" t="s">
        <v>214</v>
      </c>
      <c r="AB2507" t="s">
        <v>249</v>
      </c>
      <c r="AC2507" t="s">
        <v>683</v>
      </c>
      <c r="AD2507" t="s">
        <v>1477</v>
      </c>
    </row>
    <row r="2508" spans="1:30" hidden="1" x14ac:dyDescent="0.3">
      <c r="A2508" t="s">
        <v>10674</v>
      </c>
      <c r="B2508" t="s">
        <v>10675</v>
      </c>
      <c r="C2508" s="1" t="str">
        <f t="shared" si="415"/>
        <v>21:0506</v>
      </c>
      <c r="D2508" s="1" t="str">
        <f t="shared" si="422"/>
        <v>21:0168</v>
      </c>
      <c r="E2508" t="s">
        <v>10676</v>
      </c>
      <c r="F2508" t="s">
        <v>10677</v>
      </c>
      <c r="H2508">
        <v>54.562077000000002</v>
      </c>
      <c r="I2508">
        <v>-60.176499100000001</v>
      </c>
      <c r="J2508" s="1" t="str">
        <f t="shared" si="423"/>
        <v>NGR lake sediment grab sample</v>
      </c>
      <c r="K2508" s="1" t="str">
        <f t="shared" si="424"/>
        <v>&lt;177 micron (NGR)</v>
      </c>
      <c r="L2508">
        <v>9</v>
      </c>
      <c r="M2508" t="s">
        <v>127</v>
      </c>
      <c r="N2508">
        <v>169</v>
      </c>
      <c r="O2508" t="s">
        <v>108</v>
      </c>
      <c r="P2508" t="s">
        <v>256</v>
      </c>
      <c r="Q2508" t="s">
        <v>55</v>
      </c>
      <c r="R2508" t="s">
        <v>79</v>
      </c>
      <c r="S2508" t="s">
        <v>39</v>
      </c>
      <c r="T2508" t="s">
        <v>117</v>
      </c>
      <c r="U2508" t="s">
        <v>3866</v>
      </c>
      <c r="V2508" t="s">
        <v>133</v>
      </c>
      <c r="W2508" t="s">
        <v>40</v>
      </c>
      <c r="X2508" t="s">
        <v>179</v>
      </c>
      <c r="Y2508" t="s">
        <v>95</v>
      </c>
      <c r="Z2508" t="s">
        <v>263</v>
      </c>
      <c r="AA2508" t="s">
        <v>314</v>
      </c>
      <c r="AB2508" t="s">
        <v>249</v>
      </c>
      <c r="AC2508" t="s">
        <v>3016</v>
      </c>
      <c r="AD2508" t="s">
        <v>1477</v>
      </c>
    </row>
    <row r="2509" spans="1:30" hidden="1" x14ac:dyDescent="0.3">
      <c r="A2509" t="s">
        <v>10678</v>
      </c>
      <c r="B2509" t="s">
        <v>10679</v>
      </c>
      <c r="C2509" s="1" t="str">
        <f t="shared" si="415"/>
        <v>21:0506</v>
      </c>
      <c r="D2509" s="1" t="str">
        <f t="shared" si="422"/>
        <v>21:0168</v>
      </c>
      <c r="E2509" t="s">
        <v>10680</v>
      </c>
      <c r="F2509" t="s">
        <v>10681</v>
      </c>
      <c r="H2509">
        <v>54.606617</v>
      </c>
      <c r="I2509">
        <v>-60.133688599999999</v>
      </c>
      <c r="J2509" s="1" t="str">
        <f t="shared" si="423"/>
        <v>NGR lake sediment grab sample</v>
      </c>
      <c r="K2509" s="1" t="str">
        <f t="shared" si="424"/>
        <v>&lt;177 micron (NGR)</v>
      </c>
      <c r="L2509">
        <v>9</v>
      </c>
      <c r="M2509" t="s">
        <v>142</v>
      </c>
      <c r="N2509">
        <v>170</v>
      </c>
      <c r="O2509" t="s">
        <v>265</v>
      </c>
      <c r="P2509" t="s">
        <v>176</v>
      </c>
      <c r="Q2509" t="s">
        <v>136</v>
      </c>
      <c r="R2509" t="s">
        <v>185</v>
      </c>
      <c r="S2509" t="s">
        <v>95</v>
      </c>
      <c r="T2509" t="s">
        <v>40</v>
      </c>
      <c r="U2509" t="s">
        <v>344</v>
      </c>
      <c r="V2509" t="s">
        <v>390</v>
      </c>
      <c r="W2509" t="s">
        <v>40</v>
      </c>
      <c r="X2509" t="s">
        <v>43</v>
      </c>
      <c r="Y2509" t="s">
        <v>232</v>
      </c>
      <c r="Z2509" t="s">
        <v>67</v>
      </c>
      <c r="AA2509" t="s">
        <v>58</v>
      </c>
      <c r="AB2509" t="s">
        <v>1406</v>
      </c>
      <c r="AC2509" t="s">
        <v>1014</v>
      </c>
      <c r="AD2509" t="s">
        <v>2166</v>
      </c>
    </row>
    <row r="2510" spans="1:30" hidden="1" x14ac:dyDescent="0.3">
      <c r="A2510" t="s">
        <v>10682</v>
      </c>
      <c r="B2510" t="s">
        <v>10683</v>
      </c>
      <c r="C2510" s="1" t="str">
        <f t="shared" si="415"/>
        <v>21:0506</v>
      </c>
      <c r="D2510" s="1" t="str">
        <f t="shared" si="422"/>
        <v>21:0168</v>
      </c>
      <c r="E2510" t="s">
        <v>10684</v>
      </c>
      <c r="F2510" t="s">
        <v>10685</v>
      </c>
      <c r="H2510">
        <v>54.561486100000003</v>
      </c>
      <c r="I2510">
        <v>-60.134568199999997</v>
      </c>
      <c r="J2510" s="1" t="str">
        <f t="shared" si="423"/>
        <v>NGR lake sediment grab sample</v>
      </c>
      <c r="K2510" s="1" t="str">
        <f t="shared" si="424"/>
        <v>&lt;177 micron (NGR)</v>
      </c>
      <c r="L2510">
        <v>9</v>
      </c>
      <c r="M2510" t="s">
        <v>150</v>
      </c>
      <c r="N2510">
        <v>171</v>
      </c>
      <c r="O2510" t="s">
        <v>782</v>
      </c>
      <c r="P2510" t="s">
        <v>36</v>
      </c>
      <c r="Q2510" t="s">
        <v>95</v>
      </c>
      <c r="R2510" t="s">
        <v>202</v>
      </c>
      <c r="S2510" t="s">
        <v>119</v>
      </c>
      <c r="T2510" t="s">
        <v>40</v>
      </c>
      <c r="U2510" t="s">
        <v>9731</v>
      </c>
      <c r="V2510" t="s">
        <v>293</v>
      </c>
      <c r="W2510" t="s">
        <v>194</v>
      </c>
      <c r="X2510" t="s">
        <v>179</v>
      </c>
      <c r="Y2510" t="s">
        <v>130</v>
      </c>
      <c r="Z2510" t="s">
        <v>263</v>
      </c>
      <c r="AA2510" t="s">
        <v>135</v>
      </c>
      <c r="AB2510" t="s">
        <v>655</v>
      </c>
      <c r="AC2510" t="s">
        <v>1807</v>
      </c>
      <c r="AD2510" t="s">
        <v>392</v>
      </c>
    </row>
    <row r="2511" spans="1:30" hidden="1" x14ac:dyDescent="0.3">
      <c r="A2511" t="s">
        <v>10686</v>
      </c>
      <c r="B2511" t="s">
        <v>10687</v>
      </c>
      <c r="C2511" s="1" t="str">
        <f t="shared" si="415"/>
        <v>21:0506</v>
      </c>
      <c r="D2511" s="1" t="str">
        <f t="shared" si="422"/>
        <v>21:0168</v>
      </c>
      <c r="E2511" t="s">
        <v>10688</v>
      </c>
      <c r="F2511" t="s">
        <v>10689</v>
      </c>
      <c r="H2511">
        <v>54.543127400000003</v>
      </c>
      <c r="I2511">
        <v>-60.17201</v>
      </c>
      <c r="J2511" s="1" t="str">
        <f t="shared" si="423"/>
        <v>NGR lake sediment grab sample</v>
      </c>
      <c r="K2511" s="1" t="str">
        <f t="shared" si="424"/>
        <v>&lt;177 micron (NGR)</v>
      </c>
      <c r="L2511">
        <v>9</v>
      </c>
      <c r="M2511" t="s">
        <v>175</v>
      </c>
      <c r="N2511">
        <v>172</v>
      </c>
      <c r="O2511" t="s">
        <v>344</v>
      </c>
      <c r="P2511" t="s">
        <v>145</v>
      </c>
      <c r="Q2511" t="s">
        <v>39</v>
      </c>
      <c r="R2511" t="s">
        <v>202</v>
      </c>
      <c r="S2511" t="s">
        <v>131</v>
      </c>
      <c r="T2511" t="s">
        <v>194</v>
      </c>
      <c r="U2511" t="s">
        <v>3742</v>
      </c>
      <c r="V2511" t="s">
        <v>1642</v>
      </c>
      <c r="W2511" t="s">
        <v>194</v>
      </c>
      <c r="X2511" t="s">
        <v>43</v>
      </c>
      <c r="Y2511" t="s">
        <v>193</v>
      </c>
      <c r="Z2511" t="s">
        <v>164</v>
      </c>
      <c r="AA2511" t="s">
        <v>258</v>
      </c>
      <c r="AB2511" t="s">
        <v>10690</v>
      </c>
      <c r="AC2511" t="s">
        <v>10691</v>
      </c>
      <c r="AD2511" t="s">
        <v>155</v>
      </c>
    </row>
    <row r="2512" spans="1:30" hidden="1" x14ac:dyDescent="0.3">
      <c r="A2512" t="s">
        <v>10692</v>
      </c>
      <c r="B2512" t="s">
        <v>10693</v>
      </c>
      <c r="C2512" s="1" t="str">
        <f t="shared" si="415"/>
        <v>21:0506</v>
      </c>
      <c r="D2512" s="1" t="str">
        <f t="shared" si="422"/>
        <v>21:0168</v>
      </c>
      <c r="E2512" t="s">
        <v>10694</v>
      </c>
      <c r="F2512" t="s">
        <v>10695</v>
      </c>
      <c r="H2512">
        <v>54.517782500000003</v>
      </c>
      <c r="I2512">
        <v>-60.132716899999998</v>
      </c>
      <c r="J2512" s="1" t="str">
        <f t="shared" si="423"/>
        <v>NGR lake sediment grab sample</v>
      </c>
      <c r="K2512" s="1" t="str">
        <f t="shared" si="424"/>
        <v>&lt;177 micron (NGR)</v>
      </c>
      <c r="L2512">
        <v>9</v>
      </c>
      <c r="M2512" t="s">
        <v>184</v>
      </c>
      <c r="N2512">
        <v>173</v>
      </c>
      <c r="O2512" t="s">
        <v>115</v>
      </c>
      <c r="P2512" t="s">
        <v>58</v>
      </c>
      <c r="Q2512" t="s">
        <v>68</v>
      </c>
      <c r="R2512" t="s">
        <v>35</v>
      </c>
      <c r="S2512" t="s">
        <v>130</v>
      </c>
      <c r="T2512" t="s">
        <v>40</v>
      </c>
      <c r="U2512" t="s">
        <v>5841</v>
      </c>
      <c r="V2512" t="s">
        <v>935</v>
      </c>
      <c r="W2512" t="s">
        <v>40</v>
      </c>
      <c r="X2512" t="s">
        <v>39</v>
      </c>
      <c r="Y2512" t="s">
        <v>202</v>
      </c>
      <c r="Z2512" t="s">
        <v>214</v>
      </c>
      <c r="AA2512" t="s">
        <v>214</v>
      </c>
      <c r="AB2512" t="s">
        <v>96</v>
      </c>
      <c r="AC2512" t="s">
        <v>5188</v>
      </c>
      <c r="AD2512" t="s">
        <v>2166</v>
      </c>
    </row>
    <row r="2513" spans="1:30" hidden="1" x14ac:dyDescent="0.3">
      <c r="A2513" t="s">
        <v>10696</v>
      </c>
      <c r="B2513" t="s">
        <v>10697</v>
      </c>
      <c r="C2513" s="1" t="str">
        <f t="shared" si="415"/>
        <v>21:0506</v>
      </c>
      <c r="D2513" s="1" t="str">
        <f t="shared" si="422"/>
        <v>21:0168</v>
      </c>
      <c r="E2513" t="s">
        <v>10698</v>
      </c>
      <c r="F2513" t="s">
        <v>10699</v>
      </c>
      <c r="H2513">
        <v>54.487521600000001</v>
      </c>
      <c r="I2513">
        <v>-60.1222353</v>
      </c>
      <c r="J2513" s="1" t="str">
        <f t="shared" si="423"/>
        <v>NGR lake sediment grab sample</v>
      </c>
      <c r="K2513" s="1" t="str">
        <f t="shared" si="424"/>
        <v>&lt;177 micron (NGR)</v>
      </c>
      <c r="L2513">
        <v>9</v>
      </c>
      <c r="M2513" t="s">
        <v>191</v>
      </c>
      <c r="N2513">
        <v>174</v>
      </c>
      <c r="O2513" t="s">
        <v>247</v>
      </c>
      <c r="P2513" t="s">
        <v>165</v>
      </c>
      <c r="Q2513" t="s">
        <v>95</v>
      </c>
      <c r="R2513" t="s">
        <v>153</v>
      </c>
      <c r="S2513" t="s">
        <v>39</v>
      </c>
      <c r="T2513" t="s">
        <v>117</v>
      </c>
      <c r="U2513" t="s">
        <v>231</v>
      </c>
      <c r="V2513" t="s">
        <v>313</v>
      </c>
      <c r="W2513" t="s">
        <v>40</v>
      </c>
      <c r="X2513" t="s">
        <v>43</v>
      </c>
      <c r="Y2513" t="s">
        <v>119</v>
      </c>
      <c r="Z2513" t="s">
        <v>134</v>
      </c>
      <c r="AA2513" t="s">
        <v>214</v>
      </c>
      <c r="AB2513" t="s">
        <v>1932</v>
      </c>
      <c r="AC2513" t="s">
        <v>1344</v>
      </c>
      <c r="AD2513" t="s">
        <v>438</v>
      </c>
    </row>
    <row r="2514" spans="1:30" hidden="1" x14ac:dyDescent="0.3">
      <c r="A2514" t="s">
        <v>10700</v>
      </c>
      <c r="B2514" t="s">
        <v>10701</v>
      </c>
      <c r="C2514" s="1" t="str">
        <f t="shared" si="415"/>
        <v>21:0506</v>
      </c>
      <c r="D2514" s="1" t="str">
        <f t="shared" si="422"/>
        <v>21:0168</v>
      </c>
      <c r="E2514" t="s">
        <v>10702</v>
      </c>
      <c r="F2514" t="s">
        <v>10703</v>
      </c>
      <c r="H2514">
        <v>54.472777800000003</v>
      </c>
      <c r="I2514">
        <v>-60.1053639</v>
      </c>
      <c r="J2514" s="1" t="str">
        <f t="shared" si="423"/>
        <v>NGR lake sediment grab sample</v>
      </c>
      <c r="K2514" s="1" t="str">
        <f t="shared" si="424"/>
        <v>&lt;177 micron (NGR)</v>
      </c>
      <c r="L2514">
        <v>9</v>
      </c>
      <c r="M2514" t="s">
        <v>201</v>
      </c>
      <c r="N2514">
        <v>175</v>
      </c>
      <c r="O2514" t="s">
        <v>256</v>
      </c>
      <c r="P2514" t="s">
        <v>176</v>
      </c>
      <c r="Q2514" t="s">
        <v>95</v>
      </c>
      <c r="R2514" t="s">
        <v>92</v>
      </c>
      <c r="S2514" t="s">
        <v>153</v>
      </c>
      <c r="T2514" t="s">
        <v>40</v>
      </c>
      <c r="U2514" t="s">
        <v>4735</v>
      </c>
      <c r="V2514" t="s">
        <v>85</v>
      </c>
      <c r="W2514" t="s">
        <v>40</v>
      </c>
      <c r="X2514" t="s">
        <v>39</v>
      </c>
      <c r="Y2514" t="s">
        <v>55</v>
      </c>
      <c r="Z2514" t="s">
        <v>263</v>
      </c>
      <c r="AA2514" t="s">
        <v>135</v>
      </c>
      <c r="AB2514" t="s">
        <v>193</v>
      </c>
      <c r="AC2514" t="s">
        <v>79</v>
      </c>
      <c r="AD2514" t="s">
        <v>137</v>
      </c>
    </row>
    <row r="2515" spans="1:30" hidden="1" x14ac:dyDescent="0.3">
      <c r="A2515" t="s">
        <v>10704</v>
      </c>
      <c r="B2515" t="s">
        <v>10705</v>
      </c>
      <c r="C2515" s="1" t="str">
        <f t="shared" si="415"/>
        <v>21:0506</v>
      </c>
      <c r="D2515" s="1" t="str">
        <f t="shared" si="422"/>
        <v>21:0168</v>
      </c>
      <c r="E2515" t="s">
        <v>10706</v>
      </c>
      <c r="F2515" t="s">
        <v>10707</v>
      </c>
      <c r="H2515">
        <v>54.436544400000002</v>
      </c>
      <c r="I2515">
        <v>-60.1321212</v>
      </c>
      <c r="J2515" s="1" t="str">
        <f t="shared" si="423"/>
        <v>NGR lake sediment grab sample</v>
      </c>
      <c r="K2515" s="1" t="str">
        <f t="shared" si="424"/>
        <v>&lt;177 micron (NGR)</v>
      </c>
      <c r="L2515">
        <v>9</v>
      </c>
      <c r="M2515" t="s">
        <v>210</v>
      </c>
      <c r="N2515">
        <v>176</v>
      </c>
      <c r="O2515" t="s">
        <v>265</v>
      </c>
      <c r="P2515" t="s">
        <v>67</v>
      </c>
      <c r="Q2515" t="s">
        <v>95</v>
      </c>
      <c r="R2515" t="s">
        <v>38</v>
      </c>
      <c r="S2515" t="s">
        <v>95</v>
      </c>
      <c r="T2515" t="s">
        <v>40</v>
      </c>
      <c r="U2515" t="s">
        <v>471</v>
      </c>
      <c r="V2515" t="s">
        <v>313</v>
      </c>
      <c r="W2515" t="s">
        <v>40</v>
      </c>
      <c r="X2515" t="s">
        <v>179</v>
      </c>
      <c r="Y2515" t="s">
        <v>95</v>
      </c>
      <c r="Z2515" t="s">
        <v>134</v>
      </c>
      <c r="AA2515" t="s">
        <v>135</v>
      </c>
      <c r="AB2515" t="s">
        <v>6775</v>
      </c>
      <c r="AC2515" t="s">
        <v>266</v>
      </c>
      <c r="AD2515" t="s">
        <v>170</v>
      </c>
    </row>
    <row r="2516" spans="1:30" hidden="1" x14ac:dyDescent="0.3">
      <c r="A2516" t="s">
        <v>10708</v>
      </c>
      <c r="B2516" t="s">
        <v>10709</v>
      </c>
      <c r="C2516" s="1" t="str">
        <f t="shared" si="415"/>
        <v>21:0506</v>
      </c>
      <c r="D2516" s="1" t="str">
        <f t="shared" si="422"/>
        <v>21:0168</v>
      </c>
      <c r="E2516" t="s">
        <v>10710</v>
      </c>
      <c r="F2516" t="s">
        <v>10711</v>
      </c>
      <c r="H2516">
        <v>54.413226999999999</v>
      </c>
      <c r="I2516">
        <v>-60.182722800000001</v>
      </c>
      <c r="J2516" s="1" t="str">
        <f t="shared" si="423"/>
        <v>NGR lake sediment grab sample</v>
      </c>
      <c r="K2516" s="1" t="str">
        <f t="shared" si="424"/>
        <v>&lt;177 micron (NGR)</v>
      </c>
      <c r="L2516">
        <v>9</v>
      </c>
      <c r="M2516" t="s">
        <v>221</v>
      </c>
      <c r="N2516">
        <v>177</v>
      </c>
      <c r="O2516" t="s">
        <v>165</v>
      </c>
      <c r="P2516" t="s">
        <v>130</v>
      </c>
      <c r="Q2516" t="s">
        <v>39</v>
      </c>
      <c r="R2516" t="s">
        <v>92</v>
      </c>
      <c r="S2516" t="s">
        <v>95</v>
      </c>
      <c r="T2516" t="s">
        <v>40</v>
      </c>
      <c r="U2516" t="s">
        <v>270</v>
      </c>
      <c r="V2516" t="s">
        <v>649</v>
      </c>
      <c r="W2516" t="s">
        <v>40</v>
      </c>
      <c r="X2516" t="s">
        <v>179</v>
      </c>
      <c r="Y2516" t="s">
        <v>95</v>
      </c>
      <c r="Z2516" t="s">
        <v>153</v>
      </c>
      <c r="AA2516" t="s">
        <v>204</v>
      </c>
      <c r="AB2516" t="s">
        <v>825</v>
      </c>
      <c r="AC2516" t="s">
        <v>136</v>
      </c>
      <c r="AD2516" t="s">
        <v>155</v>
      </c>
    </row>
    <row r="2517" spans="1:30" hidden="1" x14ac:dyDescent="0.3">
      <c r="A2517" t="s">
        <v>10712</v>
      </c>
      <c r="B2517" t="s">
        <v>10713</v>
      </c>
      <c r="C2517" s="1" t="str">
        <f t="shared" si="415"/>
        <v>21:0506</v>
      </c>
      <c r="D2517" s="1" t="str">
        <f t="shared" si="422"/>
        <v>21:0168</v>
      </c>
      <c r="E2517" t="s">
        <v>10714</v>
      </c>
      <c r="F2517" t="s">
        <v>10715</v>
      </c>
      <c r="H2517">
        <v>54.334000799999998</v>
      </c>
      <c r="I2517">
        <v>-60.186222999999998</v>
      </c>
      <c r="J2517" s="1" t="str">
        <f t="shared" si="423"/>
        <v>NGR lake sediment grab sample</v>
      </c>
      <c r="K2517" s="1" t="str">
        <f t="shared" si="424"/>
        <v>&lt;177 micron (NGR)</v>
      </c>
      <c r="L2517">
        <v>9</v>
      </c>
      <c r="M2517" t="s">
        <v>230</v>
      </c>
      <c r="N2517">
        <v>178</v>
      </c>
      <c r="O2517" t="s">
        <v>104</v>
      </c>
      <c r="P2517" t="s">
        <v>202</v>
      </c>
      <c r="Q2517" t="s">
        <v>95</v>
      </c>
      <c r="R2517" t="s">
        <v>68</v>
      </c>
      <c r="S2517" t="s">
        <v>95</v>
      </c>
      <c r="T2517" t="s">
        <v>40</v>
      </c>
      <c r="U2517" t="s">
        <v>510</v>
      </c>
      <c r="V2517" t="s">
        <v>920</v>
      </c>
      <c r="W2517" t="s">
        <v>40</v>
      </c>
      <c r="X2517" t="s">
        <v>43</v>
      </c>
      <c r="Y2517" t="s">
        <v>95</v>
      </c>
      <c r="Z2517" t="s">
        <v>67</v>
      </c>
      <c r="AA2517" t="s">
        <v>214</v>
      </c>
      <c r="AB2517" t="s">
        <v>2444</v>
      </c>
      <c r="AC2517" t="s">
        <v>85</v>
      </c>
      <c r="AD2517" t="s">
        <v>71</v>
      </c>
    </row>
    <row r="2518" spans="1:30" hidden="1" x14ac:dyDescent="0.3">
      <c r="A2518" t="s">
        <v>10716</v>
      </c>
      <c r="B2518" t="s">
        <v>10717</v>
      </c>
      <c r="C2518" s="1" t="str">
        <f t="shared" si="415"/>
        <v>21:0506</v>
      </c>
      <c r="D2518" s="1" t="str">
        <f t="shared" si="422"/>
        <v>21:0168</v>
      </c>
      <c r="E2518" t="s">
        <v>10718</v>
      </c>
      <c r="F2518" t="s">
        <v>10719</v>
      </c>
      <c r="H2518">
        <v>54.272698300000002</v>
      </c>
      <c r="I2518">
        <v>-60.196518500000003</v>
      </c>
      <c r="J2518" s="1" t="str">
        <f t="shared" si="423"/>
        <v>NGR lake sediment grab sample</v>
      </c>
      <c r="K2518" s="1" t="str">
        <f t="shared" si="424"/>
        <v>&lt;177 micron (NGR)</v>
      </c>
      <c r="L2518">
        <v>9</v>
      </c>
      <c r="M2518" t="s">
        <v>238</v>
      </c>
      <c r="N2518">
        <v>179</v>
      </c>
      <c r="O2518" t="s">
        <v>193</v>
      </c>
      <c r="P2518" t="s">
        <v>119</v>
      </c>
      <c r="Q2518" t="s">
        <v>95</v>
      </c>
      <c r="R2518" t="s">
        <v>131</v>
      </c>
      <c r="S2518" t="s">
        <v>95</v>
      </c>
      <c r="T2518" t="s">
        <v>194</v>
      </c>
      <c r="U2518" t="s">
        <v>329</v>
      </c>
      <c r="V2518" t="s">
        <v>194</v>
      </c>
      <c r="W2518" t="s">
        <v>40</v>
      </c>
      <c r="X2518" t="s">
        <v>179</v>
      </c>
      <c r="Y2518" t="s">
        <v>39</v>
      </c>
      <c r="Z2518" t="s">
        <v>185</v>
      </c>
      <c r="AA2518" t="s">
        <v>135</v>
      </c>
      <c r="AB2518" t="s">
        <v>1633</v>
      </c>
      <c r="AC2518" t="s">
        <v>631</v>
      </c>
      <c r="AD2518" t="s">
        <v>203</v>
      </c>
    </row>
    <row r="2519" spans="1:30" hidden="1" x14ac:dyDescent="0.3">
      <c r="A2519" t="s">
        <v>10720</v>
      </c>
      <c r="B2519" t="s">
        <v>10721</v>
      </c>
      <c r="C2519" s="1" t="str">
        <f t="shared" si="415"/>
        <v>21:0506</v>
      </c>
      <c r="D2519" s="1" t="str">
        <f t="shared" si="422"/>
        <v>21:0168</v>
      </c>
      <c r="E2519" t="s">
        <v>10722</v>
      </c>
      <c r="F2519" t="s">
        <v>10723</v>
      </c>
      <c r="H2519">
        <v>54.233982500000003</v>
      </c>
      <c r="I2519">
        <v>-60.208860399999999</v>
      </c>
      <c r="J2519" s="1" t="str">
        <f t="shared" si="423"/>
        <v>NGR lake sediment grab sample</v>
      </c>
      <c r="K2519" s="1" t="str">
        <f t="shared" si="424"/>
        <v>&lt;177 micron (NGR)</v>
      </c>
      <c r="L2519">
        <v>9</v>
      </c>
      <c r="M2519" t="s">
        <v>246</v>
      </c>
      <c r="N2519">
        <v>180</v>
      </c>
      <c r="O2519" t="s">
        <v>108</v>
      </c>
      <c r="P2519" t="s">
        <v>202</v>
      </c>
      <c r="Q2519" t="s">
        <v>95</v>
      </c>
      <c r="R2519" t="s">
        <v>131</v>
      </c>
      <c r="S2519" t="s">
        <v>39</v>
      </c>
      <c r="T2519" t="s">
        <v>40</v>
      </c>
      <c r="U2519" t="s">
        <v>56</v>
      </c>
      <c r="V2519" t="s">
        <v>239</v>
      </c>
      <c r="W2519" t="s">
        <v>40</v>
      </c>
      <c r="X2519" t="s">
        <v>179</v>
      </c>
      <c r="Y2519" t="s">
        <v>39</v>
      </c>
      <c r="Z2519" t="s">
        <v>67</v>
      </c>
      <c r="AA2519" t="s">
        <v>204</v>
      </c>
      <c r="AB2519" t="s">
        <v>1733</v>
      </c>
      <c r="AC2519" t="s">
        <v>293</v>
      </c>
      <c r="AD2519" t="s">
        <v>449</v>
      </c>
    </row>
    <row r="2520" spans="1:30" hidden="1" x14ac:dyDescent="0.3">
      <c r="A2520" t="s">
        <v>10724</v>
      </c>
      <c r="B2520" t="s">
        <v>10725</v>
      </c>
      <c r="C2520" s="1" t="str">
        <f t="shared" si="415"/>
        <v>21:0506</v>
      </c>
      <c r="D2520" s="1" t="str">
        <f t="shared" si="422"/>
        <v>21:0168</v>
      </c>
      <c r="E2520" t="s">
        <v>10726</v>
      </c>
      <c r="F2520" t="s">
        <v>10727</v>
      </c>
      <c r="H2520">
        <v>54.137438799999998</v>
      </c>
      <c r="I2520">
        <v>-60.262107299999997</v>
      </c>
      <c r="J2520" s="1" t="str">
        <f t="shared" si="423"/>
        <v>NGR lake sediment grab sample</v>
      </c>
      <c r="K2520" s="1" t="str">
        <f t="shared" si="424"/>
        <v>&lt;177 micron (NGR)</v>
      </c>
      <c r="L2520">
        <v>10</v>
      </c>
      <c r="M2520" t="s">
        <v>34</v>
      </c>
      <c r="N2520">
        <v>181</v>
      </c>
      <c r="O2520" t="s">
        <v>35</v>
      </c>
      <c r="P2520" t="s">
        <v>185</v>
      </c>
      <c r="Q2520" t="s">
        <v>95</v>
      </c>
      <c r="R2520" t="s">
        <v>38</v>
      </c>
      <c r="S2520" t="s">
        <v>95</v>
      </c>
      <c r="T2520" t="s">
        <v>40</v>
      </c>
      <c r="U2520" t="s">
        <v>1134</v>
      </c>
      <c r="V2520" t="s">
        <v>233</v>
      </c>
      <c r="W2520" t="s">
        <v>40</v>
      </c>
      <c r="X2520" t="s">
        <v>179</v>
      </c>
      <c r="Y2520" t="s">
        <v>55</v>
      </c>
      <c r="Z2520" t="s">
        <v>67</v>
      </c>
      <c r="AA2520" t="s">
        <v>214</v>
      </c>
      <c r="AB2520" t="s">
        <v>1715</v>
      </c>
      <c r="AC2520" t="s">
        <v>85</v>
      </c>
      <c r="AD2520" t="s">
        <v>478</v>
      </c>
    </row>
    <row r="2521" spans="1:30" hidden="1" x14ac:dyDescent="0.3">
      <c r="A2521" t="s">
        <v>10728</v>
      </c>
      <c r="B2521" t="s">
        <v>10729</v>
      </c>
      <c r="C2521" s="1" t="str">
        <f t="shared" si="415"/>
        <v>21:0506</v>
      </c>
      <c r="D2521" s="1" t="str">
        <f t="shared" si="422"/>
        <v>21:0168</v>
      </c>
      <c r="E2521" t="s">
        <v>10730</v>
      </c>
      <c r="F2521" t="s">
        <v>10731</v>
      </c>
      <c r="H2521">
        <v>54.185966299999997</v>
      </c>
      <c r="I2521">
        <v>-60.188184100000001</v>
      </c>
      <c r="J2521" s="1" t="str">
        <f t="shared" si="423"/>
        <v>NGR lake sediment grab sample</v>
      </c>
      <c r="K2521" s="1" t="str">
        <f t="shared" si="424"/>
        <v>&lt;177 micron (NGR)</v>
      </c>
      <c r="L2521">
        <v>10</v>
      </c>
      <c r="M2521" t="s">
        <v>76</v>
      </c>
      <c r="N2521">
        <v>182</v>
      </c>
      <c r="O2521" t="s">
        <v>359</v>
      </c>
      <c r="P2521" t="s">
        <v>276</v>
      </c>
      <c r="Q2521" t="s">
        <v>95</v>
      </c>
      <c r="R2521" t="s">
        <v>92</v>
      </c>
      <c r="S2521" t="s">
        <v>38</v>
      </c>
      <c r="T2521" t="s">
        <v>40</v>
      </c>
      <c r="U2521" t="s">
        <v>151</v>
      </c>
      <c r="V2521" t="s">
        <v>284</v>
      </c>
      <c r="W2521" t="s">
        <v>40</v>
      </c>
      <c r="X2521" t="s">
        <v>179</v>
      </c>
      <c r="Y2521" t="s">
        <v>68</v>
      </c>
      <c r="Z2521" t="s">
        <v>35</v>
      </c>
      <c r="AA2521" t="s">
        <v>134</v>
      </c>
      <c r="AB2521" t="s">
        <v>96</v>
      </c>
      <c r="AC2521" t="s">
        <v>371</v>
      </c>
      <c r="AD2521" t="s">
        <v>449</v>
      </c>
    </row>
    <row r="2522" spans="1:30" hidden="1" x14ac:dyDescent="0.3">
      <c r="A2522" t="s">
        <v>10732</v>
      </c>
      <c r="B2522" t="s">
        <v>10733</v>
      </c>
      <c r="C2522" s="1" t="str">
        <f t="shared" si="415"/>
        <v>21:0506</v>
      </c>
      <c r="D2522" s="1" t="str">
        <f t="shared" si="422"/>
        <v>21:0168</v>
      </c>
      <c r="E2522" t="s">
        <v>10734</v>
      </c>
      <c r="F2522" t="s">
        <v>10735</v>
      </c>
      <c r="H2522">
        <v>54.151216400000003</v>
      </c>
      <c r="I2522">
        <v>-60.229277699999997</v>
      </c>
      <c r="J2522" s="1" t="str">
        <f t="shared" si="423"/>
        <v>NGR lake sediment grab sample</v>
      </c>
      <c r="K2522" s="1" t="str">
        <f t="shared" si="424"/>
        <v>&lt;177 micron (NGR)</v>
      </c>
      <c r="L2522">
        <v>10</v>
      </c>
      <c r="M2522" t="s">
        <v>91</v>
      </c>
      <c r="N2522">
        <v>183</v>
      </c>
      <c r="O2522" t="s">
        <v>104</v>
      </c>
      <c r="P2522" t="s">
        <v>38</v>
      </c>
      <c r="Q2522" t="s">
        <v>95</v>
      </c>
      <c r="R2522" t="s">
        <v>55</v>
      </c>
      <c r="S2522" t="s">
        <v>95</v>
      </c>
      <c r="T2522" t="s">
        <v>194</v>
      </c>
      <c r="U2522" t="s">
        <v>69</v>
      </c>
      <c r="V2522" t="s">
        <v>70</v>
      </c>
      <c r="W2522" t="s">
        <v>40</v>
      </c>
      <c r="X2522" t="s">
        <v>179</v>
      </c>
      <c r="Y2522" t="s">
        <v>39</v>
      </c>
      <c r="Z2522" t="s">
        <v>67</v>
      </c>
      <c r="AA2522" t="s">
        <v>134</v>
      </c>
      <c r="AB2522" t="s">
        <v>119</v>
      </c>
      <c r="AC2522" t="s">
        <v>947</v>
      </c>
      <c r="AD2522" t="s">
        <v>203</v>
      </c>
    </row>
    <row r="2523" spans="1:30" hidden="1" x14ac:dyDescent="0.3">
      <c r="A2523" t="s">
        <v>10736</v>
      </c>
      <c r="B2523" t="s">
        <v>10737</v>
      </c>
      <c r="C2523" s="1" t="str">
        <f t="shared" si="415"/>
        <v>21:0506</v>
      </c>
      <c r="D2523" s="1" t="str">
        <f t="shared" si="422"/>
        <v>21:0168</v>
      </c>
      <c r="E2523" t="s">
        <v>10726</v>
      </c>
      <c r="F2523" t="s">
        <v>10738</v>
      </c>
      <c r="H2523">
        <v>54.137438799999998</v>
      </c>
      <c r="I2523">
        <v>-60.262107299999997</v>
      </c>
      <c r="J2523" s="1" t="str">
        <f t="shared" si="423"/>
        <v>NGR lake sediment grab sample</v>
      </c>
      <c r="K2523" s="1" t="str">
        <f t="shared" si="424"/>
        <v>&lt;177 micron (NGR)</v>
      </c>
      <c r="L2523">
        <v>10</v>
      </c>
      <c r="M2523" t="s">
        <v>52</v>
      </c>
      <c r="N2523">
        <v>184</v>
      </c>
      <c r="O2523" t="s">
        <v>108</v>
      </c>
      <c r="P2523" t="s">
        <v>130</v>
      </c>
      <c r="Q2523" t="s">
        <v>95</v>
      </c>
      <c r="R2523" t="s">
        <v>68</v>
      </c>
      <c r="S2523" t="s">
        <v>95</v>
      </c>
      <c r="T2523" t="s">
        <v>40</v>
      </c>
      <c r="U2523" t="s">
        <v>753</v>
      </c>
      <c r="V2523" t="s">
        <v>233</v>
      </c>
      <c r="W2523" t="s">
        <v>40</v>
      </c>
      <c r="X2523" t="s">
        <v>179</v>
      </c>
      <c r="Y2523" t="s">
        <v>39</v>
      </c>
      <c r="Z2523" t="s">
        <v>164</v>
      </c>
      <c r="AA2523" t="s">
        <v>58</v>
      </c>
      <c r="AB2523" t="s">
        <v>997</v>
      </c>
      <c r="AC2523" t="s">
        <v>55</v>
      </c>
      <c r="AD2523" t="s">
        <v>203</v>
      </c>
    </row>
    <row r="2524" spans="1:30" hidden="1" x14ac:dyDescent="0.3">
      <c r="A2524" t="s">
        <v>10739</v>
      </c>
      <c r="B2524" t="s">
        <v>10740</v>
      </c>
      <c r="C2524" s="1" t="str">
        <f t="shared" si="415"/>
        <v>21:0506</v>
      </c>
      <c r="D2524" s="1" t="str">
        <f t="shared" si="422"/>
        <v>21:0168</v>
      </c>
      <c r="E2524" t="s">
        <v>10726</v>
      </c>
      <c r="F2524" t="s">
        <v>10741</v>
      </c>
      <c r="H2524">
        <v>54.137438799999998</v>
      </c>
      <c r="I2524">
        <v>-60.262107299999997</v>
      </c>
      <c r="J2524" s="1" t="str">
        <f t="shared" si="423"/>
        <v>NGR lake sediment grab sample</v>
      </c>
      <c r="K2524" s="1" t="str">
        <f t="shared" si="424"/>
        <v>&lt;177 micron (NGR)</v>
      </c>
      <c r="L2524">
        <v>10</v>
      </c>
      <c r="M2524" t="s">
        <v>65</v>
      </c>
      <c r="N2524">
        <v>185</v>
      </c>
      <c r="O2524" t="s">
        <v>477</v>
      </c>
      <c r="P2524" t="s">
        <v>185</v>
      </c>
      <c r="Q2524" t="s">
        <v>95</v>
      </c>
      <c r="R2524" t="s">
        <v>68</v>
      </c>
      <c r="S2524" t="s">
        <v>95</v>
      </c>
      <c r="T2524" t="s">
        <v>40</v>
      </c>
      <c r="U2524" t="s">
        <v>613</v>
      </c>
      <c r="V2524" t="s">
        <v>233</v>
      </c>
      <c r="W2524" t="s">
        <v>40</v>
      </c>
      <c r="X2524" t="s">
        <v>179</v>
      </c>
      <c r="Y2524" t="s">
        <v>95</v>
      </c>
      <c r="Z2524" t="s">
        <v>67</v>
      </c>
      <c r="AA2524" t="s">
        <v>135</v>
      </c>
      <c r="AB2524" t="s">
        <v>330</v>
      </c>
      <c r="AC2524" t="s">
        <v>598</v>
      </c>
      <c r="AD2524" t="s">
        <v>122</v>
      </c>
    </row>
    <row r="2525" spans="1:30" hidden="1" x14ac:dyDescent="0.3">
      <c r="A2525" t="s">
        <v>10742</v>
      </c>
      <c r="B2525" t="s">
        <v>10743</v>
      </c>
      <c r="C2525" s="1" t="str">
        <f t="shared" si="415"/>
        <v>21:0506</v>
      </c>
      <c r="D2525" s="1" t="str">
        <f t="shared" si="422"/>
        <v>21:0168</v>
      </c>
      <c r="E2525" t="s">
        <v>10744</v>
      </c>
      <c r="F2525" t="s">
        <v>10745</v>
      </c>
      <c r="H2525">
        <v>54.0254276</v>
      </c>
      <c r="I2525">
        <v>-60.216989900000002</v>
      </c>
      <c r="J2525" s="1" t="str">
        <f t="shared" si="423"/>
        <v>NGR lake sediment grab sample</v>
      </c>
      <c r="K2525" s="1" t="str">
        <f t="shared" si="424"/>
        <v>&lt;177 micron (NGR)</v>
      </c>
      <c r="L2525">
        <v>10</v>
      </c>
      <c r="M2525" t="s">
        <v>102</v>
      </c>
      <c r="N2525">
        <v>186</v>
      </c>
      <c r="O2525" t="s">
        <v>153</v>
      </c>
      <c r="P2525" t="s">
        <v>79</v>
      </c>
      <c r="Q2525" t="s">
        <v>95</v>
      </c>
      <c r="R2525" t="s">
        <v>37</v>
      </c>
      <c r="S2525" t="s">
        <v>95</v>
      </c>
      <c r="T2525" t="s">
        <v>40</v>
      </c>
      <c r="U2525" t="s">
        <v>54</v>
      </c>
      <c r="V2525" t="s">
        <v>398</v>
      </c>
      <c r="W2525" t="s">
        <v>40</v>
      </c>
      <c r="X2525" t="s">
        <v>179</v>
      </c>
      <c r="Y2525" t="s">
        <v>39</v>
      </c>
      <c r="Z2525" t="s">
        <v>153</v>
      </c>
      <c r="AA2525" t="s">
        <v>214</v>
      </c>
      <c r="AB2525" t="s">
        <v>306</v>
      </c>
      <c r="AC2525" t="s">
        <v>47</v>
      </c>
      <c r="AD2525" t="s">
        <v>196</v>
      </c>
    </row>
    <row r="2526" spans="1:30" hidden="1" x14ac:dyDescent="0.3">
      <c r="A2526" t="s">
        <v>10746</v>
      </c>
      <c r="B2526" t="s">
        <v>10747</v>
      </c>
      <c r="C2526" s="1" t="str">
        <f t="shared" si="415"/>
        <v>21:0506</v>
      </c>
      <c r="D2526" s="1" t="str">
        <f t="shared" si="422"/>
        <v>21:0168</v>
      </c>
      <c r="E2526" t="s">
        <v>10748</v>
      </c>
      <c r="F2526" t="s">
        <v>10749</v>
      </c>
      <c r="H2526">
        <v>54.000705400000001</v>
      </c>
      <c r="I2526">
        <v>-60.2986553</v>
      </c>
      <c r="J2526" s="1" t="str">
        <f t="shared" si="423"/>
        <v>NGR lake sediment grab sample</v>
      </c>
      <c r="K2526" s="1" t="str">
        <f t="shared" si="424"/>
        <v>&lt;177 micron (NGR)</v>
      </c>
      <c r="L2526">
        <v>10</v>
      </c>
      <c r="M2526" t="s">
        <v>113</v>
      </c>
      <c r="N2526">
        <v>187</v>
      </c>
      <c r="O2526" t="s">
        <v>153</v>
      </c>
      <c r="P2526" t="s">
        <v>68</v>
      </c>
      <c r="Q2526" t="s">
        <v>95</v>
      </c>
      <c r="R2526" t="s">
        <v>55</v>
      </c>
      <c r="S2526" t="s">
        <v>95</v>
      </c>
      <c r="T2526" t="s">
        <v>40</v>
      </c>
      <c r="U2526" t="s">
        <v>164</v>
      </c>
      <c r="V2526" t="s">
        <v>117</v>
      </c>
      <c r="W2526" t="s">
        <v>40</v>
      </c>
      <c r="X2526" t="s">
        <v>179</v>
      </c>
      <c r="Y2526" t="s">
        <v>95</v>
      </c>
      <c r="Z2526" t="s">
        <v>153</v>
      </c>
      <c r="AA2526" t="s">
        <v>204</v>
      </c>
      <c r="AB2526" t="s">
        <v>168</v>
      </c>
      <c r="AC2526" t="s">
        <v>106</v>
      </c>
      <c r="AD2526" t="s">
        <v>409</v>
      </c>
    </row>
    <row r="2527" spans="1:30" hidden="1" x14ac:dyDescent="0.3">
      <c r="A2527" t="s">
        <v>10750</v>
      </c>
      <c r="B2527" t="s">
        <v>10751</v>
      </c>
      <c r="C2527" s="1" t="str">
        <f t="shared" si="415"/>
        <v>21:0506</v>
      </c>
      <c r="D2527" s="1" t="str">
        <f t="shared" si="422"/>
        <v>21:0168</v>
      </c>
      <c r="E2527" t="s">
        <v>10752</v>
      </c>
      <c r="F2527" t="s">
        <v>10753</v>
      </c>
      <c r="H2527">
        <v>54.041868100000002</v>
      </c>
      <c r="I2527">
        <v>-60.285200199999998</v>
      </c>
      <c r="J2527" s="1" t="str">
        <f t="shared" si="423"/>
        <v>NGR lake sediment grab sample</v>
      </c>
      <c r="K2527" s="1" t="str">
        <f t="shared" si="424"/>
        <v>&lt;177 micron (NGR)</v>
      </c>
      <c r="L2527">
        <v>10</v>
      </c>
      <c r="M2527" t="s">
        <v>127</v>
      </c>
      <c r="N2527">
        <v>188</v>
      </c>
      <c r="O2527" t="s">
        <v>165</v>
      </c>
      <c r="P2527" t="s">
        <v>136</v>
      </c>
      <c r="Q2527" t="s">
        <v>95</v>
      </c>
      <c r="R2527" t="s">
        <v>37</v>
      </c>
      <c r="S2527" t="s">
        <v>95</v>
      </c>
      <c r="T2527" t="s">
        <v>40</v>
      </c>
      <c r="U2527" t="s">
        <v>782</v>
      </c>
      <c r="V2527" t="s">
        <v>920</v>
      </c>
      <c r="W2527" t="s">
        <v>40</v>
      </c>
      <c r="X2527" t="s">
        <v>179</v>
      </c>
      <c r="Y2527" t="s">
        <v>39</v>
      </c>
      <c r="Z2527" t="s">
        <v>185</v>
      </c>
      <c r="AA2527" t="s">
        <v>134</v>
      </c>
      <c r="AB2527" t="s">
        <v>3711</v>
      </c>
      <c r="AC2527" t="s">
        <v>947</v>
      </c>
      <c r="AD2527" t="s">
        <v>478</v>
      </c>
    </row>
    <row r="2528" spans="1:30" hidden="1" x14ac:dyDescent="0.3">
      <c r="A2528" t="s">
        <v>10754</v>
      </c>
      <c r="B2528" t="s">
        <v>10755</v>
      </c>
      <c r="C2528" s="1" t="str">
        <f t="shared" si="415"/>
        <v>21:0506</v>
      </c>
      <c r="D2528" s="1" t="str">
        <f t="shared" si="422"/>
        <v>21:0168</v>
      </c>
      <c r="E2528" t="s">
        <v>10756</v>
      </c>
      <c r="F2528" t="s">
        <v>10757</v>
      </c>
      <c r="H2528">
        <v>54.078657700000001</v>
      </c>
      <c r="I2528">
        <v>-60.294327099999997</v>
      </c>
      <c r="J2528" s="1" t="str">
        <f t="shared" si="423"/>
        <v>NGR lake sediment grab sample</v>
      </c>
      <c r="K2528" s="1" t="str">
        <f t="shared" si="424"/>
        <v>&lt;177 micron (NGR)</v>
      </c>
      <c r="L2528">
        <v>10</v>
      </c>
      <c r="M2528" t="s">
        <v>142</v>
      </c>
      <c r="N2528">
        <v>189</v>
      </c>
      <c r="O2528" t="s">
        <v>67</v>
      </c>
      <c r="P2528" t="s">
        <v>131</v>
      </c>
      <c r="Q2528" t="s">
        <v>55</v>
      </c>
      <c r="R2528" t="s">
        <v>136</v>
      </c>
      <c r="S2528" t="s">
        <v>95</v>
      </c>
      <c r="T2528" t="s">
        <v>40</v>
      </c>
      <c r="U2528" t="s">
        <v>108</v>
      </c>
      <c r="V2528" t="s">
        <v>117</v>
      </c>
      <c r="W2528" t="s">
        <v>40</v>
      </c>
      <c r="X2528" t="s">
        <v>179</v>
      </c>
      <c r="Y2528" t="s">
        <v>39</v>
      </c>
      <c r="Z2528" t="s">
        <v>153</v>
      </c>
      <c r="AA2528" t="s">
        <v>135</v>
      </c>
      <c r="AB2528" t="s">
        <v>597</v>
      </c>
      <c r="AC2528" t="s">
        <v>484</v>
      </c>
      <c r="AD2528" t="s">
        <v>86</v>
      </c>
    </row>
    <row r="2529" spans="1:30" hidden="1" x14ac:dyDescent="0.3">
      <c r="A2529" t="s">
        <v>10758</v>
      </c>
      <c r="B2529" t="s">
        <v>10759</v>
      </c>
      <c r="C2529" s="1" t="str">
        <f t="shared" si="415"/>
        <v>21:0506</v>
      </c>
      <c r="D2529" s="1" t="str">
        <f t="shared" si="422"/>
        <v>21:0168</v>
      </c>
      <c r="E2529" t="s">
        <v>10760</v>
      </c>
      <c r="F2529" t="s">
        <v>10761</v>
      </c>
      <c r="H2529">
        <v>54.094665599999999</v>
      </c>
      <c r="I2529">
        <v>-60.323845499999997</v>
      </c>
      <c r="J2529" s="1" t="str">
        <f t="shared" si="423"/>
        <v>NGR lake sediment grab sample</v>
      </c>
      <c r="K2529" s="1" t="str">
        <f t="shared" si="424"/>
        <v>&lt;177 micron (NGR)</v>
      </c>
      <c r="L2529">
        <v>10</v>
      </c>
      <c r="M2529" t="s">
        <v>150</v>
      </c>
      <c r="N2529">
        <v>190</v>
      </c>
      <c r="O2529" t="s">
        <v>377</v>
      </c>
      <c r="P2529" t="s">
        <v>202</v>
      </c>
      <c r="Q2529" t="s">
        <v>95</v>
      </c>
      <c r="R2529" t="s">
        <v>136</v>
      </c>
      <c r="S2529" t="s">
        <v>39</v>
      </c>
      <c r="T2529" t="s">
        <v>40</v>
      </c>
      <c r="U2529" t="s">
        <v>177</v>
      </c>
      <c r="V2529" t="s">
        <v>94</v>
      </c>
      <c r="W2529" t="s">
        <v>40</v>
      </c>
      <c r="X2529" t="s">
        <v>70</v>
      </c>
      <c r="Y2529" t="s">
        <v>39</v>
      </c>
      <c r="Z2529" t="s">
        <v>67</v>
      </c>
      <c r="AA2529" t="s">
        <v>134</v>
      </c>
      <c r="AB2529" t="s">
        <v>1736</v>
      </c>
      <c r="AC2529" t="s">
        <v>213</v>
      </c>
      <c r="AD2529" t="s">
        <v>354</v>
      </c>
    </row>
    <row r="2530" spans="1:30" hidden="1" x14ac:dyDescent="0.3">
      <c r="A2530" t="s">
        <v>10762</v>
      </c>
      <c r="B2530" t="s">
        <v>10763</v>
      </c>
      <c r="C2530" s="1" t="str">
        <f t="shared" si="415"/>
        <v>21:0506</v>
      </c>
      <c r="D2530" s="1" t="str">
        <f t="shared" si="422"/>
        <v>21:0168</v>
      </c>
      <c r="E2530" t="s">
        <v>10764</v>
      </c>
      <c r="F2530" t="s">
        <v>10765</v>
      </c>
      <c r="H2530">
        <v>54.121466900000001</v>
      </c>
      <c r="I2530">
        <v>-60.336397699999999</v>
      </c>
      <c r="J2530" s="1" t="str">
        <f t="shared" si="423"/>
        <v>NGR lake sediment grab sample</v>
      </c>
      <c r="K2530" s="1" t="str">
        <f t="shared" si="424"/>
        <v>&lt;177 micron (NGR)</v>
      </c>
      <c r="L2530">
        <v>10</v>
      </c>
      <c r="M2530" t="s">
        <v>175</v>
      </c>
      <c r="N2530">
        <v>191</v>
      </c>
      <c r="O2530" t="s">
        <v>103</v>
      </c>
      <c r="P2530" t="s">
        <v>169</v>
      </c>
      <c r="Q2530" t="s">
        <v>95</v>
      </c>
      <c r="R2530" t="s">
        <v>92</v>
      </c>
      <c r="S2530" t="s">
        <v>39</v>
      </c>
      <c r="T2530" t="s">
        <v>40</v>
      </c>
      <c r="U2530" t="s">
        <v>1211</v>
      </c>
      <c r="V2530" t="s">
        <v>97</v>
      </c>
      <c r="W2530" t="s">
        <v>40</v>
      </c>
      <c r="X2530" t="s">
        <v>179</v>
      </c>
      <c r="Y2530" t="s">
        <v>55</v>
      </c>
      <c r="Z2530" t="s">
        <v>134</v>
      </c>
      <c r="AA2530" t="s">
        <v>135</v>
      </c>
      <c r="AB2530" t="s">
        <v>547</v>
      </c>
      <c r="AC2530" t="s">
        <v>818</v>
      </c>
      <c r="AD2530" t="s">
        <v>216</v>
      </c>
    </row>
    <row r="2531" spans="1:30" hidden="1" x14ac:dyDescent="0.3">
      <c r="A2531" t="s">
        <v>10766</v>
      </c>
      <c r="B2531" t="s">
        <v>10767</v>
      </c>
      <c r="C2531" s="1" t="str">
        <f t="shared" si="415"/>
        <v>21:0506</v>
      </c>
      <c r="D2531" s="1" t="str">
        <f t="shared" si="422"/>
        <v>21:0168</v>
      </c>
      <c r="E2531" t="s">
        <v>10768</v>
      </c>
      <c r="F2531" t="s">
        <v>10769</v>
      </c>
      <c r="H2531">
        <v>54.1422588</v>
      </c>
      <c r="I2531">
        <v>-60.344372999999997</v>
      </c>
      <c r="J2531" s="1" t="str">
        <f t="shared" si="423"/>
        <v>NGR lake sediment grab sample</v>
      </c>
      <c r="K2531" s="1" t="str">
        <f t="shared" si="424"/>
        <v>&lt;177 micron (NGR)</v>
      </c>
      <c r="L2531">
        <v>10</v>
      </c>
      <c r="M2531" t="s">
        <v>184</v>
      </c>
      <c r="N2531">
        <v>192</v>
      </c>
      <c r="O2531" t="s">
        <v>377</v>
      </c>
      <c r="P2531" t="s">
        <v>79</v>
      </c>
      <c r="Q2531" t="s">
        <v>95</v>
      </c>
      <c r="R2531" t="s">
        <v>37</v>
      </c>
      <c r="S2531" t="s">
        <v>95</v>
      </c>
      <c r="T2531" t="s">
        <v>40</v>
      </c>
      <c r="U2531" t="s">
        <v>128</v>
      </c>
      <c r="V2531" t="s">
        <v>117</v>
      </c>
      <c r="W2531" t="s">
        <v>40</v>
      </c>
      <c r="X2531" t="s">
        <v>179</v>
      </c>
      <c r="Y2531" t="s">
        <v>95</v>
      </c>
      <c r="Z2531" t="s">
        <v>185</v>
      </c>
      <c r="AA2531" t="s">
        <v>204</v>
      </c>
      <c r="AB2531" t="s">
        <v>306</v>
      </c>
      <c r="AC2531" t="s">
        <v>884</v>
      </c>
      <c r="AD2531" t="s">
        <v>86</v>
      </c>
    </row>
    <row r="2532" spans="1:30" hidden="1" x14ac:dyDescent="0.3">
      <c r="A2532" t="s">
        <v>10770</v>
      </c>
      <c r="B2532" t="s">
        <v>10771</v>
      </c>
      <c r="C2532" s="1" t="str">
        <f t="shared" ref="C2532:C2595" si="425">HYPERLINK("http://geochem.nrcan.gc.ca/cdogs/content/bdl/bdl210506_e.htm", "21:0506")</f>
        <v>21:0506</v>
      </c>
      <c r="D2532" s="1" t="str">
        <f t="shared" si="422"/>
        <v>21:0168</v>
      </c>
      <c r="E2532" t="s">
        <v>10772</v>
      </c>
      <c r="F2532" t="s">
        <v>10773</v>
      </c>
      <c r="H2532">
        <v>54.183357800000003</v>
      </c>
      <c r="I2532">
        <v>-60.333522199999997</v>
      </c>
      <c r="J2532" s="1" t="str">
        <f t="shared" si="423"/>
        <v>NGR lake sediment grab sample</v>
      </c>
      <c r="K2532" s="1" t="str">
        <f t="shared" si="424"/>
        <v>&lt;177 micron (NGR)</v>
      </c>
      <c r="L2532">
        <v>10</v>
      </c>
      <c r="M2532" t="s">
        <v>191</v>
      </c>
      <c r="N2532">
        <v>193</v>
      </c>
      <c r="O2532" t="s">
        <v>377</v>
      </c>
      <c r="P2532" t="s">
        <v>79</v>
      </c>
      <c r="Q2532" t="s">
        <v>95</v>
      </c>
      <c r="R2532" t="s">
        <v>68</v>
      </c>
      <c r="S2532" t="s">
        <v>95</v>
      </c>
      <c r="T2532" t="s">
        <v>40</v>
      </c>
      <c r="U2532" t="s">
        <v>726</v>
      </c>
      <c r="V2532" t="s">
        <v>233</v>
      </c>
      <c r="W2532" t="s">
        <v>40</v>
      </c>
      <c r="X2532" t="s">
        <v>70</v>
      </c>
      <c r="Y2532" t="s">
        <v>95</v>
      </c>
      <c r="Z2532" t="s">
        <v>67</v>
      </c>
      <c r="AA2532" t="s">
        <v>204</v>
      </c>
      <c r="AB2532" t="s">
        <v>6775</v>
      </c>
      <c r="AC2532" t="s">
        <v>620</v>
      </c>
      <c r="AD2532" t="s">
        <v>1448</v>
      </c>
    </row>
    <row r="2533" spans="1:30" hidden="1" x14ac:dyDescent="0.3">
      <c r="A2533" t="s">
        <v>10774</v>
      </c>
      <c r="B2533" t="s">
        <v>10775</v>
      </c>
      <c r="C2533" s="1" t="str">
        <f t="shared" si="425"/>
        <v>21:0506</v>
      </c>
      <c r="D2533" s="1" t="str">
        <f t="shared" si="422"/>
        <v>21:0168</v>
      </c>
      <c r="E2533" t="s">
        <v>10776</v>
      </c>
      <c r="F2533" t="s">
        <v>10777</v>
      </c>
      <c r="H2533">
        <v>54.212138099999997</v>
      </c>
      <c r="I2533">
        <v>-60.250431599999999</v>
      </c>
      <c r="J2533" s="1" t="str">
        <f t="shared" si="423"/>
        <v>NGR lake sediment grab sample</v>
      </c>
      <c r="K2533" s="1" t="str">
        <f t="shared" si="424"/>
        <v>&lt;177 micron (NGR)</v>
      </c>
      <c r="L2533">
        <v>10</v>
      </c>
      <c r="M2533" t="s">
        <v>201</v>
      </c>
      <c r="N2533">
        <v>194</v>
      </c>
      <c r="O2533" t="s">
        <v>202</v>
      </c>
      <c r="P2533" t="s">
        <v>39</v>
      </c>
      <c r="Q2533" t="s">
        <v>95</v>
      </c>
      <c r="R2533" t="s">
        <v>39</v>
      </c>
      <c r="S2533" t="s">
        <v>95</v>
      </c>
      <c r="T2533" t="s">
        <v>40</v>
      </c>
      <c r="U2533" t="s">
        <v>408</v>
      </c>
      <c r="V2533" t="s">
        <v>649</v>
      </c>
      <c r="W2533" t="s">
        <v>40</v>
      </c>
      <c r="X2533" t="s">
        <v>39</v>
      </c>
      <c r="Y2533" t="s">
        <v>95</v>
      </c>
      <c r="Z2533" t="s">
        <v>153</v>
      </c>
      <c r="AA2533" t="s">
        <v>67</v>
      </c>
      <c r="AB2533" t="s">
        <v>818</v>
      </c>
      <c r="AC2533" t="s">
        <v>620</v>
      </c>
      <c r="AD2533" t="s">
        <v>605</v>
      </c>
    </row>
    <row r="2534" spans="1:30" hidden="1" x14ac:dyDescent="0.3">
      <c r="A2534" t="s">
        <v>10778</v>
      </c>
      <c r="B2534" t="s">
        <v>10779</v>
      </c>
      <c r="C2534" s="1" t="str">
        <f t="shared" si="425"/>
        <v>21:0506</v>
      </c>
      <c r="D2534" s="1" t="str">
        <f t="shared" si="422"/>
        <v>21:0168</v>
      </c>
      <c r="E2534" t="s">
        <v>10780</v>
      </c>
      <c r="F2534" t="s">
        <v>10781</v>
      </c>
      <c r="H2534">
        <v>54.239780799999998</v>
      </c>
      <c r="I2534">
        <v>-60.258538999999999</v>
      </c>
      <c r="J2534" s="1" t="str">
        <f t="shared" si="423"/>
        <v>NGR lake sediment grab sample</v>
      </c>
      <c r="K2534" s="1" t="str">
        <f t="shared" si="424"/>
        <v>&lt;177 micron (NGR)</v>
      </c>
      <c r="L2534">
        <v>10</v>
      </c>
      <c r="M2534" t="s">
        <v>210</v>
      </c>
      <c r="N2534">
        <v>195</v>
      </c>
      <c r="O2534" t="s">
        <v>265</v>
      </c>
      <c r="P2534" t="s">
        <v>119</v>
      </c>
      <c r="Q2534" t="s">
        <v>95</v>
      </c>
      <c r="R2534" t="s">
        <v>38</v>
      </c>
      <c r="S2534" t="s">
        <v>39</v>
      </c>
      <c r="T2534" t="s">
        <v>40</v>
      </c>
      <c r="U2534" t="s">
        <v>1871</v>
      </c>
      <c r="V2534" t="s">
        <v>57</v>
      </c>
      <c r="W2534" t="s">
        <v>40</v>
      </c>
      <c r="X2534" t="s">
        <v>39</v>
      </c>
      <c r="Y2534" t="s">
        <v>95</v>
      </c>
      <c r="Z2534" t="s">
        <v>67</v>
      </c>
      <c r="AA2534" t="s">
        <v>67</v>
      </c>
      <c r="AB2534" t="s">
        <v>589</v>
      </c>
      <c r="AC2534" t="s">
        <v>278</v>
      </c>
      <c r="AD2534" t="s">
        <v>480</v>
      </c>
    </row>
    <row r="2535" spans="1:30" hidden="1" x14ac:dyDescent="0.3">
      <c r="A2535" t="s">
        <v>10782</v>
      </c>
      <c r="B2535" t="s">
        <v>10783</v>
      </c>
      <c r="C2535" s="1" t="str">
        <f t="shared" si="425"/>
        <v>21:0506</v>
      </c>
      <c r="D2535" s="1" t="str">
        <f t="shared" si="422"/>
        <v>21:0168</v>
      </c>
      <c r="E2535" t="s">
        <v>10784</v>
      </c>
      <c r="F2535" t="s">
        <v>10785</v>
      </c>
      <c r="H2535">
        <v>54.2691035</v>
      </c>
      <c r="I2535">
        <v>-60.274563399999998</v>
      </c>
      <c r="J2535" s="1" t="str">
        <f t="shared" si="423"/>
        <v>NGR lake sediment grab sample</v>
      </c>
      <c r="K2535" s="1" t="str">
        <f t="shared" si="424"/>
        <v>&lt;177 micron (NGR)</v>
      </c>
      <c r="L2535">
        <v>10</v>
      </c>
      <c r="M2535" t="s">
        <v>221</v>
      </c>
      <c r="N2535">
        <v>196</v>
      </c>
      <c r="O2535" t="s">
        <v>53</v>
      </c>
      <c r="P2535" t="s">
        <v>153</v>
      </c>
      <c r="Q2535" t="s">
        <v>95</v>
      </c>
      <c r="R2535" t="s">
        <v>38</v>
      </c>
      <c r="S2535" t="s">
        <v>55</v>
      </c>
      <c r="T2535" t="s">
        <v>40</v>
      </c>
      <c r="U2535" t="s">
        <v>789</v>
      </c>
      <c r="V2535" t="s">
        <v>179</v>
      </c>
      <c r="W2535" t="s">
        <v>40</v>
      </c>
      <c r="X2535" t="s">
        <v>179</v>
      </c>
      <c r="Y2535" t="s">
        <v>39</v>
      </c>
      <c r="Z2535" t="s">
        <v>67</v>
      </c>
      <c r="AA2535" t="s">
        <v>204</v>
      </c>
      <c r="AB2535" t="s">
        <v>462</v>
      </c>
      <c r="AC2535" t="s">
        <v>293</v>
      </c>
      <c r="AD2535" t="s">
        <v>478</v>
      </c>
    </row>
    <row r="2536" spans="1:30" hidden="1" x14ac:dyDescent="0.3">
      <c r="A2536" t="s">
        <v>10786</v>
      </c>
      <c r="B2536" t="s">
        <v>10787</v>
      </c>
      <c r="C2536" s="1" t="str">
        <f t="shared" si="425"/>
        <v>21:0506</v>
      </c>
      <c r="D2536" s="1" t="str">
        <f t="shared" si="422"/>
        <v>21:0168</v>
      </c>
      <c r="E2536" t="s">
        <v>10788</v>
      </c>
      <c r="F2536" t="s">
        <v>10789</v>
      </c>
      <c r="H2536">
        <v>54.297684199999999</v>
      </c>
      <c r="I2536">
        <v>-60.235845599999998</v>
      </c>
      <c r="J2536" s="1" t="str">
        <f t="shared" si="423"/>
        <v>NGR lake sediment grab sample</v>
      </c>
      <c r="K2536" s="1" t="str">
        <f t="shared" si="424"/>
        <v>&lt;177 micron (NGR)</v>
      </c>
      <c r="L2536">
        <v>10</v>
      </c>
      <c r="M2536" t="s">
        <v>230</v>
      </c>
      <c r="N2536">
        <v>197</v>
      </c>
      <c r="O2536" t="s">
        <v>276</v>
      </c>
      <c r="P2536" t="s">
        <v>79</v>
      </c>
      <c r="Q2536" t="s">
        <v>95</v>
      </c>
      <c r="R2536" t="s">
        <v>68</v>
      </c>
      <c r="S2536" t="s">
        <v>95</v>
      </c>
      <c r="T2536" t="s">
        <v>40</v>
      </c>
      <c r="U2536" t="s">
        <v>492</v>
      </c>
      <c r="V2536" t="s">
        <v>144</v>
      </c>
      <c r="W2536" t="s">
        <v>194</v>
      </c>
      <c r="X2536" t="s">
        <v>179</v>
      </c>
      <c r="Y2536" t="s">
        <v>39</v>
      </c>
      <c r="Z2536" t="s">
        <v>153</v>
      </c>
      <c r="AA2536" t="s">
        <v>204</v>
      </c>
      <c r="AB2536" t="s">
        <v>1250</v>
      </c>
      <c r="AC2536" t="s">
        <v>596</v>
      </c>
      <c r="AD2536" t="s">
        <v>48</v>
      </c>
    </row>
    <row r="2537" spans="1:30" hidden="1" x14ac:dyDescent="0.3">
      <c r="A2537" t="s">
        <v>10790</v>
      </c>
      <c r="B2537" t="s">
        <v>10791</v>
      </c>
      <c r="C2537" s="1" t="str">
        <f t="shared" si="425"/>
        <v>21:0506</v>
      </c>
      <c r="D2537" s="1" t="str">
        <f>HYPERLINK("http://geochem.nrcan.gc.ca/cdogs/content/svy/svy_e.htm", "")</f>
        <v/>
      </c>
      <c r="G2537" s="1" t="str">
        <f>HYPERLINK("http://geochem.nrcan.gc.ca/cdogs/content/cr_/cr_00056_e.htm", "56")</f>
        <v>56</v>
      </c>
      <c r="J2537" t="s">
        <v>161</v>
      </c>
      <c r="K2537" t="s">
        <v>162</v>
      </c>
      <c r="L2537">
        <v>10</v>
      </c>
      <c r="M2537" t="s">
        <v>163</v>
      </c>
      <c r="N2537">
        <v>198</v>
      </c>
      <c r="O2537" t="s">
        <v>107</v>
      </c>
      <c r="P2537" t="s">
        <v>789</v>
      </c>
      <c r="Q2537" t="s">
        <v>169</v>
      </c>
      <c r="R2537" t="s">
        <v>128</v>
      </c>
      <c r="S2537" t="s">
        <v>130</v>
      </c>
      <c r="T2537" t="s">
        <v>117</v>
      </c>
      <c r="U2537" t="s">
        <v>5045</v>
      </c>
      <c r="V2537" t="s">
        <v>1572</v>
      </c>
      <c r="W2537" t="s">
        <v>239</v>
      </c>
      <c r="X2537" t="s">
        <v>67</v>
      </c>
      <c r="Y2537" t="s">
        <v>38</v>
      </c>
      <c r="Z2537" t="s">
        <v>58</v>
      </c>
      <c r="AA2537" t="s">
        <v>107</v>
      </c>
      <c r="AB2537" t="s">
        <v>2662</v>
      </c>
      <c r="AC2537" t="s">
        <v>636</v>
      </c>
      <c r="AD2537" t="s">
        <v>880</v>
      </c>
    </row>
    <row r="2538" spans="1:30" hidden="1" x14ac:dyDescent="0.3">
      <c r="A2538" t="s">
        <v>10792</v>
      </c>
      <c r="B2538" t="s">
        <v>10793</v>
      </c>
      <c r="C2538" s="1" t="str">
        <f t="shared" si="425"/>
        <v>21:0506</v>
      </c>
      <c r="D2538" s="1" t="str">
        <f t="shared" ref="D2538:D2543" si="426">HYPERLINK("http://geochem.nrcan.gc.ca/cdogs/content/svy/svy210168_e.htm", "21:0168")</f>
        <v>21:0168</v>
      </c>
      <c r="E2538" t="s">
        <v>10794</v>
      </c>
      <c r="F2538" t="s">
        <v>10795</v>
      </c>
      <c r="H2538">
        <v>54.325038300000003</v>
      </c>
      <c r="I2538">
        <v>-60.253344599999998</v>
      </c>
      <c r="J2538" s="1" t="str">
        <f t="shared" ref="J2538:J2543" si="427">HYPERLINK("http://geochem.nrcan.gc.ca/cdogs/content/kwd/kwd020027_e.htm", "NGR lake sediment grab sample")</f>
        <v>NGR lake sediment grab sample</v>
      </c>
      <c r="K2538" s="1" t="str">
        <f t="shared" ref="K2538:K2543" si="428">HYPERLINK("http://geochem.nrcan.gc.ca/cdogs/content/kwd/kwd080006_e.htm", "&lt;177 micron (NGR)")</f>
        <v>&lt;177 micron (NGR)</v>
      </c>
      <c r="L2538">
        <v>10</v>
      </c>
      <c r="M2538" t="s">
        <v>238</v>
      </c>
      <c r="N2538">
        <v>199</v>
      </c>
      <c r="O2538" t="s">
        <v>397</v>
      </c>
      <c r="P2538" t="s">
        <v>153</v>
      </c>
      <c r="Q2538" t="s">
        <v>95</v>
      </c>
      <c r="R2538" t="s">
        <v>37</v>
      </c>
      <c r="S2538" t="s">
        <v>95</v>
      </c>
      <c r="T2538" t="s">
        <v>194</v>
      </c>
      <c r="U2538" t="s">
        <v>1871</v>
      </c>
      <c r="V2538" t="s">
        <v>60</v>
      </c>
      <c r="W2538" t="s">
        <v>40</v>
      </c>
      <c r="X2538" t="s">
        <v>70</v>
      </c>
      <c r="Y2538" t="s">
        <v>39</v>
      </c>
      <c r="Z2538" t="s">
        <v>164</v>
      </c>
      <c r="AA2538" t="s">
        <v>214</v>
      </c>
      <c r="AB2538" t="s">
        <v>67</v>
      </c>
      <c r="AC2538" t="s">
        <v>818</v>
      </c>
      <c r="AD2538" t="s">
        <v>1477</v>
      </c>
    </row>
    <row r="2539" spans="1:30" hidden="1" x14ac:dyDescent="0.3">
      <c r="A2539" t="s">
        <v>10796</v>
      </c>
      <c r="B2539" t="s">
        <v>10797</v>
      </c>
      <c r="C2539" s="1" t="str">
        <f t="shared" si="425"/>
        <v>21:0506</v>
      </c>
      <c r="D2539" s="1" t="str">
        <f t="shared" si="426"/>
        <v>21:0168</v>
      </c>
      <c r="E2539" t="s">
        <v>10798</v>
      </c>
      <c r="F2539" t="s">
        <v>10799</v>
      </c>
      <c r="H2539">
        <v>54.365865900000003</v>
      </c>
      <c r="I2539">
        <v>-60.244321599999999</v>
      </c>
      <c r="J2539" s="1" t="str">
        <f t="shared" si="427"/>
        <v>NGR lake sediment grab sample</v>
      </c>
      <c r="K2539" s="1" t="str">
        <f t="shared" si="428"/>
        <v>&lt;177 micron (NGR)</v>
      </c>
      <c r="L2539">
        <v>10</v>
      </c>
      <c r="M2539" t="s">
        <v>246</v>
      </c>
      <c r="N2539">
        <v>200</v>
      </c>
      <c r="O2539" t="s">
        <v>255</v>
      </c>
      <c r="P2539" t="s">
        <v>92</v>
      </c>
      <c r="Q2539" t="s">
        <v>95</v>
      </c>
      <c r="R2539" t="s">
        <v>68</v>
      </c>
      <c r="S2539" t="s">
        <v>55</v>
      </c>
      <c r="T2539" t="s">
        <v>40</v>
      </c>
      <c r="U2539" t="s">
        <v>1059</v>
      </c>
      <c r="V2539" t="s">
        <v>740</v>
      </c>
      <c r="W2539" t="s">
        <v>40</v>
      </c>
      <c r="X2539" t="s">
        <v>39</v>
      </c>
      <c r="Y2539" t="s">
        <v>37</v>
      </c>
      <c r="Z2539" t="s">
        <v>35</v>
      </c>
      <c r="AA2539" t="s">
        <v>258</v>
      </c>
      <c r="AB2539" t="s">
        <v>215</v>
      </c>
      <c r="AC2539" t="s">
        <v>2271</v>
      </c>
      <c r="AD2539" t="s">
        <v>354</v>
      </c>
    </row>
    <row r="2540" spans="1:30" hidden="1" x14ac:dyDescent="0.3">
      <c r="A2540" t="s">
        <v>10800</v>
      </c>
      <c r="B2540" t="s">
        <v>10801</v>
      </c>
      <c r="C2540" s="1" t="str">
        <f t="shared" si="425"/>
        <v>21:0506</v>
      </c>
      <c r="D2540" s="1" t="str">
        <f t="shared" si="426"/>
        <v>21:0168</v>
      </c>
      <c r="E2540" t="s">
        <v>10802</v>
      </c>
      <c r="F2540" t="s">
        <v>10803</v>
      </c>
      <c r="H2540">
        <v>54.403087499999998</v>
      </c>
      <c r="I2540">
        <v>-60.2652796</v>
      </c>
      <c r="J2540" s="1" t="str">
        <f t="shared" si="427"/>
        <v>NGR lake sediment grab sample</v>
      </c>
      <c r="K2540" s="1" t="str">
        <f t="shared" si="428"/>
        <v>&lt;177 micron (NGR)</v>
      </c>
      <c r="L2540">
        <v>11</v>
      </c>
      <c r="M2540" t="s">
        <v>34</v>
      </c>
      <c r="N2540">
        <v>201</v>
      </c>
      <c r="O2540" t="s">
        <v>1482</v>
      </c>
      <c r="P2540" t="s">
        <v>104</v>
      </c>
      <c r="Q2540" t="s">
        <v>39</v>
      </c>
      <c r="R2540" t="s">
        <v>232</v>
      </c>
      <c r="S2540" t="s">
        <v>185</v>
      </c>
      <c r="T2540" t="s">
        <v>40</v>
      </c>
      <c r="U2540" t="s">
        <v>4491</v>
      </c>
      <c r="V2540" t="s">
        <v>213</v>
      </c>
      <c r="W2540" t="s">
        <v>117</v>
      </c>
      <c r="X2540" t="s">
        <v>70</v>
      </c>
      <c r="Y2540" t="s">
        <v>193</v>
      </c>
      <c r="Z2540" t="s">
        <v>214</v>
      </c>
      <c r="AA2540" t="s">
        <v>135</v>
      </c>
      <c r="AB2540" t="s">
        <v>67</v>
      </c>
      <c r="AC2540" t="s">
        <v>1373</v>
      </c>
      <c r="AD2540" t="s">
        <v>2166</v>
      </c>
    </row>
    <row r="2541" spans="1:30" hidden="1" x14ac:dyDescent="0.3">
      <c r="A2541" t="s">
        <v>10804</v>
      </c>
      <c r="B2541" t="s">
        <v>10805</v>
      </c>
      <c r="C2541" s="1" t="str">
        <f t="shared" si="425"/>
        <v>21:0506</v>
      </c>
      <c r="D2541" s="1" t="str">
        <f t="shared" si="426"/>
        <v>21:0168</v>
      </c>
      <c r="E2541" t="s">
        <v>10802</v>
      </c>
      <c r="F2541" t="s">
        <v>10806</v>
      </c>
      <c r="H2541">
        <v>54.403087499999998</v>
      </c>
      <c r="I2541">
        <v>-60.2652796</v>
      </c>
      <c r="J2541" s="1" t="str">
        <f t="shared" si="427"/>
        <v>NGR lake sediment grab sample</v>
      </c>
      <c r="K2541" s="1" t="str">
        <f t="shared" si="428"/>
        <v>&lt;177 micron (NGR)</v>
      </c>
      <c r="L2541">
        <v>11</v>
      </c>
      <c r="M2541" t="s">
        <v>52</v>
      </c>
      <c r="N2541">
        <v>202</v>
      </c>
      <c r="O2541" t="s">
        <v>115</v>
      </c>
      <c r="P2541" t="s">
        <v>53</v>
      </c>
      <c r="Q2541" t="s">
        <v>37</v>
      </c>
      <c r="R2541" t="s">
        <v>134</v>
      </c>
      <c r="S2541" t="s">
        <v>176</v>
      </c>
      <c r="T2541" t="s">
        <v>40</v>
      </c>
      <c r="U2541" t="s">
        <v>4993</v>
      </c>
      <c r="V2541" t="s">
        <v>1503</v>
      </c>
      <c r="W2541" t="s">
        <v>40</v>
      </c>
      <c r="X2541" t="s">
        <v>39</v>
      </c>
      <c r="Y2541" t="s">
        <v>92</v>
      </c>
      <c r="Z2541" t="s">
        <v>337</v>
      </c>
      <c r="AA2541" t="s">
        <v>134</v>
      </c>
      <c r="AB2541" t="s">
        <v>1344</v>
      </c>
      <c r="AC2541" t="s">
        <v>1276</v>
      </c>
      <c r="AD2541" t="s">
        <v>1313</v>
      </c>
    </row>
    <row r="2542" spans="1:30" hidden="1" x14ac:dyDescent="0.3">
      <c r="A2542" t="s">
        <v>10807</v>
      </c>
      <c r="B2542" t="s">
        <v>10808</v>
      </c>
      <c r="C2542" s="1" t="str">
        <f t="shared" si="425"/>
        <v>21:0506</v>
      </c>
      <c r="D2542" s="1" t="str">
        <f t="shared" si="426"/>
        <v>21:0168</v>
      </c>
      <c r="E2542" t="s">
        <v>10802</v>
      </c>
      <c r="F2542" t="s">
        <v>10809</v>
      </c>
      <c r="H2542">
        <v>54.403087499999998</v>
      </c>
      <c r="I2542">
        <v>-60.2652796</v>
      </c>
      <c r="J2542" s="1" t="str">
        <f t="shared" si="427"/>
        <v>NGR lake sediment grab sample</v>
      </c>
      <c r="K2542" s="1" t="str">
        <f t="shared" si="428"/>
        <v>&lt;177 micron (NGR)</v>
      </c>
      <c r="L2542">
        <v>11</v>
      </c>
      <c r="M2542" t="s">
        <v>65</v>
      </c>
      <c r="N2542">
        <v>203</v>
      </c>
      <c r="O2542" t="s">
        <v>241</v>
      </c>
      <c r="P2542" t="s">
        <v>247</v>
      </c>
      <c r="Q2542" t="s">
        <v>136</v>
      </c>
      <c r="R2542" t="s">
        <v>377</v>
      </c>
      <c r="S2542" t="s">
        <v>193</v>
      </c>
      <c r="T2542" t="s">
        <v>40</v>
      </c>
      <c r="U2542" t="s">
        <v>10810</v>
      </c>
      <c r="V2542" t="s">
        <v>461</v>
      </c>
      <c r="W2542" t="s">
        <v>117</v>
      </c>
      <c r="X2542" t="s">
        <v>39</v>
      </c>
      <c r="Y2542" t="s">
        <v>185</v>
      </c>
      <c r="Z2542" t="s">
        <v>423</v>
      </c>
      <c r="AA2542" t="s">
        <v>135</v>
      </c>
      <c r="AB2542" t="s">
        <v>277</v>
      </c>
      <c r="AC2542" t="s">
        <v>10811</v>
      </c>
      <c r="AD2542" t="s">
        <v>2166</v>
      </c>
    </row>
    <row r="2543" spans="1:30" hidden="1" x14ac:dyDescent="0.3">
      <c r="A2543" t="s">
        <v>10812</v>
      </c>
      <c r="B2543" t="s">
        <v>10813</v>
      </c>
      <c r="C2543" s="1" t="str">
        <f t="shared" si="425"/>
        <v>21:0506</v>
      </c>
      <c r="D2543" s="1" t="str">
        <f t="shared" si="426"/>
        <v>21:0168</v>
      </c>
      <c r="E2543" t="s">
        <v>10814</v>
      </c>
      <c r="F2543" t="s">
        <v>10815</v>
      </c>
      <c r="H2543">
        <v>54.581426899999997</v>
      </c>
      <c r="I2543">
        <v>-60.961802800000001</v>
      </c>
      <c r="J2543" s="1" t="str">
        <f t="shared" si="427"/>
        <v>NGR lake sediment grab sample</v>
      </c>
      <c r="K2543" s="1" t="str">
        <f t="shared" si="428"/>
        <v>&lt;177 micron (NGR)</v>
      </c>
      <c r="L2543">
        <v>11</v>
      </c>
      <c r="M2543" t="s">
        <v>76</v>
      </c>
      <c r="N2543">
        <v>204</v>
      </c>
      <c r="O2543" t="s">
        <v>304</v>
      </c>
      <c r="P2543" t="s">
        <v>165</v>
      </c>
      <c r="Q2543" t="s">
        <v>95</v>
      </c>
      <c r="R2543" t="s">
        <v>79</v>
      </c>
      <c r="S2543" t="s">
        <v>153</v>
      </c>
      <c r="T2543" t="s">
        <v>194</v>
      </c>
      <c r="U2543" t="s">
        <v>10816</v>
      </c>
      <c r="V2543" t="s">
        <v>444</v>
      </c>
      <c r="W2543" t="s">
        <v>649</v>
      </c>
      <c r="X2543" t="s">
        <v>70</v>
      </c>
      <c r="Y2543" t="s">
        <v>55</v>
      </c>
      <c r="Z2543" t="s">
        <v>134</v>
      </c>
      <c r="AA2543" t="s">
        <v>44</v>
      </c>
      <c r="AB2543" t="s">
        <v>416</v>
      </c>
      <c r="AC2543" t="s">
        <v>47</v>
      </c>
      <c r="AD2543" t="s">
        <v>203</v>
      </c>
    </row>
    <row r="2544" spans="1:30" hidden="1" x14ac:dyDescent="0.3">
      <c r="A2544" t="s">
        <v>10817</v>
      </c>
      <c r="B2544" t="s">
        <v>10818</v>
      </c>
      <c r="C2544" s="1" t="str">
        <f t="shared" si="425"/>
        <v>21:0506</v>
      </c>
      <c r="D2544" s="1" t="str">
        <f>HYPERLINK("http://geochem.nrcan.gc.ca/cdogs/content/svy/svy_e.htm", "")</f>
        <v/>
      </c>
      <c r="G2544" s="1" t="str">
        <f>HYPERLINK("http://geochem.nrcan.gc.ca/cdogs/content/cr_/cr_00055_e.htm", "55")</f>
        <v>55</v>
      </c>
      <c r="J2544" t="s">
        <v>161</v>
      </c>
      <c r="K2544" t="s">
        <v>162</v>
      </c>
      <c r="L2544">
        <v>11</v>
      </c>
      <c r="M2544" t="s">
        <v>163</v>
      </c>
      <c r="N2544">
        <v>205</v>
      </c>
      <c r="O2544" t="s">
        <v>408</v>
      </c>
      <c r="P2544" t="s">
        <v>185</v>
      </c>
      <c r="Q2544" t="s">
        <v>55</v>
      </c>
      <c r="R2544" t="s">
        <v>130</v>
      </c>
      <c r="S2544" t="s">
        <v>55</v>
      </c>
      <c r="T2544" t="s">
        <v>40</v>
      </c>
      <c r="U2544" t="s">
        <v>8384</v>
      </c>
      <c r="V2544" t="s">
        <v>167</v>
      </c>
      <c r="W2544" t="s">
        <v>194</v>
      </c>
      <c r="X2544" t="s">
        <v>39</v>
      </c>
      <c r="Y2544" t="s">
        <v>55</v>
      </c>
      <c r="Z2544" t="s">
        <v>134</v>
      </c>
      <c r="AA2544" t="s">
        <v>44</v>
      </c>
      <c r="AB2544" t="s">
        <v>53</v>
      </c>
      <c r="AC2544" t="s">
        <v>316</v>
      </c>
      <c r="AD2544" t="s">
        <v>480</v>
      </c>
    </row>
    <row r="2545" spans="1:30" hidden="1" x14ac:dyDescent="0.3">
      <c r="A2545" t="s">
        <v>10819</v>
      </c>
      <c r="B2545" t="s">
        <v>10820</v>
      </c>
      <c r="C2545" s="1" t="str">
        <f t="shared" si="425"/>
        <v>21:0506</v>
      </c>
      <c r="D2545" s="1" t="str">
        <f t="shared" ref="D2545:D2573" si="429">HYPERLINK("http://geochem.nrcan.gc.ca/cdogs/content/svy/svy210168_e.htm", "21:0168")</f>
        <v>21:0168</v>
      </c>
      <c r="E2545" t="s">
        <v>10821</v>
      </c>
      <c r="F2545" t="s">
        <v>10822</v>
      </c>
      <c r="H2545">
        <v>54.606157199999998</v>
      </c>
      <c r="I2545">
        <v>-60.985001400000002</v>
      </c>
      <c r="J2545" s="1" t="str">
        <f t="shared" ref="J2545:J2573" si="430">HYPERLINK("http://geochem.nrcan.gc.ca/cdogs/content/kwd/kwd020027_e.htm", "NGR lake sediment grab sample")</f>
        <v>NGR lake sediment grab sample</v>
      </c>
      <c r="K2545" s="1" t="str">
        <f t="shared" ref="K2545:K2573" si="431">HYPERLINK("http://geochem.nrcan.gc.ca/cdogs/content/kwd/kwd080006_e.htm", "&lt;177 micron (NGR)")</f>
        <v>&lt;177 micron (NGR)</v>
      </c>
      <c r="L2545">
        <v>11</v>
      </c>
      <c r="M2545" t="s">
        <v>91</v>
      </c>
      <c r="N2545">
        <v>206</v>
      </c>
      <c r="O2545" t="s">
        <v>103</v>
      </c>
      <c r="P2545" t="s">
        <v>119</v>
      </c>
      <c r="Q2545" t="s">
        <v>95</v>
      </c>
      <c r="R2545" t="s">
        <v>119</v>
      </c>
      <c r="S2545" t="s">
        <v>55</v>
      </c>
      <c r="T2545" t="s">
        <v>40</v>
      </c>
      <c r="U2545" t="s">
        <v>3754</v>
      </c>
      <c r="V2545" t="s">
        <v>42</v>
      </c>
      <c r="W2545" t="s">
        <v>40</v>
      </c>
      <c r="X2545" t="s">
        <v>70</v>
      </c>
      <c r="Y2545" t="s">
        <v>39</v>
      </c>
      <c r="Z2545" t="s">
        <v>135</v>
      </c>
      <c r="AA2545" t="s">
        <v>204</v>
      </c>
      <c r="AB2545" t="s">
        <v>2291</v>
      </c>
      <c r="AC2545" t="s">
        <v>2195</v>
      </c>
      <c r="AD2545" t="s">
        <v>478</v>
      </c>
    </row>
    <row r="2546" spans="1:30" hidden="1" x14ac:dyDescent="0.3">
      <c r="A2546" t="s">
        <v>10823</v>
      </c>
      <c r="B2546" t="s">
        <v>10824</v>
      </c>
      <c r="C2546" s="1" t="str">
        <f t="shared" si="425"/>
        <v>21:0506</v>
      </c>
      <c r="D2546" s="1" t="str">
        <f t="shared" si="429"/>
        <v>21:0168</v>
      </c>
      <c r="E2546" t="s">
        <v>10825</v>
      </c>
      <c r="F2546" t="s">
        <v>10826</v>
      </c>
      <c r="H2546">
        <v>54.641224000000001</v>
      </c>
      <c r="I2546">
        <v>-60.955075999999998</v>
      </c>
      <c r="J2546" s="1" t="str">
        <f t="shared" si="430"/>
        <v>NGR lake sediment grab sample</v>
      </c>
      <c r="K2546" s="1" t="str">
        <f t="shared" si="431"/>
        <v>&lt;177 micron (NGR)</v>
      </c>
      <c r="L2546">
        <v>11</v>
      </c>
      <c r="M2546" t="s">
        <v>102</v>
      </c>
      <c r="N2546">
        <v>207</v>
      </c>
      <c r="O2546" t="s">
        <v>192</v>
      </c>
      <c r="P2546" t="s">
        <v>79</v>
      </c>
      <c r="Q2546" t="s">
        <v>95</v>
      </c>
      <c r="R2546" t="s">
        <v>202</v>
      </c>
      <c r="S2546" t="s">
        <v>95</v>
      </c>
      <c r="T2546" t="s">
        <v>40</v>
      </c>
      <c r="U2546" t="s">
        <v>134</v>
      </c>
      <c r="V2546" t="s">
        <v>248</v>
      </c>
      <c r="W2546" t="s">
        <v>40</v>
      </c>
      <c r="X2546" t="s">
        <v>179</v>
      </c>
      <c r="Y2546" t="s">
        <v>55</v>
      </c>
      <c r="Z2546" t="s">
        <v>67</v>
      </c>
      <c r="AA2546" t="s">
        <v>135</v>
      </c>
      <c r="AB2546" t="s">
        <v>493</v>
      </c>
      <c r="AC2546" t="s">
        <v>97</v>
      </c>
      <c r="AD2546" t="s">
        <v>324</v>
      </c>
    </row>
    <row r="2547" spans="1:30" hidden="1" x14ac:dyDescent="0.3">
      <c r="A2547" t="s">
        <v>10827</v>
      </c>
      <c r="B2547" t="s">
        <v>10828</v>
      </c>
      <c r="C2547" s="1" t="str">
        <f t="shared" si="425"/>
        <v>21:0506</v>
      </c>
      <c r="D2547" s="1" t="str">
        <f t="shared" si="429"/>
        <v>21:0168</v>
      </c>
      <c r="E2547" t="s">
        <v>10829</v>
      </c>
      <c r="F2547" t="s">
        <v>10830</v>
      </c>
      <c r="H2547">
        <v>54.6706991</v>
      </c>
      <c r="I2547">
        <v>-60.978145400000002</v>
      </c>
      <c r="J2547" s="1" t="str">
        <f t="shared" si="430"/>
        <v>NGR lake sediment grab sample</v>
      </c>
      <c r="K2547" s="1" t="str">
        <f t="shared" si="431"/>
        <v>&lt;177 micron (NGR)</v>
      </c>
      <c r="L2547">
        <v>11</v>
      </c>
      <c r="M2547" t="s">
        <v>113</v>
      </c>
      <c r="N2547">
        <v>208</v>
      </c>
      <c r="O2547" t="s">
        <v>103</v>
      </c>
      <c r="P2547" t="s">
        <v>119</v>
      </c>
      <c r="Q2547" t="s">
        <v>95</v>
      </c>
      <c r="R2547" t="s">
        <v>185</v>
      </c>
      <c r="S2547" t="s">
        <v>39</v>
      </c>
      <c r="T2547" t="s">
        <v>40</v>
      </c>
      <c r="U2547" t="s">
        <v>69</v>
      </c>
      <c r="V2547" t="s">
        <v>313</v>
      </c>
      <c r="W2547" t="s">
        <v>40</v>
      </c>
      <c r="X2547" t="s">
        <v>179</v>
      </c>
      <c r="Y2547" t="s">
        <v>136</v>
      </c>
      <c r="Z2547" t="s">
        <v>164</v>
      </c>
      <c r="AA2547" t="s">
        <v>58</v>
      </c>
      <c r="AB2547" t="s">
        <v>103</v>
      </c>
      <c r="AC2547" t="s">
        <v>5465</v>
      </c>
      <c r="AD2547" t="s">
        <v>107</v>
      </c>
    </row>
    <row r="2548" spans="1:30" hidden="1" x14ac:dyDescent="0.3">
      <c r="A2548" t="s">
        <v>10831</v>
      </c>
      <c r="B2548" t="s">
        <v>10832</v>
      </c>
      <c r="C2548" s="1" t="str">
        <f t="shared" si="425"/>
        <v>21:0506</v>
      </c>
      <c r="D2548" s="1" t="str">
        <f t="shared" si="429"/>
        <v>21:0168</v>
      </c>
      <c r="E2548" t="s">
        <v>10833</v>
      </c>
      <c r="F2548" t="s">
        <v>10834</v>
      </c>
      <c r="H2548">
        <v>54.738098000000001</v>
      </c>
      <c r="I2548">
        <v>-60.951471400000003</v>
      </c>
      <c r="J2548" s="1" t="str">
        <f t="shared" si="430"/>
        <v>NGR lake sediment grab sample</v>
      </c>
      <c r="K2548" s="1" t="str">
        <f t="shared" si="431"/>
        <v>&lt;177 micron (NGR)</v>
      </c>
      <c r="L2548">
        <v>11</v>
      </c>
      <c r="M2548" t="s">
        <v>127</v>
      </c>
      <c r="N2548">
        <v>209</v>
      </c>
      <c r="O2548" t="s">
        <v>789</v>
      </c>
      <c r="P2548" t="s">
        <v>104</v>
      </c>
      <c r="Q2548" t="s">
        <v>39</v>
      </c>
      <c r="R2548" t="s">
        <v>185</v>
      </c>
      <c r="S2548" t="s">
        <v>119</v>
      </c>
      <c r="T2548" t="s">
        <v>194</v>
      </c>
      <c r="U2548" t="s">
        <v>5288</v>
      </c>
      <c r="V2548" t="s">
        <v>339</v>
      </c>
      <c r="W2548" t="s">
        <v>117</v>
      </c>
      <c r="X2548" t="s">
        <v>39</v>
      </c>
      <c r="Y2548" t="s">
        <v>169</v>
      </c>
      <c r="Z2548" t="s">
        <v>337</v>
      </c>
      <c r="AA2548" t="s">
        <v>258</v>
      </c>
      <c r="AB2548" t="s">
        <v>784</v>
      </c>
      <c r="AC2548" t="s">
        <v>997</v>
      </c>
      <c r="AD2548" t="s">
        <v>170</v>
      </c>
    </row>
    <row r="2549" spans="1:30" hidden="1" x14ac:dyDescent="0.3">
      <c r="A2549" t="s">
        <v>10835</v>
      </c>
      <c r="B2549" t="s">
        <v>10836</v>
      </c>
      <c r="C2549" s="1" t="str">
        <f t="shared" si="425"/>
        <v>21:0506</v>
      </c>
      <c r="D2549" s="1" t="str">
        <f t="shared" si="429"/>
        <v>21:0168</v>
      </c>
      <c r="E2549" t="s">
        <v>10837</v>
      </c>
      <c r="F2549" t="s">
        <v>10838</v>
      </c>
      <c r="H2549">
        <v>54.7849073</v>
      </c>
      <c r="I2549">
        <v>-60.967830999999997</v>
      </c>
      <c r="J2549" s="1" t="str">
        <f t="shared" si="430"/>
        <v>NGR lake sediment grab sample</v>
      </c>
      <c r="K2549" s="1" t="str">
        <f t="shared" si="431"/>
        <v>&lt;177 micron (NGR)</v>
      </c>
      <c r="L2549">
        <v>11</v>
      </c>
      <c r="M2549" t="s">
        <v>142</v>
      </c>
      <c r="N2549">
        <v>210</v>
      </c>
      <c r="O2549" t="s">
        <v>403</v>
      </c>
      <c r="P2549" t="s">
        <v>79</v>
      </c>
      <c r="Q2549" t="s">
        <v>37</v>
      </c>
      <c r="R2549" t="s">
        <v>92</v>
      </c>
      <c r="S2549" t="s">
        <v>95</v>
      </c>
      <c r="T2549" t="s">
        <v>40</v>
      </c>
      <c r="U2549" t="s">
        <v>135</v>
      </c>
      <c r="V2549" t="s">
        <v>271</v>
      </c>
      <c r="W2549" t="s">
        <v>194</v>
      </c>
      <c r="X2549" t="s">
        <v>179</v>
      </c>
      <c r="Y2549" t="s">
        <v>79</v>
      </c>
      <c r="Z2549" t="s">
        <v>164</v>
      </c>
      <c r="AA2549" t="s">
        <v>58</v>
      </c>
      <c r="AB2549" t="s">
        <v>1489</v>
      </c>
      <c r="AC2549" t="s">
        <v>854</v>
      </c>
      <c r="AD2549" t="s">
        <v>48</v>
      </c>
    </row>
    <row r="2550" spans="1:30" hidden="1" x14ac:dyDescent="0.3">
      <c r="A2550" t="s">
        <v>10839</v>
      </c>
      <c r="B2550" t="s">
        <v>10840</v>
      </c>
      <c r="C2550" s="1" t="str">
        <f t="shared" si="425"/>
        <v>21:0506</v>
      </c>
      <c r="D2550" s="1" t="str">
        <f t="shared" si="429"/>
        <v>21:0168</v>
      </c>
      <c r="E2550" t="s">
        <v>10841</v>
      </c>
      <c r="F2550" t="s">
        <v>10842</v>
      </c>
      <c r="H2550">
        <v>54.818063799999997</v>
      </c>
      <c r="I2550">
        <v>-60.9569981</v>
      </c>
      <c r="J2550" s="1" t="str">
        <f t="shared" si="430"/>
        <v>NGR lake sediment grab sample</v>
      </c>
      <c r="K2550" s="1" t="str">
        <f t="shared" si="431"/>
        <v>&lt;177 micron (NGR)</v>
      </c>
      <c r="L2550">
        <v>11</v>
      </c>
      <c r="M2550" t="s">
        <v>150</v>
      </c>
      <c r="N2550">
        <v>211</v>
      </c>
      <c r="O2550" t="s">
        <v>69</v>
      </c>
      <c r="P2550" t="s">
        <v>103</v>
      </c>
      <c r="Q2550" t="s">
        <v>55</v>
      </c>
      <c r="R2550" t="s">
        <v>202</v>
      </c>
      <c r="S2550" t="s">
        <v>176</v>
      </c>
      <c r="T2550" t="s">
        <v>144</v>
      </c>
      <c r="U2550" t="s">
        <v>803</v>
      </c>
      <c r="V2550" t="s">
        <v>818</v>
      </c>
      <c r="W2550" t="s">
        <v>117</v>
      </c>
      <c r="X2550" t="s">
        <v>740</v>
      </c>
      <c r="Y2550" t="s">
        <v>202</v>
      </c>
      <c r="Z2550" t="s">
        <v>263</v>
      </c>
      <c r="AA2550" t="s">
        <v>196</v>
      </c>
      <c r="AB2550" t="s">
        <v>1250</v>
      </c>
      <c r="AC2550" t="s">
        <v>715</v>
      </c>
      <c r="AD2550" t="s">
        <v>449</v>
      </c>
    </row>
    <row r="2551" spans="1:30" hidden="1" x14ac:dyDescent="0.3">
      <c r="A2551" t="s">
        <v>10843</v>
      </c>
      <c r="B2551" t="s">
        <v>10844</v>
      </c>
      <c r="C2551" s="1" t="str">
        <f t="shared" si="425"/>
        <v>21:0506</v>
      </c>
      <c r="D2551" s="1" t="str">
        <f t="shared" si="429"/>
        <v>21:0168</v>
      </c>
      <c r="E2551" t="s">
        <v>10845</v>
      </c>
      <c r="F2551" t="s">
        <v>10846</v>
      </c>
      <c r="H2551">
        <v>54.843149199999999</v>
      </c>
      <c r="I2551">
        <v>-60.944126699999998</v>
      </c>
      <c r="J2551" s="1" t="str">
        <f t="shared" si="430"/>
        <v>NGR lake sediment grab sample</v>
      </c>
      <c r="K2551" s="1" t="str">
        <f t="shared" si="431"/>
        <v>&lt;177 micron (NGR)</v>
      </c>
      <c r="L2551">
        <v>11</v>
      </c>
      <c r="M2551" t="s">
        <v>175</v>
      </c>
      <c r="N2551">
        <v>212</v>
      </c>
      <c r="O2551" t="s">
        <v>760</v>
      </c>
      <c r="P2551" t="s">
        <v>48</v>
      </c>
      <c r="Q2551" t="s">
        <v>55</v>
      </c>
      <c r="R2551" t="s">
        <v>414</v>
      </c>
      <c r="S2551" t="s">
        <v>176</v>
      </c>
      <c r="T2551" t="s">
        <v>649</v>
      </c>
      <c r="U2551" t="s">
        <v>4750</v>
      </c>
      <c r="V2551" t="s">
        <v>37</v>
      </c>
      <c r="W2551" t="s">
        <v>144</v>
      </c>
      <c r="X2551" t="s">
        <v>6583</v>
      </c>
      <c r="Y2551" t="s">
        <v>92</v>
      </c>
      <c r="Z2551" t="s">
        <v>258</v>
      </c>
      <c r="AA2551" t="s">
        <v>48</v>
      </c>
      <c r="AB2551" t="s">
        <v>1285</v>
      </c>
      <c r="AC2551" t="s">
        <v>1736</v>
      </c>
      <c r="AD2551" t="s">
        <v>122</v>
      </c>
    </row>
    <row r="2552" spans="1:30" hidden="1" x14ac:dyDescent="0.3">
      <c r="A2552" t="s">
        <v>10847</v>
      </c>
      <c r="B2552" t="s">
        <v>10848</v>
      </c>
      <c r="C2552" s="1" t="str">
        <f t="shared" si="425"/>
        <v>21:0506</v>
      </c>
      <c r="D2552" s="1" t="str">
        <f t="shared" si="429"/>
        <v>21:0168</v>
      </c>
      <c r="E2552" t="s">
        <v>10849</v>
      </c>
      <c r="F2552" t="s">
        <v>10850</v>
      </c>
      <c r="H2552">
        <v>54.879153199999998</v>
      </c>
      <c r="I2552">
        <v>-60.932768199999998</v>
      </c>
      <c r="J2552" s="1" t="str">
        <f t="shared" si="430"/>
        <v>NGR lake sediment grab sample</v>
      </c>
      <c r="K2552" s="1" t="str">
        <f t="shared" si="431"/>
        <v>&lt;177 micron (NGR)</v>
      </c>
      <c r="L2552">
        <v>11</v>
      </c>
      <c r="M2552" t="s">
        <v>184</v>
      </c>
      <c r="N2552">
        <v>213</v>
      </c>
      <c r="O2552" t="s">
        <v>576</v>
      </c>
      <c r="P2552" t="s">
        <v>67</v>
      </c>
      <c r="Q2552" t="s">
        <v>39</v>
      </c>
      <c r="R2552" t="s">
        <v>131</v>
      </c>
      <c r="S2552" t="s">
        <v>95</v>
      </c>
      <c r="T2552" t="s">
        <v>40</v>
      </c>
      <c r="U2552" t="s">
        <v>391</v>
      </c>
      <c r="V2552" t="s">
        <v>94</v>
      </c>
      <c r="W2552" t="s">
        <v>194</v>
      </c>
      <c r="X2552" t="s">
        <v>179</v>
      </c>
      <c r="Y2552" t="s">
        <v>39</v>
      </c>
      <c r="Z2552" t="s">
        <v>134</v>
      </c>
      <c r="AA2552" t="s">
        <v>44</v>
      </c>
      <c r="AB2552" t="s">
        <v>2003</v>
      </c>
      <c r="AC2552" t="s">
        <v>1411</v>
      </c>
      <c r="AD2552" t="s">
        <v>86</v>
      </c>
    </row>
    <row r="2553" spans="1:30" hidden="1" x14ac:dyDescent="0.3">
      <c r="A2553" t="s">
        <v>10851</v>
      </c>
      <c r="B2553" t="s">
        <v>10852</v>
      </c>
      <c r="C2553" s="1" t="str">
        <f t="shared" si="425"/>
        <v>21:0506</v>
      </c>
      <c r="D2553" s="1" t="str">
        <f t="shared" si="429"/>
        <v>21:0168</v>
      </c>
      <c r="E2553" t="s">
        <v>10853</v>
      </c>
      <c r="F2553" t="s">
        <v>10854</v>
      </c>
      <c r="H2553">
        <v>54.910113899999999</v>
      </c>
      <c r="I2553">
        <v>-60.9251121</v>
      </c>
      <c r="J2553" s="1" t="str">
        <f t="shared" si="430"/>
        <v>NGR lake sediment grab sample</v>
      </c>
      <c r="K2553" s="1" t="str">
        <f t="shared" si="431"/>
        <v>&lt;177 micron (NGR)</v>
      </c>
      <c r="L2553">
        <v>11</v>
      </c>
      <c r="M2553" t="s">
        <v>191</v>
      </c>
      <c r="N2553">
        <v>214</v>
      </c>
      <c r="O2553" t="s">
        <v>152</v>
      </c>
      <c r="P2553" t="s">
        <v>477</v>
      </c>
      <c r="Q2553" t="s">
        <v>39</v>
      </c>
      <c r="R2553" t="s">
        <v>202</v>
      </c>
      <c r="S2553" t="s">
        <v>136</v>
      </c>
      <c r="T2553" t="s">
        <v>649</v>
      </c>
      <c r="U2553" t="s">
        <v>3341</v>
      </c>
      <c r="V2553" t="s">
        <v>85</v>
      </c>
      <c r="W2553" t="s">
        <v>117</v>
      </c>
      <c r="X2553" t="s">
        <v>70</v>
      </c>
      <c r="Y2553" t="s">
        <v>55</v>
      </c>
      <c r="Z2553" t="s">
        <v>337</v>
      </c>
      <c r="AA2553" t="s">
        <v>115</v>
      </c>
      <c r="AB2553" t="s">
        <v>1406</v>
      </c>
      <c r="AC2553" t="s">
        <v>119</v>
      </c>
      <c r="AD2553" t="s">
        <v>438</v>
      </c>
    </row>
    <row r="2554" spans="1:30" hidden="1" x14ac:dyDescent="0.3">
      <c r="A2554" t="s">
        <v>10855</v>
      </c>
      <c r="B2554" t="s">
        <v>10856</v>
      </c>
      <c r="C2554" s="1" t="str">
        <f t="shared" si="425"/>
        <v>21:0506</v>
      </c>
      <c r="D2554" s="1" t="str">
        <f t="shared" si="429"/>
        <v>21:0168</v>
      </c>
      <c r="E2554" t="s">
        <v>10857</v>
      </c>
      <c r="F2554" t="s">
        <v>10858</v>
      </c>
      <c r="H2554">
        <v>54.925779499999997</v>
      </c>
      <c r="I2554">
        <v>-60.927661100000002</v>
      </c>
      <c r="J2554" s="1" t="str">
        <f t="shared" si="430"/>
        <v>NGR lake sediment grab sample</v>
      </c>
      <c r="K2554" s="1" t="str">
        <f t="shared" si="431"/>
        <v>&lt;177 micron (NGR)</v>
      </c>
      <c r="L2554">
        <v>11</v>
      </c>
      <c r="M2554" t="s">
        <v>201</v>
      </c>
      <c r="N2554">
        <v>215</v>
      </c>
      <c r="O2554" t="s">
        <v>391</v>
      </c>
      <c r="P2554" t="s">
        <v>232</v>
      </c>
      <c r="Q2554" t="s">
        <v>95</v>
      </c>
      <c r="R2554" t="s">
        <v>256</v>
      </c>
      <c r="S2554" t="s">
        <v>54</v>
      </c>
      <c r="T2554" t="s">
        <v>40</v>
      </c>
      <c r="U2554" t="s">
        <v>10859</v>
      </c>
      <c r="V2554" t="s">
        <v>461</v>
      </c>
      <c r="W2554" t="s">
        <v>40</v>
      </c>
      <c r="X2554" t="s">
        <v>43</v>
      </c>
      <c r="Y2554" t="s">
        <v>55</v>
      </c>
      <c r="Z2554" t="s">
        <v>214</v>
      </c>
      <c r="AA2554" t="s">
        <v>204</v>
      </c>
      <c r="AB2554" t="s">
        <v>1736</v>
      </c>
      <c r="AC2554" t="s">
        <v>4752</v>
      </c>
      <c r="AD2554" t="s">
        <v>449</v>
      </c>
    </row>
    <row r="2555" spans="1:30" hidden="1" x14ac:dyDescent="0.3">
      <c r="A2555" t="s">
        <v>10860</v>
      </c>
      <c r="B2555" t="s">
        <v>10861</v>
      </c>
      <c r="C2555" s="1" t="str">
        <f t="shared" si="425"/>
        <v>21:0506</v>
      </c>
      <c r="D2555" s="1" t="str">
        <f t="shared" si="429"/>
        <v>21:0168</v>
      </c>
      <c r="E2555" t="s">
        <v>10862</v>
      </c>
      <c r="F2555" t="s">
        <v>10863</v>
      </c>
      <c r="H2555">
        <v>54.970807800000003</v>
      </c>
      <c r="I2555">
        <v>-60.969497799999999</v>
      </c>
      <c r="J2555" s="1" t="str">
        <f t="shared" si="430"/>
        <v>NGR lake sediment grab sample</v>
      </c>
      <c r="K2555" s="1" t="str">
        <f t="shared" si="431"/>
        <v>&lt;177 micron (NGR)</v>
      </c>
      <c r="L2555">
        <v>11</v>
      </c>
      <c r="M2555" t="s">
        <v>210</v>
      </c>
      <c r="N2555">
        <v>216</v>
      </c>
      <c r="O2555" t="s">
        <v>423</v>
      </c>
      <c r="P2555" t="s">
        <v>67</v>
      </c>
      <c r="Q2555" t="s">
        <v>95</v>
      </c>
      <c r="R2555" t="s">
        <v>119</v>
      </c>
      <c r="S2555" t="s">
        <v>176</v>
      </c>
      <c r="T2555" t="s">
        <v>40</v>
      </c>
      <c r="U2555" t="s">
        <v>10864</v>
      </c>
      <c r="V2555" t="s">
        <v>55</v>
      </c>
      <c r="W2555" t="s">
        <v>194</v>
      </c>
      <c r="X2555" t="s">
        <v>43</v>
      </c>
      <c r="Y2555" t="s">
        <v>136</v>
      </c>
      <c r="Z2555" t="s">
        <v>58</v>
      </c>
      <c r="AA2555" t="s">
        <v>314</v>
      </c>
      <c r="AB2555" t="s">
        <v>259</v>
      </c>
      <c r="AC2555" t="s">
        <v>3711</v>
      </c>
      <c r="AD2555" t="s">
        <v>71</v>
      </c>
    </row>
    <row r="2556" spans="1:30" hidden="1" x14ac:dyDescent="0.3">
      <c r="A2556" t="s">
        <v>10865</v>
      </c>
      <c r="B2556" t="s">
        <v>10866</v>
      </c>
      <c r="C2556" s="1" t="str">
        <f t="shared" si="425"/>
        <v>21:0506</v>
      </c>
      <c r="D2556" s="1" t="str">
        <f t="shared" si="429"/>
        <v>21:0168</v>
      </c>
      <c r="E2556" t="s">
        <v>10867</v>
      </c>
      <c r="F2556" t="s">
        <v>10868</v>
      </c>
      <c r="H2556">
        <v>54.986536299999997</v>
      </c>
      <c r="I2556">
        <v>-60.999245999999999</v>
      </c>
      <c r="J2556" s="1" t="str">
        <f t="shared" si="430"/>
        <v>NGR lake sediment grab sample</v>
      </c>
      <c r="K2556" s="1" t="str">
        <f t="shared" si="431"/>
        <v>&lt;177 micron (NGR)</v>
      </c>
      <c r="L2556">
        <v>11</v>
      </c>
      <c r="M2556" t="s">
        <v>221</v>
      </c>
      <c r="N2556">
        <v>217</v>
      </c>
      <c r="O2556" t="s">
        <v>35</v>
      </c>
      <c r="P2556" t="s">
        <v>119</v>
      </c>
      <c r="Q2556" t="s">
        <v>95</v>
      </c>
      <c r="R2556" t="s">
        <v>185</v>
      </c>
      <c r="S2556" t="s">
        <v>68</v>
      </c>
      <c r="T2556" t="s">
        <v>40</v>
      </c>
      <c r="U2556" t="s">
        <v>3710</v>
      </c>
      <c r="V2556" t="s">
        <v>415</v>
      </c>
      <c r="W2556" t="s">
        <v>40</v>
      </c>
      <c r="X2556" t="s">
        <v>43</v>
      </c>
      <c r="Y2556" t="s">
        <v>39</v>
      </c>
      <c r="Z2556" t="s">
        <v>204</v>
      </c>
      <c r="AA2556" t="s">
        <v>67</v>
      </c>
      <c r="AB2556" t="s">
        <v>590</v>
      </c>
      <c r="AC2556" t="s">
        <v>461</v>
      </c>
      <c r="AD2556" t="s">
        <v>216</v>
      </c>
    </row>
    <row r="2557" spans="1:30" hidden="1" x14ac:dyDescent="0.3">
      <c r="A2557" t="s">
        <v>10869</v>
      </c>
      <c r="B2557" t="s">
        <v>10870</v>
      </c>
      <c r="C2557" s="1" t="str">
        <f t="shared" si="425"/>
        <v>21:0506</v>
      </c>
      <c r="D2557" s="1" t="str">
        <f t="shared" si="429"/>
        <v>21:0168</v>
      </c>
      <c r="E2557" t="s">
        <v>10871</v>
      </c>
      <c r="F2557" t="s">
        <v>10872</v>
      </c>
      <c r="H2557">
        <v>54.971351800000001</v>
      </c>
      <c r="I2557">
        <v>-61.027094599999998</v>
      </c>
      <c r="J2557" s="1" t="str">
        <f t="shared" si="430"/>
        <v>NGR lake sediment grab sample</v>
      </c>
      <c r="K2557" s="1" t="str">
        <f t="shared" si="431"/>
        <v>&lt;177 micron (NGR)</v>
      </c>
      <c r="L2557">
        <v>11</v>
      </c>
      <c r="M2557" t="s">
        <v>230</v>
      </c>
      <c r="N2557">
        <v>218</v>
      </c>
      <c r="O2557" t="s">
        <v>391</v>
      </c>
      <c r="P2557" t="s">
        <v>54</v>
      </c>
      <c r="Q2557" t="s">
        <v>37</v>
      </c>
      <c r="R2557" t="s">
        <v>256</v>
      </c>
      <c r="S2557" t="s">
        <v>202</v>
      </c>
      <c r="T2557" t="s">
        <v>40</v>
      </c>
      <c r="U2557" t="s">
        <v>3199</v>
      </c>
      <c r="V2557" t="s">
        <v>705</v>
      </c>
      <c r="W2557" t="s">
        <v>40</v>
      </c>
      <c r="X2557" t="s">
        <v>179</v>
      </c>
      <c r="Y2557" t="s">
        <v>68</v>
      </c>
      <c r="Z2557" t="s">
        <v>214</v>
      </c>
      <c r="AA2557" t="s">
        <v>134</v>
      </c>
      <c r="AB2557" t="s">
        <v>987</v>
      </c>
      <c r="AC2557" t="s">
        <v>714</v>
      </c>
      <c r="AD2557" t="s">
        <v>1236</v>
      </c>
    </row>
    <row r="2558" spans="1:30" hidden="1" x14ac:dyDescent="0.3">
      <c r="A2558" t="s">
        <v>10873</v>
      </c>
      <c r="B2558" t="s">
        <v>10874</v>
      </c>
      <c r="C2558" s="1" t="str">
        <f t="shared" si="425"/>
        <v>21:0506</v>
      </c>
      <c r="D2558" s="1" t="str">
        <f t="shared" si="429"/>
        <v>21:0168</v>
      </c>
      <c r="E2558" t="s">
        <v>10875</v>
      </c>
      <c r="F2558" t="s">
        <v>10876</v>
      </c>
      <c r="H2558">
        <v>54.984909600000002</v>
      </c>
      <c r="I2558">
        <v>-61.081227699999999</v>
      </c>
      <c r="J2558" s="1" t="str">
        <f t="shared" si="430"/>
        <v>NGR lake sediment grab sample</v>
      </c>
      <c r="K2558" s="1" t="str">
        <f t="shared" si="431"/>
        <v>&lt;177 micron (NGR)</v>
      </c>
      <c r="L2558">
        <v>11</v>
      </c>
      <c r="M2558" t="s">
        <v>238</v>
      </c>
      <c r="N2558">
        <v>219</v>
      </c>
      <c r="O2558" t="s">
        <v>66</v>
      </c>
      <c r="P2558" t="s">
        <v>38</v>
      </c>
      <c r="Q2558" t="s">
        <v>95</v>
      </c>
      <c r="R2558" t="s">
        <v>119</v>
      </c>
      <c r="S2558" t="s">
        <v>55</v>
      </c>
      <c r="T2558" t="s">
        <v>40</v>
      </c>
      <c r="U2558" t="s">
        <v>115</v>
      </c>
      <c r="V2558" t="s">
        <v>1642</v>
      </c>
      <c r="W2558" t="s">
        <v>40</v>
      </c>
      <c r="X2558" t="s">
        <v>43</v>
      </c>
      <c r="Y2558" t="s">
        <v>95</v>
      </c>
      <c r="Z2558" t="s">
        <v>134</v>
      </c>
      <c r="AA2558" t="s">
        <v>134</v>
      </c>
      <c r="AB2558" t="s">
        <v>213</v>
      </c>
      <c r="AC2558" t="s">
        <v>590</v>
      </c>
      <c r="AD2558" t="s">
        <v>324</v>
      </c>
    </row>
    <row r="2559" spans="1:30" hidden="1" x14ac:dyDescent="0.3">
      <c r="A2559" t="s">
        <v>10877</v>
      </c>
      <c r="B2559" t="s">
        <v>10878</v>
      </c>
      <c r="C2559" s="1" t="str">
        <f t="shared" si="425"/>
        <v>21:0506</v>
      </c>
      <c r="D2559" s="1" t="str">
        <f t="shared" si="429"/>
        <v>21:0168</v>
      </c>
      <c r="E2559" t="s">
        <v>10879</v>
      </c>
      <c r="F2559" t="s">
        <v>10880</v>
      </c>
      <c r="H2559">
        <v>54.996864199999997</v>
      </c>
      <c r="I2559">
        <v>-61.1262154</v>
      </c>
      <c r="J2559" s="1" t="str">
        <f t="shared" si="430"/>
        <v>NGR lake sediment grab sample</v>
      </c>
      <c r="K2559" s="1" t="str">
        <f t="shared" si="431"/>
        <v>&lt;177 micron (NGR)</v>
      </c>
      <c r="L2559">
        <v>11</v>
      </c>
      <c r="M2559" t="s">
        <v>246</v>
      </c>
      <c r="N2559">
        <v>220</v>
      </c>
      <c r="O2559" t="s">
        <v>414</v>
      </c>
      <c r="P2559" t="s">
        <v>176</v>
      </c>
      <c r="Q2559" t="s">
        <v>55</v>
      </c>
      <c r="R2559" t="s">
        <v>54</v>
      </c>
      <c r="S2559" t="s">
        <v>153</v>
      </c>
      <c r="T2559" t="s">
        <v>40</v>
      </c>
      <c r="U2559" t="s">
        <v>3445</v>
      </c>
      <c r="V2559" t="s">
        <v>39</v>
      </c>
      <c r="W2559" t="s">
        <v>40</v>
      </c>
      <c r="X2559" t="s">
        <v>179</v>
      </c>
      <c r="Y2559" t="s">
        <v>55</v>
      </c>
      <c r="Z2559" t="s">
        <v>204</v>
      </c>
      <c r="AA2559" t="s">
        <v>204</v>
      </c>
      <c r="AB2559" t="s">
        <v>2776</v>
      </c>
      <c r="AC2559" t="s">
        <v>590</v>
      </c>
      <c r="AD2559" t="s">
        <v>80</v>
      </c>
    </row>
    <row r="2560" spans="1:30" hidden="1" x14ac:dyDescent="0.3">
      <c r="A2560" t="s">
        <v>10881</v>
      </c>
      <c r="B2560" t="s">
        <v>10882</v>
      </c>
      <c r="C2560" s="1" t="str">
        <f t="shared" si="425"/>
        <v>21:0506</v>
      </c>
      <c r="D2560" s="1" t="str">
        <f t="shared" si="429"/>
        <v>21:0168</v>
      </c>
      <c r="E2560" t="s">
        <v>10883</v>
      </c>
      <c r="F2560" t="s">
        <v>10884</v>
      </c>
      <c r="H2560">
        <v>54.9913162</v>
      </c>
      <c r="I2560">
        <v>-61.168539799999998</v>
      </c>
      <c r="J2560" s="1" t="str">
        <f t="shared" si="430"/>
        <v>NGR lake sediment grab sample</v>
      </c>
      <c r="K2560" s="1" t="str">
        <f t="shared" si="431"/>
        <v>&lt;177 micron (NGR)</v>
      </c>
      <c r="L2560">
        <v>12</v>
      </c>
      <c r="M2560" t="s">
        <v>34</v>
      </c>
      <c r="N2560">
        <v>221</v>
      </c>
      <c r="O2560" t="s">
        <v>129</v>
      </c>
      <c r="P2560" t="s">
        <v>193</v>
      </c>
      <c r="Q2560" t="s">
        <v>95</v>
      </c>
      <c r="R2560" t="s">
        <v>119</v>
      </c>
      <c r="S2560" t="s">
        <v>55</v>
      </c>
      <c r="T2560" t="s">
        <v>40</v>
      </c>
      <c r="U2560" t="s">
        <v>571</v>
      </c>
      <c r="V2560" t="s">
        <v>117</v>
      </c>
      <c r="W2560" t="s">
        <v>194</v>
      </c>
      <c r="X2560" t="s">
        <v>43</v>
      </c>
      <c r="Y2560" t="s">
        <v>136</v>
      </c>
      <c r="Z2560" t="s">
        <v>185</v>
      </c>
      <c r="AA2560" t="s">
        <v>214</v>
      </c>
      <c r="AB2560" t="s">
        <v>259</v>
      </c>
      <c r="AC2560" t="s">
        <v>39</v>
      </c>
      <c r="AD2560" t="s">
        <v>196</v>
      </c>
    </row>
    <row r="2561" spans="1:30" hidden="1" x14ac:dyDescent="0.3">
      <c r="A2561" t="s">
        <v>10885</v>
      </c>
      <c r="B2561" t="s">
        <v>10886</v>
      </c>
      <c r="C2561" s="1" t="str">
        <f t="shared" si="425"/>
        <v>21:0506</v>
      </c>
      <c r="D2561" s="1" t="str">
        <f t="shared" si="429"/>
        <v>21:0168</v>
      </c>
      <c r="E2561" t="s">
        <v>10883</v>
      </c>
      <c r="F2561" t="s">
        <v>10887</v>
      </c>
      <c r="H2561">
        <v>54.9913162</v>
      </c>
      <c r="I2561">
        <v>-61.168539799999998</v>
      </c>
      <c r="J2561" s="1" t="str">
        <f t="shared" si="430"/>
        <v>NGR lake sediment grab sample</v>
      </c>
      <c r="K2561" s="1" t="str">
        <f t="shared" si="431"/>
        <v>&lt;177 micron (NGR)</v>
      </c>
      <c r="L2561">
        <v>12</v>
      </c>
      <c r="M2561" t="s">
        <v>52</v>
      </c>
      <c r="N2561">
        <v>222</v>
      </c>
      <c r="O2561" t="s">
        <v>397</v>
      </c>
      <c r="P2561" t="s">
        <v>193</v>
      </c>
      <c r="Q2561" t="s">
        <v>95</v>
      </c>
      <c r="R2561" t="s">
        <v>119</v>
      </c>
      <c r="S2561" t="s">
        <v>39</v>
      </c>
      <c r="T2561" t="s">
        <v>40</v>
      </c>
      <c r="U2561" t="s">
        <v>66</v>
      </c>
      <c r="V2561" t="s">
        <v>2296</v>
      </c>
      <c r="W2561" t="s">
        <v>40</v>
      </c>
      <c r="X2561" t="s">
        <v>179</v>
      </c>
      <c r="Y2561" t="s">
        <v>136</v>
      </c>
      <c r="Z2561" t="s">
        <v>185</v>
      </c>
      <c r="AA2561" t="s">
        <v>214</v>
      </c>
      <c r="AB2561" t="s">
        <v>571</v>
      </c>
      <c r="AC2561" t="s">
        <v>97</v>
      </c>
      <c r="AD2561" t="s">
        <v>314</v>
      </c>
    </row>
    <row r="2562" spans="1:30" hidden="1" x14ac:dyDescent="0.3">
      <c r="A2562" t="s">
        <v>10888</v>
      </c>
      <c r="B2562" t="s">
        <v>10889</v>
      </c>
      <c r="C2562" s="1" t="str">
        <f t="shared" si="425"/>
        <v>21:0506</v>
      </c>
      <c r="D2562" s="1" t="str">
        <f t="shared" si="429"/>
        <v>21:0168</v>
      </c>
      <c r="E2562" t="s">
        <v>10883</v>
      </c>
      <c r="F2562" t="s">
        <v>10890</v>
      </c>
      <c r="H2562">
        <v>54.9913162</v>
      </c>
      <c r="I2562">
        <v>-61.168539799999998</v>
      </c>
      <c r="J2562" s="1" t="str">
        <f t="shared" si="430"/>
        <v>NGR lake sediment grab sample</v>
      </c>
      <c r="K2562" s="1" t="str">
        <f t="shared" si="431"/>
        <v>&lt;177 micron (NGR)</v>
      </c>
      <c r="L2562">
        <v>12</v>
      </c>
      <c r="M2562" t="s">
        <v>65</v>
      </c>
      <c r="N2562">
        <v>223</v>
      </c>
      <c r="O2562" t="s">
        <v>103</v>
      </c>
      <c r="P2562" t="s">
        <v>176</v>
      </c>
      <c r="Q2562" t="s">
        <v>95</v>
      </c>
      <c r="R2562" t="s">
        <v>176</v>
      </c>
      <c r="S2562" t="s">
        <v>55</v>
      </c>
      <c r="T2562" t="s">
        <v>40</v>
      </c>
      <c r="U2562" t="s">
        <v>66</v>
      </c>
      <c r="V2562" t="s">
        <v>2296</v>
      </c>
      <c r="W2562" t="s">
        <v>40</v>
      </c>
      <c r="X2562" t="s">
        <v>43</v>
      </c>
      <c r="Y2562" t="s">
        <v>136</v>
      </c>
      <c r="Z2562" t="s">
        <v>185</v>
      </c>
      <c r="AA2562" t="s">
        <v>214</v>
      </c>
      <c r="AB2562" t="s">
        <v>2258</v>
      </c>
      <c r="AC2562" t="s">
        <v>47</v>
      </c>
      <c r="AD2562" t="s">
        <v>196</v>
      </c>
    </row>
    <row r="2563" spans="1:30" hidden="1" x14ac:dyDescent="0.3">
      <c r="A2563" t="s">
        <v>10891</v>
      </c>
      <c r="B2563" t="s">
        <v>10892</v>
      </c>
      <c r="C2563" s="1" t="str">
        <f t="shared" si="425"/>
        <v>21:0506</v>
      </c>
      <c r="D2563" s="1" t="str">
        <f t="shared" si="429"/>
        <v>21:0168</v>
      </c>
      <c r="E2563" t="s">
        <v>10893</v>
      </c>
      <c r="F2563" t="s">
        <v>10894</v>
      </c>
      <c r="H2563">
        <v>54.979238199999998</v>
      </c>
      <c r="I2563">
        <v>-61.183044899999999</v>
      </c>
      <c r="J2563" s="1" t="str">
        <f t="shared" si="430"/>
        <v>NGR lake sediment grab sample</v>
      </c>
      <c r="K2563" s="1" t="str">
        <f t="shared" si="431"/>
        <v>&lt;177 micron (NGR)</v>
      </c>
      <c r="L2563">
        <v>12</v>
      </c>
      <c r="M2563" t="s">
        <v>76</v>
      </c>
      <c r="N2563">
        <v>224</v>
      </c>
      <c r="O2563" t="s">
        <v>1019</v>
      </c>
      <c r="P2563" t="s">
        <v>192</v>
      </c>
      <c r="Q2563" t="s">
        <v>95</v>
      </c>
      <c r="R2563" t="s">
        <v>176</v>
      </c>
      <c r="S2563" t="s">
        <v>38</v>
      </c>
      <c r="T2563" t="s">
        <v>40</v>
      </c>
      <c r="U2563" t="s">
        <v>1134</v>
      </c>
      <c r="V2563" t="s">
        <v>167</v>
      </c>
      <c r="W2563" t="s">
        <v>194</v>
      </c>
      <c r="X2563" t="s">
        <v>43</v>
      </c>
      <c r="Y2563" t="s">
        <v>79</v>
      </c>
      <c r="Z2563" t="s">
        <v>423</v>
      </c>
      <c r="AA2563" t="s">
        <v>58</v>
      </c>
      <c r="AB2563" t="s">
        <v>1585</v>
      </c>
      <c r="AC2563" t="s">
        <v>293</v>
      </c>
      <c r="AD2563" t="s">
        <v>196</v>
      </c>
    </row>
    <row r="2564" spans="1:30" hidden="1" x14ac:dyDescent="0.3">
      <c r="A2564" t="s">
        <v>10895</v>
      </c>
      <c r="B2564" t="s">
        <v>10896</v>
      </c>
      <c r="C2564" s="1" t="str">
        <f t="shared" si="425"/>
        <v>21:0506</v>
      </c>
      <c r="D2564" s="1" t="str">
        <f t="shared" si="429"/>
        <v>21:0168</v>
      </c>
      <c r="E2564" t="s">
        <v>10897</v>
      </c>
      <c r="F2564" t="s">
        <v>10898</v>
      </c>
      <c r="H2564">
        <v>54.960516900000002</v>
      </c>
      <c r="I2564">
        <v>-61.222002400000001</v>
      </c>
      <c r="J2564" s="1" t="str">
        <f t="shared" si="430"/>
        <v>NGR lake sediment grab sample</v>
      </c>
      <c r="K2564" s="1" t="str">
        <f t="shared" si="431"/>
        <v>&lt;177 micron (NGR)</v>
      </c>
      <c r="L2564">
        <v>12</v>
      </c>
      <c r="M2564" t="s">
        <v>91</v>
      </c>
      <c r="N2564">
        <v>225</v>
      </c>
      <c r="O2564" t="s">
        <v>35</v>
      </c>
      <c r="P2564" t="s">
        <v>130</v>
      </c>
      <c r="Q2564" t="s">
        <v>95</v>
      </c>
      <c r="R2564" t="s">
        <v>79</v>
      </c>
      <c r="S2564" t="s">
        <v>37</v>
      </c>
      <c r="T2564" t="s">
        <v>40</v>
      </c>
      <c r="U2564" t="s">
        <v>873</v>
      </c>
      <c r="V2564" t="s">
        <v>271</v>
      </c>
      <c r="W2564" t="s">
        <v>40</v>
      </c>
      <c r="X2564" t="s">
        <v>43</v>
      </c>
      <c r="Y2564" t="s">
        <v>68</v>
      </c>
      <c r="Z2564" t="s">
        <v>134</v>
      </c>
      <c r="AA2564" t="s">
        <v>258</v>
      </c>
      <c r="AB2564" t="s">
        <v>2003</v>
      </c>
      <c r="AC2564" t="s">
        <v>250</v>
      </c>
      <c r="AD2564" t="s">
        <v>44</v>
      </c>
    </row>
    <row r="2565" spans="1:30" hidden="1" x14ac:dyDescent="0.3">
      <c r="A2565" t="s">
        <v>10899</v>
      </c>
      <c r="B2565" t="s">
        <v>10900</v>
      </c>
      <c r="C2565" s="1" t="str">
        <f t="shared" si="425"/>
        <v>21:0506</v>
      </c>
      <c r="D2565" s="1" t="str">
        <f t="shared" si="429"/>
        <v>21:0168</v>
      </c>
      <c r="E2565" t="s">
        <v>10901</v>
      </c>
      <c r="F2565" t="s">
        <v>10902</v>
      </c>
      <c r="H2565">
        <v>54.961553000000002</v>
      </c>
      <c r="I2565">
        <v>-61.306539399999998</v>
      </c>
      <c r="J2565" s="1" t="str">
        <f t="shared" si="430"/>
        <v>NGR lake sediment grab sample</v>
      </c>
      <c r="K2565" s="1" t="str">
        <f t="shared" si="431"/>
        <v>&lt;177 micron (NGR)</v>
      </c>
      <c r="L2565">
        <v>12</v>
      </c>
      <c r="M2565" t="s">
        <v>102</v>
      </c>
      <c r="N2565">
        <v>226</v>
      </c>
      <c r="O2565" t="s">
        <v>364</v>
      </c>
      <c r="P2565" t="s">
        <v>256</v>
      </c>
      <c r="Q2565" t="s">
        <v>95</v>
      </c>
      <c r="R2565" t="s">
        <v>571</v>
      </c>
      <c r="S2565" t="s">
        <v>232</v>
      </c>
      <c r="T2565" t="s">
        <v>40</v>
      </c>
      <c r="U2565" t="s">
        <v>10903</v>
      </c>
      <c r="V2565" t="s">
        <v>2278</v>
      </c>
      <c r="W2565" t="s">
        <v>40</v>
      </c>
      <c r="X2565" t="s">
        <v>70</v>
      </c>
      <c r="Y2565" t="s">
        <v>37</v>
      </c>
      <c r="Z2565" t="s">
        <v>263</v>
      </c>
      <c r="AA2565" t="s">
        <v>67</v>
      </c>
      <c r="AB2565" t="s">
        <v>1344</v>
      </c>
      <c r="AC2565" t="s">
        <v>233</v>
      </c>
      <c r="AD2565" t="s">
        <v>438</v>
      </c>
    </row>
    <row r="2566" spans="1:30" hidden="1" x14ac:dyDescent="0.3">
      <c r="A2566" t="s">
        <v>10904</v>
      </c>
      <c r="B2566" t="s">
        <v>10905</v>
      </c>
      <c r="C2566" s="1" t="str">
        <f t="shared" si="425"/>
        <v>21:0506</v>
      </c>
      <c r="D2566" s="1" t="str">
        <f t="shared" si="429"/>
        <v>21:0168</v>
      </c>
      <c r="E2566" t="s">
        <v>10906</v>
      </c>
      <c r="F2566" t="s">
        <v>10907</v>
      </c>
      <c r="H2566">
        <v>54.948867800000002</v>
      </c>
      <c r="I2566">
        <v>-61.325763999999999</v>
      </c>
      <c r="J2566" s="1" t="str">
        <f t="shared" si="430"/>
        <v>NGR lake sediment grab sample</v>
      </c>
      <c r="K2566" s="1" t="str">
        <f t="shared" si="431"/>
        <v>&lt;177 micron (NGR)</v>
      </c>
      <c r="L2566">
        <v>12</v>
      </c>
      <c r="M2566" t="s">
        <v>113</v>
      </c>
      <c r="N2566">
        <v>227</v>
      </c>
      <c r="O2566" t="s">
        <v>733</v>
      </c>
      <c r="P2566" t="s">
        <v>344</v>
      </c>
      <c r="Q2566" t="s">
        <v>95</v>
      </c>
      <c r="R2566" t="s">
        <v>255</v>
      </c>
      <c r="S2566" t="s">
        <v>576</v>
      </c>
      <c r="T2566" t="s">
        <v>40</v>
      </c>
      <c r="U2566" t="s">
        <v>2600</v>
      </c>
      <c r="V2566" t="s">
        <v>2271</v>
      </c>
      <c r="W2566" t="s">
        <v>40</v>
      </c>
      <c r="X2566" t="s">
        <v>43</v>
      </c>
      <c r="Y2566" t="s">
        <v>37</v>
      </c>
      <c r="Z2566" t="s">
        <v>164</v>
      </c>
      <c r="AA2566" t="s">
        <v>45</v>
      </c>
      <c r="AB2566" t="s">
        <v>547</v>
      </c>
      <c r="AC2566" t="s">
        <v>248</v>
      </c>
      <c r="AD2566" t="s">
        <v>314</v>
      </c>
    </row>
    <row r="2567" spans="1:30" hidden="1" x14ac:dyDescent="0.3">
      <c r="A2567" t="s">
        <v>10908</v>
      </c>
      <c r="B2567" t="s">
        <v>10909</v>
      </c>
      <c r="C2567" s="1" t="str">
        <f t="shared" si="425"/>
        <v>21:0506</v>
      </c>
      <c r="D2567" s="1" t="str">
        <f t="shared" si="429"/>
        <v>21:0168</v>
      </c>
      <c r="E2567" t="s">
        <v>10910</v>
      </c>
      <c r="F2567" t="s">
        <v>10911</v>
      </c>
      <c r="H2567">
        <v>54.939401500000002</v>
      </c>
      <c r="I2567">
        <v>-61.3799852</v>
      </c>
      <c r="J2567" s="1" t="str">
        <f t="shared" si="430"/>
        <v>NGR lake sediment grab sample</v>
      </c>
      <c r="K2567" s="1" t="str">
        <f t="shared" si="431"/>
        <v>&lt;177 micron (NGR)</v>
      </c>
      <c r="L2567">
        <v>12</v>
      </c>
      <c r="M2567" t="s">
        <v>127</v>
      </c>
      <c r="N2567">
        <v>228</v>
      </c>
      <c r="O2567" t="s">
        <v>414</v>
      </c>
      <c r="P2567" t="s">
        <v>164</v>
      </c>
      <c r="Q2567" t="s">
        <v>95</v>
      </c>
      <c r="R2567" t="s">
        <v>145</v>
      </c>
      <c r="S2567" t="s">
        <v>153</v>
      </c>
      <c r="T2567" t="s">
        <v>40</v>
      </c>
      <c r="U2567" t="s">
        <v>5778</v>
      </c>
      <c r="V2567" t="s">
        <v>106</v>
      </c>
      <c r="W2567" t="s">
        <v>40</v>
      </c>
      <c r="X2567" t="s">
        <v>43</v>
      </c>
      <c r="Y2567" t="s">
        <v>37</v>
      </c>
      <c r="Z2567" t="s">
        <v>67</v>
      </c>
      <c r="AA2567" t="s">
        <v>214</v>
      </c>
      <c r="AB2567" t="s">
        <v>259</v>
      </c>
      <c r="AC2567" t="s">
        <v>250</v>
      </c>
      <c r="AD2567" t="s">
        <v>45</v>
      </c>
    </row>
    <row r="2568" spans="1:30" hidden="1" x14ac:dyDescent="0.3">
      <c r="A2568" t="s">
        <v>10912</v>
      </c>
      <c r="B2568" t="s">
        <v>10913</v>
      </c>
      <c r="C2568" s="1" t="str">
        <f t="shared" si="425"/>
        <v>21:0506</v>
      </c>
      <c r="D2568" s="1" t="str">
        <f t="shared" si="429"/>
        <v>21:0168</v>
      </c>
      <c r="E2568" t="s">
        <v>10914</v>
      </c>
      <c r="F2568" t="s">
        <v>10915</v>
      </c>
      <c r="H2568">
        <v>54.944344000000001</v>
      </c>
      <c r="I2568">
        <v>-61.425751400000003</v>
      </c>
      <c r="J2568" s="1" t="str">
        <f t="shared" si="430"/>
        <v>NGR lake sediment grab sample</v>
      </c>
      <c r="K2568" s="1" t="str">
        <f t="shared" si="431"/>
        <v>&lt;177 micron (NGR)</v>
      </c>
      <c r="L2568">
        <v>12</v>
      </c>
      <c r="M2568" t="s">
        <v>142</v>
      </c>
      <c r="N2568">
        <v>229</v>
      </c>
      <c r="O2568" t="s">
        <v>108</v>
      </c>
      <c r="P2568" t="s">
        <v>169</v>
      </c>
      <c r="Q2568" t="s">
        <v>95</v>
      </c>
      <c r="R2568" t="s">
        <v>134</v>
      </c>
      <c r="S2568" t="s">
        <v>193</v>
      </c>
      <c r="T2568" t="s">
        <v>40</v>
      </c>
      <c r="U2568" t="s">
        <v>1318</v>
      </c>
      <c r="V2568" t="s">
        <v>714</v>
      </c>
      <c r="W2568" t="s">
        <v>40</v>
      </c>
      <c r="X2568" t="s">
        <v>43</v>
      </c>
      <c r="Y2568" t="s">
        <v>55</v>
      </c>
      <c r="Z2568" t="s">
        <v>134</v>
      </c>
      <c r="AA2568" t="s">
        <v>258</v>
      </c>
      <c r="AB2568" t="s">
        <v>2747</v>
      </c>
      <c r="AC2568" t="s">
        <v>248</v>
      </c>
      <c r="AD2568" t="s">
        <v>196</v>
      </c>
    </row>
    <row r="2569" spans="1:30" hidden="1" x14ac:dyDescent="0.3">
      <c r="A2569" t="s">
        <v>10916</v>
      </c>
      <c r="B2569" t="s">
        <v>10917</v>
      </c>
      <c r="C2569" s="1" t="str">
        <f t="shared" si="425"/>
        <v>21:0506</v>
      </c>
      <c r="D2569" s="1" t="str">
        <f t="shared" si="429"/>
        <v>21:0168</v>
      </c>
      <c r="E2569" t="s">
        <v>10918</v>
      </c>
      <c r="F2569" t="s">
        <v>10919</v>
      </c>
      <c r="H2569">
        <v>54.963830899999998</v>
      </c>
      <c r="I2569">
        <v>-61.463119300000002</v>
      </c>
      <c r="J2569" s="1" t="str">
        <f t="shared" si="430"/>
        <v>NGR lake sediment grab sample</v>
      </c>
      <c r="K2569" s="1" t="str">
        <f t="shared" si="431"/>
        <v>&lt;177 micron (NGR)</v>
      </c>
      <c r="L2569">
        <v>12</v>
      </c>
      <c r="M2569" t="s">
        <v>150</v>
      </c>
      <c r="N2569">
        <v>230</v>
      </c>
      <c r="O2569" t="s">
        <v>329</v>
      </c>
      <c r="P2569" t="s">
        <v>36</v>
      </c>
      <c r="Q2569" t="s">
        <v>95</v>
      </c>
      <c r="R2569" t="s">
        <v>276</v>
      </c>
      <c r="S2569" t="s">
        <v>202</v>
      </c>
      <c r="T2569" t="s">
        <v>40</v>
      </c>
      <c r="U2569" t="s">
        <v>222</v>
      </c>
      <c r="V2569" t="s">
        <v>106</v>
      </c>
      <c r="W2569" t="s">
        <v>40</v>
      </c>
      <c r="X2569" t="s">
        <v>43</v>
      </c>
      <c r="Y2569" t="s">
        <v>37</v>
      </c>
      <c r="Z2569" t="s">
        <v>185</v>
      </c>
      <c r="AA2569" t="s">
        <v>135</v>
      </c>
      <c r="AB2569" t="s">
        <v>225</v>
      </c>
      <c r="AC2569" t="s">
        <v>250</v>
      </c>
      <c r="AD2569" t="s">
        <v>45</v>
      </c>
    </row>
    <row r="2570" spans="1:30" hidden="1" x14ac:dyDescent="0.3">
      <c r="A2570" t="s">
        <v>10920</v>
      </c>
      <c r="B2570" t="s">
        <v>10921</v>
      </c>
      <c r="C2570" s="1" t="str">
        <f t="shared" si="425"/>
        <v>21:0506</v>
      </c>
      <c r="D2570" s="1" t="str">
        <f t="shared" si="429"/>
        <v>21:0168</v>
      </c>
      <c r="E2570" t="s">
        <v>10922</v>
      </c>
      <c r="F2570" t="s">
        <v>10923</v>
      </c>
      <c r="H2570">
        <v>54.970784199999997</v>
      </c>
      <c r="I2570">
        <v>-61.505411299999999</v>
      </c>
      <c r="J2570" s="1" t="str">
        <f t="shared" si="430"/>
        <v>NGR lake sediment grab sample</v>
      </c>
      <c r="K2570" s="1" t="str">
        <f t="shared" si="431"/>
        <v>&lt;177 micron (NGR)</v>
      </c>
      <c r="L2570">
        <v>12</v>
      </c>
      <c r="M2570" t="s">
        <v>175</v>
      </c>
      <c r="N2570">
        <v>231</v>
      </c>
      <c r="O2570" t="s">
        <v>103</v>
      </c>
      <c r="P2570" t="s">
        <v>54</v>
      </c>
      <c r="Q2570" t="s">
        <v>95</v>
      </c>
      <c r="R2570" t="s">
        <v>78</v>
      </c>
      <c r="S2570" t="s">
        <v>202</v>
      </c>
      <c r="T2570" t="s">
        <v>40</v>
      </c>
      <c r="U2570" t="s">
        <v>1227</v>
      </c>
      <c r="V2570" t="s">
        <v>179</v>
      </c>
      <c r="W2570" t="s">
        <v>40</v>
      </c>
      <c r="X2570" t="s">
        <v>43</v>
      </c>
      <c r="Y2570" t="s">
        <v>39</v>
      </c>
      <c r="Z2570" t="s">
        <v>67</v>
      </c>
      <c r="AA2570" t="s">
        <v>135</v>
      </c>
      <c r="AB2570" t="s">
        <v>416</v>
      </c>
      <c r="AC2570" t="s">
        <v>250</v>
      </c>
      <c r="AD2570" t="s">
        <v>44</v>
      </c>
    </row>
    <row r="2571" spans="1:30" hidden="1" x14ac:dyDescent="0.3">
      <c r="A2571" t="s">
        <v>10924</v>
      </c>
      <c r="B2571" t="s">
        <v>10925</v>
      </c>
      <c r="C2571" s="1" t="str">
        <f t="shared" si="425"/>
        <v>21:0506</v>
      </c>
      <c r="D2571" s="1" t="str">
        <f t="shared" si="429"/>
        <v>21:0168</v>
      </c>
      <c r="E2571" t="s">
        <v>10926</v>
      </c>
      <c r="F2571" t="s">
        <v>10927</v>
      </c>
      <c r="H2571">
        <v>54.977747000000001</v>
      </c>
      <c r="I2571">
        <v>-61.582531799999998</v>
      </c>
      <c r="J2571" s="1" t="str">
        <f t="shared" si="430"/>
        <v>NGR lake sediment grab sample</v>
      </c>
      <c r="K2571" s="1" t="str">
        <f t="shared" si="431"/>
        <v>&lt;177 micron (NGR)</v>
      </c>
      <c r="L2571">
        <v>12</v>
      </c>
      <c r="M2571" t="s">
        <v>184</v>
      </c>
      <c r="N2571">
        <v>232</v>
      </c>
      <c r="O2571" t="s">
        <v>263</v>
      </c>
      <c r="P2571" t="s">
        <v>153</v>
      </c>
      <c r="Q2571" t="s">
        <v>95</v>
      </c>
      <c r="R2571" t="s">
        <v>192</v>
      </c>
      <c r="S2571" t="s">
        <v>92</v>
      </c>
      <c r="T2571" t="s">
        <v>40</v>
      </c>
      <c r="U2571" t="s">
        <v>69</v>
      </c>
      <c r="V2571" t="s">
        <v>42</v>
      </c>
      <c r="W2571" t="s">
        <v>40</v>
      </c>
      <c r="X2571" t="s">
        <v>179</v>
      </c>
      <c r="Y2571" t="s">
        <v>39</v>
      </c>
      <c r="Z2571" t="s">
        <v>164</v>
      </c>
      <c r="AA2571" t="s">
        <v>134</v>
      </c>
      <c r="AB2571" t="s">
        <v>67</v>
      </c>
      <c r="AC2571" t="s">
        <v>248</v>
      </c>
      <c r="AD2571" t="s">
        <v>83</v>
      </c>
    </row>
    <row r="2572" spans="1:30" hidden="1" x14ac:dyDescent="0.3">
      <c r="A2572" t="s">
        <v>10928</v>
      </c>
      <c r="B2572" t="s">
        <v>10929</v>
      </c>
      <c r="C2572" s="1" t="str">
        <f t="shared" si="425"/>
        <v>21:0506</v>
      </c>
      <c r="D2572" s="1" t="str">
        <f t="shared" si="429"/>
        <v>21:0168</v>
      </c>
      <c r="E2572" t="s">
        <v>10930</v>
      </c>
      <c r="F2572" t="s">
        <v>10931</v>
      </c>
      <c r="H2572">
        <v>54.956335899999999</v>
      </c>
      <c r="I2572">
        <v>-61.580708700000002</v>
      </c>
      <c r="J2572" s="1" t="str">
        <f t="shared" si="430"/>
        <v>NGR lake sediment grab sample</v>
      </c>
      <c r="K2572" s="1" t="str">
        <f t="shared" si="431"/>
        <v>&lt;177 micron (NGR)</v>
      </c>
      <c r="L2572">
        <v>12</v>
      </c>
      <c r="M2572" t="s">
        <v>191</v>
      </c>
      <c r="N2572">
        <v>233</v>
      </c>
      <c r="O2572" t="s">
        <v>135</v>
      </c>
      <c r="P2572" t="s">
        <v>169</v>
      </c>
      <c r="Q2572" t="s">
        <v>95</v>
      </c>
      <c r="R2572" t="s">
        <v>265</v>
      </c>
      <c r="S2572" t="s">
        <v>176</v>
      </c>
      <c r="T2572" t="s">
        <v>40</v>
      </c>
      <c r="U2572" t="s">
        <v>44</v>
      </c>
      <c r="V2572" t="s">
        <v>1181</v>
      </c>
      <c r="W2572" t="s">
        <v>40</v>
      </c>
      <c r="X2572" t="s">
        <v>43</v>
      </c>
      <c r="Y2572" t="s">
        <v>95</v>
      </c>
      <c r="Z2572" t="s">
        <v>204</v>
      </c>
      <c r="AA2572" t="s">
        <v>204</v>
      </c>
      <c r="AB2572" t="s">
        <v>46</v>
      </c>
      <c r="AC2572" t="s">
        <v>248</v>
      </c>
      <c r="AD2572" t="s">
        <v>45</v>
      </c>
    </row>
    <row r="2573" spans="1:30" hidden="1" x14ac:dyDescent="0.3">
      <c r="A2573" t="s">
        <v>10932</v>
      </c>
      <c r="B2573" t="s">
        <v>10933</v>
      </c>
      <c r="C2573" s="1" t="str">
        <f t="shared" si="425"/>
        <v>21:0506</v>
      </c>
      <c r="D2573" s="1" t="str">
        <f t="shared" si="429"/>
        <v>21:0168</v>
      </c>
      <c r="E2573" t="s">
        <v>10934</v>
      </c>
      <c r="F2573" t="s">
        <v>10935</v>
      </c>
      <c r="H2573">
        <v>54.939768299999997</v>
      </c>
      <c r="I2573">
        <v>-61.5289796</v>
      </c>
      <c r="J2573" s="1" t="str">
        <f t="shared" si="430"/>
        <v>NGR lake sediment grab sample</v>
      </c>
      <c r="K2573" s="1" t="str">
        <f t="shared" si="431"/>
        <v>&lt;177 micron (NGR)</v>
      </c>
      <c r="L2573">
        <v>12</v>
      </c>
      <c r="M2573" t="s">
        <v>201</v>
      </c>
      <c r="N2573">
        <v>234</v>
      </c>
      <c r="O2573" t="s">
        <v>53</v>
      </c>
      <c r="P2573" t="s">
        <v>54</v>
      </c>
      <c r="Q2573" t="s">
        <v>95</v>
      </c>
      <c r="R2573" t="s">
        <v>276</v>
      </c>
      <c r="S2573" t="s">
        <v>36</v>
      </c>
      <c r="T2573" t="s">
        <v>40</v>
      </c>
      <c r="U2573" t="s">
        <v>3536</v>
      </c>
      <c r="V2573" t="s">
        <v>714</v>
      </c>
      <c r="W2573" t="s">
        <v>40</v>
      </c>
      <c r="X2573" t="s">
        <v>43</v>
      </c>
      <c r="Y2573" t="s">
        <v>39</v>
      </c>
      <c r="Z2573" t="s">
        <v>134</v>
      </c>
      <c r="AA2573" t="s">
        <v>58</v>
      </c>
      <c r="AB2573" t="s">
        <v>683</v>
      </c>
      <c r="AC2573" t="s">
        <v>248</v>
      </c>
      <c r="AD2573" t="s">
        <v>314</v>
      </c>
    </row>
    <row r="2574" spans="1:30" hidden="1" x14ac:dyDescent="0.3">
      <c r="A2574" t="s">
        <v>10936</v>
      </c>
      <c r="B2574" t="s">
        <v>10937</v>
      </c>
      <c r="C2574" s="1" t="str">
        <f t="shared" si="425"/>
        <v>21:0506</v>
      </c>
      <c r="D2574" s="1" t="str">
        <f>HYPERLINK("http://geochem.nrcan.gc.ca/cdogs/content/svy/svy_e.htm", "")</f>
        <v/>
      </c>
      <c r="G2574" s="1" t="str">
        <f>HYPERLINK("http://geochem.nrcan.gc.ca/cdogs/content/cr_/cr_00056_e.htm", "56")</f>
        <v>56</v>
      </c>
      <c r="J2574" t="s">
        <v>161</v>
      </c>
      <c r="K2574" t="s">
        <v>162</v>
      </c>
      <c r="L2574">
        <v>12</v>
      </c>
      <c r="M2574" t="s">
        <v>163</v>
      </c>
      <c r="N2574">
        <v>235</v>
      </c>
      <c r="O2574" t="s">
        <v>409</v>
      </c>
      <c r="P2574" t="s">
        <v>258</v>
      </c>
      <c r="Q2574" t="s">
        <v>145</v>
      </c>
      <c r="R2574" t="s">
        <v>129</v>
      </c>
      <c r="S2574" t="s">
        <v>130</v>
      </c>
      <c r="T2574" t="s">
        <v>117</v>
      </c>
      <c r="U2574" t="s">
        <v>1216</v>
      </c>
      <c r="V2574" t="s">
        <v>278</v>
      </c>
      <c r="W2574" t="s">
        <v>239</v>
      </c>
      <c r="X2574" t="s">
        <v>1523</v>
      </c>
      <c r="Y2574" t="s">
        <v>38</v>
      </c>
      <c r="Z2574" t="s">
        <v>211</v>
      </c>
      <c r="AA2574" t="s">
        <v>107</v>
      </c>
      <c r="AB2574" t="s">
        <v>715</v>
      </c>
      <c r="AC2574" t="s">
        <v>2716</v>
      </c>
      <c r="AD2574" t="s">
        <v>2391</v>
      </c>
    </row>
    <row r="2575" spans="1:30" hidden="1" x14ac:dyDescent="0.3">
      <c r="A2575" t="s">
        <v>10938</v>
      </c>
      <c r="B2575" t="s">
        <v>10939</v>
      </c>
      <c r="C2575" s="1" t="str">
        <f t="shared" si="425"/>
        <v>21:0506</v>
      </c>
      <c r="D2575" s="1" t="str">
        <f t="shared" ref="D2575:D2591" si="432">HYPERLINK("http://geochem.nrcan.gc.ca/cdogs/content/svy/svy210168_e.htm", "21:0168")</f>
        <v>21:0168</v>
      </c>
      <c r="E2575" t="s">
        <v>10940</v>
      </c>
      <c r="F2575" t="s">
        <v>10941</v>
      </c>
      <c r="H2575">
        <v>54.9232777</v>
      </c>
      <c r="I2575">
        <v>-61.4672871</v>
      </c>
      <c r="J2575" s="1" t="str">
        <f t="shared" ref="J2575:J2591" si="433">HYPERLINK("http://geochem.nrcan.gc.ca/cdogs/content/kwd/kwd020027_e.htm", "NGR lake sediment grab sample")</f>
        <v>NGR lake sediment grab sample</v>
      </c>
      <c r="K2575" s="1" t="str">
        <f t="shared" ref="K2575:K2591" si="434">HYPERLINK("http://geochem.nrcan.gc.ca/cdogs/content/kwd/kwd080006_e.htm", "&lt;177 micron (NGR)")</f>
        <v>&lt;177 micron (NGR)</v>
      </c>
      <c r="L2575">
        <v>12</v>
      </c>
      <c r="M2575" t="s">
        <v>210</v>
      </c>
      <c r="N2575">
        <v>236</v>
      </c>
      <c r="O2575" t="s">
        <v>329</v>
      </c>
      <c r="P2575" t="s">
        <v>165</v>
      </c>
      <c r="Q2575" t="s">
        <v>95</v>
      </c>
      <c r="R2575" t="s">
        <v>35</v>
      </c>
      <c r="S2575" t="s">
        <v>36</v>
      </c>
      <c r="T2575" t="s">
        <v>40</v>
      </c>
      <c r="U2575" t="s">
        <v>10283</v>
      </c>
      <c r="V2575" t="s">
        <v>818</v>
      </c>
      <c r="W2575" t="s">
        <v>40</v>
      </c>
      <c r="X2575" t="s">
        <v>43</v>
      </c>
      <c r="Y2575" t="s">
        <v>55</v>
      </c>
      <c r="Z2575" t="s">
        <v>423</v>
      </c>
      <c r="AA2575" t="s">
        <v>214</v>
      </c>
      <c r="AB2575" t="s">
        <v>493</v>
      </c>
      <c r="AC2575" t="s">
        <v>144</v>
      </c>
      <c r="AD2575" t="s">
        <v>83</v>
      </c>
    </row>
    <row r="2576" spans="1:30" hidden="1" x14ac:dyDescent="0.3">
      <c r="A2576" t="s">
        <v>10942</v>
      </c>
      <c r="B2576" t="s">
        <v>10943</v>
      </c>
      <c r="C2576" s="1" t="str">
        <f t="shared" si="425"/>
        <v>21:0506</v>
      </c>
      <c r="D2576" s="1" t="str">
        <f t="shared" si="432"/>
        <v>21:0168</v>
      </c>
      <c r="E2576" t="s">
        <v>10944</v>
      </c>
      <c r="F2576" t="s">
        <v>10945</v>
      </c>
      <c r="H2576">
        <v>54.920569800000003</v>
      </c>
      <c r="I2576">
        <v>-61.412480199999997</v>
      </c>
      <c r="J2576" s="1" t="str">
        <f t="shared" si="433"/>
        <v>NGR lake sediment grab sample</v>
      </c>
      <c r="K2576" s="1" t="str">
        <f t="shared" si="434"/>
        <v>&lt;177 micron (NGR)</v>
      </c>
      <c r="L2576">
        <v>12</v>
      </c>
      <c r="M2576" t="s">
        <v>221</v>
      </c>
      <c r="N2576">
        <v>237</v>
      </c>
      <c r="O2576" t="s">
        <v>255</v>
      </c>
      <c r="P2576" t="s">
        <v>145</v>
      </c>
      <c r="Q2576" t="s">
        <v>95</v>
      </c>
      <c r="R2576" t="s">
        <v>193</v>
      </c>
      <c r="S2576" t="s">
        <v>185</v>
      </c>
      <c r="T2576" t="s">
        <v>194</v>
      </c>
      <c r="U2576" t="s">
        <v>10946</v>
      </c>
      <c r="V2576" t="s">
        <v>596</v>
      </c>
      <c r="W2576" t="s">
        <v>40</v>
      </c>
      <c r="X2576" t="s">
        <v>179</v>
      </c>
      <c r="Y2576" t="s">
        <v>95</v>
      </c>
      <c r="Z2576" t="s">
        <v>67</v>
      </c>
      <c r="AA2576" t="s">
        <v>58</v>
      </c>
      <c r="AB2576" t="s">
        <v>2444</v>
      </c>
      <c r="AC2576" t="s">
        <v>250</v>
      </c>
      <c r="AD2576" t="s">
        <v>314</v>
      </c>
    </row>
    <row r="2577" spans="1:30" hidden="1" x14ac:dyDescent="0.3">
      <c r="A2577" t="s">
        <v>10947</v>
      </c>
      <c r="B2577" t="s">
        <v>10948</v>
      </c>
      <c r="C2577" s="1" t="str">
        <f t="shared" si="425"/>
        <v>21:0506</v>
      </c>
      <c r="D2577" s="1" t="str">
        <f t="shared" si="432"/>
        <v>21:0168</v>
      </c>
      <c r="E2577" t="s">
        <v>10949</v>
      </c>
      <c r="F2577" t="s">
        <v>10950</v>
      </c>
      <c r="H2577">
        <v>54.9256113</v>
      </c>
      <c r="I2577">
        <v>-61.352355099999997</v>
      </c>
      <c r="J2577" s="1" t="str">
        <f t="shared" si="433"/>
        <v>NGR lake sediment grab sample</v>
      </c>
      <c r="K2577" s="1" t="str">
        <f t="shared" si="434"/>
        <v>&lt;177 micron (NGR)</v>
      </c>
      <c r="L2577">
        <v>12</v>
      </c>
      <c r="M2577" t="s">
        <v>230</v>
      </c>
      <c r="N2577">
        <v>238</v>
      </c>
      <c r="O2577" t="s">
        <v>135</v>
      </c>
      <c r="P2577" t="s">
        <v>165</v>
      </c>
      <c r="Q2577" t="s">
        <v>95</v>
      </c>
      <c r="R2577" t="s">
        <v>193</v>
      </c>
      <c r="S2577" t="s">
        <v>136</v>
      </c>
      <c r="T2577" t="s">
        <v>40</v>
      </c>
      <c r="U2577" t="s">
        <v>2493</v>
      </c>
      <c r="V2577" t="s">
        <v>179</v>
      </c>
      <c r="W2577" t="s">
        <v>40</v>
      </c>
      <c r="X2577" t="s">
        <v>43</v>
      </c>
      <c r="Y2577" t="s">
        <v>95</v>
      </c>
      <c r="Z2577" t="s">
        <v>67</v>
      </c>
      <c r="AA2577" t="s">
        <v>58</v>
      </c>
      <c r="AB2577" t="s">
        <v>2258</v>
      </c>
      <c r="AC2577" t="s">
        <v>250</v>
      </c>
      <c r="AD2577" t="s">
        <v>58</v>
      </c>
    </row>
    <row r="2578" spans="1:30" hidden="1" x14ac:dyDescent="0.3">
      <c r="A2578" t="s">
        <v>10951</v>
      </c>
      <c r="B2578" t="s">
        <v>10952</v>
      </c>
      <c r="C2578" s="1" t="str">
        <f t="shared" si="425"/>
        <v>21:0506</v>
      </c>
      <c r="D2578" s="1" t="str">
        <f t="shared" si="432"/>
        <v>21:0168</v>
      </c>
      <c r="E2578" t="s">
        <v>10953</v>
      </c>
      <c r="F2578" t="s">
        <v>10954</v>
      </c>
      <c r="H2578">
        <v>54.9096969</v>
      </c>
      <c r="I2578">
        <v>-61.259749200000002</v>
      </c>
      <c r="J2578" s="1" t="str">
        <f t="shared" si="433"/>
        <v>NGR lake sediment grab sample</v>
      </c>
      <c r="K2578" s="1" t="str">
        <f t="shared" si="434"/>
        <v>&lt;177 micron (NGR)</v>
      </c>
      <c r="L2578">
        <v>12</v>
      </c>
      <c r="M2578" t="s">
        <v>238</v>
      </c>
      <c r="N2578">
        <v>239</v>
      </c>
      <c r="O2578" t="s">
        <v>135</v>
      </c>
      <c r="P2578" t="s">
        <v>185</v>
      </c>
      <c r="Q2578" t="s">
        <v>95</v>
      </c>
      <c r="R2578" t="s">
        <v>153</v>
      </c>
      <c r="S2578" t="s">
        <v>202</v>
      </c>
      <c r="T2578" t="s">
        <v>40</v>
      </c>
      <c r="U2578" t="s">
        <v>384</v>
      </c>
      <c r="V2578" t="s">
        <v>224</v>
      </c>
      <c r="W2578" t="s">
        <v>40</v>
      </c>
      <c r="X2578" t="s">
        <v>43</v>
      </c>
      <c r="Y2578" t="s">
        <v>165</v>
      </c>
      <c r="Z2578" t="s">
        <v>204</v>
      </c>
      <c r="AA2578" t="s">
        <v>58</v>
      </c>
      <c r="AB2578" t="s">
        <v>66</v>
      </c>
      <c r="AC2578" t="s">
        <v>55</v>
      </c>
      <c r="AD2578" t="s">
        <v>196</v>
      </c>
    </row>
    <row r="2579" spans="1:30" hidden="1" x14ac:dyDescent="0.3">
      <c r="A2579" t="s">
        <v>10955</v>
      </c>
      <c r="B2579" t="s">
        <v>10956</v>
      </c>
      <c r="C2579" s="1" t="str">
        <f t="shared" si="425"/>
        <v>21:0506</v>
      </c>
      <c r="D2579" s="1" t="str">
        <f t="shared" si="432"/>
        <v>21:0168</v>
      </c>
      <c r="E2579" t="s">
        <v>10957</v>
      </c>
      <c r="F2579" t="s">
        <v>10958</v>
      </c>
      <c r="H2579">
        <v>54.8739183</v>
      </c>
      <c r="I2579">
        <v>-61.260543400000003</v>
      </c>
      <c r="J2579" s="1" t="str">
        <f t="shared" si="433"/>
        <v>NGR lake sediment grab sample</v>
      </c>
      <c r="K2579" s="1" t="str">
        <f t="shared" si="434"/>
        <v>&lt;177 micron (NGR)</v>
      </c>
      <c r="L2579">
        <v>12</v>
      </c>
      <c r="M2579" t="s">
        <v>246</v>
      </c>
      <c r="N2579">
        <v>240</v>
      </c>
      <c r="O2579" t="s">
        <v>510</v>
      </c>
      <c r="P2579" t="s">
        <v>377</v>
      </c>
      <c r="Q2579" t="s">
        <v>95</v>
      </c>
      <c r="R2579" t="s">
        <v>176</v>
      </c>
      <c r="S2579" t="s">
        <v>136</v>
      </c>
      <c r="T2579" t="s">
        <v>40</v>
      </c>
      <c r="U2579" t="s">
        <v>3754</v>
      </c>
      <c r="V2579" t="s">
        <v>42</v>
      </c>
      <c r="W2579" t="s">
        <v>194</v>
      </c>
      <c r="X2579" t="s">
        <v>43</v>
      </c>
      <c r="Y2579" t="s">
        <v>131</v>
      </c>
      <c r="Z2579" t="s">
        <v>204</v>
      </c>
      <c r="AA2579" t="s">
        <v>258</v>
      </c>
      <c r="AB2579" t="s">
        <v>3871</v>
      </c>
      <c r="AC2579" t="s">
        <v>714</v>
      </c>
      <c r="AD2579" t="s">
        <v>314</v>
      </c>
    </row>
    <row r="2580" spans="1:30" hidden="1" x14ac:dyDescent="0.3">
      <c r="A2580" t="s">
        <v>10959</v>
      </c>
      <c r="B2580" t="s">
        <v>10960</v>
      </c>
      <c r="C2580" s="1" t="str">
        <f t="shared" si="425"/>
        <v>21:0506</v>
      </c>
      <c r="D2580" s="1" t="str">
        <f t="shared" si="432"/>
        <v>21:0168</v>
      </c>
      <c r="E2580" t="s">
        <v>10961</v>
      </c>
      <c r="F2580" t="s">
        <v>10962</v>
      </c>
      <c r="H2580">
        <v>54.849127500000002</v>
      </c>
      <c r="I2580">
        <v>-61.278059499999998</v>
      </c>
      <c r="J2580" s="1" t="str">
        <f t="shared" si="433"/>
        <v>NGR lake sediment grab sample</v>
      </c>
      <c r="K2580" s="1" t="str">
        <f t="shared" si="434"/>
        <v>&lt;177 micron (NGR)</v>
      </c>
      <c r="L2580">
        <v>13</v>
      </c>
      <c r="M2580" t="s">
        <v>34</v>
      </c>
      <c r="N2580">
        <v>241</v>
      </c>
      <c r="O2580" t="s">
        <v>258</v>
      </c>
      <c r="P2580" t="s">
        <v>329</v>
      </c>
      <c r="Q2580" t="s">
        <v>95</v>
      </c>
      <c r="R2580" t="s">
        <v>165</v>
      </c>
      <c r="S2580" t="s">
        <v>131</v>
      </c>
      <c r="T2580" t="s">
        <v>40</v>
      </c>
      <c r="U2580" t="s">
        <v>231</v>
      </c>
      <c r="V2580" t="s">
        <v>1027</v>
      </c>
      <c r="W2580" t="s">
        <v>194</v>
      </c>
      <c r="X2580" t="s">
        <v>43</v>
      </c>
      <c r="Y2580" t="s">
        <v>79</v>
      </c>
      <c r="Z2580" t="s">
        <v>35</v>
      </c>
      <c r="AA2580" t="s">
        <v>58</v>
      </c>
      <c r="AB2580" t="s">
        <v>1562</v>
      </c>
      <c r="AC2580" t="s">
        <v>596</v>
      </c>
      <c r="AD2580" t="s">
        <v>45</v>
      </c>
    </row>
    <row r="2581" spans="1:30" hidden="1" x14ac:dyDescent="0.3">
      <c r="A2581" t="s">
        <v>10963</v>
      </c>
      <c r="B2581" t="s">
        <v>10964</v>
      </c>
      <c r="C2581" s="1" t="str">
        <f t="shared" si="425"/>
        <v>21:0506</v>
      </c>
      <c r="D2581" s="1" t="str">
        <f t="shared" si="432"/>
        <v>21:0168</v>
      </c>
      <c r="E2581" t="s">
        <v>10961</v>
      </c>
      <c r="F2581" t="s">
        <v>10965</v>
      </c>
      <c r="H2581">
        <v>54.849127500000002</v>
      </c>
      <c r="I2581">
        <v>-61.278059499999998</v>
      </c>
      <c r="J2581" s="1" t="str">
        <f t="shared" si="433"/>
        <v>NGR lake sediment grab sample</v>
      </c>
      <c r="K2581" s="1" t="str">
        <f t="shared" si="434"/>
        <v>&lt;177 micron (NGR)</v>
      </c>
      <c r="L2581">
        <v>13</v>
      </c>
      <c r="M2581" t="s">
        <v>52</v>
      </c>
      <c r="N2581">
        <v>242</v>
      </c>
      <c r="O2581" t="s">
        <v>423</v>
      </c>
      <c r="P2581" t="s">
        <v>204</v>
      </c>
      <c r="Q2581" t="s">
        <v>95</v>
      </c>
      <c r="R2581" t="s">
        <v>67</v>
      </c>
      <c r="S2581" t="s">
        <v>38</v>
      </c>
      <c r="T2581" t="s">
        <v>40</v>
      </c>
      <c r="U2581" t="s">
        <v>231</v>
      </c>
      <c r="V2581" t="s">
        <v>233</v>
      </c>
      <c r="W2581" t="s">
        <v>194</v>
      </c>
      <c r="X2581" t="s">
        <v>43</v>
      </c>
      <c r="Y2581" t="s">
        <v>153</v>
      </c>
      <c r="Z2581" t="s">
        <v>134</v>
      </c>
      <c r="AA2581" t="s">
        <v>58</v>
      </c>
      <c r="AB2581" t="s">
        <v>270</v>
      </c>
      <c r="AC2581" t="s">
        <v>97</v>
      </c>
      <c r="AD2581" t="s">
        <v>44</v>
      </c>
    </row>
    <row r="2582" spans="1:30" hidden="1" x14ac:dyDescent="0.3">
      <c r="A2582" t="s">
        <v>10966</v>
      </c>
      <c r="B2582" t="s">
        <v>10967</v>
      </c>
      <c r="C2582" s="1" t="str">
        <f t="shared" si="425"/>
        <v>21:0506</v>
      </c>
      <c r="D2582" s="1" t="str">
        <f t="shared" si="432"/>
        <v>21:0168</v>
      </c>
      <c r="E2582" t="s">
        <v>10961</v>
      </c>
      <c r="F2582" t="s">
        <v>10968</v>
      </c>
      <c r="H2582">
        <v>54.849127500000002</v>
      </c>
      <c r="I2582">
        <v>-61.278059499999998</v>
      </c>
      <c r="J2582" s="1" t="str">
        <f t="shared" si="433"/>
        <v>NGR lake sediment grab sample</v>
      </c>
      <c r="K2582" s="1" t="str">
        <f t="shared" si="434"/>
        <v>&lt;177 micron (NGR)</v>
      </c>
      <c r="L2582">
        <v>13</v>
      </c>
      <c r="M2582" t="s">
        <v>65</v>
      </c>
      <c r="N2582">
        <v>243</v>
      </c>
      <c r="O2582" t="s">
        <v>304</v>
      </c>
      <c r="P2582" t="s">
        <v>108</v>
      </c>
      <c r="Q2582" t="s">
        <v>95</v>
      </c>
      <c r="R2582" t="s">
        <v>169</v>
      </c>
      <c r="S2582" t="s">
        <v>131</v>
      </c>
      <c r="T2582" t="s">
        <v>40</v>
      </c>
      <c r="U2582" t="s">
        <v>676</v>
      </c>
      <c r="V2582" t="s">
        <v>1027</v>
      </c>
      <c r="W2582" t="s">
        <v>117</v>
      </c>
      <c r="X2582" t="s">
        <v>43</v>
      </c>
      <c r="Y2582" t="s">
        <v>202</v>
      </c>
      <c r="Z2582" t="s">
        <v>204</v>
      </c>
      <c r="AA2582" t="s">
        <v>58</v>
      </c>
      <c r="AB2582" t="s">
        <v>1562</v>
      </c>
      <c r="AC2582" t="s">
        <v>85</v>
      </c>
      <c r="AD2582" t="s">
        <v>44</v>
      </c>
    </row>
    <row r="2583" spans="1:30" hidden="1" x14ac:dyDescent="0.3">
      <c r="A2583" t="s">
        <v>10969</v>
      </c>
      <c r="B2583" t="s">
        <v>10970</v>
      </c>
      <c r="C2583" s="1" t="str">
        <f t="shared" si="425"/>
        <v>21:0506</v>
      </c>
      <c r="D2583" s="1" t="str">
        <f t="shared" si="432"/>
        <v>21:0168</v>
      </c>
      <c r="E2583" t="s">
        <v>10971</v>
      </c>
      <c r="F2583" t="s">
        <v>10972</v>
      </c>
      <c r="H2583">
        <v>54.858357499999997</v>
      </c>
      <c r="I2583">
        <v>-61.326867999999997</v>
      </c>
      <c r="J2583" s="1" t="str">
        <f t="shared" si="433"/>
        <v>NGR lake sediment grab sample</v>
      </c>
      <c r="K2583" s="1" t="str">
        <f t="shared" si="434"/>
        <v>&lt;177 micron (NGR)</v>
      </c>
      <c r="L2583">
        <v>13</v>
      </c>
      <c r="M2583" t="s">
        <v>76</v>
      </c>
      <c r="N2583">
        <v>244</v>
      </c>
      <c r="O2583" t="s">
        <v>93</v>
      </c>
      <c r="P2583" t="s">
        <v>377</v>
      </c>
      <c r="Q2583" t="s">
        <v>95</v>
      </c>
      <c r="R2583" t="s">
        <v>130</v>
      </c>
      <c r="S2583" t="s">
        <v>119</v>
      </c>
      <c r="T2583" t="s">
        <v>40</v>
      </c>
      <c r="U2583" t="s">
        <v>10619</v>
      </c>
      <c r="V2583" t="s">
        <v>677</v>
      </c>
      <c r="W2583" t="s">
        <v>40</v>
      </c>
      <c r="X2583" t="s">
        <v>43</v>
      </c>
      <c r="Y2583" t="s">
        <v>79</v>
      </c>
      <c r="Z2583" t="s">
        <v>263</v>
      </c>
      <c r="AA2583" t="s">
        <v>214</v>
      </c>
      <c r="AB2583" t="s">
        <v>2203</v>
      </c>
      <c r="AC2583" t="s">
        <v>596</v>
      </c>
      <c r="AD2583" t="s">
        <v>196</v>
      </c>
    </row>
    <row r="2584" spans="1:30" hidden="1" x14ac:dyDescent="0.3">
      <c r="A2584" t="s">
        <v>10973</v>
      </c>
      <c r="B2584" t="s">
        <v>10974</v>
      </c>
      <c r="C2584" s="1" t="str">
        <f t="shared" si="425"/>
        <v>21:0506</v>
      </c>
      <c r="D2584" s="1" t="str">
        <f t="shared" si="432"/>
        <v>21:0168</v>
      </c>
      <c r="E2584" t="s">
        <v>10975</v>
      </c>
      <c r="F2584" t="s">
        <v>10976</v>
      </c>
      <c r="H2584">
        <v>54.800075300000003</v>
      </c>
      <c r="I2584">
        <v>-61.355460999999998</v>
      </c>
      <c r="J2584" s="1" t="str">
        <f t="shared" si="433"/>
        <v>NGR lake sediment grab sample</v>
      </c>
      <c r="K2584" s="1" t="str">
        <f t="shared" si="434"/>
        <v>&lt;177 micron (NGR)</v>
      </c>
      <c r="L2584">
        <v>13</v>
      </c>
      <c r="M2584" t="s">
        <v>91</v>
      </c>
      <c r="N2584">
        <v>245</v>
      </c>
      <c r="O2584" t="s">
        <v>359</v>
      </c>
      <c r="P2584" t="s">
        <v>232</v>
      </c>
      <c r="Q2584" t="s">
        <v>95</v>
      </c>
      <c r="R2584" t="s">
        <v>176</v>
      </c>
      <c r="S2584" t="s">
        <v>37</v>
      </c>
      <c r="T2584" t="s">
        <v>40</v>
      </c>
      <c r="U2584" t="s">
        <v>546</v>
      </c>
      <c r="V2584" t="s">
        <v>239</v>
      </c>
      <c r="W2584" t="s">
        <v>194</v>
      </c>
      <c r="X2584" t="s">
        <v>43</v>
      </c>
      <c r="Y2584" t="s">
        <v>39</v>
      </c>
      <c r="Z2584" t="s">
        <v>204</v>
      </c>
      <c r="AA2584" t="s">
        <v>135</v>
      </c>
      <c r="AB2584" t="s">
        <v>450</v>
      </c>
      <c r="AC2584" t="s">
        <v>1402</v>
      </c>
      <c r="AD2584" t="s">
        <v>241</v>
      </c>
    </row>
    <row r="2585" spans="1:30" hidden="1" x14ac:dyDescent="0.3">
      <c r="A2585" t="s">
        <v>10977</v>
      </c>
      <c r="B2585" t="s">
        <v>10978</v>
      </c>
      <c r="C2585" s="1" t="str">
        <f t="shared" si="425"/>
        <v>21:0506</v>
      </c>
      <c r="D2585" s="1" t="str">
        <f t="shared" si="432"/>
        <v>21:0168</v>
      </c>
      <c r="E2585" t="s">
        <v>10979</v>
      </c>
      <c r="F2585" t="s">
        <v>10980</v>
      </c>
      <c r="H2585">
        <v>54.849573900000003</v>
      </c>
      <c r="I2585">
        <v>-61.381048900000003</v>
      </c>
      <c r="J2585" s="1" t="str">
        <f t="shared" si="433"/>
        <v>NGR lake sediment grab sample</v>
      </c>
      <c r="K2585" s="1" t="str">
        <f t="shared" si="434"/>
        <v>&lt;177 micron (NGR)</v>
      </c>
      <c r="L2585">
        <v>13</v>
      </c>
      <c r="M2585" t="s">
        <v>102</v>
      </c>
      <c r="N2585">
        <v>246</v>
      </c>
      <c r="O2585" t="s">
        <v>304</v>
      </c>
      <c r="P2585" t="s">
        <v>276</v>
      </c>
      <c r="Q2585" t="s">
        <v>95</v>
      </c>
      <c r="R2585" t="s">
        <v>54</v>
      </c>
      <c r="S2585" t="s">
        <v>247</v>
      </c>
      <c r="T2585" t="s">
        <v>194</v>
      </c>
      <c r="U2585" t="s">
        <v>10903</v>
      </c>
      <c r="V2585" t="s">
        <v>484</v>
      </c>
      <c r="W2585" t="s">
        <v>40</v>
      </c>
      <c r="X2585" t="s">
        <v>179</v>
      </c>
      <c r="Y2585" t="s">
        <v>55</v>
      </c>
      <c r="Z2585" t="s">
        <v>214</v>
      </c>
      <c r="AA2585" t="s">
        <v>204</v>
      </c>
      <c r="AB2585" t="s">
        <v>232</v>
      </c>
      <c r="AC2585" t="s">
        <v>884</v>
      </c>
      <c r="AD2585" t="s">
        <v>409</v>
      </c>
    </row>
    <row r="2586" spans="1:30" hidden="1" x14ac:dyDescent="0.3">
      <c r="A2586" t="s">
        <v>10981</v>
      </c>
      <c r="B2586" t="s">
        <v>10982</v>
      </c>
      <c r="C2586" s="1" t="str">
        <f t="shared" si="425"/>
        <v>21:0506</v>
      </c>
      <c r="D2586" s="1" t="str">
        <f t="shared" si="432"/>
        <v>21:0168</v>
      </c>
      <c r="E2586" t="s">
        <v>10983</v>
      </c>
      <c r="F2586" t="s">
        <v>10984</v>
      </c>
      <c r="H2586">
        <v>54.875633700000002</v>
      </c>
      <c r="I2586">
        <v>-61.476531100000003</v>
      </c>
      <c r="J2586" s="1" t="str">
        <f t="shared" si="433"/>
        <v>NGR lake sediment grab sample</v>
      </c>
      <c r="K2586" s="1" t="str">
        <f t="shared" si="434"/>
        <v>&lt;177 micron (NGR)</v>
      </c>
      <c r="L2586">
        <v>13</v>
      </c>
      <c r="M2586" t="s">
        <v>113</v>
      </c>
      <c r="N2586">
        <v>247</v>
      </c>
      <c r="O2586" t="s">
        <v>58</v>
      </c>
      <c r="P2586" t="s">
        <v>192</v>
      </c>
      <c r="Q2586" t="s">
        <v>95</v>
      </c>
      <c r="R2586" t="s">
        <v>66</v>
      </c>
      <c r="S2586" t="s">
        <v>145</v>
      </c>
      <c r="T2586" t="s">
        <v>40</v>
      </c>
      <c r="U2586" t="s">
        <v>8957</v>
      </c>
      <c r="V2586" t="s">
        <v>740</v>
      </c>
      <c r="W2586" t="s">
        <v>194</v>
      </c>
      <c r="X2586" t="s">
        <v>43</v>
      </c>
      <c r="Y2586" t="s">
        <v>39</v>
      </c>
      <c r="Z2586" t="s">
        <v>164</v>
      </c>
      <c r="AA2586" t="s">
        <v>58</v>
      </c>
      <c r="AB2586" t="s">
        <v>2747</v>
      </c>
      <c r="AC2586" t="s">
        <v>144</v>
      </c>
      <c r="AD2586" t="s">
        <v>314</v>
      </c>
    </row>
    <row r="2587" spans="1:30" hidden="1" x14ac:dyDescent="0.3">
      <c r="A2587" t="s">
        <v>10985</v>
      </c>
      <c r="B2587" t="s">
        <v>10986</v>
      </c>
      <c r="C2587" s="1" t="str">
        <f t="shared" si="425"/>
        <v>21:0506</v>
      </c>
      <c r="D2587" s="1" t="str">
        <f t="shared" si="432"/>
        <v>21:0168</v>
      </c>
      <c r="E2587" t="s">
        <v>10987</v>
      </c>
      <c r="F2587" t="s">
        <v>10988</v>
      </c>
      <c r="H2587">
        <v>54.874667199999998</v>
      </c>
      <c r="I2587">
        <v>-61.5234345</v>
      </c>
      <c r="J2587" s="1" t="str">
        <f t="shared" si="433"/>
        <v>NGR lake sediment grab sample</v>
      </c>
      <c r="K2587" s="1" t="str">
        <f t="shared" si="434"/>
        <v>&lt;177 micron (NGR)</v>
      </c>
      <c r="L2587">
        <v>13</v>
      </c>
      <c r="M2587" t="s">
        <v>127</v>
      </c>
      <c r="N2587">
        <v>248</v>
      </c>
      <c r="O2587" t="s">
        <v>283</v>
      </c>
      <c r="P2587" t="s">
        <v>165</v>
      </c>
      <c r="Q2587" t="s">
        <v>95</v>
      </c>
      <c r="R2587" t="s">
        <v>169</v>
      </c>
      <c r="S2587" t="s">
        <v>134</v>
      </c>
      <c r="T2587" t="s">
        <v>40</v>
      </c>
      <c r="U2587" t="s">
        <v>118</v>
      </c>
      <c r="V2587" t="s">
        <v>2195</v>
      </c>
      <c r="W2587" t="s">
        <v>40</v>
      </c>
      <c r="X2587" t="s">
        <v>43</v>
      </c>
      <c r="Y2587" t="s">
        <v>55</v>
      </c>
      <c r="Z2587" t="s">
        <v>134</v>
      </c>
      <c r="AA2587" t="s">
        <v>45</v>
      </c>
      <c r="AB2587" t="s">
        <v>874</v>
      </c>
      <c r="AC2587" t="s">
        <v>250</v>
      </c>
      <c r="AD2587" t="s">
        <v>45</v>
      </c>
    </row>
    <row r="2588" spans="1:30" hidden="1" x14ac:dyDescent="0.3">
      <c r="A2588" t="s">
        <v>10989</v>
      </c>
      <c r="B2588" t="s">
        <v>10990</v>
      </c>
      <c r="C2588" s="1" t="str">
        <f t="shared" si="425"/>
        <v>21:0506</v>
      </c>
      <c r="D2588" s="1" t="str">
        <f t="shared" si="432"/>
        <v>21:0168</v>
      </c>
      <c r="E2588" t="s">
        <v>10991</v>
      </c>
      <c r="F2588" t="s">
        <v>10992</v>
      </c>
      <c r="H2588">
        <v>54.867557400000003</v>
      </c>
      <c r="I2588">
        <v>-61.575290199999998</v>
      </c>
      <c r="J2588" s="1" t="str">
        <f t="shared" si="433"/>
        <v>NGR lake sediment grab sample</v>
      </c>
      <c r="K2588" s="1" t="str">
        <f t="shared" si="434"/>
        <v>&lt;177 micron (NGR)</v>
      </c>
      <c r="L2588">
        <v>13</v>
      </c>
      <c r="M2588" t="s">
        <v>142</v>
      </c>
      <c r="N2588">
        <v>249</v>
      </c>
      <c r="O2588" t="s">
        <v>66</v>
      </c>
      <c r="P2588" t="s">
        <v>202</v>
      </c>
      <c r="Q2588" t="s">
        <v>95</v>
      </c>
      <c r="R2588" t="s">
        <v>164</v>
      </c>
      <c r="S2588" t="s">
        <v>79</v>
      </c>
      <c r="T2588" t="s">
        <v>40</v>
      </c>
      <c r="U2588" t="s">
        <v>546</v>
      </c>
      <c r="V2588" t="s">
        <v>351</v>
      </c>
      <c r="W2588" t="s">
        <v>40</v>
      </c>
      <c r="X2588" t="s">
        <v>43</v>
      </c>
      <c r="Y2588" t="s">
        <v>39</v>
      </c>
      <c r="Z2588" t="s">
        <v>67</v>
      </c>
      <c r="AA2588" t="s">
        <v>135</v>
      </c>
      <c r="AB2588" t="s">
        <v>2152</v>
      </c>
      <c r="AC2588" t="s">
        <v>250</v>
      </c>
      <c r="AD2588" t="s">
        <v>107</v>
      </c>
    </row>
    <row r="2589" spans="1:30" hidden="1" x14ac:dyDescent="0.3">
      <c r="A2589" t="s">
        <v>10993</v>
      </c>
      <c r="B2589" t="s">
        <v>10994</v>
      </c>
      <c r="C2589" s="1" t="str">
        <f t="shared" si="425"/>
        <v>21:0506</v>
      </c>
      <c r="D2589" s="1" t="str">
        <f t="shared" si="432"/>
        <v>21:0168</v>
      </c>
      <c r="E2589" t="s">
        <v>10995</v>
      </c>
      <c r="F2589" t="s">
        <v>10996</v>
      </c>
      <c r="H2589">
        <v>54.918039700000001</v>
      </c>
      <c r="I2589">
        <v>-61.656511799999997</v>
      </c>
      <c r="J2589" s="1" t="str">
        <f t="shared" si="433"/>
        <v>NGR lake sediment grab sample</v>
      </c>
      <c r="K2589" s="1" t="str">
        <f t="shared" si="434"/>
        <v>&lt;177 micron (NGR)</v>
      </c>
      <c r="L2589">
        <v>13</v>
      </c>
      <c r="M2589" t="s">
        <v>150</v>
      </c>
      <c r="N2589">
        <v>250</v>
      </c>
      <c r="O2589" t="s">
        <v>204</v>
      </c>
      <c r="P2589" t="s">
        <v>193</v>
      </c>
      <c r="Q2589" t="s">
        <v>95</v>
      </c>
      <c r="R2589" t="s">
        <v>232</v>
      </c>
      <c r="S2589" t="s">
        <v>185</v>
      </c>
      <c r="T2589" t="s">
        <v>40</v>
      </c>
      <c r="U2589" t="s">
        <v>1534</v>
      </c>
      <c r="V2589" t="s">
        <v>947</v>
      </c>
      <c r="W2589" t="s">
        <v>40</v>
      </c>
      <c r="X2589" t="s">
        <v>43</v>
      </c>
      <c r="Y2589" t="s">
        <v>95</v>
      </c>
      <c r="Z2589" t="s">
        <v>134</v>
      </c>
      <c r="AA2589" t="s">
        <v>135</v>
      </c>
      <c r="AB2589" t="s">
        <v>2873</v>
      </c>
      <c r="AC2589" t="s">
        <v>248</v>
      </c>
      <c r="AD2589" t="s">
        <v>392</v>
      </c>
    </row>
    <row r="2590" spans="1:30" hidden="1" x14ac:dyDescent="0.3">
      <c r="A2590" t="s">
        <v>10997</v>
      </c>
      <c r="B2590" t="s">
        <v>10998</v>
      </c>
      <c r="C2590" s="1" t="str">
        <f t="shared" si="425"/>
        <v>21:0506</v>
      </c>
      <c r="D2590" s="1" t="str">
        <f t="shared" si="432"/>
        <v>21:0168</v>
      </c>
      <c r="E2590" t="s">
        <v>10999</v>
      </c>
      <c r="F2590" t="s">
        <v>11000</v>
      </c>
      <c r="H2590">
        <v>54.930669399999999</v>
      </c>
      <c r="I2590">
        <v>-61.647023099999998</v>
      </c>
      <c r="J2590" s="1" t="str">
        <f t="shared" si="433"/>
        <v>NGR lake sediment grab sample</v>
      </c>
      <c r="K2590" s="1" t="str">
        <f t="shared" si="434"/>
        <v>&lt;177 micron (NGR)</v>
      </c>
      <c r="L2590">
        <v>13</v>
      </c>
      <c r="M2590" t="s">
        <v>175</v>
      </c>
      <c r="N2590">
        <v>251</v>
      </c>
      <c r="O2590" t="s">
        <v>576</v>
      </c>
      <c r="P2590" t="s">
        <v>36</v>
      </c>
      <c r="Q2590" t="s">
        <v>95</v>
      </c>
      <c r="R2590" t="s">
        <v>103</v>
      </c>
      <c r="S2590" t="s">
        <v>67</v>
      </c>
      <c r="T2590" t="s">
        <v>40</v>
      </c>
      <c r="U2590" t="s">
        <v>115</v>
      </c>
      <c r="V2590" t="s">
        <v>353</v>
      </c>
      <c r="W2590" t="s">
        <v>40</v>
      </c>
      <c r="X2590" t="s">
        <v>43</v>
      </c>
      <c r="Y2590" t="s">
        <v>39</v>
      </c>
      <c r="Z2590" t="s">
        <v>67</v>
      </c>
      <c r="AA2590" t="s">
        <v>58</v>
      </c>
      <c r="AB2590" t="s">
        <v>256</v>
      </c>
      <c r="AC2590" t="s">
        <v>250</v>
      </c>
      <c r="AD2590" t="s">
        <v>83</v>
      </c>
    </row>
    <row r="2591" spans="1:30" hidden="1" x14ac:dyDescent="0.3">
      <c r="A2591" t="s">
        <v>11001</v>
      </c>
      <c r="B2591" t="s">
        <v>11002</v>
      </c>
      <c r="C2591" s="1" t="str">
        <f t="shared" si="425"/>
        <v>21:0506</v>
      </c>
      <c r="D2591" s="1" t="str">
        <f t="shared" si="432"/>
        <v>21:0168</v>
      </c>
      <c r="E2591" t="s">
        <v>11003</v>
      </c>
      <c r="F2591" t="s">
        <v>11004</v>
      </c>
      <c r="H2591">
        <v>54.959026999999999</v>
      </c>
      <c r="I2591">
        <v>-61.613771700000001</v>
      </c>
      <c r="J2591" s="1" t="str">
        <f t="shared" si="433"/>
        <v>NGR lake sediment grab sample</v>
      </c>
      <c r="K2591" s="1" t="str">
        <f t="shared" si="434"/>
        <v>&lt;177 micron (NGR)</v>
      </c>
      <c r="L2591">
        <v>13</v>
      </c>
      <c r="M2591" t="s">
        <v>184</v>
      </c>
      <c r="N2591">
        <v>252</v>
      </c>
      <c r="O2591" t="s">
        <v>265</v>
      </c>
      <c r="P2591" t="s">
        <v>193</v>
      </c>
      <c r="Q2591" t="s">
        <v>95</v>
      </c>
      <c r="R2591" t="s">
        <v>256</v>
      </c>
      <c r="S2591" t="s">
        <v>79</v>
      </c>
      <c r="T2591" t="s">
        <v>40</v>
      </c>
      <c r="U2591" t="s">
        <v>660</v>
      </c>
      <c r="V2591" t="s">
        <v>47</v>
      </c>
      <c r="W2591" t="s">
        <v>40</v>
      </c>
      <c r="X2591" t="s">
        <v>43</v>
      </c>
      <c r="Y2591" t="s">
        <v>95</v>
      </c>
      <c r="Z2591" t="s">
        <v>134</v>
      </c>
      <c r="AA2591" t="s">
        <v>58</v>
      </c>
      <c r="AB2591" t="s">
        <v>566</v>
      </c>
      <c r="AC2591" t="s">
        <v>144</v>
      </c>
      <c r="AD2591" t="s">
        <v>392</v>
      </c>
    </row>
    <row r="2592" spans="1:30" hidden="1" x14ac:dyDescent="0.3">
      <c r="A2592" t="s">
        <v>11005</v>
      </c>
      <c r="B2592" t="s">
        <v>11006</v>
      </c>
      <c r="C2592" s="1" t="str">
        <f t="shared" si="425"/>
        <v>21:0506</v>
      </c>
      <c r="D2592" s="1" t="str">
        <f>HYPERLINK("http://geochem.nrcan.gc.ca/cdogs/content/svy/svy_e.htm", "")</f>
        <v/>
      </c>
      <c r="G2592" s="1" t="str">
        <f>HYPERLINK("http://geochem.nrcan.gc.ca/cdogs/content/cr_/cr_00056_e.htm", "56")</f>
        <v>56</v>
      </c>
      <c r="J2592" t="s">
        <v>161</v>
      </c>
      <c r="K2592" t="s">
        <v>162</v>
      </c>
      <c r="L2592">
        <v>13</v>
      </c>
      <c r="M2592" t="s">
        <v>163</v>
      </c>
      <c r="N2592">
        <v>253</v>
      </c>
      <c r="O2592" t="s">
        <v>1108</v>
      </c>
      <c r="P2592" t="s">
        <v>1241</v>
      </c>
      <c r="Q2592" t="s">
        <v>165</v>
      </c>
      <c r="R2592" t="s">
        <v>270</v>
      </c>
      <c r="S2592" t="s">
        <v>193</v>
      </c>
      <c r="T2592" t="s">
        <v>40</v>
      </c>
      <c r="U2592" t="s">
        <v>1885</v>
      </c>
      <c r="V2592" t="s">
        <v>484</v>
      </c>
      <c r="W2592" t="s">
        <v>239</v>
      </c>
      <c r="X2592" t="s">
        <v>145</v>
      </c>
      <c r="Y2592" t="s">
        <v>68</v>
      </c>
      <c r="Z2592" t="s">
        <v>423</v>
      </c>
      <c r="AA2592" t="s">
        <v>241</v>
      </c>
      <c r="AB2592" t="s">
        <v>968</v>
      </c>
      <c r="AC2592" t="s">
        <v>831</v>
      </c>
      <c r="AD2592" t="s">
        <v>4750</v>
      </c>
    </row>
    <row r="2593" spans="1:30" hidden="1" x14ac:dyDescent="0.3">
      <c r="A2593" t="s">
        <v>11007</v>
      </c>
      <c r="B2593" t="s">
        <v>11008</v>
      </c>
      <c r="C2593" s="1" t="str">
        <f t="shared" si="425"/>
        <v>21:0506</v>
      </c>
      <c r="D2593" s="1" t="str">
        <f t="shared" ref="D2593:D2609" si="435">HYPERLINK("http://geochem.nrcan.gc.ca/cdogs/content/svy/svy210168_e.htm", "21:0168")</f>
        <v>21:0168</v>
      </c>
      <c r="E2593" t="s">
        <v>11009</v>
      </c>
      <c r="F2593" t="s">
        <v>11010</v>
      </c>
      <c r="H2593">
        <v>54.991995000000003</v>
      </c>
      <c r="I2593">
        <v>-61.610072000000002</v>
      </c>
      <c r="J2593" s="1" t="str">
        <f t="shared" ref="J2593:J2609" si="436">HYPERLINK("http://geochem.nrcan.gc.ca/cdogs/content/kwd/kwd020027_e.htm", "NGR lake sediment grab sample")</f>
        <v>NGR lake sediment grab sample</v>
      </c>
      <c r="K2593" s="1" t="str">
        <f t="shared" ref="K2593:K2609" si="437">HYPERLINK("http://geochem.nrcan.gc.ca/cdogs/content/kwd/kwd080006_e.htm", "&lt;177 micron (NGR)")</f>
        <v>&lt;177 micron (NGR)</v>
      </c>
      <c r="L2593">
        <v>13</v>
      </c>
      <c r="M2593" t="s">
        <v>191</v>
      </c>
      <c r="N2593">
        <v>254</v>
      </c>
      <c r="O2593" t="s">
        <v>204</v>
      </c>
      <c r="P2593" t="s">
        <v>256</v>
      </c>
      <c r="Q2593" t="s">
        <v>95</v>
      </c>
      <c r="R2593" t="s">
        <v>164</v>
      </c>
      <c r="S2593" t="s">
        <v>79</v>
      </c>
      <c r="T2593" t="s">
        <v>40</v>
      </c>
      <c r="U2593" t="s">
        <v>1216</v>
      </c>
      <c r="V2593" t="s">
        <v>167</v>
      </c>
      <c r="W2593" t="s">
        <v>40</v>
      </c>
      <c r="X2593" t="s">
        <v>43</v>
      </c>
      <c r="Y2593" t="s">
        <v>39</v>
      </c>
      <c r="Z2593" t="s">
        <v>134</v>
      </c>
      <c r="AA2593" t="s">
        <v>204</v>
      </c>
      <c r="AB2593" t="s">
        <v>5854</v>
      </c>
      <c r="AC2593" t="s">
        <v>144</v>
      </c>
      <c r="AD2593" t="s">
        <v>241</v>
      </c>
    </row>
    <row r="2594" spans="1:30" hidden="1" x14ac:dyDescent="0.3">
      <c r="A2594" t="s">
        <v>11011</v>
      </c>
      <c r="B2594" t="s">
        <v>11012</v>
      </c>
      <c r="C2594" s="1" t="str">
        <f t="shared" si="425"/>
        <v>21:0506</v>
      </c>
      <c r="D2594" s="1" t="str">
        <f t="shared" si="435"/>
        <v>21:0168</v>
      </c>
      <c r="E2594" t="s">
        <v>11013</v>
      </c>
      <c r="F2594" t="s">
        <v>11014</v>
      </c>
      <c r="H2594">
        <v>54.983356100000002</v>
      </c>
      <c r="I2594">
        <v>-61.661988899999997</v>
      </c>
      <c r="J2594" s="1" t="str">
        <f t="shared" si="436"/>
        <v>NGR lake sediment grab sample</v>
      </c>
      <c r="K2594" s="1" t="str">
        <f t="shared" si="437"/>
        <v>&lt;177 micron (NGR)</v>
      </c>
      <c r="L2594">
        <v>13</v>
      </c>
      <c r="M2594" t="s">
        <v>201</v>
      </c>
      <c r="N2594">
        <v>255</v>
      </c>
      <c r="O2594" t="s">
        <v>116</v>
      </c>
      <c r="P2594" t="s">
        <v>54</v>
      </c>
      <c r="Q2594" t="s">
        <v>95</v>
      </c>
      <c r="R2594" t="s">
        <v>165</v>
      </c>
      <c r="S2594" t="s">
        <v>68</v>
      </c>
      <c r="T2594" t="s">
        <v>40</v>
      </c>
      <c r="U2594" t="s">
        <v>2590</v>
      </c>
      <c r="V2594" t="s">
        <v>1027</v>
      </c>
      <c r="W2594" t="s">
        <v>40</v>
      </c>
      <c r="X2594" t="s">
        <v>43</v>
      </c>
      <c r="Y2594" t="s">
        <v>39</v>
      </c>
      <c r="Z2594" t="s">
        <v>134</v>
      </c>
      <c r="AA2594" t="s">
        <v>135</v>
      </c>
      <c r="AB2594" t="s">
        <v>952</v>
      </c>
      <c r="AC2594" t="s">
        <v>42</v>
      </c>
      <c r="AD2594" t="s">
        <v>314</v>
      </c>
    </row>
    <row r="2595" spans="1:30" hidden="1" x14ac:dyDescent="0.3">
      <c r="A2595" t="s">
        <v>11015</v>
      </c>
      <c r="B2595" t="s">
        <v>11016</v>
      </c>
      <c r="C2595" s="1" t="str">
        <f t="shared" si="425"/>
        <v>21:0506</v>
      </c>
      <c r="D2595" s="1" t="str">
        <f t="shared" si="435"/>
        <v>21:0168</v>
      </c>
      <c r="E2595" t="s">
        <v>11017</v>
      </c>
      <c r="F2595" t="s">
        <v>11018</v>
      </c>
      <c r="H2595">
        <v>54.977620999999999</v>
      </c>
      <c r="I2595">
        <v>-61.7152277</v>
      </c>
      <c r="J2595" s="1" t="str">
        <f t="shared" si="436"/>
        <v>NGR lake sediment grab sample</v>
      </c>
      <c r="K2595" s="1" t="str">
        <f t="shared" si="437"/>
        <v>&lt;177 micron (NGR)</v>
      </c>
      <c r="L2595">
        <v>13</v>
      </c>
      <c r="M2595" t="s">
        <v>210</v>
      </c>
      <c r="N2595">
        <v>256</v>
      </c>
      <c r="O2595" t="s">
        <v>423</v>
      </c>
      <c r="P2595" t="s">
        <v>67</v>
      </c>
      <c r="Q2595" t="s">
        <v>95</v>
      </c>
      <c r="R2595" t="s">
        <v>145</v>
      </c>
      <c r="S2595" t="s">
        <v>193</v>
      </c>
      <c r="T2595" t="s">
        <v>40</v>
      </c>
      <c r="U2595" t="s">
        <v>291</v>
      </c>
      <c r="V2595" t="s">
        <v>301</v>
      </c>
      <c r="W2595" t="s">
        <v>40</v>
      </c>
      <c r="X2595" t="s">
        <v>43</v>
      </c>
      <c r="Y2595" t="s">
        <v>136</v>
      </c>
      <c r="Z2595" t="s">
        <v>263</v>
      </c>
      <c r="AA2595" t="s">
        <v>214</v>
      </c>
      <c r="AB2595" t="s">
        <v>597</v>
      </c>
      <c r="AC2595" t="s">
        <v>233</v>
      </c>
      <c r="AD2595" t="s">
        <v>314</v>
      </c>
    </row>
    <row r="2596" spans="1:30" hidden="1" x14ac:dyDescent="0.3">
      <c r="A2596" t="s">
        <v>11019</v>
      </c>
      <c r="B2596" t="s">
        <v>11020</v>
      </c>
      <c r="C2596" s="1" t="str">
        <f t="shared" ref="C2596:C2659" si="438">HYPERLINK("http://geochem.nrcan.gc.ca/cdogs/content/bdl/bdl210506_e.htm", "21:0506")</f>
        <v>21:0506</v>
      </c>
      <c r="D2596" s="1" t="str">
        <f t="shared" si="435"/>
        <v>21:0168</v>
      </c>
      <c r="E2596" t="s">
        <v>11021</v>
      </c>
      <c r="F2596" t="s">
        <v>11022</v>
      </c>
      <c r="H2596">
        <v>54.993614100000002</v>
      </c>
      <c r="I2596">
        <v>-61.811240499999997</v>
      </c>
      <c r="J2596" s="1" t="str">
        <f t="shared" si="436"/>
        <v>NGR lake sediment grab sample</v>
      </c>
      <c r="K2596" s="1" t="str">
        <f t="shared" si="437"/>
        <v>&lt;177 micron (NGR)</v>
      </c>
      <c r="L2596">
        <v>13</v>
      </c>
      <c r="M2596" t="s">
        <v>221</v>
      </c>
      <c r="N2596">
        <v>257</v>
      </c>
      <c r="O2596" t="s">
        <v>53</v>
      </c>
      <c r="P2596" t="s">
        <v>256</v>
      </c>
      <c r="Q2596" t="s">
        <v>95</v>
      </c>
      <c r="R2596" t="s">
        <v>377</v>
      </c>
      <c r="S2596" t="s">
        <v>202</v>
      </c>
      <c r="T2596" t="s">
        <v>40</v>
      </c>
      <c r="U2596" t="s">
        <v>3111</v>
      </c>
      <c r="V2596" t="s">
        <v>818</v>
      </c>
      <c r="W2596" t="s">
        <v>40</v>
      </c>
      <c r="X2596" t="s">
        <v>43</v>
      </c>
      <c r="Y2596" t="s">
        <v>95</v>
      </c>
      <c r="Z2596" t="s">
        <v>204</v>
      </c>
      <c r="AA2596" t="s">
        <v>214</v>
      </c>
      <c r="AB2596" t="s">
        <v>952</v>
      </c>
      <c r="AC2596" t="s">
        <v>94</v>
      </c>
      <c r="AD2596" t="s">
        <v>107</v>
      </c>
    </row>
    <row r="2597" spans="1:30" hidden="1" x14ac:dyDescent="0.3">
      <c r="A2597" t="s">
        <v>11023</v>
      </c>
      <c r="B2597" t="s">
        <v>11024</v>
      </c>
      <c r="C2597" s="1" t="str">
        <f t="shared" si="438"/>
        <v>21:0506</v>
      </c>
      <c r="D2597" s="1" t="str">
        <f t="shared" si="435"/>
        <v>21:0168</v>
      </c>
      <c r="E2597" t="s">
        <v>11025</v>
      </c>
      <c r="F2597" t="s">
        <v>11026</v>
      </c>
      <c r="H2597">
        <v>54.998287900000001</v>
      </c>
      <c r="I2597">
        <v>-61.8630821</v>
      </c>
      <c r="J2597" s="1" t="str">
        <f t="shared" si="436"/>
        <v>NGR lake sediment grab sample</v>
      </c>
      <c r="K2597" s="1" t="str">
        <f t="shared" si="437"/>
        <v>&lt;177 micron (NGR)</v>
      </c>
      <c r="L2597">
        <v>13</v>
      </c>
      <c r="M2597" t="s">
        <v>230</v>
      </c>
      <c r="N2597">
        <v>258</v>
      </c>
      <c r="O2597" t="s">
        <v>104</v>
      </c>
      <c r="P2597" t="s">
        <v>193</v>
      </c>
      <c r="Q2597" t="s">
        <v>95</v>
      </c>
      <c r="R2597" t="s">
        <v>67</v>
      </c>
      <c r="S2597" t="s">
        <v>136</v>
      </c>
      <c r="T2597" t="s">
        <v>40</v>
      </c>
      <c r="U2597" t="s">
        <v>873</v>
      </c>
      <c r="V2597" t="s">
        <v>313</v>
      </c>
      <c r="W2597" t="s">
        <v>40</v>
      </c>
      <c r="X2597" t="s">
        <v>43</v>
      </c>
      <c r="Y2597" t="s">
        <v>95</v>
      </c>
      <c r="Z2597" t="s">
        <v>67</v>
      </c>
      <c r="AA2597" t="s">
        <v>135</v>
      </c>
      <c r="AB2597" t="s">
        <v>582</v>
      </c>
      <c r="AC2597" t="s">
        <v>94</v>
      </c>
      <c r="AD2597" t="s">
        <v>83</v>
      </c>
    </row>
    <row r="2598" spans="1:30" hidden="1" x14ac:dyDescent="0.3">
      <c r="A2598" t="s">
        <v>11027</v>
      </c>
      <c r="B2598" t="s">
        <v>11028</v>
      </c>
      <c r="C2598" s="1" t="str">
        <f t="shared" si="438"/>
        <v>21:0506</v>
      </c>
      <c r="D2598" s="1" t="str">
        <f t="shared" si="435"/>
        <v>21:0168</v>
      </c>
      <c r="E2598" t="s">
        <v>11029</v>
      </c>
      <c r="F2598" t="s">
        <v>11030</v>
      </c>
      <c r="H2598">
        <v>54.970957300000002</v>
      </c>
      <c r="I2598">
        <v>-61.919173600000001</v>
      </c>
      <c r="J2598" s="1" t="str">
        <f t="shared" si="436"/>
        <v>NGR lake sediment grab sample</v>
      </c>
      <c r="K2598" s="1" t="str">
        <f t="shared" si="437"/>
        <v>&lt;177 micron (NGR)</v>
      </c>
      <c r="L2598">
        <v>13</v>
      </c>
      <c r="M2598" t="s">
        <v>238</v>
      </c>
      <c r="N2598">
        <v>259</v>
      </c>
      <c r="O2598" t="s">
        <v>128</v>
      </c>
      <c r="P2598" t="s">
        <v>185</v>
      </c>
      <c r="Q2598" t="s">
        <v>95</v>
      </c>
      <c r="R2598" t="s">
        <v>67</v>
      </c>
      <c r="S2598" t="s">
        <v>68</v>
      </c>
      <c r="T2598" t="s">
        <v>40</v>
      </c>
      <c r="U2598" t="s">
        <v>3111</v>
      </c>
      <c r="V2598" t="s">
        <v>167</v>
      </c>
      <c r="W2598" t="s">
        <v>40</v>
      </c>
      <c r="X2598" t="s">
        <v>43</v>
      </c>
      <c r="Y2598" t="s">
        <v>39</v>
      </c>
      <c r="Z2598" t="s">
        <v>135</v>
      </c>
      <c r="AA2598" t="s">
        <v>214</v>
      </c>
      <c r="AB2598" t="s">
        <v>2152</v>
      </c>
      <c r="AC2598" t="s">
        <v>42</v>
      </c>
      <c r="AD2598" t="s">
        <v>155</v>
      </c>
    </row>
    <row r="2599" spans="1:30" hidden="1" x14ac:dyDescent="0.3">
      <c r="A2599" t="s">
        <v>11031</v>
      </c>
      <c r="B2599" t="s">
        <v>11032</v>
      </c>
      <c r="C2599" s="1" t="str">
        <f t="shared" si="438"/>
        <v>21:0506</v>
      </c>
      <c r="D2599" s="1" t="str">
        <f t="shared" si="435"/>
        <v>21:0168</v>
      </c>
      <c r="E2599" t="s">
        <v>11033</v>
      </c>
      <c r="F2599" t="s">
        <v>11034</v>
      </c>
      <c r="H2599">
        <v>54.973926400000003</v>
      </c>
      <c r="I2599">
        <v>-61.964057699999998</v>
      </c>
      <c r="J2599" s="1" t="str">
        <f t="shared" si="436"/>
        <v>NGR lake sediment grab sample</v>
      </c>
      <c r="K2599" s="1" t="str">
        <f t="shared" si="437"/>
        <v>&lt;177 micron (NGR)</v>
      </c>
      <c r="L2599">
        <v>13</v>
      </c>
      <c r="M2599" t="s">
        <v>246</v>
      </c>
      <c r="N2599">
        <v>260</v>
      </c>
      <c r="O2599" t="s">
        <v>204</v>
      </c>
      <c r="P2599" t="s">
        <v>185</v>
      </c>
      <c r="Q2599" t="s">
        <v>95</v>
      </c>
      <c r="R2599" t="s">
        <v>92</v>
      </c>
      <c r="S2599" t="s">
        <v>95</v>
      </c>
      <c r="T2599" t="s">
        <v>40</v>
      </c>
      <c r="U2599" t="s">
        <v>1125</v>
      </c>
      <c r="V2599" t="s">
        <v>167</v>
      </c>
      <c r="W2599" t="s">
        <v>40</v>
      </c>
      <c r="X2599" t="s">
        <v>43</v>
      </c>
      <c r="Y2599" t="s">
        <v>39</v>
      </c>
      <c r="Z2599" t="s">
        <v>134</v>
      </c>
      <c r="AA2599" t="s">
        <v>58</v>
      </c>
      <c r="AB2599" t="s">
        <v>276</v>
      </c>
      <c r="AC2599" t="s">
        <v>233</v>
      </c>
      <c r="AD2599" t="s">
        <v>45</v>
      </c>
    </row>
    <row r="2600" spans="1:30" hidden="1" x14ac:dyDescent="0.3">
      <c r="A2600" t="s">
        <v>11035</v>
      </c>
      <c r="B2600" t="s">
        <v>11036</v>
      </c>
      <c r="C2600" s="1" t="str">
        <f t="shared" si="438"/>
        <v>21:0506</v>
      </c>
      <c r="D2600" s="1" t="str">
        <f t="shared" si="435"/>
        <v>21:0168</v>
      </c>
      <c r="E2600" t="s">
        <v>11037</v>
      </c>
      <c r="F2600" t="s">
        <v>11038</v>
      </c>
      <c r="H2600">
        <v>54.9557091</v>
      </c>
      <c r="I2600">
        <v>-61.9174127</v>
      </c>
      <c r="J2600" s="1" t="str">
        <f t="shared" si="436"/>
        <v>NGR lake sediment grab sample</v>
      </c>
      <c r="K2600" s="1" t="str">
        <f t="shared" si="437"/>
        <v>&lt;177 micron (NGR)</v>
      </c>
      <c r="L2600">
        <v>14</v>
      </c>
      <c r="M2600" t="s">
        <v>34</v>
      </c>
      <c r="N2600">
        <v>261</v>
      </c>
      <c r="O2600" t="s">
        <v>104</v>
      </c>
      <c r="P2600" t="s">
        <v>176</v>
      </c>
      <c r="Q2600" t="s">
        <v>95</v>
      </c>
      <c r="R2600" t="s">
        <v>153</v>
      </c>
      <c r="S2600" t="s">
        <v>39</v>
      </c>
      <c r="T2600" t="s">
        <v>40</v>
      </c>
      <c r="U2600" t="s">
        <v>510</v>
      </c>
      <c r="V2600" t="s">
        <v>649</v>
      </c>
      <c r="W2600" t="s">
        <v>40</v>
      </c>
      <c r="X2600" t="s">
        <v>43</v>
      </c>
      <c r="Y2600" t="s">
        <v>95</v>
      </c>
      <c r="Z2600" t="s">
        <v>134</v>
      </c>
      <c r="AA2600" t="s">
        <v>135</v>
      </c>
      <c r="AB2600" t="s">
        <v>276</v>
      </c>
      <c r="AC2600" t="s">
        <v>233</v>
      </c>
      <c r="AD2600" t="s">
        <v>44</v>
      </c>
    </row>
    <row r="2601" spans="1:30" hidden="1" x14ac:dyDescent="0.3">
      <c r="A2601" t="s">
        <v>11039</v>
      </c>
      <c r="B2601" t="s">
        <v>11040</v>
      </c>
      <c r="C2601" s="1" t="str">
        <f t="shared" si="438"/>
        <v>21:0506</v>
      </c>
      <c r="D2601" s="1" t="str">
        <f t="shared" si="435"/>
        <v>21:0168</v>
      </c>
      <c r="E2601" t="s">
        <v>11041</v>
      </c>
      <c r="F2601" t="s">
        <v>11042</v>
      </c>
      <c r="H2601">
        <v>54.937348</v>
      </c>
      <c r="I2601">
        <v>-61.965920599999997</v>
      </c>
      <c r="J2601" s="1" t="str">
        <f t="shared" si="436"/>
        <v>NGR lake sediment grab sample</v>
      </c>
      <c r="K2601" s="1" t="str">
        <f t="shared" si="437"/>
        <v>&lt;177 micron (NGR)</v>
      </c>
      <c r="L2601">
        <v>14</v>
      </c>
      <c r="M2601" t="s">
        <v>76</v>
      </c>
      <c r="N2601">
        <v>262</v>
      </c>
      <c r="O2601" t="s">
        <v>255</v>
      </c>
      <c r="P2601" t="s">
        <v>67</v>
      </c>
      <c r="Q2601" t="s">
        <v>95</v>
      </c>
      <c r="R2601" t="s">
        <v>145</v>
      </c>
      <c r="S2601" t="s">
        <v>131</v>
      </c>
      <c r="T2601" t="s">
        <v>40</v>
      </c>
      <c r="U2601" t="s">
        <v>56</v>
      </c>
      <c r="V2601" t="s">
        <v>60</v>
      </c>
      <c r="W2601" t="s">
        <v>40</v>
      </c>
      <c r="X2601" t="s">
        <v>43</v>
      </c>
      <c r="Y2601" t="s">
        <v>39</v>
      </c>
      <c r="Z2601" t="s">
        <v>263</v>
      </c>
      <c r="AA2601" t="s">
        <v>214</v>
      </c>
      <c r="AB2601" t="s">
        <v>952</v>
      </c>
      <c r="AC2601" t="s">
        <v>144</v>
      </c>
      <c r="AD2601" t="s">
        <v>241</v>
      </c>
    </row>
    <row r="2602" spans="1:30" hidden="1" x14ac:dyDescent="0.3">
      <c r="A2602" t="s">
        <v>11043</v>
      </c>
      <c r="B2602" t="s">
        <v>11044</v>
      </c>
      <c r="C2602" s="1" t="str">
        <f t="shared" si="438"/>
        <v>21:0506</v>
      </c>
      <c r="D2602" s="1" t="str">
        <f t="shared" si="435"/>
        <v>21:0168</v>
      </c>
      <c r="E2602" t="s">
        <v>11037</v>
      </c>
      <c r="F2602" t="s">
        <v>11045</v>
      </c>
      <c r="H2602">
        <v>54.9557091</v>
      </c>
      <c r="I2602">
        <v>-61.9174127</v>
      </c>
      <c r="J2602" s="1" t="str">
        <f t="shared" si="436"/>
        <v>NGR lake sediment grab sample</v>
      </c>
      <c r="K2602" s="1" t="str">
        <f t="shared" si="437"/>
        <v>&lt;177 micron (NGR)</v>
      </c>
      <c r="L2602">
        <v>14</v>
      </c>
      <c r="M2602" t="s">
        <v>65</v>
      </c>
      <c r="N2602">
        <v>263</v>
      </c>
      <c r="O2602" t="s">
        <v>192</v>
      </c>
      <c r="P2602" t="s">
        <v>119</v>
      </c>
      <c r="Q2602" t="s">
        <v>95</v>
      </c>
      <c r="R2602" t="s">
        <v>92</v>
      </c>
      <c r="S2602" t="s">
        <v>39</v>
      </c>
      <c r="T2602" t="s">
        <v>40</v>
      </c>
      <c r="U2602" t="s">
        <v>337</v>
      </c>
      <c r="V2602" t="s">
        <v>748</v>
      </c>
      <c r="W2602" t="s">
        <v>40</v>
      </c>
      <c r="X2602" t="s">
        <v>43</v>
      </c>
      <c r="Y2602" t="s">
        <v>39</v>
      </c>
      <c r="Z2602" t="s">
        <v>134</v>
      </c>
      <c r="AA2602" t="s">
        <v>135</v>
      </c>
      <c r="AB2602" t="s">
        <v>462</v>
      </c>
      <c r="AC2602" t="s">
        <v>57</v>
      </c>
      <c r="AD2602" t="s">
        <v>83</v>
      </c>
    </row>
    <row r="2603" spans="1:30" hidden="1" x14ac:dyDescent="0.3">
      <c r="A2603" t="s">
        <v>11046</v>
      </c>
      <c r="B2603" t="s">
        <v>11047</v>
      </c>
      <c r="C2603" s="1" t="str">
        <f t="shared" si="438"/>
        <v>21:0506</v>
      </c>
      <c r="D2603" s="1" t="str">
        <f t="shared" si="435"/>
        <v>21:0168</v>
      </c>
      <c r="E2603" t="s">
        <v>11037</v>
      </c>
      <c r="F2603" t="s">
        <v>11048</v>
      </c>
      <c r="H2603">
        <v>54.9557091</v>
      </c>
      <c r="I2603">
        <v>-61.9174127</v>
      </c>
      <c r="J2603" s="1" t="str">
        <f t="shared" si="436"/>
        <v>NGR lake sediment grab sample</v>
      </c>
      <c r="K2603" s="1" t="str">
        <f t="shared" si="437"/>
        <v>&lt;177 micron (NGR)</v>
      </c>
      <c r="L2603">
        <v>14</v>
      </c>
      <c r="M2603" t="s">
        <v>52</v>
      </c>
      <c r="N2603">
        <v>264</v>
      </c>
      <c r="O2603" t="s">
        <v>35</v>
      </c>
      <c r="P2603" t="s">
        <v>176</v>
      </c>
      <c r="Q2603" t="s">
        <v>95</v>
      </c>
      <c r="R2603" t="s">
        <v>153</v>
      </c>
      <c r="S2603" t="s">
        <v>95</v>
      </c>
      <c r="T2603" t="s">
        <v>40</v>
      </c>
      <c r="U2603" t="s">
        <v>403</v>
      </c>
      <c r="V2603" t="s">
        <v>748</v>
      </c>
      <c r="W2603" t="s">
        <v>40</v>
      </c>
      <c r="X2603" t="s">
        <v>43</v>
      </c>
      <c r="Y2603" t="s">
        <v>95</v>
      </c>
      <c r="Z2603" t="s">
        <v>134</v>
      </c>
      <c r="AA2603" t="s">
        <v>204</v>
      </c>
      <c r="AB2603" t="s">
        <v>46</v>
      </c>
      <c r="AC2603" t="s">
        <v>144</v>
      </c>
      <c r="AD2603" t="s">
        <v>45</v>
      </c>
    </row>
    <row r="2604" spans="1:30" hidden="1" x14ac:dyDescent="0.3">
      <c r="A2604" t="s">
        <v>11049</v>
      </c>
      <c r="B2604" t="s">
        <v>11050</v>
      </c>
      <c r="C2604" s="1" t="str">
        <f t="shared" si="438"/>
        <v>21:0506</v>
      </c>
      <c r="D2604" s="1" t="str">
        <f t="shared" si="435"/>
        <v>21:0168</v>
      </c>
      <c r="E2604" t="s">
        <v>11051</v>
      </c>
      <c r="F2604" t="s">
        <v>11052</v>
      </c>
      <c r="H2604">
        <v>54.960032699999999</v>
      </c>
      <c r="I2604">
        <v>-61.857509999999998</v>
      </c>
      <c r="J2604" s="1" t="str">
        <f t="shared" si="436"/>
        <v>NGR lake sediment grab sample</v>
      </c>
      <c r="K2604" s="1" t="str">
        <f t="shared" si="437"/>
        <v>&lt;177 micron (NGR)</v>
      </c>
      <c r="L2604">
        <v>14</v>
      </c>
      <c r="M2604" t="s">
        <v>91</v>
      </c>
      <c r="N2604">
        <v>265</v>
      </c>
      <c r="O2604" t="s">
        <v>873</v>
      </c>
      <c r="P2604" t="s">
        <v>36</v>
      </c>
      <c r="Q2604" t="s">
        <v>55</v>
      </c>
      <c r="R2604" t="s">
        <v>36</v>
      </c>
      <c r="S2604" t="s">
        <v>136</v>
      </c>
      <c r="T2604" t="s">
        <v>40</v>
      </c>
      <c r="U2604" t="s">
        <v>257</v>
      </c>
      <c r="V2604" t="s">
        <v>233</v>
      </c>
      <c r="W2604" t="s">
        <v>40</v>
      </c>
      <c r="X2604" t="s">
        <v>43</v>
      </c>
      <c r="Y2604" t="s">
        <v>39</v>
      </c>
      <c r="Z2604" t="s">
        <v>204</v>
      </c>
      <c r="AA2604" t="s">
        <v>135</v>
      </c>
      <c r="AB2604" t="s">
        <v>3060</v>
      </c>
      <c r="AC2604" t="s">
        <v>57</v>
      </c>
      <c r="AD2604" t="s">
        <v>241</v>
      </c>
    </row>
    <row r="2605" spans="1:30" hidden="1" x14ac:dyDescent="0.3">
      <c r="A2605" t="s">
        <v>11053</v>
      </c>
      <c r="B2605" t="s">
        <v>11054</v>
      </c>
      <c r="C2605" s="1" t="str">
        <f t="shared" si="438"/>
        <v>21:0506</v>
      </c>
      <c r="D2605" s="1" t="str">
        <f t="shared" si="435"/>
        <v>21:0168</v>
      </c>
      <c r="E2605" t="s">
        <v>11055</v>
      </c>
      <c r="F2605" t="s">
        <v>11056</v>
      </c>
      <c r="H2605">
        <v>54.950229700000001</v>
      </c>
      <c r="I2605">
        <v>-61.7970635</v>
      </c>
      <c r="J2605" s="1" t="str">
        <f t="shared" si="436"/>
        <v>NGR lake sediment grab sample</v>
      </c>
      <c r="K2605" s="1" t="str">
        <f t="shared" si="437"/>
        <v>&lt;177 micron (NGR)</v>
      </c>
      <c r="L2605">
        <v>14</v>
      </c>
      <c r="M2605" t="s">
        <v>102</v>
      </c>
      <c r="N2605">
        <v>266</v>
      </c>
      <c r="O2605" t="s">
        <v>135</v>
      </c>
      <c r="P2605" t="s">
        <v>169</v>
      </c>
      <c r="Q2605" t="s">
        <v>39</v>
      </c>
      <c r="R2605" t="s">
        <v>232</v>
      </c>
      <c r="S2605" t="s">
        <v>131</v>
      </c>
      <c r="T2605" t="s">
        <v>40</v>
      </c>
      <c r="U2605" t="s">
        <v>350</v>
      </c>
      <c r="V2605" t="s">
        <v>284</v>
      </c>
      <c r="W2605" t="s">
        <v>40</v>
      </c>
      <c r="X2605" t="s">
        <v>43</v>
      </c>
      <c r="Y2605" t="s">
        <v>37</v>
      </c>
      <c r="Z2605" t="s">
        <v>211</v>
      </c>
      <c r="AA2605" t="s">
        <v>58</v>
      </c>
      <c r="AB2605" t="s">
        <v>566</v>
      </c>
      <c r="AC2605" t="s">
        <v>57</v>
      </c>
      <c r="AD2605" t="s">
        <v>115</v>
      </c>
    </row>
    <row r="2606" spans="1:30" hidden="1" x14ac:dyDescent="0.3">
      <c r="A2606" t="s">
        <v>11057</v>
      </c>
      <c r="B2606" t="s">
        <v>11058</v>
      </c>
      <c r="C2606" s="1" t="str">
        <f t="shared" si="438"/>
        <v>21:0506</v>
      </c>
      <c r="D2606" s="1" t="str">
        <f t="shared" si="435"/>
        <v>21:0168</v>
      </c>
      <c r="E2606" t="s">
        <v>11059</v>
      </c>
      <c r="F2606" t="s">
        <v>11060</v>
      </c>
      <c r="H2606">
        <v>54.961283700000003</v>
      </c>
      <c r="I2606">
        <v>-61.724730000000001</v>
      </c>
      <c r="J2606" s="1" t="str">
        <f t="shared" si="436"/>
        <v>NGR lake sediment grab sample</v>
      </c>
      <c r="K2606" s="1" t="str">
        <f t="shared" si="437"/>
        <v>&lt;177 micron (NGR)</v>
      </c>
      <c r="L2606">
        <v>14</v>
      </c>
      <c r="M2606" t="s">
        <v>113</v>
      </c>
      <c r="N2606">
        <v>267</v>
      </c>
      <c r="O2606" t="s">
        <v>58</v>
      </c>
      <c r="P2606" t="s">
        <v>104</v>
      </c>
      <c r="Q2606" t="s">
        <v>95</v>
      </c>
      <c r="R2606" t="s">
        <v>276</v>
      </c>
      <c r="S2606" t="s">
        <v>153</v>
      </c>
      <c r="T2606" t="s">
        <v>40</v>
      </c>
      <c r="U2606" t="s">
        <v>11061</v>
      </c>
      <c r="V2606" t="s">
        <v>596</v>
      </c>
      <c r="W2606" t="s">
        <v>40</v>
      </c>
      <c r="X2606" t="s">
        <v>43</v>
      </c>
      <c r="Y2606" t="s">
        <v>55</v>
      </c>
      <c r="Z2606" t="s">
        <v>134</v>
      </c>
      <c r="AA2606" t="s">
        <v>258</v>
      </c>
      <c r="AB2606" t="s">
        <v>46</v>
      </c>
      <c r="AC2606" t="s">
        <v>233</v>
      </c>
      <c r="AD2606" t="s">
        <v>314</v>
      </c>
    </row>
    <row r="2607" spans="1:30" hidden="1" x14ac:dyDescent="0.3">
      <c r="A2607" t="s">
        <v>11062</v>
      </c>
      <c r="B2607" t="s">
        <v>11063</v>
      </c>
      <c r="C2607" s="1" t="str">
        <f t="shared" si="438"/>
        <v>21:0506</v>
      </c>
      <c r="D2607" s="1" t="str">
        <f t="shared" si="435"/>
        <v>21:0168</v>
      </c>
      <c r="E2607" t="s">
        <v>11064</v>
      </c>
      <c r="F2607" t="s">
        <v>11065</v>
      </c>
      <c r="H2607">
        <v>54.936673800000001</v>
      </c>
      <c r="I2607">
        <v>-61.6964598</v>
      </c>
      <c r="J2607" s="1" t="str">
        <f t="shared" si="436"/>
        <v>NGR lake sediment grab sample</v>
      </c>
      <c r="K2607" s="1" t="str">
        <f t="shared" si="437"/>
        <v>&lt;177 micron (NGR)</v>
      </c>
      <c r="L2607">
        <v>14</v>
      </c>
      <c r="M2607" t="s">
        <v>127</v>
      </c>
      <c r="N2607">
        <v>268</v>
      </c>
      <c r="O2607" t="s">
        <v>103</v>
      </c>
      <c r="P2607" t="s">
        <v>54</v>
      </c>
      <c r="Q2607" t="s">
        <v>39</v>
      </c>
      <c r="R2607" t="s">
        <v>54</v>
      </c>
      <c r="S2607" t="s">
        <v>37</v>
      </c>
      <c r="T2607" t="s">
        <v>194</v>
      </c>
      <c r="U2607" t="s">
        <v>116</v>
      </c>
      <c r="V2607" t="s">
        <v>1598</v>
      </c>
      <c r="W2607" t="s">
        <v>40</v>
      </c>
      <c r="X2607" t="s">
        <v>43</v>
      </c>
      <c r="Y2607" t="s">
        <v>37</v>
      </c>
      <c r="Z2607" t="s">
        <v>337</v>
      </c>
      <c r="AA2607" t="s">
        <v>214</v>
      </c>
      <c r="AB2607" t="s">
        <v>874</v>
      </c>
      <c r="AC2607" t="s">
        <v>233</v>
      </c>
      <c r="AD2607" t="s">
        <v>83</v>
      </c>
    </row>
    <row r="2608" spans="1:30" hidden="1" x14ac:dyDescent="0.3">
      <c r="A2608" t="s">
        <v>11066</v>
      </c>
      <c r="B2608" t="s">
        <v>11067</v>
      </c>
      <c r="C2608" s="1" t="str">
        <f t="shared" si="438"/>
        <v>21:0506</v>
      </c>
      <c r="D2608" s="1" t="str">
        <f t="shared" si="435"/>
        <v>21:0168</v>
      </c>
      <c r="E2608" t="s">
        <v>11068</v>
      </c>
      <c r="F2608" t="s">
        <v>11069</v>
      </c>
      <c r="H2608">
        <v>54.923345900000001</v>
      </c>
      <c r="I2608">
        <v>-61.703179300000002</v>
      </c>
      <c r="J2608" s="1" t="str">
        <f t="shared" si="436"/>
        <v>NGR lake sediment grab sample</v>
      </c>
      <c r="K2608" s="1" t="str">
        <f t="shared" si="437"/>
        <v>&lt;177 micron (NGR)</v>
      </c>
      <c r="L2608">
        <v>14</v>
      </c>
      <c r="M2608" t="s">
        <v>142</v>
      </c>
      <c r="N2608">
        <v>269</v>
      </c>
      <c r="O2608" t="s">
        <v>204</v>
      </c>
      <c r="P2608" t="s">
        <v>193</v>
      </c>
      <c r="Q2608" t="s">
        <v>95</v>
      </c>
      <c r="R2608" t="s">
        <v>169</v>
      </c>
      <c r="S2608" t="s">
        <v>38</v>
      </c>
      <c r="T2608" t="s">
        <v>40</v>
      </c>
      <c r="U2608" t="s">
        <v>115</v>
      </c>
      <c r="V2608" t="s">
        <v>60</v>
      </c>
      <c r="W2608" t="s">
        <v>40</v>
      </c>
      <c r="X2608" t="s">
        <v>43</v>
      </c>
      <c r="Y2608" t="s">
        <v>39</v>
      </c>
      <c r="Z2608" t="s">
        <v>35</v>
      </c>
      <c r="AA2608" t="s">
        <v>214</v>
      </c>
      <c r="AB2608" t="s">
        <v>582</v>
      </c>
      <c r="AC2608" t="s">
        <v>233</v>
      </c>
      <c r="AD2608" t="s">
        <v>61</v>
      </c>
    </row>
    <row r="2609" spans="1:30" hidden="1" x14ac:dyDescent="0.3">
      <c r="A2609" t="s">
        <v>11070</v>
      </c>
      <c r="B2609" t="s">
        <v>11071</v>
      </c>
      <c r="C2609" s="1" t="str">
        <f t="shared" si="438"/>
        <v>21:0506</v>
      </c>
      <c r="D2609" s="1" t="str">
        <f t="shared" si="435"/>
        <v>21:0168</v>
      </c>
      <c r="E2609" t="s">
        <v>11072</v>
      </c>
      <c r="F2609" t="s">
        <v>11073</v>
      </c>
      <c r="H2609">
        <v>54.910474899999997</v>
      </c>
      <c r="I2609">
        <v>-61.789295799999998</v>
      </c>
      <c r="J2609" s="1" t="str">
        <f t="shared" si="436"/>
        <v>NGR lake sediment grab sample</v>
      </c>
      <c r="K2609" s="1" t="str">
        <f t="shared" si="437"/>
        <v>&lt;177 micron (NGR)</v>
      </c>
      <c r="L2609">
        <v>14</v>
      </c>
      <c r="M2609" t="s">
        <v>150</v>
      </c>
      <c r="N2609">
        <v>270</v>
      </c>
      <c r="O2609" t="s">
        <v>53</v>
      </c>
      <c r="P2609" t="s">
        <v>153</v>
      </c>
      <c r="Q2609" t="s">
        <v>136</v>
      </c>
      <c r="R2609" t="s">
        <v>185</v>
      </c>
      <c r="S2609" t="s">
        <v>55</v>
      </c>
      <c r="T2609" t="s">
        <v>40</v>
      </c>
      <c r="U2609" t="s">
        <v>82</v>
      </c>
      <c r="V2609" t="s">
        <v>133</v>
      </c>
      <c r="W2609" t="s">
        <v>40</v>
      </c>
      <c r="X2609" t="s">
        <v>179</v>
      </c>
      <c r="Y2609" t="s">
        <v>37</v>
      </c>
      <c r="Z2609" t="s">
        <v>134</v>
      </c>
      <c r="AA2609" t="s">
        <v>58</v>
      </c>
      <c r="AB2609" t="s">
        <v>2065</v>
      </c>
      <c r="AC2609" t="s">
        <v>42</v>
      </c>
      <c r="AD2609" t="s">
        <v>71</v>
      </c>
    </row>
    <row r="2610" spans="1:30" hidden="1" x14ac:dyDescent="0.3">
      <c r="A2610" t="s">
        <v>11074</v>
      </c>
      <c r="B2610" t="s">
        <v>11075</v>
      </c>
      <c r="C2610" s="1" t="str">
        <f t="shared" si="438"/>
        <v>21:0506</v>
      </c>
      <c r="D2610" s="1" t="str">
        <f>HYPERLINK("http://geochem.nrcan.gc.ca/cdogs/content/svy/svy_e.htm", "")</f>
        <v/>
      </c>
      <c r="G2610" s="1" t="str">
        <f>HYPERLINK("http://geochem.nrcan.gc.ca/cdogs/content/cr_/cr_00060_e.htm", "60")</f>
        <v>60</v>
      </c>
      <c r="J2610" t="s">
        <v>161</v>
      </c>
      <c r="K2610" t="s">
        <v>162</v>
      </c>
      <c r="L2610">
        <v>14</v>
      </c>
      <c r="M2610" t="s">
        <v>163</v>
      </c>
      <c r="N2610">
        <v>271</v>
      </c>
      <c r="O2610" t="s">
        <v>364</v>
      </c>
      <c r="P2610" t="s">
        <v>165</v>
      </c>
      <c r="Q2610" t="s">
        <v>136</v>
      </c>
      <c r="R2610" t="s">
        <v>36</v>
      </c>
      <c r="S2610" t="s">
        <v>37</v>
      </c>
      <c r="T2610" t="s">
        <v>40</v>
      </c>
      <c r="U2610" t="s">
        <v>2526</v>
      </c>
      <c r="V2610" t="s">
        <v>47</v>
      </c>
      <c r="W2610" t="s">
        <v>40</v>
      </c>
      <c r="X2610" t="s">
        <v>39</v>
      </c>
      <c r="Y2610" t="s">
        <v>136</v>
      </c>
      <c r="Z2610" t="s">
        <v>164</v>
      </c>
      <c r="AA2610" t="s">
        <v>135</v>
      </c>
      <c r="AB2610" t="s">
        <v>1720</v>
      </c>
      <c r="AC2610" t="s">
        <v>165</v>
      </c>
      <c r="AD2610" t="s">
        <v>1236</v>
      </c>
    </row>
    <row r="2611" spans="1:30" hidden="1" x14ac:dyDescent="0.3">
      <c r="A2611" t="s">
        <v>11076</v>
      </c>
      <c r="B2611" t="s">
        <v>11077</v>
      </c>
      <c r="C2611" s="1" t="str">
        <f t="shared" si="438"/>
        <v>21:0506</v>
      </c>
      <c r="D2611" s="1" t="str">
        <f t="shared" ref="D2611:D2621" si="439">HYPERLINK("http://geochem.nrcan.gc.ca/cdogs/content/svy/svy210168_e.htm", "21:0168")</f>
        <v>21:0168</v>
      </c>
      <c r="E2611" t="s">
        <v>11078</v>
      </c>
      <c r="F2611" t="s">
        <v>11079</v>
      </c>
      <c r="H2611">
        <v>54.918762899999997</v>
      </c>
      <c r="I2611">
        <v>-61.823356799999999</v>
      </c>
      <c r="J2611" s="1" t="str">
        <f t="shared" ref="J2611:J2621" si="440">HYPERLINK("http://geochem.nrcan.gc.ca/cdogs/content/kwd/kwd020027_e.htm", "NGR lake sediment grab sample")</f>
        <v>NGR lake sediment grab sample</v>
      </c>
      <c r="K2611" s="1" t="str">
        <f t="shared" ref="K2611:K2621" si="441">HYPERLINK("http://geochem.nrcan.gc.ca/cdogs/content/kwd/kwd080006_e.htm", "&lt;177 micron (NGR)")</f>
        <v>&lt;177 micron (NGR)</v>
      </c>
      <c r="L2611">
        <v>14</v>
      </c>
      <c r="M2611" t="s">
        <v>175</v>
      </c>
      <c r="N2611">
        <v>272</v>
      </c>
      <c r="O2611" t="s">
        <v>78</v>
      </c>
      <c r="P2611" t="s">
        <v>92</v>
      </c>
      <c r="Q2611" t="s">
        <v>95</v>
      </c>
      <c r="R2611" t="s">
        <v>68</v>
      </c>
      <c r="S2611" t="s">
        <v>55</v>
      </c>
      <c r="T2611" t="s">
        <v>40</v>
      </c>
      <c r="U2611" t="s">
        <v>53</v>
      </c>
      <c r="V2611" t="s">
        <v>248</v>
      </c>
      <c r="W2611" t="s">
        <v>40</v>
      </c>
      <c r="X2611" t="s">
        <v>179</v>
      </c>
      <c r="Y2611" t="s">
        <v>55</v>
      </c>
      <c r="Z2611" t="s">
        <v>214</v>
      </c>
      <c r="AA2611" t="s">
        <v>214</v>
      </c>
      <c r="AB2611" t="s">
        <v>165</v>
      </c>
      <c r="AC2611" t="s">
        <v>179</v>
      </c>
      <c r="AD2611" t="s">
        <v>196</v>
      </c>
    </row>
    <row r="2612" spans="1:30" hidden="1" x14ac:dyDescent="0.3">
      <c r="A2612" t="s">
        <v>11080</v>
      </c>
      <c r="B2612" t="s">
        <v>11081</v>
      </c>
      <c r="C2612" s="1" t="str">
        <f t="shared" si="438"/>
        <v>21:0506</v>
      </c>
      <c r="D2612" s="1" t="str">
        <f t="shared" si="439"/>
        <v>21:0168</v>
      </c>
      <c r="E2612" t="s">
        <v>11082</v>
      </c>
      <c r="F2612" t="s">
        <v>11083</v>
      </c>
      <c r="H2612">
        <v>54.904964800000002</v>
      </c>
      <c r="I2612">
        <v>-61.876274600000002</v>
      </c>
      <c r="J2612" s="1" t="str">
        <f t="shared" si="440"/>
        <v>NGR lake sediment grab sample</v>
      </c>
      <c r="K2612" s="1" t="str">
        <f t="shared" si="441"/>
        <v>&lt;177 micron (NGR)</v>
      </c>
      <c r="L2612">
        <v>14</v>
      </c>
      <c r="M2612" t="s">
        <v>184</v>
      </c>
      <c r="N2612">
        <v>273</v>
      </c>
      <c r="O2612" t="s">
        <v>364</v>
      </c>
      <c r="P2612" t="s">
        <v>131</v>
      </c>
      <c r="Q2612" t="s">
        <v>37</v>
      </c>
      <c r="R2612" t="s">
        <v>193</v>
      </c>
      <c r="S2612" t="s">
        <v>136</v>
      </c>
      <c r="T2612" t="s">
        <v>40</v>
      </c>
      <c r="U2612" t="s">
        <v>1948</v>
      </c>
      <c r="V2612" t="s">
        <v>1598</v>
      </c>
      <c r="W2612" t="s">
        <v>40</v>
      </c>
      <c r="X2612" t="s">
        <v>179</v>
      </c>
      <c r="Y2612" t="s">
        <v>55</v>
      </c>
      <c r="Z2612" t="s">
        <v>204</v>
      </c>
      <c r="AA2612" t="s">
        <v>134</v>
      </c>
      <c r="AB2612" t="s">
        <v>3966</v>
      </c>
      <c r="AC2612" t="s">
        <v>94</v>
      </c>
      <c r="AD2612" t="s">
        <v>449</v>
      </c>
    </row>
    <row r="2613" spans="1:30" hidden="1" x14ac:dyDescent="0.3">
      <c r="A2613" t="s">
        <v>11084</v>
      </c>
      <c r="B2613" t="s">
        <v>11085</v>
      </c>
      <c r="C2613" s="1" t="str">
        <f t="shared" si="438"/>
        <v>21:0506</v>
      </c>
      <c r="D2613" s="1" t="str">
        <f t="shared" si="439"/>
        <v>21:0168</v>
      </c>
      <c r="E2613" t="s">
        <v>11086</v>
      </c>
      <c r="F2613" t="s">
        <v>11087</v>
      </c>
      <c r="H2613">
        <v>54.910962099999999</v>
      </c>
      <c r="I2613">
        <v>-61.9818541</v>
      </c>
      <c r="J2613" s="1" t="str">
        <f t="shared" si="440"/>
        <v>NGR lake sediment grab sample</v>
      </c>
      <c r="K2613" s="1" t="str">
        <f t="shared" si="441"/>
        <v>&lt;177 micron (NGR)</v>
      </c>
      <c r="L2613">
        <v>14</v>
      </c>
      <c r="M2613" t="s">
        <v>191</v>
      </c>
      <c r="N2613">
        <v>274</v>
      </c>
      <c r="O2613" t="s">
        <v>1019</v>
      </c>
      <c r="P2613" t="s">
        <v>130</v>
      </c>
      <c r="Q2613" t="s">
        <v>95</v>
      </c>
      <c r="R2613" t="s">
        <v>202</v>
      </c>
      <c r="S2613" t="s">
        <v>202</v>
      </c>
      <c r="T2613" t="s">
        <v>40</v>
      </c>
      <c r="U2613" t="s">
        <v>2225</v>
      </c>
      <c r="V2613" t="s">
        <v>85</v>
      </c>
      <c r="W2613" t="s">
        <v>40</v>
      </c>
      <c r="X2613" t="s">
        <v>43</v>
      </c>
      <c r="Y2613" t="s">
        <v>37</v>
      </c>
      <c r="Z2613" t="s">
        <v>214</v>
      </c>
      <c r="AA2613" t="s">
        <v>214</v>
      </c>
      <c r="AB2613" t="s">
        <v>120</v>
      </c>
      <c r="AC2613" t="s">
        <v>94</v>
      </c>
      <c r="AD2613" t="s">
        <v>241</v>
      </c>
    </row>
    <row r="2614" spans="1:30" hidden="1" x14ac:dyDescent="0.3">
      <c r="A2614" t="s">
        <v>11088</v>
      </c>
      <c r="B2614" t="s">
        <v>11089</v>
      </c>
      <c r="C2614" s="1" t="str">
        <f t="shared" si="438"/>
        <v>21:0506</v>
      </c>
      <c r="D2614" s="1" t="str">
        <f t="shared" si="439"/>
        <v>21:0168</v>
      </c>
      <c r="E2614" t="s">
        <v>11090</v>
      </c>
      <c r="F2614" t="s">
        <v>11091</v>
      </c>
      <c r="H2614">
        <v>54.884846600000003</v>
      </c>
      <c r="I2614">
        <v>-61.8854714</v>
      </c>
      <c r="J2614" s="1" t="str">
        <f t="shared" si="440"/>
        <v>NGR lake sediment grab sample</v>
      </c>
      <c r="K2614" s="1" t="str">
        <f t="shared" si="441"/>
        <v>&lt;177 micron (NGR)</v>
      </c>
      <c r="L2614">
        <v>14</v>
      </c>
      <c r="M2614" t="s">
        <v>201</v>
      </c>
      <c r="N2614">
        <v>275</v>
      </c>
      <c r="O2614" t="s">
        <v>143</v>
      </c>
      <c r="P2614" t="s">
        <v>79</v>
      </c>
      <c r="Q2614" t="s">
        <v>95</v>
      </c>
      <c r="R2614" t="s">
        <v>54</v>
      </c>
      <c r="S2614" t="s">
        <v>68</v>
      </c>
      <c r="T2614" t="s">
        <v>40</v>
      </c>
      <c r="U2614" t="s">
        <v>900</v>
      </c>
      <c r="V2614" t="s">
        <v>70</v>
      </c>
      <c r="W2614" t="s">
        <v>40</v>
      </c>
      <c r="X2614" t="s">
        <v>43</v>
      </c>
      <c r="Y2614" t="s">
        <v>39</v>
      </c>
      <c r="Z2614" t="s">
        <v>135</v>
      </c>
      <c r="AA2614" t="s">
        <v>134</v>
      </c>
      <c r="AB2614" t="s">
        <v>2669</v>
      </c>
      <c r="AC2614" t="s">
        <v>239</v>
      </c>
      <c r="AD2614" t="s">
        <v>122</v>
      </c>
    </row>
    <row r="2615" spans="1:30" hidden="1" x14ac:dyDescent="0.3">
      <c r="A2615" t="s">
        <v>11092</v>
      </c>
      <c r="B2615" t="s">
        <v>11093</v>
      </c>
      <c r="C2615" s="1" t="str">
        <f t="shared" si="438"/>
        <v>21:0506</v>
      </c>
      <c r="D2615" s="1" t="str">
        <f t="shared" si="439"/>
        <v>21:0168</v>
      </c>
      <c r="E2615" t="s">
        <v>11094</v>
      </c>
      <c r="F2615" t="s">
        <v>11095</v>
      </c>
      <c r="H2615">
        <v>54.899907300000002</v>
      </c>
      <c r="I2615">
        <v>-61.849592000000001</v>
      </c>
      <c r="J2615" s="1" t="str">
        <f t="shared" si="440"/>
        <v>NGR lake sediment grab sample</v>
      </c>
      <c r="K2615" s="1" t="str">
        <f t="shared" si="441"/>
        <v>&lt;177 micron (NGR)</v>
      </c>
      <c r="L2615">
        <v>14</v>
      </c>
      <c r="M2615" t="s">
        <v>210</v>
      </c>
      <c r="N2615">
        <v>276</v>
      </c>
      <c r="O2615" t="s">
        <v>359</v>
      </c>
      <c r="P2615" t="s">
        <v>79</v>
      </c>
      <c r="Q2615" t="s">
        <v>95</v>
      </c>
      <c r="R2615" t="s">
        <v>38</v>
      </c>
      <c r="S2615" t="s">
        <v>37</v>
      </c>
      <c r="T2615" t="s">
        <v>40</v>
      </c>
      <c r="U2615" t="s">
        <v>350</v>
      </c>
      <c r="V2615" t="s">
        <v>1598</v>
      </c>
      <c r="W2615" t="s">
        <v>40</v>
      </c>
      <c r="X2615" t="s">
        <v>179</v>
      </c>
      <c r="Y2615" t="s">
        <v>39</v>
      </c>
      <c r="Z2615" t="s">
        <v>263</v>
      </c>
      <c r="AA2615" t="s">
        <v>204</v>
      </c>
      <c r="AB2615" t="s">
        <v>249</v>
      </c>
      <c r="AC2615" t="s">
        <v>248</v>
      </c>
      <c r="AD2615" t="s">
        <v>115</v>
      </c>
    </row>
    <row r="2616" spans="1:30" hidden="1" x14ac:dyDescent="0.3">
      <c r="A2616" t="s">
        <v>11096</v>
      </c>
      <c r="B2616" t="s">
        <v>11097</v>
      </c>
      <c r="C2616" s="1" t="str">
        <f t="shared" si="438"/>
        <v>21:0506</v>
      </c>
      <c r="D2616" s="1" t="str">
        <f t="shared" si="439"/>
        <v>21:0168</v>
      </c>
      <c r="E2616" t="s">
        <v>11098</v>
      </c>
      <c r="F2616" t="s">
        <v>11099</v>
      </c>
      <c r="H2616">
        <v>54.8882713</v>
      </c>
      <c r="I2616">
        <v>-61.787872900000004</v>
      </c>
      <c r="J2616" s="1" t="str">
        <f t="shared" si="440"/>
        <v>NGR lake sediment grab sample</v>
      </c>
      <c r="K2616" s="1" t="str">
        <f t="shared" si="441"/>
        <v>&lt;177 micron (NGR)</v>
      </c>
      <c r="L2616">
        <v>14</v>
      </c>
      <c r="M2616" t="s">
        <v>221</v>
      </c>
      <c r="N2616">
        <v>277</v>
      </c>
      <c r="O2616" t="s">
        <v>53</v>
      </c>
      <c r="P2616" t="s">
        <v>79</v>
      </c>
      <c r="Q2616" t="s">
        <v>95</v>
      </c>
      <c r="R2616" t="s">
        <v>131</v>
      </c>
      <c r="S2616" t="s">
        <v>55</v>
      </c>
      <c r="T2616" t="s">
        <v>40</v>
      </c>
      <c r="U2616" t="s">
        <v>384</v>
      </c>
      <c r="V2616" t="s">
        <v>518</v>
      </c>
      <c r="W2616" t="s">
        <v>40</v>
      </c>
      <c r="X2616" t="s">
        <v>179</v>
      </c>
      <c r="Y2616" t="s">
        <v>95</v>
      </c>
      <c r="Z2616" t="s">
        <v>263</v>
      </c>
      <c r="AA2616" t="s">
        <v>134</v>
      </c>
      <c r="AB2616" t="s">
        <v>205</v>
      </c>
      <c r="AC2616" t="s">
        <v>233</v>
      </c>
      <c r="AD2616" t="s">
        <v>392</v>
      </c>
    </row>
    <row r="2617" spans="1:30" hidden="1" x14ac:dyDescent="0.3">
      <c r="A2617" t="s">
        <v>11100</v>
      </c>
      <c r="B2617" t="s">
        <v>11101</v>
      </c>
      <c r="C2617" s="1" t="str">
        <f t="shared" si="438"/>
        <v>21:0506</v>
      </c>
      <c r="D2617" s="1" t="str">
        <f t="shared" si="439"/>
        <v>21:0168</v>
      </c>
      <c r="E2617" t="s">
        <v>11102</v>
      </c>
      <c r="F2617" t="s">
        <v>11103</v>
      </c>
      <c r="H2617">
        <v>54.879827599999999</v>
      </c>
      <c r="I2617">
        <v>-61.761565400000002</v>
      </c>
      <c r="J2617" s="1" t="str">
        <f t="shared" si="440"/>
        <v>NGR lake sediment grab sample</v>
      </c>
      <c r="K2617" s="1" t="str">
        <f t="shared" si="441"/>
        <v>&lt;177 micron (NGR)</v>
      </c>
      <c r="L2617">
        <v>14</v>
      </c>
      <c r="M2617" t="s">
        <v>230</v>
      </c>
      <c r="N2617">
        <v>278</v>
      </c>
      <c r="O2617" t="s">
        <v>329</v>
      </c>
      <c r="P2617" t="s">
        <v>92</v>
      </c>
      <c r="Q2617" t="s">
        <v>95</v>
      </c>
      <c r="R2617" t="s">
        <v>202</v>
      </c>
      <c r="S2617" t="s">
        <v>37</v>
      </c>
      <c r="T2617" t="s">
        <v>40</v>
      </c>
      <c r="U2617" t="s">
        <v>1665</v>
      </c>
      <c r="V2617" t="s">
        <v>264</v>
      </c>
      <c r="W2617" t="s">
        <v>40</v>
      </c>
      <c r="X2617" t="s">
        <v>43</v>
      </c>
      <c r="Y2617" t="s">
        <v>39</v>
      </c>
      <c r="Z2617" t="s">
        <v>134</v>
      </c>
      <c r="AA2617" t="s">
        <v>134</v>
      </c>
      <c r="AB2617" t="s">
        <v>232</v>
      </c>
      <c r="AC2617" t="s">
        <v>239</v>
      </c>
      <c r="AD2617" t="s">
        <v>241</v>
      </c>
    </row>
    <row r="2618" spans="1:30" hidden="1" x14ac:dyDescent="0.3">
      <c r="A2618" t="s">
        <v>11104</v>
      </c>
      <c r="B2618" t="s">
        <v>11105</v>
      </c>
      <c r="C2618" s="1" t="str">
        <f t="shared" si="438"/>
        <v>21:0506</v>
      </c>
      <c r="D2618" s="1" t="str">
        <f t="shared" si="439"/>
        <v>21:0168</v>
      </c>
      <c r="E2618" t="s">
        <v>11106</v>
      </c>
      <c r="F2618" t="s">
        <v>11107</v>
      </c>
      <c r="H2618">
        <v>54.883899700000001</v>
      </c>
      <c r="I2618">
        <v>-61.6649441</v>
      </c>
      <c r="J2618" s="1" t="str">
        <f t="shared" si="440"/>
        <v>NGR lake sediment grab sample</v>
      </c>
      <c r="K2618" s="1" t="str">
        <f t="shared" si="441"/>
        <v>&lt;177 micron (NGR)</v>
      </c>
      <c r="L2618">
        <v>14</v>
      </c>
      <c r="M2618" t="s">
        <v>238</v>
      </c>
      <c r="N2618">
        <v>279</v>
      </c>
      <c r="O2618" t="s">
        <v>135</v>
      </c>
      <c r="P2618" t="s">
        <v>202</v>
      </c>
      <c r="Q2618" t="s">
        <v>95</v>
      </c>
      <c r="R2618" t="s">
        <v>176</v>
      </c>
      <c r="S2618" t="s">
        <v>38</v>
      </c>
      <c r="T2618" t="s">
        <v>40</v>
      </c>
      <c r="U2618" t="s">
        <v>11108</v>
      </c>
      <c r="V2618" t="s">
        <v>444</v>
      </c>
      <c r="W2618" t="s">
        <v>40</v>
      </c>
      <c r="X2618" t="s">
        <v>70</v>
      </c>
      <c r="Y2618" t="s">
        <v>95</v>
      </c>
      <c r="Z2618" t="s">
        <v>135</v>
      </c>
      <c r="AA2618" t="s">
        <v>214</v>
      </c>
      <c r="AB2618" t="s">
        <v>1090</v>
      </c>
      <c r="AC2618" t="s">
        <v>167</v>
      </c>
      <c r="AD2618" t="s">
        <v>107</v>
      </c>
    </row>
    <row r="2619" spans="1:30" hidden="1" x14ac:dyDescent="0.3">
      <c r="A2619" t="s">
        <v>11109</v>
      </c>
      <c r="B2619" t="s">
        <v>11110</v>
      </c>
      <c r="C2619" s="1" t="str">
        <f t="shared" si="438"/>
        <v>21:0506</v>
      </c>
      <c r="D2619" s="1" t="str">
        <f t="shared" si="439"/>
        <v>21:0168</v>
      </c>
      <c r="E2619" t="s">
        <v>11111</v>
      </c>
      <c r="F2619" t="s">
        <v>11112</v>
      </c>
      <c r="H2619">
        <v>54.846470099999998</v>
      </c>
      <c r="I2619">
        <v>-61.667675799999998</v>
      </c>
      <c r="J2619" s="1" t="str">
        <f t="shared" si="440"/>
        <v>NGR lake sediment grab sample</v>
      </c>
      <c r="K2619" s="1" t="str">
        <f t="shared" si="441"/>
        <v>&lt;177 micron (NGR)</v>
      </c>
      <c r="L2619">
        <v>14</v>
      </c>
      <c r="M2619" t="s">
        <v>246</v>
      </c>
      <c r="N2619">
        <v>280</v>
      </c>
      <c r="O2619" t="s">
        <v>116</v>
      </c>
      <c r="P2619" t="s">
        <v>119</v>
      </c>
      <c r="Q2619" t="s">
        <v>95</v>
      </c>
      <c r="R2619" t="s">
        <v>185</v>
      </c>
      <c r="S2619" t="s">
        <v>37</v>
      </c>
      <c r="T2619" t="s">
        <v>40</v>
      </c>
      <c r="U2619" t="s">
        <v>648</v>
      </c>
      <c r="V2619" t="s">
        <v>233</v>
      </c>
      <c r="W2619" t="s">
        <v>40</v>
      </c>
      <c r="X2619" t="s">
        <v>43</v>
      </c>
      <c r="Y2619" t="s">
        <v>95</v>
      </c>
      <c r="Z2619" t="s">
        <v>134</v>
      </c>
      <c r="AA2619" t="s">
        <v>134</v>
      </c>
      <c r="AB2619" t="s">
        <v>1517</v>
      </c>
      <c r="AC2619" t="s">
        <v>233</v>
      </c>
      <c r="AD2619" t="s">
        <v>409</v>
      </c>
    </row>
    <row r="2620" spans="1:30" hidden="1" x14ac:dyDescent="0.3">
      <c r="A2620" t="s">
        <v>11113</v>
      </c>
      <c r="B2620" t="s">
        <v>11114</v>
      </c>
      <c r="C2620" s="1" t="str">
        <f t="shared" si="438"/>
        <v>21:0506</v>
      </c>
      <c r="D2620" s="1" t="str">
        <f t="shared" si="439"/>
        <v>21:0168</v>
      </c>
      <c r="E2620" t="s">
        <v>11115</v>
      </c>
      <c r="F2620" t="s">
        <v>11116</v>
      </c>
      <c r="H2620">
        <v>54.8517911</v>
      </c>
      <c r="I2620">
        <v>-61.624196900000001</v>
      </c>
      <c r="J2620" s="1" t="str">
        <f t="shared" si="440"/>
        <v>NGR lake sediment grab sample</v>
      </c>
      <c r="K2620" s="1" t="str">
        <f t="shared" si="441"/>
        <v>&lt;177 micron (NGR)</v>
      </c>
      <c r="L2620">
        <v>15</v>
      </c>
      <c r="M2620" t="s">
        <v>34</v>
      </c>
      <c r="N2620">
        <v>281</v>
      </c>
      <c r="O2620" t="s">
        <v>135</v>
      </c>
      <c r="P2620" t="s">
        <v>185</v>
      </c>
      <c r="Q2620" t="s">
        <v>95</v>
      </c>
      <c r="R2620" t="s">
        <v>202</v>
      </c>
      <c r="S2620" t="s">
        <v>37</v>
      </c>
      <c r="T2620" t="s">
        <v>40</v>
      </c>
      <c r="U2620" t="s">
        <v>143</v>
      </c>
      <c r="V2620" t="s">
        <v>179</v>
      </c>
      <c r="W2620" t="s">
        <v>194</v>
      </c>
      <c r="X2620" t="s">
        <v>43</v>
      </c>
      <c r="Y2620" t="s">
        <v>95</v>
      </c>
      <c r="Z2620" t="s">
        <v>67</v>
      </c>
      <c r="AA2620" t="s">
        <v>204</v>
      </c>
      <c r="AB2620" t="s">
        <v>1276</v>
      </c>
      <c r="AC2620" t="s">
        <v>248</v>
      </c>
      <c r="AD2620" t="s">
        <v>409</v>
      </c>
    </row>
    <row r="2621" spans="1:30" hidden="1" x14ac:dyDescent="0.3">
      <c r="A2621" t="s">
        <v>11117</v>
      </c>
      <c r="B2621" t="s">
        <v>11118</v>
      </c>
      <c r="C2621" s="1" t="str">
        <f t="shared" si="438"/>
        <v>21:0506</v>
      </c>
      <c r="D2621" s="1" t="str">
        <f t="shared" si="439"/>
        <v>21:0168</v>
      </c>
      <c r="E2621" t="s">
        <v>11115</v>
      </c>
      <c r="F2621" t="s">
        <v>11119</v>
      </c>
      <c r="H2621">
        <v>54.8517911</v>
      </c>
      <c r="I2621">
        <v>-61.624196900000001</v>
      </c>
      <c r="J2621" s="1" t="str">
        <f t="shared" si="440"/>
        <v>NGR lake sediment grab sample</v>
      </c>
      <c r="K2621" s="1" t="str">
        <f t="shared" si="441"/>
        <v>&lt;177 micron (NGR)</v>
      </c>
      <c r="L2621">
        <v>15</v>
      </c>
      <c r="M2621" t="s">
        <v>52</v>
      </c>
      <c r="N2621">
        <v>282</v>
      </c>
      <c r="O2621" t="s">
        <v>128</v>
      </c>
      <c r="P2621" t="s">
        <v>119</v>
      </c>
      <c r="Q2621" t="s">
        <v>95</v>
      </c>
      <c r="R2621" t="s">
        <v>79</v>
      </c>
      <c r="S2621" t="s">
        <v>55</v>
      </c>
      <c r="T2621" t="s">
        <v>40</v>
      </c>
      <c r="U2621" t="s">
        <v>383</v>
      </c>
      <c r="V2621" t="s">
        <v>133</v>
      </c>
      <c r="W2621" t="s">
        <v>194</v>
      </c>
      <c r="X2621" t="s">
        <v>43</v>
      </c>
      <c r="Y2621" t="s">
        <v>39</v>
      </c>
      <c r="Z2621" t="s">
        <v>67</v>
      </c>
      <c r="AA2621" t="s">
        <v>134</v>
      </c>
      <c r="AB2621" t="s">
        <v>1250</v>
      </c>
      <c r="AC2621" t="s">
        <v>94</v>
      </c>
      <c r="AD2621" t="s">
        <v>71</v>
      </c>
    </row>
    <row r="2622" spans="1:30" hidden="1" x14ac:dyDescent="0.3">
      <c r="A2622" t="s">
        <v>11120</v>
      </c>
      <c r="B2622" t="s">
        <v>11121</v>
      </c>
      <c r="C2622" s="1" t="str">
        <f t="shared" si="438"/>
        <v>21:0506</v>
      </c>
      <c r="D2622" s="1" t="str">
        <f>HYPERLINK("http://geochem.nrcan.gc.ca/cdogs/content/svy/svy_e.htm", "")</f>
        <v/>
      </c>
      <c r="G2622" s="1" t="str">
        <f>HYPERLINK("http://geochem.nrcan.gc.ca/cdogs/content/cr_/cr_00056_e.htm", "56")</f>
        <v>56</v>
      </c>
      <c r="J2622" t="s">
        <v>161</v>
      </c>
      <c r="K2622" t="s">
        <v>162</v>
      </c>
      <c r="L2622">
        <v>15</v>
      </c>
      <c r="M2622" t="s">
        <v>163</v>
      </c>
      <c r="N2622">
        <v>283</v>
      </c>
      <c r="O2622" t="s">
        <v>392</v>
      </c>
      <c r="P2622" t="s">
        <v>211</v>
      </c>
      <c r="Q2622" t="s">
        <v>169</v>
      </c>
      <c r="R2622" t="s">
        <v>414</v>
      </c>
      <c r="S2622" t="s">
        <v>193</v>
      </c>
      <c r="T2622" t="s">
        <v>40</v>
      </c>
      <c r="U2622" t="s">
        <v>878</v>
      </c>
      <c r="V2622" t="s">
        <v>484</v>
      </c>
      <c r="W2622" t="s">
        <v>239</v>
      </c>
      <c r="X2622" t="s">
        <v>256</v>
      </c>
      <c r="Y2622" t="s">
        <v>136</v>
      </c>
      <c r="Z2622" t="s">
        <v>58</v>
      </c>
      <c r="AA2622" t="s">
        <v>107</v>
      </c>
      <c r="AB2622" t="s">
        <v>987</v>
      </c>
      <c r="AC2622" t="s">
        <v>831</v>
      </c>
      <c r="AD2622" t="s">
        <v>7465</v>
      </c>
    </row>
    <row r="2623" spans="1:30" hidden="1" x14ac:dyDescent="0.3">
      <c r="A2623" t="s">
        <v>11122</v>
      </c>
      <c r="B2623" t="s">
        <v>11123</v>
      </c>
      <c r="C2623" s="1" t="str">
        <f t="shared" si="438"/>
        <v>21:0506</v>
      </c>
      <c r="D2623" s="1" t="str">
        <f t="shared" ref="D2623:D2647" si="442">HYPERLINK("http://geochem.nrcan.gc.ca/cdogs/content/svy/svy210168_e.htm", "21:0168")</f>
        <v>21:0168</v>
      </c>
      <c r="E2623" t="s">
        <v>11115</v>
      </c>
      <c r="F2623" t="s">
        <v>11124</v>
      </c>
      <c r="H2623">
        <v>54.8517911</v>
      </c>
      <c r="I2623">
        <v>-61.624196900000001</v>
      </c>
      <c r="J2623" s="1" t="str">
        <f t="shared" ref="J2623:J2647" si="443">HYPERLINK("http://geochem.nrcan.gc.ca/cdogs/content/kwd/kwd020027_e.htm", "NGR lake sediment grab sample")</f>
        <v>NGR lake sediment grab sample</v>
      </c>
      <c r="K2623" s="1" t="str">
        <f t="shared" ref="K2623:K2647" si="444">HYPERLINK("http://geochem.nrcan.gc.ca/cdogs/content/kwd/kwd080006_e.htm", "&lt;177 micron (NGR)")</f>
        <v>&lt;177 micron (NGR)</v>
      </c>
      <c r="L2623">
        <v>15</v>
      </c>
      <c r="M2623" t="s">
        <v>65</v>
      </c>
      <c r="N2623">
        <v>284</v>
      </c>
      <c r="O2623" t="s">
        <v>270</v>
      </c>
      <c r="P2623" t="s">
        <v>176</v>
      </c>
      <c r="Q2623" t="s">
        <v>95</v>
      </c>
      <c r="R2623" t="s">
        <v>202</v>
      </c>
      <c r="S2623" t="s">
        <v>37</v>
      </c>
      <c r="T2623" t="s">
        <v>40</v>
      </c>
      <c r="U2623" t="s">
        <v>383</v>
      </c>
      <c r="V2623" t="s">
        <v>42</v>
      </c>
      <c r="W2623" t="s">
        <v>40</v>
      </c>
      <c r="X2623" t="s">
        <v>179</v>
      </c>
      <c r="Y2623" t="s">
        <v>95</v>
      </c>
      <c r="Z2623" t="s">
        <v>164</v>
      </c>
      <c r="AA2623" t="s">
        <v>204</v>
      </c>
      <c r="AB2623" t="s">
        <v>936</v>
      </c>
      <c r="AC2623" t="s">
        <v>250</v>
      </c>
      <c r="AD2623" t="s">
        <v>409</v>
      </c>
    </row>
    <row r="2624" spans="1:30" hidden="1" x14ac:dyDescent="0.3">
      <c r="A2624" t="s">
        <v>11125</v>
      </c>
      <c r="B2624" t="s">
        <v>11126</v>
      </c>
      <c r="C2624" s="1" t="str">
        <f t="shared" si="438"/>
        <v>21:0506</v>
      </c>
      <c r="D2624" s="1" t="str">
        <f t="shared" si="442"/>
        <v>21:0168</v>
      </c>
      <c r="E2624" t="s">
        <v>11127</v>
      </c>
      <c r="F2624" t="s">
        <v>11128</v>
      </c>
      <c r="H2624">
        <v>54.841507900000003</v>
      </c>
      <c r="I2624">
        <v>-61.591937100000003</v>
      </c>
      <c r="J2624" s="1" t="str">
        <f t="shared" si="443"/>
        <v>NGR lake sediment grab sample</v>
      </c>
      <c r="K2624" s="1" t="str">
        <f t="shared" si="444"/>
        <v>&lt;177 micron (NGR)</v>
      </c>
      <c r="L2624">
        <v>15</v>
      </c>
      <c r="M2624" t="s">
        <v>76</v>
      </c>
      <c r="N2624">
        <v>285</v>
      </c>
      <c r="O2624" t="s">
        <v>255</v>
      </c>
      <c r="P2624" t="s">
        <v>119</v>
      </c>
      <c r="Q2624" t="s">
        <v>95</v>
      </c>
      <c r="R2624" t="s">
        <v>130</v>
      </c>
      <c r="S2624" t="s">
        <v>136</v>
      </c>
      <c r="T2624" t="s">
        <v>40</v>
      </c>
      <c r="U2624" t="s">
        <v>344</v>
      </c>
      <c r="V2624" t="s">
        <v>271</v>
      </c>
      <c r="W2624" t="s">
        <v>40</v>
      </c>
      <c r="X2624" t="s">
        <v>43</v>
      </c>
      <c r="Y2624" t="s">
        <v>95</v>
      </c>
      <c r="Z2624" t="s">
        <v>185</v>
      </c>
      <c r="AA2624" t="s">
        <v>134</v>
      </c>
      <c r="AB2624" t="s">
        <v>1579</v>
      </c>
      <c r="AC2624" t="s">
        <v>250</v>
      </c>
      <c r="AD2624" t="s">
        <v>107</v>
      </c>
    </row>
    <row r="2625" spans="1:30" hidden="1" x14ac:dyDescent="0.3">
      <c r="A2625" t="s">
        <v>11129</v>
      </c>
      <c r="B2625" t="s">
        <v>11130</v>
      </c>
      <c r="C2625" s="1" t="str">
        <f t="shared" si="438"/>
        <v>21:0506</v>
      </c>
      <c r="D2625" s="1" t="str">
        <f t="shared" si="442"/>
        <v>21:0168</v>
      </c>
      <c r="E2625" t="s">
        <v>11131</v>
      </c>
      <c r="F2625" t="s">
        <v>11132</v>
      </c>
      <c r="H2625">
        <v>54.834082199999997</v>
      </c>
      <c r="I2625">
        <v>-61.531098399999998</v>
      </c>
      <c r="J2625" s="1" t="str">
        <f t="shared" si="443"/>
        <v>NGR lake sediment grab sample</v>
      </c>
      <c r="K2625" s="1" t="str">
        <f t="shared" si="444"/>
        <v>&lt;177 micron (NGR)</v>
      </c>
      <c r="L2625">
        <v>15</v>
      </c>
      <c r="M2625" t="s">
        <v>91</v>
      </c>
      <c r="N2625">
        <v>286</v>
      </c>
      <c r="O2625" t="s">
        <v>204</v>
      </c>
      <c r="P2625" t="s">
        <v>202</v>
      </c>
      <c r="Q2625" t="s">
        <v>95</v>
      </c>
      <c r="R2625" t="s">
        <v>119</v>
      </c>
      <c r="S2625" t="s">
        <v>39</v>
      </c>
      <c r="T2625" t="s">
        <v>40</v>
      </c>
      <c r="U2625" t="s">
        <v>434</v>
      </c>
      <c r="V2625" t="s">
        <v>264</v>
      </c>
      <c r="W2625" t="s">
        <v>40</v>
      </c>
      <c r="X2625" t="s">
        <v>43</v>
      </c>
      <c r="Y2625" t="s">
        <v>95</v>
      </c>
      <c r="Z2625" t="s">
        <v>134</v>
      </c>
      <c r="AA2625" t="s">
        <v>134</v>
      </c>
      <c r="AB2625" t="s">
        <v>437</v>
      </c>
      <c r="AC2625" t="s">
        <v>94</v>
      </c>
      <c r="AD2625" t="s">
        <v>241</v>
      </c>
    </row>
    <row r="2626" spans="1:30" hidden="1" x14ac:dyDescent="0.3">
      <c r="A2626" t="s">
        <v>11133</v>
      </c>
      <c r="B2626" t="s">
        <v>11134</v>
      </c>
      <c r="C2626" s="1" t="str">
        <f t="shared" si="438"/>
        <v>21:0506</v>
      </c>
      <c r="D2626" s="1" t="str">
        <f t="shared" si="442"/>
        <v>21:0168</v>
      </c>
      <c r="E2626" t="s">
        <v>11135</v>
      </c>
      <c r="F2626" t="s">
        <v>11136</v>
      </c>
      <c r="H2626">
        <v>54.844419199999997</v>
      </c>
      <c r="I2626">
        <v>-61.434831600000003</v>
      </c>
      <c r="J2626" s="1" t="str">
        <f t="shared" si="443"/>
        <v>NGR lake sediment grab sample</v>
      </c>
      <c r="K2626" s="1" t="str">
        <f t="shared" si="444"/>
        <v>&lt;177 micron (NGR)</v>
      </c>
      <c r="L2626">
        <v>15</v>
      </c>
      <c r="M2626" t="s">
        <v>102</v>
      </c>
      <c r="N2626">
        <v>287</v>
      </c>
      <c r="O2626" t="s">
        <v>53</v>
      </c>
      <c r="P2626" t="s">
        <v>256</v>
      </c>
      <c r="Q2626" t="s">
        <v>95</v>
      </c>
      <c r="R2626" t="s">
        <v>79</v>
      </c>
      <c r="S2626" t="s">
        <v>55</v>
      </c>
      <c r="T2626" t="s">
        <v>40</v>
      </c>
      <c r="U2626" t="s">
        <v>552</v>
      </c>
      <c r="V2626" t="s">
        <v>2296</v>
      </c>
      <c r="W2626" t="s">
        <v>117</v>
      </c>
      <c r="X2626" t="s">
        <v>43</v>
      </c>
      <c r="Y2626" t="s">
        <v>95</v>
      </c>
      <c r="Z2626" t="s">
        <v>134</v>
      </c>
      <c r="AA2626" t="s">
        <v>214</v>
      </c>
      <c r="AB2626" t="s">
        <v>323</v>
      </c>
      <c r="AC2626" t="s">
        <v>144</v>
      </c>
      <c r="AD2626" t="s">
        <v>45</v>
      </c>
    </row>
    <row r="2627" spans="1:30" hidden="1" x14ac:dyDescent="0.3">
      <c r="A2627" t="s">
        <v>11137</v>
      </c>
      <c r="B2627" t="s">
        <v>11138</v>
      </c>
      <c r="C2627" s="1" t="str">
        <f t="shared" si="438"/>
        <v>21:0506</v>
      </c>
      <c r="D2627" s="1" t="str">
        <f t="shared" si="442"/>
        <v>21:0168</v>
      </c>
      <c r="E2627" t="s">
        <v>11139</v>
      </c>
      <c r="F2627" t="s">
        <v>11140</v>
      </c>
      <c r="H2627">
        <v>54.572246</v>
      </c>
      <c r="I2627">
        <v>-61.011290799999998</v>
      </c>
      <c r="J2627" s="1" t="str">
        <f t="shared" si="443"/>
        <v>NGR lake sediment grab sample</v>
      </c>
      <c r="K2627" s="1" t="str">
        <f t="shared" si="444"/>
        <v>&lt;177 micron (NGR)</v>
      </c>
      <c r="L2627">
        <v>15</v>
      </c>
      <c r="M2627" t="s">
        <v>113</v>
      </c>
      <c r="N2627">
        <v>288</v>
      </c>
      <c r="O2627" t="s">
        <v>789</v>
      </c>
      <c r="P2627" t="s">
        <v>397</v>
      </c>
      <c r="Q2627" t="s">
        <v>95</v>
      </c>
      <c r="R2627" t="s">
        <v>377</v>
      </c>
      <c r="S2627" t="s">
        <v>79</v>
      </c>
      <c r="T2627" t="s">
        <v>40</v>
      </c>
      <c r="U2627" t="s">
        <v>2166</v>
      </c>
      <c r="V2627" t="s">
        <v>444</v>
      </c>
      <c r="W2627" t="s">
        <v>194</v>
      </c>
      <c r="X2627" t="s">
        <v>39</v>
      </c>
      <c r="Y2627" t="s">
        <v>39</v>
      </c>
      <c r="Z2627" t="s">
        <v>135</v>
      </c>
      <c r="AA2627" t="s">
        <v>58</v>
      </c>
      <c r="AB2627" t="s">
        <v>372</v>
      </c>
      <c r="AC2627" t="s">
        <v>1343</v>
      </c>
      <c r="AD2627" t="s">
        <v>1448</v>
      </c>
    </row>
    <row r="2628" spans="1:30" hidden="1" x14ac:dyDescent="0.3">
      <c r="A2628" t="s">
        <v>11141</v>
      </c>
      <c r="B2628" t="s">
        <v>11142</v>
      </c>
      <c r="C2628" s="1" t="str">
        <f t="shared" si="438"/>
        <v>21:0506</v>
      </c>
      <c r="D2628" s="1" t="str">
        <f t="shared" si="442"/>
        <v>21:0168</v>
      </c>
      <c r="E2628" t="s">
        <v>11143</v>
      </c>
      <c r="F2628" t="s">
        <v>11144</v>
      </c>
      <c r="H2628">
        <v>54.659645699999999</v>
      </c>
      <c r="I2628">
        <v>-61.029565599999998</v>
      </c>
      <c r="J2628" s="1" t="str">
        <f t="shared" si="443"/>
        <v>NGR lake sediment grab sample</v>
      </c>
      <c r="K2628" s="1" t="str">
        <f t="shared" si="444"/>
        <v>&lt;177 micron (NGR)</v>
      </c>
      <c r="L2628">
        <v>15</v>
      </c>
      <c r="M2628" t="s">
        <v>127</v>
      </c>
      <c r="N2628">
        <v>289</v>
      </c>
      <c r="O2628" t="s">
        <v>552</v>
      </c>
      <c r="P2628" t="s">
        <v>256</v>
      </c>
      <c r="Q2628" t="s">
        <v>95</v>
      </c>
      <c r="R2628" t="s">
        <v>153</v>
      </c>
      <c r="S2628" t="s">
        <v>55</v>
      </c>
      <c r="T2628" t="s">
        <v>40</v>
      </c>
      <c r="U2628" t="s">
        <v>69</v>
      </c>
      <c r="V2628" t="s">
        <v>144</v>
      </c>
      <c r="W2628" t="s">
        <v>94</v>
      </c>
      <c r="X2628" t="s">
        <v>43</v>
      </c>
      <c r="Y2628" t="s">
        <v>55</v>
      </c>
      <c r="Z2628" t="s">
        <v>134</v>
      </c>
      <c r="AA2628" t="s">
        <v>45</v>
      </c>
      <c r="AB2628" t="s">
        <v>323</v>
      </c>
      <c r="AC2628" t="s">
        <v>136</v>
      </c>
      <c r="AD2628" t="s">
        <v>314</v>
      </c>
    </row>
    <row r="2629" spans="1:30" hidden="1" x14ac:dyDescent="0.3">
      <c r="A2629" t="s">
        <v>11145</v>
      </c>
      <c r="B2629" t="s">
        <v>11146</v>
      </c>
      <c r="C2629" s="1" t="str">
        <f t="shared" si="438"/>
        <v>21:0506</v>
      </c>
      <c r="D2629" s="1" t="str">
        <f t="shared" si="442"/>
        <v>21:0168</v>
      </c>
      <c r="E2629" t="s">
        <v>11147</v>
      </c>
      <c r="F2629" t="s">
        <v>11148</v>
      </c>
      <c r="H2629">
        <v>54.683112399999999</v>
      </c>
      <c r="I2629">
        <v>-61.003063900000001</v>
      </c>
      <c r="J2629" s="1" t="str">
        <f t="shared" si="443"/>
        <v>NGR lake sediment grab sample</v>
      </c>
      <c r="K2629" s="1" t="str">
        <f t="shared" si="444"/>
        <v>&lt;177 micron (NGR)</v>
      </c>
      <c r="L2629">
        <v>15</v>
      </c>
      <c r="M2629" t="s">
        <v>142</v>
      </c>
      <c r="N2629">
        <v>290</v>
      </c>
      <c r="O2629" t="s">
        <v>83</v>
      </c>
      <c r="P2629" t="s">
        <v>232</v>
      </c>
      <c r="Q2629" t="s">
        <v>39</v>
      </c>
      <c r="R2629" t="s">
        <v>202</v>
      </c>
      <c r="S2629" t="s">
        <v>119</v>
      </c>
      <c r="T2629" t="s">
        <v>40</v>
      </c>
      <c r="U2629" t="s">
        <v>4275</v>
      </c>
      <c r="V2629" t="s">
        <v>2722</v>
      </c>
      <c r="W2629" t="s">
        <v>233</v>
      </c>
      <c r="X2629" t="s">
        <v>179</v>
      </c>
      <c r="Y2629" t="s">
        <v>38</v>
      </c>
      <c r="Z2629" t="s">
        <v>263</v>
      </c>
      <c r="AA2629" t="s">
        <v>258</v>
      </c>
      <c r="AB2629" t="s">
        <v>315</v>
      </c>
      <c r="AC2629" t="s">
        <v>589</v>
      </c>
      <c r="AD2629" t="s">
        <v>241</v>
      </c>
    </row>
    <row r="2630" spans="1:30" hidden="1" x14ac:dyDescent="0.3">
      <c r="A2630" t="s">
        <v>11149</v>
      </c>
      <c r="B2630" t="s">
        <v>11150</v>
      </c>
      <c r="C2630" s="1" t="str">
        <f t="shared" si="438"/>
        <v>21:0506</v>
      </c>
      <c r="D2630" s="1" t="str">
        <f t="shared" si="442"/>
        <v>21:0168</v>
      </c>
      <c r="E2630" t="s">
        <v>11151</v>
      </c>
      <c r="F2630" t="s">
        <v>11152</v>
      </c>
      <c r="H2630">
        <v>54.702440699999997</v>
      </c>
      <c r="I2630">
        <v>-61.000500199999998</v>
      </c>
      <c r="J2630" s="1" t="str">
        <f t="shared" si="443"/>
        <v>NGR lake sediment grab sample</v>
      </c>
      <c r="K2630" s="1" t="str">
        <f t="shared" si="444"/>
        <v>&lt;177 micron (NGR)</v>
      </c>
      <c r="L2630">
        <v>15</v>
      </c>
      <c r="M2630" t="s">
        <v>150</v>
      </c>
      <c r="N2630">
        <v>291</v>
      </c>
      <c r="O2630" t="s">
        <v>3754</v>
      </c>
      <c r="P2630" t="s">
        <v>36</v>
      </c>
      <c r="Q2630" t="s">
        <v>55</v>
      </c>
      <c r="R2630" t="s">
        <v>193</v>
      </c>
      <c r="S2630" t="s">
        <v>37</v>
      </c>
      <c r="T2630" t="s">
        <v>40</v>
      </c>
      <c r="U2630" t="s">
        <v>1295</v>
      </c>
      <c r="V2630" t="s">
        <v>239</v>
      </c>
      <c r="W2630" t="s">
        <v>144</v>
      </c>
      <c r="X2630" t="s">
        <v>179</v>
      </c>
      <c r="Y2630" t="s">
        <v>68</v>
      </c>
      <c r="Z2630" t="s">
        <v>35</v>
      </c>
      <c r="AA2630" t="s">
        <v>135</v>
      </c>
      <c r="AB2630" t="s">
        <v>53</v>
      </c>
      <c r="AC2630" t="s">
        <v>3065</v>
      </c>
      <c r="AD2630" t="s">
        <v>71</v>
      </c>
    </row>
    <row r="2631" spans="1:30" hidden="1" x14ac:dyDescent="0.3">
      <c r="A2631" t="s">
        <v>11153</v>
      </c>
      <c r="B2631" t="s">
        <v>11154</v>
      </c>
      <c r="C2631" s="1" t="str">
        <f t="shared" si="438"/>
        <v>21:0506</v>
      </c>
      <c r="D2631" s="1" t="str">
        <f t="shared" si="442"/>
        <v>21:0168</v>
      </c>
      <c r="E2631" t="s">
        <v>11155</v>
      </c>
      <c r="F2631" t="s">
        <v>11156</v>
      </c>
      <c r="H2631">
        <v>54.7393839</v>
      </c>
      <c r="I2631">
        <v>-60.996692099999997</v>
      </c>
      <c r="J2631" s="1" t="str">
        <f t="shared" si="443"/>
        <v>NGR lake sediment grab sample</v>
      </c>
      <c r="K2631" s="1" t="str">
        <f t="shared" si="444"/>
        <v>&lt;177 micron (NGR)</v>
      </c>
      <c r="L2631">
        <v>15</v>
      </c>
      <c r="M2631" t="s">
        <v>175</v>
      </c>
      <c r="N2631">
        <v>292</v>
      </c>
      <c r="O2631" t="s">
        <v>258</v>
      </c>
      <c r="P2631" t="s">
        <v>54</v>
      </c>
      <c r="Q2631" t="s">
        <v>39</v>
      </c>
      <c r="R2631" t="s">
        <v>176</v>
      </c>
      <c r="S2631" t="s">
        <v>39</v>
      </c>
      <c r="T2631" t="s">
        <v>40</v>
      </c>
      <c r="U2631" t="s">
        <v>1125</v>
      </c>
      <c r="V2631" t="s">
        <v>233</v>
      </c>
      <c r="W2631" t="s">
        <v>194</v>
      </c>
      <c r="X2631" t="s">
        <v>179</v>
      </c>
      <c r="Y2631" t="s">
        <v>55</v>
      </c>
      <c r="Z2631" t="s">
        <v>67</v>
      </c>
      <c r="AA2631" t="s">
        <v>135</v>
      </c>
      <c r="AB2631" t="s">
        <v>437</v>
      </c>
      <c r="AC2631" t="s">
        <v>805</v>
      </c>
      <c r="AD2631" t="s">
        <v>48</v>
      </c>
    </row>
    <row r="2632" spans="1:30" hidden="1" x14ac:dyDescent="0.3">
      <c r="A2632" t="s">
        <v>11157</v>
      </c>
      <c r="B2632" t="s">
        <v>11158</v>
      </c>
      <c r="C2632" s="1" t="str">
        <f t="shared" si="438"/>
        <v>21:0506</v>
      </c>
      <c r="D2632" s="1" t="str">
        <f t="shared" si="442"/>
        <v>21:0168</v>
      </c>
      <c r="E2632" t="s">
        <v>11159</v>
      </c>
      <c r="F2632" t="s">
        <v>11160</v>
      </c>
      <c r="H2632">
        <v>54.780911500000002</v>
      </c>
      <c r="I2632">
        <v>-61.000533599999997</v>
      </c>
      <c r="J2632" s="1" t="str">
        <f t="shared" si="443"/>
        <v>NGR lake sediment grab sample</v>
      </c>
      <c r="K2632" s="1" t="str">
        <f t="shared" si="444"/>
        <v>&lt;177 micron (NGR)</v>
      </c>
      <c r="L2632">
        <v>15</v>
      </c>
      <c r="M2632" t="s">
        <v>184</v>
      </c>
      <c r="N2632">
        <v>293</v>
      </c>
      <c r="O2632" t="s">
        <v>69</v>
      </c>
      <c r="P2632" t="s">
        <v>36</v>
      </c>
      <c r="Q2632" t="s">
        <v>55</v>
      </c>
      <c r="R2632" t="s">
        <v>92</v>
      </c>
      <c r="S2632" t="s">
        <v>68</v>
      </c>
      <c r="T2632" t="s">
        <v>40</v>
      </c>
      <c r="U2632" t="s">
        <v>2632</v>
      </c>
      <c r="V2632" t="s">
        <v>935</v>
      </c>
      <c r="W2632" t="s">
        <v>117</v>
      </c>
      <c r="X2632" t="s">
        <v>179</v>
      </c>
      <c r="Y2632" t="s">
        <v>265</v>
      </c>
      <c r="Z2632" t="s">
        <v>204</v>
      </c>
      <c r="AA2632" t="s">
        <v>258</v>
      </c>
      <c r="AB2632" t="s">
        <v>1633</v>
      </c>
      <c r="AC2632" t="s">
        <v>5225</v>
      </c>
      <c r="AD2632" t="s">
        <v>45</v>
      </c>
    </row>
    <row r="2633" spans="1:30" hidden="1" x14ac:dyDescent="0.3">
      <c r="A2633" t="s">
        <v>11161</v>
      </c>
      <c r="B2633" t="s">
        <v>11162</v>
      </c>
      <c r="C2633" s="1" t="str">
        <f t="shared" si="438"/>
        <v>21:0506</v>
      </c>
      <c r="D2633" s="1" t="str">
        <f t="shared" si="442"/>
        <v>21:0168</v>
      </c>
      <c r="E2633" t="s">
        <v>11163</v>
      </c>
      <c r="F2633" t="s">
        <v>11164</v>
      </c>
      <c r="H2633">
        <v>54.799954999999997</v>
      </c>
      <c r="I2633">
        <v>-60.998162100000002</v>
      </c>
      <c r="J2633" s="1" t="str">
        <f t="shared" si="443"/>
        <v>NGR lake sediment grab sample</v>
      </c>
      <c r="K2633" s="1" t="str">
        <f t="shared" si="444"/>
        <v>&lt;177 micron (NGR)</v>
      </c>
      <c r="L2633">
        <v>15</v>
      </c>
      <c r="M2633" t="s">
        <v>191</v>
      </c>
      <c r="N2633">
        <v>294</v>
      </c>
      <c r="O2633" t="s">
        <v>546</v>
      </c>
      <c r="P2633" t="s">
        <v>134</v>
      </c>
      <c r="Q2633" t="s">
        <v>92</v>
      </c>
      <c r="R2633" t="s">
        <v>119</v>
      </c>
      <c r="S2633" t="s">
        <v>119</v>
      </c>
      <c r="T2633" t="s">
        <v>117</v>
      </c>
      <c r="U2633" t="s">
        <v>11165</v>
      </c>
      <c r="V2633" t="s">
        <v>352</v>
      </c>
      <c r="W2633" t="s">
        <v>649</v>
      </c>
      <c r="X2633" t="s">
        <v>43</v>
      </c>
      <c r="Y2633" t="s">
        <v>92</v>
      </c>
      <c r="Z2633" t="s">
        <v>423</v>
      </c>
      <c r="AA2633" t="s">
        <v>196</v>
      </c>
      <c r="AB2633" t="s">
        <v>1299</v>
      </c>
      <c r="AC2633" t="s">
        <v>777</v>
      </c>
      <c r="AD2633" t="s">
        <v>196</v>
      </c>
    </row>
    <row r="2634" spans="1:30" hidden="1" x14ac:dyDescent="0.3">
      <c r="A2634" t="s">
        <v>11166</v>
      </c>
      <c r="B2634" t="s">
        <v>11167</v>
      </c>
      <c r="C2634" s="1" t="str">
        <f t="shared" si="438"/>
        <v>21:0506</v>
      </c>
      <c r="D2634" s="1" t="str">
        <f t="shared" si="442"/>
        <v>21:0168</v>
      </c>
      <c r="E2634" t="s">
        <v>11168</v>
      </c>
      <c r="F2634" t="s">
        <v>11169</v>
      </c>
      <c r="H2634">
        <v>54.8381513</v>
      </c>
      <c r="I2634">
        <v>-61.0159406</v>
      </c>
      <c r="J2634" s="1" t="str">
        <f t="shared" si="443"/>
        <v>NGR lake sediment grab sample</v>
      </c>
      <c r="K2634" s="1" t="str">
        <f t="shared" si="444"/>
        <v>&lt;177 micron (NGR)</v>
      </c>
      <c r="L2634">
        <v>15</v>
      </c>
      <c r="M2634" t="s">
        <v>201</v>
      </c>
      <c r="N2634">
        <v>295</v>
      </c>
      <c r="O2634" t="s">
        <v>82</v>
      </c>
      <c r="P2634" t="s">
        <v>232</v>
      </c>
      <c r="Q2634" t="s">
        <v>95</v>
      </c>
      <c r="R2634" t="s">
        <v>165</v>
      </c>
      <c r="S2634" t="s">
        <v>104</v>
      </c>
      <c r="T2634" t="s">
        <v>40</v>
      </c>
      <c r="U2634" t="s">
        <v>11170</v>
      </c>
      <c r="V2634" t="s">
        <v>830</v>
      </c>
      <c r="W2634" t="s">
        <v>40</v>
      </c>
      <c r="X2634" t="s">
        <v>55</v>
      </c>
      <c r="Y2634" t="s">
        <v>176</v>
      </c>
      <c r="Z2634" t="s">
        <v>613</v>
      </c>
      <c r="AA2634" t="s">
        <v>58</v>
      </c>
      <c r="AB2634" t="s">
        <v>825</v>
      </c>
      <c r="AC2634" t="s">
        <v>1720</v>
      </c>
      <c r="AD2634" t="s">
        <v>196</v>
      </c>
    </row>
    <row r="2635" spans="1:30" hidden="1" x14ac:dyDescent="0.3">
      <c r="A2635" t="s">
        <v>11171</v>
      </c>
      <c r="B2635" t="s">
        <v>11172</v>
      </c>
      <c r="C2635" s="1" t="str">
        <f t="shared" si="438"/>
        <v>21:0506</v>
      </c>
      <c r="D2635" s="1" t="str">
        <f t="shared" si="442"/>
        <v>21:0168</v>
      </c>
      <c r="E2635" t="s">
        <v>11173</v>
      </c>
      <c r="F2635" t="s">
        <v>11174</v>
      </c>
      <c r="H2635">
        <v>54.884322699999998</v>
      </c>
      <c r="I2635">
        <v>-60.988491500000002</v>
      </c>
      <c r="J2635" s="1" t="str">
        <f t="shared" si="443"/>
        <v>NGR lake sediment grab sample</v>
      </c>
      <c r="K2635" s="1" t="str">
        <f t="shared" si="444"/>
        <v>&lt;177 micron (NGR)</v>
      </c>
      <c r="L2635">
        <v>15</v>
      </c>
      <c r="M2635" t="s">
        <v>210</v>
      </c>
      <c r="N2635">
        <v>296</v>
      </c>
      <c r="O2635" t="s">
        <v>1211</v>
      </c>
      <c r="P2635" t="s">
        <v>108</v>
      </c>
      <c r="Q2635" t="s">
        <v>95</v>
      </c>
      <c r="R2635" t="s">
        <v>119</v>
      </c>
      <c r="S2635" t="s">
        <v>256</v>
      </c>
      <c r="T2635" t="s">
        <v>117</v>
      </c>
      <c r="U2635" t="s">
        <v>11175</v>
      </c>
      <c r="V2635" t="s">
        <v>1343</v>
      </c>
      <c r="W2635" t="s">
        <v>117</v>
      </c>
      <c r="X2635" t="s">
        <v>179</v>
      </c>
      <c r="Y2635" t="s">
        <v>55</v>
      </c>
      <c r="Z2635" t="s">
        <v>58</v>
      </c>
      <c r="AA2635" t="s">
        <v>241</v>
      </c>
      <c r="AB2635" t="s">
        <v>270</v>
      </c>
      <c r="AC2635" t="s">
        <v>10640</v>
      </c>
      <c r="AD2635" t="s">
        <v>83</v>
      </c>
    </row>
    <row r="2636" spans="1:30" hidden="1" x14ac:dyDescent="0.3">
      <c r="A2636" t="s">
        <v>11176</v>
      </c>
      <c r="B2636" t="s">
        <v>11177</v>
      </c>
      <c r="C2636" s="1" t="str">
        <f t="shared" si="438"/>
        <v>21:0506</v>
      </c>
      <c r="D2636" s="1" t="str">
        <f t="shared" si="442"/>
        <v>21:0168</v>
      </c>
      <c r="E2636" t="s">
        <v>11178</v>
      </c>
      <c r="F2636" t="s">
        <v>11179</v>
      </c>
      <c r="H2636">
        <v>54.9172595</v>
      </c>
      <c r="I2636">
        <v>-60.989235399999998</v>
      </c>
      <c r="J2636" s="1" t="str">
        <f t="shared" si="443"/>
        <v>NGR lake sediment grab sample</v>
      </c>
      <c r="K2636" s="1" t="str">
        <f t="shared" si="444"/>
        <v>&lt;177 micron (NGR)</v>
      </c>
      <c r="L2636">
        <v>15</v>
      </c>
      <c r="M2636" t="s">
        <v>221</v>
      </c>
      <c r="N2636">
        <v>297</v>
      </c>
      <c r="O2636" t="s">
        <v>128</v>
      </c>
      <c r="P2636" t="s">
        <v>130</v>
      </c>
      <c r="Q2636" t="s">
        <v>95</v>
      </c>
      <c r="R2636" t="s">
        <v>38</v>
      </c>
      <c r="S2636" t="s">
        <v>68</v>
      </c>
      <c r="T2636" t="s">
        <v>40</v>
      </c>
      <c r="U2636" t="s">
        <v>11180</v>
      </c>
      <c r="V2636" t="s">
        <v>596</v>
      </c>
      <c r="W2636" t="s">
        <v>194</v>
      </c>
      <c r="X2636" t="s">
        <v>179</v>
      </c>
      <c r="Y2636" t="s">
        <v>55</v>
      </c>
      <c r="Z2636" t="s">
        <v>423</v>
      </c>
      <c r="AA2636" t="s">
        <v>83</v>
      </c>
      <c r="AB2636" t="s">
        <v>2036</v>
      </c>
      <c r="AC2636" t="s">
        <v>2499</v>
      </c>
      <c r="AD2636" t="s">
        <v>45</v>
      </c>
    </row>
    <row r="2637" spans="1:30" hidden="1" x14ac:dyDescent="0.3">
      <c r="A2637" t="s">
        <v>11181</v>
      </c>
      <c r="B2637" t="s">
        <v>11182</v>
      </c>
      <c r="C2637" s="1" t="str">
        <f t="shared" si="438"/>
        <v>21:0506</v>
      </c>
      <c r="D2637" s="1" t="str">
        <f t="shared" si="442"/>
        <v>21:0168</v>
      </c>
      <c r="E2637" t="s">
        <v>11183</v>
      </c>
      <c r="F2637" t="s">
        <v>11184</v>
      </c>
      <c r="H2637">
        <v>54.925082500000002</v>
      </c>
      <c r="I2637">
        <v>-60.984537600000003</v>
      </c>
      <c r="J2637" s="1" t="str">
        <f t="shared" si="443"/>
        <v>NGR lake sediment grab sample</v>
      </c>
      <c r="K2637" s="1" t="str">
        <f t="shared" si="444"/>
        <v>&lt;177 micron (NGR)</v>
      </c>
      <c r="L2637">
        <v>15</v>
      </c>
      <c r="M2637" t="s">
        <v>230</v>
      </c>
      <c r="N2637">
        <v>298</v>
      </c>
      <c r="O2637" t="s">
        <v>648</v>
      </c>
      <c r="P2637" t="s">
        <v>36</v>
      </c>
      <c r="Q2637" t="s">
        <v>95</v>
      </c>
      <c r="R2637" t="s">
        <v>119</v>
      </c>
      <c r="S2637" t="s">
        <v>55</v>
      </c>
      <c r="T2637" t="s">
        <v>40</v>
      </c>
      <c r="U2637" t="s">
        <v>4169</v>
      </c>
      <c r="V2637" t="s">
        <v>271</v>
      </c>
      <c r="W2637" t="s">
        <v>40</v>
      </c>
      <c r="X2637" t="s">
        <v>43</v>
      </c>
      <c r="Y2637" t="s">
        <v>95</v>
      </c>
      <c r="Z2637" t="s">
        <v>134</v>
      </c>
      <c r="AA2637" t="s">
        <v>135</v>
      </c>
      <c r="AB2637" t="s">
        <v>5113</v>
      </c>
      <c r="AC2637" t="s">
        <v>830</v>
      </c>
      <c r="AD2637" t="s">
        <v>83</v>
      </c>
    </row>
    <row r="2638" spans="1:30" hidden="1" x14ac:dyDescent="0.3">
      <c r="A2638" t="s">
        <v>11185</v>
      </c>
      <c r="B2638" t="s">
        <v>11186</v>
      </c>
      <c r="C2638" s="1" t="str">
        <f t="shared" si="438"/>
        <v>21:0506</v>
      </c>
      <c r="D2638" s="1" t="str">
        <f t="shared" si="442"/>
        <v>21:0168</v>
      </c>
      <c r="E2638" t="s">
        <v>11187</v>
      </c>
      <c r="F2638" t="s">
        <v>11188</v>
      </c>
      <c r="H2638">
        <v>54.950687700000003</v>
      </c>
      <c r="I2638">
        <v>-61.0600278</v>
      </c>
      <c r="J2638" s="1" t="str">
        <f t="shared" si="443"/>
        <v>NGR lake sediment grab sample</v>
      </c>
      <c r="K2638" s="1" t="str">
        <f t="shared" si="444"/>
        <v>&lt;177 micron (NGR)</v>
      </c>
      <c r="L2638">
        <v>15</v>
      </c>
      <c r="M2638" t="s">
        <v>238</v>
      </c>
      <c r="N2638">
        <v>299</v>
      </c>
      <c r="O2638" t="s">
        <v>335</v>
      </c>
      <c r="P2638" t="s">
        <v>145</v>
      </c>
      <c r="Q2638" t="s">
        <v>39</v>
      </c>
      <c r="R2638" t="s">
        <v>153</v>
      </c>
      <c r="S2638" t="s">
        <v>95</v>
      </c>
      <c r="T2638" t="s">
        <v>40</v>
      </c>
      <c r="U2638" t="s">
        <v>135</v>
      </c>
      <c r="V2638" t="s">
        <v>248</v>
      </c>
      <c r="W2638" t="s">
        <v>40</v>
      </c>
      <c r="X2638" t="s">
        <v>43</v>
      </c>
      <c r="Y2638" t="s">
        <v>136</v>
      </c>
      <c r="Z2638" t="s">
        <v>67</v>
      </c>
      <c r="AA2638" t="s">
        <v>58</v>
      </c>
      <c r="AB2638" t="s">
        <v>255</v>
      </c>
      <c r="AC2638" t="s">
        <v>11189</v>
      </c>
      <c r="AD2638" t="s">
        <v>409</v>
      </c>
    </row>
    <row r="2639" spans="1:30" hidden="1" x14ac:dyDescent="0.3">
      <c r="A2639" t="s">
        <v>11190</v>
      </c>
      <c r="B2639" t="s">
        <v>11191</v>
      </c>
      <c r="C2639" s="1" t="str">
        <f t="shared" si="438"/>
        <v>21:0506</v>
      </c>
      <c r="D2639" s="1" t="str">
        <f t="shared" si="442"/>
        <v>21:0168</v>
      </c>
      <c r="E2639" t="s">
        <v>11192</v>
      </c>
      <c r="F2639" t="s">
        <v>11193</v>
      </c>
      <c r="H2639">
        <v>54.934503399999997</v>
      </c>
      <c r="I2639">
        <v>-61.133721999999999</v>
      </c>
      <c r="J2639" s="1" t="str">
        <f t="shared" si="443"/>
        <v>NGR lake sediment grab sample</v>
      </c>
      <c r="K2639" s="1" t="str">
        <f t="shared" si="444"/>
        <v>&lt;177 micron (NGR)</v>
      </c>
      <c r="L2639">
        <v>15</v>
      </c>
      <c r="M2639" t="s">
        <v>246</v>
      </c>
      <c r="N2639">
        <v>300</v>
      </c>
      <c r="O2639" t="s">
        <v>270</v>
      </c>
      <c r="P2639" t="s">
        <v>193</v>
      </c>
      <c r="Q2639" t="s">
        <v>95</v>
      </c>
      <c r="R2639" t="s">
        <v>68</v>
      </c>
      <c r="S2639" t="s">
        <v>55</v>
      </c>
      <c r="T2639" t="s">
        <v>40</v>
      </c>
      <c r="U2639" t="s">
        <v>1120</v>
      </c>
      <c r="V2639" t="s">
        <v>97</v>
      </c>
      <c r="W2639" t="s">
        <v>40</v>
      </c>
      <c r="X2639" t="s">
        <v>43</v>
      </c>
      <c r="Y2639" t="s">
        <v>377</v>
      </c>
      <c r="Z2639" t="s">
        <v>35</v>
      </c>
      <c r="AA2639" t="s">
        <v>58</v>
      </c>
      <c r="AB2639" t="s">
        <v>554</v>
      </c>
      <c r="AC2639" t="s">
        <v>2662</v>
      </c>
      <c r="AD2639" t="s">
        <v>314</v>
      </c>
    </row>
    <row r="2640" spans="1:30" hidden="1" x14ac:dyDescent="0.3">
      <c r="A2640" t="s">
        <v>11194</v>
      </c>
      <c r="B2640" t="s">
        <v>11195</v>
      </c>
      <c r="C2640" s="1" t="str">
        <f t="shared" si="438"/>
        <v>21:0506</v>
      </c>
      <c r="D2640" s="1" t="str">
        <f t="shared" si="442"/>
        <v>21:0168</v>
      </c>
      <c r="E2640" t="s">
        <v>11196</v>
      </c>
      <c r="F2640" t="s">
        <v>11197</v>
      </c>
      <c r="H2640">
        <v>54.942494799999999</v>
      </c>
      <c r="I2640">
        <v>-61.184827599999998</v>
      </c>
      <c r="J2640" s="1" t="str">
        <f t="shared" si="443"/>
        <v>NGR lake sediment grab sample</v>
      </c>
      <c r="K2640" s="1" t="str">
        <f t="shared" si="444"/>
        <v>&lt;177 micron (NGR)</v>
      </c>
      <c r="L2640">
        <v>16</v>
      </c>
      <c r="M2640" t="s">
        <v>34</v>
      </c>
      <c r="N2640">
        <v>301</v>
      </c>
      <c r="O2640" t="s">
        <v>143</v>
      </c>
      <c r="P2640" t="s">
        <v>202</v>
      </c>
      <c r="Q2640" t="s">
        <v>95</v>
      </c>
      <c r="R2640" t="s">
        <v>92</v>
      </c>
      <c r="S2640" t="s">
        <v>39</v>
      </c>
      <c r="T2640" t="s">
        <v>40</v>
      </c>
      <c r="U2640" t="s">
        <v>134</v>
      </c>
      <c r="V2640" t="s">
        <v>117</v>
      </c>
      <c r="W2640" t="s">
        <v>40</v>
      </c>
      <c r="X2640" t="s">
        <v>43</v>
      </c>
      <c r="Y2640" t="s">
        <v>37</v>
      </c>
      <c r="Z2640" t="s">
        <v>153</v>
      </c>
      <c r="AA2640" t="s">
        <v>214</v>
      </c>
      <c r="AB2640" t="s">
        <v>104</v>
      </c>
      <c r="AC2640" t="s">
        <v>167</v>
      </c>
      <c r="AD2640" t="s">
        <v>58</v>
      </c>
    </row>
    <row r="2641" spans="1:30" hidden="1" x14ac:dyDescent="0.3">
      <c r="A2641" t="s">
        <v>11198</v>
      </c>
      <c r="B2641" t="s">
        <v>11199</v>
      </c>
      <c r="C2641" s="1" t="str">
        <f t="shared" si="438"/>
        <v>21:0506</v>
      </c>
      <c r="D2641" s="1" t="str">
        <f t="shared" si="442"/>
        <v>21:0168</v>
      </c>
      <c r="E2641" t="s">
        <v>11196</v>
      </c>
      <c r="F2641" t="s">
        <v>11200</v>
      </c>
      <c r="H2641">
        <v>54.942494799999999</v>
      </c>
      <c r="I2641">
        <v>-61.184827599999998</v>
      </c>
      <c r="J2641" s="1" t="str">
        <f t="shared" si="443"/>
        <v>NGR lake sediment grab sample</v>
      </c>
      <c r="K2641" s="1" t="str">
        <f t="shared" si="444"/>
        <v>&lt;177 micron (NGR)</v>
      </c>
      <c r="L2641">
        <v>16</v>
      </c>
      <c r="M2641" t="s">
        <v>52</v>
      </c>
      <c r="N2641">
        <v>302</v>
      </c>
      <c r="O2641" t="s">
        <v>391</v>
      </c>
      <c r="P2641" t="s">
        <v>79</v>
      </c>
      <c r="Q2641" t="s">
        <v>95</v>
      </c>
      <c r="R2641" t="s">
        <v>92</v>
      </c>
      <c r="S2641" t="s">
        <v>95</v>
      </c>
      <c r="T2641" t="s">
        <v>40</v>
      </c>
      <c r="U2641" t="s">
        <v>276</v>
      </c>
      <c r="V2641" t="s">
        <v>649</v>
      </c>
      <c r="W2641" t="s">
        <v>40</v>
      </c>
      <c r="X2641" t="s">
        <v>43</v>
      </c>
      <c r="Y2641" t="s">
        <v>55</v>
      </c>
      <c r="Z2641" t="s">
        <v>153</v>
      </c>
      <c r="AA2641" t="s">
        <v>214</v>
      </c>
      <c r="AB2641" t="s">
        <v>59</v>
      </c>
      <c r="AC2641" t="s">
        <v>596</v>
      </c>
      <c r="AD2641" t="s">
        <v>45</v>
      </c>
    </row>
    <row r="2642" spans="1:30" hidden="1" x14ac:dyDescent="0.3">
      <c r="A2642" t="s">
        <v>11201</v>
      </c>
      <c r="B2642" t="s">
        <v>11202</v>
      </c>
      <c r="C2642" s="1" t="str">
        <f t="shared" si="438"/>
        <v>21:0506</v>
      </c>
      <c r="D2642" s="1" t="str">
        <f t="shared" si="442"/>
        <v>21:0168</v>
      </c>
      <c r="E2642" t="s">
        <v>11196</v>
      </c>
      <c r="F2642" t="s">
        <v>11203</v>
      </c>
      <c r="H2642">
        <v>54.942494799999999</v>
      </c>
      <c r="I2642">
        <v>-61.184827599999998</v>
      </c>
      <c r="J2642" s="1" t="str">
        <f t="shared" si="443"/>
        <v>NGR lake sediment grab sample</v>
      </c>
      <c r="K2642" s="1" t="str">
        <f t="shared" si="444"/>
        <v>&lt;177 micron (NGR)</v>
      </c>
      <c r="L2642">
        <v>16</v>
      </c>
      <c r="M2642" t="s">
        <v>65</v>
      </c>
      <c r="N2642">
        <v>303</v>
      </c>
      <c r="O2642" t="s">
        <v>214</v>
      </c>
      <c r="P2642" t="s">
        <v>79</v>
      </c>
      <c r="Q2642" t="s">
        <v>95</v>
      </c>
      <c r="R2642" t="s">
        <v>131</v>
      </c>
      <c r="S2642" t="s">
        <v>39</v>
      </c>
      <c r="T2642" t="s">
        <v>40</v>
      </c>
      <c r="U2642" t="s">
        <v>276</v>
      </c>
      <c r="V2642" t="s">
        <v>117</v>
      </c>
      <c r="W2642" t="s">
        <v>40</v>
      </c>
      <c r="X2642" t="s">
        <v>43</v>
      </c>
      <c r="Y2642" t="s">
        <v>39</v>
      </c>
      <c r="Z2642" t="s">
        <v>153</v>
      </c>
      <c r="AA2642" t="s">
        <v>135</v>
      </c>
      <c r="AB2642" t="s">
        <v>1192</v>
      </c>
      <c r="AC2642" t="s">
        <v>596</v>
      </c>
      <c r="AD2642" t="s">
        <v>45</v>
      </c>
    </row>
    <row r="2643" spans="1:30" hidden="1" x14ac:dyDescent="0.3">
      <c r="A2643" t="s">
        <v>11204</v>
      </c>
      <c r="B2643" t="s">
        <v>11205</v>
      </c>
      <c r="C2643" s="1" t="str">
        <f t="shared" si="438"/>
        <v>21:0506</v>
      </c>
      <c r="D2643" s="1" t="str">
        <f t="shared" si="442"/>
        <v>21:0168</v>
      </c>
      <c r="E2643" t="s">
        <v>11206</v>
      </c>
      <c r="F2643" t="s">
        <v>11207</v>
      </c>
      <c r="H2643">
        <v>54.925945800000001</v>
      </c>
      <c r="I2643">
        <v>-61.231018800000001</v>
      </c>
      <c r="J2643" s="1" t="str">
        <f t="shared" si="443"/>
        <v>NGR lake sediment grab sample</v>
      </c>
      <c r="K2643" s="1" t="str">
        <f t="shared" si="444"/>
        <v>&lt;177 micron (NGR)</v>
      </c>
      <c r="L2643">
        <v>16</v>
      </c>
      <c r="M2643" t="s">
        <v>76</v>
      </c>
      <c r="N2643">
        <v>304</v>
      </c>
      <c r="O2643" t="s">
        <v>423</v>
      </c>
      <c r="P2643" t="s">
        <v>169</v>
      </c>
      <c r="Q2643" t="s">
        <v>95</v>
      </c>
      <c r="R2643" t="s">
        <v>38</v>
      </c>
      <c r="S2643" t="s">
        <v>54</v>
      </c>
      <c r="T2643" t="s">
        <v>40</v>
      </c>
      <c r="U2643" t="s">
        <v>270</v>
      </c>
      <c r="V2643" t="s">
        <v>97</v>
      </c>
      <c r="W2643" t="s">
        <v>40</v>
      </c>
      <c r="X2643" t="s">
        <v>43</v>
      </c>
      <c r="Y2643" t="s">
        <v>202</v>
      </c>
      <c r="Z2643" t="s">
        <v>134</v>
      </c>
      <c r="AA2643" t="s">
        <v>44</v>
      </c>
      <c r="AB2643" t="s">
        <v>472</v>
      </c>
      <c r="AC2643" t="s">
        <v>1181</v>
      </c>
      <c r="AD2643" t="s">
        <v>115</v>
      </c>
    </row>
    <row r="2644" spans="1:30" hidden="1" x14ac:dyDescent="0.3">
      <c r="A2644" t="s">
        <v>11208</v>
      </c>
      <c r="B2644" t="s">
        <v>11209</v>
      </c>
      <c r="C2644" s="1" t="str">
        <f t="shared" si="438"/>
        <v>21:0506</v>
      </c>
      <c r="D2644" s="1" t="str">
        <f t="shared" si="442"/>
        <v>21:0168</v>
      </c>
      <c r="E2644" t="s">
        <v>11210</v>
      </c>
      <c r="F2644" t="s">
        <v>11211</v>
      </c>
      <c r="H2644">
        <v>54.909910699999998</v>
      </c>
      <c r="I2644">
        <v>-61.224203000000003</v>
      </c>
      <c r="J2644" s="1" t="str">
        <f t="shared" si="443"/>
        <v>NGR lake sediment grab sample</v>
      </c>
      <c r="K2644" s="1" t="str">
        <f t="shared" si="444"/>
        <v>&lt;177 micron (NGR)</v>
      </c>
      <c r="L2644">
        <v>16</v>
      </c>
      <c r="M2644" t="s">
        <v>91</v>
      </c>
      <c r="N2644">
        <v>305</v>
      </c>
      <c r="O2644" t="s">
        <v>45</v>
      </c>
      <c r="P2644" t="s">
        <v>169</v>
      </c>
      <c r="Q2644" t="s">
        <v>95</v>
      </c>
      <c r="R2644" t="s">
        <v>153</v>
      </c>
      <c r="S2644" t="s">
        <v>37</v>
      </c>
      <c r="T2644" t="s">
        <v>40</v>
      </c>
      <c r="U2644" t="s">
        <v>3749</v>
      </c>
      <c r="V2644" t="s">
        <v>518</v>
      </c>
      <c r="W2644" t="s">
        <v>194</v>
      </c>
      <c r="X2644" t="s">
        <v>43</v>
      </c>
      <c r="Y2644" t="s">
        <v>37</v>
      </c>
      <c r="Z2644" t="s">
        <v>35</v>
      </c>
      <c r="AA2644" t="s">
        <v>258</v>
      </c>
      <c r="AB2644" t="s">
        <v>512</v>
      </c>
      <c r="AC2644" t="s">
        <v>316</v>
      </c>
      <c r="AD2644" t="s">
        <v>44</v>
      </c>
    </row>
    <row r="2645" spans="1:30" hidden="1" x14ac:dyDescent="0.3">
      <c r="A2645" t="s">
        <v>11212</v>
      </c>
      <c r="B2645" t="s">
        <v>11213</v>
      </c>
      <c r="C2645" s="1" t="str">
        <f t="shared" si="438"/>
        <v>21:0506</v>
      </c>
      <c r="D2645" s="1" t="str">
        <f t="shared" si="442"/>
        <v>21:0168</v>
      </c>
      <c r="E2645" t="s">
        <v>11214</v>
      </c>
      <c r="F2645" t="s">
        <v>11215</v>
      </c>
      <c r="H2645">
        <v>54.901637100000002</v>
      </c>
      <c r="I2645">
        <v>-61.153944000000003</v>
      </c>
      <c r="J2645" s="1" t="str">
        <f t="shared" si="443"/>
        <v>NGR lake sediment grab sample</v>
      </c>
      <c r="K2645" s="1" t="str">
        <f t="shared" si="444"/>
        <v>&lt;177 micron (NGR)</v>
      </c>
      <c r="L2645">
        <v>16</v>
      </c>
      <c r="M2645" t="s">
        <v>102</v>
      </c>
      <c r="N2645">
        <v>306</v>
      </c>
      <c r="O2645" t="s">
        <v>103</v>
      </c>
      <c r="P2645" t="s">
        <v>145</v>
      </c>
      <c r="Q2645" t="s">
        <v>95</v>
      </c>
      <c r="R2645" t="s">
        <v>153</v>
      </c>
      <c r="S2645" t="s">
        <v>55</v>
      </c>
      <c r="T2645" t="s">
        <v>40</v>
      </c>
      <c r="U2645" t="s">
        <v>151</v>
      </c>
      <c r="V2645" t="s">
        <v>1027</v>
      </c>
      <c r="W2645" t="s">
        <v>40</v>
      </c>
      <c r="X2645" t="s">
        <v>43</v>
      </c>
      <c r="Y2645" t="s">
        <v>37</v>
      </c>
      <c r="Z2645" t="s">
        <v>134</v>
      </c>
      <c r="AA2645" t="s">
        <v>214</v>
      </c>
      <c r="AB2645" t="s">
        <v>59</v>
      </c>
      <c r="AC2645" t="s">
        <v>11216</v>
      </c>
      <c r="AD2645" t="s">
        <v>258</v>
      </c>
    </row>
    <row r="2646" spans="1:30" hidden="1" x14ac:dyDescent="0.3">
      <c r="A2646" t="s">
        <v>11217</v>
      </c>
      <c r="B2646" t="s">
        <v>11218</v>
      </c>
      <c r="C2646" s="1" t="str">
        <f t="shared" si="438"/>
        <v>21:0506</v>
      </c>
      <c r="D2646" s="1" t="str">
        <f t="shared" si="442"/>
        <v>21:0168</v>
      </c>
      <c r="E2646" t="s">
        <v>11219</v>
      </c>
      <c r="F2646" t="s">
        <v>11220</v>
      </c>
      <c r="H2646">
        <v>54.909842400000002</v>
      </c>
      <c r="I2646">
        <v>-61.121634499999999</v>
      </c>
      <c r="J2646" s="1" t="str">
        <f t="shared" si="443"/>
        <v>NGR lake sediment grab sample</v>
      </c>
      <c r="K2646" s="1" t="str">
        <f t="shared" si="444"/>
        <v>&lt;177 micron (NGR)</v>
      </c>
      <c r="L2646">
        <v>16</v>
      </c>
      <c r="M2646" t="s">
        <v>113</v>
      </c>
      <c r="N2646">
        <v>307</v>
      </c>
      <c r="O2646" t="s">
        <v>152</v>
      </c>
      <c r="P2646" t="s">
        <v>256</v>
      </c>
      <c r="Q2646" t="s">
        <v>95</v>
      </c>
      <c r="R2646" t="s">
        <v>202</v>
      </c>
      <c r="S2646" t="s">
        <v>79</v>
      </c>
      <c r="T2646" t="s">
        <v>40</v>
      </c>
      <c r="U2646" t="s">
        <v>11221</v>
      </c>
      <c r="V2646" t="s">
        <v>565</v>
      </c>
      <c r="W2646" t="s">
        <v>40</v>
      </c>
      <c r="X2646" t="s">
        <v>136</v>
      </c>
      <c r="Y2646" t="s">
        <v>202</v>
      </c>
      <c r="Z2646" t="s">
        <v>314</v>
      </c>
      <c r="AA2646" t="s">
        <v>214</v>
      </c>
      <c r="AB2646" t="s">
        <v>1373</v>
      </c>
      <c r="AC2646" t="s">
        <v>825</v>
      </c>
      <c r="AD2646" t="s">
        <v>45</v>
      </c>
    </row>
    <row r="2647" spans="1:30" hidden="1" x14ac:dyDescent="0.3">
      <c r="A2647" t="s">
        <v>11222</v>
      </c>
      <c r="B2647" t="s">
        <v>11223</v>
      </c>
      <c r="C2647" s="1" t="str">
        <f t="shared" si="438"/>
        <v>21:0506</v>
      </c>
      <c r="D2647" s="1" t="str">
        <f t="shared" si="442"/>
        <v>21:0168</v>
      </c>
      <c r="E2647" t="s">
        <v>11224</v>
      </c>
      <c r="F2647" t="s">
        <v>11225</v>
      </c>
      <c r="H2647">
        <v>54.921865500000003</v>
      </c>
      <c r="I2647">
        <v>-61.060791199999997</v>
      </c>
      <c r="J2647" s="1" t="str">
        <f t="shared" si="443"/>
        <v>NGR lake sediment grab sample</v>
      </c>
      <c r="K2647" s="1" t="str">
        <f t="shared" si="444"/>
        <v>&lt;177 micron (NGR)</v>
      </c>
      <c r="L2647">
        <v>16</v>
      </c>
      <c r="M2647" t="s">
        <v>127</v>
      </c>
      <c r="N2647">
        <v>308</v>
      </c>
      <c r="O2647" t="s">
        <v>61</v>
      </c>
      <c r="P2647" t="s">
        <v>128</v>
      </c>
      <c r="Q2647" t="s">
        <v>95</v>
      </c>
      <c r="R2647" t="s">
        <v>130</v>
      </c>
      <c r="S2647" t="s">
        <v>169</v>
      </c>
      <c r="T2647" t="s">
        <v>194</v>
      </c>
      <c r="U2647" t="s">
        <v>11226</v>
      </c>
      <c r="V2647" t="s">
        <v>278</v>
      </c>
      <c r="W2647" t="s">
        <v>94</v>
      </c>
      <c r="X2647" t="s">
        <v>740</v>
      </c>
      <c r="Y2647" t="s">
        <v>176</v>
      </c>
      <c r="Z2647" t="s">
        <v>44</v>
      </c>
      <c r="AA2647" t="s">
        <v>83</v>
      </c>
      <c r="AB2647" t="s">
        <v>265</v>
      </c>
      <c r="AC2647" t="s">
        <v>11227</v>
      </c>
      <c r="AD2647" t="s">
        <v>58</v>
      </c>
    </row>
    <row r="2648" spans="1:30" hidden="1" x14ac:dyDescent="0.3">
      <c r="A2648" t="s">
        <v>11228</v>
      </c>
      <c r="B2648" t="s">
        <v>11229</v>
      </c>
      <c r="C2648" s="1" t="str">
        <f t="shared" si="438"/>
        <v>21:0506</v>
      </c>
      <c r="D2648" s="1" t="str">
        <f>HYPERLINK("http://geochem.nrcan.gc.ca/cdogs/content/svy/svy_e.htm", "")</f>
        <v/>
      </c>
      <c r="G2648" s="1" t="str">
        <f>HYPERLINK("http://geochem.nrcan.gc.ca/cdogs/content/cr_/cr_00056_e.htm", "56")</f>
        <v>56</v>
      </c>
      <c r="J2648" t="s">
        <v>161</v>
      </c>
      <c r="K2648" t="s">
        <v>162</v>
      </c>
      <c r="L2648">
        <v>16</v>
      </c>
      <c r="M2648" t="s">
        <v>163</v>
      </c>
      <c r="N2648">
        <v>309</v>
      </c>
      <c r="O2648" t="s">
        <v>392</v>
      </c>
      <c r="P2648" t="s">
        <v>211</v>
      </c>
      <c r="Q2648" t="s">
        <v>165</v>
      </c>
      <c r="R2648" t="s">
        <v>576</v>
      </c>
      <c r="S2648" t="s">
        <v>185</v>
      </c>
      <c r="T2648" t="s">
        <v>117</v>
      </c>
      <c r="U2648" t="s">
        <v>11230</v>
      </c>
      <c r="V2648" t="s">
        <v>352</v>
      </c>
      <c r="W2648" t="s">
        <v>239</v>
      </c>
      <c r="X2648" t="s">
        <v>145</v>
      </c>
      <c r="Y2648" t="s">
        <v>68</v>
      </c>
      <c r="Z2648" t="s">
        <v>423</v>
      </c>
      <c r="AA2648" t="s">
        <v>241</v>
      </c>
      <c r="AB2648" t="s">
        <v>1043</v>
      </c>
      <c r="AC2648" t="s">
        <v>1192</v>
      </c>
      <c r="AD2648" t="s">
        <v>1384</v>
      </c>
    </row>
    <row r="2649" spans="1:30" hidden="1" x14ac:dyDescent="0.3">
      <c r="A2649" t="s">
        <v>11231</v>
      </c>
      <c r="B2649" t="s">
        <v>11232</v>
      </c>
      <c r="C2649" s="1" t="str">
        <f t="shared" si="438"/>
        <v>21:0506</v>
      </c>
      <c r="D2649" s="1" t="str">
        <f t="shared" ref="D2649:D2668" si="445">HYPERLINK("http://geochem.nrcan.gc.ca/cdogs/content/svy/svy210168_e.htm", "21:0168")</f>
        <v>21:0168</v>
      </c>
      <c r="E2649" t="s">
        <v>11233</v>
      </c>
      <c r="F2649" t="s">
        <v>11234</v>
      </c>
      <c r="H2649">
        <v>54.869850900000003</v>
      </c>
      <c r="I2649">
        <v>-61.046816399999997</v>
      </c>
      <c r="J2649" s="1" t="str">
        <f t="shared" ref="J2649:J2668" si="446">HYPERLINK("http://geochem.nrcan.gc.ca/cdogs/content/kwd/kwd020027_e.htm", "NGR lake sediment grab sample")</f>
        <v>NGR lake sediment grab sample</v>
      </c>
      <c r="K2649" s="1" t="str">
        <f t="shared" ref="K2649:K2668" si="447">HYPERLINK("http://geochem.nrcan.gc.ca/cdogs/content/kwd/kwd080006_e.htm", "&lt;177 micron (NGR)")</f>
        <v>&lt;177 micron (NGR)</v>
      </c>
      <c r="L2649">
        <v>16</v>
      </c>
      <c r="M2649" t="s">
        <v>142</v>
      </c>
      <c r="N2649">
        <v>310</v>
      </c>
      <c r="O2649" t="s">
        <v>83</v>
      </c>
      <c r="P2649" t="s">
        <v>169</v>
      </c>
      <c r="Q2649" t="s">
        <v>95</v>
      </c>
      <c r="R2649" t="s">
        <v>79</v>
      </c>
      <c r="S2649" t="s">
        <v>35</v>
      </c>
      <c r="T2649" t="s">
        <v>194</v>
      </c>
      <c r="U2649" t="s">
        <v>4098</v>
      </c>
      <c r="V2649" t="s">
        <v>11235</v>
      </c>
      <c r="W2649" t="s">
        <v>40</v>
      </c>
      <c r="X2649" t="s">
        <v>39</v>
      </c>
      <c r="Y2649" t="s">
        <v>92</v>
      </c>
      <c r="Z2649" t="s">
        <v>613</v>
      </c>
      <c r="AA2649" t="s">
        <v>107</v>
      </c>
      <c r="AB2649" t="s">
        <v>2203</v>
      </c>
      <c r="AC2649" t="s">
        <v>2796</v>
      </c>
      <c r="AD2649" t="s">
        <v>314</v>
      </c>
    </row>
    <row r="2650" spans="1:30" hidden="1" x14ac:dyDescent="0.3">
      <c r="A2650" t="s">
        <v>11236</v>
      </c>
      <c r="B2650" t="s">
        <v>11237</v>
      </c>
      <c r="C2650" s="1" t="str">
        <f t="shared" si="438"/>
        <v>21:0506</v>
      </c>
      <c r="D2650" s="1" t="str">
        <f t="shared" si="445"/>
        <v>21:0168</v>
      </c>
      <c r="E2650" t="s">
        <v>11238</v>
      </c>
      <c r="F2650" t="s">
        <v>11239</v>
      </c>
      <c r="H2650">
        <v>54.871468999999998</v>
      </c>
      <c r="I2650">
        <v>-61.089193999999999</v>
      </c>
      <c r="J2650" s="1" t="str">
        <f t="shared" si="446"/>
        <v>NGR lake sediment grab sample</v>
      </c>
      <c r="K2650" s="1" t="str">
        <f t="shared" si="447"/>
        <v>&lt;177 micron (NGR)</v>
      </c>
      <c r="L2650">
        <v>16</v>
      </c>
      <c r="M2650" t="s">
        <v>150</v>
      </c>
      <c r="N2650">
        <v>311</v>
      </c>
      <c r="O2650" t="s">
        <v>383</v>
      </c>
      <c r="P2650" t="s">
        <v>79</v>
      </c>
      <c r="Q2650" t="s">
        <v>95</v>
      </c>
      <c r="R2650" t="s">
        <v>131</v>
      </c>
      <c r="S2650" t="s">
        <v>193</v>
      </c>
      <c r="T2650" t="s">
        <v>40</v>
      </c>
      <c r="U2650" t="s">
        <v>660</v>
      </c>
      <c r="V2650" t="s">
        <v>6102</v>
      </c>
      <c r="W2650" t="s">
        <v>40</v>
      </c>
      <c r="X2650" t="s">
        <v>39</v>
      </c>
      <c r="Y2650" t="s">
        <v>79</v>
      </c>
      <c r="Z2650" t="s">
        <v>58</v>
      </c>
      <c r="AA2650" t="s">
        <v>258</v>
      </c>
      <c r="AB2650" t="s">
        <v>874</v>
      </c>
      <c r="AC2650" t="s">
        <v>11240</v>
      </c>
      <c r="AD2650" t="s">
        <v>44</v>
      </c>
    </row>
    <row r="2651" spans="1:30" hidden="1" x14ac:dyDescent="0.3">
      <c r="A2651" t="s">
        <v>11241</v>
      </c>
      <c r="B2651" t="s">
        <v>11242</v>
      </c>
      <c r="C2651" s="1" t="str">
        <f t="shared" si="438"/>
        <v>21:0506</v>
      </c>
      <c r="D2651" s="1" t="str">
        <f t="shared" si="445"/>
        <v>21:0168</v>
      </c>
      <c r="E2651" t="s">
        <v>11243</v>
      </c>
      <c r="F2651" t="s">
        <v>11244</v>
      </c>
      <c r="H2651">
        <v>54.8798873</v>
      </c>
      <c r="I2651">
        <v>-61.165913199999999</v>
      </c>
      <c r="J2651" s="1" t="str">
        <f t="shared" si="446"/>
        <v>NGR lake sediment grab sample</v>
      </c>
      <c r="K2651" s="1" t="str">
        <f t="shared" si="447"/>
        <v>&lt;177 micron (NGR)</v>
      </c>
      <c r="L2651">
        <v>16</v>
      </c>
      <c r="M2651" t="s">
        <v>175</v>
      </c>
      <c r="N2651">
        <v>312</v>
      </c>
      <c r="O2651" t="s">
        <v>823</v>
      </c>
      <c r="P2651" t="s">
        <v>247</v>
      </c>
      <c r="Q2651" t="s">
        <v>95</v>
      </c>
      <c r="R2651" t="s">
        <v>176</v>
      </c>
      <c r="S2651" t="s">
        <v>68</v>
      </c>
      <c r="T2651" t="s">
        <v>40</v>
      </c>
      <c r="U2651" t="s">
        <v>3550</v>
      </c>
      <c r="V2651" t="s">
        <v>97</v>
      </c>
      <c r="W2651" t="s">
        <v>117</v>
      </c>
      <c r="X2651" t="s">
        <v>179</v>
      </c>
      <c r="Y2651" t="s">
        <v>131</v>
      </c>
      <c r="Z2651" t="s">
        <v>58</v>
      </c>
      <c r="AA2651" t="s">
        <v>214</v>
      </c>
      <c r="AB2651" t="s">
        <v>59</v>
      </c>
      <c r="AC2651" t="s">
        <v>582</v>
      </c>
      <c r="AD2651" t="s">
        <v>314</v>
      </c>
    </row>
    <row r="2652" spans="1:30" hidden="1" x14ac:dyDescent="0.3">
      <c r="A2652" t="s">
        <v>11245</v>
      </c>
      <c r="B2652" t="s">
        <v>11246</v>
      </c>
      <c r="C2652" s="1" t="str">
        <f t="shared" si="438"/>
        <v>21:0506</v>
      </c>
      <c r="D2652" s="1" t="str">
        <f t="shared" si="445"/>
        <v>21:0168</v>
      </c>
      <c r="E2652" t="s">
        <v>11247</v>
      </c>
      <c r="F2652" t="s">
        <v>11248</v>
      </c>
      <c r="H2652">
        <v>54.886208099999998</v>
      </c>
      <c r="I2652">
        <v>-61.214924799999999</v>
      </c>
      <c r="J2652" s="1" t="str">
        <f t="shared" si="446"/>
        <v>NGR lake sediment grab sample</v>
      </c>
      <c r="K2652" s="1" t="str">
        <f t="shared" si="447"/>
        <v>&lt;177 micron (NGR)</v>
      </c>
      <c r="L2652">
        <v>16</v>
      </c>
      <c r="M2652" t="s">
        <v>184</v>
      </c>
      <c r="N2652">
        <v>313</v>
      </c>
      <c r="O2652" t="s">
        <v>270</v>
      </c>
      <c r="P2652" t="s">
        <v>145</v>
      </c>
      <c r="Q2652" t="s">
        <v>95</v>
      </c>
      <c r="R2652" t="s">
        <v>153</v>
      </c>
      <c r="S2652" t="s">
        <v>39</v>
      </c>
      <c r="T2652" t="s">
        <v>40</v>
      </c>
      <c r="U2652" t="s">
        <v>164</v>
      </c>
      <c r="V2652" t="s">
        <v>117</v>
      </c>
      <c r="W2652" t="s">
        <v>40</v>
      </c>
      <c r="X2652" t="s">
        <v>43</v>
      </c>
      <c r="Y2652" t="s">
        <v>153</v>
      </c>
      <c r="Z2652" t="s">
        <v>153</v>
      </c>
      <c r="AA2652" t="s">
        <v>214</v>
      </c>
      <c r="AB2652" t="s">
        <v>1788</v>
      </c>
      <c r="AC2652" t="s">
        <v>825</v>
      </c>
      <c r="AD2652" t="s">
        <v>258</v>
      </c>
    </row>
    <row r="2653" spans="1:30" hidden="1" x14ac:dyDescent="0.3">
      <c r="A2653" t="s">
        <v>11249</v>
      </c>
      <c r="B2653" t="s">
        <v>11250</v>
      </c>
      <c r="C2653" s="1" t="str">
        <f t="shared" si="438"/>
        <v>21:0506</v>
      </c>
      <c r="D2653" s="1" t="str">
        <f t="shared" si="445"/>
        <v>21:0168</v>
      </c>
      <c r="E2653" t="s">
        <v>11251</v>
      </c>
      <c r="F2653" t="s">
        <v>11252</v>
      </c>
      <c r="H2653">
        <v>54.859038699999999</v>
      </c>
      <c r="I2653">
        <v>-61.234697400000002</v>
      </c>
      <c r="J2653" s="1" t="str">
        <f t="shared" si="446"/>
        <v>NGR lake sediment grab sample</v>
      </c>
      <c r="K2653" s="1" t="str">
        <f t="shared" si="447"/>
        <v>&lt;177 micron (NGR)</v>
      </c>
      <c r="L2653">
        <v>16</v>
      </c>
      <c r="M2653" t="s">
        <v>191</v>
      </c>
      <c r="N2653">
        <v>314</v>
      </c>
      <c r="O2653" t="s">
        <v>204</v>
      </c>
      <c r="P2653" t="s">
        <v>131</v>
      </c>
      <c r="Q2653" t="s">
        <v>95</v>
      </c>
      <c r="R2653" t="s">
        <v>92</v>
      </c>
      <c r="S2653" t="s">
        <v>37</v>
      </c>
      <c r="T2653" t="s">
        <v>40</v>
      </c>
      <c r="U2653" t="s">
        <v>214</v>
      </c>
      <c r="V2653" t="s">
        <v>94</v>
      </c>
      <c r="W2653" t="s">
        <v>40</v>
      </c>
      <c r="X2653" t="s">
        <v>43</v>
      </c>
      <c r="Y2653" t="s">
        <v>39</v>
      </c>
      <c r="Z2653" t="s">
        <v>67</v>
      </c>
      <c r="AA2653" t="s">
        <v>134</v>
      </c>
      <c r="AB2653" t="s">
        <v>1720</v>
      </c>
      <c r="AC2653" t="s">
        <v>848</v>
      </c>
      <c r="AD2653" t="s">
        <v>58</v>
      </c>
    </row>
    <row r="2654" spans="1:30" hidden="1" x14ac:dyDescent="0.3">
      <c r="A2654" t="s">
        <v>11253</v>
      </c>
      <c r="B2654" t="s">
        <v>11254</v>
      </c>
      <c r="C2654" s="1" t="str">
        <f t="shared" si="438"/>
        <v>21:0506</v>
      </c>
      <c r="D2654" s="1" t="str">
        <f t="shared" si="445"/>
        <v>21:0168</v>
      </c>
      <c r="E2654" t="s">
        <v>11255</v>
      </c>
      <c r="F2654" t="s">
        <v>11256</v>
      </c>
      <c r="H2654">
        <v>54.850027599999997</v>
      </c>
      <c r="I2654">
        <v>-61.164651599999999</v>
      </c>
      <c r="J2654" s="1" t="str">
        <f t="shared" si="446"/>
        <v>NGR lake sediment grab sample</v>
      </c>
      <c r="K2654" s="1" t="str">
        <f t="shared" si="447"/>
        <v>&lt;177 micron (NGR)</v>
      </c>
      <c r="L2654">
        <v>16</v>
      </c>
      <c r="M2654" t="s">
        <v>201</v>
      </c>
      <c r="N2654">
        <v>315</v>
      </c>
      <c r="O2654" t="s">
        <v>151</v>
      </c>
      <c r="P2654" t="s">
        <v>202</v>
      </c>
      <c r="Q2654" t="s">
        <v>95</v>
      </c>
      <c r="R2654" t="s">
        <v>131</v>
      </c>
      <c r="S2654" t="s">
        <v>55</v>
      </c>
      <c r="T2654" t="s">
        <v>40</v>
      </c>
      <c r="U2654" t="s">
        <v>82</v>
      </c>
      <c r="V2654" t="s">
        <v>313</v>
      </c>
      <c r="W2654" t="s">
        <v>194</v>
      </c>
      <c r="X2654" t="s">
        <v>43</v>
      </c>
      <c r="Y2654" t="s">
        <v>37</v>
      </c>
      <c r="Z2654" t="s">
        <v>134</v>
      </c>
      <c r="AA2654" t="s">
        <v>204</v>
      </c>
      <c r="AB2654" t="s">
        <v>671</v>
      </c>
      <c r="AC2654" t="s">
        <v>818</v>
      </c>
      <c r="AD2654" t="s">
        <v>135</v>
      </c>
    </row>
    <row r="2655" spans="1:30" hidden="1" x14ac:dyDescent="0.3">
      <c r="A2655" t="s">
        <v>11257</v>
      </c>
      <c r="B2655" t="s">
        <v>11258</v>
      </c>
      <c r="C2655" s="1" t="str">
        <f t="shared" si="438"/>
        <v>21:0506</v>
      </c>
      <c r="D2655" s="1" t="str">
        <f t="shared" si="445"/>
        <v>21:0168</v>
      </c>
      <c r="E2655" t="s">
        <v>11259</v>
      </c>
      <c r="F2655" t="s">
        <v>11260</v>
      </c>
      <c r="H2655">
        <v>54.835263599999998</v>
      </c>
      <c r="I2655">
        <v>-61.128977900000002</v>
      </c>
      <c r="J2655" s="1" t="str">
        <f t="shared" si="446"/>
        <v>NGR lake sediment grab sample</v>
      </c>
      <c r="K2655" s="1" t="str">
        <f t="shared" si="447"/>
        <v>&lt;177 micron (NGR)</v>
      </c>
      <c r="L2655">
        <v>16</v>
      </c>
      <c r="M2655" t="s">
        <v>210</v>
      </c>
      <c r="N2655">
        <v>316</v>
      </c>
      <c r="O2655" t="s">
        <v>423</v>
      </c>
      <c r="P2655" t="s">
        <v>477</v>
      </c>
      <c r="Q2655" t="s">
        <v>95</v>
      </c>
      <c r="R2655" t="s">
        <v>185</v>
      </c>
      <c r="S2655" t="s">
        <v>37</v>
      </c>
      <c r="T2655" t="s">
        <v>40</v>
      </c>
      <c r="U2655" t="s">
        <v>107</v>
      </c>
      <c r="V2655" t="s">
        <v>1027</v>
      </c>
      <c r="W2655" t="s">
        <v>194</v>
      </c>
      <c r="X2655" t="s">
        <v>43</v>
      </c>
      <c r="Y2655" t="s">
        <v>39</v>
      </c>
      <c r="Z2655" t="s">
        <v>134</v>
      </c>
      <c r="AA2655" t="s">
        <v>58</v>
      </c>
      <c r="AB2655" t="s">
        <v>1779</v>
      </c>
      <c r="AC2655" t="s">
        <v>461</v>
      </c>
      <c r="AD2655" t="s">
        <v>135</v>
      </c>
    </row>
    <row r="2656" spans="1:30" hidden="1" x14ac:dyDescent="0.3">
      <c r="A2656" t="s">
        <v>11261</v>
      </c>
      <c r="B2656" t="s">
        <v>11262</v>
      </c>
      <c r="C2656" s="1" t="str">
        <f t="shared" si="438"/>
        <v>21:0506</v>
      </c>
      <c r="D2656" s="1" t="str">
        <f t="shared" si="445"/>
        <v>21:0168</v>
      </c>
      <c r="E2656" t="s">
        <v>11263</v>
      </c>
      <c r="F2656" t="s">
        <v>11264</v>
      </c>
      <c r="H2656">
        <v>54.842604000000001</v>
      </c>
      <c r="I2656">
        <v>-61.084983000000001</v>
      </c>
      <c r="J2656" s="1" t="str">
        <f t="shared" si="446"/>
        <v>NGR lake sediment grab sample</v>
      </c>
      <c r="K2656" s="1" t="str">
        <f t="shared" si="447"/>
        <v>&lt;177 micron (NGR)</v>
      </c>
      <c r="L2656">
        <v>16</v>
      </c>
      <c r="M2656" t="s">
        <v>221</v>
      </c>
      <c r="N2656">
        <v>317</v>
      </c>
      <c r="O2656" t="s">
        <v>231</v>
      </c>
      <c r="P2656" t="s">
        <v>256</v>
      </c>
      <c r="Q2656" t="s">
        <v>95</v>
      </c>
      <c r="R2656" t="s">
        <v>131</v>
      </c>
      <c r="S2656" t="s">
        <v>68</v>
      </c>
      <c r="T2656" t="s">
        <v>117</v>
      </c>
      <c r="U2656" t="s">
        <v>6219</v>
      </c>
      <c r="V2656" t="s">
        <v>97</v>
      </c>
      <c r="W2656" t="s">
        <v>117</v>
      </c>
      <c r="X2656" t="s">
        <v>43</v>
      </c>
      <c r="Y2656" t="s">
        <v>92</v>
      </c>
      <c r="Z2656" t="s">
        <v>58</v>
      </c>
      <c r="AA2656" t="s">
        <v>196</v>
      </c>
      <c r="AB2656" t="s">
        <v>576</v>
      </c>
      <c r="AC2656" t="s">
        <v>9533</v>
      </c>
      <c r="AD2656" t="s">
        <v>214</v>
      </c>
    </row>
    <row r="2657" spans="1:30" hidden="1" x14ac:dyDescent="0.3">
      <c r="A2657" t="s">
        <v>11265</v>
      </c>
      <c r="B2657" t="s">
        <v>11266</v>
      </c>
      <c r="C2657" s="1" t="str">
        <f t="shared" si="438"/>
        <v>21:0506</v>
      </c>
      <c r="D2657" s="1" t="str">
        <f t="shared" si="445"/>
        <v>21:0168</v>
      </c>
      <c r="E2657" t="s">
        <v>11267</v>
      </c>
      <c r="F2657" t="s">
        <v>11268</v>
      </c>
      <c r="H2657">
        <v>54.817926999999997</v>
      </c>
      <c r="I2657">
        <v>-61.059830300000002</v>
      </c>
      <c r="J2657" s="1" t="str">
        <f t="shared" si="446"/>
        <v>NGR lake sediment grab sample</v>
      </c>
      <c r="K2657" s="1" t="str">
        <f t="shared" si="447"/>
        <v>&lt;177 micron (NGR)</v>
      </c>
      <c r="L2657">
        <v>16</v>
      </c>
      <c r="M2657" t="s">
        <v>230</v>
      </c>
      <c r="N2657">
        <v>318</v>
      </c>
      <c r="O2657" t="s">
        <v>116</v>
      </c>
      <c r="P2657" t="s">
        <v>36</v>
      </c>
      <c r="Q2657" t="s">
        <v>55</v>
      </c>
      <c r="R2657" t="s">
        <v>79</v>
      </c>
      <c r="S2657" t="s">
        <v>131</v>
      </c>
      <c r="T2657" t="s">
        <v>40</v>
      </c>
      <c r="U2657" t="s">
        <v>1151</v>
      </c>
      <c r="V2657" t="s">
        <v>106</v>
      </c>
      <c r="W2657" t="s">
        <v>649</v>
      </c>
      <c r="X2657" t="s">
        <v>43</v>
      </c>
      <c r="Y2657" t="s">
        <v>165</v>
      </c>
      <c r="Z2657" t="s">
        <v>263</v>
      </c>
      <c r="AA2657" t="s">
        <v>58</v>
      </c>
      <c r="AB2657" t="s">
        <v>1932</v>
      </c>
      <c r="AC2657" t="s">
        <v>77</v>
      </c>
      <c r="AD2657" t="s">
        <v>58</v>
      </c>
    </row>
    <row r="2658" spans="1:30" hidden="1" x14ac:dyDescent="0.3">
      <c r="A2658" t="s">
        <v>11269</v>
      </c>
      <c r="B2658" t="s">
        <v>11270</v>
      </c>
      <c r="C2658" s="1" t="str">
        <f t="shared" si="438"/>
        <v>21:0506</v>
      </c>
      <c r="D2658" s="1" t="str">
        <f t="shared" si="445"/>
        <v>21:0168</v>
      </c>
      <c r="E2658" t="s">
        <v>11271</v>
      </c>
      <c r="F2658" t="s">
        <v>11272</v>
      </c>
      <c r="H2658">
        <v>54.788449800000002</v>
      </c>
      <c r="I2658">
        <v>-61.062377699999999</v>
      </c>
      <c r="J2658" s="1" t="str">
        <f t="shared" si="446"/>
        <v>NGR lake sediment grab sample</v>
      </c>
      <c r="K2658" s="1" t="str">
        <f t="shared" si="447"/>
        <v>&lt;177 micron (NGR)</v>
      </c>
      <c r="L2658">
        <v>16</v>
      </c>
      <c r="M2658" t="s">
        <v>238</v>
      </c>
      <c r="N2658">
        <v>319</v>
      </c>
      <c r="O2658" t="s">
        <v>546</v>
      </c>
      <c r="P2658" t="s">
        <v>576</v>
      </c>
      <c r="Q2658" t="s">
        <v>38</v>
      </c>
      <c r="R2658" t="s">
        <v>153</v>
      </c>
      <c r="S2658" t="s">
        <v>36</v>
      </c>
      <c r="T2658" t="s">
        <v>117</v>
      </c>
      <c r="U2658" t="s">
        <v>11273</v>
      </c>
      <c r="V2658" t="s">
        <v>5314</v>
      </c>
      <c r="W2658" t="s">
        <v>649</v>
      </c>
      <c r="X2658" t="s">
        <v>43</v>
      </c>
      <c r="Y2658" t="s">
        <v>247</v>
      </c>
      <c r="Z2658" t="s">
        <v>258</v>
      </c>
      <c r="AA2658" t="s">
        <v>196</v>
      </c>
      <c r="AB2658" t="s">
        <v>329</v>
      </c>
      <c r="AC2658" t="s">
        <v>11274</v>
      </c>
      <c r="AD2658" t="s">
        <v>83</v>
      </c>
    </row>
    <row r="2659" spans="1:30" hidden="1" x14ac:dyDescent="0.3">
      <c r="A2659" t="s">
        <v>11275</v>
      </c>
      <c r="B2659" t="s">
        <v>11276</v>
      </c>
      <c r="C2659" s="1" t="str">
        <f t="shared" si="438"/>
        <v>21:0506</v>
      </c>
      <c r="D2659" s="1" t="str">
        <f t="shared" si="445"/>
        <v>21:0168</v>
      </c>
      <c r="E2659" t="s">
        <v>11277</v>
      </c>
      <c r="F2659" t="s">
        <v>11278</v>
      </c>
      <c r="H2659">
        <v>54.771149899999998</v>
      </c>
      <c r="I2659">
        <v>-61.1330423</v>
      </c>
      <c r="J2659" s="1" t="str">
        <f t="shared" si="446"/>
        <v>NGR lake sediment grab sample</v>
      </c>
      <c r="K2659" s="1" t="str">
        <f t="shared" si="447"/>
        <v>&lt;177 micron (NGR)</v>
      </c>
      <c r="L2659">
        <v>16</v>
      </c>
      <c r="M2659" t="s">
        <v>246</v>
      </c>
      <c r="N2659">
        <v>320</v>
      </c>
      <c r="O2659" t="s">
        <v>45</v>
      </c>
      <c r="P2659" t="s">
        <v>329</v>
      </c>
      <c r="Q2659" t="s">
        <v>55</v>
      </c>
      <c r="R2659" t="s">
        <v>165</v>
      </c>
      <c r="S2659" t="s">
        <v>145</v>
      </c>
      <c r="T2659" t="s">
        <v>117</v>
      </c>
      <c r="U2659" t="s">
        <v>11279</v>
      </c>
      <c r="V2659" t="s">
        <v>3340</v>
      </c>
      <c r="W2659" t="s">
        <v>194</v>
      </c>
      <c r="X2659" t="s">
        <v>43</v>
      </c>
      <c r="Y2659" t="s">
        <v>36</v>
      </c>
      <c r="Z2659" t="s">
        <v>423</v>
      </c>
      <c r="AA2659" t="s">
        <v>135</v>
      </c>
      <c r="AB2659" t="s">
        <v>176</v>
      </c>
      <c r="AC2659" t="s">
        <v>11280</v>
      </c>
      <c r="AD2659" t="s">
        <v>122</v>
      </c>
    </row>
    <row r="2660" spans="1:30" hidden="1" x14ac:dyDescent="0.3">
      <c r="A2660" t="s">
        <v>11281</v>
      </c>
      <c r="B2660" t="s">
        <v>11282</v>
      </c>
      <c r="C2660" s="1" t="str">
        <f t="shared" ref="C2660:C2723" si="448">HYPERLINK("http://geochem.nrcan.gc.ca/cdogs/content/bdl/bdl210506_e.htm", "21:0506")</f>
        <v>21:0506</v>
      </c>
      <c r="D2660" s="1" t="str">
        <f t="shared" si="445"/>
        <v>21:0168</v>
      </c>
      <c r="E2660" t="s">
        <v>11283</v>
      </c>
      <c r="F2660" t="s">
        <v>11284</v>
      </c>
      <c r="H2660">
        <v>54.822035999999997</v>
      </c>
      <c r="I2660">
        <v>-61.14911</v>
      </c>
      <c r="J2660" s="1" t="str">
        <f t="shared" si="446"/>
        <v>NGR lake sediment grab sample</v>
      </c>
      <c r="K2660" s="1" t="str">
        <f t="shared" si="447"/>
        <v>&lt;177 micron (NGR)</v>
      </c>
      <c r="L2660">
        <v>17</v>
      </c>
      <c r="M2660" t="s">
        <v>34</v>
      </c>
      <c r="N2660">
        <v>321</v>
      </c>
      <c r="O2660" t="s">
        <v>48</v>
      </c>
      <c r="P2660" t="s">
        <v>169</v>
      </c>
      <c r="Q2660" t="s">
        <v>95</v>
      </c>
      <c r="R2660" t="s">
        <v>176</v>
      </c>
      <c r="S2660" t="s">
        <v>128</v>
      </c>
      <c r="T2660" t="s">
        <v>194</v>
      </c>
      <c r="U2660" t="s">
        <v>11285</v>
      </c>
      <c r="V2660" t="s">
        <v>4403</v>
      </c>
      <c r="W2660" t="s">
        <v>117</v>
      </c>
      <c r="X2660" t="s">
        <v>55</v>
      </c>
      <c r="Y2660" t="s">
        <v>202</v>
      </c>
      <c r="Z2660" t="s">
        <v>423</v>
      </c>
      <c r="AA2660" t="s">
        <v>314</v>
      </c>
      <c r="AB2660" t="s">
        <v>437</v>
      </c>
      <c r="AC2660" t="s">
        <v>4178</v>
      </c>
      <c r="AD2660" t="s">
        <v>214</v>
      </c>
    </row>
    <row r="2661" spans="1:30" hidden="1" x14ac:dyDescent="0.3">
      <c r="A2661" t="s">
        <v>11286</v>
      </c>
      <c r="B2661" t="s">
        <v>11287</v>
      </c>
      <c r="C2661" s="1" t="str">
        <f t="shared" si="448"/>
        <v>21:0506</v>
      </c>
      <c r="D2661" s="1" t="str">
        <f t="shared" si="445"/>
        <v>21:0168</v>
      </c>
      <c r="E2661" t="s">
        <v>11288</v>
      </c>
      <c r="F2661" t="s">
        <v>11289</v>
      </c>
      <c r="H2661">
        <v>54.826492199999997</v>
      </c>
      <c r="I2661">
        <v>-61.137230000000002</v>
      </c>
      <c r="J2661" s="1" t="str">
        <f t="shared" si="446"/>
        <v>NGR lake sediment grab sample</v>
      </c>
      <c r="K2661" s="1" t="str">
        <f t="shared" si="447"/>
        <v>&lt;177 micron (NGR)</v>
      </c>
      <c r="L2661">
        <v>17</v>
      </c>
      <c r="M2661" t="s">
        <v>76</v>
      </c>
      <c r="N2661">
        <v>322</v>
      </c>
      <c r="O2661" t="s">
        <v>409</v>
      </c>
      <c r="P2661" t="s">
        <v>164</v>
      </c>
      <c r="Q2661" t="s">
        <v>95</v>
      </c>
      <c r="R2661" t="s">
        <v>79</v>
      </c>
      <c r="S2661" t="s">
        <v>397</v>
      </c>
      <c r="T2661" t="s">
        <v>117</v>
      </c>
      <c r="U2661" t="s">
        <v>11290</v>
      </c>
      <c r="V2661" t="s">
        <v>131</v>
      </c>
      <c r="W2661" t="s">
        <v>649</v>
      </c>
      <c r="X2661" t="s">
        <v>301</v>
      </c>
      <c r="Y2661" t="s">
        <v>255</v>
      </c>
      <c r="Z2661" t="s">
        <v>44</v>
      </c>
      <c r="AA2661" t="s">
        <v>196</v>
      </c>
      <c r="AB2661" t="s">
        <v>265</v>
      </c>
      <c r="AC2661" t="s">
        <v>193</v>
      </c>
      <c r="AD2661" t="s">
        <v>61</v>
      </c>
    </row>
    <row r="2662" spans="1:30" hidden="1" x14ac:dyDescent="0.3">
      <c r="A2662" t="s">
        <v>11291</v>
      </c>
      <c r="B2662" t="s">
        <v>11292</v>
      </c>
      <c r="C2662" s="1" t="str">
        <f t="shared" si="448"/>
        <v>21:0506</v>
      </c>
      <c r="D2662" s="1" t="str">
        <f t="shared" si="445"/>
        <v>21:0168</v>
      </c>
      <c r="E2662" t="s">
        <v>11283</v>
      </c>
      <c r="F2662" t="s">
        <v>11293</v>
      </c>
      <c r="H2662">
        <v>54.822035999999997</v>
      </c>
      <c r="I2662">
        <v>-61.14911</v>
      </c>
      <c r="J2662" s="1" t="str">
        <f t="shared" si="446"/>
        <v>NGR lake sediment grab sample</v>
      </c>
      <c r="K2662" s="1" t="str">
        <f t="shared" si="447"/>
        <v>&lt;177 micron (NGR)</v>
      </c>
      <c r="L2662">
        <v>17</v>
      </c>
      <c r="M2662" t="s">
        <v>65</v>
      </c>
      <c r="N2662">
        <v>323</v>
      </c>
      <c r="O2662" t="s">
        <v>61</v>
      </c>
      <c r="P2662" t="s">
        <v>130</v>
      </c>
      <c r="Q2662" t="s">
        <v>95</v>
      </c>
      <c r="R2662" t="s">
        <v>119</v>
      </c>
      <c r="S2662" t="s">
        <v>128</v>
      </c>
      <c r="T2662" t="s">
        <v>40</v>
      </c>
      <c r="U2662" t="s">
        <v>11294</v>
      </c>
      <c r="V2662" t="s">
        <v>7192</v>
      </c>
      <c r="W2662" t="s">
        <v>649</v>
      </c>
      <c r="X2662" t="s">
        <v>55</v>
      </c>
      <c r="Y2662" t="s">
        <v>202</v>
      </c>
      <c r="Z2662" t="s">
        <v>214</v>
      </c>
      <c r="AA2662" t="s">
        <v>45</v>
      </c>
      <c r="AB2662" t="s">
        <v>2003</v>
      </c>
      <c r="AC2662" t="s">
        <v>266</v>
      </c>
      <c r="AD2662" t="s">
        <v>58</v>
      </c>
    </row>
    <row r="2663" spans="1:30" hidden="1" x14ac:dyDescent="0.3">
      <c r="A2663" t="s">
        <v>11295</v>
      </c>
      <c r="B2663" t="s">
        <v>11296</v>
      </c>
      <c r="C2663" s="1" t="str">
        <f t="shared" si="448"/>
        <v>21:0506</v>
      </c>
      <c r="D2663" s="1" t="str">
        <f t="shared" si="445"/>
        <v>21:0168</v>
      </c>
      <c r="E2663" t="s">
        <v>11283</v>
      </c>
      <c r="F2663" t="s">
        <v>11297</v>
      </c>
      <c r="H2663">
        <v>54.822035999999997</v>
      </c>
      <c r="I2663">
        <v>-61.14911</v>
      </c>
      <c r="J2663" s="1" t="str">
        <f t="shared" si="446"/>
        <v>NGR lake sediment grab sample</v>
      </c>
      <c r="K2663" s="1" t="str">
        <f t="shared" si="447"/>
        <v>&lt;177 micron (NGR)</v>
      </c>
      <c r="L2663">
        <v>17</v>
      </c>
      <c r="M2663" t="s">
        <v>52</v>
      </c>
      <c r="N2663">
        <v>324</v>
      </c>
      <c r="O2663" t="s">
        <v>61</v>
      </c>
      <c r="P2663" t="s">
        <v>169</v>
      </c>
      <c r="Q2663" t="s">
        <v>95</v>
      </c>
      <c r="R2663" t="s">
        <v>176</v>
      </c>
      <c r="S2663" t="s">
        <v>414</v>
      </c>
      <c r="T2663" t="s">
        <v>40</v>
      </c>
      <c r="U2663" t="s">
        <v>5139</v>
      </c>
      <c r="V2663" t="s">
        <v>2499</v>
      </c>
      <c r="W2663" t="s">
        <v>649</v>
      </c>
      <c r="X2663" t="s">
        <v>740</v>
      </c>
      <c r="Y2663" t="s">
        <v>54</v>
      </c>
      <c r="Z2663" t="s">
        <v>58</v>
      </c>
      <c r="AA2663" t="s">
        <v>314</v>
      </c>
      <c r="AB2663" t="s">
        <v>874</v>
      </c>
      <c r="AC2663" t="s">
        <v>68</v>
      </c>
      <c r="AD2663" t="s">
        <v>58</v>
      </c>
    </row>
    <row r="2664" spans="1:30" hidden="1" x14ac:dyDescent="0.3">
      <c r="A2664" t="s">
        <v>11298</v>
      </c>
      <c r="B2664" t="s">
        <v>11299</v>
      </c>
      <c r="C2664" s="1" t="str">
        <f t="shared" si="448"/>
        <v>21:0506</v>
      </c>
      <c r="D2664" s="1" t="str">
        <f t="shared" si="445"/>
        <v>21:0168</v>
      </c>
      <c r="E2664" t="s">
        <v>11300</v>
      </c>
      <c r="F2664" t="s">
        <v>11301</v>
      </c>
      <c r="H2664">
        <v>54.778792600000003</v>
      </c>
      <c r="I2664">
        <v>-61.176338600000001</v>
      </c>
      <c r="J2664" s="1" t="str">
        <f t="shared" si="446"/>
        <v>NGR lake sediment grab sample</v>
      </c>
      <c r="K2664" s="1" t="str">
        <f t="shared" si="447"/>
        <v>&lt;177 micron (NGR)</v>
      </c>
      <c r="L2664">
        <v>17</v>
      </c>
      <c r="M2664" t="s">
        <v>91</v>
      </c>
      <c r="N2664">
        <v>325</v>
      </c>
      <c r="O2664" t="s">
        <v>257</v>
      </c>
      <c r="P2664" t="s">
        <v>364</v>
      </c>
      <c r="Q2664" t="s">
        <v>37</v>
      </c>
      <c r="R2664" t="s">
        <v>169</v>
      </c>
      <c r="S2664" t="s">
        <v>54</v>
      </c>
      <c r="T2664" t="s">
        <v>40</v>
      </c>
      <c r="U2664" t="s">
        <v>859</v>
      </c>
      <c r="V2664" t="s">
        <v>1169</v>
      </c>
      <c r="W2664" t="s">
        <v>40</v>
      </c>
      <c r="X2664" t="s">
        <v>179</v>
      </c>
      <c r="Y2664" t="s">
        <v>39</v>
      </c>
      <c r="Z2664" t="s">
        <v>135</v>
      </c>
      <c r="AA2664" t="s">
        <v>204</v>
      </c>
      <c r="AB2664" t="s">
        <v>830</v>
      </c>
      <c r="AC2664" t="s">
        <v>169</v>
      </c>
      <c r="AD2664" t="s">
        <v>48</v>
      </c>
    </row>
    <row r="2665" spans="1:30" hidden="1" x14ac:dyDescent="0.3">
      <c r="A2665" t="s">
        <v>11302</v>
      </c>
      <c r="B2665" t="s">
        <v>11303</v>
      </c>
      <c r="C2665" s="1" t="str">
        <f t="shared" si="448"/>
        <v>21:0506</v>
      </c>
      <c r="D2665" s="1" t="str">
        <f t="shared" si="445"/>
        <v>21:0168</v>
      </c>
      <c r="E2665" t="s">
        <v>11304</v>
      </c>
      <c r="F2665" t="s">
        <v>11305</v>
      </c>
      <c r="H2665">
        <v>54.788898400000001</v>
      </c>
      <c r="I2665">
        <v>-61.248518699999998</v>
      </c>
      <c r="J2665" s="1" t="str">
        <f t="shared" si="446"/>
        <v>NGR lake sediment grab sample</v>
      </c>
      <c r="K2665" s="1" t="str">
        <f t="shared" si="447"/>
        <v>&lt;177 micron (NGR)</v>
      </c>
      <c r="L2665">
        <v>17</v>
      </c>
      <c r="M2665" t="s">
        <v>102</v>
      </c>
      <c r="N2665">
        <v>326</v>
      </c>
      <c r="O2665" t="s">
        <v>364</v>
      </c>
      <c r="P2665" t="s">
        <v>145</v>
      </c>
      <c r="Q2665" t="s">
        <v>39</v>
      </c>
      <c r="R2665" t="s">
        <v>131</v>
      </c>
      <c r="S2665" t="s">
        <v>95</v>
      </c>
      <c r="T2665" t="s">
        <v>194</v>
      </c>
      <c r="U2665" t="s">
        <v>1134</v>
      </c>
      <c r="V2665" t="s">
        <v>94</v>
      </c>
      <c r="W2665" t="s">
        <v>117</v>
      </c>
      <c r="X2665" t="s">
        <v>43</v>
      </c>
      <c r="Y2665" t="s">
        <v>39</v>
      </c>
      <c r="Z2665" t="s">
        <v>134</v>
      </c>
      <c r="AA2665" t="s">
        <v>83</v>
      </c>
      <c r="AB2665" t="s">
        <v>3294</v>
      </c>
      <c r="AC2665" t="s">
        <v>1343</v>
      </c>
      <c r="AD2665" t="s">
        <v>58</v>
      </c>
    </row>
    <row r="2666" spans="1:30" hidden="1" x14ac:dyDescent="0.3">
      <c r="A2666" t="s">
        <v>11306</v>
      </c>
      <c r="B2666" t="s">
        <v>11307</v>
      </c>
      <c r="C2666" s="1" t="str">
        <f t="shared" si="448"/>
        <v>21:0506</v>
      </c>
      <c r="D2666" s="1" t="str">
        <f t="shared" si="445"/>
        <v>21:0168</v>
      </c>
      <c r="E2666" t="s">
        <v>11308</v>
      </c>
      <c r="F2666" t="s">
        <v>11309</v>
      </c>
      <c r="H2666">
        <v>54.799331000000002</v>
      </c>
      <c r="I2666">
        <v>-61.233458900000002</v>
      </c>
      <c r="J2666" s="1" t="str">
        <f t="shared" si="446"/>
        <v>NGR lake sediment grab sample</v>
      </c>
      <c r="K2666" s="1" t="str">
        <f t="shared" si="447"/>
        <v>&lt;177 micron (NGR)</v>
      </c>
      <c r="L2666">
        <v>17</v>
      </c>
      <c r="M2666" t="s">
        <v>113</v>
      </c>
      <c r="N2666">
        <v>327</v>
      </c>
      <c r="O2666" t="s">
        <v>1134</v>
      </c>
      <c r="P2666" t="s">
        <v>164</v>
      </c>
      <c r="Q2666" t="s">
        <v>55</v>
      </c>
      <c r="R2666" t="s">
        <v>54</v>
      </c>
      <c r="S2666" t="s">
        <v>169</v>
      </c>
      <c r="T2666" t="s">
        <v>40</v>
      </c>
      <c r="U2666" t="s">
        <v>11310</v>
      </c>
      <c r="V2666" t="s">
        <v>565</v>
      </c>
      <c r="W2666" t="s">
        <v>117</v>
      </c>
      <c r="X2666" t="s">
        <v>39</v>
      </c>
      <c r="Y2666" t="s">
        <v>136</v>
      </c>
      <c r="Z2666" t="s">
        <v>58</v>
      </c>
      <c r="AA2666" t="s">
        <v>214</v>
      </c>
      <c r="AB2666" t="s">
        <v>614</v>
      </c>
      <c r="AC2666" t="s">
        <v>804</v>
      </c>
      <c r="AD2666" t="s">
        <v>409</v>
      </c>
    </row>
    <row r="2667" spans="1:30" hidden="1" x14ac:dyDescent="0.3">
      <c r="A2667" t="s">
        <v>11311</v>
      </c>
      <c r="B2667" t="s">
        <v>11312</v>
      </c>
      <c r="C2667" s="1" t="str">
        <f t="shared" si="448"/>
        <v>21:0506</v>
      </c>
      <c r="D2667" s="1" t="str">
        <f t="shared" si="445"/>
        <v>21:0168</v>
      </c>
      <c r="E2667" t="s">
        <v>11313</v>
      </c>
      <c r="F2667" t="s">
        <v>11314</v>
      </c>
      <c r="H2667">
        <v>54.798693200000002</v>
      </c>
      <c r="I2667">
        <v>-61.260229600000002</v>
      </c>
      <c r="J2667" s="1" t="str">
        <f t="shared" si="446"/>
        <v>NGR lake sediment grab sample</v>
      </c>
      <c r="K2667" s="1" t="str">
        <f t="shared" si="447"/>
        <v>&lt;177 micron (NGR)</v>
      </c>
      <c r="L2667">
        <v>17</v>
      </c>
      <c r="M2667" t="s">
        <v>127</v>
      </c>
      <c r="N2667">
        <v>328</v>
      </c>
      <c r="O2667" t="s">
        <v>383</v>
      </c>
      <c r="P2667" t="s">
        <v>131</v>
      </c>
      <c r="Q2667" t="s">
        <v>95</v>
      </c>
      <c r="R2667" t="s">
        <v>92</v>
      </c>
      <c r="S2667" t="s">
        <v>165</v>
      </c>
      <c r="T2667" t="s">
        <v>40</v>
      </c>
      <c r="U2667" t="s">
        <v>11315</v>
      </c>
      <c r="V2667" t="s">
        <v>612</v>
      </c>
      <c r="W2667" t="s">
        <v>40</v>
      </c>
      <c r="X2667" t="s">
        <v>179</v>
      </c>
      <c r="Y2667" t="s">
        <v>37</v>
      </c>
      <c r="Z2667" t="s">
        <v>263</v>
      </c>
      <c r="AA2667" t="s">
        <v>134</v>
      </c>
      <c r="AB2667" t="s">
        <v>1082</v>
      </c>
      <c r="AC2667" t="s">
        <v>1572</v>
      </c>
      <c r="AD2667" t="s">
        <v>107</v>
      </c>
    </row>
    <row r="2668" spans="1:30" hidden="1" x14ac:dyDescent="0.3">
      <c r="A2668" t="s">
        <v>11316</v>
      </c>
      <c r="B2668" t="s">
        <v>11317</v>
      </c>
      <c r="C2668" s="1" t="str">
        <f t="shared" si="448"/>
        <v>21:0506</v>
      </c>
      <c r="D2668" s="1" t="str">
        <f t="shared" si="445"/>
        <v>21:0168</v>
      </c>
      <c r="E2668" t="s">
        <v>11318</v>
      </c>
      <c r="F2668" t="s">
        <v>11319</v>
      </c>
      <c r="H2668">
        <v>54.743472099999998</v>
      </c>
      <c r="I2668">
        <v>-61.326762199999997</v>
      </c>
      <c r="J2668" s="1" t="str">
        <f t="shared" si="446"/>
        <v>NGR lake sediment grab sample</v>
      </c>
      <c r="K2668" s="1" t="str">
        <f t="shared" si="447"/>
        <v>&lt;177 micron (NGR)</v>
      </c>
      <c r="L2668">
        <v>17</v>
      </c>
      <c r="M2668" t="s">
        <v>142</v>
      </c>
      <c r="N2668">
        <v>329</v>
      </c>
      <c r="O2668" t="s">
        <v>115</v>
      </c>
      <c r="P2668" t="s">
        <v>104</v>
      </c>
      <c r="Q2668" t="s">
        <v>95</v>
      </c>
      <c r="R2668" t="s">
        <v>130</v>
      </c>
      <c r="S2668" t="s">
        <v>377</v>
      </c>
      <c r="T2668" t="s">
        <v>40</v>
      </c>
      <c r="U2668" t="s">
        <v>11320</v>
      </c>
      <c r="V2668" t="s">
        <v>278</v>
      </c>
      <c r="W2668" t="s">
        <v>117</v>
      </c>
      <c r="X2668" t="s">
        <v>179</v>
      </c>
      <c r="Y2668" t="s">
        <v>55</v>
      </c>
      <c r="Z2668" t="s">
        <v>423</v>
      </c>
      <c r="AA2668" t="s">
        <v>204</v>
      </c>
      <c r="AB2668" t="s">
        <v>2065</v>
      </c>
      <c r="AC2668" t="s">
        <v>818</v>
      </c>
      <c r="AD2668" t="s">
        <v>196</v>
      </c>
    </row>
    <row r="2669" spans="1:30" hidden="1" x14ac:dyDescent="0.3">
      <c r="A2669" t="s">
        <v>11321</v>
      </c>
      <c r="B2669" t="s">
        <v>11322</v>
      </c>
      <c r="C2669" s="1" t="str">
        <f t="shared" si="448"/>
        <v>21:0506</v>
      </c>
      <c r="D2669" s="1" t="str">
        <f>HYPERLINK("http://geochem.nrcan.gc.ca/cdogs/content/svy/svy_e.htm", "")</f>
        <v/>
      </c>
      <c r="G2669" s="1" t="str">
        <f>HYPERLINK("http://geochem.nrcan.gc.ca/cdogs/content/cr_/cr_00055_e.htm", "55")</f>
        <v>55</v>
      </c>
      <c r="J2669" t="s">
        <v>161</v>
      </c>
      <c r="K2669" t="s">
        <v>162</v>
      </c>
      <c r="L2669">
        <v>17</v>
      </c>
      <c r="M2669" t="s">
        <v>163</v>
      </c>
      <c r="N2669">
        <v>330</v>
      </c>
      <c r="O2669" t="s">
        <v>414</v>
      </c>
      <c r="P2669" t="s">
        <v>176</v>
      </c>
      <c r="Q2669" t="s">
        <v>136</v>
      </c>
      <c r="R2669" t="s">
        <v>185</v>
      </c>
      <c r="S2669" t="s">
        <v>55</v>
      </c>
      <c r="T2669" t="s">
        <v>40</v>
      </c>
      <c r="U2669" t="s">
        <v>1318</v>
      </c>
      <c r="V2669" t="s">
        <v>167</v>
      </c>
      <c r="W2669" t="s">
        <v>194</v>
      </c>
      <c r="X2669" t="s">
        <v>70</v>
      </c>
      <c r="Y2669" t="s">
        <v>37</v>
      </c>
      <c r="Z2669" t="s">
        <v>67</v>
      </c>
      <c r="AA2669" t="s">
        <v>58</v>
      </c>
      <c r="AB2669" t="s">
        <v>225</v>
      </c>
      <c r="AC2669" t="s">
        <v>3674</v>
      </c>
      <c r="AD2669" t="s">
        <v>48</v>
      </c>
    </row>
    <row r="2670" spans="1:30" hidden="1" x14ac:dyDescent="0.3">
      <c r="A2670" t="s">
        <v>11323</v>
      </c>
      <c r="B2670" t="s">
        <v>11324</v>
      </c>
      <c r="C2670" s="1" t="str">
        <f t="shared" si="448"/>
        <v>21:0506</v>
      </c>
      <c r="D2670" s="1" t="str">
        <f t="shared" ref="D2670:D2690" si="449">HYPERLINK("http://geochem.nrcan.gc.ca/cdogs/content/svy/svy210168_e.htm", "21:0168")</f>
        <v>21:0168</v>
      </c>
      <c r="E2670" t="s">
        <v>11325</v>
      </c>
      <c r="F2670" t="s">
        <v>11326</v>
      </c>
      <c r="H2670">
        <v>54.712377699999998</v>
      </c>
      <c r="I2670">
        <v>-61.358609600000001</v>
      </c>
      <c r="J2670" s="1" t="str">
        <f t="shared" ref="J2670:J2690" si="450">HYPERLINK("http://geochem.nrcan.gc.ca/cdogs/content/kwd/kwd020027_e.htm", "NGR lake sediment grab sample")</f>
        <v>NGR lake sediment grab sample</v>
      </c>
      <c r="K2670" s="1" t="str">
        <f t="shared" ref="K2670:K2690" si="451">HYPERLINK("http://geochem.nrcan.gc.ca/cdogs/content/kwd/kwd080006_e.htm", "&lt;177 micron (NGR)")</f>
        <v>&lt;177 micron (NGR)</v>
      </c>
      <c r="L2670">
        <v>17</v>
      </c>
      <c r="M2670" t="s">
        <v>150</v>
      </c>
      <c r="N2670">
        <v>331</v>
      </c>
      <c r="O2670" t="s">
        <v>2493</v>
      </c>
      <c r="P2670" t="s">
        <v>359</v>
      </c>
      <c r="Q2670" t="s">
        <v>95</v>
      </c>
      <c r="R2670" t="s">
        <v>202</v>
      </c>
      <c r="S2670" t="s">
        <v>153</v>
      </c>
      <c r="T2670" t="s">
        <v>117</v>
      </c>
      <c r="U2670" t="s">
        <v>3764</v>
      </c>
      <c r="V2670" t="s">
        <v>352</v>
      </c>
      <c r="W2670" t="s">
        <v>649</v>
      </c>
      <c r="X2670" t="s">
        <v>43</v>
      </c>
      <c r="Y2670" t="s">
        <v>37</v>
      </c>
      <c r="Z2670" t="s">
        <v>45</v>
      </c>
      <c r="AA2670" t="s">
        <v>48</v>
      </c>
      <c r="AB2670" t="s">
        <v>4726</v>
      </c>
      <c r="AC2670" t="s">
        <v>167</v>
      </c>
      <c r="AD2670" t="s">
        <v>45</v>
      </c>
    </row>
    <row r="2671" spans="1:30" hidden="1" x14ac:dyDescent="0.3">
      <c r="A2671" t="s">
        <v>11327</v>
      </c>
      <c r="B2671" t="s">
        <v>11328</v>
      </c>
      <c r="C2671" s="1" t="str">
        <f t="shared" si="448"/>
        <v>21:0506</v>
      </c>
      <c r="D2671" s="1" t="str">
        <f t="shared" si="449"/>
        <v>21:0168</v>
      </c>
      <c r="E2671" t="s">
        <v>11329</v>
      </c>
      <c r="F2671" t="s">
        <v>11330</v>
      </c>
      <c r="H2671">
        <v>54.701695899999997</v>
      </c>
      <c r="I2671">
        <v>-61.396567900000001</v>
      </c>
      <c r="J2671" s="1" t="str">
        <f t="shared" si="450"/>
        <v>NGR lake sediment grab sample</v>
      </c>
      <c r="K2671" s="1" t="str">
        <f t="shared" si="451"/>
        <v>&lt;177 micron (NGR)</v>
      </c>
      <c r="L2671">
        <v>17</v>
      </c>
      <c r="M2671" t="s">
        <v>175</v>
      </c>
      <c r="N2671">
        <v>332</v>
      </c>
      <c r="O2671" t="s">
        <v>344</v>
      </c>
      <c r="P2671" t="s">
        <v>247</v>
      </c>
      <c r="Q2671" t="s">
        <v>95</v>
      </c>
      <c r="R2671" t="s">
        <v>153</v>
      </c>
      <c r="S2671" t="s">
        <v>39</v>
      </c>
      <c r="T2671" t="s">
        <v>40</v>
      </c>
      <c r="U2671" t="s">
        <v>258</v>
      </c>
      <c r="V2671" t="s">
        <v>94</v>
      </c>
      <c r="W2671" t="s">
        <v>649</v>
      </c>
      <c r="X2671" t="s">
        <v>43</v>
      </c>
      <c r="Y2671" t="s">
        <v>95</v>
      </c>
      <c r="Z2671" t="s">
        <v>204</v>
      </c>
      <c r="AA2671" t="s">
        <v>214</v>
      </c>
      <c r="AB2671" t="s">
        <v>35</v>
      </c>
      <c r="AC2671" t="s">
        <v>239</v>
      </c>
      <c r="AD2671" t="s">
        <v>258</v>
      </c>
    </row>
    <row r="2672" spans="1:30" hidden="1" x14ac:dyDescent="0.3">
      <c r="A2672" t="s">
        <v>11331</v>
      </c>
      <c r="B2672" t="s">
        <v>11332</v>
      </c>
      <c r="C2672" s="1" t="str">
        <f t="shared" si="448"/>
        <v>21:0506</v>
      </c>
      <c r="D2672" s="1" t="str">
        <f t="shared" si="449"/>
        <v>21:0168</v>
      </c>
      <c r="E2672" t="s">
        <v>11333</v>
      </c>
      <c r="F2672" t="s">
        <v>11334</v>
      </c>
      <c r="H2672">
        <v>54.709552299999999</v>
      </c>
      <c r="I2672">
        <v>-61.3939296</v>
      </c>
      <c r="J2672" s="1" t="str">
        <f t="shared" si="450"/>
        <v>NGR lake sediment grab sample</v>
      </c>
      <c r="K2672" s="1" t="str">
        <f t="shared" si="451"/>
        <v>&lt;177 micron (NGR)</v>
      </c>
      <c r="L2672">
        <v>17</v>
      </c>
      <c r="M2672" t="s">
        <v>184</v>
      </c>
      <c r="N2672">
        <v>333</v>
      </c>
      <c r="O2672" t="s">
        <v>720</v>
      </c>
      <c r="P2672" t="s">
        <v>135</v>
      </c>
      <c r="Q2672" t="s">
        <v>95</v>
      </c>
      <c r="R2672" t="s">
        <v>119</v>
      </c>
      <c r="S2672" t="s">
        <v>193</v>
      </c>
      <c r="T2672" t="s">
        <v>194</v>
      </c>
      <c r="U2672" t="s">
        <v>7687</v>
      </c>
      <c r="V2672" t="s">
        <v>8790</v>
      </c>
      <c r="W2672" t="s">
        <v>117</v>
      </c>
      <c r="X2672" t="s">
        <v>43</v>
      </c>
      <c r="Y2672" t="s">
        <v>95</v>
      </c>
      <c r="Z2672" t="s">
        <v>58</v>
      </c>
      <c r="AA2672" t="s">
        <v>241</v>
      </c>
      <c r="AB2672" t="s">
        <v>5747</v>
      </c>
      <c r="AC2672" t="s">
        <v>57</v>
      </c>
      <c r="AD2672" t="s">
        <v>107</v>
      </c>
    </row>
    <row r="2673" spans="1:30" hidden="1" x14ac:dyDescent="0.3">
      <c r="A2673" t="s">
        <v>11335</v>
      </c>
      <c r="B2673" t="s">
        <v>11336</v>
      </c>
      <c r="C2673" s="1" t="str">
        <f t="shared" si="448"/>
        <v>21:0506</v>
      </c>
      <c r="D2673" s="1" t="str">
        <f t="shared" si="449"/>
        <v>21:0168</v>
      </c>
      <c r="E2673" t="s">
        <v>11337</v>
      </c>
      <c r="F2673" t="s">
        <v>11338</v>
      </c>
      <c r="H2673">
        <v>54.733517599999999</v>
      </c>
      <c r="I2673">
        <v>-61.441721200000003</v>
      </c>
      <c r="J2673" s="1" t="str">
        <f t="shared" si="450"/>
        <v>NGR lake sediment grab sample</v>
      </c>
      <c r="K2673" s="1" t="str">
        <f t="shared" si="451"/>
        <v>&lt;177 micron (NGR)</v>
      </c>
      <c r="L2673">
        <v>17</v>
      </c>
      <c r="M2673" t="s">
        <v>191</v>
      </c>
      <c r="N2673">
        <v>334</v>
      </c>
      <c r="O2673" t="s">
        <v>408</v>
      </c>
      <c r="P2673" t="s">
        <v>185</v>
      </c>
      <c r="Q2673" t="s">
        <v>95</v>
      </c>
      <c r="R2673" t="s">
        <v>119</v>
      </c>
      <c r="S2673" t="s">
        <v>92</v>
      </c>
      <c r="T2673" t="s">
        <v>40</v>
      </c>
      <c r="U2673" t="s">
        <v>478</v>
      </c>
      <c r="V2673" t="s">
        <v>47</v>
      </c>
      <c r="W2673" t="s">
        <v>194</v>
      </c>
      <c r="X2673" t="s">
        <v>43</v>
      </c>
      <c r="Y2673" t="s">
        <v>95</v>
      </c>
      <c r="Z2673" t="s">
        <v>35</v>
      </c>
      <c r="AA2673" t="s">
        <v>135</v>
      </c>
      <c r="AB2673" t="s">
        <v>2291</v>
      </c>
      <c r="AC2673" t="s">
        <v>94</v>
      </c>
      <c r="AD2673" t="s">
        <v>115</v>
      </c>
    </row>
    <row r="2674" spans="1:30" hidden="1" x14ac:dyDescent="0.3">
      <c r="A2674" t="s">
        <v>11339</v>
      </c>
      <c r="B2674" t="s">
        <v>11340</v>
      </c>
      <c r="C2674" s="1" t="str">
        <f t="shared" si="448"/>
        <v>21:0506</v>
      </c>
      <c r="D2674" s="1" t="str">
        <f t="shared" si="449"/>
        <v>21:0168</v>
      </c>
      <c r="E2674" t="s">
        <v>11341</v>
      </c>
      <c r="F2674" t="s">
        <v>11342</v>
      </c>
      <c r="H2674">
        <v>54.726064999999998</v>
      </c>
      <c r="I2674">
        <v>-61.497849799999997</v>
      </c>
      <c r="J2674" s="1" t="str">
        <f t="shared" si="450"/>
        <v>NGR lake sediment grab sample</v>
      </c>
      <c r="K2674" s="1" t="str">
        <f t="shared" si="451"/>
        <v>&lt;177 micron (NGR)</v>
      </c>
      <c r="L2674">
        <v>17</v>
      </c>
      <c r="M2674" t="s">
        <v>201</v>
      </c>
      <c r="N2674">
        <v>335</v>
      </c>
      <c r="O2674" t="s">
        <v>1047</v>
      </c>
      <c r="P2674" t="s">
        <v>130</v>
      </c>
      <c r="Q2674" t="s">
        <v>95</v>
      </c>
      <c r="R2674" t="s">
        <v>79</v>
      </c>
      <c r="S2674" t="s">
        <v>119</v>
      </c>
      <c r="T2674" t="s">
        <v>40</v>
      </c>
      <c r="U2674" t="s">
        <v>1612</v>
      </c>
      <c r="V2674" t="s">
        <v>39</v>
      </c>
      <c r="W2674" t="s">
        <v>194</v>
      </c>
      <c r="X2674" t="s">
        <v>43</v>
      </c>
      <c r="Y2674" t="s">
        <v>95</v>
      </c>
      <c r="Z2674" t="s">
        <v>204</v>
      </c>
      <c r="AA2674" t="s">
        <v>204</v>
      </c>
      <c r="AB2674" t="s">
        <v>952</v>
      </c>
      <c r="AC2674" t="s">
        <v>233</v>
      </c>
      <c r="AD2674" t="s">
        <v>83</v>
      </c>
    </row>
    <row r="2675" spans="1:30" hidden="1" x14ac:dyDescent="0.3">
      <c r="A2675" t="s">
        <v>11343</v>
      </c>
      <c r="B2675" t="s">
        <v>11344</v>
      </c>
      <c r="C2675" s="1" t="str">
        <f t="shared" si="448"/>
        <v>21:0506</v>
      </c>
      <c r="D2675" s="1" t="str">
        <f t="shared" si="449"/>
        <v>21:0168</v>
      </c>
      <c r="E2675" t="s">
        <v>11345</v>
      </c>
      <c r="F2675" t="s">
        <v>11346</v>
      </c>
      <c r="H2675">
        <v>54.714810100000001</v>
      </c>
      <c r="I2675">
        <v>-61.582005600000002</v>
      </c>
      <c r="J2675" s="1" t="str">
        <f t="shared" si="450"/>
        <v>NGR lake sediment grab sample</v>
      </c>
      <c r="K2675" s="1" t="str">
        <f t="shared" si="451"/>
        <v>&lt;177 micron (NGR)</v>
      </c>
      <c r="L2675">
        <v>17</v>
      </c>
      <c r="M2675" t="s">
        <v>210</v>
      </c>
      <c r="N2675">
        <v>336</v>
      </c>
      <c r="O2675" t="s">
        <v>56</v>
      </c>
      <c r="P2675" t="s">
        <v>145</v>
      </c>
      <c r="Q2675" t="s">
        <v>95</v>
      </c>
      <c r="R2675" t="s">
        <v>193</v>
      </c>
      <c r="S2675" t="s">
        <v>134</v>
      </c>
      <c r="T2675" t="s">
        <v>40</v>
      </c>
      <c r="U2675" t="s">
        <v>11347</v>
      </c>
      <c r="V2675" t="s">
        <v>1578</v>
      </c>
      <c r="W2675" t="s">
        <v>117</v>
      </c>
      <c r="X2675" t="s">
        <v>179</v>
      </c>
      <c r="Y2675" t="s">
        <v>39</v>
      </c>
      <c r="Z2675" t="s">
        <v>337</v>
      </c>
      <c r="AA2675" t="s">
        <v>83</v>
      </c>
      <c r="AB2675" t="s">
        <v>429</v>
      </c>
      <c r="AC2675" t="s">
        <v>233</v>
      </c>
      <c r="AD2675" t="s">
        <v>196</v>
      </c>
    </row>
    <row r="2676" spans="1:30" hidden="1" x14ac:dyDescent="0.3">
      <c r="A2676" t="s">
        <v>11348</v>
      </c>
      <c r="B2676" t="s">
        <v>11349</v>
      </c>
      <c r="C2676" s="1" t="str">
        <f t="shared" si="448"/>
        <v>21:0506</v>
      </c>
      <c r="D2676" s="1" t="str">
        <f t="shared" si="449"/>
        <v>21:0168</v>
      </c>
      <c r="E2676" t="s">
        <v>11350</v>
      </c>
      <c r="F2676" t="s">
        <v>11351</v>
      </c>
      <c r="H2676">
        <v>54.721672599999998</v>
      </c>
      <c r="I2676">
        <v>-61.6372748</v>
      </c>
      <c r="J2676" s="1" t="str">
        <f t="shared" si="450"/>
        <v>NGR lake sediment grab sample</v>
      </c>
      <c r="K2676" s="1" t="str">
        <f t="shared" si="451"/>
        <v>&lt;177 micron (NGR)</v>
      </c>
      <c r="L2676">
        <v>17</v>
      </c>
      <c r="M2676" t="s">
        <v>221</v>
      </c>
      <c r="N2676">
        <v>337</v>
      </c>
      <c r="O2676" t="s">
        <v>214</v>
      </c>
      <c r="P2676" t="s">
        <v>53</v>
      </c>
      <c r="Q2676" t="s">
        <v>95</v>
      </c>
      <c r="R2676" t="s">
        <v>165</v>
      </c>
      <c r="S2676" t="s">
        <v>38</v>
      </c>
      <c r="T2676" t="s">
        <v>40</v>
      </c>
      <c r="U2676" t="s">
        <v>434</v>
      </c>
      <c r="V2676" t="s">
        <v>179</v>
      </c>
      <c r="W2676" t="s">
        <v>40</v>
      </c>
      <c r="X2676" t="s">
        <v>43</v>
      </c>
      <c r="Y2676" t="s">
        <v>95</v>
      </c>
      <c r="Z2676" t="s">
        <v>67</v>
      </c>
      <c r="AA2676" t="s">
        <v>214</v>
      </c>
      <c r="AB2676" t="s">
        <v>1192</v>
      </c>
      <c r="AC2676" t="s">
        <v>57</v>
      </c>
      <c r="AD2676" t="s">
        <v>241</v>
      </c>
    </row>
    <row r="2677" spans="1:30" hidden="1" x14ac:dyDescent="0.3">
      <c r="A2677" t="s">
        <v>11352</v>
      </c>
      <c r="B2677" t="s">
        <v>11353</v>
      </c>
      <c r="C2677" s="1" t="str">
        <f t="shared" si="448"/>
        <v>21:0506</v>
      </c>
      <c r="D2677" s="1" t="str">
        <f t="shared" si="449"/>
        <v>21:0168</v>
      </c>
      <c r="E2677" t="s">
        <v>11354</v>
      </c>
      <c r="F2677" t="s">
        <v>11355</v>
      </c>
      <c r="H2677">
        <v>54.731789399999997</v>
      </c>
      <c r="I2677">
        <v>-61.710938800000001</v>
      </c>
      <c r="J2677" s="1" t="str">
        <f t="shared" si="450"/>
        <v>NGR lake sediment grab sample</v>
      </c>
      <c r="K2677" s="1" t="str">
        <f t="shared" si="451"/>
        <v>&lt;177 micron (NGR)</v>
      </c>
      <c r="L2677">
        <v>17</v>
      </c>
      <c r="M2677" t="s">
        <v>230</v>
      </c>
      <c r="N2677">
        <v>338</v>
      </c>
      <c r="O2677" t="s">
        <v>283</v>
      </c>
      <c r="P2677" t="s">
        <v>202</v>
      </c>
      <c r="Q2677" t="s">
        <v>95</v>
      </c>
      <c r="R2677" t="s">
        <v>153</v>
      </c>
      <c r="S2677" t="s">
        <v>136</v>
      </c>
      <c r="T2677" t="s">
        <v>40</v>
      </c>
      <c r="U2677" t="s">
        <v>4408</v>
      </c>
      <c r="V2677" t="s">
        <v>947</v>
      </c>
      <c r="W2677" t="s">
        <v>40</v>
      </c>
      <c r="X2677" t="s">
        <v>43</v>
      </c>
      <c r="Y2677" t="s">
        <v>95</v>
      </c>
      <c r="Z2677" t="s">
        <v>337</v>
      </c>
      <c r="AA2677" t="s">
        <v>135</v>
      </c>
      <c r="AB2677" t="s">
        <v>582</v>
      </c>
      <c r="AC2677" t="s">
        <v>233</v>
      </c>
      <c r="AD2677" t="s">
        <v>196</v>
      </c>
    </row>
    <row r="2678" spans="1:30" hidden="1" x14ac:dyDescent="0.3">
      <c r="A2678" t="s">
        <v>11356</v>
      </c>
      <c r="B2678" t="s">
        <v>11357</v>
      </c>
      <c r="C2678" s="1" t="str">
        <f t="shared" si="448"/>
        <v>21:0506</v>
      </c>
      <c r="D2678" s="1" t="str">
        <f t="shared" si="449"/>
        <v>21:0168</v>
      </c>
      <c r="E2678" t="s">
        <v>11358</v>
      </c>
      <c r="F2678" t="s">
        <v>11359</v>
      </c>
      <c r="H2678">
        <v>54.700879999999998</v>
      </c>
      <c r="I2678">
        <v>-61.667629400000003</v>
      </c>
      <c r="J2678" s="1" t="str">
        <f t="shared" si="450"/>
        <v>NGR lake sediment grab sample</v>
      </c>
      <c r="K2678" s="1" t="str">
        <f t="shared" si="451"/>
        <v>&lt;177 micron (NGR)</v>
      </c>
      <c r="L2678">
        <v>17</v>
      </c>
      <c r="M2678" t="s">
        <v>238</v>
      </c>
      <c r="N2678">
        <v>339</v>
      </c>
      <c r="O2678" t="s">
        <v>1241</v>
      </c>
      <c r="P2678" t="s">
        <v>130</v>
      </c>
      <c r="Q2678" t="s">
        <v>95</v>
      </c>
      <c r="R2678" t="s">
        <v>176</v>
      </c>
      <c r="S2678" t="s">
        <v>153</v>
      </c>
      <c r="T2678" t="s">
        <v>194</v>
      </c>
      <c r="U2678" t="s">
        <v>11360</v>
      </c>
      <c r="V2678" t="s">
        <v>85</v>
      </c>
      <c r="W2678" t="s">
        <v>40</v>
      </c>
      <c r="X2678" t="s">
        <v>43</v>
      </c>
      <c r="Y2678" t="s">
        <v>95</v>
      </c>
      <c r="Z2678" t="s">
        <v>263</v>
      </c>
      <c r="AA2678" t="s">
        <v>314</v>
      </c>
      <c r="AB2678" t="s">
        <v>3060</v>
      </c>
      <c r="AC2678" t="s">
        <v>106</v>
      </c>
      <c r="AD2678" t="s">
        <v>107</v>
      </c>
    </row>
    <row r="2679" spans="1:30" hidden="1" x14ac:dyDescent="0.3">
      <c r="A2679" t="s">
        <v>11361</v>
      </c>
      <c r="B2679" t="s">
        <v>11362</v>
      </c>
      <c r="C2679" s="1" t="str">
        <f t="shared" si="448"/>
        <v>21:0506</v>
      </c>
      <c r="D2679" s="1" t="str">
        <f t="shared" si="449"/>
        <v>21:0168</v>
      </c>
      <c r="E2679" t="s">
        <v>11363</v>
      </c>
      <c r="F2679" t="s">
        <v>11364</v>
      </c>
      <c r="H2679">
        <v>54.683819</v>
      </c>
      <c r="I2679">
        <v>-61.633518700000003</v>
      </c>
      <c r="J2679" s="1" t="str">
        <f t="shared" si="450"/>
        <v>NGR lake sediment grab sample</v>
      </c>
      <c r="K2679" s="1" t="str">
        <f t="shared" si="451"/>
        <v>&lt;177 micron (NGR)</v>
      </c>
      <c r="L2679">
        <v>17</v>
      </c>
      <c r="M2679" t="s">
        <v>246</v>
      </c>
      <c r="N2679">
        <v>340</v>
      </c>
      <c r="O2679" t="s">
        <v>314</v>
      </c>
      <c r="P2679" t="s">
        <v>176</v>
      </c>
      <c r="Q2679" t="s">
        <v>95</v>
      </c>
      <c r="R2679" t="s">
        <v>54</v>
      </c>
      <c r="S2679" t="s">
        <v>204</v>
      </c>
      <c r="T2679" t="s">
        <v>40</v>
      </c>
      <c r="U2679" t="s">
        <v>11365</v>
      </c>
      <c r="V2679" t="s">
        <v>6102</v>
      </c>
      <c r="W2679" t="s">
        <v>194</v>
      </c>
      <c r="X2679" t="s">
        <v>179</v>
      </c>
      <c r="Y2679" t="s">
        <v>95</v>
      </c>
      <c r="Z2679" t="s">
        <v>204</v>
      </c>
      <c r="AA2679" t="s">
        <v>58</v>
      </c>
      <c r="AB2679" t="s">
        <v>192</v>
      </c>
      <c r="AC2679" t="s">
        <v>57</v>
      </c>
      <c r="AD2679" t="s">
        <v>83</v>
      </c>
    </row>
    <row r="2680" spans="1:30" hidden="1" x14ac:dyDescent="0.3">
      <c r="A2680" t="s">
        <v>11366</v>
      </c>
      <c r="B2680" t="s">
        <v>11367</v>
      </c>
      <c r="C2680" s="1" t="str">
        <f t="shared" si="448"/>
        <v>21:0506</v>
      </c>
      <c r="D2680" s="1" t="str">
        <f t="shared" si="449"/>
        <v>21:0168</v>
      </c>
      <c r="E2680" t="s">
        <v>11368</v>
      </c>
      <c r="F2680" t="s">
        <v>11369</v>
      </c>
      <c r="H2680">
        <v>54.680639999999997</v>
      </c>
      <c r="I2680">
        <v>-61.5263633</v>
      </c>
      <c r="J2680" s="1" t="str">
        <f t="shared" si="450"/>
        <v>NGR lake sediment grab sample</v>
      </c>
      <c r="K2680" s="1" t="str">
        <f t="shared" si="451"/>
        <v>&lt;177 micron (NGR)</v>
      </c>
      <c r="L2680">
        <v>18</v>
      </c>
      <c r="M2680" t="s">
        <v>34</v>
      </c>
      <c r="N2680">
        <v>341</v>
      </c>
      <c r="O2680" t="s">
        <v>329</v>
      </c>
      <c r="P2680" t="s">
        <v>193</v>
      </c>
      <c r="Q2680" t="s">
        <v>39</v>
      </c>
      <c r="R2680" t="s">
        <v>79</v>
      </c>
      <c r="S2680" t="s">
        <v>55</v>
      </c>
      <c r="T2680" t="s">
        <v>40</v>
      </c>
      <c r="U2680" t="s">
        <v>782</v>
      </c>
      <c r="V2680" t="s">
        <v>117</v>
      </c>
      <c r="W2680" t="s">
        <v>40</v>
      </c>
      <c r="X2680" t="s">
        <v>43</v>
      </c>
      <c r="Y2680" t="s">
        <v>39</v>
      </c>
      <c r="Z2680" t="s">
        <v>2369</v>
      </c>
      <c r="AA2680" t="s">
        <v>214</v>
      </c>
      <c r="AB2680" t="s">
        <v>1299</v>
      </c>
      <c r="AC2680" t="s">
        <v>248</v>
      </c>
      <c r="AD2680" t="s">
        <v>58</v>
      </c>
    </row>
    <row r="2681" spans="1:30" hidden="1" x14ac:dyDescent="0.3">
      <c r="A2681" t="s">
        <v>11370</v>
      </c>
      <c r="B2681" t="s">
        <v>11371</v>
      </c>
      <c r="C2681" s="1" t="str">
        <f t="shared" si="448"/>
        <v>21:0506</v>
      </c>
      <c r="D2681" s="1" t="str">
        <f t="shared" si="449"/>
        <v>21:0168</v>
      </c>
      <c r="E2681" t="s">
        <v>11372</v>
      </c>
      <c r="F2681" t="s">
        <v>11373</v>
      </c>
      <c r="H2681">
        <v>54.689605399999998</v>
      </c>
      <c r="I2681">
        <v>-61.586360900000003</v>
      </c>
      <c r="J2681" s="1" t="str">
        <f t="shared" si="450"/>
        <v>NGR lake sediment grab sample</v>
      </c>
      <c r="K2681" s="1" t="str">
        <f t="shared" si="451"/>
        <v>&lt;177 micron (NGR)</v>
      </c>
      <c r="L2681">
        <v>18</v>
      </c>
      <c r="M2681" t="s">
        <v>76</v>
      </c>
      <c r="N2681">
        <v>342</v>
      </c>
      <c r="O2681" t="s">
        <v>492</v>
      </c>
      <c r="P2681" t="s">
        <v>54</v>
      </c>
      <c r="Q2681" t="s">
        <v>95</v>
      </c>
      <c r="R2681" t="s">
        <v>185</v>
      </c>
      <c r="S2681" t="s">
        <v>145</v>
      </c>
      <c r="T2681" t="s">
        <v>40</v>
      </c>
      <c r="U2681" t="s">
        <v>11374</v>
      </c>
      <c r="V2681" t="s">
        <v>266</v>
      </c>
      <c r="W2681" t="s">
        <v>40</v>
      </c>
      <c r="X2681" t="s">
        <v>43</v>
      </c>
      <c r="Y2681" t="s">
        <v>95</v>
      </c>
      <c r="Z2681" t="s">
        <v>135</v>
      </c>
      <c r="AA2681" t="s">
        <v>44</v>
      </c>
      <c r="AB2681" t="s">
        <v>277</v>
      </c>
      <c r="AC2681" t="s">
        <v>42</v>
      </c>
      <c r="AD2681" t="s">
        <v>409</v>
      </c>
    </row>
    <row r="2682" spans="1:30" hidden="1" x14ac:dyDescent="0.3">
      <c r="A2682" t="s">
        <v>11375</v>
      </c>
      <c r="B2682" t="s">
        <v>11376</v>
      </c>
      <c r="C2682" s="1" t="str">
        <f t="shared" si="448"/>
        <v>21:0506</v>
      </c>
      <c r="D2682" s="1" t="str">
        <f t="shared" si="449"/>
        <v>21:0168</v>
      </c>
      <c r="E2682" t="s">
        <v>11368</v>
      </c>
      <c r="F2682" t="s">
        <v>11377</v>
      </c>
      <c r="H2682">
        <v>54.680639999999997</v>
      </c>
      <c r="I2682">
        <v>-61.5263633</v>
      </c>
      <c r="J2682" s="1" t="str">
        <f t="shared" si="450"/>
        <v>NGR lake sediment grab sample</v>
      </c>
      <c r="K2682" s="1" t="str">
        <f t="shared" si="451"/>
        <v>&lt;177 micron (NGR)</v>
      </c>
      <c r="L2682">
        <v>18</v>
      </c>
      <c r="M2682" t="s">
        <v>52</v>
      </c>
      <c r="N2682">
        <v>343</v>
      </c>
      <c r="O2682" t="s">
        <v>397</v>
      </c>
      <c r="P2682" t="s">
        <v>185</v>
      </c>
      <c r="Q2682" t="s">
        <v>95</v>
      </c>
      <c r="R2682" t="s">
        <v>79</v>
      </c>
      <c r="S2682" t="s">
        <v>39</v>
      </c>
      <c r="T2682" t="s">
        <v>40</v>
      </c>
      <c r="U2682" t="s">
        <v>344</v>
      </c>
      <c r="V2682" t="s">
        <v>117</v>
      </c>
      <c r="W2682" t="s">
        <v>40</v>
      </c>
      <c r="X2682" t="s">
        <v>43</v>
      </c>
      <c r="Y2682" t="s">
        <v>95</v>
      </c>
      <c r="Z2682" t="s">
        <v>2369</v>
      </c>
      <c r="AA2682" t="s">
        <v>58</v>
      </c>
      <c r="AB2682" t="s">
        <v>1546</v>
      </c>
      <c r="AC2682" t="s">
        <v>239</v>
      </c>
      <c r="AD2682" t="s">
        <v>135</v>
      </c>
    </row>
    <row r="2683" spans="1:30" hidden="1" x14ac:dyDescent="0.3">
      <c r="A2683" t="s">
        <v>11378</v>
      </c>
      <c r="B2683" t="s">
        <v>11379</v>
      </c>
      <c r="C2683" s="1" t="str">
        <f t="shared" si="448"/>
        <v>21:0506</v>
      </c>
      <c r="D2683" s="1" t="str">
        <f t="shared" si="449"/>
        <v>21:0168</v>
      </c>
      <c r="E2683" t="s">
        <v>11368</v>
      </c>
      <c r="F2683" t="s">
        <v>11380</v>
      </c>
      <c r="H2683">
        <v>54.680639999999997</v>
      </c>
      <c r="I2683">
        <v>-61.5263633</v>
      </c>
      <c r="J2683" s="1" t="str">
        <f t="shared" si="450"/>
        <v>NGR lake sediment grab sample</v>
      </c>
      <c r="K2683" s="1" t="str">
        <f t="shared" si="451"/>
        <v>&lt;177 micron (NGR)</v>
      </c>
      <c r="L2683">
        <v>18</v>
      </c>
      <c r="M2683" t="s">
        <v>65</v>
      </c>
      <c r="N2683">
        <v>344</v>
      </c>
      <c r="O2683" t="s">
        <v>571</v>
      </c>
      <c r="P2683" t="s">
        <v>185</v>
      </c>
      <c r="Q2683" t="s">
        <v>95</v>
      </c>
      <c r="R2683" t="s">
        <v>153</v>
      </c>
      <c r="S2683" t="s">
        <v>39</v>
      </c>
      <c r="T2683" t="s">
        <v>40</v>
      </c>
      <c r="U2683" t="s">
        <v>152</v>
      </c>
      <c r="V2683" t="s">
        <v>2296</v>
      </c>
      <c r="W2683" t="s">
        <v>40</v>
      </c>
      <c r="X2683" t="s">
        <v>43</v>
      </c>
      <c r="Y2683" t="s">
        <v>95</v>
      </c>
      <c r="Z2683" t="s">
        <v>2369</v>
      </c>
      <c r="AA2683" t="s">
        <v>58</v>
      </c>
      <c r="AB2683" t="s">
        <v>1562</v>
      </c>
      <c r="AC2683" t="s">
        <v>144</v>
      </c>
      <c r="AD2683" t="s">
        <v>214</v>
      </c>
    </row>
    <row r="2684" spans="1:30" hidden="1" x14ac:dyDescent="0.3">
      <c r="A2684" t="s">
        <v>11381</v>
      </c>
      <c r="B2684" t="s">
        <v>11382</v>
      </c>
      <c r="C2684" s="1" t="str">
        <f t="shared" si="448"/>
        <v>21:0506</v>
      </c>
      <c r="D2684" s="1" t="str">
        <f t="shared" si="449"/>
        <v>21:0168</v>
      </c>
      <c r="E2684" t="s">
        <v>11383</v>
      </c>
      <c r="F2684" t="s">
        <v>11384</v>
      </c>
      <c r="H2684">
        <v>54.684069299999997</v>
      </c>
      <c r="I2684">
        <v>-61.463783200000002</v>
      </c>
      <c r="J2684" s="1" t="str">
        <f t="shared" si="450"/>
        <v>NGR lake sediment grab sample</v>
      </c>
      <c r="K2684" s="1" t="str">
        <f t="shared" si="451"/>
        <v>&lt;177 micron (NGR)</v>
      </c>
      <c r="L2684">
        <v>18</v>
      </c>
      <c r="M2684" t="s">
        <v>91</v>
      </c>
      <c r="N2684">
        <v>345</v>
      </c>
      <c r="O2684" t="s">
        <v>408</v>
      </c>
      <c r="P2684" t="s">
        <v>119</v>
      </c>
      <c r="Q2684" t="s">
        <v>39</v>
      </c>
      <c r="R2684" t="s">
        <v>176</v>
      </c>
      <c r="S2684" t="s">
        <v>169</v>
      </c>
      <c r="T2684" t="s">
        <v>40</v>
      </c>
      <c r="U2684" t="s">
        <v>11385</v>
      </c>
      <c r="V2684" t="s">
        <v>1054</v>
      </c>
      <c r="W2684" t="s">
        <v>40</v>
      </c>
      <c r="X2684" t="s">
        <v>43</v>
      </c>
      <c r="Y2684" t="s">
        <v>95</v>
      </c>
      <c r="Z2684" t="s">
        <v>164</v>
      </c>
      <c r="AA2684" t="s">
        <v>204</v>
      </c>
      <c r="AB2684" t="s">
        <v>589</v>
      </c>
      <c r="AC2684" t="s">
        <v>94</v>
      </c>
      <c r="AD2684" t="s">
        <v>409</v>
      </c>
    </row>
    <row r="2685" spans="1:30" hidden="1" x14ac:dyDescent="0.3">
      <c r="A2685" t="s">
        <v>11386</v>
      </c>
      <c r="B2685" t="s">
        <v>11387</v>
      </c>
      <c r="C2685" s="1" t="str">
        <f t="shared" si="448"/>
        <v>21:0506</v>
      </c>
      <c r="D2685" s="1" t="str">
        <f t="shared" si="449"/>
        <v>21:0168</v>
      </c>
      <c r="E2685" t="s">
        <v>11388</v>
      </c>
      <c r="F2685" t="s">
        <v>11389</v>
      </c>
      <c r="H2685">
        <v>54.661322800000001</v>
      </c>
      <c r="I2685">
        <v>-61.486069000000001</v>
      </c>
      <c r="J2685" s="1" t="str">
        <f t="shared" si="450"/>
        <v>NGR lake sediment grab sample</v>
      </c>
      <c r="K2685" s="1" t="str">
        <f t="shared" si="451"/>
        <v>&lt;177 micron (NGR)</v>
      </c>
      <c r="L2685">
        <v>18</v>
      </c>
      <c r="M2685" t="s">
        <v>102</v>
      </c>
      <c r="N2685">
        <v>346</v>
      </c>
      <c r="O2685" t="s">
        <v>1101</v>
      </c>
      <c r="P2685" t="s">
        <v>35</v>
      </c>
      <c r="Q2685" t="s">
        <v>95</v>
      </c>
      <c r="R2685" t="s">
        <v>131</v>
      </c>
      <c r="S2685" t="s">
        <v>68</v>
      </c>
      <c r="T2685" t="s">
        <v>194</v>
      </c>
      <c r="U2685" t="s">
        <v>734</v>
      </c>
      <c r="V2685" t="s">
        <v>461</v>
      </c>
      <c r="W2685" t="s">
        <v>194</v>
      </c>
      <c r="X2685" t="s">
        <v>43</v>
      </c>
      <c r="Y2685" t="s">
        <v>39</v>
      </c>
      <c r="Z2685" t="s">
        <v>337</v>
      </c>
      <c r="AA2685" t="s">
        <v>409</v>
      </c>
      <c r="AB2685" t="s">
        <v>576</v>
      </c>
      <c r="AC2685" t="s">
        <v>233</v>
      </c>
      <c r="AD2685" t="s">
        <v>314</v>
      </c>
    </row>
    <row r="2686" spans="1:30" hidden="1" x14ac:dyDescent="0.3">
      <c r="A2686" t="s">
        <v>11390</v>
      </c>
      <c r="B2686" t="s">
        <v>11391</v>
      </c>
      <c r="C2686" s="1" t="str">
        <f t="shared" si="448"/>
        <v>21:0506</v>
      </c>
      <c r="D2686" s="1" t="str">
        <f t="shared" si="449"/>
        <v>21:0168</v>
      </c>
      <c r="E2686" t="s">
        <v>11392</v>
      </c>
      <c r="F2686" t="s">
        <v>11393</v>
      </c>
      <c r="H2686">
        <v>54.612073899999999</v>
      </c>
      <c r="I2686">
        <v>-61.469315700000003</v>
      </c>
      <c r="J2686" s="1" t="str">
        <f t="shared" si="450"/>
        <v>NGR lake sediment grab sample</v>
      </c>
      <c r="K2686" s="1" t="str">
        <f t="shared" si="451"/>
        <v>&lt;177 micron (NGR)</v>
      </c>
      <c r="L2686">
        <v>18</v>
      </c>
      <c r="M2686" t="s">
        <v>113</v>
      </c>
      <c r="N2686">
        <v>347</v>
      </c>
      <c r="O2686" t="s">
        <v>383</v>
      </c>
      <c r="P2686" t="s">
        <v>131</v>
      </c>
      <c r="Q2686" t="s">
        <v>55</v>
      </c>
      <c r="R2686" t="s">
        <v>119</v>
      </c>
      <c r="S2686" t="s">
        <v>92</v>
      </c>
      <c r="T2686" t="s">
        <v>40</v>
      </c>
      <c r="U2686" t="s">
        <v>443</v>
      </c>
      <c r="V2686" t="s">
        <v>39</v>
      </c>
      <c r="W2686" t="s">
        <v>40</v>
      </c>
      <c r="X2686" t="s">
        <v>43</v>
      </c>
      <c r="Y2686" t="s">
        <v>55</v>
      </c>
      <c r="Z2686" t="s">
        <v>134</v>
      </c>
      <c r="AA2686" t="s">
        <v>204</v>
      </c>
      <c r="AB2686" t="s">
        <v>202</v>
      </c>
      <c r="AC2686" t="s">
        <v>598</v>
      </c>
      <c r="AD2686" t="s">
        <v>155</v>
      </c>
    </row>
    <row r="2687" spans="1:30" hidden="1" x14ac:dyDescent="0.3">
      <c r="A2687" t="s">
        <v>11394</v>
      </c>
      <c r="B2687" t="s">
        <v>11395</v>
      </c>
      <c r="C2687" s="1" t="str">
        <f t="shared" si="448"/>
        <v>21:0506</v>
      </c>
      <c r="D2687" s="1" t="str">
        <f t="shared" si="449"/>
        <v>21:0168</v>
      </c>
      <c r="E2687" t="s">
        <v>11396</v>
      </c>
      <c r="F2687" t="s">
        <v>11397</v>
      </c>
      <c r="H2687">
        <v>54.600237499999999</v>
      </c>
      <c r="I2687">
        <v>-61.399196699999997</v>
      </c>
      <c r="J2687" s="1" t="str">
        <f t="shared" si="450"/>
        <v>NGR lake sediment grab sample</v>
      </c>
      <c r="K2687" s="1" t="str">
        <f t="shared" si="451"/>
        <v>&lt;177 micron (NGR)</v>
      </c>
      <c r="L2687">
        <v>18</v>
      </c>
      <c r="M2687" t="s">
        <v>127</v>
      </c>
      <c r="N2687">
        <v>348</v>
      </c>
      <c r="O2687" t="s">
        <v>359</v>
      </c>
      <c r="P2687" t="s">
        <v>202</v>
      </c>
      <c r="Q2687" t="s">
        <v>95</v>
      </c>
      <c r="R2687" t="s">
        <v>68</v>
      </c>
      <c r="S2687" t="s">
        <v>39</v>
      </c>
      <c r="T2687" t="s">
        <v>40</v>
      </c>
      <c r="U2687" t="s">
        <v>873</v>
      </c>
      <c r="V2687" t="s">
        <v>920</v>
      </c>
      <c r="W2687" t="s">
        <v>117</v>
      </c>
      <c r="X2687" t="s">
        <v>43</v>
      </c>
      <c r="Y2687" t="s">
        <v>68</v>
      </c>
      <c r="Z2687" t="s">
        <v>67</v>
      </c>
      <c r="AA2687" t="s">
        <v>214</v>
      </c>
      <c r="AB2687" t="s">
        <v>1338</v>
      </c>
      <c r="AC2687" t="s">
        <v>2756</v>
      </c>
      <c r="AD2687" t="s">
        <v>61</v>
      </c>
    </row>
    <row r="2688" spans="1:30" hidden="1" x14ac:dyDescent="0.3">
      <c r="A2688" t="s">
        <v>11398</v>
      </c>
      <c r="B2688" t="s">
        <v>11399</v>
      </c>
      <c r="C2688" s="1" t="str">
        <f t="shared" si="448"/>
        <v>21:0506</v>
      </c>
      <c r="D2688" s="1" t="str">
        <f t="shared" si="449"/>
        <v>21:0168</v>
      </c>
      <c r="E2688" t="s">
        <v>11400</v>
      </c>
      <c r="F2688" t="s">
        <v>11401</v>
      </c>
      <c r="H2688">
        <v>54.633378899999997</v>
      </c>
      <c r="I2688">
        <v>-61.396639299999997</v>
      </c>
      <c r="J2688" s="1" t="str">
        <f t="shared" si="450"/>
        <v>NGR lake sediment grab sample</v>
      </c>
      <c r="K2688" s="1" t="str">
        <f t="shared" si="451"/>
        <v>&lt;177 micron (NGR)</v>
      </c>
      <c r="L2688">
        <v>18</v>
      </c>
      <c r="M2688" t="s">
        <v>142</v>
      </c>
      <c r="N2688">
        <v>349</v>
      </c>
      <c r="O2688" t="s">
        <v>1227</v>
      </c>
      <c r="P2688" t="s">
        <v>78</v>
      </c>
      <c r="Q2688" t="s">
        <v>95</v>
      </c>
      <c r="R2688" t="s">
        <v>55</v>
      </c>
      <c r="S2688" t="s">
        <v>232</v>
      </c>
      <c r="T2688" t="s">
        <v>117</v>
      </c>
      <c r="U2688" t="s">
        <v>11402</v>
      </c>
      <c r="V2688" t="s">
        <v>2499</v>
      </c>
      <c r="W2688" t="s">
        <v>649</v>
      </c>
      <c r="X2688" t="s">
        <v>70</v>
      </c>
      <c r="Y2688" t="s">
        <v>131</v>
      </c>
      <c r="Z2688" t="s">
        <v>337</v>
      </c>
      <c r="AA2688" t="s">
        <v>196</v>
      </c>
      <c r="AB2688" t="s">
        <v>225</v>
      </c>
      <c r="AC2688" t="s">
        <v>157</v>
      </c>
      <c r="AD2688" t="s">
        <v>478</v>
      </c>
    </row>
    <row r="2689" spans="1:30" hidden="1" x14ac:dyDescent="0.3">
      <c r="A2689" t="s">
        <v>11403</v>
      </c>
      <c r="B2689" t="s">
        <v>11404</v>
      </c>
      <c r="C2689" s="1" t="str">
        <f t="shared" si="448"/>
        <v>21:0506</v>
      </c>
      <c r="D2689" s="1" t="str">
        <f t="shared" si="449"/>
        <v>21:0168</v>
      </c>
      <c r="E2689" t="s">
        <v>11405</v>
      </c>
      <c r="F2689" t="s">
        <v>11406</v>
      </c>
      <c r="H2689">
        <v>54.657091399999999</v>
      </c>
      <c r="I2689">
        <v>-61.415905199999997</v>
      </c>
      <c r="J2689" s="1" t="str">
        <f t="shared" si="450"/>
        <v>NGR lake sediment grab sample</v>
      </c>
      <c r="K2689" s="1" t="str">
        <f t="shared" si="451"/>
        <v>&lt;177 micron (NGR)</v>
      </c>
      <c r="L2689">
        <v>18</v>
      </c>
      <c r="M2689" t="s">
        <v>150</v>
      </c>
      <c r="N2689">
        <v>350</v>
      </c>
      <c r="O2689" t="s">
        <v>103</v>
      </c>
      <c r="P2689" t="s">
        <v>130</v>
      </c>
      <c r="Q2689" t="s">
        <v>95</v>
      </c>
      <c r="R2689" t="s">
        <v>55</v>
      </c>
      <c r="S2689" t="s">
        <v>55</v>
      </c>
      <c r="T2689" t="s">
        <v>40</v>
      </c>
      <c r="U2689" t="s">
        <v>3111</v>
      </c>
      <c r="V2689" t="s">
        <v>947</v>
      </c>
      <c r="W2689" t="s">
        <v>40</v>
      </c>
      <c r="X2689" t="s">
        <v>43</v>
      </c>
      <c r="Y2689" t="s">
        <v>55</v>
      </c>
      <c r="Z2689" t="s">
        <v>134</v>
      </c>
      <c r="AA2689" t="s">
        <v>44</v>
      </c>
      <c r="AB2689" t="s">
        <v>1276</v>
      </c>
      <c r="AC2689" t="s">
        <v>179</v>
      </c>
      <c r="AD2689" t="s">
        <v>45</v>
      </c>
    </row>
    <row r="2690" spans="1:30" hidden="1" x14ac:dyDescent="0.3">
      <c r="A2690" t="s">
        <v>11407</v>
      </c>
      <c r="B2690" t="s">
        <v>11408</v>
      </c>
      <c r="C2690" s="1" t="str">
        <f t="shared" si="448"/>
        <v>21:0506</v>
      </c>
      <c r="D2690" s="1" t="str">
        <f t="shared" si="449"/>
        <v>21:0168</v>
      </c>
      <c r="E2690" t="s">
        <v>11409</v>
      </c>
      <c r="F2690" t="s">
        <v>11410</v>
      </c>
      <c r="H2690">
        <v>54.6750294</v>
      </c>
      <c r="I2690">
        <v>-61.3703529</v>
      </c>
      <c r="J2690" s="1" t="str">
        <f t="shared" si="450"/>
        <v>NGR lake sediment grab sample</v>
      </c>
      <c r="K2690" s="1" t="str">
        <f t="shared" si="451"/>
        <v>&lt;177 micron (NGR)</v>
      </c>
      <c r="L2690">
        <v>18</v>
      </c>
      <c r="M2690" t="s">
        <v>175</v>
      </c>
      <c r="N2690">
        <v>351</v>
      </c>
      <c r="O2690" t="s">
        <v>1047</v>
      </c>
      <c r="P2690" t="s">
        <v>193</v>
      </c>
      <c r="Q2690" t="s">
        <v>55</v>
      </c>
      <c r="R2690" t="s">
        <v>67</v>
      </c>
      <c r="S2690" t="s">
        <v>36</v>
      </c>
      <c r="T2690" t="s">
        <v>40</v>
      </c>
      <c r="U2690" t="s">
        <v>6139</v>
      </c>
      <c r="V2690" t="s">
        <v>505</v>
      </c>
      <c r="W2690" t="s">
        <v>40</v>
      </c>
      <c r="X2690" t="s">
        <v>43</v>
      </c>
      <c r="Y2690" t="s">
        <v>39</v>
      </c>
      <c r="Z2690" t="s">
        <v>263</v>
      </c>
      <c r="AA2690" t="s">
        <v>135</v>
      </c>
      <c r="AB2690" t="s">
        <v>2873</v>
      </c>
      <c r="AC2690" t="s">
        <v>94</v>
      </c>
      <c r="AD2690" t="s">
        <v>122</v>
      </c>
    </row>
    <row r="2691" spans="1:30" hidden="1" x14ac:dyDescent="0.3">
      <c r="A2691" t="s">
        <v>11411</v>
      </c>
      <c r="B2691" t="s">
        <v>11412</v>
      </c>
      <c r="C2691" s="1" t="str">
        <f t="shared" si="448"/>
        <v>21:0506</v>
      </c>
      <c r="D2691" s="1" t="str">
        <f>HYPERLINK("http://geochem.nrcan.gc.ca/cdogs/content/svy/svy_e.htm", "")</f>
        <v/>
      </c>
      <c r="G2691" s="1" t="str">
        <f>HYPERLINK("http://geochem.nrcan.gc.ca/cdogs/content/cr_/cr_00056_e.htm", "56")</f>
        <v>56</v>
      </c>
      <c r="J2691" t="s">
        <v>161</v>
      </c>
      <c r="K2691" t="s">
        <v>162</v>
      </c>
      <c r="L2691">
        <v>18</v>
      </c>
      <c r="M2691" t="s">
        <v>163</v>
      </c>
      <c r="N2691">
        <v>352</v>
      </c>
      <c r="O2691" t="s">
        <v>1175</v>
      </c>
      <c r="P2691" t="s">
        <v>283</v>
      </c>
      <c r="Q2691" t="s">
        <v>169</v>
      </c>
      <c r="R2691" t="s">
        <v>270</v>
      </c>
      <c r="S2691" t="s">
        <v>185</v>
      </c>
      <c r="T2691" t="s">
        <v>117</v>
      </c>
      <c r="U2691" t="s">
        <v>878</v>
      </c>
      <c r="V2691" t="s">
        <v>4369</v>
      </c>
      <c r="W2691" t="s">
        <v>233</v>
      </c>
      <c r="X2691" t="s">
        <v>2164</v>
      </c>
      <c r="Y2691" t="s">
        <v>68</v>
      </c>
      <c r="Z2691" t="s">
        <v>423</v>
      </c>
      <c r="AA2691" t="s">
        <v>107</v>
      </c>
      <c r="AB2691" t="s">
        <v>1043</v>
      </c>
      <c r="AC2691" t="s">
        <v>192</v>
      </c>
      <c r="AD2691" t="s">
        <v>1313</v>
      </c>
    </row>
    <row r="2692" spans="1:30" hidden="1" x14ac:dyDescent="0.3">
      <c r="A2692" t="s">
        <v>11413</v>
      </c>
      <c r="B2692" t="s">
        <v>11414</v>
      </c>
      <c r="C2692" s="1" t="str">
        <f t="shared" si="448"/>
        <v>21:0506</v>
      </c>
      <c r="D2692" s="1" t="str">
        <f t="shared" ref="D2692:D2709" si="452">HYPERLINK("http://geochem.nrcan.gc.ca/cdogs/content/svy/svy210168_e.htm", "21:0168")</f>
        <v>21:0168</v>
      </c>
      <c r="E2692" t="s">
        <v>11415</v>
      </c>
      <c r="F2692" t="s">
        <v>11416</v>
      </c>
      <c r="H2692">
        <v>54.653210600000001</v>
      </c>
      <c r="I2692">
        <v>-61.368668700000001</v>
      </c>
      <c r="J2692" s="1" t="str">
        <f t="shared" ref="J2692:J2709" si="453">HYPERLINK("http://geochem.nrcan.gc.ca/cdogs/content/kwd/kwd020027_e.htm", "NGR lake sediment grab sample")</f>
        <v>NGR lake sediment grab sample</v>
      </c>
      <c r="K2692" s="1" t="str">
        <f t="shared" ref="K2692:K2709" si="454">HYPERLINK("http://geochem.nrcan.gc.ca/cdogs/content/kwd/kwd080006_e.htm", "&lt;177 micron (NGR)")</f>
        <v>&lt;177 micron (NGR)</v>
      </c>
      <c r="L2692">
        <v>18</v>
      </c>
      <c r="M2692" t="s">
        <v>184</v>
      </c>
      <c r="N2692">
        <v>353</v>
      </c>
      <c r="O2692" t="s">
        <v>276</v>
      </c>
      <c r="P2692" t="s">
        <v>67</v>
      </c>
      <c r="Q2692" t="s">
        <v>39</v>
      </c>
      <c r="R2692" t="s">
        <v>136</v>
      </c>
      <c r="S2692" t="s">
        <v>68</v>
      </c>
      <c r="T2692" t="s">
        <v>194</v>
      </c>
      <c r="U2692" t="s">
        <v>6918</v>
      </c>
      <c r="V2692" t="s">
        <v>677</v>
      </c>
      <c r="W2692" t="s">
        <v>649</v>
      </c>
      <c r="X2692" t="s">
        <v>43</v>
      </c>
      <c r="Y2692" t="s">
        <v>119</v>
      </c>
      <c r="Z2692" t="s">
        <v>204</v>
      </c>
      <c r="AA2692" t="s">
        <v>115</v>
      </c>
      <c r="AB2692" t="s">
        <v>345</v>
      </c>
      <c r="AC2692" t="s">
        <v>11417</v>
      </c>
      <c r="AD2692" t="s">
        <v>216</v>
      </c>
    </row>
    <row r="2693" spans="1:30" hidden="1" x14ac:dyDescent="0.3">
      <c r="A2693" t="s">
        <v>11418</v>
      </c>
      <c r="B2693" t="s">
        <v>11419</v>
      </c>
      <c r="C2693" s="1" t="str">
        <f t="shared" si="448"/>
        <v>21:0506</v>
      </c>
      <c r="D2693" s="1" t="str">
        <f t="shared" si="452"/>
        <v>21:0168</v>
      </c>
      <c r="E2693" t="s">
        <v>11420</v>
      </c>
      <c r="F2693" t="s">
        <v>11421</v>
      </c>
      <c r="H2693">
        <v>54.624200799999997</v>
      </c>
      <c r="I2693">
        <v>-61.374307299999998</v>
      </c>
      <c r="J2693" s="1" t="str">
        <f t="shared" si="453"/>
        <v>NGR lake sediment grab sample</v>
      </c>
      <c r="K2693" s="1" t="str">
        <f t="shared" si="454"/>
        <v>&lt;177 micron (NGR)</v>
      </c>
      <c r="L2693">
        <v>18</v>
      </c>
      <c r="M2693" t="s">
        <v>191</v>
      </c>
      <c r="N2693">
        <v>354</v>
      </c>
      <c r="O2693" t="s">
        <v>1241</v>
      </c>
      <c r="P2693" t="s">
        <v>119</v>
      </c>
      <c r="Q2693" t="s">
        <v>39</v>
      </c>
      <c r="R2693" t="s">
        <v>153</v>
      </c>
      <c r="S2693" t="s">
        <v>38</v>
      </c>
      <c r="T2693" t="s">
        <v>40</v>
      </c>
      <c r="U2693" t="s">
        <v>69</v>
      </c>
      <c r="V2693" t="s">
        <v>70</v>
      </c>
      <c r="W2693" t="s">
        <v>248</v>
      </c>
      <c r="X2693" t="s">
        <v>39</v>
      </c>
      <c r="Y2693" t="s">
        <v>256</v>
      </c>
      <c r="Z2693" t="s">
        <v>185</v>
      </c>
      <c r="AA2693" t="s">
        <v>44</v>
      </c>
      <c r="AB2693" t="s">
        <v>414</v>
      </c>
      <c r="AC2693" t="s">
        <v>2787</v>
      </c>
      <c r="AD2693" t="s">
        <v>4557</v>
      </c>
    </row>
    <row r="2694" spans="1:30" hidden="1" x14ac:dyDescent="0.3">
      <c r="A2694" t="s">
        <v>11422</v>
      </c>
      <c r="B2694" t="s">
        <v>11423</v>
      </c>
      <c r="C2694" s="1" t="str">
        <f t="shared" si="448"/>
        <v>21:0506</v>
      </c>
      <c r="D2694" s="1" t="str">
        <f t="shared" si="452"/>
        <v>21:0168</v>
      </c>
      <c r="E2694" t="s">
        <v>11424</v>
      </c>
      <c r="F2694" t="s">
        <v>11425</v>
      </c>
      <c r="H2694">
        <v>54.552208700000001</v>
      </c>
      <c r="I2694">
        <v>-61.348690699999999</v>
      </c>
      <c r="J2694" s="1" t="str">
        <f t="shared" si="453"/>
        <v>NGR lake sediment grab sample</v>
      </c>
      <c r="K2694" s="1" t="str">
        <f t="shared" si="454"/>
        <v>&lt;177 micron (NGR)</v>
      </c>
      <c r="L2694">
        <v>18</v>
      </c>
      <c r="M2694" t="s">
        <v>201</v>
      </c>
      <c r="N2694">
        <v>355</v>
      </c>
      <c r="O2694" t="s">
        <v>1019</v>
      </c>
      <c r="P2694" t="s">
        <v>164</v>
      </c>
      <c r="Q2694" t="s">
        <v>39</v>
      </c>
      <c r="R2694" t="s">
        <v>164</v>
      </c>
      <c r="S2694" t="s">
        <v>176</v>
      </c>
      <c r="T2694" t="s">
        <v>40</v>
      </c>
      <c r="U2694" t="s">
        <v>603</v>
      </c>
      <c r="V2694" t="s">
        <v>293</v>
      </c>
      <c r="W2694" t="s">
        <v>40</v>
      </c>
      <c r="X2694" t="s">
        <v>39</v>
      </c>
      <c r="Y2694" t="s">
        <v>37</v>
      </c>
      <c r="Z2694" t="s">
        <v>1142</v>
      </c>
      <c r="AA2694" t="s">
        <v>44</v>
      </c>
      <c r="AB2694" t="s">
        <v>621</v>
      </c>
      <c r="AC2694" t="s">
        <v>461</v>
      </c>
      <c r="AD2694" t="s">
        <v>1477</v>
      </c>
    </row>
    <row r="2695" spans="1:30" hidden="1" x14ac:dyDescent="0.3">
      <c r="A2695" t="s">
        <v>11426</v>
      </c>
      <c r="B2695" t="s">
        <v>11427</v>
      </c>
      <c r="C2695" s="1" t="str">
        <f t="shared" si="448"/>
        <v>21:0506</v>
      </c>
      <c r="D2695" s="1" t="str">
        <f t="shared" si="452"/>
        <v>21:0168</v>
      </c>
      <c r="E2695" t="s">
        <v>11428</v>
      </c>
      <c r="F2695" t="s">
        <v>11429</v>
      </c>
      <c r="H2695">
        <v>54.595809099999997</v>
      </c>
      <c r="I2695">
        <v>-61.275115599999999</v>
      </c>
      <c r="J2695" s="1" t="str">
        <f t="shared" si="453"/>
        <v>NGR lake sediment grab sample</v>
      </c>
      <c r="K2695" s="1" t="str">
        <f t="shared" si="454"/>
        <v>&lt;177 micron (NGR)</v>
      </c>
      <c r="L2695">
        <v>18</v>
      </c>
      <c r="M2695" t="s">
        <v>210</v>
      </c>
      <c r="N2695">
        <v>356</v>
      </c>
      <c r="O2695" t="s">
        <v>93</v>
      </c>
      <c r="P2695" t="s">
        <v>35</v>
      </c>
      <c r="Q2695" t="s">
        <v>68</v>
      </c>
      <c r="R2695" t="s">
        <v>192</v>
      </c>
      <c r="S2695" t="s">
        <v>153</v>
      </c>
      <c r="T2695" t="s">
        <v>194</v>
      </c>
      <c r="U2695" t="s">
        <v>3111</v>
      </c>
      <c r="V2695" t="s">
        <v>60</v>
      </c>
      <c r="W2695" t="s">
        <v>649</v>
      </c>
      <c r="X2695" t="s">
        <v>70</v>
      </c>
      <c r="Y2695" t="s">
        <v>38</v>
      </c>
      <c r="Z2695" t="s">
        <v>263</v>
      </c>
      <c r="AA2695" t="s">
        <v>45</v>
      </c>
      <c r="AB2695" t="s">
        <v>566</v>
      </c>
      <c r="AC2695" t="s">
        <v>485</v>
      </c>
      <c r="AD2695" t="s">
        <v>1477</v>
      </c>
    </row>
    <row r="2696" spans="1:30" hidden="1" x14ac:dyDescent="0.3">
      <c r="A2696" t="s">
        <v>11430</v>
      </c>
      <c r="B2696" t="s">
        <v>11431</v>
      </c>
      <c r="C2696" s="1" t="str">
        <f t="shared" si="448"/>
        <v>21:0506</v>
      </c>
      <c r="D2696" s="1" t="str">
        <f t="shared" si="452"/>
        <v>21:0168</v>
      </c>
      <c r="E2696" t="s">
        <v>11432</v>
      </c>
      <c r="F2696" t="s">
        <v>11433</v>
      </c>
      <c r="H2696">
        <v>54.628324200000002</v>
      </c>
      <c r="I2696">
        <v>-61.286814399999997</v>
      </c>
      <c r="J2696" s="1" t="str">
        <f t="shared" si="453"/>
        <v>NGR lake sediment grab sample</v>
      </c>
      <c r="K2696" s="1" t="str">
        <f t="shared" si="454"/>
        <v>&lt;177 micron (NGR)</v>
      </c>
      <c r="L2696">
        <v>18</v>
      </c>
      <c r="M2696" t="s">
        <v>221</v>
      </c>
      <c r="N2696">
        <v>357</v>
      </c>
      <c r="O2696" t="s">
        <v>299</v>
      </c>
      <c r="P2696" t="s">
        <v>176</v>
      </c>
      <c r="Q2696" t="s">
        <v>39</v>
      </c>
      <c r="R2696" t="s">
        <v>38</v>
      </c>
      <c r="S2696" t="s">
        <v>36</v>
      </c>
      <c r="T2696" t="s">
        <v>40</v>
      </c>
      <c r="U2696" t="s">
        <v>11434</v>
      </c>
      <c r="V2696" t="s">
        <v>37</v>
      </c>
      <c r="W2696" t="s">
        <v>40</v>
      </c>
      <c r="X2696" t="s">
        <v>179</v>
      </c>
      <c r="Y2696" t="s">
        <v>176</v>
      </c>
      <c r="Z2696" t="s">
        <v>263</v>
      </c>
      <c r="AA2696" t="s">
        <v>45</v>
      </c>
      <c r="AB2696" t="s">
        <v>1579</v>
      </c>
      <c r="AC2696" t="s">
        <v>2633</v>
      </c>
      <c r="AD2696" t="s">
        <v>1384</v>
      </c>
    </row>
    <row r="2697" spans="1:30" hidden="1" x14ac:dyDescent="0.3">
      <c r="A2697" t="s">
        <v>11435</v>
      </c>
      <c r="B2697" t="s">
        <v>11436</v>
      </c>
      <c r="C2697" s="1" t="str">
        <f t="shared" si="448"/>
        <v>21:0506</v>
      </c>
      <c r="D2697" s="1" t="str">
        <f t="shared" si="452"/>
        <v>21:0168</v>
      </c>
      <c r="E2697" t="s">
        <v>11437</v>
      </c>
      <c r="F2697" t="s">
        <v>11438</v>
      </c>
      <c r="H2697">
        <v>54.654514300000002</v>
      </c>
      <c r="I2697">
        <v>-61.286688699999999</v>
      </c>
      <c r="J2697" s="1" t="str">
        <f t="shared" si="453"/>
        <v>NGR lake sediment grab sample</v>
      </c>
      <c r="K2697" s="1" t="str">
        <f t="shared" si="454"/>
        <v>&lt;177 micron (NGR)</v>
      </c>
      <c r="L2697">
        <v>18</v>
      </c>
      <c r="M2697" t="s">
        <v>230</v>
      </c>
      <c r="N2697">
        <v>358</v>
      </c>
      <c r="O2697" t="s">
        <v>83</v>
      </c>
      <c r="P2697" t="s">
        <v>477</v>
      </c>
      <c r="Q2697" t="s">
        <v>95</v>
      </c>
      <c r="R2697" t="s">
        <v>165</v>
      </c>
      <c r="S2697" t="s">
        <v>397</v>
      </c>
      <c r="T2697" t="s">
        <v>194</v>
      </c>
      <c r="U2697" t="s">
        <v>11439</v>
      </c>
      <c r="V2697" t="s">
        <v>202</v>
      </c>
      <c r="W2697" t="s">
        <v>117</v>
      </c>
      <c r="X2697" t="s">
        <v>164</v>
      </c>
      <c r="Y2697" t="s">
        <v>36</v>
      </c>
      <c r="Z2697" t="s">
        <v>45</v>
      </c>
      <c r="AA2697" t="s">
        <v>115</v>
      </c>
      <c r="AB2697" t="s">
        <v>678</v>
      </c>
      <c r="AC2697" t="s">
        <v>6229</v>
      </c>
      <c r="AD2697" t="s">
        <v>1529</v>
      </c>
    </row>
    <row r="2698" spans="1:30" hidden="1" x14ac:dyDescent="0.3">
      <c r="A2698" t="s">
        <v>11440</v>
      </c>
      <c r="B2698" t="s">
        <v>11441</v>
      </c>
      <c r="C2698" s="1" t="str">
        <f t="shared" si="448"/>
        <v>21:0506</v>
      </c>
      <c r="D2698" s="1" t="str">
        <f t="shared" si="452"/>
        <v>21:0168</v>
      </c>
      <c r="E2698" t="s">
        <v>11442</v>
      </c>
      <c r="F2698" t="s">
        <v>11443</v>
      </c>
      <c r="H2698">
        <v>54.6390849</v>
      </c>
      <c r="I2698">
        <v>-61.2560821</v>
      </c>
      <c r="J2698" s="1" t="str">
        <f t="shared" si="453"/>
        <v>NGR lake sediment grab sample</v>
      </c>
      <c r="K2698" s="1" t="str">
        <f t="shared" si="454"/>
        <v>&lt;177 micron (NGR)</v>
      </c>
      <c r="L2698">
        <v>18</v>
      </c>
      <c r="M2698" t="s">
        <v>238</v>
      </c>
      <c r="N2698">
        <v>359</v>
      </c>
      <c r="O2698" t="s">
        <v>641</v>
      </c>
      <c r="P2698" t="s">
        <v>1900</v>
      </c>
      <c r="Q2698" t="s">
        <v>37</v>
      </c>
      <c r="R2698" t="s">
        <v>477</v>
      </c>
      <c r="S2698" t="s">
        <v>131</v>
      </c>
      <c r="T2698" t="s">
        <v>649</v>
      </c>
      <c r="U2698" t="s">
        <v>900</v>
      </c>
      <c r="V2698" t="s">
        <v>351</v>
      </c>
      <c r="W2698" t="s">
        <v>233</v>
      </c>
      <c r="X2698" t="s">
        <v>39</v>
      </c>
      <c r="Y2698" t="s">
        <v>92</v>
      </c>
      <c r="Z2698" t="s">
        <v>58</v>
      </c>
      <c r="AA2698" t="s">
        <v>107</v>
      </c>
      <c r="AB2698" t="s">
        <v>650</v>
      </c>
      <c r="AC2698" t="s">
        <v>1547</v>
      </c>
      <c r="AD2698" t="s">
        <v>449</v>
      </c>
    </row>
    <row r="2699" spans="1:30" hidden="1" x14ac:dyDescent="0.3">
      <c r="A2699" t="s">
        <v>11444</v>
      </c>
      <c r="B2699" t="s">
        <v>11445</v>
      </c>
      <c r="C2699" s="1" t="str">
        <f t="shared" si="448"/>
        <v>21:0506</v>
      </c>
      <c r="D2699" s="1" t="str">
        <f t="shared" si="452"/>
        <v>21:0168</v>
      </c>
      <c r="E2699" t="s">
        <v>11446</v>
      </c>
      <c r="F2699" t="s">
        <v>11447</v>
      </c>
      <c r="H2699">
        <v>54.619441999999999</v>
      </c>
      <c r="I2699">
        <v>-61.254599499999998</v>
      </c>
      <c r="J2699" s="1" t="str">
        <f t="shared" si="453"/>
        <v>NGR lake sediment grab sample</v>
      </c>
      <c r="K2699" s="1" t="str">
        <f t="shared" si="454"/>
        <v>&lt;177 micron (NGR)</v>
      </c>
      <c r="L2699">
        <v>18</v>
      </c>
      <c r="M2699" t="s">
        <v>246</v>
      </c>
      <c r="N2699">
        <v>360</v>
      </c>
      <c r="O2699" t="s">
        <v>408</v>
      </c>
      <c r="P2699" t="s">
        <v>67</v>
      </c>
      <c r="Q2699" t="s">
        <v>136</v>
      </c>
      <c r="R2699" t="s">
        <v>169</v>
      </c>
      <c r="S2699" t="s">
        <v>68</v>
      </c>
      <c r="T2699" t="s">
        <v>40</v>
      </c>
      <c r="U2699" t="s">
        <v>82</v>
      </c>
      <c r="V2699" t="s">
        <v>144</v>
      </c>
      <c r="W2699" t="s">
        <v>649</v>
      </c>
      <c r="X2699" t="s">
        <v>179</v>
      </c>
      <c r="Y2699" t="s">
        <v>37</v>
      </c>
      <c r="Z2699" t="s">
        <v>164</v>
      </c>
      <c r="AA2699" t="s">
        <v>214</v>
      </c>
      <c r="AB2699" t="s">
        <v>385</v>
      </c>
      <c r="AC2699" t="s">
        <v>37</v>
      </c>
      <c r="AD2699" t="s">
        <v>61</v>
      </c>
    </row>
    <row r="2700" spans="1:30" hidden="1" x14ac:dyDescent="0.3">
      <c r="A2700" t="s">
        <v>11448</v>
      </c>
      <c r="B2700" t="s">
        <v>11449</v>
      </c>
      <c r="C2700" s="1" t="str">
        <f t="shared" si="448"/>
        <v>21:0506</v>
      </c>
      <c r="D2700" s="1" t="str">
        <f t="shared" si="452"/>
        <v>21:0168</v>
      </c>
      <c r="E2700" t="s">
        <v>11450</v>
      </c>
      <c r="F2700" t="s">
        <v>11451</v>
      </c>
      <c r="H2700">
        <v>54.5820042</v>
      </c>
      <c r="I2700">
        <v>-61.234691599999998</v>
      </c>
      <c r="J2700" s="1" t="str">
        <f t="shared" si="453"/>
        <v>NGR lake sediment grab sample</v>
      </c>
      <c r="K2700" s="1" t="str">
        <f t="shared" si="454"/>
        <v>&lt;177 micron (NGR)</v>
      </c>
      <c r="L2700">
        <v>19</v>
      </c>
      <c r="M2700" t="s">
        <v>34</v>
      </c>
      <c r="N2700">
        <v>361</v>
      </c>
      <c r="O2700" t="s">
        <v>423</v>
      </c>
      <c r="P2700" t="s">
        <v>134</v>
      </c>
      <c r="Q2700" t="s">
        <v>55</v>
      </c>
      <c r="R2700" t="s">
        <v>134</v>
      </c>
      <c r="S2700" t="s">
        <v>130</v>
      </c>
      <c r="T2700" t="s">
        <v>40</v>
      </c>
      <c r="U2700" t="s">
        <v>4379</v>
      </c>
      <c r="V2700" t="s">
        <v>740</v>
      </c>
      <c r="W2700" t="s">
        <v>40</v>
      </c>
      <c r="X2700" t="s">
        <v>70</v>
      </c>
      <c r="Y2700" t="s">
        <v>95</v>
      </c>
      <c r="Z2700" t="s">
        <v>423</v>
      </c>
      <c r="AA2700" t="s">
        <v>135</v>
      </c>
      <c r="AB2700" t="s">
        <v>6994</v>
      </c>
      <c r="AC2700" t="s">
        <v>97</v>
      </c>
      <c r="AD2700" t="s">
        <v>203</v>
      </c>
    </row>
    <row r="2701" spans="1:30" hidden="1" x14ac:dyDescent="0.3">
      <c r="A2701" t="s">
        <v>11452</v>
      </c>
      <c r="B2701" t="s">
        <v>11453</v>
      </c>
      <c r="C2701" s="1" t="str">
        <f t="shared" si="448"/>
        <v>21:0506</v>
      </c>
      <c r="D2701" s="1" t="str">
        <f t="shared" si="452"/>
        <v>21:0168</v>
      </c>
      <c r="E2701" t="s">
        <v>11450</v>
      </c>
      <c r="F2701" t="s">
        <v>11454</v>
      </c>
      <c r="H2701">
        <v>54.5820042</v>
      </c>
      <c r="I2701">
        <v>-61.234691599999998</v>
      </c>
      <c r="J2701" s="1" t="str">
        <f t="shared" si="453"/>
        <v>NGR lake sediment grab sample</v>
      </c>
      <c r="K2701" s="1" t="str">
        <f t="shared" si="454"/>
        <v>&lt;177 micron (NGR)</v>
      </c>
      <c r="L2701">
        <v>19</v>
      </c>
      <c r="M2701" t="s">
        <v>65</v>
      </c>
      <c r="N2701">
        <v>362</v>
      </c>
      <c r="O2701" t="s">
        <v>214</v>
      </c>
      <c r="P2701" t="s">
        <v>134</v>
      </c>
      <c r="Q2701" t="s">
        <v>37</v>
      </c>
      <c r="R2701" t="s">
        <v>276</v>
      </c>
      <c r="S2701" t="s">
        <v>193</v>
      </c>
      <c r="T2701" t="s">
        <v>40</v>
      </c>
      <c r="U2701" t="s">
        <v>7531</v>
      </c>
      <c r="V2701" t="s">
        <v>740</v>
      </c>
      <c r="W2701" t="s">
        <v>40</v>
      </c>
      <c r="X2701" t="s">
        <v>179</v>
      </c>
      <c r="Y2701" t="s">
        <v>39</v>
      </c>
      <c r="Z2701" t="s">
        <v>423</v>
      </c>
      <c r="AA2701" t="s">
        <v>134</v>
      </c>
      <c r="AB2701" t="s">
        <v>6994</v>
      </c>
      <c r="AC2701" t="s">
        <v>505</v>
      </c>
      <c r="AD2701" t="s">
        <v>122</v>
      </c>
    </row>
    <row r="2702" spans="1:30" hidden="1" x14ac:dyDescent="0.3">
      <c r="A2702" t="s">
        <v>11455</v>
      </c>
      <c r="B2702" t="s">
        <v>11456</v>
      </c>
      <c r="C2702" s="1" t="str">
        <f t="shared" si="448"/>
        <v>21:0506</v>
      </c>
      <c r="D2702" s="1" t="str">
        <f t="shared" si="452"/>
        <v>21:0168</v>
      </c>
      <c r="E2702" t="s">
        <v>11450</v>
      </c>
      <c r="F2702" t="s">
        <v>11457</v>
      </c>
      <c r="H2702">
        <v>54.5820042</v>
      </c>
      <c r="I2702">
        <v>-61.234691599999998</v>
      </c>
      <c r="J2702" s="1" t="str">
        <f t="shared" si="453"/>
        <v>NGR lake sediment grab sample</v>
      </c>
      <c r="K2702" s="1" t="str">
        <f t="shared" si="454"/>
        <v>&lt;177 micron (NGR)</v>
      </c>
      <c r="L2702">
        <v>19</v>
      </c>
      <c r="M2702" t="s">
        <v>52</v>
      </c>
      <c r="N2702">
        <v>363</v>
      </c>
      <c r="O2702" t="s">
        <v>359</v>
      </c>
      <c r="P2702" t="s">
        <v>276</v>
      </c>
      <c r="Q2702" t="s">
        <v>136</v>
      </c>
      <c r="R2702" t="s">
        <v>192</v>
      </c>
      <c r="S2702" t="s">
        <v>176</v>
      </c>
      <c r="T2702" t="s">
        <v>40</v>
      </c>
      <c r="U2702" t="s">
        <v>1206</v>
      </c>
      <c r="V2702" t="s">
        <v>620</v>
      </c>
      <c r="W2702" t="s">
        <v>40</v>
      </c>
      <c r="X2702" t="s">
        <v>179</v>
      </c>
      <c r="Y2702" t="s">
        <v>39</v>
      </c>
      <c r="Z2702" t="s">
        <v>214</v>
      </c>
      <c r="AA2702" t="s">
        <v>204</v>
      </c>
      <c r="AB2702" t="s">
        <v>1961</v>
      </c>
      <c r="AC2702" t="s">
        <v>596</v>
      </c>
      <c r="AD2702" t="s">
        <v>122</v>
      </c>
    </row>
    <row r="2703" spans="1:30" hidden="1" x14ac:dyDescent="0.3">
      <c r="A2703" t="s">
        <v>11458</v>
      </c>
      <c r="B2703" t="s">
        <v>11459</v>
      </c>
      <c r="C2703" s="1" t="str">
        <f t="shared" si="448"/>
        <v>21:0506</v>
      </c>
      <c r="D2703" s="1" t="str">
        <f t="shared" si="452"/>
        <v>21:0168</v>
      </c>
      <c r="E2703" t="s">
        <v>11460</v>
      </c>
      <c r="F2703" t="s">
        <v>11461</v>
      </c>
      <c r="H2703">
        <v>54.556926199999999</v>
      </c>
      <c r="I2703">
        <v>-61.218732899999999</v>
      </c>
      <c r="J2703" s="1" t="str">
        <f t="shared" si="453"/>
        <v>NGR lake sediment grab sample</v>
      </c>
      <c r="K2703" s="1" t="str">
        <f t="shared" si="454"/>
        <v>&lt;177 micron (NGR)</v>
      </c>
      <c r="L2703">
        <v>19</v>
      </c>
      <c r="M2703" t="s">
        <v>76</v>
      </c>
      <c r="N2703">
        <v>364</v>
      </c>
      <c r="O2703" t="s">
        <v>810</v>
      </c>
      <c r="P2703" t="s">
        <v>255</v>
      </c>
      <c r="Q2703" t="s">
        <v>95</v>
      </c>
      <c r="R2703" t="s">
        <v>119</v>
      </c>
      <c r="S2703" t="s">
        <v>92</v>
      </c>
      <c r="T2703" t="s">
        <v>40</v>
      </c>
      <c r="U2703" t="s">
        <v>7626</v>
      </c>
      <c r="V2703" t="s">
        <v>947</v>
      </c>
      <c r="W2703" t="s">
        <v>248</v>
      </c>
      <c r="X2703" t="s">
        <v>179</v>
      </c>
      <c r="Y2703" t="s">
        <v>79</v>
      </c>
      <c r="Z2703" t="s">
        <v>211</v>
      </c>
      <c r="AA2703" t="s">
        <v>214</v>
      </c>
      <c r="AB2703" t="s">
        <v>1076</v>
      </c>
      <c r="AC2703" t="s">
        <v>11462</v>
      </c>
      <c r="AD2703" t="s">
        <v>44</v>
      </c>
    </row>
    <row r="2704" spans="1:30" hidden="1" x14ac:dyDescent="0.3">
      <c r="A2704" t="s">
        <v>11463</v>
      </c>
      <c r="B2704" t="s">
        <v>11464</v>
      </c>
      <c r="C2704" s="1" t="str">
        <f t="shared" si="448"/>
        <v>21:0506</v>
      </c>
      <c r="D2704" s="1" t="str">
        <f t="shared" si="452"/>
        <v>21:0168</v>
      </c>
      <c r="E2704" t="s">
        <v>11465</v>
      </c>
      <c r="F2704" t="s">
        <v>11466</v>
      </c>
      <c r="H2704">
        <v>54.533601699999998</v>
      </c>
      <c r="I2704">
        <v>-61.188527399999998</v>
      </c>
      <c r="J2704" s="1" t="str">
        <f t="shared" si="453"/>
        <v>NGR lake sediment grab sample</v>
      </c>
      <c r="K2704" s="1" t="str">
        <f t="shared" si="454"/>
        <v>&lt;177 micron (NGR)</v>
      </c>
      <c r="L2704">
        <v>19</v>
      </c>
      <c r="M2704" t="s">
        <v>91</v>
      </c>
      <c r="N2704">
        <v>365</v>
      </c>
      <c r="O2704" t="s">
        <v>391</v>
      </c>
      <c r="P2704" t="s">
        <v>135</v>
      </c>
      <c r="Q2704" t="s">
        <v>95</v>
      </c>
      <c r="R2704" t="s">
        <v>36</v>
      </c>
      <c r="S2704" t="s">
        <v>92</v>
      </c>
      <c r="T2704" t="s">
        <v>40</v>
      </c>
      <c r="U2704" t="s">
        <v>1026</v>
      </c>
      <c r="V2704" t="s">
        <v>57</v>
      </c>
      <c r="W2704" t="s">
        <v>649</v>
      </c>
      <c r="X2704" t="s">
        <v>39</v>
      </c>
      <c r="Y2704" t="s">
        <v>39</v>
      </c>
      <c r="Z2704" t="s">
        <v>135</v>
      </c>
      <c r="AA2704" t="s">
        <v>135</v>
      </c>
      <c r="AB2704" t="s">
        <v>1182</v>
      </c>
      <c r="AC2704" t="s">
        <v>1736</v>
      </c>
      <c r="AD2704" t="s">
        <v>392</v>
      </c>
    </row>
    <row r="2705" spans="1:30" hidden="1" x14ac:dyDescent="0.3">
      <c r="A2705" t="s">
        <v>11467</v>
      </c>
      <c r="B2705" t="s">
        <v>11468</v>
      </c>
      <c r="C2705" s="1" t="str">
        <f t="shared" si="448"/>
        <v>21:0506</v>
      </c>
      <c r="D2705" s="1" t="str">
        <f t="shared" si="452"/>
        <v>21:0168</v>
      </c>
      <c r="E2705" t="s">
        <v>11469</v>
      </c>
      <c r="F2705" t="s">
        <v>11470</v>
      </c>
      <c r="H2705">
        <v>54.534716699999997</v>
      </c>
      <c r="I2705">
        <v>-61.135337</v>
      </c>
      <c r="J2705" s="1" t="str">
        <f t="shared" si="453"/>
        <v>NGR lake sediment grab sample</v>
      </c>
      <c r="K2705" s="1" t="str">
        <f t="shared" si="454"/>
        <v>&lt;177 micron (NGR)</v>
      </c>
      <c r="L2705">
        <v>19</v>
      </c>
      <c r="M2705" t="s">
        <v>102</v>
      </c>
      <c r="N2705">
        <v>366</v>
      </c>
      <c r="O2705" t="s">
        <v>151</v>
      </c>
      <c r="P2705" t="s">
        <v>77</v>
      </c>
      <c r="Q2705" t="s">
        <v>136</v>
      </c>
      <c r="R2705" t="s">
        <v>165</v>
      </c>
      <c r="S2705" t="s">
        <v>92</v>
      </c>
      <c r="T2705" t="s">
        <v>40</v>
      </c>
      <c r="U2705" t="s">
        <v>107</v>
      </c>
      <c r="V2705" t="s">
        <v>60</v>
      </c>
      <c r="W2705" t="s">
        <v>248</v>
      </c>
      <c r="X2705" t="s">
        <v>39</v>
      </c>
      <c r="Y2705" t="s">
        <v>39</v>
      </c>
      <c r="Z2705" t="s">
        <v>263</v>
      </c>
      <c r="AA2705" t="s">
        <v>44</v>
      </c>
      <c r="AB2705" t="s">
        <v>3060</v>
      </c>
      <c r="AC2705" t="s">
        <v>205</v>
      </c>
      <c r="AD2705" t="s">
        <v>392</v>
      </c>
    </row>
    <row r="2706" spans="1:30" hidden="1" x14ac:dyDescent="0.3">
      <c r="A2706" t="s">
        <v>11471</v>
      </c>
      <c r="B2706" t="s">
        <v>11472</v>
      </c>
      <c r="C2706" s="1" t="str">
        <f t="shared" si="448"/>
        <v>21:0506</v>
      </c>
      <c r="D2706" s="1" t="str">
        <f t="shared" si="452"/>
        <v>21:0168</v>
      </c>
      <c r="E2706" t="s">
        <v>11473</v>
      </c>
      <c r="F2706" t="s">
        <v>11474</v>
      </c>
      <c r="H2706">
        <v>54.532329500000003</v>
      </c>
      <c r="I2706">
        <v>-61.077036900000003</v>
      </c>
      <c r="J2706" s="1" t="str">
        <f t="shared" si="453"/>
        <v>NGR lake sediment grab sample</v>
      </c>
      <c r="K2706" s="1" t="str">
        <f t="shared" si="454"/>
        <v>&lt;177 micron (NGR)</v>
      </c>
      <c r="L2706">
        <v>19</v>
      </c>
      <c r="M2706" t="s">
        <v>113</v>
      </c>
      <c r="N2706">
        <v>367</v>
      </c>
      <c r="O2706" t="s">
        <v>58</v>
      </c>
      <c r="P2706" t="s">
        <v>145</v>
      </c>
      <c r="Q2706" t="s">
        <v>136</v>
      </c>
      <c r="R2706" t="s">
        <v>202</v>
      </c>
      <c r="S2706" t="s">
        <v>136</v>
      </c>
      <c r="T2706" t="s">
        <v>194</v>
      </c>
      <c r="U2706" t="s">
        <v>3866</v>
      </c>
      <c r="V2706" t="s">
        <v>239</v>
      </c>
      <c r="W2706" t="s">
        <v>117</v>
      </c>
      <c r="X2706" t="s">
        <v>43</v>
      </c>
      <c r="Y2706" t="s">
        <v>55</v>
      </c>
      <c r="Z2706" t="s">
        <v>164</v>
      </c>
      <c r="AA2706" t="s">
        <v>44</v>
      </c>
      <c r="AB2706" t="s">
        <v>11475</v>
      </c>
      <c r="AC2706" t="s">
        <v>830</v>
      </c>
      <c r="AD2706" t="s">
        <v>44</v>
      </c>
    </row>
    <row r="2707" spans="1:30" hidden="1" x14ac:dyDescent="0.3">
      <c r="A2707" t="s">
        <v>11476</v>
      </c>
      <c r="B2707" t="s">
        <v>11477</v>
      </c>
      <c r="C2707" s="1" t="str">
        <f t="shared" si="448"/>
        <v>21:0506</v>
      </c>
      <c r="D2707" s="1" t="str">
        <f t="shared" si="452"/>
        <v>21:0168</v>
      </c>
      <c r="E2707" t="s">
        <v>11478</v>
      </c>
      <c r="F2707" t="s">
        <v>11479</v>
      </c>
      <c r="H2707">
        <v>54.529402099999999</v>
      </c>
      <c r="I2707">
        <v>-61.029757799999999</v>
      </c>
      <c r="J2707" s="1" t="str">
        <f t="shared" si="453"/>
        <v>NGR lake sediment grab sample</v>
      </c>
      <c r="K2707" s="1" t="str">
        <f t="shared" si="454"/>
        <v>&lt;177 micron (NGR)</v>
      </c>
      <c r="L2707">
        <v>19</v>
      </c>
      <c r="M2707" t="s">
        <v>127</v>
      </c>
      <c r="N2707">
        <v>368</v>
      </c>
      <c r="O2707" t="s">
        <v>61</v>
      </c>
      <c r="P2707" t="s">
        <v>397</v>
      </c>
      <c r="Q2707" t="s">
        <v>39</v>
      </c>
      <c r="R2707" t="s">
        <v>232</v>
      </c>
      <c r="S2707" t="s">
        <v>204</v>
      </c>
      <c r="T2707" t="s">
        <v>649</v>
      </c>
      <c r="U2707" t="s">
        <v>11480</v>
      </c>
      <c r="V2707" t="s">
        <v>2776</v>
      </c>
      <c r="W2707" t="s">
        <v>179</v>
      </c>
      <c r="X2707" t="s">
        <v>740</v>
      </c>
      <c r="Y2707" t="s">
        <v>79</v>
      </c>
      <c r="Z2707" t="s">
        <v>135</v>
      </c>
      <c r="AA2707" t="s">
        <v>155</v>
      </c>
      <c r="AB2707" t="s">
        <v>3978</v>
      </c>
      <c r="AC2707" t="s">
        <v>5641</v>
      </c>
      <c r="AD2707" t="s">
        <v>45</v>
      </c>
    </row>
    <row r="2708" spans="1:30" hidden="1" x14ac:dyDescent="0.3">
      <c r="A2708" t="s">
        <v>11481</v>
      </c>
      <c r="B2708" t="s">
        <v>11482</v>
      </c>
      <c r="C2708" s="1" t="str">
        <f t="shared" si="448"/>
        <v>21:0506</v>
      </c>
      <c r="D2708" s="1" t="str">
        <f t="shared" si="452"/>
        <v>21:0168</v>
      </c>
      <c r="E2708" t="s">
        <v>11483</v>
      </c>
      <c r="F2708" t="s">
        <v>11484</v>
      </c>
      <c r="H2708">
        <v>54.4198156</v>
      </c>
      <c r="I2708">
        <v>-61.057879</v>
      </c>
      <c r="J2708" s="1" t="str">
        <f t="shared" si="453"/>
        <v>NGR lake sediment grab sample</v>
      </c>
      <c r="K2708" s="1" t="str">
        <f t="shared" si="454"/>
        <v>&lt;177 micron (NGR)</v>
      </c>
      <c r="L2708">
        <v>19</v>
      </c>
      <c r="M2708" t="s">
        <v>142</v>
      </c>
      <c r="N2708">
        <v>369</v>
      </c>
      <c r="O2708" t="s">
        <v>408</v>
      </c>
      <c r="P2708" t="s">
        <v>510</v>
      </c>
      <c r="Q2708" t="s">
        <v>37</v>
      </c>
      <c r="R2708" t="s">
        <v>129</v>
      </c>
      <c r="S2708" t="s">
        <v>92</v>
      </c>
      <c r="T2708" t="s">
        <v>194</v>
      </c>
      <c r="U2708" t="s">
        <v>4750</v>
      </c>
      <c r="V2708" t="s">
        <v>1598</v>
      </c>
      <c r="W2708" t="s">
        <v>248</v>
      </c>
      <c r="X2708" t="s">
        <v>39</v>
      </c>
      <c r="Y2708" t="s">
        <v>39</v>
      </c>
      <c r="Z2708" t="s">
        <v>204</v>
      </c>
      <c r="AA2708" t="s">
        <v>409</v>
      </c>
      <c r="AB2708" t="s">
        <v>1932</v>
      </c>
      <c r="AC2708" t="s">
        <v>293</v>
      </c>
      <c r="AD2708" t="s">
        <v>58</v>
      </c>
    </row>
    <row r="2709" spans="1:30" hidden="1" x14ac:dyDescent="0.3">
      <c r="A2709" t="s">
        <v>11485</v>
      </c>
      <c r="B2709" t="s">
        <v>11486</v>
      </c>
      <c r="C2709" s="1" t="str">
        <f t="shared" si="448"/>
        <v>21:0506</v>
      </c>
      <c r="D2709" s="1" t="str">
        <f t="shared" si="452"/>
        <v>21:0168</v>
      </c>
      <c r="E2709" t="s">
        <v>11487</v>
      </c>
      <c r="F2709" t="s">
        <v>11488</v>
      </c>
      <c r="H2709">
        <v>54.399009999999997</v>
      </c>
      <c r="I2709">
        <v>-61.054764400000003</v>
      </c>
      <c r="J2709" s="1" t="str">
        <f t="shared" si="453"/>
        <v>NGR lake sediment grab sample</v>
      </c>
      <c r="K2709" s="1" t="str">
        <f t="shared" si="454"/>
        <v>&lt;177 micron (NGR)</v>
      </c>
      <c r="L2709">
        <v>19</v>
      </c>
      <c r="M2709" t="s">
        <v>150</v>
      </c>
      <c r="N2709">
        <v>370</v>
      </c>
      <c r="O2709" t="s">
        <v>69</v>
      </c>
      <c r="P2709" t="s">
        <v>77</v>
      </c>
      <c r="Q2709" t="s">
        <v>39</v>
      </c>
      <c r="R2709" t="s">
        <v>176</v>
      </c>
      <c r="S2709" t="s">
        <v>68</v>
      </c>
      <c r="T2709" t="s">
        <v>194</v>
      </c>
      <c r="U2709" t="s">
        <v>7673</v>
      </c>
      <c r="V2709" t="s">
        <v>60</v>
      </c>
      <c r="W2709" t="s">
        <v>194</v>
      </c>
      <c r="X2709" t="s">
        <v>740</v>
      </c>
      <c r="Y2709" t="s">
        <v>39</v>
      </c>
      <c r="Z2709" t="s">
        <v>423</v>
      </c>
      <c r="AA2709" t="s">
        <v>196</v>
      </c>
      <c r="AB2709" t="s">
        <v>11475</v>
      </c>
      <c r="AC2709" t="s">
        <v>1633</v>
      </c>
      <c r="AD2709" t="s">
        <v>45</v>
      </c>
    </row>
    <row r="2710" spans="1:30" hidden="1" x14ac:dyDescent="0.3">
      <c r="A2710" t="s">
        <v>11489</v>
      </c>
      <c r="B2710" t="s">
        <v>11490</v>
      </c>
      <c r="C2710" s="1" t="str">
        <f t="shared" si="448"/>
        <v>21:0506</v>
      </c>
      <c r="D2710" s="1" t="str">
        <f>HYPERLINK("http://geochem.nrcan.gc.ca/cdogs/content/svy/svy_e.htm", "")</f>
        <v/>
      </c>
      <c r="G2710" s="1" t="str">
        <f>HYPERLINK("http://geochem.nrcan.gc.ca/cdogs/content/cr_/cr_00056_e.htm", "56")</f>
        <v>56</v>
      </c>
      <c r="J2710" t="s">
        <v>161</v>
      </c>
      <c r="K2710" t="s">
        <v>162</v>
      </c>
      <c r="L2710">
        <v>19</v>
      </c>
      <c r="M2710" t="s">
        <v>163</v>
      </c>
      <c r="N2710">
        <v>371</v>
      </c>
      <c r="O2710" t="s">
        <v>2585</v>
      </c>
      <c r="P2710" t="s">
        <v>258</v>
      </c>
      <c r="Q2710" t="s">
        <v>145</v>
      </c>
      <c r="R2710" t="s">
        <v>128</v>
      </c>
      <c r="S2710" t="s">
        <v>130</v>
      </c>
      <c r="T2710" t="s">
        <v>117</v>
      </c>
      <c r="U2710" t="s">
        <v>137</v>
      </c>
      <c r="V2710" t="s">
        <v>2547</v>
      </c>
      <c r="W2710" t="s">
        <v>239</v>
      </c>
      <c r="X2710" t="s">
        <v>145</v>
      </c>
      <c r="Y2710" t="s">
        <v>68</v>
      </c>
      <c r="Z2710" t="s">
        <v>58</v>
      </c>
      <c r="AA2710" t="s">
        <v>107</v>
      </c>
      <c r="AB2710" t="s">
        <v>830</v>
      </c>
      <c r="AC2710" t="s">
        <v>11491</v>
      </c>
      <c r="AD2710" t="s">
        <v>2423</v>
      </c>
    </row>
    <row r="2711" spans="1:30" hidden="1" x14ac:dyDescent="0.3">
      <c r="A2711" t="s">
        <v>11492</v>
      </c>
      <c r="B2711" t="s">
        <v>11493</v>
      </c>
      <c r="C2711" s="1" t="str">
        <f t="shared" si="448"/>
        <v>21:0506</v>
      </c>
      <c r="D2711" s="1" t="str">
        <f t="shared" ref="D2711:D2737" si="455">HYPERLINK("http://geochem.nrcan.gc.ca/cdogs/content/svy/svy210168_e.htm", "21:0168")</f>
        <v>21:0168</v>
      </c>
      <c r="E2711" t="s">
        <v>11494</v>
      </c>
      <c r="F2711" t="s">
        <v>11495</v>
      </c>
      <c r="H2711">
        <v>54.355616499999996</v>
      </c>
      <c r="I2711">
        <v>-61.070205000000001</v>
      </c>
      <c r="J2711" s="1" t="str">
        <f t="shared" ref="J2711:J2737" si="456">HYPERLINK("http://geochem.nrcan.gc.ca/cdogs/content/kwd/kwd020027_e.htm", "NGR lake sediment grab sample")</f>
        <v>NGR lake sediment grab sample</v>
      </c>
      <c r="K2711" s="1" t="str">
        <f t="shared" ref="K2711:K2737" si="457">HYPERLINK("http://geochem.nrcan.gc.ca/cdogs/content/kwd/kwd080006_e.htm", "&lt;177 micron (NGR)")</f>
        <v>&lt;177 micron (NGR)</v>
      </c>
      <c r="L2711">
        <v>19</v>
      </c>
      <c r="M2711" t="s">
        <v>175</v>
      </c>
      <c r="N2711">
        <v>372</v>
      </c>
      <c r="O2711" t="s">
        <v>1871</v>
      </c>
      <c r="P2711" t="s">
        <v>510</v>
      </c>
      <c r="Q2711" t="s">
        <v>37</v>
      </c>
      <c r="R2711" t="s">
        <v>145</v>
      </c>
      <c r="S2711" t="s">
        <v>176</v>
      </c>
      <c r="T2711" t="s">
        <v>117</v>
      </c>
      <c r="U2711" t="s">
        <v>11496</v>
      </c>
      <c r="V2711" t="s">
        <v>8790</v>
      </c>
      <c r="W2711" t="s">
        <v>649</v>
      </c>
      <c r="X2711" t="s">
        <v>136</v>
      </c>
      <c r="Y2711" t="s">
        <v>68</v>
      </c>
      <c r="Z2711" t="s">
        <v>337</v>
      </c>
      <c r="AA2711" t="s">
        <v>44</v>
      </c>
      <c r="AB2711" t="s">
        <v>5113</v>
      </c>
      <c r="AC2711" t="s">
        <v>1344</v>
      </c>
      <c r="AD2711" t="s">
        <v>80</v>
      </c>
    </row>
    <row r="2712" spans="1:30" hidden="1" x14ac:dyDescent="0.3">
      <c r="A2712" t="s">
        <v>11497</v>
      </c>
      <c r="B2712" t="s">
        <v>11498</v>
      </c>
      <c r="C2712" s="1" t="str">
        <f t="shared" si="448"/>
        <v>21:0506</v>
      </c>
      <c r="D2712" s="1" t="str">
        <f t="shared" si="455"/>
        <v>21:0168</v>
      </c>
      <c r="E2712" t="s">
        <v>11499</v>
      </c>
      <c r="F2712" t="s">
        <v>11500</v>
      </c>
      <c r="H2712">
        <v>54.318646899999997</v>
      </c>
      <c r="I2712">
        <v>-61.060819600000002</v>
      </c>
      <c r="J2712" s="1" t="str">
        <f t="shared" si="456"/>
        <v>NGR lake sediment grab sample</v>
      </c>
      <c r="K2712" s="1" t="str">
        <f t="shared" si="457"/>
        <v>&lt;177 micron (NGR)</v>
      </c>
      <c r="L2712">
        <v>19</v>
      </c>
      <c r="M2712" t="s">
        <v>184</v>
      </c>
      <c r="N2712">
        <v>373</v>
      </c>
      <c r="O2712" t="s">
        <v>477</v>
      </c>
      <c r="P2712" t="s">
        <v>193</v>
      </c>
      <c r="Q2712" t="s">
        <v>95</v>
      </c>
      <c r="R2712" t="s">
        <v>185</v>
      </c>
      <c r="S2712" t="s">
        <v>95</v>
      </c>
      <c r="T2712" t="s">
        <v>40</v>
      </c>
      <c r="U2712" t="s">
        <v>116</v>
      </c>
      <c r="V2712" t="s">
        <v>117</v>
      </c>
      <c r="W2712" t="s">
        <v>117</v>
      </c>
      <c r="X2712" t="s">
        <v>43</v>
      </c>
      <c r="Y2712" t="s">
        <v>55</v>
      </c>
      <c r="Z2712" t="s">
        <v>185</v>
      </c>
      <c r="AA2712" t="s">
        <v>258</v>
      </c>
      <c r="AB2712" t="s">
        <v>3871</v>
      </c>
      <c r="AC2712" t="s">
        <v>714</v>
      </c>
      <c r="AD2712" t="s">
        <v>58</v>
      </c>
    </row>
    <row r="2713" spans="1:30" hidden="1" x14ac:dyDescent="0.3">
      <c r="A2713" t="s">
        <v>11501</v>
      </c>
      <c r="B2713" t="s">
        <v>11502</v>
      </c>
      <c r="C2713" s="1" t="str">
        <f t="shared" si="448"/>
        <v>21:0506</v>
      </c>
      <c r="D2713" s="1" t="str">
        <f t="shared" si="455"/>
        <v>21:0168</v>
      </c>
      <c r="E2713" t="s">
        <v>11503</v>
      </c>
      <c r="F2713" t="s">
        <v>11504</v>
      </c>
      <c r="H2713">
        <v>54.291792800000003</v>
      </c>
      <c r="I2713">
        <v>-61.086467900000002</v>
      </c>
      <c r="J2713" s="1" t="str">
        <f t="shared" si="456"/>
        <v>NGR lake sediment grab sample</v>
      </c>
      <c r="K2713" s="1" t="str">
        <f t="shared" si="457"/>
        <v>&lt;177 micron (NGR)</v>
      </c>
      <c r="L2713">
        <v>19</v>
      </c>
      <c r="M2713" t="s">
        <v>191</v>
      </c>
      <c r="N2713">
        <v>374</v>
      </c>
      <c r="O2713" t="s">
        <v>104</v>
      </c>
      <c r="P2713" t="s">
        <v>576</v>
      </c>
      <c r="Q2713" t="s">
        <v>95</v>
      </c>
      <c r="R2713" t="s">
        <v>176</v>
      </c>
      <c r="S2713" t="s">
        <v>95</v>
      </c>
      <c r="T2713" t="s">
        <v>40</v>
      </c>
      <c r="U2713" t="s">
        <v>192</v>
      </c>
      <c r="V2713" t="s">
        <v>194</v>
      </c>
      <c r="W2713" t="s">
        <v>649</v>
      </c>
      <c r="X2713" t="s">
        <v>70</v>
      </c>
      <c r="Y2713" t="s">
        <v>136</v>
      </c>
      <c r="Z2713" t="s">
        <v>153</v>
      </c>
      <c r="AA2713" t="s">
        <v>135</v>
      </c>
      <c r="AB2713" t="s">
        <v>636</v>
      </c>
      <c r="AC2713" t="s">
        <v>37</v>
      </c>
      <c r="AD2713" t="s">
        <v>135</v>
      </c>
    </row>
    <row r="2714" spans="1:30" hidden="1" x14ac:dyDescent="0.3">
      <c r="A2714" t="s">
        <v>11505</v>
      </c>
      <c r="B2714" t="s">
        <v>11506</v>
      </c>
      <c r="C2714" s="1" t="str">
        <f t="shared" si="448"/>
        <v>21:0506</v>
      </c>
      <c r="D2714" s="1" t="str">
        <f t="shared" si="455"/>
        <v>21:0168</v>
      </c>
      <c r="E2714" t="s">
        <v>11507</v>
      </c>
      <c r="F2714" t="s">
        <v>11508</v>
      </c>
      <c r="H2714">
        <v>54.2649203</v>
      </c>
      <c r="I2714">
        <v>-61.1061251</v>
      </c>
      <c r="J2714" s="1" t="str">
        <f t="shared" si="456"/>
        <v>NGR lake sediment grab sample</v>
      </c>
      <c r="K2714" s="1" t="str">
        <f t="shared" si="457"/>
        <v>&lt;177 micron (NGR)</v>
      </c>
      <c r="L2714">
        <v>19</v>
      </c>
      <c r="M2714" t="s">
        <v>201</v>
      </c>
      <c r="N2714">
        <v>375</v>
      </c>
      <c r="O2714" t="s">
        <v>397</v>
      </c>
      <c r="P2714" t="s">
        <v>377</v>
      </c>
      <c r="Q2714" t="s">
        <v>39</v>
      </c>
      <c r="R2714" t="s">
        <v>131</v>
      </c>
      <c r="S2714" t="s">
        <v>38</v>
      </c>
      <c r="T2714" t="s">
        <v>194</v>
      </c>
      <c r="U2714" t="s">
        <v>3341</v>
      </c>
      <c r="V2714" t="s">
        <v>284</v>
      </c>
      <c r="W2714" t="s">
        <v>194</v>
      </c>
      <c r="X2714" t="s">
        <v>179</v>
      </c>
      <c r="Y2714" t="s">
        <v>68</v>
      </c>
      <c r="Z2714" t="s">
        <v>35</v>
      </c>
      <c r="AA2714" t="s">
        <v>45</v>
      </c>
      <c r="AB2714" t="s">
        <v>655</v>
      </c>
      <c r="AC2714" t="s">
        <v>484</v>
      </c>
      <c r="AD2714" t="s">
        <v>45</v>
      </c>
    </row>
    <row r="2715" spans="1:30" hidden="1" x14ac:dyDescent="0.3">
      <c r="A2715" t="s">
        <v>11509</v>
      </c>
      <c r="B2715" t="s">
        <v>11510</v>
      </c>
      <c r="C2715" s="1" t="str">
        <f t="shared" si="448"/>
        <v>21:0506</v>
      </c>
      <c r="D2715" s="1" t="str">
        <f t="shared" si="455"/>
        <v>21:0168</v>
      </c>
      <c r="E2715" t="s">
        <v>11511</v>
      </c>
      <c r="F2715" t="s">
        <v>11512</v>
      </c>
      <c r="H2715">
        <v>54.242844099999999</v>
      </c>
      <c r="I2715">
        <v>-61.107336400000001</v>
      </c>
      <c r="J2715" s="1" t="str">
        <f t="shared" si="456"/>
        <v>NGR lake sediment grab sample</v>
      </c>
      <c r="K2715" s="1" t="str">
        <f t="shared" si="457"/>
        <v>&lt;177 micron (NGR)</v>
      </c>
      <c r="L2715">
        <v>19</v>
      </c>
      <c r="M2715" t="s">
        <v>210</v>
      </c>
      <c r="N2715">
        <v>376</v>
      </c>
      <c r="O2715" t="s">
        <v>241</v>
      </c>
      <c r="P2715" t="s">
        <v>258</v>
      </c>
      <c r="Q2715" t="s">
        <v>55</v>
      </c>
      <c r="R2715" t="s">
        <v>165</v>
      </c>
      <c r="S2715" t="s">
        <v>130</v>
      </c>
      <c r="T2715" t="s">
        <v>40</v>
      </c>
      <c r="U2715" t="s">
        <v>11513</v>
      </c>
      <c r="V2715" t="s">
        <v>583</v>
      </c>
      <c r="W2715" t="s">
        <v>117</v>
      </c>
      <c r="X2715" t="s">
        <v>39</v>
      </c>
      <c r="Y2715" t="s">
        <v>130</v>
      </c>
      <c r="Z2715" t="s">
        <v>214</v>
      </c>
      <c r="AA2715" t="s">
        <v>241</v>
      </c>
      <c r="AB2715" t="s">
        <v>265</v>
      </c>
      <c r="AC2715" t="s">
        <v>7020</v>
      </c>
      <c r="AD2715" t="s">
        <v>2717</v>
      </c>
    </row>
    <row r="2716" spans="1:30" hidden="1" x14ac:dyDescent="0.3">
      <c r="A2716" t="s">
        <v>11514</v>
      </c>
      <c r="B2716" t="s">
        <v>11515</v>
      </c>
      <c r="C2716" s="1" t="str">
        <f t="shared" si="448"/>
        <v>21:0506</v>
      </c>
      <c r="D2716" s="1" t="str">
        <f t="shared" si="455"/>
        <v>21:0168</v>
      </c>
      <c r="E2716" t="s">
        <v>11516</v>
      </c>
      <c r="F2716" t="s">
        <v>11517</v>
      </c>
      <c r="H2716">
        <v>54.199933700000003</v>
      </c>
      <c r="I2716">
        <v>-61.108716700000002</v>
      </c>
      <c r="J2716" s="1" t="str">
        <f t="shared" si="456"/>
        <v>NGR lake sediment grab sample</v>
      </c>
      <c r="K2716" s="1" t="str">
        <f t="shared" si="457"/>
        <v>&lt;177 micron (NGR)</v>
      </c>
      <c r="L2716">
        <v>19</v>
      </c>
      <c r="M2716" t="s">
        <v>221</v>
      </c>
      <c r="N2716">
        <v>377</v>
      </c>
      <c r="O2716" t="s">
        <v>222</v>
      </c>
      <c r="P2716" t="s">
        <v>247</v>
      </c>
      <c r="Q2716" t="s">
        <v>55</v>
      </c>
      <c r="R2716" t="s">
        <v>92</v>
      </c>
      <c r="S2716" t="s">
        <v>185</v>
      </c>
      <c r="T2716" t="s">
        <v>40</v>
      </c>
      <c r="U2716" t="s">
        <v>6291</v>
      </c>
      <c r="V2716" t="s">
        <v>85</v>
      </c>
      <c r="W2716" t="s">
        <v>194</v>
      </c>
      <c r="X2716" t="s">
        <v>179</v>
      </c>
      <c r="Y2716" t="s">
        <v>38</v>
      </c>
      <c r="Z2716" t="s">
        <v>204</v>
      </c>
      <c r="AA2716" t="s">
        <v>44</v>
      </c>
      <c r="AB2716" t="s">
        <v>1182</v>
      </c>
      <c r="AC2716" t="s">
        <v>3439</v>
      </c>
      <c r="AD2716" t="s">
        <v>48</v>
      </c>
    </row>
    <row r="2717" spans="1:30" hidden="1" x14ac:dyDescent="0.3">
      <c r="A2717" t="s">
        <v>11518</v>
      </c>
      <c r="B2717" t="s">
        <v>11519</v>
      </c>
      <c r="C2717" s="1" t="str">
        <f t="shared" si="448"/>
        <v>21:0506</v>
      </c>
      <c r="D2717" s="1" t="str">
        <f t="shared" si="455"/>
        <v>21:0168</v>
      </c>
      <c r="E2717" t="s">
        <v>11520</v>
      </c>
      <c r="F2717" t="s">
        <v>11521</v>
      </c>
      <c r="H2717">
        <v>54.166048699999997</v>
      </c>
      <c r="I2717">
        <v>-61.074952500000002</v>
      </c>
      <c r="J2717" s="1" t="str">
        <f t="shared" si="456"/>
        <v>NGR lake sediment grab sample</v>
      </c>
      <c r="K2717" s="1" t="str">
        <f t="shared" si="457"/>
        <v>&lt;177 micron (NGR)</v>
      </c>
      <c r="L2717">
        <v>19</v>
      </c>
      <c r="M2717" t="s">
        <v>230</v>
      </c>
      <c r="N2717">
        <v>378</v>
      </c>
      <c r="O2717" t="s">
        <v>1464</v>
      </c>
      <c r="P2717" t="s">
        <v>232</v>
      </c>
      <c r="Q2717" t="s">
        <v>95</v>
      </c>
      <c r="R2717" t="s">
        <v>131</v>
      </c>
      <c r="S2717" t="s">
        <v>165</v>
      </c>
      <c r="T2717" t="s">
        <v>40</v>
      </c>
      <c r="U2717" t="s">
        <v>1174</v>
      </c>
      <c r="V2717" t="s">
        <v>92</v>
      </c>
      <c r="W2717" t="s">
        <v>40</v>
      </c>
      <c r="X2717" t="s">
        <v>153</v>
      </c>
      <c r="Y2717" t="s">
        <v>131</v>
      </c>
      <c r="Z2717" t="s">
        <v>258</v>
      </c>
      <c r="AA2717" t="s">
        <v>44</v>
      </c>
      <c r="AB2717" t="s">
        <v>1192</v>
      </c>
      <c r="AC2717" t="s">
        <v>777</v>
      </c>
      <c r="AD2717" t="s">
        <v>122</v>
      </c>
    </row>
    <row r="2718" spans="1:30" hidden="1" x14ac:dyDescent="0.3">
      <c r="A2718" t="s">
        <v>11522</v>
      </c>
      <c r="B2718" t="s">
        <v>11523</v>
      </c>
      <c r="C2718" s="1" t="str">
        <f t="shared" si="448"/>
        <v>21:0506</v>
      </c>
      <c r="D2718" s="1" t="str">
        <f t="shared" si="455"/>
        <v>21:0168</v>
      </c>
      <c r="E2718" t="s">
        <v>11524</v>
      </c>
      <c r="F2718" t="s">
        <v>11525</v>
      </c>
      <c r="H2718">
        <v>54.130740799999998</v>
      </c>
      <c r="I2718">
        <v>-61.101112200000003</v>
      </c>
      <c r="J2718" s="1" t="str">
        <f t="shared" si="456"/>
        <v>NGR lake sediment grab sample</v>
      </c>
      <c r="K2718" s="1" t="str">
        <f t="shared" si="457"/>
        <v>&lt;177 micron (NGR)</v>
      </c>
      <c r="L2718">
        <v>19</v>
      </c>
      <c r="M2718" t="s">
        <v>238</v>
      </c>
      <c r="N2718">
        <v>379</v>
      </c>
      <c r="O2718" t="s">
        <v>873</v>
      </c>
      <c r="P2718" t="s">
        <v>36</v>
      </c>
      <c r="Q2718" t="s">
        <v>95</v>
      </c>
      <c r="R2718" t="s">
        <v>153</v>
      </c>
      <c r="S2718" t="s">
        <v>131</v>
      </c>
      <c r="T2718" t="s">
        <v>194</v>
      </c>
      <c r="U2718" t="s">
        <v>1451</v>
      </c>
      <c r="V2718" t="s">
        <v>565</v>
      </c>
      <c r="W2718" t="s">
        <v>40</v>
      </c>
      <c r="X2718" t="s">
        <v>179</v>
      </c>
      <c r="Y2718" t="s">
        <v>39</v>
      </c>
      <c r="Z2718" t="s">
        <v>263</v>
      </c>
      <c r="AA2718" t="s">
        <v>58</v>
      </c>
      <c r="AB2718" t="s">
        <v>683</v>
      </c>
      <c r="AC2718" t="s">
        <v>596</v>
      </c>
      <c r="AD2718" t="s">
        <v>196</v>
      </c>
    </row>
    <row r="2719" spans="1:30" hidden="1" x14ac:dyDescent="0.3">
      <c r="A2719" t="s">
        <v>11526</v>
      </c>
      <c r="B2719" t="s">
        <v>11527</v>
      </c>
      <c r="C2719" s="1" t="str">
        <f t="shared" si="448"/>
        <v>21:0506</v>
      </c>
      <c r="D2719" s="1" t="str">
        <f t="shared" si="455"/>
        <v>21:0168</v>
      </c>
      <c r="E2719" t="s">
        <v>11528</v>
      </c>
      <c r="F2719" t="s">
        <v>11529</v>
      </c>
      <c r="H2719">
        <v>54.0916517</v>
      </c>
      <c r="I2719">
        <v>-61.107731600000001</v>
      </c>
      <c r="J2719" s="1" t="str">
        <f t="shared" si="456"/>
        <v>NGR lake sediment grab sample</v>
      </c>
      <c r="K2719" s="1" t="str">
        <f t="shared" si="457"/>
        <v>&lt;177 micron (NGR)</v>
      </c>
      <c r="L2719">
        <v>19</v>
      </c>
      <c r="M2719" t="s">
        <v>246</v>
      </c>
      <c r="N2719">
        <v>380</v>
      </c>
      <c r="O2719" t="s">
        <v>108</v>
      </c>
      <c r="P2719" t="s">
        <v>54</v>
      </c>
      <c r="Q2719" t="s">
        <v>95</v>
      </c>
      <c r="R2719" t="s">
        <v>119</v>
      </c>
      <c r="S2719" t="s">
        <v>95</v>
      </c>
      <c r="T2719" t="s">
        <v>40</v>
      </c>
      <c r="U2719" t="s">
        <v>196</v>
      </c>
      <c r="V2719" t="s">
        <v>233</v>
      </c>
      <c r="W2719" t="s">
        <v>40</v>
      </c>
      <c r="X2719" t="s">
        <v>179</v>
      </c>
      <c r="Y2719" t="s">
        <v>95</v>
      </c>
      <c r="Z2719" t="s">
        <v>67</v>
      </c>
      <c r="AA2719" t="s">
        <v>214</v>
      </c>
      <c r="AB2719" t="s">
        <v>10389</v>
      </c>
      <c r="AC2719" t="s">
        <v>5641</v>
      </c>
      <c r="AD2719" t="s">
        <v>107</v>
      </c>
    </row>
    <row r="2720" spans="1:30" hidden="1" x14ac:dyDescent="0.3">
      <c r="A2720" t="s">
        <v>11530</v>
      </c>
      <c r="B2720" t="s">
        <v>11531</v>
      </c>
      <c r="C2720" s="1" t="str">
        <f t="shared" si="448"/>
        <v>21:0506</v>
      </c>
      <c r="D2720" s="1" t="str">
        <f t="shared" si="455"/>
        <v>21:0168</v>
      </c>
      <c r="E2720" t="s">
        <v>11532</v>
      </c>
      <c r="F2720" t="s">
        <v>11533</v>
      </c>
      <c r="H2720">
        <v>54.096905999999997</v>
      </c>
      <c r="I2720">
        <v>-61.254905899999997</v>
      </c>
      <c r="J2720" s="1" t="str">
        <f t="shared" si="456"/>
        <v>NGR lake sediment grab sample</v>
      </c>
      <c r="K2720" s="1" t="str">
        <f t="shared" si="457"/>
        <v>&lt;177 micron (NGR)</v>
      </c>
      <c r="L2720">
        <v>20</v>
      </c>
      <c r="M2720" t="s">
        <v>34</v>
      </c>
      <c r="N2720">
        <v>381</v>
      </c>
      <c r="O2720" t="s">
        <v>335</v>
      </c>
      <c r="P2720" t="s">
        <v>192</v>
      </c>
      <c r="Q2720" t="s">
        <v>136</v>
      </c>
      <c r="R2720" t="s">
        <v>131</v>
      </c>
      <c r="S2720" t="s">
        <v>39</v>
      </c>
      <c r="T2720" t="s">
        <v>117</v>
      </c>
      <c r="U2720" t="s">
        <v>2422</v>
      </c>
      <c r="V2720" t="s">
        <v>42</v>
      </c>
      <c r="W2720" t="s">
        <v>40</v>
      </c>
      <c r="X2720" t="s">
        <v>43</v>
      </c>
      <c r="Y2720" t="s">
        <v>39</v>
      </c>
      <c r="Z2720" t="s">
        <v>204</v>
      </c>
      <c r="AA2720" t="s">
        <v>314</v>
      </c>
      <c r="AB2720" t="s">
        <v>650</v>
      </c>
      <c r="AC2720" t="s">
        <v>947</v>
      </c>
      <c r="AD2720" t="s">
        <v>44</v>
      </c>
    </row>
    <row r="2721" spans="1:30" hidden="1" x14ac:dyDescent="0.3">
      <c r="A2721" t="s">
        <v>11534</v>
      </c>
      <c r="B2721" t="s">
        <v>11535</v>
      </c>
      <c r="C2721" s="1" t="str">
        <f t="shared" si="448"/>
        <v>21:0506</v>
      </c>
      <c r="D2721" s="1" t="str">
        <f t="shared" si="455"/>
        <v>21:0168</v>
      </c>
      <c r="E2721" t="s">
        <v>11536</v>
      </c>
      <c r="F2721" t="s">
        <v>11537</v>
      </c>
      <c r="H2721">
        <v>54.0947836</v>
      </c>
      <c r="I2721">
        <v>-61.143741300000002</v>
      </c>
      <c r="J2721" s="1" t="str">
        <f t="shared" si="456"/>
        <v>NGR lake sediment grab sample</v>
      </c>
      <c r="K2721" s="1" t="str">
        <f t="shared" si="457"/>
        <v>&lt;177 micron (NGR)</v>
      </c>
      <c r="L2721">
        <v>20</v>
      </c>
      <c r="M2721" t="s">
        <v>76</v>
      </c>
      <c r="N2721">
        <v>382</v>
      </c>
      <c r="O2721" t="s">
        <v>270</v>
      </c>
      <c r="P2721" t="s">
        <v>169</v>
      </c>
      <c r="Q2721" t="s">
        <v>95</v>
      </c>
      <c r="R2721" t="s">
        <v>185</v>
      </c>
      <c r="S2721" t="s">
        <v>153</v>
      </c>
      <c r="T2721" t="s">
        <v>40</v>
      </c>
      <c r="U2721" t="s">
        <v>1502</v>
      </c>
      <c r="V2721" t="s">
        <v>284</v>
      </c>
      <c r="W2721" t="s">
        <v>40</v>
      </c>
      <c r="X2721" t="s">
        <v>43</v>
      </c>
      <c r="Y2721" t="s">
        <v>39</v>
      </c>
      <c r="Z2721" t="s">
        <v>35</v>
      </c>
      <c r="AA2721" t="s">
        <v>258</v>
      </c>
      <c r="AB2721" t="s">
        <v>655</v>
      </c>
      <c r="AC2721" t="s">
        <v>179</v>
      </c>
      <c r="AD2721" t="s">
        <v>214</v>
      </c>
    </row>
    <row r="2722" spans="1:30" hidden="1" x14ac:dyDescent="0.3">
      <c r="A2722" t="s">
        <v>11538</v>
      </c>
      <c r="B2722" t="s">
        <v>11539</v>
      </c>
      <c r="C2722" s="1" t="str">
        <f t="shared" si="448"/>
        <v>21:0506</v>
      </c>
      <c r="D2722" s="1" t="str">
        <f t="shared" si="455"/>
        <v>21:0168</v>
      </c>
      <c r="E2722" t="s">
        <v>11540</v>
      </c>
      <c r="F2722" t="s">
        <v>11541</v>
      </c>
      <c r="H2722">
        <v>54.069363799999998</v>
      </c>
      <c r="I2722">
        <v>-61.217548299999997</v>
      </c>
      <c r="J2722" s="1" t="str">
        <f t="shared" si="456"/>
        <v>NGR lake sediment grab sample</v>
      </c>
      <c r="K2722" s="1" t="str">
        <f t="shared" si="457"/>
        <v>&lt;177 micron (NGR)</v>
      </c>
      <c r="L2722">
        <v>20</v>
      </c>
      <c r="M2722" t="s">
        <v>91</v>
      </c>
      <c r="N2722">
        <v>383</v>
      </c>
      <c r="O2722" t="s">
        <v>165</v>
      </c>
      <c r="P2722" t="s">
        <v>276</v>
      </c>
      <c r="Q2722" t="s">
        <v>55</v>
      </c>
      <c r="R2722" t="s">
        <v>38</v>
      </c>
      <c r="S2722" t="s">
        <v>39</v>
      </c>
      <c r="T2722" t="s">
        <v>40</v>
      </c>
      <c r="U2722" t="s">
        <v>283</v>
      </c>
      <c r="V2722" t="s">
        <v>390</v>
      </c>
      <c r="W2722" t="s">
        <v>40</v>
      </c>
      <c r="X2722" t="s">
        <v>43</v>
      </c>
      <c r="Y2722" t="s">
        <v>95</v>
      </c>
      <c r="Z2722" t="s">
        <v>153</v>
      </c>
      <c r="AA2722" t="s">
        <v>58</v>
      </c>
      <c r="AB2722" t="s">
        <v>247</v>
      </c>
      <c r="AC2722" t="s">
        <v>596</v>
      </c>
      <c r="AD2722" t="s">
        <v>258</v>
      </c>
    </row>
    <row r="2723" spans="1:30" hidden="1" x14ac:dyDescent="0.3">
      <c r="A2723" t="s">
        <v>11542</v>
      </c>
      <c r="B2723" t="s">
        <v>11543</v>
      </c>
      <c r="C2723" s="1" t="str">
        <f t="shared" si="448"/>
        <v>21:0506</v>
      </c>
      <c r="D2723" s="1" t="str">
        <f t="shared" si="455"/>
        <v>21:0168</v>
      </c>
      <c r="E2723" t="s">
        <v>11544</v>
      </c>
      <c r="F2723" t="s">
        <v>11545</v>
      </c>
      <c r="H2723">
        <v>54.0878868</v>
      </c>
      <c r="I2723">
        <v>-61.228252099999999</v>
      </c>
      <c r="J2723" s="1" t="str">
        <f t="shared" si="456"/>
        <v>NGR lake sediment grab sample</v>
      </c>
      <c r="K2723" s="1" t="str">
        <f t="shared" si="457"/>
        <v>&lt;177 micron (NGR)</v>
      </c>
      <c r="L2723">
        <v>20</v>
      </c>
      <c r="M2723" t="s">
        <v>102</v>
      </c>
      <c r="N2723">
        <v>384</v>
      </c>
      <c r="O2723" t="s">
        <v>571</v>
      </c>
      <c r="P2723" t="s">
        <v>193</v>
      </c>
      <c r="Q2723" t="s">
        <v>39</v>
      </c>
      <c r="R2723" t="s">
        <v>136</v>
      </c>
      <c r="S2723" t="s">
        <v>136</v>
      </c>
      <c r="T2723" t="s">
        <v>40</v>
      </c>
      <c r="U2723" t="s">
        <v>107</v>
      </c>
      <c r="V2723" t="s">
        <v>620</v>
      </c>
      <c r="W2723" t="s">
        <v>40</v>
      </c>
      <c r="X2723" t="s">
        <v>179</v>
      </c>
      <c r="Y2723" t="s">
        <v>37</v>
      </c>
      <c r="Z2723" t="s">
        <v>204</v>
      </c>
      <c r="AA2723" t="s">
        <v>44</v>
      </c>
      <c r="AB2723" t="s">
        <v>519</v>
      </c>
      <c r="AC2723" t="s">
        <v>714</v>
      </c>
      <c r="AD2723" t="s">
        <v>258</v>
      </c>
    </row>
    <row r="2724" spans="1:30" hidden="1" x14ac:dyDescent="0.3">
      <c r="A2724" t="s">
        <v>11546</v>
      </c>
      <c r="B2724" t="s">
        <v>11547</v>
      </c>
      <c r="C2724" s="1" t="str">
        <f t="shared" ref="C2724:C2787" si="458">HYPERLINK("http://geochem.nrcan.gc.ca/cdogs/content/bdl/bdl210506_e.htm", "21:0506")</f>
        <v>21:0506</v>
      </c>
      <c r="D2724" s="1" t="str">
        <f t="shared" si="455"/>
        <v>21:0168</v>
      </c>
      <c r="E2724" t="s">
        <v>11532</v>
      </c>
      <c r="F2724" t="s">
        <v>11548</v>
      </c>
      <c r="H2724">
        <v>54.096905999999997</v>
      </c>
      <c r="I2724">
        <v>-61.254905899999997</v>
      </c>
      <c r="J2724" s="1" t="str">
        <f t="shared" si="456"/>
        <v>NGR lake sediment grab sample</v>
      </c>
      <c r="K2724" s="1" t="str">
        <f t="shared" si="457"/>
        <v>&lt;177 micron (NGR)</v>
      </c>
      <c r="L2724">
        <v>20</v>
      </c>
      <c r="M2724" t="s">
        <v>52</v>
      </c>
      <c r="N2724">
        <v>385</v>
      </c>
      <c r="O2724" t="s">
        <v>108</v>
      </c>
      <c r="P2724" t="s">
        <v>192</v>
      </c>
      <c r="Q2724" t="s">
        <v>37</v>
      </c>
      <c r="R2724" t="s">
        <v>131</v>
      </c>
      <c r="S2724" t="s">
        <v>95</v>
      </c>
      <c r="T2724" t="s">
        <v>40</v>
      </c>
      <c r="U2724" t="s">
        <v>196</v>
      </c>
      <c r="V2724" t="s">
        <v>106</v>
      </c>
      <c r="W2724" t="s">
        <v>40</v>
      </c>
      <c r="X2724" t="s">
        <v>43</v>
      </c>
      <c r="Y2724" t="s">
        <v>39</v>
      </c>
      <c r="Z2724" t="s">
        <v>263</v>
      </c>
      <c r="AA2724" t="s">
        <v>83</v>
      </c>
      <c r="AB2724" t="s">
        <v>2036</v>
      </c>
      <c r="AC2724" t="s">
        <v>740</v>
      </c>
      <c r="AD2724" t="s">
        <v>258</v>
      </c>
    </row>
    <row r="2725" spans="1:30" hidden="1" x14ac:dyDescent="0.3">
      <c r="A2725" t="s">
        <v>11549</v>
      </c>
      <c r="B2725" t="s">
        <v>11550</v>
      </c>
      <c r="C2725" s="1" t="str">
        <f t="shared" si="458"/>
        <v>21:0506</v>
      </c>
      <c r="D2725" s="1" t="str">
        <f t="shared" si="455"/>
        <v>21:0168</v>
      </c>
      <c r="E2725" t="s">
        <v>11532</v>
      </c>
      <c r="F2725" t="s">
        <v>11551</v>
      </c>
      <c r="H2725">
        <v>54.096905999999997</v>
      </c>
      <c r="I2725">
        <v>-61.254905899999997</v>
      </c>
      <c r="J2725" s="1" t="str">
        <f t="shared" si="456"/>
        <v>NGR lake sediment grab sample</v>
      </c>
      <c r="K2725" s="1" t="str">
        <f t="shared" si="457"/>
        <v>&lt;177 micron (NGR)</v>
      </c>
      <c r="L2725">
        <v>20</v>
      </c>
      <c r="M2725" t="s">
        <v>65</v>
      </c>
      <c r="N2725">
        <v>386</v>
      </c>
      <c r="O2725" t="s">
        <v>383</v>
      </c>
      <c r="P2725" t="s">
        <v>377</v>
      </c>
      <c r="Q2725" t="s">
        <v>37</v>
      </c>
      <c r="R2725" t="s">
        <v>131</v>
      </c>
      <c r="S2725" t="s">
        <v>95</v>
      </c>
      <c r="T2725" t="s">
        <v>40</v>
      </c>
      <c r="U2725" t="s">
        <v>3952</v>
      </c>
      <c r="V2725" t="s">
        <v>133</v>
      </c>
      <c r="W2725" t="s">
        <v>40</v>
      </c>
      <c r="X2725" t="s">
        <v>43</v>
      </c>
      <c r="Y2725" t="s">
        <v>55</v>
      </c>
      <c r="Z2725" t="s">
        <v>204</v>
      </c>
      <c r="AA2725" t="s">
        <v>115</v>
      </c>
      <c r="AB2725" t="s">
        <v>744</v>
      </c>
      <c r="AC2725" t="s">
        <v>505</v>
      </c>
      <c r="AD2725" t="s">
        <v>258</v>
      </c>
    </row>
    <row r="2726" spans="1:30" hidden="1" x14ac:dyDescent="0.3">
      <c r="A2726" t="s">
        <v>11552</v>
      </c>
      <c r="B2726" t="s">
        <v>11553</v>
      </c>
      <c r="C2726" s="1" t="str">
        <f t="shared" si="458"/>
        <v>21:0506</v>
      </c>
      <c r="D2726" s="1" t="str">
        <f t="shared" si="455"/>
        <v>21:0168</v>
      </c>
      <c r="E2726" t="s">
        <v>11554</v>
      </c>
      <c r="F2726" t="s">
        <v>11555</v>
      </c>
      <c r="H2726">
        <v>54.052654799999999</v>
      </c>
      <c r="I2726">
        <v>-61.331694599999999</v>
      </c>
      <c r="J2726" s="1" t="str">
        <f t="shared" si="456"/>
        <v>NGR lake sediment grab sample</v>
      </c>
      <c r="K2726" s="1" t="str">
        <f t="shared" si="457"/>
        <v>&lt;177 micron (NGR)</v>
      </c>
      <c r="L2726">
        <v>20</v>
      </c>
      <c r="M2726" t="s">
        <v>113</v>
      </c>
      <c r="N2726">
        <v>387</v>
      </c>
      <c r="O2726" t="s">
        <v>397</v>
      </c>
      <c r="P2726" t="s">
        <v>185</v>
      </c>
      <c r="Q2726" t="s">
        <v>39</v>
      </c>
      <c r="R2726" t="s">
        <v>68</v>
      </c>
      <c r="S2726" t="s">
        <v>95</v>
      </c>
      <c r="T2726" t="s">
        <v>40</v>
      </c>
      <c r="U2726" t="s">
        <v>576</v>
      </c>
      <c r="V2726" t="s">
        <v>248</v>
      </c>
      <c r="W2726" t="s">
        <v>40</v>
      </c>
      <c r="X2726" t="s">
        <v>179</v>
      </c>
      <c r="Y2726" t="s">
        <v>55</v>
      </c>
      <c r="Z2726" t="s">
        <v>164</v>
      </c>
      <c r="AA2726" t="s">
        <v>135</v>
      </c>
      <c r="AB2726" t="s">
        <v>695</v>
      </c>
      <c r="AC2726" t="s">
        <v>47</v>
      </c>
      <c r="AD2726" t="s">
        <v>44</v>
      </c>
    </row>
    <row r="2727" spans="1:30" hidden="1" x14ac:dyDescent="0.3">
      <c r="A2727" t="s">
        <v>11556</v>
      </c>
      <c r="B2727" t="s">
        <v>11557</v>
      </c>
      <c r="C2727" s="1" t="str">
        <f t="shared" si="458"/>
        <v>21:0506</v>
      </c>
      <c r="D2727" s="1" t="str">
        <f t="shared" si="455"/>
        <v>21:0168</v>
      </c>
      <c r="E2727" t="s">
        <v>11558</v>
      </c>
      <c r="F2727" t="s">
        <v>11559</v>
      </c>
      <c r="H2727">
        <v>54.026027800000001</v>
      </c>
      <c r="I2727">
        <v>-61.342638700000002</v>
      </c>
      <c r="J2727" s="1" t="str">
        <f t="shared" si="456"/>
        <v>NGR lake sediment grab sample</v>
      </c>
      <c r="K2727" s="1" t="str">
        <f t="shared" si="457"/>
        <v>&lt;177 micron (NGR)</v>
      </c>
      <c r="L2727">
        <v>20</v>
      </c>
      <c r="M2727" t="s">
        <v>127</v>
      </c>
      <c r="N2727">
        <v>388</v>
      </c>
      <c r="O2727" t="s">
        <v>423</v>
      </c>
      <c r="P2727" t="s">
        <v>192</v>
      </c>
      <c r="Q2727" t="s">
        <v>55</v>
      </c>
      <c r="R2727" t="s">
        <v>38</v>
      </c>
      <c r="S2727" t="s">
        <v>192</v>
      </c>
      <c r="T2727" t="s">
        <v>40</v>
      </c>
      <c r="U2727" t="s">
        <v>1534</v>
      </c>
      <c r="V2727" t="s">
        <v>1503</v>
      </c>
      <c r="W2727" t="s">
        <v>40</v>
      </c>
      <c r="X2727" t="s">
        <v>179</v>
      </c>
      <c r="Y2727" t="s">
        <v>153</v>
      </c>
      <c r="Z2727" t="s">
        <v>211</v>
      </c>
      <c r="AA2727" t="s">
        <v>258</v>
      </c>
      <c r="AB2727" t="s">
        <v>547</v>
      </c>
      <c r="AC2727" t="s">
        <v>2776</v>
      </c>
      <c r="AD2727" t="s">
        <v>107</v>
      </c>
    </row>
    <row r="2728" spans="1:30" hidden="1" x14ac:dyDescent="0.3">
      <c r="A2728" t="s">
        <v>11560</v>
      </c>
      <c r="B2728" t="s">
        <v>11561</v>
      </c>
      <c r="C2728" s="1" t="str">
        <f t="shared" si="458"/>
        <v>21:0506</v>
      </c>
      <c r="D2728" s="1" t="str">
        <f t="shared" si="455"/>
        <v>21:0168</v>
      </c>
      <c r="E2728" t="s">
        <v>11562</v>
      </c>
      <c r="F2728" t="s">
        <v>11563</v>
      </c>
      <c r="H2728">
        <v>54.005689599999997</v>
      </c>
      <c r="I2728">
        <v>-61.3325368</v>
      </c>
      <c r="J2728" s="1" t="str">
        <f t="shared" si="456"/>
        <v>NGR lake sediment grab sample</v>
      </c>
      <c r="K2728" s="1" t="str">
        <f t="shared" si="457"/>
        <v>&lt;177 micron (NGR)</v>
      </c>
      <c r="L2728">
        <v>20</v>
      </c>
      <c r="M2728" t="s">
        <v>142</v>
      </c>
      <c r="N2728">
        <v>389</v>
      </c>
      <c r="O2728" t="s">
        <v>256</v>
      </c>
      <c r="P2728" t="s">
        <v>36</v>
      </c>
      <c r="Q2728" t="s">
        <v>39</v>
      </c>
      <c r="R2728" t="s">
        <v>55</v>
      </c>
      <c r="S2728" t="s">
        <v>95</v>
      </c>
      <c r="T2728" t="s">
        <v>40</v>
      </c>
      <c r="U2728" t="s">
        <v>571</v>
      </c>
      <c r="V2728" t="s">
        <v>117</v>
      </c>
      <c r="W2728" t="s">
        <v>40</v>
      </c>
      <c r="X2728" t="s">
        <v>179</v>
      </c>
      <c r="Y2728" t="s">
        <v>95</v>
      </c>
      <c r="Z2728" t="s">
        <v>153</v>
      </c>
      <c r="AA2728" t="s">
        <v>214</v>
      </c>
      <c r="AB2728" t="s">
        <v>164</v>
      </c>
      <c r="AC2728" t="s">
        <v>179</v>
      </c>
      <c r="AD2728" t="s">
        <v>258</v>
      </c>
    </row>
    <row r="2729" spans="1:30" hidden="1" x14ac:dyDescent="0.3">
      <c r="A2729" t="s">
        <v>11564</v>
      </c>
      <c r="B2729" t="s">
        <v>11565</v>
      </c>
      <c r="C2729" s="1" t="str">
        <f t="shared" si="458"/>
        <v>21:0506</v>
      </c>
      <c r="D2729" s="1" t="str">
        <f t="shared" si="455"/>
        <v>21:0168</v>
      </c>
      <c r="E2729" t="s">
        <v>11566</v>
      </c>
      <c r="F2729" t="s">
        <v>11567</v>
      </c>
      <c r="H2729">
        <v>54.0123873</v>
      </c>
      <c r="I2729">
        <v>-61.365310700000002</v>
      </c>
      <c r="J2729" s="1" t="str">
        <f t="shared" si="456"/>
        <v>NGR lake sediment grab sample</v>
      </c>
      <c r="K2729" s="1" t="str">
        <f t="shared" si="457"/>
        <v>&lt;177 micron (NGR)</v>
      </c>
      <c r="L2729">
        <v>20</v>
      </c>
      <c r="M2729" t="s">
        <v>150</v>
      </c>
      <c r="N2729">
        <v>390</v>
      </c>
      <c r="O2729" t="s">
        <v>67</v>
      </c>
      <c r="P2729" t="s">
        <v>232</v>
      </c>
      <c r="Q2729" t="s">
        <v>95</v>
      </c>
      <c r="R2729" t="s">
        <v>37</v>
      </c>
      <c r="S2729" t="s">
        <v>95</v>
      </c>
      <c r="T2729" t="s">
        <v>117</v>
      </c>
      <c r="U2729" t="s">
        <v>204</v>
      </c>
      <c r="V2729" t="s">
        <v>248</v>
      </c>
      <c r="W2729" t="s">
        <v>40</v>
      </c>
      <c r="X2729" t="s">
        <v>179</v>
      </c>
      <c r="Y2729" t="s">
        <v>95</v>
      </c>
      <c r="Z2729" t="s">
        <v>67</v>
      </c>
      <c r="AA2729" t="s">
        <v>314</v>
      </c>
      <c r="AB2729" t="s">
        <v>249</v>
      </c>
      <c r="AC2729" t="s">
        <v>39</v>
      </c>
      <c r="AD2729" t="s">
        <v>45</v>
      </c>
    </row>
    <row r="2730" spans="1:30" hidden="1" x14ac:dyDescent="0.3">
      <c r="A2730" t="s">
        <v>11568</v>
      </c>
      <c r="B2730" t="s">
        <v>11569</v>
      </c>
      <c r="C2730" s="1" t="str">
        <f t="shared" si="458"/>
        <v>21:0506</v>
      </c>
      <c r="D2730" s="1" t="str">
        <f t="shared" si="455"/>
        <v>21:0168</v>
      </c>
      <c r="E2730" t="s">
        <v>11570</v>
      </c>
      <c r="F2730" t="s">
        <v>11571</v>
      </c>
      <c r="H2730">
        <v>54.035333100000003</v>
      </c>
      <c r="I2730">
        <v>-61.381008999999999</v>
      </c>
      <c r="J2730" s="1" t="str">
        <f t="shared" si="456"/>
        <v>NGR lake sediment grab sample</v>
      </c>
      <c r="K2730" s="1" t="str">
        <f t="shared" si="457"/>
        <v>&lt;177 micron (NGR)</v>
      </c>
      <c r="L2730">
        <v>20</v>
      </c>
      <c r="M2730" t="s">
        <v>175</v>
      </c>
      <c r="N2730">
        <v>391</v>
      </c>
      <c r="O2730" t="s">
        <v>128</v>
      </c>
      <c r="P2730" t="s">
        <v>164</v>
      </c>
      <c r="Q2730" t="s">
        <v>55</v>
      </c>
      <c r="R2730" t="s">
        <v>136</v>
      </c>
      <c r="S2730" t="s">
        <v>38</v>
      </c>
      <c r="T2730" t="s">
        <v>194</v>
      </c>
      <c r="U2730" t="s">
        <v>660</v>
      </c>
      <c r="V2730" t="s">
        <v>106</v>
      </c>
      <c r="W2730" t="s">
        <v>40</v>
      </c>
      <c r="X2730" t="s">
        <v>43</v>
      </c>
      <c r="Y2730" t="s">
        <v>131</v>
      </c>
      <c r="Z2730" t="s">
        <v>58</v>
      </c>
      <c r="AA2730" t="s">
        <v>44</v>
      </c>
      <c r="AB2730" t="s">
        <v>547</v>
      </c>
      <c r="AC2730" t="s">
        <v>484</v>
      </c>
      <c r="AD2730" t="s">
        <v>409</v>
      </c>
    </row>
    <row r="2731" spans="1:30" hidden="1" x14ac:dyDescent="0.3">
      <c r="A2731" t="s">
        <v>11572</v>
      </c>
      <c r="B2731" t="s">
        <v>11573</v>
      </c>
      <c r="C2731" s="1" t="str">
        <f t="shared" si="458"/>
        <v>21:0506</v>
      </c>
      <c r="D2731" s="1" t="str">
        <f t="shared" si="455"/>
        <v>21:0168</v>
      </c>
      <c r="E2731" t="s">
        <v>11574</v>
      </c>
      <c r="F2731" t="s">
        <v>11575</v>
      </c>
      <c r="H2731">
        <v>54.1072864</v>
      </c>
      <c r="I2731">
        <v>-61.295526600000002</v>
      </c>
      <c r="J2731" s="1" t="str">
        <f t="shared" si="456"/>
        <v>NGR lake sediment grab sample</v>
      </c>
      <c r="K2731" s="1" t="str">
        <f t="shared" si="457"/>
        <v>&lt;177 micron (NGR)</v>
      </c>
      <c r="L2731">
        <v>20</v>
      </c>
      <c r="M2731" t="s">
        <v>184</v>
      </c>
      <c r="N2731">
        <v>392</v>
      </c>
      <c r="O2731" t="s">
        <v>108</v>
      </c>
      <c r="P2731" t="s">
        <v>192</v>
      </c>
      <c r="Q2731" t="s">
        <v>55</v>
      </c>
      <c r="R2731" t="s">
        <v>37</v>
      </c>
      <c r="S2731" t="s">
        <v>185</v>
      </c>
      <c r="T2731" t="s">
        <v>40</v>
      </c>
      <c r="U2731" t="s">
        <v>1206</v>
      </c>
      <c r="V2731" t="s">
        <v>1866</v>
      </c>
      <c r="W2731" t="s">
        <v>40</v>
      </c>
      <c r="X2731" t="s">
        <v>179</v>
      </c>
      <c r="Y2731" t="s">
        <v>39</v>
      </c>
      <c r="Z2731" t="s">
        <v>214</v>
      </c>
      <c r="AA2731" t="s">
        <v>44</v>
      </c>
      <c r="AB2731" t="s">
        <v>462</v>
      </c>
      <c r="AC2731" t="s">
        <v>620</v>
      </c>
      <c r="AD2731" t="s">
        <v>83</v>
      </c>
    </row>
    <row r="2732" spans="1:30" hidden="1" x14ac:dyDescent="0.3">
      <c r="A2732" t="s">
        <v>11576</v>
      </c>
      <c r="B2732" t="s">
        <v>11577</v>
      </c>
      <c r="C2732" s="1" t="str">
        <f t="shared" si="458"/>
        <v>21:0506</v>
      </c>
      <c r="D2732" s="1" t="str">
        <f t="shared" si="455"/>
        <v>21:0168</v>
      </c>
      <c r="E2732" t="s">
        <v>11578</v>
      </c>
      <c r="F2732" t="s">
        <v>11579</v>
      </c>
      <c r="H2732">
        <v>54.122346499999999</v>
      </c>
      <c r="I2732">
        <v>-61.301488200000001</v>
      </c>
      <c r="J2732" s="1" t="str">
        <f t="shared" si="456"/>
        <v>NGR lake sediment grab sample</v>
      </c>
      <c r="K2732" s="1" t="str">
        <f t="shared" si="457"/>
        <v>&lt;177 micron (NGR)</v>
      </c>
      <c r="L2732">
        <v>20</v>
      </c>
      <c r="M2732" t="s">
        <v>191</v>
      </c>
      <c r="N2732">
        <v>393</v>
      </c>
      <c r="O2732" t="s">
        <v>247</v>
      </c>
      <c r="P2732" t="s">
        <v>193</v>
      </c>
      <c r="Q2732" t="s">
        <v>39</v>
      </c>
      <c r="R2732" t="s">
        <v>68</v>
      </c>
      <c r="S2732" t="s">
        <v>39</v>
      </c>
      <c r="T2732" t="s">
        <v>40</v>
      </c>
      <c r="U2732" t="s">
        <v>1295</v>
      </c>
      <c r="V2732" t="s">
        <v>57</v>
      </c>
      <c r="W2732" t="s">
        <v>40</v>
      </c>
      <c r="X2732" t="s">
        <v>179</v>
      </c>
      <c r="Y2732" t="s">
        <v>95</v>
      </c>
      <c r="Z2732" t="s">
        <v>134</v>
      </c>
      <c r="AA2732" t="s">
        <v>58</v>
      </c>
      <c r="AB2732" t="s">
        <v>2152</v>
      </c>
      <c r="AC2732" t="s">
        <v>505</v>
      </c>
      <c r="AD2732" t="s">
        <v>314</v>
      </c>
    </row>
    <row r="2733" spans="1:30" hidden="1" x14ac:dyDescent="0.3">
      <c r="A2733" t="s">
        <v>11580</v>
      </c>
      <c r="B2733" t="s">
        <v>11581</v>
      </c>
      <c r="C2733" s="1" t="str">
        <f t="shared" si="458"/>
        <v>21:0506</v>
      </c>
      <c r="D2733" s="1" t="str">
        <f t="shared" si="455"/>
        <v>21:0168</v>
      </c>
      <c r="E2733" t="s">
        <v>11582</v>
      </c>
      <c r="F2733" t="s">
        <v>11583</v>
      </c>
      <c r="H2733">
        <v>54.141557300000002</v>
      </c>
      <c r="I2733">
        <v>-61.350702300000002</v>
      </c>
      <c r="J2733" s="1" t="str">
        <f t="shared" si="456"/>
        <v>NGR lake sediment grab sample</v>
      </c>
      <c r="K2733" s="1" t="str">
        <f t="shared" si="457"/>
        <v>&lt;177 micron (NGR)</v>
      </c>
      <c r="L2733">
        <v>20</v>
      </c>
      <c r="M2733" t="s">
        <v>201</v>
      </c>
      <c r="N2733">
        <v>394</v>
      </c>
      <c r="O2733" t="s">
        <v>116</v>
      </c>
      <c r="P2733" t="s">
        <v>265</v>
      </c>
      <c r="Q2733" t="s">
        <v>95</v>
      </c>
      <c r="R2733" t="s">
        <v>38</v>
      </c>
      <c r="S2733" t="s">
        <v>55</v>
      </c>
      <c r="T2733" t="s">
        <v>40</v>
      </c>
      <c r="U2733" t="s">
        <v>810</v>
      </c>
      <c r="V2733" t="s">
        <v>271</v>
      </c>
      <c r="W2733" t="s">
        <v>194</v>
      </c>
      <c r="X2733" t="s">
        <v>43</v>
      </c>
      <c r="Y2733" t="s">
        <v>39</v>
      </c>
      <c r="Z2733" t="s">
        <v>67</v>
      </c>
      <c r="AA2733" t="s">
        <v>58</v>
      </c>
      <c r="AB2733" t="s">
        <v>2065</v>
      </c>
      <c r="AC2733" t="s">
        <v>596</v>
      </c>
      <c r="AD2733" t="s">
        <v>83</v>
      </c>
    </row>
    <row r="2734" spans="1:30" hidden="1" x14ac:dyDescent="0.3">
      <c r="A2734" t="s">
        <v>11584</v>
      </c>
      <c r="B2734" t="s">
        <v>11585</v>
      </c>
      <c r="C2734" s="1" t="str">
        <f t="shared" si="458"/>
        <v>21:0506</v>
      </c>
      <c r="D2734" s="1" t="str">
        <f t="shared" si="455"/>
        <v>21:0168</v>
      </c>
      <c r="E2734" t="s">
        <v>11586</v>
      </c>
      <c r="F2734" t="s">
        <v>11587</v>
      </c>
      <c r="H2734">
        <v>54.142386199999997</v>
      </c>
      <c r="I2734">
        <v>-61.280825900000004</v>
      </c>
      <c r="J2734" s="1" t="str">
        <f t="shared" si="456"/>
        <v>NGR lake sediment grab sample</v>
      </c>
      <c r="K2734" s="1" t="str">
        <f t="shared" si="457"/>
        <v>&lt;177 micron (NGR)</v>
      </c>
      <c r="L2734">
        <v>20</v>
      </c>
      <c r="M2734" t="s">
        <v>210</v>
      </c>
      <c r="N2734">
        <v>395</v>
      </c>
      <c r="O2734" t="s">
        <v>204</v>
      </c>
      <c r="P2734" t="s">
        <v>78</v>
      </c>
      <c r="Q2734" t="s">
        <v>95</v>
      </c>
      <c r="R2734" t="s">
        <v>131</v>
      </c>
      <c r="S2734" t="s">
        <v>55</v>
      </c>
      <c r="T2734" t="s">
        <v>40</v>
      </c>
      <c r="U2734" t="s">
        <v>392</v>
      </c>
      <c r="V2734" t="s">
        <v>57</v>
      </c>
      <c r="W2734" t="s">
        <v>194</v>
      </c>
      <c r="X2734" t="s">
        <v>43</v>
      </c>
      <c r="Y2734" t="s">
        <v>95</v>
      </c>
      <c r="Z2734" t="s">
        <v>35</v>
      </c>
      <c r="AA2734" t="s">
        <v>44</v>
      </c>
      <c r="AB2734" t="s">
        <v>952</v>
      </c>
      <c r="AC2734" t="s">
        <v>47</v>
      </c>
      <c r="AD2734" t="s">
        <v>44</v>
      </c>
    </row>
    <row r="2735" spans="1:30" hidden="1" x14ac:dyDescent="0.3">
      <c r="A2735" t="s">
        <v>11588</v>
      </c>
      <c r="B2735" t="s">
        <v>11589</v>
      </c>
      <c r="C2735" s="1" t="str">
        <f t="shared" si="458"/>
        <v>21:0506</v>
      </c>
      <c r="D2735" s="1" t="str">
        <f t="shared" si="455"/>
        <v>21:0168</v>
      </c>
      <c r="E2735" t="s">
        <v>11590</v>
      </c>
      <c r="F2735" t="s">
        <v>11591</v>
      </c>
      <c r="H2735">
        <v>54.120258100000001</v>
      </c>
      <c r="I2735">
        <v>-61.196281900000002</v>
      </c>
      <c r="J2735" s="1" t="str">
        <f t="shared" si="456"/>
        <v>NGR lake sediment grab sample</v>
      </c>
      <c r="K2735" s="1" t="str">
        <f t="shared" si="457"/>
        <v>&lt;177 micron (NGR)</v>
      </c>
      <c r="L2735">
        <v>20</v>
      </c>
      <c r="M2735" t="s">
        <v>221</v>
      </c>
      <c r="N2735">
        <v>396</v>
      </c>
      <c r="O2735" t="s">
        <v>56</v>
      </c>
      <c r="P2735" t="s">
        <v>78</v>
      </c>
      <c r="Q2735" t="s">
        <v>95</v>
      </c>
      <c r="R2735" t="s">
        <v>176</v>
      </c>
      <c r="S2735" t="s">
        <v>145</v>
      </c>
      <c r="T2735" t="s">
        <v>40</v>
      </c>
      <c r="U2735" t="s">
        <v>11592</v>
      </c>
      <c r="V2735" t="s">
        <v>353</v>
      </c>
      <c r="W2735" t="s">
        <v>40</v>
      </c>
      <c r="X2735" t="s">
        <v>43</v>
      </c>
      <c r="Y2735" t="s">
        <v>131</v>
      </c>
      <c r="Z2735" t="s">
        <v>58</v>
      </c>
      <c r="AA2735" t="s">
        <v>44</v>
      </c>
      <c r="AB2735" t="s">
        <v>145</v>
      </c>
      <c r="AC2735" t="s">
        <v>4178</v>
      </c>
      <c r="AD2735" t="s">
        <v>196</v>
      </c>
    </row>
    <row r="2736" spans="1:30" hidden="1" x14ac:dyDescent="0.3">
      <c r="A2736" t="s">
        <v>11593</v>
      </c>
      <c r="B2736" t="s">
        <v>11594</v>
      </c>
      <c r="C2736" s="1" t="str">
        <f t="shared" si="458"/>
        <v>21:0506</v>
      </c>
      <c r="D2736" s="1" t="str">
        <f t="shared" si="455"/>
        <v>21:0168</v>
      </c>
      <c r="E2736" t="s">
        <v>11595</v>
      </c>
      <c r="F2736" t="s">
        <v>11596</v>
      </c>
      <c r="H2736">
        <v>54.153913099999997</v>
      </c>
      <c r="I2736">
        <v>-61.193868199999997</v>
      </c>
      <c r="J2736" s="1" t="str">
        <f t="shared" si="456"/>
        <v>NGR lake sediment grab sample</v>
      </c>
      <c r="K2736" s="1" t="str">
        <f t="shared" si="457"/>
        <v>&lt;177 micron (NGR)</v>
      </c>
      <c r="L2736">
        <v>20</v>
      </c>
      <c r="M2736" t="s">
        <v>230</v>
      </c>
      <c r="N2736">
        <v>397</v>
      </c>
      <c r="O2736" t="s">
        <v>255</v>
      </c>
      <c r="P2736" t="s">
        <v>276</v>
      </c>
      <c r="Q2736" t="s">
        <v>95</v>
      </c>
      <c r="R2736" t="s">
        <v>176</v>
      </c>
      <c r="S2736" t="s">
        <v>92</v>
      </c>
      <c r="T2736" t="s">
        <v>194</v>
      </c>
      <c r="U2736" t="s">
        <v>86</v>
      </c>
      <c r="V2736" t="s">
        <v>322</v>
      </c>
      <c r="W2736" t="s">
        <v>40</v>
      </c>
      <c r="X2736" t="s">
        <v>43</v>
      </c>
      <c r="Y2736" t="s">
        <v>95</v>
      </c>
      <c r="Z2736" t="s">
        <v>134</v>
      </c>
      <c r="AA2736" t="s">
        <v>58</v>
      </c>
      <c r="AB2736" t="s">
        <v>2152</v>
      </c>
      <c r="AC2736" t="s">
        <v>60</v>
      </c>
      <c r="AD2736" t="s">
        <v>83</v>
      </c>
    </row>
    <row r="2737" spans="1:30" hidden="1" x14ac:dyDescent="0.3">
      <c r="A2737" t="s">
        <v>11597</v>
      </c>
      <c r="B2737" t="s">
        <v>11598</v>
      </c>
      <c r="C2737" s="1" t="str">
        <f t="shared" si="458"/>
        <v>21:0506</v>
      </c>
      <c r="D2737" s="1" t="str">
        <f t="shared" si="455"/>
        <v>21:0168</v>
      </c>
      <c r="E2737" t="s">
        <v>11599</v>
      </c>
      <c r="F2737" t="s">
        <v>11600</v>
      </c>
      <c r="H2737">
        <v>54.141589199999999</v>
      </c>
      <c r="I2737">
        <v>-61.143652400000001</v>
      </c>
      <c r="J2737" s="1" t="str">
        <f t="shared" si="456"/>
        <v>NGR lake sediment grab sample</v>
      </c>
      <c r="K2737" s="1" t="str">
        <f t="shared" si="457"/>
        <v>&lt;177 micron (NGR)</v>
      </c>
      <c r="L2737">
        <v>20</v>
      </c>
      <c r="M2737" t="s">
        <v>238</v>
      </c>
      <c r="N2737">
        <v>398</v>
      </c>
      <c r="O2737" t="s">
        <v>270</v>
      </c>
      <c r="P2737" t="s">
        <v>134</v>
      </c>
      <c r="Q2737" t="s">
        <v>95</v>
      </c>
      <c r="R2737" t="s">
        <v>131</v>
      </c>
      <c r="S2737" t="s">
        <v>136</v>
      </c>
      <c r="T2737" t="s">
        <v>117</v>
      </c>
      <c r="U2737" t="s">
        <v>842</v>
      </c>
      <c r="V2737" t="s">
        <v>505</v>
      </c>
      <c r="W2737" t="s">
        <v>40</v>
      </c>
      <c r="X2737" t="s">
        <v>43</v>
      </c>
      <c r="Y2737" t="s">
        <v>39</v>
      </c>
      <c r="Z2737" t="s">
        <v>204</v>
      </c>
      <c r="AA2737" t="s">
        <v>314</v>
      </c>
      <c r="AB2737" t="s">
        <v>249</v>
      </c>
      <c r="AC2737" t="s">
        <v>583</v>
      </c>
      <c r="AD2737" t="s">
        <v>115</v>
      </c>
    </row>
    <row r="2738" spans="1:30" hidden="1" x14ac:dyDescent="0.3">
      <c r="A2738" t="s">
        <v>11601</v>
      </c>
      <c r="B2738" t="s">
        <v>11602</v>
      </c>
      <c r="C2738" s="1" t="str">
        <f t="shared" si="458"/>
        <v>21:0506</v>
      </c>
      <c r="D2738" s="1" t="str">
        <f>HYPERLINK("http://geochem.nrcan.gc.ca/cdogs/content/svy/svy_e.htm", "")</f>
        <v/>
      </c>
      <c r="G2738" s="1" t="str">
        <f>HYPERLINK("http://geochem.nrcan.gc.ca/cdogs/content/cr_/cr_00060_e.htm", "60")</f>
        <v>60</v>
      </c>
      <c r="J2738" t="s">
        <v>161</v>
      </c>
      <c r="K2738" t="s">
        <v>162</v>
      </c>
      <c r="L2738">
        <v>20</v>
      </c>
      <c r="M2738" t="s">
        <v>163</v>
      </c>
      <c r="N2738">
        <v>399</v>
      </c>
      <c r="O2738" t="s">
        <v>408</v>
      </c>
      <c r="P2738" t="s">
        <v>165</v>
      </c>
      <c r="Q2738" t="s">
        <v>39</v>
      </c>
      <c r="R2738" t="s">
        <v>36</v>
      </c>
      <c r="S2738" t="s">
        <v>68</v>
      </c>
      <c r="T2738" t="s">
        <v>40</v>
      </c>
      <c r="U2738" t="s">
        <v>1235</v>
      </c>
      <c r="V2738" t="s">
        <v>322</v>
      </c>
      <c r="W2738" t="s">
        <v>40</v>
      </c>
      <c r="X2738" t="s">
        <v>70</v>
      </c>
      <c r="Y2738" t="s">
        <v>37</v>
      </c>
      <c r="Z2738" t="s">
        <v>164</v>
      </c>
      <c r="AA2738" t="s">
        <v>135</v>
      </c>
      <c r="AB2738" t="s">
        <v>338</v>
      </c>
      <c r="AC2738" t="s">
        <v>11603</v>
      </c>
      <c r="AD2738" t="s">
        <v>605</v>
      </c>
    </row>
    <row r="2739" spans="1:30" hidden="1" x14ac:dyDescent="0.3">
      <c r="A2739" t="s">
        <v>11604</v>
      </c>
      <c r="B2739" t="s">
        <v>11605</v>
      </c>
      <c r="C2739" s="1" t="str">
        <f t="shared" si="458"/>
        <v>21:0506</v>
      </c>
      <c r="D2739" s="1" t="str">
        <f t="shared" ref="D2739:D2758" si="459">HYPERLINK("http://geochem.nrcan.gc.ca/cdogs/content/svy/svy210168_e.htm", "21:0168")</f>
        <v>21:0168</v>
      </c>
      <c r="E2739" t="s">
        <v>11606</v>
      </c>
      <c r="F2739" t="s">
        <v>11607</v>
      </c>
      <c r="H2739">
        <v>54.164631399999998</v>
      </c>
      <c r="I2739">
        <v>-61.129323499999998</v>
      </c>
      <c r="J2739" s="1" t="str">
        <f t="shared" ref="J2739:J2758" si="460">HYPERLINK("http://geochem.nrcan.gc.ca/cdogs/content/kwd/kwd020027_e.htm", "NGR lake sediment grab sample")</f>
        <v>NGR lake sediment grab sample</v>
      </c>
      <c r="K2739" s="1" t="str">
        <f t="shared" ref="K2739:K2758" si="461">HYPERLINK("http://geochem.nrcan.gc.ca/cdogs/content/kwd/kwd080006_e.htm", "&lt;177 micron (NGR)")</f>
        <v>&lt;177 micron (NGR)</v>
      </c>
      <c r="L2739">
        <v>20</v>
      </c>
      <c r="M2739" t="s">
        <v>246</v>
      </c>
      <c r="N2739">
        <v>400</v>
      </c>
      <c r="O2739" t="s">
        <v>107</v>
      </c>
      <c r="P2739" t="s">
        <v>41</v>
      </c>
      <c r="Q2739" t="s">
        <v>55</v>
      </c>
      <c r="R2739" t="s">
        <v>130</v>
      </c>
      <c r="S2739" t="s">
        <v>232</v>
      </c>
      <c r="T2739" t="s">
        <v>194</v>
      </c>
      <c r="U2739" t="s">
        <v>11108</v>
      </c>
      <c r="V2739" t="s">
        <v>715</v>
      </c>
      <c r="W2739" t="s">
        <v>194</v>
      </c>
      <c r="X2739" t="s">
        <v>70</v>
      </c>
      <c r="Y2739" t="s">
        <v>68</v>
      </c>
      <c r="Z2739" t="s">
        <v>58</v>
      </c>
      <c r="AA2739" t="s">
        <v>45</v>
      </c>
      <c r="AB2739" t="s">
        <v>1517</v>
      </c>
      <c r="AC2739" t="s">
        <v>6994</v>
      </c>
      <c r="AD2739" t="s">
        <v>1060</v>
      </c>
    </row>
    <row r="2740" spans="1:30" hidden="1" x14ac:dyDescent="0.3">
      <c r="A2740" t="s">
        <v>11608</v>
      </c>
      <c r="B2740" t="s">
        <v>11609</v>
      </c>
      <c r="C2740" s="1" t="str">
        <f t="shared" si="458"/>
        <v>21:0506</v>
      </c>
      <c r="D2740" s="1" t="str">
        <f t="shared" si="459"/>
        <v>21:0168</v>
      </c>
      <c r="E2740" t="s">
        <v>11610</v>
      </c>
      <c r="F2740" t="s">
        <v>11611</v>
      </c>
      <c r="H2740">
        <v>54.187279799999999</v>
      </c>
      <c r="I2740">
        <v>-61.1342626</v>
      </c>
      <c r="J2740" s="1" t="str">
        <f t="shared" si="460"/>
        <v>NGR lake sediment grab sample</v>
      </c>
      <c r="K2740" s="1" t="str">
        <f t="shared" si="461"/>
        <v>&lt;177 micron (NGR)</v>
      </c>
      <c r="L2740">
        <v>21</v>
      </c>
      <c r="M2740" t="s">
        <v>34</v>
      </c>
      <c r="N2740">
        <v>401</v>
      </c>
      <c r="O2740" t="s">
        <v>115</v>
      </c>
      <c r="P2740" t="s">
        <v>359</v>
      </c>
      <c r="Q2740" t="s">
        <v>37</v>
      </c>
      <c r="R2740" t="s">
        <v>185</v>
      </c>
      <c r="S2740" t="s">
        <v>164</v>
      </c>
      <c r="T2740" t="s">
        <v>40</v>
      </c>
      <c r="U2740" t="s">
        <v>11612</v>
      </c>
      <c r="V2740" t="s">
        <v>352</v>
      </c>
      <c r="W2740" t="s">
        <v>194</v>
      </c>
      <c r="X2740" t="s">
        <v>179</v>
      </c>
      <c r="Y2740" t="s">
        <v>38</v>
      </c>
      <c r="Z2740" t="s">
        <v>214</v>
      </c>
      <c r="AA2740" t="s">
        <v>314</v>
      </c>
      <c r="AB2740" t="s">
        <v>566</v>
      </c>
      <c r="AC2740" t="s">
        <v>11613</v>
      </c>
      <c r="AD2740" t="s">
        <v>122</v>
      </c>
    </row>
    <row r="2741" spans="1:30" hidden="1" x14ac:dyDescent="0.3">
      <c r="A2741" t="s">
        <v>11614</v>
      </c>
      <c r="B2741" t="s">
        <v>11615</v>
      </c>
      <c r="C2741" s="1" t="str">
        <f t="shared" si="458"/>
        <v>21:0506</v>
      </c>
      <c r="D2741" s="1" t="str">
        <f t="shared" si="459"/>
        <v>21:0168</v>
      </c>
      <c r="E2741" t="s">
        <v>11610</v>
      </c>
      <c r="F2741" t="s">
        <v>11616</v>
      </c>
      <c r="H2741">
        <v>54.187279799999999</v>
      </c>
      <c r="I2741">
        <v>-61.1342626</v>
      </c>
      <c r="J2741" s="1" t="str">
        <f t="shared" si="460"/>
        <v>NGR lake sediment grab sample</v>
      </c>
      <c r="K2741" s="1" t="str">
        <f t="shared" si="461"/>
        <v>&lt;177 micron (NGR)</v>
      </c>
      <c r="L2741">
        <v>21</v>
      </c>
      <c r="M2741" t="s">
        <v>65</v>
      </c>
      <c r="N2741">
        <v>402</v>
      </c>
      <c r="O2741" t="s">
        <v>115</v>
      </c>
      <c r="P2741" t="s">
        <v>116</v>
      </c>
      <c r="Q2741" t="s">
        <v>37</v>
      </c>
      <c r="R2741" t="s">
        <v>185</v>
      </c>
      <c r="S2741" t="s">
        <v>164</v>
      </c>
      <c r="T2741" t="s">
        <v>194</v>
      </c>
      <c r="U2741" t="s">
        <v>11617</v>
      </c>
      <c r="V2741" t="s">
        <v>352</v>
      </c>
      <c r="W2741" t="s">
        <v>194</v>
      </c>
      <c r="X2741" t="s">
        <v>179</v>
      </c>
      <c r="Y2741" t="s">
        <v>38</v>
      </c>
      <c r="Z2741" t="s">
        <v>337</v>
      </c>
      <c r="AA2741" t="s">
        <v>314</v>
      </c>
      <c r="AB2741" t="s">
        <v>168</v>
      </c>
      <c r="AC2741" t="s">
        <v>5465</v>
      </c>
      <c r="AD2741" t="s">
        <v>122</v>
      </c>
    </row>
    <row r="2742" spans="1:30" hidden="1" x14ac:dyDescent="0.3">
      <c r="A2742" t="s">
        <v>11618</v>
      </c>
      <c r="B2742" t="s">
        <v>11619</v>
      </c>
      <c r="C2742" s="1" t="str">
        <f t="shared" si="458"/>
        <v>21:0506</v>
      </c>
      <c r="D2742" s="1" t="str">
        <f t="shared" si="459"/>
        <v>21:0168</v>
      </c>
      <c r="E2742" t="s">
        <v>11610</v>
      </c>
      <c r="F2742" t="s">
        <v>11620</v>
      </c>
      <c r="H2742">
        <v>54.187279799999999</v>
      </c>
      <c r="I2742">
        <v>-61.1342626</v>
      </c>
      <c r="J2742" s="1" t="str">
        <f t="shared" si="460"/>
        <v>NGR lake sediment grab sample</v>
      </c>
      <c r="K2742" s="1" t="str">
        <f t="shared" si="461"/>
        <v>&lt;177 micron (NGR)</v>
      </c>
      <c r="L2742">
        <v>21</v>
      </c>
      <c r="M2742" t="s">
        <v>52</v>
      </c>
      <c r="N2742">
        <v>403</v>
      </c>
      <c r="O2742" t="s">
        <v>546</v>
      </c>
      <c r="P2742" t="s">
        <v>576</v>
      </c>
      <c r="Q2742" t="s">
        <v>136</v>
      </c>
      <c r="R2742" t="s">
        <v>119</v>
      </c>
      <c r="S2742" t="s">
        <v>165</v>
      </c>
      <c r="T2742" t="s">
        <v>194</v>
      </c>
      <c r="U2742" t="s">
        <v>11621</v>
      </c>
      <c r="V2742" t="s">
        <v>1866</v>
      </c>
      <c r="W2742" t="s">
        <v>194</v>
      </c>
      <c r="X2742" t="s">
        <v>179</v>
      </c>
      <c r="Y2742" t="s">
        <v>38</v>
      </c>
      <c r="Z2742" t="s">
        <v>135</v>
      </c>
      <c r="AA2742" t="s">
        <v>44</v>
      </c>
      <c r="AB2742" t="s">
        <v>54</v>
      </c>
      <c r="AC2742" t="s">
        <v>5641</v>
      </c>
      <c r="AD2742" t="s">
        <v>438</v>
      </c>
    </row>
    <row r="2743" spans="1:30" hidden="1" x14ac:dyDescent="0.3">
      <c r="A2743" t="s">
        <v>11622</v>
      </c>
      <c r="B2743" t="s">
        <v>11623</v>
      </c>
      <c r="C2743" s="1" t="str">
        <f t="shared" si="458"/>
        <v>21:0506</v>
      </c>
      <c r="D2743" s="1" t="str">
        <f t="shared" si="459"/>
        <v>21:0168</v>
      </c>
      <c r="E2743" t="s">
        <v>11624</v>
      </c>
      <c r="F2743" t="s">
        <v>11625</v>
      </c>
      <c r="H2743">
        <v>54.226813300000003</v>
      </c>
      <c r="I2743">
        <v>-61.163469200000002</v>
      </c>
      <c r="J2743" s="1" t="str">
        <f t="shared" si="460"/>
        <v>NGR lake sediment grab sample</v>
      </c>
      <c r="K2743" s="1" t="str">
        <f t="shared" si="461"/>
        <v>&lt;177 micron (NGR)</v>
      </c>
      <c r="L2743">
        <v>21</v>
      </c>
      <c r="M2743" t="s">
        <v>76</v>
      </c>
      <c r="N2743">
        <v>404</v>
      </c>
      <c r="O2743" t="s">
        <v>66</v>
      </c>
      <c r="P2743" t="s">
        <v>54</v>
      </c>
      <c r="Q2743" t="s">
        <v>136</v>
      </c>
      <c r="R2743" t="s">
        <v>131</v>
      </c>
      <c r="S2743" t="s">
        <v>95</v>
      </c>
      <c r="T2743" t="s">
        <v>40</v>
      </c>
      <c r="U2743" t="s">
        <v>5778</v>
      </c>
      <c r="V2743" t="s">
        <v>94</v>
      </c>
      <c r="W2743" t="s">
        <v>40</v>
      </c>
      <c r="X2743" t="s">
        <v>43</v>
      </c>
      <c r="Y2743" t="s">
        <v>95</v>
      </c>
      <c r="Z2743" t="s">
        <v>67</v>
      </c>
      <c r="AA2743" t="s">
        <v>45</v>
      </c>
      <c r="AB2743" t="s">
        <v>477</v>
      </c>
      <c r="AC2743" t="s">
        <v>37</v>
      </c>
      <c r="AD2743" t="s">
        <v>392</v>
      </c>
    </row>
    <row r="2744" spans="1:30" hidden="1" x14ac:dyDescent="0.3">
      <c r="A2744" t="s">
        <v>11626</v>
      </c>
      <c r="B2744" t="s">
        <v>11627</v>
      </c>
      <c r="C2744" s="1" t="str">
        <f t="shared" si="458"/>
        <v>21:0506</v>
      </c>
      <c r="D2744" s="1" t="str">
        <f t="shared" si="459"/>
        <v>21:0168</v>
      </c>
      <c r="E2744" t="s">
        <v>11628</v>
      </c>
      <c r="F2744" t="s">
        <v>11629</v>
      </c>
      <c r="H2744">
        <v>54.271350499999997</v>
      </c>
      <c r="I2744">
        <v>-61.121833500000001</v>
      </c>
      <c r="J2744" s="1" t="str">
        <f t="shared" si="460"/>
        <v>NGR lake sediment grab sample</v>
      </c>
      <c r="K2744" s="1" t="str">
        <f t="shared" si="461"/>
        <v>&lt;177 micron (NGR)</v>
      </c>
      <c r="L2744">
        <v>21</v>
      </c>
      <c r="M2744" t="s">
        <v>91</v>
      </c>
      <c r="N2744">
        <v>405</v>
      </c>
      <c r="O2744" t="s">
        <v>397</v>
      </c>
      <c r="P2744" t="s">
        <v>193</v>
      </c>
      <c r="Q2744" t="s">
        <v>95</v>
      </c>
      <c r="R2744" t="s">
        <v>119</v>
      </c>
      <c r="S2744" t="s">
        <v>39</v>
      </c>
      <c r="T2744" t="s">
        <v>40</v>
      </c>
      <c r="U2744" t="s">
        <v>397</v>
      </c>
      <c r="V2744" t="s">
        <v>748</v>
      </c>
      <c r="W2744" t="s">
        <v>40</v>
      </c>
      <c r="X2744" t="s">
        <v>179</v>
      </c>
      <c r="Y2744" t="s">
        <v>39</v>
      </c>
      <c r="Z2744" t="s">
        <v>185</v>
      </c>
      <c r="AA2744" t="s">
        <v>214</v>
      </c>
      <c r="AB2744" t="s">
        <v>2258</v>
      </c>
      <c r="AC2744" t="s">
        <v>37</v>
      </c>
      <c r="AD2744" t="s">
        <v>258</v>
      </c>
    </row>
    <row r="2745" spans="1:30" hidden="1" x14ac:dyDescent="0.3">
      <c r="A2745" t="s">
        <v>11630</v>
      </c>
      <c r="B2745" t="s">
        <v>11631</v>
      </c>
      <c r="C2745" s="1" t="str">
        <f t="shared" si="458"/>
        <v>21:0506</v>
      </c>
      <c r="D2745" s="1" t="str">
        <f t="shared" si="459"/>
        <v>21:0168</v>
      </c>
      <c r="E2745" t="s">
        <v>11632</v>
      </c>
      <c r="F2745" t="s">
        <v>11633</v>
      </c>
      <c r="H2745">
        <v>54.3002003</v>
      </c>
      <c r="I2745">
        <v>-61.154700499999997</v>
      </c>
      <c r="J2745" s="1" t="str">
        <f t="shared" si="460"/>
        <v>NGR lake sediment grab sample</v>
      </c>
      <c r="K2745" s="1" t="str">
        <f t="shared" si="461"/>
        <v>&lt;177 micron (NGR)</v>
      </c>
      <c r="L2745">
        <v>21</v>
      </c>
      <c r="M2745" t="s">
        <v>102</v>
      </c>
      <c r="N2745">
        <v>406</v>
      </c>
      <c r="O2745" t="s">
        <v>571</v>
      </c>
      <c r="P2745" t="s">
        <v>54</v>
      </c>
      <c r="Q2745" t="s">
        <v>39</v>
      </c>
      <c r="R2745" t="s">
        <v>131</v>
      </c>
      <c r="S2745" t="s">
        <v>39</v>
      </c>
      <c r="T2745" t="s">
        <v>40</v>
      </c>
      <c r="U2745" t="s">
        <v>1665</v>
      </c>
      <c r="V2745" t="s">
        <v>248</v>
      </c>
      <c r="W2745" t="s">
        <v>40</v>
      </c>
      <c r="X2745" t="s">
        <v>136</v>
      </c>
      <c r="Y2745" t="s">
        <v>39</v>
      </c>
      <c r="Z2745" t="s">
        <v>164</v>
      </c>
      <c r="AA2745" t="s">
        <v>204</v>
      </c>
      <c r="AB2745" t="s">
        <v>2444</v>
      </c>
      <c r="AC2745" t="s">
        <v>947</v>
      </c>
      <c r="AD2745" t="s">
        <v>258</v>
      </c>
    </row>
    <row r="2746" spans="1:30" hidden="1" x14ac:dyDescent="0.3">
      <c r="A2746" t="s">
        <v>11634</v>
      </c>
      <c r="B2746" t="s">
        <v>11635</v>
      </c>
      <c r="C2746" s="1" t="str">
        <f t="shared" si="458"/>
        <v>21:0506</v>
      </c>
      <c r="D2746" s="1" t="str">
        <f t="shared" si="459"/>
        <v>21:0168</v>
      </c>
      <c r="E2746" t="s">
        <v>11636</v>
      </c>
      <c r="F2746" t="s">
        <v>11637</v>
      </c>
      <c r="H2746">
        <v>54.331051899999999</v>
      </c>
      <c r="I2746">
        <v>-61.133770300000002</v>
      </c>
      <c r="J2746" s="1" t="str">
        <f t="shared" si="460"/>
        <v>NGR lake sediment grab sample</v>
      </c>
      <c r="K2746" s="1" t="str">
        <f t="shared" si="461"/>
        <v>&lt;177 micron (NGR)</v>
      </c>
      <c r="L2746">
        <v>21</v>
      </c>
      <c r="M2746" t="s">
        <v>113</v>
      </c>
      <c r="N2746">
        <v>407</v>
      </c>
      <c r="O2746" t="s">
        <v>151</v>
      </c>
      <c r="P2746" t="s">
        <v>414</v>
      </c>
      <c r="Q2746" t="s">
        <v>39</v>
      </c>
      <c r="R2746" t="s">
        <v>119</v>
      </c>
      <c r="S2746" t="s">
        <v>153</v>
      </c>
      <c r="T2746" t="s">
        <v>649</v>
      </c>
      <c r="U2746" t="s">
        <v>11638</v>
      </c>
      <c r="V2746" t="s">
        <v>649</v>
      </c>
      <c r="W2746" t="s">
        <v>194</v>
      </c>
      <c r="X2746" t="s">
        <v>740</v>
      </c>
      <c r="Y2746" t="s">
        <v>131</v>
      </c>
      <c r="Z2746" t="s">
        <v>337</v>
      </c>
      <c r="AA2746" t="s">
        <v>392</v>
      </c>
      <c r="AB2746" t="s">
        <v>46</v>
      </c>
      <c r="AC2746" t="s">
        <v>5465</v>
      </c>
      <c r="AD2746" t="s">
        <v>1885</v>
      </c>
    </row>
    <row r="2747" spans="1:30" hidden="1" x14ac:dyDescent="0.3">
      <c r="A2747" t="s">
        <v>11639</v>
      </c>
      <c r="B2747" t="s">
        <v>11640</v>
      </c>
      <c r="C2747" s="1" t="str">
        <f t="shared" si="458"/>
        <v>21:0506</v>
      </c>
      <c r="D2747" s="1" t="str">
        <f t="shared" si="459"/>
        <v>21:0168</v>
      </c>
      <c r="E2747" t="s">
        <v>11641</v>
      </c>
      <c r="F2747" t="s">
        <v>11642</v>
      </c>
      <c r="H2747">
        <v>54.360342600000003</v>
      </c>
      <c r="I2747">
        <v>-61.1410768</v>
      </c>
      <c r="J2747" s="1" t="str">
        <f t="shared" si="460"/>
        <v>NGR lake sediment grab sample</v>
      </c>
      <c r="K2747" s="1" t="str">
        <f t="shared" si="461"/>
        <v>&lt;177 micron (NGR)</v>
      </c>
      <c r="L2747">
        <v>21</v>
      </c>
      <c r="M2747" t="s">
        <v>127</v>
      </c>
      <c r="N2747">
        <v>408</v>
      </c>
      <c r="O2747" t="s">
        <v>1108</v>
      </c>
      <c r="P2747" t="s">
        <v>408</v>
      </c>
      <c r="Q2747" t="s">
        <v>39</v>
      </c>
      <c r="R2747" t="s">
        <v>204</v>
      </c>
      <c r="S2747" t="s">
        <v>276</v>
      </c>
      <c r="T2747" t="s">
        <v>649</v>
      </c>
      <c r="U2747" t="s">
        <v>11643</v>
      </c>
      <c r="V2747" t="s">
        <v>1095</v>
      </c>
      <c r="W2747" t="s">
        <v>94</v>
      </c>
      <c r="X2747" t="s">
        <v>55</v>
      </c>
      <c r="Y2747" t="s">
        <v>131</v>
      </c>
      <c r="Z2747" t="s">
        <v>214</v>
      </c>
      <c r="AA2747" t="s">
        <v>241</v>
      </c>
      <c r="AB2747" t="s">
        <v>1259</v>
      </c>
      <c r="AC2747" t="s">
        <v>1153</v>
      </c>
      <c r="AD2747" t="s">
        <v>392</v>
      </c>
    </row>
    <row r="2748" spans="1:30" hidden="1" x14ac:dyDescent="0.3">
      <c r="A2748" t="s">
        <v>11644</v>
      </c>
      <c r="B2748" t="s">
        <v>11645</v>
      </c>
      <c r="C2748" s="1" t="str">
        <f t="shared" si="458"/>
        <v>21:0506</v>
      </c>
      <c r="D2748" s="1" t="str">
        <f t="shared" si="459"/>
        <v>21:0168</v>
      </c>
      <c r="E2748" t="s">
        <v>11646</v>
      </c>
      <c r="F2748" t="s">
        <v>11647</v>
      </c>
      <c r="H2748">
        <v>54.3918368</v>
      </c>
      <c r="I2748">
        <v>-61.157905599999999</v>
      </c>
      <c r="J2748" s="1" t="str">
        <f t="shared" si="460"/>
        <v>NGR lake sediment grab sample</v>
      </c>
      <c r="K2748" s="1" t="str">
        <f t="shared" si="461"/>
        <v>&lt;177 micron (NGR)</v>
      </c>
      <c r="L2748">
        <v>21</v>
      </c>
      <c r="M2748" t="s">
        <v>142</v>
      </c>
      <c r="N2748">
        <v>409</v>
      </c>
      <c r="O2748" t="s">
        <v>135</v>
      </c>
      <c r="P2748" t="s">
        <v>403</v>
      </c>
      <c r="Q2748" t="s">
        <v>55</v>
      </c>
      <c r="R2748" t="s">
        <v>377</v>
      </c>
      <c r="S2748" t="s">
        <v>131</v>
      </c>
      <c r="T2748" t="s">
        <v>40</v>
      </c>
      <c r="U2748" t="s">
        <v>155</v>
      </c>
      <c r="V2748" t="s">
        <v>167</v>
      </c>
      <c r="W2748" t="s">
        <v>194</v>
      </c>
      <c r="X2748" t="s">
        <v>301</v>
      </c>
      <c r="Y2748" t="s">
        <v>55</v>
      </c>
      <c r="Z2748" t="s">
        <v>337</v>
      </c>
      <c r="AA2748" t="s">
        <v>204</v>
      </c>
      <c r="AB2748" t="s">
        <v>2669</v>
      </c>
      <c r="AC2748" t="s">
        <v>1044</v>
      </c>
      <c r="AD2748" t="s">
        <v>1448</v>
      </c>
    </row>
    <row r="2749" spans="1:30" hidden="1" x14ac:dyDescent="0.3">
      <c r="A2749" t="s">
        <v>11648</v>
      </c>
      <c r="B2749" t="s">
        <v>11649</v>
      </c>
      <c r="C2749" s="1" t="str">
        <f t="shared" si="458"/>
        <v>21:0506</v>
      </c>
      <c r="D2749" s="1" t="str">
        <f t="shared" si="459"/>
        <v>21:0168</v>
      </c>
      <c r="E2749" t="s">
        <v>11650</v>
      </c>
      <c r="F2749" t="s">
        <v>11651</v>
      </c>
      <c r="H2749">
        <v>54.408702400000003</v>
      </c>
      <c r="I2749">
        <v>-61.1184406</v>
      </c>
      <c r="J2749" s="1" t="str">
        <f t="shared" si="460"/>
        <v>NGR lake sediment grab sample</v>
      </c>
      <c r="K2749" s="1" t="str">
        <f t="shared" si="461"/>
        <v>&lt;177 micron (NGR)</v>
      </c>
      <c r="L2749">
        <v>21</v>
      </c>
      <c r="M2749" t="s">
        <v>150</v>
      </c>
      <c r="N2749">
        <v>410</v>
      </c>
      <c r="O2749" t="s">
        <v>1900</v>
      </c>
      <c r="P2749" t="s">
        <v>263</v>
      </c>
      <c r="Q2749" t="s">
        <v>95</v>
      </c>
      <c r="R2749" t="s">
        <v>69</v>
      </c>
      <c r="S2749" t="s">
        <v>185</v>
      </c>
      <c r="T2749" t="s">
        <v>194</v>
      </c>
      <c r="U2749" t="s">
        <v>1060</v>
      </c>
      <c r="V2749" t="s">
        <v>505</v>
      </c>
      <c r="W2749" t="s">
        <v>117</v>
      </c>
      <c r="X2749" t="s">
        <v>43</v>
      </c>
      <c r="Y2749" t="s">
        <v>95</v>
      </c>
      <c r="Z2749" t="s">
        <v>35</v>
      </c>
      <c r="AA2749" t="s">
        <v>83</v>
      </c>
      <c r="AB2749" t="s">
        <v>2338</v>
      </c>
      <c r="AC2749" t="s">
        <v>2195</v>
      </c>
      <c r="AD2749" t="s">
        <v>115</v>
      </c>
    </row>
    <row r="2750" spans="1:30" hidden="1" x14ac:dyDescent="0.3">
      <c r="A2750" t="s">
        <v>11652</v>
      </c>
      <c r="B2750" t="s">
        <v>11653</v>
      </c>
      <c r="C2750" s="1" t="str">
        <f t="shared" si="458"/>
        <v>21:0506</v>
      </c>
      <c r="D2750" s="1" t="str">
        <f t="shared" si="459"/>
        <v>21:0168</v>
      </c>
      <c r="E2750" t="s">
        <v>11654</v>
      </c>
      <c r="F2750" t="s">
        <v>11655</v>
      </c>
      <c r="H2750">
        <v>54.388676400000001</v>
      </c>
      <c r="I2750">
        <v>-61.180672800000004</v>
      </c>
      <c r="J2750" s="1" t="str">
        <f t="shared" si="460"/>
        <v>NGR lake sediment grab sample</v>
      </c>
      <c r="K2750" s="1" t="str">
        <f t="shared" si="461"/>
        <v>&lt;177 micron (NGR)</v>
      </c>
      <c r="L2750">
        <v>21</v>
      </c>
      <c r="M2750" t="s">
        <v>175</v>
      </c>
      <c r="N2750">
        <v>411</v>
      </c>
      <c r="O2750" t="s">
        <v>143</v>
      </c>
      <c r="P2750" t="s">
        <v>571</v>
      </c>
      <c r="Q2750" t="s">
        <v>95</v>
      </c>
      <c r="R2750" t="s">
        <v>67</v>
      </c>
      <c r="S2750" t="s">
        <v>38</v>
      </c>
      <c r="T2750" t="s">
        <v>194</v>
      </c>
      <c r="U2750" t="s">
        <v>6897</v>
      </c>
      <c r="V2750" t="s">
        <v>351</v>
      </c>
      <c r="W2750" t="s">
        <v>194</v>
      </c>
      <c r="X2750" t="s">
        <v>39</v>
      </c>
      <c r="Y2750" t="s">
        <v>37</v>
      </c>
      <c r="Z2750" t="s">
        <v>135</v>
      </c>
      <c r="AA2750" t="s">
        <v>314</v>
      </c>
      <c r="AB2750" t="s">
        <v>294</v>
      </c>
      <c r="AC2750" t="s">
        <v>11656</v>
      </c>
      <c r="AD2750" t="s">
        <v>61</v>
      </c>
    </row>
    <row r="2751" spans="1:30" hidden="1" x14ac:dyDescent="0.3">
      <c r="A2751" t="s">
        <v>11657</v>
      </c>
      <c r="B2751" t="s">
        <v>11658</v>
      </c>
      <c r="C2751" s="1" t="str">
        <f t="shared" si="458"/>
        <v>21:0506</v>
      </c>
      <c r="D2751" s="1" t="str">
        <f t="shared" si="459"/>
        <v>21:0168</v>
      </c>
      <c r="E2751" t="s">
        <v>11659</v>
      </c>
      <c r="F2751" t="s">
        <v>11660</v>
      </c>
      <c r="H2751">
        <v>54.34563</v>
      </c>
      <c r="I2751">
        <v>-61.173589900000003</v>
      </c>
      <c r="J2751" s="1" t="str">
        <f t="shared" si="460"/>
        <v>NGR lake sediment grab sample</v>
      </c>
      <c r="K2751" s="1" t="str">
        <f t="shared" si="461"/>
        <v>&lt;177 micron (NGR)</v>
      </c>
      <c r="L2751">
        <v>21</v>
      </c>
      <c r="M2751" t="s">
        <v>184</v>
      </c>
      <c r="N2751">
        <v>412</v>
      </c>
      <c r="O2751" t="s">
        <v>733</v>
      </c>
      <c r="P2751" t="s">
        <v>78</v>
      </c>
      <c r="Q2751" t="s">
        <v>95</v>
      </c>
      <c r="R2751" t="s">
        <v>130</v>
      </c>
      <c r="S2751" t="s">
        <v>202</v>
      </c>
      <c r="T2751" t="s">
        <v>194</v>
      </c>
      <c r="U2751" t="s">
        <v>11661</v>
      </c>
      <c r="V2751" t="s">
        <v>55</v>
      </c>
      <c r="W2751" t="s">
        <v>649</v>
      </c>
      <c r="X2751" t="s">
        <v>740</v>
      </c>
      <c r="Y2751" t="s">
        <v>68</v>
      </c>
      <c r="Z2751" t="s">
        <v>263</v>
      </c>
      <c r="AA2751" t="s">
        <v>314</v>
      </c>
      <c r="AB2751" t="s">
        <v>1489</v>
      </c>
      <c r="AC2751" t="s">
        <v>5153</v>
      </c>
      <c r="AD2751" t="s">
        <v>241</v>
      </c>
    </row>
    <row r="2752" spans="1:30" hidden="1" x14ac:dyDescent="0.3">
      <c r="A2752" t="s">
        <v>11662</v>
      </c>
      <c r="B2752" t="s">
        <v>11663</v>
      </c>
      <c r="C2752" s="1" t="str">
        <f t="shared" si="458"/>
        <v>21:0506</v>
      </c>
      <c r="D2752" s="1" t="str">
        <f t="shared" si="459"/>
        <v>21:0168</v>
      </c>
      <c r="E2752" t="s">
        <v>11664</v>
      </c>
      <c r="F2752" t="s">
        <v>11665</v>
      </c>
      <c r="H2752">
        <v>54.335103699999998</v>
      </c>
      <c r="I2752">
        <v>-61.190269100000002</v>
      </c>
      <c r="J2752" s="1" t="str">
        <f t="shared" si="460"/>
        <v>NGR lake sediment grab sample</v>
      </c>
      <c r="K2752" s="1" t="str">
        <f t="shared" si="461"/>
        <v>&lt;177 micron (NGR)</v>
      </c>
      <c r="L2752">
        <v>21</v>
      </c>
      <c r="M2752" t="s">
        <v>191</v>
      </c>
      <c r="N2752">
        <v>413</v>
      </c>
      <c r="O2752" t="s">
        <v>257</v>
      </c>
      <c r="P2752" t="s">
        <v>145</v>
      </c>
      <c r="Q2752" t="s">
        <v>55</v>
      </c>
      <c r="R2752" t="s">
        <v>176</v>
      </c>
      <c r="S2752" t="s">
        <v>136</v>
      </c>
      <c r="T2752" t="s">
        <v>40</v>
      </c>
      <c r="U2752" t="s">
        <v>2225</v>
      </c>
      <c r="V2752" t="s">
        <v>57</v>
      </c>
      <c r="W2752" t="s">
        <v>40</v>
      </c>
      <c r="X2752" t="s">
        <v>179</v>
      </c>
      <c r="Y2752" t="s">
        <v>39</v>
      </c>
      <c r="Z2752" t="s">
        <v>35</v>
      </c>
      <c r="AA2752" t="s">
        <v>135</v>
      </c>
      <c r="AB2752" t="s">
        <v>178</v>
      </c>
      <c r="AC2752" t="s">
        <v>1802</v>
      </c>
      <c r="AD2752" t="s">
        <v>409</v>
      </c>
    </row>
    <row r="2753" spans="1:30" hidden="1" x14ac:dyDescent="0.3">
      <c r="A2753" t="s">
        <v>11666</v>
      </c>
      <c r="B2753" t="s">
        <v>11667</v>
      </c>
      <c r="C2753" s="1" t="str">
        <f t="shared" si="458"/>
        <v>21:0506</v>
      </c>
      <c r="D2753" s="1" t="str">
        <f t="shared" si="459"/>
        <v>21:0168</v>
      </c>
      <c r="E2753" t="s">
        <v>11668</v>
      </c>
      <c r="F2753" t="s">
        <v>11669</v>
      </c>
      <c r="H2753">
        <v>54.282468000000001</v>
      </c>
      <c r="I2753">
        <v>-61.201288400000003</v>
      </c>
      <c r="J2753" s="1" t="str">
        <f t="shared" si="460"/>
        <v>NGR lake sediment grab sample</v>
      </c>
      <c r="K2753" s="1" t="str">
        <f t="shared" si="461"/>
        <v>&lt;177 micron (NGR)</v>
      </c>
      <c r="L2753">
        <v>21</v>
      </c>
      <c r="M2753" t="s">
        <v>201</v>
      </c>
      <c r="N2753">
        <v>414</v>
      </c>
      <c r="O2753" t="s">
        <v>408</v>
      </c>
      <c r="P2753" t="s">
        <v>169</v>
      </c>
      <c r="Q2753" t="s">
        <v>95</v>
      </c>
      <c r="R2753" t="s">
        <v>176</v>
      </c>
      <c r="S2753" t="s">
        <v>136</v>
      </c>
      <c r="T2753" t="s">
        <v>40</v>
      </c>
      <c r="U2753" t="s">
        <v>44</v>
      </c>
      <c r="V2753" t="s">
        <v>248</v>
      </c>
      <c r="W2753" t="s">
        <v>117</v>
      </c>
      <c r="X2753" t="s">
        <v>43</v>
      </c>
      <c r="Y2753" t="s">
        <v>95</v>
      </c>
      <c r="Z2753" t="s">
        <v>164</v>
      </c>
      <c r="AA2753" t="s">
        <v>58</v>
      </c>
      <c r="AB2753" t="s">
        <v>1788</v>
      </c>
      <c r="AC2753" t="s">
        <v>239</v>
      </c>
      <c r="AD2753" t="s">
        <v>258</v>
      </c>
    </row>
    <row r="2754" spans="1:30" hidden="1" x14ac:dyDescent="0.3">
      <c r="A2754" t="s">
        <v>11670</v>
      </c>
      <c r="B2754" t="s">
        <v>11671</v>
      </c>
      <c r="C2754" s="1" t="str">
        <f t="shared" si="458"/>
        <v>21:0506</v>
      </c>
      <c r="D2754" s="1" t="str">
        <f t="shared" si="459"/>
        <v>21:0168</v>
      </c>
      <c r="E2754" t="s">
        <v>11672</v>
      </c>
      <c r="F2754" t="s">
        <v>11673</v>
      </c>
      <c r="H2754">
        <v>54.264004499999999</v>
      </c>
      <c r="I2754">
        <v>-61.218215700000002</v>
      </c>
      <c r="J2754" s="1" t="str">
        <f t="shared" si="460"/>
        <v>NGR lake sediment grab sample</v>
      </c>
      <c r="K2754" s="1" t="str">
        <f t="shared" si="461"/>
        <v>&lt;177 micron (NGR)</v>
      </c>
      <c r="L2754">
        <v>21</v>
      </c>
      <c r="M2754" t="s">
        <v>210</v>
      </c>
      <c r="N2754">
        <v>415</v>
      </c>
      <c r="O2754" t="s">
        <v>107</v>
      </c>
      <c r="P2754" t="s">
        <v>1139</v>
      </c>
      <c r="Q2754" t="s">
        <v>55</v>
      </c>
      <c r="R2754" t="s">
        <v>67</v>
      </c>
      <c r="S2754" t="s">
        <v>134</v>
      </c>
      <c r="T2754" t="s">
        <v>117</v>
      </c>
      <c r="U2754" t="s">
        <v>7890</v>
      </c>
      <c r="V2754" t="s">
        <v>1402</v>
      </c>
      <c r="W2754" t="s">
        <v>248</v>
      </c>
      <c r="X2754" t="s">
        <v>484</v>
      </c>
      <c r="Y2754" t="s">
        <v>131</v>
      </c>
      <c r="Z2754" t="s">
        <v>58</v>
      </c>
      <c r="AA2754" t="s">
        <v>409</v>
      </c>
      <c r="AB2754" t="s">
        <v>519</v>
      </c>
      <c r="AC2754" t="s">
        <v>2095</v>
      </c>
      <c r="AD2754" t="s">
        <v>392</v>
      </c>
    </row>
    <row r="2755" spans="1:30" hidden="1" x14ac:dyDescent="0.3">
      <c r="A2755" t="s">
        <v>11674</v>
      </c>
      <c r="B2755" t="s">
        <v>11675</v>
      </c>
      <c r="C2755" s="1" t="str">
        <f t="shared" si="458"/>
        <v>21:0506</v>
      </c>
      <c r="D2755" s="1" t="str">
        <f t="shared" si="459"/>
        <v>21:0168</v>
      </c>
      <c r="E2755" t="s">
        <v>11676</v>
      </c>
      <c r="F2755" t="s">
        <v>11677</v>
      </c>
      <c r="H2755">
        <v>54.2271638</v>
      </c>
      <c r="I2755">
        <v>-61.183029599999998</v>
      </c>
      <c r="J2755" s="1" t="str">
        <f t="shared" si="460"/>
        <v>NGR lake sediment grab sample</v>
      </c>
      <c r="K2755" s="1" t="str">
        <f t="shared" si="461"/>
        <v>&lt;177 micron (NGR)</v>
      </c>
      <c r="L2755">
        <v>21</v>
      </c>
      <c r="M2755" t="s">
        <v>221</v>
      </c>
      <c r="N2755">
        <v>416</v>
      </c>
      <c r="O2755" t="s">
        <v>1047</v>
      </c>
      <c r="P2755" t="s">
        <v>263</v>
      </c>
      <c r="Q2755" t="s">
        <v>95</v>
      </c>
      <c r="R2755" t="s">
        <v>153</v>
      </c>
      <c r="S2755" t="s">
        <v>37</v>
      </c>
      <c r="T2755" t="s">
        <v>144</v>
      </c>
      <c r="U2755" t="s">
        <v>980</v>
      </c>
      <c r="V2755" t="s">
        <v>47</v>
      </c>
      <c r="W2755" t="s">
        <v>194</v>
      </c>
      <c r="X2755" t="s">
        <v>43</v>
      </c>
      <c r="Y2755" t="s">
        <v>55</v>
      </c>
      <c r="Z2755" t="s">
        <v>134</v>
      </c>
      <c r="AA2755" t="s">
        <v>115</v>
      </c>
      <c r="AB2755" t="s">
        <v>11475</v>
      </c>
      <c r="AC2755" t="s">
        <v>79</v>
      </c>
      <c r="AD2755" t="s">
        <v>122</v>
      </c>
    </row>
    <row r="2756" spans="1:30" hidden="1" x14ac:dyDescent="0.3">
      <c r="A2756" t="s">
        <v>11678</v>
      </c>
      <c r="B2756" t="s">
        <v>11679</v>
      </c>
      <c r="C2756" s="1" t="str">
        <f t="shared" si="458"/>
        <v>21:0506</v>
      </c>
      <c r="D2756" s="1" t="str">
        <f t="shared" si="459"/>
        <v>21:0168</v>
      </c>
      <c r="E2756" t="s">
        <v>11680</v>
      </c>
      <c r="F2756" t="s">
        <v>11681</v>
      </c>
      <c r="H2756">
        <v>54.187686499999998</v>
      </c>
      <c r="I2756">
        <v>-61.204181699999999</v>
      </c>
      <c r="J2756" s="1" t="str">
        <f t="shared" si="460"/>
        <v>NGR lake sediment grab sample</v>
      </c>
      <c r="K2756" s="1" t="str">
        <f t="shared" si="461"/>
        <v>&lt;177 micron (NGR)</v>
      </c>
      <c r="L2756">
        <v>21</v>
      </c>
      <c r="M2756" t="s">
        <v>230</v>
      </c>
      <c r="N2756">
        <v>417</v>
      </c>
      <c r="O2756" t="s">
        <v>152</v>
      </c>
      <c r="P2756" t="s">
        <v>337</v>
      </c>
      <c r="Q2756" t="s">
        <v>37</v>
      </c>
      <c r="R2756" t="s">
        <v>79</v>
      </c>
      <c r="S2756" t="s">
        <v>193</v>
      </c>
      <c r="T2756" t="s">
        <v>194</v>
      </c>
      <c r="U2756" t="s">
        <v>2447</v>
      </c>
      <c r="V2756" t="s">
        <v>3340</v>
      </c>
      <c r="W2756" t="s">
        <v>194</v>
      </c>
      <c r="X2756" t="s">
        <v>43</v>
      </c>
      <c r="Y2756" t="s">
        <v>38</v>
      </c>
      <c r="Z2756" t="s">
        <v>214</v>
      </c>
      <c r="AA2756" t="s">
        <v>196</v>
      </c>
      <c r="AB2756" t="s">
        <v>205</v>
      </c>
      <c r="AC2756" t="s">
        <v>596</v>
      </c>
      <c r="AD2756" t="s">
        <v>480</v>
      </c>
    </row>
    <row r="2757" spans="1:30" hidden="1" x14ac:dyDescent="0.3">
      <c r="A2757" t="s">
        <v>11682</v>
      </c>
      <c r="B2757" t="s">
        <v>11683</v>
      </c>
      <c r="C2757" s="1" t="str">
        <f t="shared" si="458"/>
        <v>21:0506</v>
      </c>
      <c r="D2757" s="1" t="str">
        <f t="shared" si="459"/>
        <v>21:0168</v>
      </c>
      <c r="E2757" t="s">
        <v>11684</v>
      </c>
      <c r="F2757" t="s">
        <v>11685</v>
      </c>
      <c r="H2757">
        <v>54.160080000000001</v>
      </c>
      <c r="I2757">
        <v>-61.233269499999999</v>
      </c>
      <c r="J2757" s="1" t="str">
        <f t="shared" si="460"/>
        <v>NGR lake sediment grab sample</v>
      </c>
      <c r="K2757" s="1" t="str">
        <f t="shared" si="461"/>
        <v>&lt;177 micron (NGR)</v>
      </c>
      <c r="L2757">
        <v>21</v>
      </c>
      <c r="M2757" t="s">
        <v>238</v>
      </c>
      <c r="N2757">
        <v>418</v>
      </c>
      <c r="O2757" t="s">
        <v>344</v>
      </c>
      <c r="P2757" t="s">
        <v>214</v>
      </c>
      <c r="Q2757" t="s">
        <v>95</v>
      </c>
      <c r="R2757" t="s">
        <v>130</v>
      </c>
      <c r="S2757" t="s">
        <v>131</v>
      </c>
      <c r="T2757" t="s">
        <v>40</v>
      </c>
      <c r="U2757" t="s">
        <v>503</v>
      </c>
      <c r="V2757" t="s">
        <v>1642</v>
      </c>
      <c r="W2757" t="s">
        <v>194</v>
      </c>
      <c r="X2757" t="s">
        <v>179</v>
      </c>
      <c r="Y2757" t="s">
        <v>95</v>
      </c>
      <c r="Z2757" t="s">
        <v>134</v>
      </c>
      <c r="AA2757" t="s">
        <v>44</v>
      </c>
      <c r="AB2757" t="s">
        <v>2036</v>
      </c>
      <c r="AC2757" t="s">
        <v>740</v>
      </c>
      <c r="AD2757" t="s">
        <v>196</v>
      </c>
    </row>
    <row r="2758" spans="1:30" hidden="1" x14ac:dyDescent="0.3">
      <c r="A2758" t="s">
        <v>11686</v>
      </c>
      <c r="B2758" t="s">
        <v>11687</v>
      </c>
      <c r="C2758" s="1" t="str">
        <f t="shared" si="458"/>
        <v>21:0506</v>
      </c>
      <c r="D2758" s="1" t="str">
        <f t="shared" si="459"/>
        <v>21:0168</v>
      </c>
      <c r="E2758" t="s">
        <v>11688</v>
      </c>
      <c r="F2758" t="s">
        <v>11689</v>
      </c>
      <c r="H2758">
        <v>54.168158599999998</v>
      </c>
      <c r="I2758">
        <v>-61.3139495</v>
      </c>
      <c r="J2758" s="1" t="str">
        <f t="shared" si="460"/>
        <v>NGR lake sediment grab sample</v>
      </c>
      <c r="K2758" s="1" t="str">
        <f t="shared" si="461"/>
        <v>&lt;177 micron (NGR)</v>
      </c>
      <c r="L2758">
        <v>21</v>
      </c>
      <c r="M2758" t="s">
        <v>246</v>
      </c>
      <c r="N2758">
        <v>419</v>
      </c>
      <c r="O2758" t="s">
        <v>128</v>
      </c>
      <c r="P2758" t="s">
        <v>232</v>
      </c>
      <c r="Q2758" t="s">
        <v>55</v>
      </c>
      <c r="R2758" t="s">
        <v>79</v>
      </c>
      <c r="S2758" t="s">
        <v>38</v>
      </c>
      <c r="T2758" t="s">
        <v>40</v>
      </c>
      <c r="U2758" t="s">
        <v>4928</v>
      </c>
      <c r="V2758" t="s">
        <v>1598</v>
      </c>
      <c r="W2758" t="s">
        <v>194</v>
      </c>
      <c r="X2758" t="s">
        <v>179</v>
      </c>
      <c r="Y2758" t="s">
        <v>95</v>
      </c>
      <c r="Z2758" t="s">
        <v>35</v>
      </c>
      <c r="AA2758" t="s">
        <v>258</v>
      </c>
      <c r="AB2758" t="s">
        <v>46</v>
      </c>
      <c r="AC2758" t="s">
        <v>39</v>
      </c>
      <c r="AD2758" t="s">
        <v>241</v>
      </c>
    </row>
    <row r="2759" spans="1:30" hidden="1" x14ac:dyDescent="0.3">
      <c r="A2759" t="s">
        <v>11690</v>
      </c>
      <c r="B2759" t="s">
        <v>11691</v>
      </c>
      <c r="C2759" s="1" t="str">
        <f t="shared" si="458"/>
        <v>21:0506</v>
      </c>
      <c r="D2759" s="1" t="str">
        <f>HYPERLINK("http://geochem.nrcan.gc.ca/cdogs/content/svy/svy_e.htm", "")</f>
        <v/>
      </c>
      <c r="G2759" s="1" t="str">
        <f>HYPERLINK("http://geochem.nrcan.gc.ca/cdogs/content/cr_/cr_00056_e.htm", "56")</f>
        <v>56</v>
      </c>
      <c r="J2759" t="s">
        <v>161</v>
      </c>
      <c r="K2759" t="s">
        <v>162</v>
      </c>
      <c r="L2759">
        <v>21</v>
      </c>
      <c r="M2759" t="s">
        <v>163</v>
      </c>
      <c r="N2759">
        <v>420</v>
      </c>
      <c r="O2759" t="s">
        <v>392</v>
      </c>
      <c r="P2759" t="s">
        <v>1241</v>
      </c>
      <c r="Q2759" t="s">
        <v>169</v>
      </c>
      <c r="R2759" t="s">
        <v>135</v>
      </c>
      <c r="S2759" t="s">
        <v>130</v>
      </c>
      <c r="T2759" t="s">
        <v>117</v>
      </c>
      <c r="U2759" t="s">
        <v>5928</v>
      </c>
      <c r="V2759" t="s">
        <v>353</v>
      </c>
      <c r="W2759" t="s">
        <v>239</v>
      </c>
      <c r="X2759" t="s">
        <v>2164</v>
      </c>
      <c r="Y2759" t="s">
        <v>136</v>
      </c>
      <c r="Z2759" t="s">
        <v>58</v>
      </c>
      <c r="AA2759" t="s">
        <v>241</v>
      </c>
      <c r="AB2759" t="s">
        <v>4178</v>
      </c>
      <c r="AC2759" t="s">
        <v>2716</v>
      </c>
      <c r="AD2759" t="s">
        <v>3460</v>
      </c>
    </row>
    <row r="2760" spans="1:30" hidden="1" x14ac:dyDescent="0.3">
      <c r="A2760" t="s">
        <v>11692</v>
      </c>
      <c r="B2760" t="s">
        <v>11693</v>
      </c>
      <c r="C2760" s="1" t="str">
        <f t="shared" si="458"/>
        <v>21:0506</v>
      </c>
      <c r="D2760" s="1" t="str">
        <f t="shared" ref="D2760:D2776" si="462">HYPERLINK("http://geochem.nrcan.gc.ca/cdogs/content/svy/svy210168_e.htm", "21:0168")</f>
        <v>21:0168</v>
      </c>
      <c r="E2760" t="s">
        <v>11694</v>
      </c>
      <c r="F2760" t="s">
        <v>11695</v>
      </c>
      <c r="H2760">
        <v>54.162098899999997</v>
      </c>
      <c r="I2760">
        <v>-61.3567623</v>
      </c>
      <c r="J2760" s="1" t="str">
        <f t="shared" ref="J2760:J2776" si="463">HYPERLINK("http://geochem.nrcan.gc.ca/cdogs/content/kwd/kwd020027_e.htm", "NGR lake sediment grab sample")</f>
        <v>NGR lake sediment grab sample</v>
      </c>
      <c r="K2760" s="1" t="str">
        <f t="shared" ref="K2760:K2776" si="464">HYPERLINK("http://geochem.nrcan.gc.ca/cdogs/content/kwd/kwd080006_e.htm", "&lt;177 micron (NGR)")</f>
        <v>&lt;177 micron (NGR)</v>
      </c>
      <c r="L2760">
        <v>22</v>
      </c>
      <c r="M2760" t="s">
        <v>34</v>
      </c>
      <c r="N2760">
        <v>421</v>
      </c>
      <c r="O2760" t="s">
        <v>337</v>
      </c>
      <c r="P2760" t="s">
        <v>53</v>
      </c>
      <c r="Q2760" t="s">
        <v>55</v>
      </c>
      <c r="R2760" t="s">
        <v>131</v>
      </c>
      <c r="S2760" t="s">
        <v>38</v>
      </c>
      <c r="T2760" t="s">
        <v>40</v>
      </c>
      <c r="U2760" t="s">
        <v>2782</v>
      </c>
      <c r="V2760" t="s">
        <v>167</v>
      </c>
      <c r="W2760" t="s">
        <v>117</v>
      </c>
      <c r="X2760" t="s">
        <v>70</v>
      </c>
      <c r="Y2760" t="s">
        <v>95</v>
      </c>
      <c r="Z2760" t="s">
        <v>263</v>
      </c>
      <c r="AA2760" t="s">
        <v>314</v>
      </c>
      <c r="AB2760" t="s">
        <v>597</v>
      </c>
      <c r="AC2760" t="s">
        <v>818</v>
      </c>
      <c r="AD2760" t="s">
        <v>71</v>
      </c>
    </row>
    <row r="2761" spans="1:30" hidden="1" x14ac:dyDescent="0.3">
      <c r="A2761" t="s">
        <v>11696</v>
      </c>
      <c r="B2761" t="s">
        <v>11697</v>
      </c>
      <c r="C2761" s="1" t="str">
        <f t="shared" si="458"/>
        <v>21:0506</v>
      </c>
      <c r="D2761" s="1" t="str">
        <f t="shared" si="462"/>
        <v>21:0168</v>
      </c>
      <c r="E2761" t="s">
        <v>11694</v>
      </c>
      <c r="F2761" t="s">
        <v>11698</v>
      </c>
      <c r="H2761">
        <v>54.162098899999997</v>
      </c>
      <c r="I2761">
        <v>-61.3567623</v>
      </c>
      <c r="J2761" s="1" t="str">
        <f t="shared" si="463"/>
        <v>NGR lake sediment grab sample</v>
      </c>
      <c r="K2761" s="1" t="str">
        <f t="shared" si="464"/>
        <v>&lt;177 micron (NGR)</v>
      </c>
      <c r="L2761">
        <v>22</v>
      </c>
      <c r="M2761" t="s">
        <v>52</v>
      </c>
      <c r="N2761">
        <v>422</v>
      </c>
      <c r="O2761" t="s">
        <v>403</v>
      </c>
      <c r="P2761" t="s">
        <v>265</v>
      </c>
      <c r="Q2761" t="s">
        <v>95</v>
      </c>
      <c r="R2761" t="s">
        <v>92</v>
      </c>
      <c r="S2761" t="s">
        <v>92</v>
      </c>
      <c r="T2761" t="s">
        <v>40</v>
      </c>
      <c r="U2761" t="s">
        <v>1584</v>
      </c>
      <c r="V2761" t="s">
        <v>39</v>
      </c>
      <c r="W2761" t="s">
        <v>194</v>
      </c>
      <c r="X2761" t="s">
        <v>43</v>
      </c>
      <c r="Y2761" t="s">
        <v>95</v>
      </c>
      <c r="Z2761" t="s">
        <v>204</v>
      </c>
      <c r="AA2761" t="s">
        <v>314</v>
      </c>
      <c r="AB2761" t="s">
        <v>1489</v>
      </c>
      <c r="AC2761" t="s">
        <v>213</v>
      </c>
      <c r="AD2761" t="s">
        <v>155</v>
      </c>
    </row>
    <row r="2762" spans="1:30" hidden="1" x14ac:dyDescent="0.3">
      <c r="A2762" t="s">
        <v>11699</v>
      </c>
      <c r="B2762" t="s">
        <v>11700</v>
      </c>
      <c r="C2762" s="1" t="str">
        <f t="shared" si="458"/>
        <v>21:0506</v>
      </c>
      <c r="D2762" s="1" t="str">
        <f t="shared" si="462"/>
        <v>21:0168</v>
      </c>
      <c r="E2762" t="s">
        <v>11694</v>
      </c>
      <c r="F2762" t="s">
        <v>11701</v>
      </c>
      <c r="H2762">
        <v>54.162098899999997</v>
      </c>
      <c r="I2762">
        <v>-61.3567623</v>
      </c>
      <c r="J2762" s="1" t="str">
        <f t="shared" si="463"/>
        <v>NGR lake sediment grab sample</v>
      </c>
      <c r="K2762" s="1" t="str">
        <f t="shared" si="464"/>
        <v>&lt;177 micron (NGR)</v>
      </c>
      <c r="L2762">
        <v>22</v>
      </c>
      <c r="M2762" t="s">
        <v>65</v>
      </c>
      <c r="N2762">
        <v>423</v>
      </c>
      <c r="O2762" t="s">
        <v>128</v>
      </c>
      <c r="P2762" t="s">
        <v>66</v>
      </c>
      <c r="Q2762" t="s">
        <v>39</v>
      </c>
      <c r="R2762" t="s">
        <v>131</v>
      </c>
      <c r="S2762" t="s">
        <v>38</v>
      </c>
      <c r="T2762" t="s">
        <v>40</v>
      </c>
      <c r="U2762" t="s">
        <v>7559</v>
      </c>
      <c r="V2762" t="s">
        <v>47</v>
      </c>
      <c r="W2762" t="s">
        <v>117</v>
      </c>
      <c r="X2762" t="s">
        <v>43</v>
      </c>
      <c r="Y2762" t="s">
        <v>95</v>
      </c>
      <c r="Z2762" t="s">
        <v>263</v>
      </c>
      <c r="AA2762" t="s">
        <v>45</v>
      </c>
      <c r="AB2762" t="s">
        <v>2444</v>
      </c>
      <c r="AC2762" t="s">
        <v>213</v>
      </c>
      <c r="AD2762" t="s">
        <v>409</v>
      </c>
    </row>
    <row r="2763" spans="1:30" hidden="1" x14ac:dyDescent="0.3">
      <c r="A2763" t="s">
        <v>11702</v>
      </c>
      <c r="B2763" t="s">
        <v>11703</v>
      </c>
      <c r="C2763" s="1" t="str">
        <f t="shared" si="458"/>
        <v>21:0506</v>
      </c>
      <c r="D2763" s="1" t="str">
        <f t="shared" si="462"/>
        <v>21:0168</v>
      </c>
      <c r="E2763" t="s">
        <v>11704</v>
      </c>
      <c r="F2763" t="s">
        <v>11705</v>
      </c>
      <c r="H2763">
        <v>54.164849500000003</v>
      </c>
      <c r="I2763">
        <v>-61.421938900000001</v>
      </c>
      <c r="J2763" s="1" t="str">
        <f t="shared" si="463"/>
        <v>NGR lake sediment grab sample</v>
      </c>
      <c r="K2763" s="1" t="str">
        <f t="shared" si="464"/>
        <v>&lt;177 micron (NGR)</v>
      </c>
      <c r="L2763">
        <v>22</v>
      </c>
      <c r="M2763" t="s">
        <v>76</v>
      </c>
      <c r="N2763">
        <v>424</v>
      </c>
      <c r="O2763" t="s">
        <v>61</v>
      </c>
      <c r="P2763" t="s">
        <v>41</v>
      </c>
      <c r="Q2763" t="s">
        <v>37</v>
      </c>
      <c r="R2763" t="s">
        <v>176</v>
      </c>
      <c r="S2763" t="s">
        <v>103</v>
      </c>
      <c r="T2763" t="s">
        <v>40</v>
      </c>
      <c r="U2763" t="s">
        <v>11706</v>
      </c>
      <c r="V2763" t="s">
        <v>278</v>
      </c>
      <c r="W2763" t="s">
        <v>649</v>
      </c>
      <c r="X2763" t="s">
        <v>55</v>
      </c>
      <c r="Y2763" t="s">
        <v>202</v>
      </c>
      <c r="Z2763" t="s">
        <v>214</v>
      </c>
      <c r="AA2763" t="s">
        <v>107</v>
      </c>
      <c r="AB2763" t="s">
        <v>519</v>
      </c>
      <c r="AC2763" t="s">
        <v>8518</v>
      </c>
      <c r="AD2763" t="s">
        <v>1885</v>
      </c>
    </row>
    <row r="2764" spans="1:30" hidden="1" x14ac:dyDescent="0.3">
      <c r="A2764" t="s">
        <v>11707</v>
      </c>
      <c r="B2764" t="s">
        <v>11708</v>
      </c>
      <c r="C2764" s="1" t="str">
        <f t="shared" si="458"/>
        <v>21:0506</v>
      </c>
      <c r="D2764" s="1" t="str">
        <f t="shared" si="462"/>
        <v>21:0168</v>
      </c>
      <c r="E2764" t="s">
        <v>11709</v>
      </c>
      <c r="F2764" t="s">
        <v>11710</v>
      </c>
      <c r="H2764">
        <v>54.1673051</v>
      </c>
      <c r="I2764">
        <v>-61.481481700000003</v>
      </c>
      <c r="J2764" s="1" t="str">
        <f t="shared" si="463"/>
        <v>NGR lake sediment grab sample</v>
      </c>
      <c r="K2764" s="1" t="str">
        <f t="shared" si="464"/>
        <v>&lt;177 micron (NGR)</v>
      </c>
      <c r="L2764">
        <v>22</v>
      </c>
      <c r="M2764" t="s">
        <v>91</v>
      </c>
      <c r="N2764">
        <v>425</v>
      </c>
      <c r="O2764" t="s">
        <v>115</v>
      </c>
      <c r="P2764" t="s">
        <v>192</v>
      </c>
      <c r="Q2764" t="s">
        <v>131</v>
      </c>
      <c r="R2764" t="s">
        <v>38</v>
      </c>
      <c r="S2764" t="s">
        <v>192</v>
      </c>
      <c r="T2764" t="s">
        <v>40</v>
      </c>
      <c r="U2764" t="s">
        <v>8887</v>
      </c>
      <c r="V2764" t="s">
        <v>935</v>
      </c>
      <c r="W2764" t="s">
        <v>248</v>
      </c>
      <c r="X2764" t="s">
        <v>43</v>
      </c>
      <c r="Y2764" t="s">
        <v>130</v>
      </c>
      <c r="Z2764" t="s">
        <v>423</v>
      </c>
      <c r="AA2764" t="s">
        <v>44</v>
      </c>
      <c r="AB2764" t="s">
        <v>285</v>
      </c>
      <c r="AC2764" t="s">
        <v>2195</v>
      </c>
      <c r="AD2764" t="s">
        <v>203</v>
      </c>
    </row>
    <row r="2765" spans="1:30" hidden="1" x14ac:dyDescent="0.3">
      <c r="A2765" t="s">
        <v>11711</v>
      </c>
      <c r="B2765" t="s">
        <v>11712</v>
      </c>
      <c r="C2765" s="1" t="str">
        <f t="shared" si="458"/>
        <v>21:0506</v>
      </c>
      <c r="D2765" s="1" t="str">
        <f t="shared" si="462"/>
        <v>21:0168</v>
      </c>
      <c r="E2765" t="s">
        <v>11713</v>
      </c>
      <c r="F2765" t="s">
        <v>11714</v>
      </c>
      <c r="H2765">
        <v>54.1709435</v>
      </c>
      <c r="I2765">
        <v>-61.515925899999999</v>
      </c>
      <c r="J2765" s="1" t="str">
        <f t="shared" si="463"/>
        <v>NGR lake sediment grab sample</v>
      </c>
      <c r="K2765" s="1" t="str">
        <f t="shared" si="464"/>
        <v>&lt;177 micron (NGR)</v>
      </c>
      <c r="L2765">
        <v>22</v>
      </c>
      <c r="M2765" t="s">
        <v>102</v>
      </c>
      <c r="N2765">
        <v>426</v>
      </c>
      <c r="O2765" t="s">
        <v>69</v>
      </c>
      <c r="P2765" t="s">
        <v>276</v>
      </c>
      <c r="Q2765" t="s">
        <v>68</v>
      </c>
      <c r="R2765" t="s">
        <v>176</v>
      </c>
      <c r="S2765" t="s">
        <v>176</v>
      </c>
      <c r="T2765" t="s">
        <v>40</v>
      </c>
      <c r="U2765" t="s">
        <v>3947</v>
      </c>
      <c r="V2765" t="s">
        <v>596</v>
      </c>
      <c r="W2765" t="s">
        <v>194</v>
      </c>
      <c r="X2765" t="s">
        <v>70</v>
      </c>
      <c r="Y2765" t="s">
        <v>153</v>
      </c>
      <c r="Z2765" t="s">
        <v>204</v>
      </c>
      <c r="AA2765" t="s">
        <v>204</v>
      </c>
      <c r="AB2765" t="s">
        <v>1082</v>
      </c>
      <c r="AC2765" t="s">
        <v>901</v>
      </c>
      <c r="AD2765" t="s">
        <v>170</v>
      </c>
    </row>
    <row r="2766" spans="1:30" hidden="1" x14ac:dyDescent="0.3">
      <c r="A2766" t="s">
        <v>11715</v>
      </c>
      <c r="B2766" t="s">
        <v>11716</v>
      </c>
      <c r="C2766" s="1" t="str">
        <f t="shared" si="458"/>
        <v>21:0506</v>
      </c>
      <c r="D2766" s="1" t="str">
        <f t="shared" si="462"/>
        <v>21:0168</v>
      </c>
      <c r="E2766" t="s">
        <v>11717</v>
      </c>
      <c r="F2766" t="s">
        <v>11718</v>
      </c>
      <c r="H2766">
        <v>54.136660800000001</v>
      </c>
      <c r="I2766">
        <v>-61.482052199999998</v>
      </c>
      <c r="J2766" s="1" t="str">
        <f t="shared" si="463"/>
        <v>NGR lake sediment grab sample</v>
      </c>
      <c r="K2766" s="1" t="str">
        <f t="shared" si="464"/>
        <v>&lt;177 micron (NGR)</v>
      </c>
      <c r="L2766">
        <v>22</v>
      </c>
      <c r="M2766" t="s">
        <v>113</v>
      </c>
      <c r="N2766">
        <v>427</v>
      </c>
      <c r="O2766" t="s">
        <v>35</v>
      </c>
      <c r="P2766" t="s">
        <v>185</v>
      </c>
      <c r="Q2766" t="s">
        <v>95</v>
      </c>
      <c r="R2766" t="s">
        <v>136</v>
      </c>
      <c r="S2766" t="s">
        <v>39</v>
      </c>
      <c r="T2766" t="s">
        <v>40</v>
      </c>
      <c r="U2766" t="s">
        <v>676</v>
      </c>
      <c r="V2766" t="s">
        <v>313</v>
      </c>
      <c r="W2766" t="s">
        <v>40</v>
      </c>
      <c r="X2766" t="s">
        <v>43</v>
      </c>
      <c r="Y2766" t="s">
        <v>39</v>
      </c>
      <c r="Z2766" t="s">
        <v>204</v>
      </c>
      <c r="AA2766" t="s">
        <v>58</v>
      </c>
      <c r="AB2766" t="s">
        <v>306</v>
      </c>
      <c r="AC2766" t="s">
        <v>85</v>
      </c>
      <c r="AD2766" t="s">
        <v>324</v>
      </c>
    </row>
    <row r="2767" spans="1:30" hidden="1" x14ac:dyDescent="0.3">
      <c r="A2767" t="s">
        <v>11719</v>
      </c>
      <c r="B2767" t="s">
        <v>11720</v>
      </c>
      <c r="C2767" s="1" t="str">
        <f t="shared" si="458"/>
        <v>21:0506</v>
      </c>
      <c r="D2767" s="1" t="str">
        <f t="shared" si="462"/>
        <v>21:0168</v>
      </c>
      <c r="E2767" t="s">
        <v>11721</v>
      </c>
      <c r="F2767" t="s">
        <v>11722</v>
      </c>
      <c r="H2767">
        <v>54.112595300000002</v>
      </c>
      <c r="I2767">
        <v>-61.560082199999997</v>
      </c>
      <c r="J2767" s="1" t="str">
        <f t="shared" si="463"/>
        <v>NGR lake sediment grab sample</v>
      </c>
      <c r="K2767" s="1" t="str">
        <f t="shared" si="464"/>
        <v>&lt;177 micron (NGR)</v>
      </c>
      <c r="L2767">
        <v>22</v>
      </c>
      <c r="M2767" t="s">
        <v>127</v>
      </c>
      <c r="N2767">
        <v>428</v>
      </c>
      <c r="O2767" t="s">
        <v>1019</v>
      </c>
      <c r="P2767" t="s">
        <v>108</v>
      </c>
      <c r="Q2767" t="s">
        <v>55</v>
      </c>
      <c r="R2767" t="s">
        <v>68</v>
      </c>
      <c r="S2767" t="s">
        <v>185</v>
      </c>
      <c r="T2767" t="s">
        <v>117</v>
      </c>
      <c r="U2767" t="s">
        <v>7729</v>
      </c>
      <c r="V2767" t="s">
        <v>85</v>
      </c>
      <c r="W2767" t="s">
        <v>117</v>
      </c>
      <c r="X2767" t="s">
        <v>179</v>
      </c>
      <c r="Y2767" t="s">
        <v>131</v>
      </c>
      <c r="Z2767" t="s">
        <v>214</v>
      </c>
      <c r="AA2767" t="s">
        <v>83</v>
      </c>
      <c r="AB2767" t="s">
        <v>5627</v>
      </c>
      <c r="AC2767" t="s">
        <v>3674</v>
      </c>
      <c r="AD2767" t="s">
        <v>409</v>
      </c>
    </row>
    <row r="2768" spans="1:30" hidden="1" x14ac:dyDescent="0.3">
      <c r="A2768" t="s">
        <v>11723</v>
      </c>
      <c r="B2768" t="s">
        <v>11724</v>
      </c>
      <c r="C2768" s="1" t="str">
        <f t="shared" si="458"/>
        <v>21:0506</v>
      </c>
      <c r="D2768" s="1" t="str">
        <f t="shared" si="462"/>
        <v>21:0168</v>
      </c>
      <c r="E2768" t="s">
        <v>11725</v>
      </c>
      <c r="F2768" t="s">
        <v>11726</v>
      </c>
      <c r="H2768">
        <v>54.082290700000001</v>
      </c>
      <c r="I2768">
        <v>-61.532254000000002</v>
      </c>
      <c r="J2768" s="1" t="str">
        <f t="shared" si="463"/>
        <v>NGR lake sediment grab sample</v>
      </c>
      <c r="K2768" s="1" t="str">
        <f t="shared" si="464"/>
        <v>&lt;177 micron (NGR)</v>
      </c>
      <c r="L2768">
        <v>22</v>
      </c>
      <c r="M2768" t="s">
        <v>142</v>
      </c>
      <c r="N2768">
        <v>429</v>
      </c>
      <c r="O2768" t="s">
        <v>83</v>
      </c>
      <c r="P2768" t="s">
        <v>164</v>
      </c>
      <c r="Q2768" t="s">
        <v>95</v>
      </c>
      <c r="R2768" t="s">
        <v>92</v>
      </c>
      <c r="S2768" t="s">
        <v>55</v>
      </c>
      <c r="T2768" t="s">
        <v>40</v>
      </c>
      <c r="U2768" t="s">
        <v>782</v>
      </c>
      <c r="V2768" t="s">
        <v>42</v>
      </c>
      <c r="W2768" t="s">
        <v>117</v>
      </c>
      <c r="X2768" t="s">
        <v>43</v>
      </c>
      <c r="Y2768" t="s">
        <v>39</v>
      </c>
      <c r="Z2768" t="s">
        <v>35</v>
      </c>
      <c r="AA2768" t="s">
        <v>58</v>
      </c>
      <c r="AB2768" t="s">
        <v>529</v>
      </c>
      <c r="AC2768" t="s">
        <v>121</v>
      </c>
      <c r="AD2768" t="s">
        <v>392</v>
      </c>
    </row>
    <row r="2769" spans="1:30" hidden="1" x14ac:dyDescent="0.3">
      <c r="A2769" t="s">
        <v>11727</v>
      </c>
      <c r="B2769" t="s">
        <v>11728</v>
      </c>
      <c r="C2769" s="1" t="str">
        <f t="shared" si="458"/>
        <v>21:0506</v>
      </c>
      <c r="D2769" s="1" t="str">
        <f t="shared" si="462"/>
        <v>21:0168</v>
      </c>
      <c r="E2769" t="s">
        <v>11729</v>
      </c>
      <c r="F2769" t="s">
        <v>11730</v>
      </c>
      <c r="H2769">
        <v>54.055008299999997</v>
      </c>
      <c r="I2769">
        <v>-61.478614899999997</v>
      </c>
      <c r="J2769" s="1" t="str">
        <f t="shared" si="463"/>
        <v>NGR lake sediment grab sample</v>
      </c>
      <c r="K2769" s="1" t="str">
        <f t="shared" si="464"/>
        <v>&lt;177 micron (NGR)</v>
      </c>
      <c r="L2769">
        <v>22</v>
      </c>
      <c r="M2769" t="s">
        <v>150</v>
      </c>
      <c r="N2769">
        <v>430</v>
      </c>
      <c r="O2769" t="s">
        <v>107</v>
      </c>
      <c r="P2769" t="s">
        <v>35</v>
      </c>
      <c r="Q2769" t="s">
        <v>95</v>
      </c>
      <c r="R2769" t="s">
        <v>79</v>
      </c>
      <c r="S2769" t="s">
        <v>119</v>
      </c>
      <c r="T2769" t="s">
        <v>40</v>
      </c>
      <c r="U2769" t="s">
        <v>1139</v>
      </c>
      <c r="V2769" t="s">
        <v>1181</v>
      </c>
      <c r="W2769" t="s">
        <v>40</v>
      </c>
      <c r="X2769" t="s">
        <v>43</v>
      </c>
      <c r="Y2769" t="s">
        <v>37</v>
      </c>
      <c r="Z2769" t="s">
        <v>135</v>
      </c>
      <c r="AA2769" t="s">
        <v>58</v>
      </c>
      <c r="AB2769" t="s">
        <v>11731</v>
      </c>
      <c r="AC2769" t="s">
        <v>2278</v>
      </c>
      <c r="AD2769" t="s">
        <v>203</v>
      </c>
    </row>
    <row r="2770" spans="1:30" hidden="1" x14ac:dyDescent="0.3">
      <c r="A2770" t="s">
        <v>11732</v>
      </c>
      <c r="B2770" t="s">
        <v>11733</v>
      </c>
      <c r="C2770" s="1" t="str">
        <f t="shared" si="458"/>
        <v>21:0506</v>
      </c>
      <c r="D2770" s="1" t="str">
        <f t="shared" si="462"/>
        <v>21:0168</v>
      </c>
      <c r="E2770" t="s">
        <v>11734</v>
      </c>
      <c r="F2770" t="s">
        <v>11735</v>
      </c>
      <c r="H2770">
        <v>54.026698000000003</v>
      </c>
      <c r="I2770">
        <v>-61.434870699999998</v>
      </c>
      <c r="J2770" s="1" t="str">
        <f t="shared" si="463"/>
        <v>NGR lake sediment grab sample</v>
      </c>
      <c r="K2770" s="1" t="str">
        <f t="shared" si="464"/>
        <v>&lt;177 micron (NGR)</v>
      </c>
      <c r="L2770">
        <v>22</v>
      </c>
      <c r="M2770" t="s">
        <v>175</v>
      </c>
      <c r="N2770">
        <v>431</v>
      </c>
      <c r="O2770" t="s">
        <v>135</v>
      </c>
      <c r="P2770" t="s">
        <v>67</v>
      </c>
      <c r="Q2770" t="s">
        <v>95</v>
      </c>
      <c r="R2770" t="s">
        <v>38</v>
      </c>
      <c r="S2770" t="s">
        <v>68</v>
      </c>
      <c r="T2770" t="s">
        <v>40</v>
      </c>
      <c r="U2770" t="s">
        <v>128</v>
      </c>
      <c r="V2770" t="s">
        <v>42</v>
      </c>
      <c r="W2770" t="s">
        <v>40</v>
      </c>
      <c r="X2770" t="s">
        <v>43</v>
      </c>
      <c r="Y2770" t="s">
        <v>119</v>
      </c>
      <c r="Z2770" t="s">
        <v>164</v>
      </c>
      <c r="AA2770" t="s">
        <v>258</v>
      </c>
      <c r="AB2770" t="s">
        <v>59</v>
      </c>
      <c r="AC2770" t="s">
        <v>981</v>
      </c>
      <c r="AD2770" t="s">
        <v>196</v>
      </c>
    </row>
    <row r="2771" spans="1:30" hidden="1" x14ac:dyDescent="0.3">
      <c r="A2771" t="s">
        <v>11736</v>
      </c>
      <c r="B2771" t="s">
        <v>11737</v>
      </c>
      <c r="C2771" s="1" t="str">
        <f t="shared" si="458"/>
        <v>21:0506</v>
      </c>
      <c r="D2771" s="1" t="str">
        <f t="shared" si="462"/>
        <v>21:0168</v>
      </c>
      <c r="E2771" t="s">
        <v>11738</v>
      </c>
      <c r="F2771" t="s">
        <v>11739</v>
      </c>
      <c r="H2771">
        <v>54.032463200000002</v>
      </c>
      <c r="I2771">
        <v>-61.470032600000003</v>
      </c>
      <c r="J2771" s="1" t="str">
        <f t="shared" si="463"/>
        <v>NGR lake sediment grab sample</v>
      </c>
      <c r="K2771" s="1" t="str">
        <f t="shared" si="464"/>
        <v>&lt;177 micron (NGR)</v>
      </c>
      <c r="L2771">
        <v>22</v>
      </c>
      <c r="M2771" t="s">
        <v>184</v>
      </c>
      <c r="N2771">
        <v>432</v>
      </c>
      <c r="O2771" t="s">
        <v>78</v>
      </c>
      <c r="P2771" t="s">
        <v>176</v>
      </c>
      <c r="Q2771" t="s">
        <v>95</v>
      </c>
      <c r="R2771" t="s">
        <v>136</v>
      </c>
      <c r="S2771" t="s">
        <v>37</v>
      </c>
      <c r="T2771" t="s">
        <v>40</v>
      </c>
      <c r="U2771" t="s">
        <v>397</v>
      </c>
      <c r="V2771" t="s">
        <v>239</v>
      </c>
      <c r="W2771" t="s">
        <v>40</v>
      </c>
      <c r="X2771" t="s">
        <v>131</v>
      </c>
      <c r="Y2771" t="s">
        <v>136</v>
      </c>
      <c r="Z2771" t="s">
        <v>185</v>
      </c>
      <c r="AA2771" t="s">
        <v>135</v>
      </c>
      <c r="AB2771" t="s">
        <v>1373</v>
      </c>
      <c r="AC2771" t="s">
        <v>620</v>
      </c>
      <c r="AD2771" t="s">
        <v>83</v>
      </c>
    </row>
    <row r="2772" spans="1:30" hidden="1" x14ac:dyDescent="0.3">
      <c r="A2772" t="s">
        <v>11740</v>
      </c>
      <c r="B2772" t="s">
        <v>11741</v>
      </c>
      <c r="C2772" s="1" t="str">
        <f t="shared" si="458"/>
        <v>21:0506</v>
      </c>
      <c r="D2772" s="1" t="str">
        <f t="shared" si="462"/>
        <v>21:0168</v>
      </c>
      <c r="E2772" t="s">
        <v>11742</v>
      </c>
      <c r="F2772" t="s">
        <v>11743</v>
      </c>
      <c r="H2772">
        <v>54.039034600000001</v>
      </c>
      <c r="I2772">
        <v>-61.523989700000001</v>
      </c>
      <c r="J2772" s="1" t="str">
        <f t="shared" si="463"/>
        <v>NGR lake sediment grab sample</v>
      </c>
      <c r="K2772" s="1" t="str">
        <f t="shared" si="464"/>
        <v>&lt;177 micron (NGR)</v>
      </c>
      <c r="L2772">
        <v>22</v>
      </c>
      <c r="M2772" t="s">
        <v>191</v>
      </c>
      <c r="N2772">
        <v>433</v>
      </c>
      <c r="O2772" t="s">
        <v>265</v>
      </c>
      <c r="P2772" t="s">
        <v>38</v>
      </c>
      <c r="Q2772" t="s">
        <v>95</v>
      </c>
      <c r="R2772" t="s">
        <v>37</v>
      </c>
      <c r="S2772" t="s">
        <v>176</v>
      </c>
      <c r="T2772" t="s">
        <v>40</v>
      </c>
      <c r="U2772" t="s">
        <v>11744</v>
      </c>
      <c r="V2772" t="s">
        <v>565</v>
      </c>
      <c r="W2772" t="s">
        <v>40</v>
      </c>
      <c r="X2772" t="s">
        <v>43</v>
      </c>
      <c r="Y2772" t="s">
        <v>37</v>
      </c>
      <c r="Z2772" t="s">
        <v>134</v>
      </c>
      <c r="AA2772" t="s">
        <v>134</v>
      </c>
      <c r="AB2772" t="s">
        <v>371</v>
      </c>
      <c r="AC2772" t="s">
        <v>1503</v>
      </c>
      <c r="AD2772" t="s">
        <v>2471</v>
      </c>
    </row>
    <row r="2773" spans="1:30" hidden="1" x14ac:dyDescent="0.3">
      <c r="A2773" t="s">
        <v>11745</v>
      </c>
      <c r="B2773" t="s">
        <v>11746</v>
      </c>
      <c r="C2773" s="1" t="str">
        <f t="shared" si="458"/>
        <v>21:0506</v>
      </c>
      <c r="D2773" s="1" t="str">
        <f t="shared" si="462"/>
        <v>21:0168</v>
      </c>
      <c r="E2773" t="s">
        <v>11747</v>
      </c>
      <c r="F2773" t="s">
        <v>11748</v>
      </c>
      <c r="H2773">
        <v>54.068865899999999</v>
      </c>
      <c r="I2773">
        <v>-61.588936199999999</v>
      </c>
      <c r="J2773" s="1" t="str">
        <f t="shared" si="463"/>
        <v>NGR lake sediment grab sample</v>
      </c>
      <c r="K2773" s="1" t="str">
        <f t="shared" si="464"/>
        <v>&lt;177 micron (NGR)</v>
      </c>
      <c r="L2773">
        <v>22</v>
      </c>
      <c r="M2773" t="s">
        <v>201</v>
      </c>
      <c r="N2773">
        <v>434</v>
      </c>
      <c r="O2773" t="s">
        <v>1019</v>
      </c>
      <c r="P2773" t="s">
        <v>255</v>
      </c>
      <c r="Q2773" t="s">
        <v>95</v>
      </c>
      <c r="R2773" t="s">
        <v>119</v>
      </c>
      <c r="S2773" t="s">
        <v>136</v>
      </c>
      <c r="T2773" t="s">
        <v>40</v>
      </c>
      <c r="U2773" t="s">
        <v>56</v>
      </c>
      <c r="V2773" t="s">
        <v>313</v>
      </c>
      <c r="W2773" t="s">
        <v>40</v>
      </c>
      <c r="X2773" t="s">
        <v>179</v>
      </c>
      <c r="Y2773" t="s">
        <v>55</v>
      </c>
      <c r="Z2773" t="s">
        <v>204</v>
      </c>
      <c r="AA2773" t="s">
        <v>204</v>
      </c>
      <c r="AB2773" t="s">
        <v>952</v>
      </c>
      <c r="AC2773" t="s">
        <v>2271</v>
      </c>
      <c r="AD2773" t="s">
        <v>61</v>
      </c>
    </row>
    <row r="2774" spans="1:30" hidden="1" x14ac:dyDescent="0.3">
      <c r="A2774" t="s">
        <v>11749</v>
      </c>
      <c r="B2774" t="s">
        <v>11750</v>
      </c>
      <c r="C2774" s="1" t="str">
        <f t="shared" si="458"/>
        <v>21:0506</v>
      </c>
      <c r="D2774" s="1" t="str">
        <f t="shared" si="462"/>
        <v>21:0168</v>
      </c>
      <c r="E2774" t="s">
        <v>11751</v>
      </c>
      <c r="F2774" t="s">
        <v>11752</v>
      </c>
      <c r="H2774">
        <v>54.105960500000002</v>
      </c>
      <c r="I2774">
        <v>-61.588043900000002</v>
      </c>
      <c r="J2774" s="1" t="str">
        <f t="shared" si="463"/>
        <v>NGR lake sediment grab sample</v>
      </c>
      <c r="K2774" s="1" t="str">
        <f t="shared" si="464"/>
        <v>&lt;177 micron (NGR)</v>
      </c>
      <c r="L2774">
        <v>22</v>
      </c>
      <c r="M2774" t="s">
        <v>210</v>
      </c>
      <c r="N2774">
        <v>435</v>
      </c>
      <c r="O2774" t="s">
        <v>397</v>
      </c>
      <c r="P2774" t="s">
        <v>176</v>
      </c>
      <c r="Q2774" t="s">
        <v>95</v>
      </c>
      <c r="R2774" t="s">
        <v>68</v>
      </c>
      <c r="S2774" t="s">
        <v>95</v>
      </c>
      <c r="T2774" t="s">
        <v>40</v>
      </c>
      <c r="U2774" t="s">
        <v>383</v>
      </c>
      <c r="V2774" t="s">
        <v>144</v>
      </c>
      <c r="W2774" t="s">
        <v>40</v>
      </c>
      <c r="X2774" t="s">
        <v>43</v>
      </c>
      <c r="Y2774" t="s">
        <v>37</v>
      </c>
      <c r="Z2774" t="s">
        <v>67</v>
      </c>
      <c r="AA2774" t="s">
        <v>204</v>
      </c>
      <c r="AB2774" t="s">
        <v>683</v>
      </c>
      <c r="AC2774" t="s">
        <v>85</v>
      </c>
      <c r="AD2774" t="s">
        <v>196</v>
      </c>
    </row>
    <row r="2775" spans="1:30" hidden="1" x14ac:dyDescent="0.3">
      <c r="A2775" t="s">
        <v>11753</v>
      </c>
      <c r="B2775" t="s">
        <v>11754</v>
      </c>
      <c r="C2775" s="1" t="str">
        <f t="shared" si="458"/>
        <v>21:0506</v>
      </c>
      <c r="D2775" s="1" t="str">
        <f t="shared" si="462"/>
        <v>21:0168</v>
      </c>
      <c r="E2775" t="s">
        <v>11755</v>
      </c>
      <c r="F2775" t="s">
        <v>11756</v>
      </c>
      <c r="H2775">
        <v>54.131493300000002</v>
      </c>
      <c r="I2775">
        <v>-61.580838999999997</v>
      </c>
      <c r="J2775" s="1" t="str">
        <f t="shared" si="463"/>
        <v>NGR lake sediment grab sample</v>
      </c>
      <c r="K2775" s="1" t="str">
        <f t="shared" si="464"/>
        <v>&lt;177 micron (NGR)</v>
      </c>
      <c r="L2775">
        <v>22</v>
      </c>
      <c r="M2775" t="s">
        <v>221</v>
      </c>
      <c r="N2775">
        <v>436</v>
      </c>
      <c r="O2775" t="s">
        <v>397</v>
      </c>
      <c r="P2775" t="s">
        <v>67</v>
      </c>
      <c r="Q2775" t="s">
        <v>37</v>
      </c>
      <c r="R2775" t="s">
        <v>136</v>
      </c>
      <c r="S2775" t="s">
        <v>39</v>
      </c>
      <c r="T2775" t="s">
        <v>40</v>
      </c>
      <c r="U2775" t="s">
        <v>56</v>
      </c>
      <c r="V2775" t="s">
        <v>920</v>
      </c>
      <c r="W2775" t="s">
        <v>194</v>
      </c>
      <c r="X2775" t="s">
        <v>43</v>
      </c>
      <c r="Y2775" t="s">
        <v>136</v>
      </c>
      <c r="Z2775" t="s">
        <v>134</v>
      </c>
      <c r="AA2775" t="s">
        <v>135</v>
      </c>
      <c r="AB2775" t="s">
        <v>385</v>
      </c>
      <c r="AC2775" t="s">
        <v>2278</v>
      </c>
      <c r="AD2775" t="s">
        <v>107</v>
      </c>
    </row>
    <row r="2776" spans="1:30" hidden="1" x14ac:dyDescent="0.3">
      <c r="A2776" t="s">
        <v>11757</v>
      </c>
      <c r="B2776" t="s">
        <v>11758</v>
      </c>
      <c r="C2776" s="1" t="str">
        <f t="shared" si="458"/>
        <v>21:0506</v>
      </c>
      <c r="D2776" s="1" t="str">
        <f t="shared" si="462"/>
        <v>21:0168</v>
      </c>
      <c r="E2776" t="s">
        <v>11759</v>
      </c>
      <c r="F2776" t="s">
        <v>11760</v>
      </c>
      <c r="H2776">
        <v>54.180078700000003</v>
      </c>
      <c r="I2776">
        <v>-61.562840799999996</v>
      </c>
      <c r="J2776" s="1" t="str">
        <f t="shared" si="463"/>
        <v>NGR lake sediment grab sample</v>
      </c>
      <c r="K2776" s="1" t="str">
        <f t="shared" si="464"/>
        <v>&lt;177 micron (NGR)</v>
      </c>
      <c r="L2776">
        <v>22</v>
      </c>
      <c r="M2776" t="s">
        <v>230</v>
      </c>
      <c r="N2776">
        <v>437</v>
      </c>
      <c r="O2776" t="s">
        <v>256</v>
      </c>
      <c r="P2776" t="s">
        <v>176</v>
      </c>
      <c r="Q2776" t="s">
        <v>136</v>
      </c>
      <c r="R2776" t="s">
        <v>55</v>
      </c>
      <c r="S2776" t="s">
        <v>39</v>
      </c>
      <c r="T2776" t="s">
        <v>194</v>
      </c>
      <c r="U2776" t="s">
        <v>576</v>
      </c>
      <c r="V2776" t="s">
        <v>2296</v>
      </c>
      <c r="W2776" t="s">
        <v>40</v>
      </c>
      <c r="X2776" t="s">
        <v>43</v>
      </c>
      <c r="Y2776" t="s">
        <v>55</v>
      </c>
      <c r="Z2776" t="s">
        <v>153</v>
      </c>
      <c r="AA2776" t="s">
        <v>214</v>
      </c>
      <c r="AB2776" t="s">
        <v>5113</v>
      </c>
      <c r="AC2776" t="s">
        <v>47</v>
      </c>
      <c r="AD2776" t="s">
        <v>45</v>
      </c>
    </row>
    <row r="2777" spans="1:30" hidden="1" x14ac:dyDescent="0.3">
      <c r="A2777" t="s">
        <v>11761</v>
      </c>
      <c r="B2777" t="s">
        <v>11762</v>
      </c>
      <c r="C2777" s="1" t="str">
        <f t="shared" si="458"/>
        <v>21:0506</v>
      </c>
      <c r="D2777" s="1" t="str">
        <f>HYPERLINK("http://geochem.nrcan.gc.ca/cdogs/content/svy/svy_e.htm", "")</f>
        <v/>
      </c>
      <c r="G2777" s="1" t="str">
        <f>HYPERLINK("http://geochem.nrcan.gc.ca/cdogs/content/cr_/cr_00055_e.htm", "55")</f>
        <v>55</v>
      </c>
      <c r="J2777" t="s">
        <v>161</v>
      </c>
      <c r="K2777" t="s">
        <v>162</v>
      </c>
      <c r="L2777">
        <v>22</v>
      </c>
      <c r="M2777" t="s">
        <v>163</v>
      </c>
      <c r="N2777">
        <v>438</v>
      </c>
      <c r="O2777" t="s">
        <v>576</v>
      </c>
      <c r="P2777" t="s">
        <v>176</v>
      </c>
      <c r="Q2777" t="s">
        <v>55</v>
      </c>
      <c r="R2777" t="s">
        <v>185</v>
      </c>
      <c r="S2777" t="s">
        <v>37</v>
      </c>
      <c r="T2777" t="s">
        <v>40</v>
      </c>
      <c r="U2777" t="s">
        <v>3445</v>
      </c>
      <c r="V2777" t="s">
        <v>70</v>
      </c>
      <c r="W2777" t="s">
        <v>40</v>
      </c>
      <c r="X2777" t="s">
        <v>39</v>
      </c>
      <c r="Y2777" t="s">
        <v>136</v>
      </c>
      <c r="Z2777" t="s">
        <v>164</v>
      </c>
      <c r="AA2777" t="s">
        <v>214</v>
      </c>
      <c r="AB2777" t="s">
        <v>1259</v>
      </c>
      <c r="AC2777" t="s">
        <v>68</v>
      </c>
      <c r="AD2777" t="s">
        <v>449</v>
      </c>
    </row>
    <row r="2778" spans="1:30" hidden="1" x14ac:dyDescent="0.3">
      <c r="A2778" t="s">
        <v>11763</v>
      </c>
      <c r="B2778" t="s">
        <v>11764</v>
      </c>
      <c r="C2778" s="1" t="str">
        <f t="shared" si="458"/>
        <v>21:0506</v>
      </c>
      <c r="D2778" s="1" t="str">
        <f t="shared" ref="D2778:D2794" si="465">HYPERLINK("http://geochem.nrcan.gc.ca/cdogs/content/svy/svy210168_e.htm", "21:0168")</f>
        <v>21:0168</v>
      </c>
      <c r="E2778" t="s">
        <v>11765</v>
      </c>
      <c r="F2778" t="s">
        <v>11766</v>
      </c>
      <c r="H2778">
        <v>54.189722500000002</v>
      </c>
      <c r="I2778">
        <v>-61.543316900000001</v>
      </c>
      <c r="J2778" s="1" t="str">
        <f t="shared" ref="J2778:J2794" si="466">HYPERLINK("http://geochem.nrcan.gc.ca/cdogs/content/kwd/kwd020027_e.htm", "NGR lake sediment grab sample")</f>
        <v>NGR lake sediment grab sample</v>
      </c>
      <c r="K2778" s="1" t="str">
        <f t="shared" ref="K2778:K2794" si="467">HYPERLINK("http://geochem.nrcan.gc.ca/cdogs/content/kwd/kwd080006_e.htm", "&lt;177 micron (NGR)")</f>
        <v>&lt;177 micron (NGR)</v>
      </c>
      <c r="L2778">
        <v>22</v>
      </c>
      <c r="M2778" t="s">
        <v>238</v>
      </c>
      <c r="N2778">
        <v>439</v>
      </c>
      <c r="O2778" t="s">
        <v>145</v>
      </c>
      <c r="P2778" t="s">
        <v>153</v>
      </c>
      <c r="Q2778" t="s">
        <v>95</v>
      </c>
      <c r="R2778" t="s">
        <v>37</v>
      </c>
      <c r="S2778" t="s">
        <v>95</v>
      </c>
      <c r="T2778" t="s">
        <v>40</v>
      </c>
      <c r="U2778" t="s">
        <v>359</v>
      </c>
      <c r="V2778" t="s">
        <v>2296</v>
      </c>
      <c r="W2778" t="s">
        <v>40</v>
      </c>
      <c r="X2778" t="s">
        <v>43</v>
      </c>
      <c r="Y2778" t="s">
        <v>39</v>
      </c>
      <c r="Z2778" t="s">
        <v>153</v>
      </c>
      <c r="AA2778" t="s">
        <v>135</v>
      </c>
      <c r="AB2778" t="s">
        <v>215</v>
      </c>
      <c r="AC2778" t="s">
        <v>57</v>
      </c>
      <c r="AD2778" t="s">
        <v>44</v>
      </c>
    </row>
    <row r="2779" spans="1:30" hidden="1" x14ac:dyDescent="0.3">
      <c r="A2779" t="s">
        <v>11767</v>
      </c>
      <c r="B2779" t="s">
        <v>11768</v>
      </c>
      <c r="C2779" s="1" t="str">
        <f t="shared" si="458"/>
        <v>21:0506</v>
      </c>
      <c r="D2779" s="1" t="str">
        <f t="shared" si="465"/>
        <v>21:0168</v>
      </c>
      <c r="E2779" t="s">
        <v>11769</v>
      </c>
      <c r="F2779" t="s">
        <v>11770</v>
      </c>
      <c r="H2779">
        <v>54.197236400000001</v>
      </c>
      <c r="I2779">
        <v>-61.502229300000003</v>
      </c>
      <c r="J2779" s="1" t="str">
        <f t="shared" si="466"/>
        <v>NGR lake sediment grab sample</v>
      </c>
      <c r="K2779" s="1" t="str">
        <f t="shared" si="467"/>
        <v>&lt;177 micron (NGR)</v>
      </c>
      <c r="L2779">
        <v>22</v>
      </c>
      <c r="M2779" t="s">
        <v>246</v>
      </c>
      <c r="N2779">
        <v>440</v>
      </c>
      <c r="O2779" t="s">
        <v>733</v>
      </c>
      <c r="P2779" t="s">
        <v>1047</v>
      </c>
      <c r="Q2779" t="s">
        <v>79</v>
      </c>
      <c r="R2779" t="s">
        <v>153</v>
      </c>
      <c r="S2779" t="s">
        <v>54</v>
      </c>
      <c r="T2779" t="s">
        <v>144</v>
      </c>
      <c r="U2779" t="s">
        <v>3460</v>
      </c>
      <c r="V2779" t="s">
        <v>167</v>
      </c>
      <c r="W2779" t="s">
        <v>649</v>
      </c>
      <c r="X2779" t="s">
        <v>43</v>
      </c>
      <c r="Y2779" t="s">
        <v>136</v>
      </c>
      <c r="Z2779" t="s">
        <v>135</v>
      </c>
      <c r="AA2779" t="s">
        <v>71</v>
      </c>
      <c r="AB2779" t="s">
        <v>1243</v>
      </c>
      <c r="AC2779" t="s">
        <v>37</v>
      </c>
      <c r="AD2779" t="s">
        <v>438</v>
      </c>
    </row>
    <row r="2780" spans="1:30" hidden="1" x14ac:dyDescent="0.3">
      <c r="A2780" t="s">
        <v>11771</v>
      </c>
      <c r="B2780" t="s">
        <v>11772</v>
      </c>
      <c r="C2780" s="1" t="str">
        <f t="shared" si="458"/>
        <v>21:0506</v>
      </c>
      <c r="D2780" s="1" t="str">
        <f t="shared" si="465"/>
        <v>21:0168</v>
      </c>
      <c r="E2780" t="s">
        <v>11773</v>
      </c>
      <c r="F2780" t="s">
        <v>11774</v>
      </c>
      <c r="H2780">
        <v>54.197400500000001</v>
      </c>
      <c r="I2780">
        <v>-61.345780099999999</v>
      </c>
      <c r="J2780" s="1" t="str">
        <f t="shared" si="466"/>
        <v>NGR lake sediment grab sample</v>
      </c>
      <c r="K2780" s="1" t="str">
        <f t="shared" si="467"/>
        <v>&lt;177 micron (NGR)</v>
      </c>
      <c r="L2780">
        <v>23</v>
      </c>
      <c r="M2780" t="s">
        <v>34</v>
      </c>
      <c r="N2780">
        <v>441</v>
      </c>
      <c r="O2780" t="s">
        <v>53</v>
      </c>
      <c r="P2780" t="s">
        <v>104</v>
      </c>
      <c r="Q2780" t="s">
        <v>95</v>
      </c>
      <c r="R2780" t="s">
        <v>153</v>
      </c>
      <c r="S2780" t="s">
        <v>55</v>
      </c>
      <c r="T2780" t="s">
        <v>40</v>
      </c>
      <c r="U2780" t="s">
        <v>291</v>
      </c>
      <c r="V2780" t="s">
        <v>313</v>
      </c>
      <c r="W2780" t="s">
        <v>40</v>
      </c>
      <c r="X2780" t="s">
        <v>43</v>
      </c>
      <c r="Y2780" t="s">
        <v>55</v>
      </c>
      <c r="Z2780" t="s">
        <v>67</v>
      </c>
      <c r="AA2780" t="s">
        <v>44</v>
      </c>
      <c r="AB2780" t="s">
        <v>992</v>
      </c>
      <c r="AC2780" t="s">
        <v>106</v>
      </c>
      <c r="AD2780" t="s">
        <v>314</v>
      </c>
    </row>
    <row r="2781" spans="1:30" hidden="1" x14ac:dyDescent="0.3">
      <c r="A2781" t="s">
        <v>11775</v>
      </c>
      <c r="B2781" t="s">
        <v>11776</v>
      </c>
      <c r="C2781" s="1" t="str">
        <f t="shared" si="458"/>
        <v>21:0506</v>
      </c>
      <c r="D2781" s="1" t="str">
        <f t="shared" si="465"/>
        <v>21:0168</v>
      </c>
      <c r="E2781" t="s">
        <v>11777</v>
      </c>
      <c r="F2781" t="s">
        <v>11778</v>
      </c>
      <c r="H2781">
        <v>54.199288699999997</v>
      </c>
      <c r="I2781">
        <v>-61.424259900000003</v>
      </c>
      <c r="J2781" s="1" t="str">
        <f t="shared" si="466"/>
        <v>NGR lake sediment grab sample</v>
      </c>
      <c r="K2781" s="1" t="str">
        <f t="shared" si="467"/>
        <v>&lt;177 micron (NGR)</v>
      </c>
      <c r="L2781">
        <v>23</v>
      </c>
      <c r="M2781" t="s">
        <v>76</v>
      </c>
      <c r="N2781">
        <v>442</v>
      </c>
      <c r="O2781" t="s">
        <v>241</v>
      </c>
      <c r="P2781" t="s">
        <v>789</v>
      </c>
      <c r="Q2781" t="s">
        <v>38</v>
      </c>
      <c r="R2781" t="s">
        <v>134</v>
      </c>
      <c r="S2781" t="s">
        <v>257</v>
      </c>
      <c r="T2781" t="s">
        <v>144</v>
      </c>
      <c r="U2781" t="s">
        <v>11779</v>
      </c>
      <c r="V2781" t="s">
        <v>771</v>
      </c>
      <c r="W2781" t="s">
        <v>117</v>
      </c>
      <c r="X2781" t="s">
        <v>43</v>
      </c>
      <c r="Y2781" t="s">
        <v>185</v>
      </c>
      <c r="Z2781" t="s">
        <v>214</v>
      </c>
      <c r="AA2781" t="s">
        <v>107</v>
      </c>
      <c r="AB2781" t="s">
        <v>1842</v>
      </c>
      <c r="AC2781" t="s">
        <v>278</v>
      </c>
      <c r="AD2781" t="s">
        <v>314</v>
      </c>
    </row>
    <row r="2782" spans="1:30" hidden="1" x14ac:dyDescent="0.3">
      <c r="A2782" t="s">
        <v>11780</v>
      </c>
      <c r="B2782" t="s">
        <v>11781</v>
      </c>
      <c r="C2782" s="1" t="str">
        <f t="shared" si="458"/>
        <v>21:0506</v>
      </c>
      <c r="D2782" s="1" t="str">
        <f t="shared" si="465"/>
        <v>21:0168</v>
      </c>
      <c r="E2782" t="s">
        <v>11773</v>
      </c>
      <c r="F2782" t="s">
        <v>11782</v>
      </c>
      <c r="H2782">
        <v>54.197400500000001</v>
      </c>
      <c r="I2782">
        <v>-61.345780099999999</v>
      </c>
      <c r="J2782" s="1" t="str">
        <f t="shared" si="466"/>
        <v>NGR lake sediment grab sample</v>
      </c>
      <c r="K2782" s="1" t="str">
        <f t="shared" si="467"/>
        <v>&lt;177 micron (NGR)</v>
      </c>
      <c r="L2782">
        <v>23</v>
      </c>
      <c r="M2782" t="s">
        <v>52</v>
      </c>
      <c r="N2782">
        <v>443</v>
      </c>
      <c r="O2782" t="s">
        <v>265</v>
      </c>
      <c r="P2782" t="s">
        <v>247</v>
      </c>
      <c r="Q2782" t="s">
        <v>39</v>
      </c>
      <c r="R2782" t="s">
        <v>153</v>
      </c>
      <c r="S2782" t="s">
        <v>37</v>
      </c>
      <c r="T2782" t="s">
        <v>40</v>
      </c>
      <c r="U2782" t="s">
        <v>1167</v>
      </c>
      <c r="V2782" t="s">
        <v>239</v>
      </c>
      <c r="W2782" t="s">
        <v>40</v>
      </c>
      <c r="X2782" t="s">
        <v>43</v>
      </c>
      <c r="Y2782" t="s">
        <v>39</v>
      </c>
      <c r="Z2782" t="s">
        <v>164</v>
      </c>
      <c r="AA2782" t="s">
        <v>258</v>
      </c>
      <c r="AB2782" t="s">
        <v>571</v>
      </c>
      <c r="AC2782" t="s">
        <v>596</v>
      </c>
      <c r="AD2782" t="s">
        <v>44</v>
      </c>
    </row>
    <row r="2783" spans="1:30" hidden="1" x14ac:dyDescent="0.3">
      <c r="A2783" t="s">
        <v>11783</v>
      </c>
      <c r="B2783" t="s">
        <v>11784</v>
      </c>
      <c r="C2783" s="1" t="str">
        <f t="shared" si="458"/>
        <v>21:0506</v>
      </c>
      <c r="D2783" s="1" t="str">
        <f t="shared" si="465"/>
        <v>21:0168</v>
      </c>
      <c r="E2783" t="s">
        <v>11773</v>
      </c>
      <c r="F2783" t="s">
        <v>11785</v>
      </c>
      <c r="H2783">
        <v>54.197400500000001</v>
      </c>
      <c r="I2783">
        <v>-61.345780099999999</v>
      </c>
      <c r="J2783" s="1" t="str">
        <f t="shared" si="466"/>
        <v>NGR lake sediment grab sample</v>
      </c>
      <c r="K2783" s="1" t="str">
        <f t="shared" si="467"/>
        <v>&lt;177 micron (NGR)</v>
      </c>
      <c r="L2783">
        <v>23</v>
      </c>
      <c r="M2783" t="s">
        <v>65</v>
      </c>
      <c r="N2783">
        <v>444</v>
      </c>
      <c r="O2783" t="s">
        <v>265</v>
      </c>
      <c r="P2783" t="s">
        <v>276</v>
      </c>
      <c r="Q2783" t="s">
        <v>95</v>
      </c>
      <c r="R2783" t="s">
        <v>153</v>
      </c>
      <c r="S2783" t="s">
        <v>39</v>
      </c>
      <c r="T2783" t="s">
        <v>40</v>
      </c>
      <c r="U2783" t="s">
        <v>3754</v>
      </c>
      <c r="V2783" t="s">
        <v>313</v>
      </c>
      <c r="W2783" t="s">
        <v>40</v>
      </c>
      <c r="X2783" t="s">
        <v>43</v>
      </c>
      <c r="Y2783" t="s">
        <v>39</v>
      </c>
      <c r="Z2783" t="s">
        <v>67</v>
      </c>
      <c r="AA2783" t="s">
        <v>258</v>
      </c>
      <c r="AB2783" t="s">
        <v>498</v>
      </c>
      <c r="AC2783" t="s">
        <v>39</v>
      </c>
      <c r="AD2783" t="s">
        <v>44</v>
      </c>
    </row>
    <row r="2784" spans="1:30" hidden="1" x14ac:dyDescent="0.3">
      <c r="A2784" t="s">
        <v>11786</v>
      </c>
      <c r="B2784" t="s">
        <v>11787</v>
      </c>
      <c r="C2784" s="1" t="str">
        <f t="shared" si="458"/>
        <v>21:0506</v>
      </c>
      <c r="D2784" s="1" t="str">
        <f t="shared" si="465"/>
        <v>21:0168</v>
      </c>
      <c r="E2784" t="s">
        <v>11788</v>
      </c>
      <c r="F2784" t="s">
        <v>11789</v>
      </c>
      <c r="H2784">
        <v>54.1838707</v>
      </c>
      <c r="I2784">
        <v>-61.3158387</v>
      </c>
      <c r="J2784" s="1" t="str">
        <f t="shared" si="466"/>
        <v>NGR lake sediment grab sample</v>
      </c>
      <c r="K2784" s="1" t="str">
        <f t="shared" si="467"/>
        <v>&lt;177 micron (NGR)</v>
      </c>
      <c r="L2784">
        <v>23</v>
      </c>
      <c r="M2784" t="s">
        <v>91</v>
      </c>
      <c r="N2784">
        <v>445</v>
      </c>
      <c r="O2784" t="s">
        <v>107</v>
      </c>
      <c r="P2784" t="s">
        <v>414</v>
      </c>
      <c r="Q2784" t="s">
        <v>39</v>
      </c>
      <c r="R2784" t="s">
        <v>202</v>
      </c>
      <c r="S2784" t="s">
        <v>192</v>
      </c>
      <c r="T2784" t="s">
        <v>40</v>
      </c>
      <c r="U2784" t="s">
        <v>942</v>
      </c>
      <c r="V2784" t="s">
        <v>2776</v>
      </c>
      <c r="W2784" t="s">
        <v>194</v>
      </c>
      <c r="X2784" t="s">
        <v>43</v>
      </c>
      <c r="Y2784" t="s">
        <v>136</v>
      </c>
      <c r="Z2784" t="s">
        <v>423</v>
      </c>
      <c r="AA2784" t="s">
        <v>258</v>
      </c>
      <c r="AB2784" t="s">
        <v>636</v>
      </c>
      <c r="AC2784" t="s">
        <v>590</v>
      </c>
      <c r="AD2784" t="s">
        <v>478</v>
      </c>
    </row>
    <row r="2785" spans="1:30" hidden="1" x14ac:dyDescent="0.3">
      <c r="A2785" t="s">
        <v>11790</v>
      </c>
      <c r="B2785" t="s">
        <v>11791</v>
      </c>
      <c r="C2785" s="1" t="str">
        <f t="shared" si="458"/>
        <v>21:0506</v>
      </c>
      <c r="D2785" s="1" t="str">
        <f t="shared" si="465"/>
        <v>21:0168</v>
      </c>
      <c r="E2785" t="s">
        <v>11792</v>
      </c>
      <c r="F2785" t="s">
        <v>11793</v>
      </c>
      <c r="H2785">
        <v>54.204574899999997</v>
      </c>
      <c r="I2785">
        <v>-61.277906199999997</v>
      </c>
      <c r="J2785" s="1" t="str">
        <f t="shared" si="466"/>
        <v>NGR lake sediment grab sample</v>
      </c>
      <c r="K2785" s="1" t="str">
        <f t="shared" si="467"/>
        <v>&lt;177 micron (NGR)</v>
      </c>
      <c r="L2785">
        <v>23</v>
      </c>
      <c r="M2785" t="s">
        <v>102</v>
      </c>
      <c r="N2785">
        <v>446</v>
      </c>
      <c r="O2785" t="s">
        <v>107</v>
      </c>
      <c r="P2785" t="s">
        <v>71</v>
      </c>
      <c r="Q2785" t="s">
        <v>55</v>
      </c>
      <c r="R2785" t="s">
        <v>256</v>
      </c>
      <c r="S2785" t="s">
        <v>329</v>
      </c>
      <c r="T2785" t="s">
        <v>649</v>
      </c>
      <c r="U2785" t="s">
        <v>878</v>
      </c>
      <c r="V2785" t="s">
        <v>378</v>
      </c>
      <c r="W2785" t="s">
        <v>117</v>
      </c>
      <c r="X2785" t="s">
        <v>39</v>
      </c>
      <c r="Y2785" t="s">
        <v>131</v>
      </c>
      <c r="Z2785" t="s">
        <v>58</v>
      </c>
      <c r="AA2785" t="s">
        <v>48</v>
      </c>
      <c r="AB2785" t="s">
        <v>1290</v>
      </c>
      <c r="AC2785" t="s">
        <v>1181</v>
      </c>
      <c r="AD2785" t="s">
        <v>409</v>
      </c>
    </row>
    <row r="2786" spans="1:30" hidden="1" x14ac:dyDescent="0.3">
      <c r="A2786" t="s">
        <v>11794</v>
      </c>
      <c r="B2786" t="s">
        <v>11795</v>
      </c>
      <c r="C2786" s="1" t="str">
        <f t="shared" si="458"/>
        <v>21:0506</v>
      </c>
      <c r="D2786" s="1" t="str">
        <f t="shared" si="465"/>
        <v>21:0168</v>
      </c>
      <c r="E2786" t="s">
        <v>11796</v>
      </c>
      <c r="F2786" t="s">
        <v>11797</v>
      </c>
      <c r="H2786">
        <v>54.240975400000004</v>
      </c>
      <c r="I2786">
        <v>-61.235353400000001</v>
      </c>
      <c r="J2786" s="1" t="str">
        <f t="shared" si="466"/>
        <v>NGR lake sediment grab sample</v>
      </c>
      <c r="K2786" s="1" t="str">
        <f t="shared" si="467"/>
        <v>&lt;177 micron (NGR)</v>
      </c>
      <c r="L2786">
        <v>23</v>
      </c>
      <c r="M2786" t="s">
        <v>113</v>
      </c>
      <c r="N2786">
        <v>447</v>
      </c>
      <c r="O2786" t="s">
        <v>1139</v>
      </c>
      <c r="P2786" t="s">
        <v>61</v>
      </c>
      <c r="Q2786" t="s">
        <v>55</v>
      </c>
      <c r="R2786" t="s">
        <v>164</v>
      </c>
      <c r="S2786" t="s">
        <v>169</v>
      </c>
      <c r="T2786" t="s">
        <v>649</v>
      </c>
      <c r="U2786" t="s">
        <v>611</v>
      </c>
      <c r="V2786" t="s">
        <v>1198</v>
      </c>
      <c r="W2786" t="s">
        <v>117</v>
      </c>
      <c r="X2786" t="s">
        <v>70</v>
      </c>
      <c r="Y2786" t="s">
        <v>68</v>
      </c>
      <c r="Z2786" t="s">
        <v>204</v>
      </c>
      <c r="AA2786" t="s">
        <v>392</v>
      </c>
      <c r="AB2786" t="s">
        <v>232</v>
      </c>
      <c r="AC2786" t="s">
        <v>901</v>
      </c>
      <c r="AD2786" t="s">
        <v>122</v>
      </c>
    </row>
    <row r="2787" spans="1:30" hidden="1" x14ac:dyDescent="0.3">
      <c r="A2787" t="s">
        <v>11798</v>
      </c>
      <c r="B2787" t="s">
        <v>11799</v>
      </c>
      <c r="C2787" s="1" t="str">
        <f t="shared" si="458"/>
        <v>21:0506</v>
      </c>
      <c r="D2787" s="1" t="str">
        <f t="shared" si="465"/>
        <v>21:0168</v>
      </c>
      <c r="E2787" t="s">
        <v>11800</v>
      </c>
      <c r="F2787" t="s">
        <v>11801</v>
      </c>
      <c r="H2787">
        <v>54.258842700000002</v>
      </c>
      <c r="I2787">
        <v>-61.235787700000003</v>
      </c>
      <c r="J2787" s="1" t="str">
        <f t="shared" si="466"/>
        <v>NGR lake sediment grab sample</v>
      </c>
      <c r="K2787" s="1" t="str">
        <f t="shared" si="467"/>
        <v>&lt;177 micron (NGR)</v>
      </c>
      <c r="L2787">
        <v>23</v>
      </c>
      <c r="M2787" t="s">
        <v>127</v>
      </c>
      <c r="N2787">
        <v>448</v>
      </c>
      <c r="O2787" t="s">
        <v>613</v>
      </c>
      <c r="P2787" t="s">
        <v>1019</v>
      </c>
      <c r="Q2787" t="s">
        <v>68</v>
      </c>
      <c r="R2787" t="s">
        <v>169</v>
      </c>
      <c r="S2787" t="s">
        <v>344</v>
      </c>
      <c r="T2787" t="s">
        <v>40</v>
      </c>
      <c r="U2787" t="s">
        <v>9937</v>
      </c>
      <c r="V2787" t="s">
        <v>1572</v>
      </c>
      <c r="W2787" t="s">
        <v>40</v>
      </c>
      <c r="X2787" t="s">
        <v>43</v>
      </c>
      <c r="Y2787" t="s">
        <v>68</v>
      </c>
      <c r="Z2787" t="s">
        <v>204</v>
      </c>
      <c r="AA2787" t="s">
        <v>45</v>
      </c>
      <c r="AB2787" t="s">
        <v>1517</v>
      </c>
      <c r="AC2787" t="s">
        <v>85</v>
      </c>
      <c r="AD2787" t="s">
        <v>48</v>
      </c>
    </row>
    <row r="2788" spans="1:30" hidden="1" x14ac:dyDescent="0.3">
      <c r="A2788" t="s">
        <v>11802</v>
      </c>
      <c r="B2788" t="s">
        <v>11803</v>
      </c>
      <c r="C2788" s="1" t="str">
        <f t="shared" ref="C2788:C2851" si="468">HYPERLINK("http://geochem.nrcan.gc.ca/cdogs/content/bdl/bdl210506_e.htm", "21:0506")</f>
        <v>21:0506</v>
      </c>
      <c r="D2788" s="1" t="str">
        <f t="shared" si="465"/>
        <v>21:0168</v>
      </c>
      <c r="E2788" t="s">
        <v>11804</v>
      </c>
      <c r="F2788" t="s">
        <v>11805</v>
      </c>
      <c r="H2788">
        <v>54.297454700000003</v>
      </c>
      <c r="I2788">
        <v>-61.245370399999999</v>
      </c>
      <c r="J2788" s="1" t="str">
        <f t="shared" si="466"/>
        <v>NGR lake sediment grab sample</v>
      </c>
      <c r="K2788" s="1" t="str">
        <f t="shared" si="467"/>
        <v>&lt;177 micron (NGR)</v>
      </c>
      <c r="L2788">
        <v>23</v>
      </c>
      <c r="M2788" t="s">
        <v>142</v>
      </c>
      <c r="N2788">
        <v>449</v>
      </c>
      <c r="O2788" t="s">
        <v>263</v>
      </c>
      <c r="P2788" t="s">
        <v>576</v>
      </c>
      <c r="Q2788" t="s">
        <v>136</v>
      </c>
      <c r="R2788" t="s">
        <v>130</v>
      </c>
      <c r="S2788" t="s">
        <v>202</v>
      </c>
      <c r="T2788" t="s">
        <v>40</v>
      </c>
      <c r="U2788" t="s">
        <v>11806</v>
      </c>
      <c r="V2788" t="s">
        <v>974</v>
      </c>
      <c r="W2788" t="s">
        <v>40</v>
      </c>
      <c r="X2788" t="s">
        <v>43</v>
      </c>
      <c r="Y2788" t="s">
        <v>95</v>
      </c>
      <c r="Z2788" t="s">
        <v>204</v>
      </c>
      <c r="AA2788" t="s">
        <v>44</v>
      </c>
      <c r="AB2788" t="s">
        <v>2152</v>
      </c>
      <c r="AC2788" t="s">
        <v>505</v>
      </c>
      <c r="AD2788" t="s">
        <v>155</v>
      </c>
    </row>
    <row r="2789" spans="1:30" hidden="1" x14ac:dyDescent="0.3">
      <c r="A2789" t="s">
        <v>11807</v>
      </c>
      <c r="B2789" t="s">
        <v>11808</v>
      </c>
      <c r="C2789" s="1" t="str">
        <f t="shared" si="468"/>
        <v>21:0506</v>
      </c>
      <c r="D2789" s="1" t="str">
        <f t="shared" si="465"/>
        <v>21:0168</v>
      </c>
      <c r="E2789" t="s">
        <v>11809</v>
      </c>
      <c r="F2789" t="s">
        <v>11810</v>
      </c>
      <c r="H2789">
        <v>54.332563999999998</v>
      </c>
      <c r="I2789">
        <v>-61.239137999999997</v>
      </c>
      <c r="J2789" s="1" t="str">
        <f t="shared" si="466"/>
        <v>NGR lake sediment grab sample</v>
      </c>
      <c r="K2789" s="1" t="str">
        <f t="shared" si="467"/>
        <v>&lt;177 micron (NGR)</v>
      </c>
      <c r="L2789">
        <v>23</v>
      </c>
      <c r="M2789" t="s">
        <v>150</v>
      </c>
      <c r="N2789">
        <v>450</v>
      </c>
      <c r="O2789" t="s">
        <v>403</v>
      </c>
      <c r="P2789" t="s">
        <v>130</v>
      </c>
      <c r="Q2789" t="s">
        <v>95</v>
      </c>
      <c r="R2789" t="s">
        <v>36</v>
      </c>
      <c r="S2789" t="s">
        <v>119</v>
      </c>
      <c r="T2789" t="s">
        <v>40</v>
      </c>
      <c r="U2789" t="s">
        <v>1602</v>
      </c>
      <c r="V2789" t="s">
        <v>351</v>
      </c>
      <c r="W2789" t="s">
        <v>40</v>
      </c>
      <c r="X2789" t="s">
        <v>55</v>
      </c>
      <c r="Y2789" t="s">
        <v>95</v>
      </c>
      <c r="Z2789" t="s">
        <v>35</v>
      </c>
      <c r="AA2789" t="s">
        <v>204</v>
      </c>
      <c r="AB2789" t="s">
        <v>153</v>
      </c>
      <c r="AC2789" t="s">
        <v>339</v>
      </c>
      <c r="AD2789" t="s">
        <v>449</v>
      </c>
    </row>
    <row r="2790" spans="1:30" hidden="1" x14ac:dyDescent="0.3">
      <c r="A2790" t="s">
        <v>11811</v>
      </c>
      <c r="B2790" t="s">
        <v>11812</v>
      </c>
      <c r="C2790" s="1" t="str">
        <f t="shared" si="468"/>
        <v>21:0506</v>
      </c>
      <c r="D2790" s="1" t="str">
        <f t="shared" si="465"/>
        <v>21:0168</v>
      </c>
      <c r="E2790" t="s">
        <v>11813</v>
      </c>
      <c r="F2790" t="s">
        <v>11814</v>
      </c>
      <c r="H2790">
        <v>54.3640446</v>
      </c>
      <c r="I2790">
        <v>-61.230064200000001</v>
      </c>
      <c r="J2790" s="1" t="str">
        <f t="shared" si="466"/>
        <v>NGR lake sediment grab sample</v>
      </c>
      <c r="K2790" s="1" t="str">
        <f t="shared" si="467"/>
        <v>&lt;177 micron (NGR)</v>
      </c>
      <c r="L2790">
        <v>23</v>
      </c>
      <c r="M2790" t="s">
        <v>175</v>
      </c>
      <c r="N2790">
        <v>451</v>
      </c>
      <c r="O2790" t="s">
        <v>255</v>
      </c>
      <c r="P2790" t="s">
        <v>403</v>
      </c>
      <c r="Q2790" t="s">
        <v>95</v>
      </c>
      <c r="R2790" t="s">
        <v>54</v>
      </c>
      <c r="S2790" t="s">
        <v>131</v>
      </c>
      <c r="T2790" t="s">
        <v>40</v>
      </c>
      <c r="U2790" t="s">
        <v>61</v>
      </c>
      <c r="V2790" t="s">
        <v>179</v>
      </c>
      <c r="W2790" t="s">
        <v>40</v>
      </c>
      <c r="X2790" t="s">
        <v>70</v>
      </c>
      <c r="Y2790" t="s">
        <v>55</v>
      </c>
      <c r="Z2790" t="s">
        <v>134</v>
      </c>
      <c r="AA2790" t="s">
        <v>204</v>
      </c>
      <c r="AB2790" t="s">
        <v>1182</v>
      </c>
      <c r="AC2790" t="s">
        <v>1572</v>
      </c>
      <c r="AD2790" t="s">
        <v>71</v>
      </c>
    </row>
    <row r="2791" spans="1:30" hidden="1" x14ac:dyDescent="0.3">
      <c r="A2791" t="s">
        <v>11815</v>
      </c>
      <c r="B2791" t="s">
        <v>11816</v>
      </c>
      <c r="C2791" s="1" t="str">
        <f t="shared" si="468"/>
        <v>21:0506</v>
      </c>
      <c r="D2791" s="1" t="str">
        <f t="shared" si="465"/>
        <v>21:0168</v>
      </c>
      <c r="E2791" t="s">
        <v>11817</v>
      </c>
      <c r="F2791" t="s">
        <v>11818</v>
      </c>
      <c r="H2791">
        <v>54.3939071</v>
      </c>
      <c r="I2791">
        <v>-61.244367199999999</v>
      </c>
      <c r="J2791" s="1" t="str">
        <f t="shared" si="466"/>
        <v>NGR lake sediment grab sample</v>
      </c>
      <c r="K2791" s="1" t="str">
        <f t="shared" si="467"/>
        <v>&lt;177 micron (NGR)</v>
      </c>
      <c r="L2791">
        <v>23</v>
      </c>
      <c r="M2791" t="s">
        <v>184</v>
      </c>
      <c r="N2791">
        <v>452</v>
      </c>
      <c r="O2791" t="s">
        <v>335</v>
      </c>
      <c r="P2791" t="s">
        <v>1665</v>
      </c>
      <c r="Q2791" t="s">
        <v>37</v>
      </c>
      <c r="R2791" t="s">
        <v>145</v>
      </c>
      <c r="S2791" t="s">
        <v>79</v>
      </c>
      <c r="T2791" t="s">
        <v>40</v>
      </c>
      <c r="U2791" t="s">
        <v>11819</v>
      </c>
      <c r="V2791" t="s">
        <v>444</v>
      </c>
      <c r="W2791" t="s">
        <v>40</v>
      </c>
      <c r="X2791" t="s">
        <v>39</v>
      </c>
      <c r="Y2791" t="s">
        <v>55</v>
      </c>
      <c r="Z2791" t="s">
        <v>337</v>
      </c>
      <c r="AA2791" t="s">
        <v>258</v>
      </c>
      <c r="AB2791" t="s">
        <v>854</v>
      </c>
      <c r="AC2791" t="s">
        <v>4903</v>
      </c>
      <c r="AD2791" t="s">
        <v>480</v>
      </c>
    </row>
    <row r="2792" spans="1:30" hidden="1" x14ac:dyDescent="0.3">
      <c r="A2792" t="s">
        <v>11820</v>
      </c>
      <c r="B2792" t="s">
        <v>11821</v>
      </c>
      <c r="C2792" s="1" t="str">
        <f t="shared" si="468"/>
        <v>21:0506</v>
      </c>
      <c r="D2792" s="1" t="str">
        <f t="shared" si="465"/>
        <v>21:0168</v>
      </c>
      <c r="E2792" t="s">
        <v>11822</v>
      </c>
      <c r="F2792" t="s">
        <v>11823</v>
      </c>
      <c r="H2792">
        <v>54.512348199999998</v>
      </c>
      <c r="I2792">
        <v>-60.853300500000003</v>
      </c>
      <c r="J2792" s="1" t="str">
        <f t="shared" si="466"/>
        <v>NGR lake sediment grab sample</v>
      </c>
      <c r="K2792" s="1" t="str">
        <f t="shared" si="467"/>
        <v>&lt;177 micron (NGR)</v>
      </c>
      <c r="L2792">
        <v>23</v>
      </c>
      <c r="M2792" t="s">
        <v>191</v>
      </c>
      <c r="N2792">
        <v>453</v>
      </c>
      <c r="O2792" t="s">
        <v>1211</v>
      </c>
      <c r="P2792" t="s">
        <v>143</v>
      </c>
      <c r="Q2792" t="s">
        <v>39</v>
      </c>
      <c r="R2792" t="s">
        <v>145</v>
      </c>
      <c r="S2792" t="s">
        <v>153</v>
      </c>
      <c r="T2792" t="s">
        <v>649</v>
      </c>
      <c r="U2792" t="s">
        <v>11824</v>
      </c>
      <c r="V2792" t="s">
        <v>740</v>
      </c>
      <c r="W2792" t="s">
        <v>239</v>
      </c>
      <c r="X2792" t="s">
        <v>153</v>
      </c>
      <c r="Y2792" t="s">
        <v>131</v>
      </c>
      <c r="Z2792" t="s">
        <v>134</v>
      </c>
      <c r="AA2792" t="s">
        <v>86</v>
      </c>
      <c r="AB2792" t="s">
        <v>255</v>
      </c>
      <c r="AC2792" t="s">
        <v>11825</v>
      </c>
      <c r="AD2792" t="s">
        <v>449</v>
      </c>
    </row>
    <row r="2793" spans="1:30" hidden="1" x14ac:dyDescent="0.3">
      <c r="A2793" t="s">
        <v>11826</v>
      </c>
      <c r="B2793" t="s">
        <v>11827</v>
      </c>
      <c r="C2793" s="1" t="str">
        <f t="shared" si="468"/>
        <v>21:0506</v>
      </c>
      <c r="D2793" s="1" t="str">
        <f t="shared" si="465"/>
        <v>21:0168</v>
      </c>
      <c r="E2793" t="s">
        <v>11828</v>
      </c>
      <c r="F2793" t="s">
        <v>11829</v>
      </c>
      <c r="H2793">
        <v>54.515552200000002</v>
      </c>
      <c r="I2793">
        <v>-60.796042300000003</v>
      </c>
      <c r="J2793" s="1" t="str">
        <f t="shared" si="466"/>
        <v>NGR lake sediment grab sample</v>
      </c>
      <c r="K2793" s="1" t="str">
        <f t="shared" si="467"/>
        <v>&lt;177 micron (NGR)</v>
      </c>
      <c r="L2793">
        <v>23</v>
      </c>
      <c r="M2793" t="s">
        <v>201</v>
      </c>
      <c r="N2793">
        <v>454</v>
      </c>
      <c r="O2793" t="s">
        <v>151</v>
      </c>
      <c r="P2793" t="s">
        <v>403</v>
      </c>
      <c r="Q2793" t="s">
        <v>37</v>
      </c>
      <c r="R2793" t="s">
        <v>265</v>
      </c>
      <c r="S2793" t="s">
        <v>202</v>
      </c>
      <c r="T2793" t="s">
        <v>40</v>
      </c>
      <c r="U2793" t="s">
        <v>212</v>
      </c>
      <c r="V2793" t="s">
        <v>740</v>
      </c>
      <c r="W2793" t="s">
        <v>117</v>
      </c>
      <c r="X2793" t="s">
        <v>136</v>
      </c>
      <c r="Y2793" t="s">
        <v>37</v>
      </c>
      <c r="Z2793" t="s">
        <v>204</v>
      </c>
      <c r="AA2793" t="s">
        <v>258</v>
      </c>
      <c r="AB2793" t="s">
        <v>1522</v>
      </c>
      <c r="AC2793" t="s">
        <v>38</v>
      </c>
      <c r="AD2793" t="s">
        <v>480</v>
      </c>
    </row>
    <row r="2794" spans="1:30" hidden="1" x14ac:dyDescent="0.3">
      <c r="A2794" t="s">
        <v>11830</v>
      </c>
      <c r="B2794" t="s">
        <v>11831</v>
      </c>
      <c r="C2794" s="1" t="str">
        <f t="shared" si="468"/>
        <v>21:0506</v>
      </c>
      <c r="D2794" s="1" t="str">
        <f t="shared" si="465"/>
        <v>21:0168</v>
      </c>
      <c r="E2794" t="s">
        <v>11832</v>
      </c>
      <c r="F2794" t="s">
        <v>11833</v>
      </c>
      <c r="H2794">
        <v>54.529811100000003</v>
      </c>
      <c r="I2794">
        <v>-60.790235099999997</v>
      </c>
      <c r="J2794" s="1" t="str">
        <f t="shared" si="466"/>
        <v>NGR lake sediment grab sample</v>
      </c>
      <c r="K2794" s="1" t="str">
        <f t="shared" si="467"/>
        <v>&lt;177 micron (NGR)</v>
      </c>
      <c r="L2794">
        <v>23</v>
      </c>
      <c r="M2794" t="s">
        <v>210</v>
      </c>
      <c r="N2794">
        <v>455</v>
      </c>
      <c r="O2794" t="s">
        <v>196</v>
      </c>
      <c r="P2794" t="s">
        <v>128</v>
      </c>
      <c r="Q2794" t="s">
        <v>95</v>
      </c>
      <c r="R2794" t="s">
        <v>377</v>
      </c>
      <c r="S2794" t="s">
        <v>130</v>
      </c>
      <c r="T2794" t="s">
        <v>144</v>
      </c>
      <c r="U2794" t="s">
        <v>11834</v>
      </c>
      <c r="V2794" t="s">
        <v>1181</v>
      </c>
      <c r="W2794" t="s">
        <v>144</v>
      </c>
      <c r="X2794" t="s">
        <v>131</v>
      </c>
      <c r="Y2794" t="s">
        <v>68</v>
      </c>
      <c r="Z2794" t="s">
        <v>134</v>
      </c>
      <c r="AA2794" t="s">
        <v>196</v>
      </c>
      <c r="AB2794" t="s">
        <v>1021</v>
      </c>
      <c r="AC2794" t="s">
        <v>4752</v>
      </c>
      <c r="AD2794" t="s">
        <v>203</v>
      </c>
    </row>
    <row r="2795" spans="1:30" hidden="1" x14ac:dyDescent="0.3">
      <c r="A2795" t="s">
        <v>11835</v>
      </c>
      <c r="B2795" t="s">
        <v>11836</v>
      </c>
      <c r="C2795" s="1" t="str">
        <f t="shared" si="468"/>
        <v>21:0506</v>
      </c>
      <c r="D2795" s="1" t="str">
        <f>HYPERLINK("http://geochem.nrcan.gc.ca/cdogs/content/svy/svy_e.htm", "")</f>
        <v/>
      </c>
      <c r="G2795" s="1" t="str">
        <f>HYPERLINK("http://geochem.nrcan.gc.ca/cdogs/content/cr_/cr_00056_e.htm", "56")</f>
        <v>56</v>
      </c>
      <c r="J2795" t="s">
        <v>161</v>
      </c>
      <c r="K2795" t="s">
        <v>162</v>
      </c>
      <c r="L2795">
        <v>23</v>
      </c>
      <c r="M2795" t="s">
        <v>163</v>
      </c>
      <c r="N2795">
        <v>456</v>
      </c>
      <c r="O2795" t="s">
        <v>392</v>
      </c>
      <c r="P2795" t="s">
        <v>1241</v>
      </c>
      <c r="Q2795" t="s">
        <v>165</v>
      </c>
      <c r="R2795" t="s">
        <v>414</v>
      </c>
      <c r="S2795" t="s">
        <v>130</v>
      </c>
      <c r="T2795" t="s">
        <v>649</v>
      </c>
      <c r="U2795" t="s">
        <v>8406</v>
      </c>
      <c r="V2795" t="s">
        <v>352</v>
      </c>
      <c r="W2795" t="s">
        <v>239</v>
      </c>
      <c r="X2795" t="s">
        <v>1523</v>
      </c>
      <c r="Y2795" t="s">
        <v>68</v>
      </c>
      <c r="Z2795" t="s">
        <v>58</v>
      </c>
      <c r="AA2795" t="s">
        <v>196</v>
      </c>
      <c r="AB2795" t="s">
        <v>830</v>
      </c>
      <c r="AC2795" t="s">
        <v>7464</v>
      </c>
      <c r="AD2795" t="s">
        <v>7465</v>
      </c>
    </row>
    <row r="2796" spans="1:30" hidden="1" x14ac:dyDescent="0.3">
      <c r="A2796" t="s">
        <v>11837</v>
      </c>
      <c r="B2796" t="s">
        <v>11838</v>
      </c>
      <c r="C2796" s="1" t="str">
        <f t="shared" si="468"/>
        <v>21:0506</v>
      </c>
      <c r="D2796" s="1" t="str">
        <f t="shared" ref="D2796:D2803" si="469">HYPERLINK("http://geochem.nrcan.gc.ca/cdogs/content/svy/svy210168_e.htm", "21:0168")</f>
        <v>21:0168</v>
      </c>
      <c r="E2796" t="s">
        <v>11839</v>
      </c>
      <c r="F2796" t="s">
        <v>11840</v>
      </c>
      <c r="H2796">
        <v>54.550797899999999</v>
      </c>
      <c r="I2796">
        <v>-60.861610599999999</v>
      </c>
      <c r="J2796" s="1" t="str">
        <f t="shared" ref="J2796:J2803" si="470">HYPERLINK("http://geochem.nrcan.gc.ca/cdogs/content/kwd/kwd020027_e.htm", "NGR lake sediment grab sample")</f>
        <v>NGR lake sediment grab sample</v>
      </c>
      <c r="K2796" s="1" t="str">
        <f t="shared" ref="K2796:K2803" si="471">HYPERLINK("http://geochem.nrcan.gc.ca/cdogs/content/kwd/kwd080006_e.htm", "&lt;177 micron (NGR)")</f>
        <v>&lt;177 micron (NGR)</v>
      </c>
      <c r="L2796">
        <v>23</v>
      </c>
      <c r="M2796" t="s">
        <v>221</v>
      </c>
      <c r="N2796">
        <v>457</v>
      </c>
      <c r="O2796" t="s">
        <v>5778</v>
      </c>
      <c r="P2796" t="s">
        <v>232</v>
      </c>
      <c r="Q2796" t="s">
        <v>55</v>
      </c>
      <c r="R2796" t="s">
        <v>164</v>
      </c>
      <c r="S2796" t="s">
        <v>67</v>
      </c>
      <c r="T2796" t="s">
        <v>40</v>
      </c>
      <c r="U2796" t="s">
        <v>7700</v>
      </c>
      <c r="V2796" t="s">
        <v>974</v>
      </c>
      <c r="W2796" t="s">
        <v>40</v>
      </c>
      <c r="X2796" t="s">
        <v>70</v>
      </c>
      <c r="Y2796" t="s">
        <v>95</v>
      </c>
      <c r="Z2796" t="s">
        <v>35</v>
      </c>
      <c r="AA2796" t="s">
        <v>134</v>
      </c>
      <c r="AB2796" t="s">
        <v>1344</v>
      </c>
      <c r="AC2796" t="s">
        <v>293</v>
      </c>
      <c r="AD2796" t="s">
        <v>354</v>
      </c>
    </row>
    <row r="2797" spans="1:30" hidden="1" x14ac:dyDescent="0.3">
      <c r="A2797" t="s">
        <v>11841</v>
      </c>
      <c r="B2797" t="s">
        <v>11842</v>
      </c>
      <c r="C2797" s="1" t="str">
        <f t="shared" si="468"/>
        <v>21:0506</v>
      </c>
      <c r="D2797" s="1" t="str">
        <f t="shared" si="469"/>
        <v>21:0168</v>
      </c>
      <c r="E2797" t="s">
        <v>11843</v>
      </c>
      <c r="F2797" t="s">
        <v>11844</v>
      </c>
      <c r="H2797">
        <v>54.530901</v>
      </c>
      <c r="I2797">
        <v>-60.897783400000002</v>
      </c>
      <c r="J2797" s="1" t="str">
        <f t="shared" si="470"/>
        <v>NGR lake sediment grab sample</v>
      </c>
      <c r="K2797" s="1" t="str">
        <f t="shared" si="471"/>
        <v>&lt;177 micron (NGR)</v>
      </c>
      <c r="L2797">
        <v>23</v>
      </c>
      <c r="M2797" t="s">
        <v>230</v>
      </c>
      <c r="N2797">
        <v>458</v>
      </c>
      <c r="O2797" t="s">
        <v>409</v>
      </c>
      <c r="P2797" t="s">
        <v>760</v>
      </c>
      <c r="Q2797" t="s">
        <v>55</v>
      </c>
      <c r="R2797" t="s">
        <v>129</v>
      </c>
      <c r="S2797" t="s">
        <v>119</v>
      </c>
      <c r="T2797" t="s">
        <v>94</v>
      </c>
      <c r="U2797" t="s">
        <v>11845</v>
      </c>
      <c r="V2797" t="s">
        <v>598</v>
      </c>
      <c r="W2797" t="s">
        <v>60</v>
      </c>
      <c r="X2797" t="s">
        <v>484</v>
      </c>
      <c r="Y2797" t="s">
        <v>136</v>
      </c>
      <c r="Z2797" t="s">
        <v>204</v>
      </c>
      <c r="AA2797" t="s">
        <v>605</v>
      </c>
      <c r="AB2797" t="s">
        <v>232</v>
      </c>
      <c r="AC2797" t="s">
        <v>461</v>
      </c>
      <c r="AD2797" t="s">
        <v>80</v>
      </c>
    </row>
    <row r="2798" spans="1:30" hidden="1" x14ac:dyDescent="0.3">
      <c r="A2798" t="s">
        <v>11846</v>
      </c>
      <c r="B2798" t="s">
        <v>11847</v>
      </c>
      <c r="C2798" s="1" t="str">
        <f t="shared" si="468"/>
        <v>21:0506</v>
      </c>
      <c r="D2798" s="1" t="str">
        <f t="shared" si="469"/>
        <v>21:0168</v>
      </c>
      <c r="E2798" t="s">
        <v>11848</v>
      </c>
      <c r="F2798" t="s">
        <v>11849</v>
      </c>
      <c r="H2798">
        <v>54.5560744</v>
      </c>
      <c r="I2798">
        <v>-60.9037261</v>
      </c>
      <c r="J2798" s="1" t="str">
        <f t="shared" si="470"/>
        <v>NGR lake sediment grab sample</v>
      </c>
      <c r="K2798" s="1" t="str">
        <f t="shared" si="471"/>
        <v>&lt;177 micron (NGR)</v>
      </c>
      <c r="L2798">
        <v>23</v>
      </c>
      <c r="M2798" t="s">
        <v>238</v>
      </c>
      <c r="N2798">
        <v>459</v>
      </c>
      <c r="O2798" t="s">
        <v>1047</v>
      </c>
      <c r="P2798" t="s">
        <v>414</v>
      </c>
      <c r="Q2798" t="s">
        <v>95</v>
      </c>
      <c r="R2798" t="s">
        <v>153</v>
      </c>
      <c r="S2798" t="s">
        <v>185</v>
      </c>
      <c r="T2798" t="s">
        <v>144</v>
      </c>
      <c r="U2798" t="s">
        <v>1202</v>
      </c>
      <c r="V2798" t="s">
        <v>947</v>
      </c>
      <c r="W2798" t="s">
        <v>649</v>
      </c>
      <c r="X2798" t="s">
        <v>43</v>
      </c>
      <c r="Y2798" t="s">
        <v>39</v>
      </c>
      <c r="Z2798" t="s">
        <v>35</v>
      </c>
      <c r="AA2798" t="s">
        <v>392</v>
      </c>
      <c r="AB2798" t="s">
        <v>874</v>
      </c>
      <c r="AC2798" t="s">
        <v>620</v>
      </c>
      <c r="AD2798" t="s">
        <v>61</v>
      </c>
    </row>
    <row r="2799" spans="1:30" hidden="1" x14ac:dyDescent="0.3">
      <c r="A2799" t="s">
        <v>11850</v>
      </c>
      <c r="B2799" t="s">
        <v>11851</v>
      </c>
      <c r="C2799" s="1" t="str">
        <f t="shared" si="468"/>
        <v>21:0506</v>
      </c>
      <c r="D2799" s="1" t="str">
        <f t="shared" si="469"/>
        <v>21:0168</v>
      </c>
      <c r="E2799" t="s">
        <v>11852</v>
      </c>
      <c r="F2799" t="s">
        <v>11853</v>
      </c>
      <c r="H2799">
        <v>54.548142200000001</v>
      </c>
      <c r="I2799">
        <v>-60.960803800000001</v>
      </c>
      <c r="J2799" s="1" t="str">
        <f t="shared" si="470"/>
        <v>NGR lake sediment grab sample</v>
      </c>
      <c r="K2799" s="1" t="str">
        <f t="shared" si="471"/>
        <v>&lt;177 micron (NGR)</v>
      </c>
      <c r="L2799">
        <v>23</v>
      </c>
      <c r="M2799" t="s">
        <v>246</v>
      </c>
      <c r="N2799">
        <v>460</v>
      </c>
      <c r="O2799" t="s">
        <v>1871</v>
      </c>
      <c r="P2799" t="s">
        <v>733</v>
      </c>
      <c r="Q2799" t="s">
        <v>37</v>
      </c>
      <c r="R2799" t="s">
        <v>67</v>
      </c>
      <c r="S2799" t="s">
        <v>79</v>
      </c>
      <c r="T2799" t="s">
        <v>94</v>
      </c>
      <c r="U2799" t="s">
        <v>5520</v>
      </c>
      <c r="V2799" t="s">
        <v>1866</v>
      </c>
      <c r="W2799" t="s">
        <v>144</v>
      </c>
      <c r="X2799" t="s">
        <v>55</v>
      </c>
      <c r="Y2799" t="s">
        <v>136</v>
      </c>
      <c r="Z2799" t="s">
        <v>135</v>
      </c>
      <c r="AA2799" t="s">
        <v>71</v>
      </c>
      <c r="AB2799" t="s">
        <v>1076</v>
      </c>
      <c r="AC2799" t="s">
        <v>830</v>
      </c>
      <c r="AD2799" t="s">
        <v>158</v>
      </c>
    </row>
    <row r="2800" spans="1:30" hidden="1" x14ac:dyDescent="0.3">
      <c r="A2800" t="s">
        <v>11854</v>
      </c>
      <c r="B2800" t="s">
        <v>11855</v>
      </c>
      <c r="C2800" s="1" t="str">
        <f t="shared" si="468"/>
        <v>21:0506</v>
      </c>
      <c r="D2800" s="1" t="str">
        <f t="shared" si="469"/>
        <v>21:0168</v>
      </c>
      <c r="E2800" t="s">
        <v>11856</v>
      </c>
      <c r="F2800" t="s">
        <v>11857</v>
      </c>
      <c r="H2800">
        <v>54.5560689</v>
      </c>
      <c r="I2800">
        <v>-61.070274699999999</v>
      </c>
      <c r="J2800" s="1" t="str">
        <f t="shared" si="470"/>
        <v>NGR lake sediment grab sample</v>
      </c>
      <c r="K2800" s="1" t="str">
        <f t="shared" si="471"/>
        <v>&lt;177 micron (NGR)</v>
      </c>
      <c r="L2800">
        <v>24</v>
      </c>
      <c r="M2800" t="s">
        <v>34</v>
      </c>
      <c r="N2800">
        <v>461</v>
      </c>
      <c r="O2800" t="s">
        <v>71</v>
      </c>
      <c r="P2800" t="s">
        <v>35</v>
      </c>
      <c r="Q2800" t="s">
        <v>55</v>
      </c>
      <c r="R2800" t="s">
        <v>276</v>
      </c>
      <c r="S2800" t="s">
        <v>185</v>
      </c>
      <c r="T2800" t="s">
        <v>117</v>
      </c>
      <c r="U2800" t="s">
        <v>5463</v>
      </c>
      <c r="V2800" t="s">
        <v>598</v>
      </c>
      <c r="W2800" t="s">
        <v>179</v>
      </c>
      <c r="X2800" t="s">
        <v>70</v>
      </c>
      <c r="Y2800" t="s">
        <v>136</v>
      </c>
      <c r="Z2800" t="s">
        <v>204</v>
      </c>
      <c r="AA2800" t="s">
        <v>314</v>
      </c>
      <c r="AB2800" t="s">
        <v>66</v>
      </c>
      <c r="AC2800" t="s">
        <v>11858</v>
      </c>
      <c r="AD2800" t="s">
        <v>48</v>
      </c>
    </row>
    <row r="2801" spans="1:30" hidden="1" x14ac:dyDescent="0.3">
      <c r="A2801" t="s">
        <v>11859</v>
      </c>
      <c r="B2801" t="s">
        <v>11860</v>
      </c>
      <c r="C2801" s="1" t="str">
        <f t="shared" si="468"/>
        <v>21:0506</v>
      </c>
      <c r="D2801" s="1" t="str">
        <f t="shared" si="469"/>
        <v>21:0168</v>
      </c>
      <c r="E2801" t="s">
        <v>11861</v>
      </c>
      <c r="F2801" t="s">
        <v>11862</v>
      </c>
      <c r="H2801">
        <v>54.548473299999998</v>
      </c>
      <c r="I2801">
        <v>-61.019669</v>
      </c>
      <c r="J2801" s="1" t="str">
        <f t="shared" si="470"/>
        <v>NGR lake sediment grab sample</v>
      </c>
      <c r="K2801" s="1" t="str">
        <f t="shared" si="471"/>
        <v>&lt;177 micron (NGR)</v>
      </c>
      <c r="L2801">
        <v>24</v>
      </c>
      <c r="M2801" t="s">
        <v>76</v>
      </c>
      <c r="N2801">
        <v>462</v>
      </c>
      <c r="O2801" t="s">
        <v>241</v>
      </c>
      <c r="P2801" t="s">
        <v>329</v>
      </c>
      <c r="Q2801" t="s">
        <v>68</v>
      </c>
      <c r="R2801" t="s">
        <v>119</v>
      </c>
      <c r="S2801" t="s">
        <v>263</v>
      </c>
      <c r="T2801" t="s">
        <v>233</v>
      </c>
      <c r="U2801" t="s">
        <v>7890</v>
      </c>
      <c r="V2801" t="s">
        <v>1222</v>
      </c>
      <c r="W2801" t="s">
        <v>233</v>
      </c>
      <c r="X2801" t="s">
        <v>70</v>
      </c>
      <c r="Y2801" t="s">
        <v>136</v>
      </c>
      <c r="Z2801" t="s">
        <v>214</v>
      </c>
      <c r="AA2801" t="s">
        <v>48</v>
      </c>
      <c r="AB2801" t="s">
        <v>11863</v>
      </c>
      <c r="AC2801" t="s">
        <v>5641</v>
      </c>
      <c r="AD2801" t="s">
        <v>203</v>
      </c>
    </row>
    <row r="2802" spans="1:30" hidden="1" x14ac:dyDescent="0.3">
      <c r="A2802" t="s">
        <v>11864</v>
      </c>
      <c r="B2802" t="s">
        <v>11865</v>
      </c>
      <c r="C2802" s="1" t="str">
        <f t="shared" si="468"/>
        <v>21:0506</v>
      </c>
      <c r="D2802" s="1" t="str">
        <f t="shared" si="469"/>
        <v>21:0168</v>
      </c>
      <c r="E2802" t="s">
        <v>11856</v>
      </c>
      <c r="F2802" t="s">
        <v>11866</v>
      </c>
      <c r="H2802">
        <v>54.5560689</v>
      </c>
      <c r="I2802">
        <v>-61.070274699999999</v>
      </c>
      <c r="J2802" s="1" t="str">
        <f t="shared" si="470"/>
        <v>NGR lake sediment grab sample</v>
      </c>
      <c r="K2802" s="1" t="str">
        <f t="shared" si="471"/>
        <v>&lt;177 micron (NGR)</v>
      </c>
      <c r="L2802">
        <v>24</v>
      </c>
      <c r="M2802" t="s">
        <v>65</v>
      </c>
      <c r="N2802">
        <v>463</v>
      </c>
      <c r="O2802" t="s">
        <v>3341</v>
      </c>
      <c r="P2802" t="s">
        <v>35</v>
      </c>
      <c r="Q2802" t="s">
        <v>95</v>
      </c>
      <c r="R2802" t="s">
        <v>134</v>
      </c>
      <c r="S2802" t="s">
        <v>185</v>
      </c>
      <c r="T2802" t="s">
        <v>194</v>
      </c>
      <c r="U2802" t="s">
        <v>5392</v>
      </c>
      <c r="V2802" t="s">
        <v>3537</v>
      </c>
      <c r="W2802" t="s">
        <v>42</v>
      </c>
      <c r="X2802" t="s">
        <v>70</v>
      </c>
      <c r="Y2802" t="s">
        <v>136</v>
      </c>
      <c r="Z2802" t="s">
        <v>204</v>
      </c>
      <c r="AA2802" t="s">
        <v>314</v>
      </c>
      <c r="AB2802" t="s">
        <v>429</v>
      </c>
      <c r="AC2802" t="s">
        <v>53</v>
      </c>
      <c r="AD2802" t="s">
        <v>122</v>
      </c>
    </row>
    <row r="2803" spans="1:30" hidden="1" x14ac:dyDescent="0.3">
      <c r="A2803" t="s">
        <v>11867</v>
      </c>
      <c r="B2803" t="s">
        <v>11868</v>
      </c>
      <c r="C2803" s="1" t="str">
        <f t="shared" si="468"/>
        <v>21:0506</v>
      </c>
      <c r="D2803" s="1" t="str">
        <f t="shared" si="469"/>
        <v>21:0168</v>
      </c>
      <c r="E2803" t="s">
        <v>11856</v>
      </c>
      <c r="F2803" t="s">
        <v>11869</v>
      </c>
      <c r="H2803">
        <v>54.5560689</v>
      </c>
      <c r="I2803">
        <v>-61.070274699999999</v>
      </c>
      <c r="J2803" s="1" t="str">
        <f t="shared" si="470"/>
        <v>NGR lake sediment grab sample</v>
      </c>
      <c r="K2803" s="1" t="str">
        <f t="shared" si="471"/>
        <v>&lt;177 micron (NGR)</v>
      </c>
      <c r="L2803">
        <v>24</v>
      </c>
      <c r="M2803" t="s">
        <v>52</v>
      </c>
      <c r="N2803">
        <v>464</v>
      </c>
      <c r="O2803" t="s">
        <v>3627</v>
      </c>
      <c r="P2803" t="s">
        <v>571</v>
      </c>
      <c r="Q2803" t="s">
        <v>39</v>
      </c>
      <c r="R2803" t="s">
        <v>104</v>
      </c>
      <c r="S2803" t="s">
        <v>176</v>
      </c>
      <c r="T2803" t="s">
        <v>40</v>
      </c>
      <c r="U2803" t="s">
        <v>5463</v>
      </c>
      <c r="V2803" t="s">
        <v>1169</v>
      </c>
      <c r="W2803" t="s">
        <v>57</v>
      </c>
      <c r="X2803" t="s">
        <v>70</v>
      </c>
      <c r="Y2803" t="s">
        <v>136</v>
      </c>
      <c r="Z2803" t="s">
        <v>204</v>
      </c>
      <c r="AA2803" t="s">
        <v>44</v>
      </c>
      <c r="AB2803" t="s">
        <v>249</v>
      </c>
      <c r="AC2803" t="s">
        <v>11870</v>
      </c>
      <c r="AD2803" t="s">
        <v>155</v>
      </c>
    </row>
    <row r="2804" spans="1:30" hidden="1" x14ac:dyDescent="0.3">
      <c r="A2804" t="s">
        <v>11871</v>
      </c>
      <c r="B2804" t="s">
        <v>11872</v>
      </c>
      <c r="C2804" s="1" t="str">
        <f t="shared" si="468"/>
        <v>21:0506</v>
      </c>
      <c r="D2804" s="1" t="str">
        <f>HYPERLINK("http://geochem.nrcan.gc.ca/cdogs/content/svy/svy_e.htm", "")</f>
        <v/>
      </c>
      <c r="G2804" s="1" t="str">
        <f>HYPERLINK("http://geochem.nrcan.gc.ca/cdogs/content/cr_/cr_00055_e.htm", "55")</f>
        <v>55</v>
      </c>
      <c r="J2804" t="s">
        <v>161</v>
      </c>
      <c r="K2804" t="s">
        <v>162</v>
      </c>
      <c r="L2804">
        <v>24</v>
      </c>
      <c r="M2804" t="s">
        <v>163</v>
      </c>
      <c r="N2804">
        <v>465</v>
      </c>
      <c r="O2804" t="s">
        <v>337</v>
      </c>
      <c r="P2804" t="s">
        <v>185</v>
      </c>
      <c r="Q2804" t="s">
        <v>37</v>
      </c>
      <c r="R2804" t="s">
        <v>54</v>
      </c>
      <c r="S2804" t="s">
        <v>68</v>
      </c>
      <c r="T2804" t="s">
        <v>40</v>
      </c>
      <c r="U2804" t="s">
        <v>3445</v>
      </c>
      <c r="V2804" t="s">
        <v>47</v>
      </c>
      <c r="W2804" t="s">
        <v>194</v>
      </c>
      <c r="X2804" t="s">
        <v>39</v>
      </c>
      <c r="Y2804" t="s">
        <v>37</v>
      </c>
      <c r="Z2804" t="s">
        <v>164</v>
      </c>
      <c r="AA2804" t="s">
        <v>44</v>
      </c>
      <c r="AB2804" t="s">
        <v>225</v>
      </c>
      <c r="AC2804" t="s">
        <v>3674</v>
      </c>
      <c r="AD2804" t="s">
        <v>1448</v>
      </c>
    </row>
    <row r="2805" spans="1:30" hidden="1" x14ac:dyDescent="0.3">
      <c r="A2805" t="s">
        <v>11873</v>
      </c>
      <c r="B2805" t="s">
        <v>11874</v>
      </c>
      <c r="C2805" s="1" t="str">
        <f t="shared" si="468"/>
        <v>21:0506</v>
      </c>
      <c r="D2805" s="1" t="str">
        <f t="shared" ref="D2805:D2820" si="472">HYPERLINK("http://geochem.nrcan.gc.ca/cdogs/content/svy/svy210168_e.htm", "21:0168")</f>
        <v>21:0168</v>
      </c>
      <c r="E2805" t="s">
        <v>11875</v>
      </c>
      <c r="F2805" t="s">
        <v>11876</v>
      </c>
      <c r="H2805">
        <v>54.561252000000003</v>
      </c>
      <c r="I2805">
        <v>-61.135393999999998</v>
      </c>
      <c r="J2805" s="1" t="str">
        <f t="shared" ref="J2805:J2820" si="473">HYPERLINK("http://geochem.nrcan.gc.ca/cdogs/content/kwd/kwd020027_e.htm", "NGR lake sediment grab sample")</f>
        <v>NGR lake sediment grab sample</v>
      </c>
      <c r="K2805" s="1" t="str">
        <f t="shared" ref="K2805:K2820" si="474">HYPERLINK("http://geochem.nrcan.gc.ca/cdogs/content/kwd/kwd080006_e.htm", "&lt;177 micron (NGR)")</f>
        <v>&lt;177 micron (NGR)</v>
      </c>
      <c r="L2805">
        <v>24</v>
      </c>
      <c r="M2805" t="s">
        <v>91</v>
      </c>
      <c r="N2805">
        <v>466</v>
      </c>
      <c r="O2805" t="s">
        <v>204</v>
      </c>
      <c r="P2805" t="s">
        <v>130</v>
      </c>
      <c r="Q2805" t="s">
        <v>95</v>
      </c>
      <c r="R2805" t="s">
        <v>153</v>
      </c>
      <c r="S2805" t="s">
        <v>136</v>
      </c>
      <c r="T2805" t="s">
        <v>40</v>
      </c>
      <c r="U2805" t="s">
        <v>276</v>
      </c>
      <c r="V2805" t="s">
        <v>248</v>
      </c>
      <c r="W2805" t="s">
        <v>117</v>
      </c>
      <c r="X2805" t="s">
        <v>43</v>
      </c>
      <c r="Y2805" t="s">
        <v>37</v>
      </c>
      <c r="Z2805" t="s">
        <v>185</v>
      </c>
      <c r="AA2805" t="s">
        <v>214</v>
      </c>
      <c r="AB2805" t="s">
        <v>992</v>
      </c>
      <c r="AC2805" t="s">
        <v>437</v>
      </c>
      <c r="AD2805" t="s">
        <v>196</v>
      </c>
    </row>
    <row r="2806" spans="1:30" hidden="1" x14ac:dyDescent="0.3">
      <c r="A2806" t="s">
        <v>11877</v>
      </c>
      <c r="B2806" t="s">
        <v>11878</v>
      </c>
      <c r="C2806" s="1" t="str">
        <f t="shared" si="468"/>
        <v>21:0506</v>
      </c>
      <c r="D2806" s="1" t="str">
        <f t="shared" si="472"/>
        <v>21:0168</v>
      </c>
      <c r="E2806" t="s">
        <v>11879</v>
      </c>
      <c r="F2806" t="s">
        <v>11880</v>
      </c>
      <c r="H2806">
        <v>54.562915599999997</v>
      </c>
      <c r="I2806">
        <v>-61.173136399999997</v>
      </c>
      <c r="J2806" s="1" t="str">
        <f t="shared" si="473"/>
        <v>NGR lake sediment grab sample</v>
      </c>
      <c r="K2806" s="1" t="str">
        <f t="shared" si="474"/>
        <v>&lt;177 micron (NGR)</v>
      </c>
      <c r="L2806">
        <v>24</v>
      </c>
      <c r="M2806" t="s">
        <v>102</v>
      </c>
      <c r="N2806">
        <v>467</v>
      </c>
      <c r="O2806" t="s">
        <v>82</v>
      </c>
      <c r="P2806" t="s">
        <v>211</v>
      </c>
      <c r="Q2806" t="s">
        <v>95</v>
      </c>
      <c r="R2806" t="s">
        <v>79</v>
      </c>
      <c r="S2806" t="s">
        <v>153</v>
      </c>
      <c r="T2806" t="s">
        <v>40</v>
      </c>
      <c r="U2806" t="s">
        <v>10859</v>
      </c>
      <c r="V2806" t="s">
        <v>85</v>
      </c>
      <c r="W2806" t="s">
        <v>194</v>
      </c>
      <c r="X2806" t="s">
        <v>179</v>
      </c>
      <c r="Y2806" t="s">
        <v>165</v>
      </c>
      <c r="Z2806" t="s">
        <v>135</v>
      </c>
      <c r="AA2806" t="s">
        <v>58</v>
      </c>
      <c r="AB2806" t="s">
        <v>2258</v>
      </c>
      <c r="AC2806" t="s">
        <v>8655</v>
      </c>
      <c r="AD2806" t="s">
        <v>115</v>
      </c>
    </row>
    <row r="2807" spans="1:30" hidden="1" x14ac:dyDescent="0.3">
      <c r="A2807" t="s">
        <v>11881</v>
      </c>
      <c r="B2807" t="s">
        <v>11882</v>
      </c>
      <c r="C2807" s="1" t="str">
        <f t="shared" si="468"/>
        <v>21:0506</v>
      </c>
      <c r="D2807" s="1" t="str">
        <f t="shared" si="472"/>
        <v>21:0168</v>
      </c>
      <c r="E2807" t="s">
        <v>11883</v>
      </c>
      <c r="F2807" t="s">
        <v>11884</v>
      </c>
      <c r="H2807">
        <v>54.566510600000001</v>
      </c>
      <c r="I2807">
        <v>-61.105901799999998</v>
      </c>
      <c r="J2807" s="1" t="str">
        <f t="shared" si="473"/>
        <v>NGR lake sediment grab sample</v>
      </c>
      <c r="K2807" s="1" t="str">
        <f t="shared" si="474"/>
        <v>&lt;177 micron (NGR)</v>
      </c>
      <c r="L2807">
        <v>24</v>
      </c>
      <c r="M2807" t="s">
        <v>113</v>
      </c>
      <c r="N2807">
        <v>468</v>
      </c>
      <c r="O2807" t="s">
        <v>344</v>
      </c>
      <c r="P2807" t="s">
        <v>169</v>
      </c>
      <c r="Q2807" t="s">
        <v>95</v>
      </c>
      <c r="R2807" t="s">
        <v>202</v>
      </c>
      <c r="S2807" t="s">
        <v>68</v>
      </c>
      <c r="T2807" t="s">
        <v>40</v>
      </c>
      <c r="U2807" t="s">
        <v>2422</v>
      </c>
      <c r="V2807" t="s">
        <v>233</v>
      </c>
      <c r="W2807" t="s">
        <v>144</v>
      </c>
      <c r="X2807" t="s">
        <v>43</v>
      </c>
      <c r="Y2807" t="s">
        <v>37</v>
      </c>
      <c r="Z2807" t="s">
        <v>35</v>
      </c>
      <c r="AA2807" t="s">
        <v>258</v>
      </c>
      <c r="AB2807" t="s">
        <v>225</v>
      </c>
      <c r="AC2807" t="s">
        <v>582</v>
      </c>
      <c r="AD2807" t="s">
        <v>107</v>
      </c>
    </row>
    <row r="2808" spans="1:30" hidden="1" x14ac:dyDescent="0.3">
      <c r="A2808" t="s">
        <v>11885</v>
      </c>
      <c r="B2808" t="s">
        <v>11886</v>
      </c>
      <c r="C2808" s="1" t="str">
        <f t="shared" si="468"/>
        <v>21:0506</v>
      </c>
      <c r="D2808" s="1" t="str">
        <f t="shared" si="472"/>
        <v>21:0168</v>
      </c>
      <c r="E2808" t="s">
        <v>11887</v>
      </c>
      <c r="F2808" t="s">
        <v>11888</v>
      </c>
      <c r="H2808">
        <v>54.576816600000001</v>
      </c>
      <c r="I2808">
        <v>-61.085092000000003</v>
      </c>
      <c r="J2808" s="1" t="str">
        <f t="shared" si="473"/>
        <v>NGR lake sediment grab sample</v>
      </c>
      <c r="K2808" s="1" t="str">
        <f t="shared" si="474"/>
        <v>&lt;177 micron (NGR)</v>
      </c>
      <c r="L2808">
        <v>24</v>
      </c>
      <c r="M2808" t="s">
        <v>127</v>
      </c>
      <c r="N2808">
        <v>469</v>
      </c>
      <c r="O2808" t="s">
        <v>107</v>
      </c>
      <c r="P2808" t="s">
        <v>304</v>
      </c>
      <c r="Q2808" t="s">
        <v>95</v>
      </c>
      <c r="R2808" t="s">
        <v>67</v>
      </c>
      <c r="S2808" t="s">
        <v>193</v>
      </c>
      <c r="T2808" t="s">
        <v>117</v>
      </c>
      <c r="U2808" t="s">
        <v>11889</v>
      </c>
      <c r="V2808" t="s">
        <v>4031</v>
      </c>
      <c r="W2808" t="s">
        <v>40</v>
      </c>
      <c r="X2808" t="s">
        <v>39</v>
      </c>
      <c r="Y2808" t="s">
        <v>202</v>
      </c>
      <c r="Z2808" t="s">
        <v>58</v>
      </c>
      <c r="AA2808" t="s">
        <v>48</v>
      </c>
      <c r="AB2808" t="s">
        <v>744</v>
      </c>
      <c r="AC2808" t="s">
        <v>11890</v>
      </c>
      <c r="AD2808" t="s">
        <v>478</v>
      </c>
    </row>
    <row r="2809" spans="1:30" hidden="1" x14ac:dyDescent="0.3">
      <c r="A2809" t="s">
        <v>11891</v>
      </c>
      <c r="B2809" t="s">
        <v>11892</v>
      </c>
      <c r="C2809" s="1" t="str">
        <f t="shared" si="468"/>
        <v>21:0506</v>
      </c>
      <c r="D2809" s="1" t="str">
        <f t="shared" si="472"/>
        <v>21:0168</v>
      </c>
      <c r="E2809" t="s">
        <v>11893</v>
      </c>
      <c r="F2809" t="s">
        <v>11894</v>
      </c>
      <c r="H2809">
        <v>54.623056800000001</v>
      </c>
      <c r="I2809">
        <v>-61.097805999999999</v>
      </c>
      <c r="J2809" s="1" t="str">
        <f t="shared" si="473"/>
        <v>NGR lake sediment grab sample</v>
      </c>
      <c r="K2809" s="1" t="str">
        <f t="shared" si="474"/>
        <v>&lt;177 micron (NGR)</v>
      </c>
      <c r="L2809">
        <v>24</v>
      </c>
      <c r="M2809" t="s">
        <v>142</v>
      </c>
      <c r="N2809">
        <v>470</v>
      </c>
      <c r="O2809" t="s">
        <v>77</v>
      </c>
      <c r="P2809" t="s">
        <v>36</v>
      </c>
      <c r="Q2809" t="s">
        <v>95</v>
      </c>
      <c r="R2809" t="s">
        <v>54</v>
      </c>
      <c r="S2809" t="s">
        <v>79</v>
      </c>
      <c r="T2809" t="s">
        <v>40</v>
      </c>
      <c r="U2809" t="s">
        <v>7687</v>
      </c>
      <c r="V2809" t="s">
        <v>47</v>
      </c>
      <c r="W2809" t="s">
        <v>40</v>
      </c>
      <c r="X2809" t="s">
        <v>43</v>
      </c>
      <c r="Y2809" t="s">
        <v>79</v>
      </c>
      <c r="Z2809" t="s">
        <v>135</v>
      </c>
      <c r="AA2809" t="s">
        <v>44</v>
      </c>
      <c r="AB2809" t="s">
        <v>1182</v>
      </c>
      <c r="AC2809" t="s">
        <v>225</v>
      </c>
      <c r="AD2809" t="s">
        <v>71</v>
      </c>
    </row>
    <row r="2810" spans="1:30" hidden="1" x14ac:dyDescent="0.3">
      <c r="A2810" t="s">
        <v>11895</v>
      </c>
      <c r="B2810" t="s">
        <v>11896</v>
      </c>
      <c r="C2810" s="1" t="str">
        <f t="shared" si="468"/>
        <v>21:0506</v>
      </c>
      <c r="D2810" s="1" t="str">
        <f t="shared" si="472"/>
        <v>21:0168</v>
      </c>
      <c r="E2810" t="s">
        <v>11897</v>
      </c>
      <c r="F2810" t="s">
        <v>11898</v>
      </c>
      <c r="H2810">
        <v>54.6275823</v>
      </c>
      <c r="I2810">
        <v>-61.1356283</v>
      </c>
      <c r="J2810" s="1" t="str">
        <f t="shared" si="473"/>
        <v>NGR lake sediment grab sample</v>
      </c>
      <c r="K2810" s="1" t="str">
        <f t="shared" si="474"/>
        <v>&lt;177 micron (NGR)</v>
      </c>
      <c r="L2810">
        <v>24</v>
      </c>
      <c r="M2810" t="s">
        <v>150</v>
      </c>
      <c r="N2810">
        <v>471</v>
      </c>
      <c r="O2810" t="s">
        <v>56</v>
      </c>
      <c r="P2810" t="s">
        <v>104</v>
      </c>
      <c r="Q2810" t="s">
        <v>95</v>
      </c>
      <c r="R2810" t="s">
        <v>185</v>
      </c>
      <c r="S2810" t="s">
        <v>176</v>
      </c>
      <c r="T2810" t="s">
        <v>40</v>
      </c>
      <c r="U2810" t="s">
        <v>5469</v>
      </c>
      <c r="V2810" t="s">
        <v>224</v>
      </c>
      <c r="W2810" t="s">
        <v>117</v>
      </c>
      <c r="X2810" t="s">
        <v>179</v>
      </c>
      <c r="Y2810" t="s">
        <v>38</v>
      </c>
      <c r="Z2810" t="s">
        <v>134</v>
      </c>
      <c r="AA2810" t="s">
        <v>58</v>
      </c>
      <c r="AB2810" t="s">
        <v>1378</v>
      </c>
      <c r="AC2810" t="s">
        <v>3016</v>
      </c>
      <c r="AD2810" t="s">
        <v>45</v>
      </c>
    </row>
    <row r="2811" spans="1:30" hidden="1" x14ac:dyDescent="0.3">
      <c r="A2811" t="s">
        <v>11899</v>
      </c>
      <c r="B2811" t="s">
        <v>11900</v>
      </c>
      <c r="C2811" s="1" t="str">
        <f t="shared" si="468"/>
        <v>21:0506</v>
      </c>
      <c r="D2811" s="1" t="str">
        <f t="shared" si="472"/>
        <v>21:0168</v>
      </c>
      <c r="E2811" t="s">
        <v>11901</v>
      </c>
      <c r="F2811" t="s">
        <v>11902</v>
      </c>
      <c r="H2811">
        <v>54.621833700000003</v>
      </c>
      <c r="I2811">
        <v>-61.187984</v>
      </c>
      <c r="J2811" s="1" t="str">
        <f t="shared" si="473"/>
        <v>NGR lake sediment grab sample</v>
      </c>
      <c r="K2811" s="1" t="str">
        <f t="shared" si="474"/>
        <v>&lt;177 micron (NGR)</v>
      </c>
      <c r="L2811">
        <v>24</v>
      </c>
      <c r="M2811" t="s">
        <v>175</v>
      </c>
      <c r="N2811">
        <v>472</v>
      </c>
      <c r="O2811" t="s">
        <v>337</v>
      </c>
      <c r="P2811" t="s">
        <v>232</v>
      </c>
      <c r="Q2811" t="s">
        <v>39</v>
      </c>
      <c r="R2811" t="s">
        <v>119</v>
      </c>
      <c r="S2811" t="s">
        <v>37</v>
      </c>
      <c r="T2811" t="s">
        <v>40</v>
      </c>
      <c r="U2811" t="s">
        <v>196</v>
      </c>
      <c r="V2811" t="s">
        <v>920</v>
      </c>
      <c r="W2811" t="s">
        <v>117</v>
      </c>
      <c r="X2811" t="s">
        <v>179</v>
      </c>
      <c r="Y2811" t="s">
        <v>136</v>
      </c>
      <c r="Z2811" t="s">
        <v>134</v>
      </c>
      <c r="AA2811" t="s">
        <v>214</v>
      </c>
      <c r="AB2811" t="s">
        <v>992</v>
      </c>
      <c r="AC2811" t="s">
        <v>706</v>
      </c>
      <c r="AD2811" t="s">
        <v>45</v>
      </c>
    </row>
    <row r="2812" spans="1:30" hidden="1" x14ac:dyDescent="0.3">
      <c r="A2812" t="s">
        <v>11903</v>
      </c>
      <c r="B2812" t="s">
        <v>11904</v>
      </c>
      <c r="C2812" s="1" t="str">
        <f t="shared" si="468"/>
        <v>21:0506</v>
      </c>
      <c r="D2812" s="1" t="str">
        <f t="shared" si="472"/>
        <v>21:0168</v>
      </c>
      <c r="E2812" t="s">
        <v>11905</v>
      </c>
      <c r="F2812" t="s">
        <v>11906</v>
      </c>
      <c r="H2812">
        <v>54.650956399999998</v>
      </c>
      <c r="I2812">
        <v>-61.2024677</v>
      </c>
      <c r="J2812" s="1" t="str">
        <f t="shared" si="473"/>
        <v>NGR lake sediment grab sample</v>
      </c>
      <c r="K2812" s="1" t="str">
        <f t="shared" si="474"/>
        <v>&lt;177 micron (NGR)</v>
      </c>
      <c r="L2812">
        <v>24</v>
      </c>
      <c r="M2812" t="s">
        <v>184</v>
      </c>
      <c r="N2812">
        <v>473</v>
      </c>
      <c r="O2812" t="s">
        <v>241</v>
      </c>
      <c r="P2812" t="s">
        <v>128</v>
      </c>
      <c r="Q2812" t="s">
        <v>95</v>
      </c>
      <c r="R2812" t="s">
        <v>119</v>
      </c>
      <c r="S2812" t="s">
        <v>67</v>
      </c>
      <c r="T2812" t="s">
        <v>194</v>
      </c>
      <c r="U2812" t="s">
        <v>11744</v>
      </c>
      <c r="V2812" t="s">
        <v>7241</v>
      </c>
      <c r="W2812" t="s">
        <v>649</v>
      </c>
      <c r="X2812" t="s">
        <v>179</v>
      </c>
      <c r="Y2812" t="s">
        <v>38</v>
      </c>
      <c r="Z2812" t="s">
        <v>211</v>
      </c>
      <c r="AA2812" t="s">
        <v>83</v>
      </c>
      <c r="AB2812" t="s">
        <v>1585</v>
      </c>
      <c r="AC2812" t="s">
        <v>5459</v>
      </c>
      <c r="AD2812" t="s">
        <v>71</v>
      </c>
    </row>
    <row r="2813" spans="1:30" hidden="1" x14ac:dyDescent="0.3">
      <c r="A2813" t="s">
        <v>11907</v>
      </c>
      <c r="B2813" t="s">
        <v>11908</v>
      </c>
      <c r="C2813" s="1" t="str">
        <f t="shared" si="468"/>
        <v>21:0506</v>
      </c>
      <c r="D2813" s="1" t="str">
        <f t="shared" si="472"/>
        <v>21:0168</v>
      </c>
      <c r="E2813" t="s">
        <v>11909</v>
      </c>
      <c r="F2813" t="s">
        <v>11910</v>
      </c>
      <c r="H2813">
        <v>54.638249000000002</v>
      </c>
      <c r="I2813">
        <v>-61.123238800000003</v>
      </c>
      <c r="J2813" s="1" t="str">
        <f t="shared" si="473"/>
        <v>NGR lake sediment grab sample</v>
      </c>
      <c r="K2813" s="1" t="str">
        <f t="shared" si="474"/>
        <v>&lt;177 micron (NGR)</v>
      </c>
      <c r="L2813">
        <v>24</v>
      </c>
      <c r="M2813" t="s">
        <v>191</v>
      </c>
      <c r="N2813">
        <v>474</v>
      </c>
      <c r="O2813" t="s">
        <v>1125</v>
      </c>
      <c r="P2813" t="s">
        <v>304</v>
      </c>
      <c r="Q2813" t="s">
        <v>39</v>
      </c>
      <c r="R2813" t="s">
        <v>130</v>
      </c>
      <c r="S2813" t="s">
        <v>131</v>
      </c>
      <c r="T2813" t="s">
        <v>40</v>
      </c>
      <c r="U2813" t="s">
        <v>6436</v>
      </c>
      <c r="V2813" t="s">
        <v>947</v>
      </c>
      <c r="W2813" t="s">
        <v>194</v>
      </c>
      <c r="X2813" t="s">
        <v>70</v>
      </c>
      <c r="Y2813" t="s">
        <v>68</v>
      </c>
      <c r="Z2813" t="s">
        <v>214</v>
      </c>
      <c r="AA2813" t="s">
        <v>214</v>
      </c>
      <c r="AB2813" t="s">
        <v>450</v>
      </c>
      <c r="AC2813" t="s">
        <v>11911</v>
      </c>
      <c r="AD2813" t="s">
        <v>324</v>
      </c>
    </row>
    <row r="2814" spans="1:30" hidden="1" x14ac:dyDescent="0.3">
      <c r="A2814" t="s">
        <v>11912</v>
      </c>
      <c r="B2814" t="s">
        <v>11913</v>
      </c>
      <c r="C2814" s="1" t="str">
        <f t="shared" si="468"/>
        <v>21:0506</v>
      </c>
      <c r="D2814" s="1" t="str">
        <f t="shared" si="472"/>
        <v>21:0168</v>
      </c>
      <c r="E2814" t="s">
        <v>11914</v>
      </c>
      <c r="F2814" t="s">
        <v>11915</v>
      </c>
      <c r="H2814">
        <v>54.638900100000001</v>
      </c>
      <c r="I2814">
        <v>-61.083893799999998</v>
      </c>
      <c r="J2814" s="1" t="str">
        <f t="shared" si="473"/>
        <v>NGR lake sediment grab sample</v>
      </c>
      <c r="K2814" s="1" t="str">
        <f t="shared" si="474"/>
        <v>&lt;177 micron (NGR)</v>
      </c>
      <c r="L2814">
        <v>24</v>
      </c>
      <c r="M2814" t="s">
        <v>201</v>
      </c>
      <c r="N2814">
        <v>475</v>
      </c>
      <c r="O2814" t="s">
        <v>5778</v>
      </c>
      <c r="P2814" t="s">
        <v>185</v>
      </c>
      <c r="Q2814" t="s">
        <v>95</v>
      </c>
      <c r="R2814" t="s">
        <v>185</v>
      </c>
      <c r="S2814" t="s">
        <v>202</v>
      </c>
      <c r="T2814" t="s">
        <v>40</v>
      </c>
      <c r="U2814" t="s">
        <v>5118</v>
      </c>
      <c r="V2814" t="s">
        <v>106</v>
      </c>
      <c r="W2814" t="s">
        <v>194</v>
      </c>
      <c r="X2814" t="s">
        <v>43</v>
      </c>
      <c r="Y2814" t="s">
        <v>37</v>
      </c>
      <c r="Z2814" t="s">
        <v>204</v>
      </c>
      <c r="AA2814" t="s">
        <v>214</v>
      </c>
      <c r="AB2814" t="s">
        <v>232</v>
      </c>
      <c r="AC2814" t="s">
        <v>11916</v>
      </c>
      <c r="AD2814" t="s">
        <v>155</v>
      </c>
    </row>
    <row r="2815" spans="1:30" hidden="1" x14ac:dyDescent="0.3">
      <c r="A2815" t="s">
        <v>11917</v>
      </c>
      <c r="B2815" t="s">
        <v>11918</v>
      </c>
      <c r="C2815" s="1" t="str">
        <f t="shared" si="468"/>
        <v>21:0506</v>
      </c>
      <c r="D2815" s="1" t="str">
        <f t="shared" si="472"/>
        <v>21:0168</v>
      </c>
      <c r="E2815" t="s">
        <v>11919</v>
      </c>
      <c r="F2815" t="s">
        <v>11920</v>
      </c>
      <c r="H2815">
        <v>54.668610399999999</v>
      </c>
      <c r="I2815">
        <v>-61.063745500000003</v>
      </c>
      <c r="J2815" s="1" t="str">
        <f t="shared" si="473"/>
        <v>NGR lake sediment grab sample</v>
      </c>
      <c r="K2815" s="1" t="str">
        <f t="shared" si="474"/>
        <v>&lt;177 micron (NGR)</v>
      </c>
      <c r="L2815">
        <v>24</v>
      </c>
      <c r="M2815" t="s">
        <v>210</v>
      </c>
      <c r="N2815">
        <v>476</v>
      </c>
      <c r="O2815" t="s">
        <v>1584</v>
      </c>
      <c r="P2815" t="s">
        <v>255</v>
      </c>
      <c r="Q2815" t="s">
        <v>38</v>
      </c>
      <c r="R2815" t="s">
        <v>193</v>
      </c>
      <c r="S2815" t="s">
        <v>276</v>
      </c>
      <c r="T2815" t="s">
        <v>144</v>
      </c>
      <c r="U2815" t="s">
        <v>11921</v>
      </c>
      <c r="V2815" t="s">
        <v>3674</v>
      </c>
      <c r="W2815" t="s">
        <v>94</v>
      </c>
      <c r="X2815" t="s">
        <v>179</v>
      </c>
      <c r="Y2815" t="s">
        <v>38</v>
      </c>
      <c r="Z2815" t="s">
        <v>58</v>
      </c>
      <c r="AA2815" t="s">
        <v>58</v>
      </c>
      <c r="AB2815" t="s">
        <v>345</v>
      </c>
      <c r="AC2815" t="s">
        <v>625</v>
      </c>
      <c r="AD2815" t="s">
        <v>115</v>
      </c>
    </row>
    <row r="2816" spans="1:30" hidden="1" x14ac:dyDescent="0.3">
      <c r="A2816" t="s">
        <v>11922</v>
      </c>
      <c r="B2816" t="s">
        <v>11923</v>
      </c>
      <c r="C2816" s="1" t="str">
        <f t="shared" si="468"/>
        <v>21:0506</v>
      </c>
      <c r="D2816" s="1" t="str">
        <f t="shared" si="472"/>
        <v>21:0168</v>
      </c>
      <c r="E2816" t="s">
        <v>11924</v>
      </c>
      <c r="F2816" t="s">
        <v>11925</v>
      </c>
      <c r="H2816">
        <v>54.681491100000002</v>
      </c>
      <c r="I2816">
        <v>-61.103527999999997</v>
      </c>
      <c r="J2816" s="1" t="str">
        <f t="shared" si="473"/>
        <v>NGR lake sediment grab sample</v>
      </c>
      <c r="K2816" s="1" t="str">
        <f t="shared" si="474"/>
        <v>&lt;177 micron (NGR)</v>
      </c>
      <c r="L2816">
        <v>24</v>
      </c>
      <c r="M2816" t="s">
        <v>221</v>
      </c>
      <c r="N2816">
        <v>477</v>
      </c>
      <c r="O2816" t="s">
        <v>344</v>
      </c>
      <c r="P2816" t="s">
        <v>165</v>
      </c>
      <c r="Q2816" t="s">
        <v>95</v>
      </c>
      <c r="R2816" t="s">
        <v>202</v>
      </c>
      <c r="S2816" t="s">
        <v>38</v>
      </c>
      <c r="T2816" t="s">
        <v>40</v>
      </c>
      <c r="U2816" t="s">
        <v>1584</v>
      </c>
      <c r="V2816" t="s">
        <v>60</v>
      </c>
      <c r="W2816" t="s">
        <v>117</v>
      </c>
      <c r="X2816" t="s">
        <v>43</v>
      </c>
      <c r="Y2816" t="s">
        <v>38</v>
      </c>
      <c r="Z2816" t="s">
        <v>263</v>
      </c>
      <c r="AA2816" t="s">
        <v>135</v>
      </c>
      <c r="AB2816" t="s">
        <v>178</v>
      </c>
      <c r="AC2816" t="s">
        <v>479</v>
      </c>
      <c r="AD2816" t="s">
        <v>83</v>
      </c>
    </row>
    <row r="2817" spans="1:30" hidden="1" x14ac:dyDescent="0.3">
      <c r="A2817" t="s">
        <v>11926</v>
      </c>
      <c r="B2817" t="s">
        <v>11927</v>
      </c>
      <c r="C2817" s="1" t="str">
        <f t="shared" si="468"/>
        <v>21:0506</v>
      </c>
      <c r="D2817" s="1" t="str">
        <f t="shared" si="472"/>
        <v>21:0168</v>
      </c>
      <c r="E2817" t="s">
        <v>11928</v>
      </c>
      <c r="F2817" t="s">
        <v>11929</v>
      </c>
      <c r="H2817">
        <v>54.675862899999998</v>
      </c>
      <c r="I2817">
        <v>-61.167073700000003</v>
      </c>
      <c r="J2817" s="1" t="str">
        <f t="shared" si="473"/>
        <v>NGR lake sediment grab sample</v>
      </c>
      <c r="K2817" s="1" t="str">
        <f t="shared" si="474"/>
        <v>&lt;177 micron (NGR)</v>
      </c>
      <c r="L2817">
        <v>24</v>
      </c>
      <c r="M2817" t="s">
        <v>230</v>
      </c>
      <c r="N2817">
        <v>478</v>
      </c>
      <c r="O2817" t="s">
        <v>648</v>
      </c>
      <c r="P2817" t="s">
        <v>67</v>
      </c>
      <c r="Q2817" t="s">
        <v>95</v>
      </c>
      <c r="R2817" t="s">
        <v>153</v>
      </c>
      <c r="S2817" t="s">
        <v>131</v>
      </c>
      <c r="T2817" t="s">
        <v>40</v>
      </c>
      <c r="U2817" t="s">
        <v>8816</v>
      </c>
      <c r="V2817" t="s">
        <v>677</v>
      </c>
      <c r="W2817" t="s">
        <v>194</v>
      </c>
      <c r="X2817" t="s">
        <v>43</v>
      </c>
      <c r="Y2817" t="s">
        <v>68</v>
      </c>
      <c r="Z2817" t="s">
        <v>337</v>
      </c>
      <c r="AA2817" t="s">
        <v>115</v>
      </c>
      <c r="AB2817" t="s">
        <v>3974</v>
      </c>
      <c r="AC2817" t="s">
        <v>2776</v>
      </c>
      <c r="AD2817" t="s">
        <v>203</v>
      </c>
    </row>
    <row r="2818" spans="1:30" hidden="1" x14ac:dyDescent="0.3">
      <c r="A2818" t="s">
        <v>11930</v>
      </c>
      <c r="B2818" t="s">
        <v>11931</v>
      </c>
      <c r="C2818" s="1" t="str">
        <f t="shared" si="468"/>
        <v>21:0506</v>
      </c>
      <c r="D2818" s="1" t="str">
        <f t="shared" si="472"/>
        <v>21:0168</v>
      </c>
      <c r="E2818" t="s">
        <v>11932</v>
      </c>
      <c r="F2818" t="s">
        <v>11933</v>
      </c>
      <c r="H2818">
        <v>54.676266400000003</v>
      </c>
      <c r="I2818">
        <v>-61.259001599999998</v>
      </c>
      <c r="J2818" s="1" t="str">
        <f t="shared" si="473"/>
        <v>NGR lake sediment grab sample</v>
      </c>
      <c r="K2818" s="1" t="str">
        <f t="shared" si="474"/>
        <v>&lt;177 micron (NGR)</v>
      </c>
      <c r="L2818">
        <v>24</v>
      </c>
      <c r="M2818" t="s">
        <v>238</v>
      </c>
      <c r="N2818">
        <v>479</v>
      </c>
      <c r="O2818" t="s">
        <v>392</v>
      </c>
      <c r="P2818" t="s">
        <v>164</v>
      </c>
      <c r="Q2818" t="s">
        <v>95</v>
      </c>
      <c r="R2818" t="s">
        <v>67</v>
      </c>
      <c r="S2818" t="s">
        <v>255</v>
      </c>
      <c r="T2818" t="s">
        <v>40</v>
      </c>
      <c r="U2818" t="s">
        <v>11934</v>
      </c>
      <c r="V2818" t="s">
        <v>3220</v>
      </c>
      <c r="W2818" t="s">
        <v>248</v>
      </c>
      <c r="X2818" t="s">
        <v>68</v>
      </c>
      <c r="Y2818" t="s">
        <v>377</v>
      </c>
      <c r="Z2818" t="s">
        <v>257</v>
      </c>
      <c r="AA2818" t="s">
        <v>58</v>
      </c>
      <c r="AB2818" t="s">
        <v>1076</v>
      </c>
      <c r="AC2818" t="s">
        <v>3966</v>
      </c>
      <c r="AD2818" t="s">
        <v>107</v>
      </c>
    </row>
    <row r="2819" spans="1:30" hidden="1" x14ac:dyDescent="0.3">
      <c r="A2819" t="s">
        <v>11935</v>
      </c>
      <c r="B2819" t="s">
        <v>11936</v>
      </c>
      <c r="C2819" s="1" t="str">
        <f t="shared" si="468"/>
        <v>21:0506</v>
      </c>
      <c r="D2819" s="1" t="str">
        <f t="shared" si="472"/>
        <v>21:0168</v>
      </c>
      <c r="E2819" t="s">
        <v>11937</v>
      </c>
      <c r="F2819" t="s">
        <v>11938</v>
      </c>
      <c r="H2819">
        <v>54.679869600000004</v>
      </c>
      <c r="I2819">
        <v>-61.294943199999999</v>
      </c>
      <c r="J2819" s="1" t="str">
        <f t="shared" si="473"/>
        <v>NGR lake sediment grab sample</v>
      </c>
      <c r="K2819" s="1" t="str">
        <f t="shared" si="474"/>
        <v>&lt;177 micron (NGR)</v>
      </c>
      <c r="L2819">
        <v>24</v>
      </c>
      <c r="M2819" t="s">
        <v>246</v>
      </c>
      <c r="N2819">
        <v>480</v>
      </c>
      <c r="O2819" t="s">
        <v>196</v>
      </c>
      <c r="P2819" t="s">
        <v>164</v>
      </c>
      <c r="Q2819" t="s">
        <v>95</v>
      </c>
      <c r="R2819" t="s">
        <v>67</v>
      </c>
      <c r="S2819" t="s">
        <v>78</v>
      </c>
      <c r="T2819" t="s">
        <v>40</v>
      </c>
      <c r="U2819" t="s">
        <v>5070</v>
      </c>
      <c r="V2819" t="s">
        <v>121</v>
      </c>
      <c r="W2819" t="s">
        <v>40</v>
      </c>
      <c r="X2819" t="s">
        <v>70</v>
      </c>
      <c r="Y2819" t="s">
        <v>39</v>
      </c>
      <c r="Z2819" t="s">
        <v>613</v>
      </c>
      <c r="AA2819" t="s">
        <v>58</v>
      </c>
      <c r="AB2819" t="s">
        <v>6775</v>
      </c>
      <c r="AC2819" t="s">
        <v>884</v>
      </c>
      <c r="AD2819" t="s">
        <v>1448</v>
      </c>
    </row>
    <row r="2820" spans="1:30" hidden="1" x14ac:dyDescent="0.3">
      <c r="A2820" t="s">
        <v>11939</v>
      </c>
      <c r="B2820" t="s">
        <v>11940</v>
      </c>
      <c r="C2820" s="1" t="str">
        <f t="shared" si="468"/>
        <v>21:0506</v>
      </c>
      <c r="D2820" s="1" t="str">
        <f t="shared" si="472"/>
        <v>21:0168</v>
      </c>
      <c r="E2820" t="s">
        <v>11941</v>
      </c>
      <c r="F2820" t="s">
        <v>11942</v>
      </c>
      <c r="H2820">
        <v>54.7115771</v>
      </c>
      <c r="I2820">
        <v>-61.236361000000002</v>
      </c>
      <c r="J2820" s="1" t="str">
        <f t="shared" si="473"/>
        <v>NGR lake sediment grab sample</v>
      </c>
      <c r="K2820" s="1" t="str">
        <f t="shared" si="474"/>
        <v>&lt;177 micron (NGR)</v>
      </c>
      <c r="L2820">
        <v>25</v>
      </c>
      <c r="M2820" t="s">
        <v>34</v>
      </c>
      <c r="N2820">
        <v>481</v>
      </c>
      <c r="O2820" t="s">
        <v>129</v>
      </c>
      <c r="P2820" t="s">
        <v>193</v>
      </c>
      <c r="Q2820" t="s">
        <v>39</v>
      </c>
      <c r="R2820" t="s">
        <v>153</v>
      </c>
      <c r="S2820" t="s">
        <v>95</v>
      </c>
      <c r="T2820" t="s">
        <v>194</v>
      </c>
      <c r="U2820" t="s">
        <v>676</v>
      </c>
      <c r="V2820" t="s">
        <v>233</v>
      </c>
      <c r="W2820" t="s">
        <v>40</v>
      </c>
      <c r="X2820" t="s">
        <v>179</v>
      </c>
      <c r="Y2820" t="s">
        <v>37</v>
      </c>
      <c r="Z2820" t="s">
        <v>67</v>
      </c>
      <c r="AA2820" t="s">
        <v>58</v>
      </c>
      <c r="AB2820" t="s">
        <v>554</v>
      </c>
      <c r="AC2820" t="s">
        <v>884</v>
      </c>
      <c r="AD2820" t="s">
        <v>83</v>
      </c>
    </row>
    <row r="2821" spans="1:30" hidden="1" x14ac:dyDescent="0.3">
      <c r="A2821" t="s">
        <v>11943</v>
      </c>
      <c r="B2821" t="s">
        <v>11944</v>
      </c>
      <c r="C2821" s="1" t="str">
        <f t="shared" si="468"/>
        <v>21:0506</v>
      </c>
      <c r="D2821" s="1" t="str">
        <f>HYPERLINK("http://geochem.nrcan.gc.ca/cdogs/content/svy/svy_e.htm", "")</f>
        <v/>
      </c>
      <c r="G2821" s="1" t="str">
        <f>HYPERLINK("http://geochem.nrcan.gc.ca/cdogs/content/cr_/cr_00060_e.htm", "60")</f>
        <v>60</v>
      </c>
      <c r="J2821" t="s">
        <v>161</v>
      </c>
      <c r="K2821" t="s">
        <v>162</v>
      </c>
      <c r="L2821">
        <v>25</v>
      </c>
      <c r="M2821" t="s">
        <v>163</v>
      </c>
      <c r="N2821">
        <v>482</v>
      </c>
      <c r="O2821" t="s">
        <v>510</v>
      </c>
      <c r="P2821" t="s">
        <v>169</v>
      </c>
      <c r="Q2821" t="s">
        <v>55</v>
      </c>
      <c r="R2821" t="s">
        <v>54</v>
      </c>
      <c r="S2821" t="s">
        <v>38</v>
      </c>
      <c r="T2821" t="s">
        <v>194</v>
      </c>
      <c r="U2821" t="s">
        <v>6392</v>
      </c>
      <c r="V2821" t="s">
        <v>70</v>
      </c>
      <c r="W2821" t="s">
        <v>40</v>
      </c>
      <c r="X2821" t="s">
        <v>39</v>
      </c>
      <c r="Y2821" t="s">
        <v>136</v>
      </c>
      <c r="Z2821" t="s">
        <v>164</v>
      </c>
      <c r="AA2821" t="s">
        <v>214</v>
      </c>
      <c r="AB2821" t="s">
        <v>168</v>
      </c>
      <c r="AC2821" t="s">
        <v>307</v>
      </c>
      <c r="AD2821" t="s">
        <v>1448</v>
      </c>
    </row>
    <row r="2822" spans="1:30" hidden="1" x14ac:dyDescent="0.3">
      <c r="A2822" t="s">
        <v>11945</v>
      </c>
      <c r="B2822" t="s">
        <v>11946</v>
      </c>
      <c r="C2822" s="1" t="str">
        <f t="shared" si="468"/>
        <v>21:0506</v>
      </c>
      <c r="D2822" s="1" t="str">
        <f t="shared" ref="D2822:D2854" si="475">HYPERLINK("http://geochem.nrcan.gc.ca/cdogs/content/svy/svy210168_e.htm", "21:0168")</f>
        <v>21:0168</v>
      </c>
      <c r="E2822" t="s">
        <v>11947</v>
      </c>
      <c r="F2822" t="s">
        <v>11948</v>
      </c>
      <c r="H2822">
        <v>54.709169699999997</v>
      </c>
      <c r="I2822">
        <v>-61.283406900000003</v>
      </c>
      <c r="J2822" s="1" t="str">
        <f t="shared" ref="J2822:J2854" si="476">HYPERLINK("http://geochem.nrcan.gc.ca/cdogs/content/kwd/kwd020027_e.htm", "NGR lake sediment grab sample")</f>
        <v>NGR lake sediment grab sample</v>
      </c>
      <c r="K2822" s="1" t="str">
        <f t="shared" ref="K2822:K2854" si="477">HYPERLINK("http://geochem.nrcan.gc.ca/cdogs/content/kwd/kwd080006_e.htm", "&lt;177 micron (NGR)")</f>
        <v>&lt;177 micron (NGR)</v>
      </c>
      <c r="L2822">
        <v>25</v>
      </c>
      <c r="M2822" t="s">
        <v>76</v>
      </c>
      <c r="N2822">
        <v>483</v>
      </c>
      <c r="O2822" t="s">
        <v>314</v>
      </c>
      <c r="P2822" t="s">
        <v>104</v>
      </c>
      <c r="Q2822" t="s">
        <v>95</v>
      </c>
      <c r="R2822" t="s">
        <v>67</v>
      </c>
      <c r="S2822" t="s">
        <v>576</v>
      </c>
      <c r="T2822" t="s">
        <v>117</v>
      </c>
      <c r="U2822" t="s">
        <v>11834</v>
      </c>
      <c r="V2822" t="s">
        <v>3220</v>
      </c>
      <c r="W2822" t="s">
        <v>40</v>
      </c>
      <c r="X2822" t="s">
        <v>70</v>
      </c>
      <c r="Y2822" t="s">
        <v>37</v>
      </c>
      <c r="Z2822" t="s">
        <v>613</v>
      </c>
      <c r="AA2822" t="s">
        <v>45</v>
      </c>
      <c r="AB2822" t="s">
        <v>145</v>
      </c>
      <c r="AC2822" t="s">
        <v>293</v>
      </c>
      <c r="AD2822" t="s">
        <v>478</v>
      </c>
    </row>
    <row r="2823" spans="1:30" hidden="1" x14ac:dyDescent="0.3">
      <c r="A2823" t="s">
        <v>11949</v>
      </c>
      <c r="B2823" t="s">
        <v>11950</v>
      </c>
      <c r="C2823" s="1" t="str">
        <f t="shared" si="468"/>
        <v>21:0506</v>
      </c>
      <c r="D2823" s="1" t="str">
        <f t="shared" si="475"/>
        <v>21:0168</v>
      </c>
      <c r="E2823" t="s">
        <v>11941</v>
      </c>
      <c r="F2823" t="s">
        <v>11951</v>
      </c>
      <c r="H2823">
        <v>54.7115771</v>
      </c>
      <c r="I2823">
        <v>-61.236361000000002</v>
      </c>
      <c r="J2823" s="1" t="str">
        <f t="shared" si="476"/>
        <v>NGR lake sediment grab sample</v>
      </c>
      <c r="K2823" s="1" t="str">
        <f t="shared" si="477"/>
        <v>&lt;177 micron (NGR)</v>
      </c>
      <c r="L2823">
        <v>25</v>
      </c>
      <c r="M2823" t="s">
        <v>52</v>
      </c>
      <c r="N2823">
        <v>484</v>
      </c>
      <c r="O2823" t="s">
        <v>255</v>
      </c>
      <c r="P2823" t="s">
        <v>176</v>
      </c>
      <c r="Q2823" t="s">
        <v>39</v>
      </c>
      <c r="R2823" t="s">
        <v>92</v>
      </c>
      <c r="S2823" t="s">
        <v>95</v>
      </c>
      <c r="T2823" t="s">
        <v>40</v>
      </c>
      <c r="U2823" t="s">
        <v>492</v>
      </c>
      <c r="V2823" t="s">
        <v>271</v>
      </c>
      <c r="W2823" t="s">
        <v>40</v>
      </c>
      <c r="X2823" t="s">
        <v>43</v>
      </c>
      <c r="Y2823" t="s">
        <v>136</v>
      </c>
      <c r="Z2823" t="s">
        <v>164</v>
      </c>
      <c r="AA2823" t="s">
        <v>214</v>
      </c>
      <c r="AB2823" t="s">
        <v>294</v>
      </c>
      <c r="AC2823" t="s">
        <v>85</v>
      </c>
      <c r="AD2823" t="s">
        <v>115</v>
      </c>
    </row>
    <row r="2824" spans="1:30" hidden="1" x14ac:dyDescent="0.3">
      <c r="A2824" t="s">
        <v>11952</v>
      </c>
      <c r="B2824" t="s">
        <v>11953</v>
      </c>
      <c r="C2824" s="1" t="str">
        <f t="shared" si="468"/>
        <v>21:0506</v>
      </c>
      <c r="D2824" s="1" t="str">
        <f t="shared" si="475"/>
        <v>21:0168</v>
      </c>
      <c r="E2824" t="s">
        <v>11941</v>
      </c>
      <c r="F2824" t="s">
        <v>11954</v>
      </c>
      <c r="H2824">
        <v>54.7115771</v>
      </c>
      <c r="I2824">
        <v>-61.236361000000002</v>
      </c>
      <c r="J2824" s="1" t="str">
        <f t="shared" si="476"/>
        <v>NGR lake sediment grab sample</v>
      </c>
      <c r="K2824" s="1" t="str">
        <f t="shared" si="477"/>
        <v>&lt;177 micron (NGR)</v>
      </c>
      <c r="L2824">
        <v>25</v>
      </c>
      <c r="M2824" t="s">
        <v>65</v>
      </c>
      <c r="N2824">
        <v>485</v>
      </c>
      <c r="O2824" t="s">
        <v>571</v>
      </c>
      <c r="P2824" t="s">
        <v>202</v>
      </c>
      <c r="Q2824" t="s">
        <v>95</v>
      </c>
      <c r="R2824" t="s">
        <v>153</v>
      </c>
      <c r="S2824" t="s">
        <v>39</v>
      </c>
      <c r="T2824" t="s">
        <v>194</v>
      </c>
      <c r="U2824" t="s">
        <v>41</v>
      </c>
      <c r="V2824" t="s">
        <v>94</v>
      </c>
      <c r="W2824" t="s">
        <v>40</v>
      </c>
      <c r="X2824" t="s">
        <v>43</v>
      </c>
      <c r="Y2824" t="s">
        <v>55</v>
      </c>
      <c r="Z2824" t="s">
        <v>134</v>
      </c>
      <c r="AA2824" t="s">
        <v>214</v>
      </c>
      <c r="AB2824" t="s">
        <v>554</v>
      </c>
      <c r="AC2824" t="s">
        <v>620</v>
      </c>
      <c r="AD2824" t="s">
        <v>83</v>
      </c>
    </row>
    <row r="2825" spans="1:30" hidden="1" x14ac:dyDescent="0.3">
      <c r="A2825" t="s">
        <v>11955</v>
      </c>
      <c r="B2825" t="s">
        <v>11956</v>
      </c>
      <c r="C2825" s="1" t="str">
        <f t="shared" si="468"/>
        <v>21:0506</v>
      </c>
      <c r="D2825" s="1" t="str">
        <f t="shared" si="475"/>
        <v>21:0168</v>
      </c>
      <c r="E2825" t="s">
        <v>11957</v>
      </c>
      <c r="F2825" t="s">
        <v>11958</v>
      </c>
      <c r="H2825">
        <v>54.705628500000003</v>
      </c>
      <c r="I2825">
        <v>-61.202223099999998</v>
      </c>
      <c r="J2825" s="1" t="str">
        <f t="shared" si="476"/>
        <v>NGR lake sediment grab sample</v>
      </c>
      <c r="K2825" s="1" t="str">
        <f t="shared" si="477"/>
        <v>&lt;177 micron (NGR)</v>
      </c>
      <c r="L2825">
        <v>25</v>
      </c>
      <c r="M2825" t="s">
        <v>91</v>
      </c>
      <c r="N2825">
        <v>486</v>
      </c>
      <c r="O2825" t="s">
        <v>1101</v>
      </c>
      <c r="P2825" t="s">
        <v>192</v>
      </c>
      <c r="Q2825" t="s">
        <v>95</v>
      </c>
      <c r="R2825" t="s">
        <v>79</v>
      </c>
      <c r="S2825" t="s">
        <v>232</v>
      </c>
      <c r="T2825" t="s">
        <v>117</v>
      </c>
      <c r="U2825" t="s">
        <v>1248</v>
      </c>
      <c r="V2825" t="s">
        <v>11959</v>
      </c>
      <c r="W2825" t="s">
        <v>40</v>
      </c>
      <c r="X2825" t="s">
        <v>43</v>
      </c>
      <c r="Y2825" t="s">
        <v>38</v>
      </c>
      <c r="Z2825" t="s">
        <v>1139</v>
      </c>
      <c r="AA2825" t="s">
        <v>45</v>
      </c>
      <c r="AB2825" t="s">
        <v>329</v>
      </c>
      <c r="AC2825" t="s">
        <v>352</v>
      </c>
      <c r="AD2825" t="s">
        <v>83</v>
      </c>
    </row>
    <row r="2826" spans="1:30" hidden="1" x14ac:dyDescent="0.3">
      <c r="A2826" t="s">
        <v>11960</v>
      </c>
      <c r="B2826" t="s">
        <v>11961</v>
      </c>
      <c r="C2826" s="1" t="str">
        <f t="shared" si="468"/>
        <v>21:0506</v>
      </c>
      <c r="D2826" s="1" t="str">
        <f t="shared" si="475"/>
        <v>21:0168</v>
      </c>
      <c r="E2826" t="s">
        <v>11962</v>
      </c>
      <c r="F2826" t="s">
        <v>11963</v>
      </c>
      <c r="H2826">
        <v>54.7079752</v>
      </c>
      <c r="I2826">
        <v>-61.126911700000001</v>
      </c>
      <c r="J2826" s="1" t="str">
        <f t="shared" si="476"/>
        <v>NGR lake sediment grab sample</v>
      </c>
      <c r="K2826" s="1" t="str">
        <f t="shared" si="477"/>
        <v>&lt;177 micron (NGR)</v>
      </c>
      <c r="L2826">
        <v>25</v>
      </c>
      <c r="M2826" t="s">
        <v>102</v>
      </c>
      <c r="N2826">
        <v>487</v>
      </c>
      <c r="O2826" t="s">
        <v>222</v>
      </c>
      <c r="P2826" t="s">
        <v>130</v>
      </c>
      <c r="Q2826" t="s">
        <v>136</v>
      </c>
      <c r="R2826" t="s">
        <v>130</v>
      </c>
      <c r="S2826" t="s">
        <v>193</v>
      </c>
      <c r="T2826" t="s">
        <v>40</v>
      </c>
      <c r="U2826" t="s">
        <v>11964</v>
      </c>
      <c r="V2826" t="s">
        <v>818</v>
      </c>
      <c r="W2826" t="s">
        <v>40</v>
      </c>
      <c r="X2826" t="s">
        <v>43</v>
      </c>
      <c r="Y2826" t="s">
        <v>38</v>
      </c>
      <c r="Z2826" t="s">
        <v>214</v>
      </c>
      <c r="AA2826" t="s">
        <v>214</v>
      </c>
      <c r="AB2826" t="s">
        <v>678</v>
      </c>
      <c r="AC2826" t="s">
        <v>765</v>
      </c>
      <c r="AD2826" t="s">
        <v>409</v>
      </c>
    </row>
    <row r="2827" spans="1:30" hidden="1" x14ac:dyDescent="0.3">
      <c r="A2827" t="s">
        <v>11965</v>
      </c>
      <c r="B2827" t="s">
        <v>11966</v>
      </c>
      <c r="C2827" s="1" t="str">
        <f t="shared" si="468"/>
        <v>21:0506</v>
      </c>
      <c r="D2827" s="1" t="str">
        <f t="shared" si="475"/>
        <v>21:0168</v>
      </c>
      <c r="E2827" t="s">
        <v>11967</v>
      </c>
      <c r="F2827" t="s">
        <v>11968</v>
      </c>
      <c r="H2827">
        <v>54.727264499999997</v>
      </c>
      <c r="I2827">
        <v>-61.079260300000001</v>
      </c>
      <c r="J2827" s="1" t="str">
        <f t="shared" si="476"/>
        <v>NGR lake sediment grab sample</v>
      </c>
      <c r="K2827" s="1" t="str">
        <f t="shared" si="477"/>
        <v>&lt;177 micron (NGR)</v>
      </c>
      <c r="L2827">
        <v>25</v>
      </c>
      <c r="M2827" t="s">
        <v>113</v>
      </c>
      <c r="N2827">
        <v>488</v>
      </c>
      <c r="O2827" t="s">
        <v>152</v>
      </c>
      <c r="P2827" t="s">
        <v>263</v>
      </c>
      <c r="Q2827" t="s">
        <v>37</v>
      </c>
      <c r="R2827" t="s">
        <v>164</v>
      </c>
      <c r="S2827" t="s">
        <v>130</v>
      </c>
      <c r="T2827" t="s">
        <v>194</v>
      </c>
      <c r="U2827" t="s">
        <v>370</v>
      </c>
      <c r="V2827" t="s">
        <v>55</v>
      </c>
      <c r="W2827" t="s">
        <v>40</v>
      </c>
      <c r="X2827" t="s">
        <v>39</v>
      </c>
      <c r="Y2827" t="s">
        <v>136</v>
      </c>
      <c r="Z2827" t="s">
        <v>214</v>
      </c>
      <c r="AA2827" t="s">
        <v>214</v>
      </c>
      <c r="AB2827" t="s">
        <v>2095</v>
      </c>
      <c r="AC2827" t="s">
        <v>11969</v>
      </c>
      <c r="AD2827" t="s">
        <v>1060</v>
      </c>
    </row>
    <row r="2828" spans="1:30" hidden="1" x14ac:dyDescent="0.3">
      <c r="A2828" t="s">
        <v>11970</v>
      </c>
      <c r="B2828" t="s">
        <v>11971</v>
      </c>
      <c r="C2828" s="1" t="str">
        <f t="shared" si="468"/>
        <v>21:0506</v>
      </c>
      <c r="D2828" s="1" t="str">
        <f t="shared" si="475"/>
        <v>21:0168</v>
      </c>
      <c r="E2828" t="s">
        <v>11972</v>
      </c>
      <c r="F2828" t="s">
        <v>11973</v>
      </c>
      <c r="H2828">
        <v>54.737000500000001</v>
      </c>
      <c r="I2828">
        <v>-61.118908599999997</v>
      </c>
      <c r="J2828" s="1" t="str">
        <f t="shared" si="476"/>
        <v>NGR lake sediment grab sample</v>
      </c>
      <c r="K2828" s="1" t="str">
        <f t="shared" si="477"/>
        <v>&lt;177 micron (NGR)</v>
      </c>
      <c r="L2828">
        <v>25</v>
      </c>
      <c r="M2828" t="s">
        <v>127</v>
      </c>
      <c r="N2828">
        <v>489</v>
      </c>
      <c r="O2828" t="s">
        <v>2678</v>
      </c>
      <c r="P2828" t="s">
        <v>265</v>
      </c>
      <c r="Q2828" t="s">
        <v>39</v>
      </c>
      <c r="R2828" t="s">
        <v>54</v>
      </c>
      <c r="S2828" t="s">
        <v>265</v>
      </c>
      <c r="T2828" t="s">
        <v>117</v>
      </c>
      <c r="U2828" t="s">
        <v>10946</v>
      </c>
      <c r="V2828" t="s">
        <v>378</v>
      </c>
      <c r="W2828" t="s">
        <v>649</v>
      </c>
      <c r="X2828" t="s">
        <v>43</v>
      </c>
      <c r="Y2828" t="s">
        <v>202</v>
      </c>
      <c r="Z2828" t="s">
        <v>214</v>
      </c>
      <c r="AA2828" t="s">
        <v>58</v>
      </c>
      <c r="AB2828" t="s">
        <v>259</v>
      </c>
      <c r="AC2828" t="s">
        <v>353</v>
      </c>
      <c r="AD2828" t="s">
        <v>83</v>
      </c>
    </row>
    <row r="2829" spans="1:30" hidden="1" x14ac:dyDescent="0.3">
      <c r="A2829" t="s">
        <v>11974</v>
      </c>
      <c r="B2829" t="s">
        <v>11975</v>
      </c>
      <c r="C2829" s="1" t="str">
        <f t="shared" si="468"/>
        <v>21:0506</v>
      </c>
      <c r="D2829" s="1" t="str">
        <f t="shared" si="475"/>
        <v>21:0168</v>
      </c>
      <c r="E2829" t="s">
        <v>11976</v>
      </c>
      <c r="F2829" t="s">
        <v>11977</v>
      </c>
      <c r="H2829">
        <v>54.733269200000002</v>
      </c>
      <c r="I2829">
        <v>-61.159823199999998</v>
      </c>
      <c r="J2829" s="1" t="str">
        <f t="shared" si="476"/>
        <v>NGR lake sediment grab sample</v>
      </c>
      <c r="K2829" s="1" t="str">
        <f t="shared" si="477"/>
        <v>&lt;177 micron (NGR)</v>
      </c>
      <c r="L2829">
        <v>25</v>
      </c>
      <c r="M2829" t="s">
        <v>142</v>
      </c>
      <c r="N2829">
        <v>490</v>
      </c>
      <c r="O2829" t="s">
        <v>753</v>
      </c>
      <c r="P2829" t="s">
        <v>78</v>
      </c>
      <c r="Q2829" t="s">
        <v>68</v>
      </c>
      <c r="R2829" t="s">
        <v>131</v>
      </c>
      <c r="S2829" t="s">
        <v>185</v>
      </c>
      <c r="T2829" t="s">
        <v>649</v>
      </c>
      <c r="U2829" t="s">
        <v>11978</v>
      </c>
      <c r="V2829" t="s">
        <v>505</v>
      </c>
      <c r="W2829" t="s">
        <v>649</v>
      </c>
      <c r="X2829" t="s">
        <v>43</v>
      </c>
      <c r="Y2829" t="s">
        <v>37</v>
      </c>
      <c r="Z2829" t="s">
        <v>35</v>
      </c>
      <c r="AA2829" t="s">
        <v>83</v>
      </c>
      <c r="AB2829" t="s">
        <v>8655</v>
      </c>
      <c r="AC2829" t="s">
        <v>131</v>
      </c>
      <c r="AD2829" t="s">
        <v>196</v>
      </c>
    </row>
    <row r="2830" spans="1:30" hidden="1" x14ac:dyDescent="0.3">
      <c r="A2830" t="s">
        <v>11979</v>
      </c>
      <c r="B2830" t="s">
        <v>11980</v>
      </c>
      <c r="C2830" s="1" t="str">
        <f t="shared" si="468"/>
        <v>21:0506</v>
      </c>
      <c r="D2830" s="1" t="str">
        <f t="shared" si="475"/>
        <v>21:0168</v>
      </c>
      <c r="E2830" t="s">
        <v>11981</v>
      </c>
      <c r="F2830" t="s">
        <v>11982</v>
      </c>
      <c r="H2830">
        <v>54.742820399999999</v>
      </c>
      <c r="I2830">
        <v>-61.233310199999998</v>
      </c>
      <c r="J2830" s="1" t="str">
        <f t="shared" si="476"/>
        <v>NGR lake sediment grab sample</v>
      </c>
      <c r="K2830" s="1" t="str">
        <f t="shared" si="477"/>
        <v>&lt;177 micron (NGR)</v>
      </c>
      <c r="L2830">
        <v>25</v>
      </c>
      <c r="M2830" t="s">
        <v>150</v>
      </c>
      <c r="N2830">
        <v>491</v>
      </c>
      <c r="O2830" t="s">
        <v>143</v>
      </c>
      <c r="P2830" t="s">
        <v>66</v>
      </c>
      <c r="Q2830" t="s">
        <v>95</v>
      </c>
      <c r="R2830" t="s">
        <v>153</v>
      </c>
      <c r="S2830" t="s">
        <v>165</v>
      </c>
      <c r="T2830" t="s">
        <v>649</v>
      </c>
      <c r="U2830" t="s">
        <v>158</v>
      </c>
      <c r="V2830" t="s">
        <v>3537</v>
      </c>
      <c r="W2830" t="s">
        <v>40</v>
      </c>
      <c r="X2830" t="s">
        <v>43</v>
      </c>
      <c r="Y2830" t="s">
        <v>193</v>
      </c>
      <c r="Z2830" t="s">
        <v>337</v>
      </c>
      <c r="AA2830" t="s">
        <v>314</v>
      </c>
      <c r="AB2830" t="s">
        <v>2301</v>
      </c>
      <c r="AC2830" t="s">
        <v>4752</v>
      </c>
      <c r="AD2830" t="s">
        <v>314</v>
      </c>
    </row>
    <row r="2831" spans="1:30" hidden="1" x14ac:dyDescent="0.3">
      <c r="A2831" t="s">
        <v>11983</v>
      </c>
      <c r="B2831" t="s">
        <v>11984</v>
      </c>
      <c r="C2831" s="1" t="str">
        <f t="shared" si="468"/>
        <v>21:0506</v>
      </c>
      <c r="D2831" s="1" t="str">
        <f t="shared" si="475"/>
        <v>21:0168</v>
      </c>
      <c r="E2831" t="s">
        <v>11985</v>
      </c>
      <c r="F2831" t="s">
        <v>11986</v>
      </c>
      <c r="H2831">
        <v>54.7405258</v>
      </c>
      <c r="I2831">
        <v>-61.293996300000003</v>
      </c>
      <c r="J2831" s="1" t="str">
        <f t="shared" si="476"/>
        <v>NGR lake sediment grab sample</v>
      </c>
      <c r="K2831" s="1" t="str">
        <f t="shared" si="477"/>
        <v>&lt;177 micron (NGR)</v>
      </c>
      <c r="L2831">
        <v>25</v>
      </c>
      <c r="M2831" t="s">
        <v>175</v>
      </c>
      <c r="N2831">
        <v>492</v>
      </c>
      <c r="O2831" t="s">
        <v>1665</v>
      </c>
      <c r="P2831" t="s">
        <v>571</v>
      </c>
      <c r="Q2831" t="s">
        <v>95</v>
      </c>
      <c r="R2831" t="s">
        <v>256</v>
      </c>
      <c r="S2831" t="s">
        <v>164</v>
      </c>
      <c r="T2831" t="s">
        <v>194</v>
      </c>
      <c r="U2831" t="s">
        <v>4040</v>
      </c>
      <c r="V2831" t="s">
        <v>1198</v>
      </c>
      <c r="W2831" t="s">
        <v>40</v>
      </c>
      <c r="X2831" t="s">
        <v>179</v>
      </c>
      <c r="Y2831" t="s">
        <v>136</v>
      </c>
      <c r="Z2831" t="s">
        <v>58</v>
      </c>
      <c r="AA2831" t="s">
        <v>214</v>
      </c>
      <c r="AB2831" t="s">
        <v>450</v>
      </c>
      <c r="AC2831" t="s">
        <v>1578</v>
      </c>
      <c r="AD2831" t="s">
        <v>155</v>
      </c>
    </row>
    <row r="2832" spans="1:30" hidden="1" x14ac:dyDescent="0.3">
      <c r="A2832" t="s">
        <v>11987</v>
      </c>
      <c r="B2832" t="s">
        <v>11988</v>
      </c>
      <c r="C2832" s="1" t="str">
        <f t="shared" si="468"/>
        <v>21:0506</v>
      </c>
      <c r="D2832" s="1" t="str">
        <f t="shared" si="475"/>
        <v>21:0168</v>
      </c>
      <c r="E2832" t="s">
        <v>11989</v>
      </c>
      <c r="F2832" t="s">
        <v>11990</v>
      </c>
      <c r="H2832">
        <v>54.780995699999998</v>
      </c>
      <c r="I2832">
        <v>-61.315633800000001</v>
      </c>
      <c r="J2832" s="1" t="str">
        <f t="shared" si="476"/>
        <v>NGR lake sediment grab sample</v>
      </c>
      <c r="K2832" s="1" t="str">
        <f t="shared" si="477"/>
        <v>&lt;177 micron (NGR)</v>
      </c>
      <c r="L2832">
        <v>25</v>
      </c>
      <c r="M2832" t="s">
        <v>184</v>
      </c>
      <c r="N2832">
        <v>493</v>
      </c>
      <c r="O2832" t="s">
        <v>753</v>
      </c>
      <c r="P2832" t="s">
        <v>35</v>
      </c>
      <c r="Q2832" t="s">
        <v>95</v>
      </c>
      <c r="R2832" t="s">
        <v>130</v>
      </c>
      <c r="S2832" t="s">
        <v>397</v>
      </c>
      <c r="T2832" t="s">
        <v>194</v>
      </c>
      <c r="U2832" t="s">
        <v>11991</v>
      </c>
      <c r="V2832" t="s">
        <v>1343</v>
      </c>
      <c r="W2832" t="s">
        <v>40</v>
      </c>
      <c r="X2832" t="s">
        <v>39</v>
      </c>
      <c r="Y2832" t="s">
        <v>136</v>
      </c>
      <c r="Z2832" t="s">
        <v>211</v>
      </c>
      <c r="AA2832" t="s">
        <v>135</v>
      </c>
      <c r="AB2832" t="s">
        <v>1517</v>
      </c>
      <c r="AC2832" t="s">
        <v>2195</v>
      </c>
      <c r="AD2832" t="s">
        <v>115</v>
      </c>
    </row>
    <row r="2833" spans="1:30" hidden="1" x14ac:dyDescent="0.3">
      <c r="A2833" t="s">
        <v>11992</v>
      </c>
      <c r="B2833" t="s">
        <v>11993</v>
      </c>
      <c r="C2833" s="1" t="str">
        <f t="shared" si="468"/>
        <v>21:0506</v>
      </c>
      <c r="D2833" s="1" t="str">
        <f t="shared" si="475"/>
        <v>21:0168</v>
      </c>
      <c r="E2833" t="s">
        <v>11994</v>
      </c>
      <c r="F2833" t="s">
        <v>11995</v>
      </c>
      <c r="H2833">
        <v>54.807180899999999</v>
      </c>
      <c r="I2833">
        <v>-61.528029500000002</v>
      </c>
      <c r="J2833" s="1" t="str">
        <f t="shared" si="476"/>
        <v>NGR lake sediment grab sample</v>
      </c>
      <c r="K2833" s="1" t="str">
        <f t="shared" si="477"/>
        <v>&lt;177 micron (NGR)</v>
      </c>
      <c r="L2833">
        <v>25</v>
      </c>
      <c r="M2833" t="s">
        <v>191</v>
      </c>
      <c r="N2833">
        <v>494</v>
      </c>
      <c r="O2833" t="s">
        <v>1865</v>
      </c>
      <c r="P2833" t="s">
        <v>169</v>
      </c>
      <c r="Q2833" t="s">
        <v>95</v>
      </c>
      <c r="R2833" t="s">
        <v>54</v>
      </c>
      <c r="S2833" t="s">
        <v>130</v>
      </c>
      <c r="T2833" t="s">
        <v>194</v>
      </c>
      <c r="U2833" t="s">
        <v>4024</v>
      </c>
      <c r="V2833" t="s">
        <v>620</v>
      </c>
      <c r="W2833" t="s">
        <v>117</v>
      </c>
      <c r="X2833" t="s">
        <v>43</v>
      </c>
      <c r="Y2833" t="s">
        <v>38</v>
      </c>
      <c r="Z2833" t="s">
        <v>204</v>
      </c>
      <c r="AA2833" t="s">
        <v>58</v>
      </c>
      <c r="AB2833" t="s">
        <v>1076</v>
      </c>
      <c r="AC2833" t="s">
        <v>179</v>
      </c>
      <c r="AD2833" t="s">
        <v>314</v>
      </c>
    </row>
    <row r="2834" spans="1:30" hidden="1" x14ac:dyDescent="0.3">
      <c r="A2834" t="s">
        <v>11996</v>
      </c>
      <c r="B2834" t="s">
        <v>11997</v>
      </c>
      <c r="C2834" s="1" t="str">
        <f t="shared" si="468"/>
        <v>21:0506</v>
      </c>
      <c r="D2834" s="1" t="str">
        <f t="shared" si="475"/>
        <v>21:0168</v>
      </c>
      <c r="E2834" t="s">
        <v>11998</v>
      </c>
      <c r="F2834" t="s">
        <v>11999</v>
      </c>
      <c r="H2834">
        <v>54.811932300000002</v>
      </c>
      <c r="I2834">
        <v>-61.588282499999998</v>
      </c>
      <c r="J2834" s="1" t="str">
        <f t="shared" si="476"/>
        <v>NGR lake sediment grab sample</v>
      </c>
      <c r="K2834" s="1" t="str">
        <f t="shared" si="477"/>
        <v>&lt;177 micron (NGR)</v>
      </c>
      <c r="L2834">
        <v>25</v>
      </c>
      <c r="M2834" t="s">
        <v>201</v>
      </c>
      <c r="N2834">
        <v>495</v>
      </c>
      <c r="O2834" t="s">
        <v>53</v>
      </c>
      <c r="P2834" t="s">
        <v>153</v>
      </c>
      <c r="Q2834" t="s">
        <v>39</v>
      </c>
      <c r="R2834" t="s">
        <v>145</v>
      </c>
      <c r="S2834" t="s">
        <v>153</v>
      </c>
      <c r="T2834" t="s">
        <v>40</v>
      </c>
      <c r="U2834" t="s">
        <v>223</v>
      </c>
      <c r="V2834" t="s">
        <v>57</v>
      </c>
      <c r="W2834" t="s">
        <v>40</v>
      </c>
      <c r="X2834" t="s">
        <v>43</v>
      </c>
      <c r="Y2834" t="s">
        <v>39</v>
      </c>
      <c r="Z2834" t="s">
        <v>164</v>
      </c>
      <c r="AA2834" t="s">
        <v>134</v>
      </c>
      <c r="AB2834" t="s">
        <v>4178</v>
      </c>
      <c r="AC2834" t="s">
        <v>94</v>
      </c>
      <c r="AD2834" t="s">
        <v>196</v>
      </c>
    </row>
    <row r="2835" spans="1:30" hidden="1" x14ac:dyDescent="0.3">
      <c r="A2835" t="s">
        <v>12000</v>
      </c>
      <c r="B2835" t="s">
        <v>12001</v>
      </c>
      <c r="C2835" s="1" t="str">
        <f t="shared" si="468"/>
        <v>21:0506</v>
      </c>
      <c r="D2835" s="1" t="str">
        <f t="shared" si="475"/>
        <v>21:0168</v>
      </c>
      <c r="E2835" t="s">
        <v>12002</v>
      </c>
      <c r="F2835" t="s">
        <v>12003</v>
      </c>
      <c r="H2835">
        <v>54.814454699999999</v>
      </c>
      <c r="I2835">
        <v>-61.6224165</v>
      </c>
      <c r="J2835" s="1" t="str">
        <f t="shared" si="476"/>
        <v>NGR lake sediment grab sample</v>
      </c>
      <c r="K2835" s="1" t="str">
        <f t="shared" si="477"/>
        <v>&lt;177 micron (NGR)</v>
      </c>
      <c r="L2835">
        <v>25</v>
      </c>
      <c r="M2835" t="s">
        <v>210</v>
      </c>
      <c r="N2835">
        <v>496</v>
      </c>
      <c r="O2835" t="s">
        <v>383</v>
      </c>
      <c r="P2835" t="s">
        <v>185</v>
      </c>
      <c r="Q2835" t="s">
        <v>95</v>
      </c>
      <c r="R2835" t="s">
        <v>176</v>
      </c>
      <c r="S2835" t="s">
        <v>68</v>
      </c>
      <c r="T2835" t="s">
        <v>40</v>
      </c>
      <c r="U2835" t="s">
        <v>314</v>
      </c>
      <c r="V2835" t="s">
        <v>233</v>
      </c>
      <c r="W2835" t="s">
        <v>40</v>
      </c>
      <c r="X2835" t="s">
        <v>43</v>
      </c>
      <c r="Y2835" t="s">
        <v>55</v>
      </c>
      <c r="Z2835" t="s">
        <v>135</v>
      </c>
      <c r="AA2835" t="s">
        <v>204</v>
      </c>
      <c r="AB2835" t="s">
        <v>134</v>
      </c>
      <c r="AC2835" t="s">
        <v>97</v>
      </c>
      <c r="AD2835" t="s">
        <v>45</v>
      </c>
    </row>
    <row r="2836" spans="1:30" hidden="1" x14ac:dyDescent="0.3">
      <c r="A2836" t="s">
        <v>12004</v>
      </c>
      <c r="B2836" t="s">
        <v>12005</v>
      </c>
      <c r="C2836" s="1" t="str">
        <f t="shared" si="468"/>
        <v>21:0506</v>
      </c>
      <c r="D2836" s="1" t="str">
        <f t="shared" si="475"/>
        <v>21:0168</v>
      </c>
      <c r="E2836" t="s">
        <v>12006</v>
      </c>
      <c r="F2836" t="s">
        <v>12007</v>
      </c>
      <c r="H2836">
        <v>54.822511800000001</v>
      </c>
      <c r="I2836">
        <v>-61.693510000000003</v>
      </c>
      <c r="J2836" s="1" t="str">
        <f t="shared" si="476"/>
        <v>NGR lake sediment grab sample</v>
      </c>
      <c r="K2836" s="1" t="str">
        <f t="shared" si="477"/>
        <v>&lt;177 micron (NGR)</v>
      </c>
      <c r="L2836">
        <v>25</v>
      </c>
      <c r="M2836" t="s">
        <v>221</v>
      </c>
      <c r="N2836">
        <v>497</v>
      </c>
      <c r="O2836" t="s">
        <v>270</v>
      </c>
      <c r="P2836" t="s">
        <v>202</v>
      </c>
      <c r="Q2836" t="s">
        <v>95</v>
      </c>
      <c r="R2836" t="s">
        <v>202</v>
      </c>
      <c r="S2836" t="s">
        <v>38</v>
      </c>
      <c r="T2836" t="s">
        <v>40</v>
      </c>
      <c r="U2836" t="s">
        <v>152</v>
      </c>
      <c r="V2836" t="s">
        <v>94</v>
      </c>
      <c r="W2836" t="s">
        <v>40</v>
      </c>
      <c r="X2836" t="s">
        <v>43</v>
      </c>
      <c r="Y2836" t="s">
        <v>39</v>
      </c>
      <c r="Z2836" t="s">
        <v>164</v>
      </c>
      <c r="AA2836" t="s">
        <v>204</v>
      </c>
      <c r="AB2836" t="s">
        <v>874</v>
      </c>
      <c r="AC2836" t="s">
        <v>239</v>
      </c>
      <c r="AD2836" t="s">
        <v>258</v>
      </c>
    </row>
    <row r="2837" spans="1:30" hidden="1" x14ac:dyDescent="0.3">
      <c r="A2837" t="s">
        <v>12008</v>
      </c>
      <c r="B2837" t="s">
        <v>12009</v>
      </c>
      <c r="C2837" s="1" t="str">
        <f t="shared" si="468"/>
        <v>21:0506</v>
      </c>
      <c r="D2837" s="1" t="str">
        <f t="shared" si="475"/>
        <v>21:0168</v>
      </c>
      <c r="E2837" t="s">
        <v>12010</v>
      </c>
      <c r="F2837" t="s">
        <v>12011</v>
      </c>
      <c r="H2837">
        <v>54.833800500000002</v>
      </c>
      <c r="I2837">
        <v>-61.741177899999997</v>
      </c>
      <c r="J2837" s="1" t="str">
        <f t="shared" si="476"/>
        <v>NGR lake sediment grab sample</v>
      </c>
      <c r="K2837" s="1" t="str">
        <f t="shared" si="477"/>
        <v>&lt;177 micron (NGR)</v>
      </c>
      <c r="L2837">
        <v>25</v>
      </c>
      <c r="M2837" t="s">
        <v>230</v>
      </c>
      <c r="N2837">
        <v>498</v>
      </c>
      <c r="O2837" t="s">
        <v>129</v>
      </c>
      <c r="P2837" t="s">
        <v>202</v>
      </c>
      <c r="Q2837" t="s">
        <v>95</v>
      </c>
      <c r="R2837" t="s">
        <v>92</v>
      </c>
      <c r="S2837" t="s">
        <v>37</v>
      </c>
      <c r="T2837" t="s">
        <v>40</v>
      </c>
      <c r="U2837" t="s">
        <v>1026</v>
      </c>
      <c r="V2837" t="s">
        <v>518</v>
      </c>
      <c r="W2837" t="s">
        <v>194</v>
      </c>
      <c r="X2837" t="s">
        <v>43</v>
      </c>
      <c r="Y2837" t="s">
        <v>37</v>
      </c>
      <c r="Z2837" t="s">
        <v>35</v>
      </c>
      <c r="AA2837" t="s">
        <v>135</v>
      </c>
      <c r="AB2837" t="s">
        <v>2444</v>
      </c>
      <c r="AC2837" t="s">
        <v>70</v>
      </c>
      <c r="AD2837" t="s">
        <v>258</v>
      </c>
    </row>
    <row r="2838" spans="1:30" hidden="1" x14ac:dyDescent="0.3">
      <c r="A2838" t="s">
        <v>12012</v>
      </c>
      <c r="B2838" t="s">
        <v>12013</v>
      </c>
      <c r="C2838" s="1" t="str">
        <f t="shared" si="468"/>
        <v>21:0506</v>
      </c>
      <c r="D2838" s="1" t="str">
        <f t="shared" si="475"/>
        <v>21:0168</v>
      </c>
      <c r="E2838" t="s">
        <v>12014</v>
      </c>
      <c r="F2838" t="s">
        <v>12015</v>
      </c>
      <c r="H2838">
        <v>54.851039800000002</v>
      </c>
      <c r="I2838">
        <v>-61.716435199999999</v>
      </c>
      <c r="J2838" s="1" t="str">
        <f t="shared" si="476"/>
        <v>NGR lake sediment grab sample</v>
      </c>
      <c r="K2838" s="1" t="str">
        <f t="shared" si="477"/>
        <v>&lt;177 micron (NGR)</v>
      </c>
      <c r="L2838">
        <v>25</v>
      </c>
      <c r="M2838" t="s">
        <v>238</v>
      </c>
      <c r="N2838">
        <v>499</v>
      </c>
      <c r="O2838" t="s">
        <v>344</v>
      </c>
      <c r="P2838" t="s">
        <v>153</v>
      </c>
      <c r="Q2838" t="s">
        <v>95</v>
      </c>
      <c r="R2838" t="s">
        <v>92</v>
      </c>
      <c r="S2838" t="s">
        <v>37</v>
      </c>
      <c r="T2838" t="s">
        <v>194</v>
      </c>
      <c r="U2838" t="s">
        <v>911</v>
      </c>
      <c r="V2838" t="s">
        <v>144</v>
      </c>
      <c r="W2838" t="s">
        <v>117</v>
      </c>
      <c r="X2838" t="s">
        <v>43</v>
      </c>
      <c r="Y2838" t="s">
        <v>55</v>
      </c>
      <c r="Z2838" t="s">
        <v>67</v>
      </c>
      <c r="AA2838" t="s">
        <v>204</v>
      </c>
      <c r="AB2838" t="s">
        <v>784</v>
      </c>
      <c r="AC2838" t="s">
        <v>248</v>
      </c>
      <c r="AD2838" t="s">
        <v>58</v>
      </c>
    </row>
    <row r="2839" spans="1:30" hidden="1" x14ac:dyDescent="0.3">
      <c r="A2839" t="s">
        <v>12016</v>
      </c>
      <c r="B2839" t="s">
        <v>12017</v>
      </c>
      <c r="C2839" s="1" t="str">
        <f t="shared" si="468"/>
        <v>21:0506</v>
      </c>
      <c r="D2839" s="1" t="str">
        <f t="shared" si="475"/>
        <v>21:0168</v>
      </c>
      <c r="E2839" t="s">
        <v>12018</v>
      </c>
      <c r="F2839" t="s">
        <v>12019</v>
      </c>
      <c r="H2839">
        <v>54.861234699999997</v>
      </c>
      <c r="I2839">
        <v>-61.783979000000002</v>
      </c>
      <c r="J2839" s="1" t="str">
        <f t="shared" si="476"/>
        <v>NGR lake sediment grab sample</v>
      </c>
      <c r="K2839" s="1" t="str">
        <f t="shared" si="477"/>
        <v>&lt;177 micron (NGR)</v>
      </c>
      <c r="L2839">
        <v>25</v>
      </c>
      <c r="M2839" t="s">
        <v>246</v>
      </c>
      <c r="N2839">
        <v>500</v>
      </c>
      <c r="O2839" t="s">
        <v>304</v>
      </c>
      <c r="P2839" t="s">
        <v>79</v>
      </c>
      <c r="Q2839" t="s">
        <v>39</v>
      </c>
      <c r="R2839" t="s">
        <v>130</v>
      </c>
      <c r="S2839" t="s">
        <v>202</v>
      </c>
      <c r="T2839" t="s">
        <v>40</v>
      </c>
      <c r="U2839" t="s">
        <v>12020</v>
      </c>
      <c r="V2839" t="s">
        <v>70</v>
      </c>
      <c r="W2839" t="s">
        <v>194</v>
      </c>
      <c r="X2839" t="s">
        <v>43</v>
      </c>
      <c r="Y2839" t="s">
        <v>39</v>
      </c>
      <c r="Z2839" t="s">
        <v>204</v>
      </c>
      <c r="AA2839" t="s">
        <v>204</v>
      </c>
      <c r="AB2839" t="s">
        <v>185</v>
      </c>
      <c r="AC2839" t="s">
        <v>233</v>
      </c>
      <c r="AD2839" t="s">
        <v>196</v>
      </c>
    </row>
    <row r="2840" spans="1:30" hidden="1" x14ac:dyDescent="0.3">
      <c r="A2840" t="s">
        <v>12021</v>
      </c>
      <c r="B2840" t="s">
        <v>12022</v>
      </c>
      <c r="C2840" s="1" t="str">
        <f t="shared" si="468"/>
        <v>21:0506</v>
      </c>
      <c r="D2840" s="1" t="str">
        <f t="shared" si="475"/>
        <v>21:0168</v>
      </c>
      <c r="E2840" t="s">
        <v>12023</v>
      </c>
      <c r="F2840" t="s">
        <v>12024</v>
      </c>
      <c r="H2840">
        <v>54.851130599999998</v>
      </c>
      <c r="I2840">
        <v>-61.871245899999998</v>
      </c>
      <c r="J2840" s="1" t="str">
        <f t="shared" si="476"/>
        <v>NGR lake sediment grab sample</v>
      </c>
      <c r="K2840" s="1" t="str">
        <f t="shared" si="477"/>
        <v>&lt;177 micron (NGR)</v>
      </c>
      <c r="L2840">
        <v>26</v>
      </c>
      <c r="M2840" t="s">
        <v>34</v>
      </c>
      <c r="N2840">
        <v>501</v>
      </c>
      <c r="O2840" t="s">
        <v>414</v>
      </c>
      <c r="P2840" t="s">
        <v>153</v>
      </c>
      <c r="Q2840" t="s">
        <v>95</v>
      </c>
      <c r="R2840" t="s">
        <v>153</v>
      </c>
      <c r="S2840" t="s">
        <v>37</v>
      </c>
      <c r="T2840" t="s">
        <v>194</v>
      </c>
      <c r="U2840" t="s">
        <v>471</v>
      </c>
      <c r="V2840" t="s">
        <v>1642</v>
      </c>
      <c r="W2840" t="s">
        <v>194</v>
      </c>
      <c r="X2840" t="s">
        <v>43</v>
      </c>
      <c r="Y2840" t="s">
        <v>55</v>
      </c>
      <c r="Z2840" t="s">
        <v>337</v>
      </c>
      <c r="AA2840" t="s">
        <v>135</v>
      </c>
      <c r="AB2840" t="s">
        <v>1579</v>
      </c>
      <c r="AC2840" t="s">
        <v>248</v>
      </c>
      <c r="AD2840" t="s">
        <v>258</v>
      </c>
    </row>
    <row r="2841" spans="1:30" hidden="1" x14ac:dyDescent="0.3">
      <c r="A2841" t="s">
        <v>12025</v>
      </c>
      <c r="B2841" t="s">
        <v>12026</v>
      </c>
      <c r="C2841" s="1" t="str">
        <f t="shared" si="468"/>
        <v>21:0506</v>
      </c>
      <c r="D2841" s="1" t="str">
        <f t="shared" si="475"/>
        <v>21:0168</v>
      </c>
      <c r="E2841" t="s">
        <v>12023</v>
      </c>
      <c r="F2841" t="s">
        <v>12027</v>
      </c>
      <c r="H2841">
        <v>54.851130599999998</v>
      </c>
      <c r="I2841">
        <v>-61.871245899999998</v>
      </c>
      <c r="J2841" s="1" t="str">
        <f t="shared" si="476"/>
        <v>NGR lake sediment grab sample</v>
      </c>
      <c r="K2841" s="1" t="str">
        <f t="shared" si="477"/>
        <v>&lt;177 micron (NGR)</v>
      </c>
      <c r="L2841">
        <v>26</v>
      </c>
      <c r="M2841" t="s">
        <v>52</v>
      </c>
      <c r="N2841">
        <v>502</v>
      </c>
      <c r="O2841" t="s">
        <v>329</v>
      </c>
      <c r="P2841" t="s">
        <v>153</v>
      </c>
      <c r="Q2841" t="s">
        <v>95</v>
      </c>
      <c r="R2841" t="s">
        <v>153</v>
      </c>
      <c r="S2841" t="s">
        <v>37</v>
      </c>
      <c r="T2841" t="s">
        <v>40</v>
      </c>
      <c r="U2841" t="s">
        <v>810</v>
      </c>
      <c r="V2841" t="s">
        <v>60</v>
      </c>
      <c r="W2841" t="s">
        <v>40</v>
      </c>
      <c r="X2841" t="s">
        <v>43</v>
      </c>
      <c r="Y2841" t="s">
        <v>55</v>
      </c>
      <c r="Z2841" t="s">
        <v>337</v>
      </c>
      <c r="AA2841" t="s">
        <v>204</v>
      </c>
      <c r="AB2841" t="s">
        <v>1250</v>
      </c>
      <c r="AC2841" t="s">
        <v>248</v>
      </c>
      <c r="AD2841" t="s">
        <v>58</v>
      </c>
    </row>
    <row r="2842" spans="1:30" hidden="1" x14ac:dyDescent="0.3">
      <c r="A2842" t="s">
        <v>12028</v>
      </c>
      <c r="B2842" t="s">
        <v>12029</v>
      </c>
      <c r="C2842" s="1" t="str">
        <f t="shared" si="468"/>
        <v>21:0506</v>
      </c>
      <c r="D2842" s="1" t="str">
        <f t="shared" si="475"/>
        <v>21:0168</v>
      </c>
      <c r="E2842" t="s">
        <v>12023</v>
      </c>
      <c r="F2842" t="s">
        <v>12030</v>
      </c>
      <c r="H2842">
        <v>54.851130599999998</v>
      </c>
      <c r="I2842">
        <v>-61.871245899999998</v>
      </c>
      <c r="J2842" s="1" t="str">
        <f t="shared" si="476"/>
        <v>NGR lake sediment grab sample</v>
      </c>
      <c r="K2842" s="1" t="str">
        <f t="shared" si="477"/>
        <v>&lt;177 micron (NGR)</v>
      </c>
      <c r="L2842">
        <v>26</v>
      </c>
      <c r="M2842" t="s">
        <v>65</v>
      </c>
      <c r="N2842">
        <v>503</v>
      </c>
      <c r="O2842" t="s">
        <v>397</v>
      </c>
      <c r="P2842" t="s">
        <v>92</v>
      </c>
      <c r="Q2842" t="s">
        <v>95</v>
      </c>
      <c r="R2842" t="s">
        <v>153</v>
      </c>
      <c r="S2842" t="s">
        <v>136</v>
      </c>
      <c r="T2842" t="s">
        <v>194</v>
      </c>
      <c r="U2842" t="s">
        <v>753</v>
      </c>
      <c r="V2842" t="s">
        <v>60</v>
      </c>
      <c r="W2842" t="s">
        <v>40</v>
      </c>
      <c r="X2842" t="s">
        <v>43</v>
      </c>
      <c r="Y2842" t="s">
        <v>55</v>
      </c>
      <c r="Z2842" t="s">
        <v>214</v>
      </c>
      <c r="AA2842" t="s">
        <v>134</v>
      </c>
      <c r="AB2842" t="s">
        <v>59</v>
      </c>
      <c r="AC2842" t="s">
        <v>144</v>
      </c>
      <c r="AD2842" t="s">
        <v>58</v>
      </c>
    </row>
    <row r="2843" spans="1:30" hidden="1" x14ac:dyDescent="0.3">
      <c r="A2843" t="s">
        <v>12031</v>
      </c>
      <c r="B2843" t="s">
        <v>12032</v>
      </c>
      <c r="C2843" s="1" t="str">
        <f t="shared" si="468"/>
        <v>21:0506</v>
      </c>
      <c r="D2843" s="1" t="str">
        <f t="shared" si="475"/>
        <v>21:0168</v>
      </c>
      <c r="E2843" t="s">
        <v>12033</v>
      </c>
      <c r="F2843" t="s">
        <v>12034</v>
      </c>
      <c r="H2843">
        <v>54.865129799999998</v>
      </c>
      <c r="I2843">
        <v>-61.913345999999997</v>
      </c>
      <c r="J2843" s="1" t="str">
        <f t="shared" si="476"/>
        <v>NGR lake sediment grab sample</v>
      </c>
      <c r="K2843" s="1" t="str">
        <f t="shared" si="477"/>
        <v>&lt;177 micron (NGR)</v>
      </c>
      <c r="L2843">
        <v>26</v>
      </c>
      <c r="M2843" t="s">
        <v>76</v>
      </c>
      <c r="N2843">
        <v>504</v>
      </c>
      <c r="O2843" t="s">
        <v>408</v>
      </c>
      <c r="P2843" t="s">
        <v>202</v>
      </c>
      <c r="Q2843" t="s">
        <v>38</v>
      </c>
      <c r="R2843" t="s">
        <v>36</v>
      </c>
      <c r="S2843" t="s">
        <v>92</v>
      </c>
      <c r="T2843" t="s">
        <v>194</v>
      </c>
      <c r="U2843" t="s">
        <v>71</v>
      </c>
      <c r="V2843" t="s">
        <v>167</v>
      </c>
      <c r="W2843" t="s">
        <v>194</v>
      </c>
      <c r="X2843" t="s">
        <v>43</v>
      </c>
      <c r="Y2843" t="s">
        <v>39</v>
      </c>
      <c r="Z2843" t="s">
        <v>135</v>
      </c>
      <c r="AA2843" t="s">
        <v>204</v>
      </c>
      <c r="AB2843" t="s">
        <v>36</v>
      </c>
      <c r="AC2843" t="s">
        <v>179</v>
      </c>
      <c r="AD2843" t="s">
        <v>392</v>
      </c>
    </row>
    <row r="2844" spans="1:30" hidden="1" x14ac:dyDescent="0.3">
      <c r="A2844" t="s">
        <v>12035</v>
      </c>
      <c r="B2844" t="s">
        <v>12036</v>
      </c>
      <c r="C2844" s="1" t="str">
        <f t="shared" si="468"/>
        <v>21:0506</v>
      </c>
      <c r="D2844" s="1" t="str">
        <f t="shared" si="475"/>
        <v>21:0168</v>
      </c>
      <c r="E2844" t="s">
        <v>12037</v>
      </c>
      <c r="F2844" t="s">
        <v>12038</v>
      </c>
      <c r="H2844">
        <v>54.884034900000003</v>
      </c>
      <c r="I2844">
        <v>-61.963437999999996</v>
      </c>
      <c r="J2844" s="1" t="str">
        <f t="shared" si="476"/>
        <v>NGR lake sediment grab sample</v>
      </c>
      <c r="K2844" s="1" t="str">
        <f t="shared" si="477"/>
        <v>&lt;177 micron (NGR)</v>
      </c>
      <c r="L2844">
        <v>26</v>
      </c>
      <c r="M2844" t="s">
        <v>91</v>
      </c>
      <c r="N2844">
        <v>505</v>
      </c>
      <c r="O2844" t="s">
        <v>648</v>
      </c>
      <c r="P2844" t="s">
        <v>193</v>
      </c>
      <c r="Q2844" t="s">
        <v>95</v>
      </c>
      <c r="R2844" t="s">
        <v>36</v>
      </c>
      <c r="S2844" t="s">
        <v>153</v>
      </c>
      <c r="T2844" t="s">
        <v>194</v>
      </c>
      <c r="U2844" t="s">
        <v>3111</v>
      </c>
      <c r="V2844" t="s">
        <v>284</v>
      </c>
      <c r="W2844" t="s">
        <v>40</v>
      </c>
      <c r="X2844" t="s">
        <v>43</v>
      </c>
      <c r="Y2844" t="s">
        <v>55</v>
      </c>
      <c r="Z2844" t="s">
        <v>44</v>
      </c>
      <c r="AA2844" t="s">
        <v>134</v>
      </c>
      <c r="AB2844" t="s">
        <v>285</v>
      </c>
      <c r="AC2844" t="s">
        <v>598</v>
      </c>
      <c r="AD2844" t="s">
        <v>107</v>
      </c>
    </row>
    <row r="2845" spans="1:30" hidden="1" x14ac:dyDescent="0.3">
      <c r="A2845" t="s">
        <v>12039</v>
      </c>
      <c r="B2845" t="s">
        <v>12040</v>
      </c>
      <c r="C2845" s="1" t="str">
        <f t="shared" si="468"/>
        <v>21:0506</v>
      </c>
      <c r="D2845" s="1" t="str">
        <f t="shared" si="475"/>
        <v>21:0168</v>
      </c>
      <c r="E2845" t="s">
        <v>12041</v>
      </c>
      <c r="F2845" t="s">
        <v>12042</v>
      </c>
      <c r="H2845">
        <v>54.854033399999999</v>
      </c>
      <c r="I2845">
        <v>-61.993026499999999</v>
      </c>
      <c r="J2845" s="1" t="str">
        <f t="shared" si="476"/>
        <v>NGR lake sediment grab sample</v>
      </c>
      <c r="K2845" s="1" t="str">
        <f t="shared" si="477"/>
        <v>&lt;177 micron (NGR)</v>
      </c>
      <c r="L2845">
        <v>26</v>
      </c>
      <c r="M2845" t="s">
        <v>102</v>
      </c>
      <c r="N2845">
        <v>506</v>
      </c>
      <c r="O2845" t="s">
        <v>258</v>
      </c>
      <c r="P2845" t="s">
        <v>130</v>
      </c>
      <c r="Q2845" t="s">
        <v>95</v>
      </c>
      <c r="R2845" t="s">
        <v>119</v>
      </c>
      <c r="S2845" t="s">
        <v>176</v>
      </c>
      <c r="T2845" t="s">
        <v>194</v>
      </c>
      <c r="U2845" t="s">
        <v>5978</v>
      </c>
      <c r="V2845" t="s">
        <v>598</v>
      </c>
      <c r="W2845" t="s">
        <v>117</v>
      </c>
      <c r="X2845" t="s">
        <v>43</v>
      </c>
      <c r="Y2845" t="s">
        <v>37</v>
      </c>
      <c r="Z2845" t="s">
        <v>44</v>
      </c>
      <c r="AA2845" t="s">
        <v>258</v>
      </c>
      <c r="AB2845" t="s">
        <v>1250</v>
      </c>
      <c r="AC2845" t="s">
        <v>57</v>
      </c>
      <c r="AD2845" t="s">
        <v>45</v>
      </c>
    </row>
    <row r="2846" spans="1:30" hidden="1" x14ac:dyDescent="0.3">
      <c r="A2846" t="s">
        <v>12043</v>
      </c>
      <c r="B2846" t="s">
        <v>12044</v>
      </c>
      <c r="C2846" s="1" t="str">
        <f t="shared" si="468"/>
        <v>21:0506</v>
      </c>
      <c r="D2846" s="1" t="str">
        <f t="shared" si="475"/>
        <v>21:0168</v>
      </c>
      <c r="E2846" t="s">
        <v>12045</v>
      </c>
      <c r="F2846" t="s">
        <v>12046</v>
      </c>
      <c r="H2846">
        <v>54.854057900000001</v>
      </c>
      <c r="I2846">
        <v>-61.979785200000002</v>
      </c>
      <c r="J2846" s="1" t="str">
        <f t="shared" si="476"/>
        <v>NGR lake sediment grab sample</v>
      </c>
      <c r="K2846" s="1" t="str">
        <f t="shared" si="477"/>
        <v>&lt;177 micron (NGR)</v>
      </c>
      <c r="L2846">
        <v>26</v>
      </c>
      <c r="M2846" t="s">
        <v>113</v>
      </c>
      <c r="N2846">
        <v>507</v>
      </c>
      <c r="O2846" t="s">
        <v>3754</v>
      </c>
      <c r="P2846" t="s">
        <v>165</v>
      </c>
      <c r="Q2846" t="s">
        <v>95</v>
      </c>
      <c r="R2846" t="s">
        <v>145</v>
      </c>
      <c r="S2846" t="s">
        <v>78</v>
      </c>
      <c r="T2846" t="s">
        <v>194</v>
      </c>
      <c r="U2846" t="s">
        <v>12047</v>
      </c>
      <c r="V2846" t="s">
        <v>1610</v>
      </c>
      <c r="W2846" t="s">
        <v>117</v>
      </c>
      <c r="X2846" t="s">
        <v>43</v>
      </c>
      <c r="Y2846" t="s">
        <v>37</v>
      </c>
      <c r="Z2846" t="s">
        <v>258</v>
      </c>
      <c r="AA2846" t="s">
        <v>45</v>
      </c>
      <c r="AB2846" t="s">
        <v>1276</v>
      </c>
      <c r="AC2846" t="s">
        <v>42</v>
      </c>
      <c r="AD2846" t="s">
        <v>45</v>
      </c>
    </row>
    <row r="2847" spans="1:30" hidden="1" x14ac:dyDescent="0.3">
      <c r="A2847" t="s">
        <v>12048</v>
      </c>
      <c r="B2847" t="s">
        <v>12049</v>
      </c>
      <c r="C2847" s="1" t="str">
        <f t="shared" si="468"/>
        <v>21:0506</v>
      </c>
      <c r="D2847" s="1" t="str">
        <f t="shared" si="475"/>
        <v>21:0168</v>
      </c>
      <c r="E2847" t="s">
        <v>12050</v>
      </c>
      <c r="F2847" t="s">
        <v>12051</v>
      </c>
      <c r="H2847">
        <v>54.784388399999997</v>
      </c>
      <c r="I2847">
        <v>-61.984900400000001</v>
      </c>
      <c r="J2847" s="1" t="str">
        <f t="shared" si="476"/>
        <v>NGR lake sediment grab sample</v>
      </c>
      <c r="K2847" s="1" t="str">
        <f t="shared" si="477"/>
        <v>&lt;177 micron (NGR)</v>
      </c>
      <c r="L2847">
        <v>26</v>
      </c>
      <c r="M2847" t="s">
        <v>127</v>
      </c>
      <c r="N2847">
        <v>508</v>
      </c>
      <c r="O2847" t="s">
        <v>164</v>
      </c>
      <c r="P2847" t="s">
        <v>176</v>
      </c>
      <c r="Q2847" t="s">
        <v>39</v>
      </c>
      <c r="R2847" t="s">
        <v>130</v>
      </c>
      <c r="S2847" t="s">
        <v>92</v>
      </c>
      <c r="T2847" t="s">
        <v>117</v>
      </c>
      <c r="U2847" t="s">
        <v>5256</v>
      </c>
      <c r="V2847" t="s">
        <v>689</v>
      </c>
      <c r="W2847" t="s">
        <v>40</v>
      </c>
      <c r="X2847" t="s">
        <v>43</v>
      </c>
      <c r="Y2847" t="s">
        <v>136</v>
      </c>
      <c r="Z2847" t="s">
        <v>58</v>
      </c>
      <c r="AA2847" t="s">
        <v>58</v>
      </c>
      <c r="AB2847" t="s">
        <v>784</v>
      </c>
      <c r="AC2847" t="s">
        <v>42</v>
      </c>
      <c r="AD2847" t="s">
        <v>314</v>
      </c>
    </row>
    <row r="2848" spans="1:30" hidden="1" x14ac:dyDescent="0.3">
      <c r="A2848" t="s">
        <v>12052</v>
      </c>
      <c r="B2848" t="s">
        <v>12053</v>
      </c>
      <c r="C2848" s="1" t="str">
        <f t="shared" si="468"/>
        <v>21:0506</v>
      </c>
      <c r="D2848" s="1" t="str">
        <f t="shared" si="475"/>
        <v>21:0168</v>
      </c>
      <c r="E2848" t="s">
        <v>12054</v>
      </c>
      <c r="F2848" t="s">
        <v>12055</v>
      </c>
      <c r="H2848">
        <v>54.764605000000003</v>
      </c>
      <c r="I2848">
        <v>-61.9497249</v>
      </c>
      <c r="J2848" s="1" t="str">
        <f t="shared" si="476"/>
        <v>NGR lake sediment grab sample</v>
      </c>
      <c r="K2848" s="1" t="str">
        <f t="shared" si="477"/>
        <v>&lt;177 micron (NGR)</v>
      </c>
      <c r="L2848">
        <v>26</v>
      </c>
      <c r="M2848" t="s">
        <v>142</v>
      </c>
      <c r="N2848">
        <v>509</v>
      </c>
      <c r="O2848" t="s">
        <v>403</v>
      </c>
      <c r="P2848" t="s">
        <v>92</v>
      </c>
      <c r="Q2848" t="s">
        <v>95</v>
      </c>
      <c r="R2848" t="s">
        <v>202</v>
      </c>
      <c r="S2848" t="s">
        <v>92</v>
      </c>
      <c r="T2848" t="s">
        <v>40</v>
      </c>
      <c r="U2848" t="s">
        <v>1134</v>
      </c>
      <c r="V2848" t="s">
        <v>590</v>
      </c>
      <c r="W2848" t="s">
        <v>40</v>
      </c>
      <c r="X2848" t="s">
        <v>43</v>
      </c>
      <c r="Y2848" t="s">
        <v>55</v>
      </c>
      <c r="Z2848" t="s">
        <v>337</v>
      </c>
      <c r="AA2848" t="s">
        <v>135</v>
      </c>
      <c r="AB2848" t="s">
        <v>519</v>
      </c>
      <c r="AC2848" t="s">
        <v>144</v>
      </c>
      <c r="AD2848" t="s">
        <v>45</v>
      </c>
    </row>
    <row r="2849" spans="1:30" hidden="1" x14ac:dyDescent="0.3">
      <c r="A2849" t="s">
        <v>12056</v>
      </c>
      <c r="B2849" t="s">
        <v>12057</v>
      </c>
      <c r="C2849" s="1" t="str">
        <f t="shared" si="468"/>
        <v>21:0506</v>
      </c>
      <c r="D2849" s="1" t="str">
        <f t="shared" si="475"/>
        <v>21:0168</v>
      </c>
      <c r="E2849" t="s">
        <v>12058</v>
      </c>
      <c r="F2849" t="s">
        <v>12059</v>
      </c>
      <c r="H2849">
        <v>54.723645099999999</v>
      </c>
      <c r="I2849">
        <v>-61.954372399999997</v>
      </c>
      <c r="J2849" s="1" t="str">
        <f t="shared" si="476"/>
        <v>NGR lake sediment grab sample</v>
      </c>
      <c r="K2849" s="1" t="str">
        <f t="shared" si="477"/>
        <v>&lt;177 micron (NGR)</v>
      </c>
      <c r="L2849">
        <v>26</v>
      </c>
      <c r="M2849" t="s">
        <v>150</v>
      </c>
      <c r="N2849">
        <v>510</v>
      </c>
      <c r="O2849" t="s">
        <v>510</v>
      </c>
      <c r="P2849" t="s">
        <v>119</v>
      </c>
      <c r="Q2849" t="s">
        <v>95</v>
      </c>
      <c r="R2849" t="s">
        <v>130</v>
      </c>
      <c r="S2849" t="s">
        <v>153</v>
      </c>
      <c r="T2849" t="s">
        <v>40</v>
      </c>
      <c r="U2849" t="s">
        <v>900</v>
      </c>
      <c r="V2849" t="s">
        <v>596</v>
      </c>
      <c r="W2849" t="s">
        <v>40</v>
      </c>
      <c r="X2849" t="s">
        <v>43</v>
      </c>
      <c r="Y2849" t="s">
        <v>39</v>
      </c>
      <c r="Z2849" t="s">
        <v>214</v>
      </c>
      <c r="AA2849" t="s">
        <v>204</v>
      </c>
      <c r="AB2849" t="s">
        <v>168</v>
      </c>
      <c r="AC2849" t="s">
        <v>239</v>
      </c>
      <c r="AD2849" t="s">
        <v>61</v>
      </c>
    </row>
    <row r="2850" spans="1:30" hidden="1" x14ac:dyDescent="0.3">
      <c r="A2850" t="s">
        <v>12060</v>
      </c>
      <c r="B2850" t="s">
        <v>12061</v>
      </c>
      <c r="C2850" s="1" t="str">
        <f t="shared" si="468"/>
        <v>21:0506</v>
      </c>
      <c r="D2850" s="1" t="str">
        <f t="shared" si="475"/>
        <v>21:0168</v>
      </c>
      <c r="E2850" t="s">
        <v>12062</v>
      </c>
      <c r="F2850" t="s">
        <v>12063</v>
      </c>
      <c r="H2850">
        <v>54.707820400000003</v>
      </c>
      <c r="I2850">
        <v>-61.996066599999999</v>
      </c>
      <c r="J2850" s="1" t="str">
        <f t="shared" si="476"/>
        <v>NGR lake sediment grab sample</v>
      </c>
      <c r="K2850" s="1" t="str">
        <f t="shared" si="477"/>
        <v>&lt;177 micron (NGR)</v>
      </c>
      <c r="L2850">
        <v>26</v>
      </c>
      <c r="M2850" t="s">
        <v>175</v>
      </c>
      <c r="N2850">
        <v>511</v>
      </c>
      <c r="O2850" t="s">
        <v>329</v>
      </c>
      <c r="P2850" t="s">
        <v>79</v>
      </c>
      <c r="Q2850" t="s">
        <v>95</v>
      </c>
      <c r="R2850" t="s">
        <v>119</v>
      </c>
      <c r="S2850" t="s">
        <v>37</v>
      </c>
      <c r="T2850" t="s">
        <v>194</v>
      </c>
      <c r="U2850" t="s">
        <v>93</v>
      </c>
      <c r="V2850" t="s">
        <v>248</v>
      </c>
      <c r="W2850" t="s">
        <v>40</v>
      </c>
      <c r="X2850" t="s">
        <v>43</v>
      </c>
      <c r="Y2850" t="s">
        <v>95</v>
      </c>
      <c r="Z2850" t="s">
        <v>164</v>
      </c>
      <c r="AA2850" t="s">
        <v>135</v>
      </c>
      <c r="AB2850" t="s">
        <v>3060</v>
      </c>
      <c r="AC2850" t="s">
        <v>233</v>
      </c>
      <c r="AD2850" t="s">
        <v>58</v>
      </c>
    </row>
    <row r="2851" spans="1:30" hidden="1" x14ac:dyDescent="0.3">
      <c r="A2851" t="s">
        <v>12064</v>
      </c>
      <c r="B2851" t="s">
        <v>12065</v>
      </c>
      <c r="C2851" s="1" t="str">
        <f t="shared" si="468"/>
        <v>21:0506</v>
      </c>
      <c r="D2851" s="1" t="str">
        <f t="shared" si="475"/>
        <v>21:0168</v>
      </c>
      <c r="E2851" t="s">
        <v>12066</v>
      </c>
      <c r="F2851" t="s">
        <v>12067</v>
      </c>
      <c r="H2851">
        <v>54.702858399999997</v>
      </c>
      <c r="I2851">
        <v>-61.951369499999998</v>
      </c>
      <c r="J2851" s="1" t="str">
        <f t="shared" si="476"/>
        <v>NGR lake sediment grab sample</v>
      </c>
      <c r="K2851" s="1" t="str">
        <f t="shared" si="477"/>
        <v>&lt;177 micron (NGR)</v>
      </c>
      <c r="L2851">
        <v>26</v>
      </c>
      <c r="M2851" t="s">
        <v>184</v>
      </c>
      <c r="N2851">
        <v>512</v>
      </c>
      <c r="O2851" t="s">
        <v>397</v>
      </c>
      <c r="P2851" t="s">
        <v>131</v>
      </c>
      <c r="Q2851" t="s">
        <v>95</v>
      </c>
      <c r="R2851" t="s">
        <v>131</v>
      </c>
      <c r="S2851" t="s">
        <v>68</v>
      </c>
      <c r="T2851" t="s">
        <v>40</v>
      </c>
      <c r="U2851" t="s">
        <v>116</v>
      </c>
      <c r="V2851" t="s">
        <v>248</v>
      </c>
      <c r="W2851" t="s">
        <v>40</v>
      </c>
      <c r="X2851" t="s">
        <v>43</v>
      </c>
      <c r="Y2851" t="s">
        <v>39</v>
      </c>
      <c r="Z2851" t="s">
        <v>164</v>
      </c>
      <c r="AA2851" t="s">
        <v>135</v>
      </c>
      <c r="AB2851" t="s">
        <v>744</v>
      </c>
      <c r="AC2851" t="s">
        <v>144</v>
      </c>
      <c r="AD2851" t="s">
        <v>214</v>
      </c>
    </row>
    <row r="2852" spans="1:30" hidden="1" x14ac:dyDescent="0.3">
      <c r="A2852" t="s">
        <v>12068</v>
      </c>
      <c r="B2852" t="s">
        <v>12069</v>
      </c>
      <c r="C2852" s="1" t="str">
        <f t="shared" ref="C2852:C2915" si="478">HYPERLINK("http://geochem.nrcan.gc.ca/cdogs/content/bdl/bdl210506_e.htm", "21:0506")</f>
        <v>21:0506</v>
      </c>
      <c r="D2852" s="1" t="str">
        <f t="shared" si="475"/>
        <v>21:0168</v>
      </c>
      <c r="E2852" t="s">
        <v>12070</v>
      </c>
      <c r="F2852" t="s">
        <v>12071</v>
      </c>
      <c r="H2852">
        <v>54.666576999999997</v>
      </c>
      <c r="I2852">
        <v>-61.979890099999999</v>
      </c>
      <c r="J2852" s="1" t="str">
        <f t="shared" si="476"/>
        <v>NGR lake sediment grab sample</v>
      </c>
      <c r="K2852" s="1" t="str">
        <f t="shared" si="477"/>
        <v>&lt;177 micron (NGR)</v>
      </c>
      <c r="L2852">
        <v>26</v>
      </c>
      <c r="M2852" t="s">
        <v>191</v>
      </c>
      <c r="N2852">
        <v>513</v>
      </c>
      <c r="O2852" t="s">
        <v>648</v>
      </c>
      <c r="P2852" t="s">
        <v>79</v>
      </c>
      <c r="Q2852" t="s">
        <v>95</v>
      </c>
      <c r="R2852" t="s">
        <v>176</v>
      </c>
      <c r="S2852" t="s">
        <v>38</v>
      </c>
      <c r="T2852" t="s">
        <v>40</v>
      </c>
      <c r="U2852" t="s">
        <v>4002</v>
      </c>
      <c r="V2852" t="s">
        <v>133</v>
      </c>
      <c r="W2852" t="s">
        <v>40</v>
      </c>
      <c r="X2852" t="s">
        <v>43</v>
      </c>
      <c r="Y2852" t="s">
        <v>39</v>
      </c>
      <c r="Z2852" t="s">
        <v>135</v>
      </c>
      <c r="AA2852" t="s">
        <v>58</v>
      </c>
      <c r="AB2852" t="s">
        <v>385</v>
      </c>
      <c r="AC2852" t="s">
        <v>179</v>
      </c>
      <c r="AD2852" t="s">
        <v>83</v>
      </c>
    </row>
    <row r="2853" spans="1:30" hidden="1" x14ac:dyDescent="0.3">
      <c r="A2853" t="s">
        <v>12072</v>
      </c>
      <c r="B2853" t="s">
        <v>12073</v>
      </c>
      <c r="C2853" s="1" t="str">
        <f t="shared" si="478"/>
        <v>21:0506</v>
      </c>
      <c r="D2853" s="1" t="str">
        <f t="shared" si="475"/>
        <v>21:0168</v>
      </c>
      <c r="E2853" t="s">
        <v>12074</v>
      </c>
      <c r="F2853" t="s">
        <v>12075</v>
      </c>
      <c r="H2853">
        <v>54.646253399999999</v>
      </c>
      <c r="I2853">
        <v>-61.935673199999997</v>
      </c>
      <c r="J2853" s="1" t="str">
        <f t="shared" si="476"/>
        <v>NGR lake sediment grab sample</v>
      </c>
      <c r="K2853" s="1" t="str">
        <f t="shared" si="477"/>
        <v>&lt;177 micron (NGR)</v>
      </c>
      <c r="L2853">
        <v>26</v>
      </c>
      <c r="M2853" t="s">
        <v>201</v>
      </c>
      <c r="N2853">
        <v>514</v>
      </c>
      <c r="O2853" t="s">
        <v>143</v>
      </c>
      <c r="P2853" t="s">
        <v>36</v>
      </c>
      <c r="Q2853" t="s">
        <v>39</v>
      </c>
      <c r="R2853" t="s">
        <v>176</v>
      </c>
      <c r="S2853" t="s">
        <v>38</v>
      </c>
      <c r="T2853" t="s">
        <v>40</v>
      </c>
      <c r="U2853" t="s">
        <v>4976</v>
      </c>
      <c r="V2853" t="s">
        <v>596</v>
      </c>
      <c r="W2853" t="s">
        <v>40</v>
      </c>
      <c r="X2853" t="s">
        <v>43</v>
      </c>
      <c r="Y2853" t="s">
        <v>39</v>
      </c>
      <c r="Z2853" t="s">
        <v>204</v>
      </c>
      <c r="AA2853" t="s">
        <v>214</v>
      </c>
      <c r="AB2853" t="s">
        <v>259</v>
      </c>
      <c r="AC2853" t="s">
        <v>42</v>
      </c>
      <c r="AD2853" t="s">
        <v>45</v>
      </c>
    </row>
    <row r="2854" spans="1:30" hidden="1" x14ac:dyDescent="0.3">
      <c r="A2854" t="s">
        <v>12076</v>
      </c>
      <c r="B2854" t="s">
        <v>12077</v>
      </c>
      <c r="C2854" s="1" t="str">
        <f t="shared" si="478"/>
        <v>21:0506</v>
      </c>
      <c r="D2854" s="1" t="str">
        <f t="shared" si="475"/>
        <v>21:0168</v>
      </c>
      <c r="E2854" t="s">
        <v>12078</v>
      </c>
      <c r="F2854" t="s">
        <v>12079</v>
      </c>
      <c r="H2854">
        <v>54.689938699999999</v>
      </c>
      <c r="I2854">
        <v>-61.8834394</v>
      </c>
      <c r="J2854" s="1" t="str">
        <f t="shared" si="476"/>
        <v>NGR lake sediment grab sample</v>
      </c>
      <c r="K2854" s="1" t="str">
        <f t="shared" si="477"/>
        <v>&lt;177 micron (NGR)</v>
      </c>
      <c r="L2854">
        <v>26</v>
      </c>
      <c r="M2854" t="s">
        <v>210</v>
      </c>
      <c r="N2854">
        <v>515</v>
      </c>
      <c r="O2854" t="s">
        <v>129</v>
      </c>
      <c r="P2854" t="s">
        <v>130</v>
      </c>
      <c r="Q2854" t="s">
        <v>95</v>
      </c>
      <c r="R2854" t="s">
        <v>130</v>
      </c>
      <c r="S2854" t="s">
        <v>131</v>
      </c>
      <c r="T2854" t="s">
        <v>40</v>
      </c>
      <c r="U2854" t="s">
        <v>3947</v>
      </c>
      <c r="V2854" t="s">
        <v>42</v>
      </c>
      <c r="W2854" t="s">
        <v>40</v>
      </c>
      <c r="X2854" t="s">
        <v>43</v>
      </c>
      <c r="Y2854" t="s">
        <v>39</v>
      </c>
      <c r="Z2854" t="s">
        <v>263</v>
      </c>
      <c r="AA2854" t="s">
        <v>135</v>
      </c>
      <c r="AB2854" t="s">
        <v>59</v>
      </c>
      <c r="AC2854" t="s">
        <v>106</v>
      </c>
      <c r="AD2854" t="s">
        <v>314</v>
      </c>
    </row>
    <row r="2855" spans="1:30" hidden="1" x14ac:dyDescent="0.3">
      <c r="A2855" t="s">
        <v>12080</v>
      </c>
      <c r="B2855" t="s">
        <v>12081</v>
      </c>
      <c r="C2855" s="1" t="str">
        <f t="shared" si="478"/>
        <v>21:0506</v>
      </c>
      <c r="D2855" s="1" t="str">
        <f>HYPERLINK("http://geochem.nrcan.gc.ca/cdogs/content/svy/svy_e.htm", "")</f>
        <v/>
      </c>
      <c r="G2855" s="1" t="str">
        <f>HYPERLINK("http://geochem.nrcan.gc.ca/cdogs/content/cr_/cr_00056_e.htm", "56")</f>
        <v>56</v>
      </c>
      <c r="J2855" t="s">
        <v>161</v>
      </c>
      <c r="K2855" t="s">
        <v>162</v>
      </c>
      <c r="L2855">
        <v>26</v>
      </c>
      <c r="M2855" t="s">
        <v>163</v>
      </c>
      <c r="N2855">
        <v>516</v>
      </c>
      <c r="O2855" t="s">
        <v>1175</v>
      </c>
      <c r="P2855" t="s">
        <v>1241</v>
      </c>
      <c r="Q2855" t="s">
        <v>169</v>
      </c>
      <c r="R2855" t="s">
        <v>135</v>
      </c>
      <c r="S2855" t="s">
        <v>130</v>
      </c>
      <c r="T2855" t="s">
        <v>194</v>
      </c>
      <c r="U2855" t="s">
        <v>12082</v>
      </c>
      <c r="V2855" t="s">
        <v>4369</v>
      </c>
      <c r="W2855" t="s">
        <v>239</v>
      </c>
      <c r="X2855" t="s">
        <v>145</v>
      </c>
      <c r="Y2855" t="s">
        <v>68</v>
      </c>
      <c r="Z2855" t="s">
        <v>58</v>
      </c>
      <c r="AA2855" t="s">
        <v>107</v>
      </c>
      <c r="AB2855" t="s">
        <v>1736</v>
      </c>
      <c r="AC2855" t="s">
        <v>1579</v>
      </c>
      <c r="AD2855" t="s">
        <v>2423</v>
      </c>
    </row>
    <row r="2856" spans="1:30" hidden="1" x14ac:dyDescent="0.3">
      <c r="A2856" t="s">
        <v>12083</v>
      </c>
      <c r="B2856" t="s">
        <v>12084</v>
      </c>
      <c r="C2856" s="1" t="str">
        <f t="shared" si="478"/>
        <v>21:0506</v>
      </c>
      <c r="D2856" s="1" t="str">
        <f t="shared" ref="D2856:D2861" si="479">HYPERLINK("http://geochem.nrcan.gc.ca/cdogs/content/svy/svy210168_e.htm", "21:0168")</f>
        <v>21:0168</v>
      </c>
      <c r="E2856" t="s">
        <v>12085</v>
      </c>
      <c r="F2856" t="s">
        <v>12086</v>
      </c>
      <c r="H2856">
        <v>54.713815799999999</v>
      </c>
      <c r="I2856">
        <v>-61.889023000000002</v>
      </c>
      <c r="J2856" s="1" t="str">
        <f t="shared" ref="J2856:J2861" si="480">HYPERLINK("http://geochem.nrcan.gc.ca/cdogs/content/kwd/kwd020027_e.htm", "NGR lake sediment grab sample")</f>
        <v>NGR lake sediment grab sample</v>
      </c>
      <c r="K2856" s="1" t="str">
        <f t="shared" ref="K2856:K2861" si="481">HYPERLINK("http://geochem.nrcan.gc.ca/cdogs/content/kwd/kwd080006_e.htm", "&lt;177 micron (NGR)")</f>
        <v>&lt;177 micron (NGR)</v>
      </c>
      <c r="L2856">
        <v>26</v>
      </c>
      <c r="M2856" t="s">
        <v>221</v>
      </c>
      <c r="N2856">
        <v>517</v>
      </c>
      <c r="O2856" t="s">
        <v>314</v>
      </c>
      <c r="P2856" t="s">
        <v>131</v>
      </c>
      <c r="Q2856" t="s">
        <v>39</v>
      </c>
      <c r="R2856" t="s">
        <v>79</v>
      </c>
      <c r="S2856" t="s">
        <v>79</v>
      </c>
      <c r="T2856" t="s">
        <v>40</v>
      </c>
      <c r="U2856" t="s">
        <v>158</v>
      </c>
      <c r="V2856" t="s">
        <v>224</v>
      </c>
      <c r="W2856" t="s">
        <v>117</v>
      </c>
      <c r="X2856" t="s">
        <v>43</v>
      </c>
      <c r="Y2856" t="s">
        <v>39</v>
      </c>
      <c r="Z2856" t="s">
        <v>58</v>
      </c>
      <c r="AA2856" t="s">
        <v>204</v>
      </c>
      <c r="AB2856" t="s">
        <v>1182</v>
      </c>
      <c r="AC2856" t="s">
        <v>106</v>
      </c>
      <c r="AD2856" t="s">
        <v>107</v>
      </c>
    </row>
    <row r="2857" spans="1:30" hidden="1" x14ac:dyDescent="0.3">
      <c r="A2857" t="s">
        <v>12087</v>
      </c>
      <c r="B2857" t="s">
        <v>12088</v>
      </c>
      <c r="C2857" s="1" t="str">
        <f t="shared" si="478"/>
        <v>21:0506</v>
      </c>
      <c r="D2857" s="1" t="str">
        <f t="shared" si="479"/>
        <v>21:0168</v>
      </c>
      <c r="E2857" t="s">
        <v>12089</v>
      </c>
      <c r="F2857" t="s">
        <v>12090</v>
      </c>
      <c r="H2857">
        <v>54.762228800000003</v>
      </c>
      <c r="I2857">
        <v>-61.893710599999999</v>
      </c>
      <c r="J2857" s="1" t="str">
        <f t="shared" si="480"/>
        <v>NGR lake sediment grab sample</v>
      </c>
      <c r="K2857" s="1" t="str">
        <f t="shared" si="481"/>
        <v>&lt;177 micron (NGR)</v>
      </c>
      <c r="L2857">
        <v>26</v>
      </c>
      <c r="M2857" t="s">
        <v>230</v>
      </c>
      <c r="N2857">
        <v>518</v>
      </c>
      <c r="O2857" t="s">
        <v>391</v>
      </c>
      <c r="P2857" t="s">
        <v>153</v>
      </c>
      <c r="Q2857" t="s">
        <v>95</v>
      </c>
      <c r="R2857" t="s">
        <v>79</v>
      </c>
      <c r="S2857" t="s">
        <v>136</v>
      </c>
      <c r="T2857" t="s">
        <v>40</v>
      </c>
      <c r="U2857" t="s">
        <v>2471</v>
      </c>
      <c r="V2857" t="s">
        <v>974</v>
      </c>
      <c r="W2857" t="s">
        <v>40</v>
      </c>
      <c r="X2857" t="s">
        <v>43</v>
      </c>
      <c r="Y2857" t="s">
        <v>39</v>
      </c>
      <c r="Z2857" t="s">
        <v>613</v>
      </c>
      <c r="AA2857" t="s">
        <v>135</v>
      </c>
      <c r="AB2857" t="s">
        <v>1489</v>
      </c>
      <c r="AC2857" t="s">
        <v>233</v>
      </c>
      <c r="AD2857" t="s">
        <v>45</v>
      </c>
    </row>
    <row r="2858" spans="1:30" hidden="1" x14ac:dyDescent="0.3">
      <c r="A2858" t="s">
        <v>12091</v>
      </c>
      <c r="B2858" t="s">
        <v>12092</v>
      </c>
      <c r="C2858" s="1" t="str">
        <f t="shared" si="478"/>
        <v>21:0506</v>
      </c>
      <c r="D2858" s="1" t="str">
        <f t="shared" si="479"/>
        <v>21:0168</v>
      </c>
      <c r="E2858" t="s">
        <v>12093</v>
      </c>
      <c r="F2858" t="s">
        <v>12094</v>
      </c>
      <c r="H2858">
        <v>54.798002500000003</v>
      </c>
      <c r="I2858">
        <v>-61.892204100000001</v>
      </c>
      <c r="J2858" s="1" t="str">
        <f t="shared" si="480"/>
        <v>NGR lake sediment grab sample</v>
      </c>
      <c r="K2858" s="1" t="str">
        <f t="shared" si="481"/>
        <v>&lt;177 micron (NGR)</v>
      </c>
      <c r="L2858">
        <v>26</v>
      </c>
      <c r="M2858" t="s">
        <v>238</v>
      </c>
      <c r="N2858">
        <v>519</v>
      </c>
      <c r="O2858" t="s">
        <v>257</v>
      </c>
      <c r="P2858" t="s">
        <v>165</v>
      </c>
      <c r="Q2858" t="s">
        <v>95</v>
      </c>
      <c r="R2858" t="s">
        <v>67</v>
      </c>
      <c r="S2858" t="s">
        <v>92</v>
      </c>
      <c r="T2858" t="s">
        <v>40</v>
      </c>
      <c r="U2858" t="s">
        <v>10619</v>
      </c>
      <c r="V2858" t="s">
        <v>70</v>
      </c>
      <c r="W2858" t="s">
        <v>194</v>
      </c>
      <c r="X2858" t="s">
        <v>70</v>
      </c>
      <c r="Y2858" t="s">
        <v>95</v>
      </c>
      <c r="Z2858" t="s">
        <v>337</v>
      </c>
      <c r="AA2858" t="s">
        <v>214</v>
      </c>
      <c r="AB2858" t="s">
        <v>777</v>
      </c>
      <c r="AC2858" t="s">
        <v>60</v>
      </c>
      <c r="AD2858" t="s">
        <v>196</v>
      </c>
    </row>
    <row r="2859" spans="1:30" hidden="1" x14ac:dyDescent="0.3">
      <c r="A2859" t="s">
        <v>12095</v>
      </c>
      <c r="B2859" t="s">
        <v>12096</v>
      </c>
      <c r="C2859" s="1" t="str">
        <f t="shared" si="478"/>
        <v>21:0506</v>
      </c>
      <c r="D2859" s="1" t="str">
        <f t="shared" si="479"/>
        <v>21:0168</v>
      </c>
      <c r="E2859" t="s">
        <v>12097</v>
      </c>
      <c r="F2859" t="s">
        <v>12098</v>
      </c>
      <c r="H2859">
        <v>54.822547299999997</v>
      </c>
      <c r="I2859">
        <v>-61.893259499999999</v>
      </c>
      <c r="J2859" s="1" t="str">
        <f t="shared" si="480"/>
        <v>NGR lake sediment grab sample</v>
      </c>
      <c r="K2859" s="1" t="str">
        <f t="shared" si="481"/>
        <v>&lt;177 micron (NGR)</v>
      </c>
      <c r="L2859">
        <v>26</v>
      </c>
      <c r="M2859" t="s">
        <v>246</v>
      </c>
      <c r="N2859">
        <v>520</v>
      </c>
      <c r="O2859" t="s">
        <v>204</v>
      </c>
      <c r="P2859" t="s">
        <v>153</v>
      </c>
      <c r="Q2859" t="s">
        <v>136</v>
      </c>
      <c r="R2859" t="s">
        <v>176</v>
      </c>
      <c r="S2859" t="s">
        <v>55</v>
      </c>
      <c r="T2859" t="s">
        <v>40</v>
      </c>
      <c r="U2859" t="s">
        <v>270</v>
      </c>
      <c r="V2859" t="s">
        <v>248</v>
      </c>
      <c r="W2859" t="s">
        <v>40</v>
      </c>
      <c r="X2859" t="s">
        <v>43</v>
      </c>
      <c r="Y2859" t="s">
        <v>95</v>
      </c>
      <c r="Z2859" t="s">
        <v>67</v>
      </c>
      <c r="AA2859" t="s">
        <v>135</v>
      </c>
      <c r="AB2859" t="s">
        <v>554</v>
      </c>
      <c r="AC2859" t="s">
        <v>144</v>
      </c>
      <c r="AD2859" t="s">
        <v>58</v>
      </c>
    </row>
    <row r="2860" spans="1:30" hidden="1" x14ac:dyDescent="0.3">
      <c r="A2860" t="s">
        <v>12099</v>
      </c>
      <c r="B2860" t="s">
        <v>12100</v>
      </c>
      <c r="C2860" s="1" t="str">
        <f t="shared" si="478"/>
        <v>21:0506</v>
      </c>
      <c r="D2860" s="1" t="str">
        <f t="shared" si="479"/>
        <v>21:0168</v>
      </c>
      <c r="E2860" t="s">
        <v>12101</v>
      </c>
      <c r="F2860" t="s">
        <v>12102</v>
      </c>
      <c r="H2860">
        <v>54.799928600000001</v>
      </c>
      <c r="I2860">
        <v>-61.834918199999997</v>
      </c>
      <c r="J2860" s="1" t="str">
        <f t="shared" si="480"/>
        <v>NGR lake sediment grab sample</v>
      </c>
      <c r="K2860" s="1" t="str">
        <f t="shared" si="481"/>
        <v>&lt;177 micron (NGR)</v>
      </c>
      <c r="L2860">
        <v>27</v>
      </c>
      <c r="M2860" t="s">
        <v>34</v>
      </c>
      <c r="N2860">
        <v>521</v>
      </c>
      <c r="O2860" t="s">
        <v>255</v>
      </c>
      <c r="P2860" t="s">
        <v>131</v>
      </c>
      <c r="Q2860" t="s">
        <v>39</v>
      </c>
      <c r="R2860" t="s">
        <v>153</v>
      </c>
      <c r="S2860" t="s">
        <v>136</v>
      </c>
      <c r="T2860" t="s">
        <v>40</v>
      </c>
      <c r="U2860" t="s">
        <v>93</v>
      </c>
      <c r="V2860" t="s">
        <v>264</v>
      </c>
      <c r="W2860" t="s">
        <v>40</v>
      </c>
      <c r="X2860" t="s">
        <v>43</v>
      </c>
      <c r="Y2860" t="s">
        <v>95</v>
      </c>
      <c r="Z2860" t="s">
        <v>67</v>
      </c>
      <c r="AA2860" t="s">
        <v>135</v>
      </c>
      <c r="AB2860" t="s">
        <v>529</v>
      </c>
      <c r="AC2860" t="s">
        <v>94</v>
      </c>
      <c r="AD2860" t="s">
        <v>44</v>
      </c>
    </row>
    <row r="2861" spans="1:30" hidden="1" x14ac:dyDescent="0.3">
      <c r="A2861" t="s">
        <v>12103</v>
      </c>
      <c r="B2861" t="s">
        <v>12104</v>
      </c>
      <c r="C2861" s="1" t="str">
        <f t="shared" si="478"/>
        <v>21:0506</v>
      </c>
      <c r="D2861" s="1" t="str">
        <f t="shared" si="479"/>
        <v>21:0168</v>
      </c>
      <c r="E2861" t="s">
        <v>12105</v>
      </c>
      <c r="F2861" t="s">
        <v>12106</v>
      </c>
      <c r="H2861">
        <v>54.828767599999999</v>
      </c>
      <c r="I2861">
        <v>-61.873831799999998</v>
      </c>
      <c r="J2861" s="1" t="str">
        <f t="shared" si="480"/>
        <v>NGR lake sediment grab sample</v>
      </c>
      <c r="K2861" s="1" t="str">
        <f t="shared" si="481"/>
        <v>&lt;177 micron (NGR)</v>
      </c>
      <c r="L2861">
        <v>27</v>
      </c>
      <c r="M2861" t="s">
        <v>76</v>
      </c>
      <c r="N2861">
        <v>522</v>
      </c>
      <c r="O2861" t="s">
        <v>135</v>
      </c>
      <c r="P2861" t="s">
        <v>92</v>
      </c>
      <c r="Q2861" t="s">
        <v>39</v>
      </c>
      <c r="R2861" t="s">
        <v>92</v>
      </c>
      <c r="S2861" t="s">
        <v>136</v>
      </c>
      <c r="T2861" t="s">
        <v>40</v>
      </c>
      <c r="U2861" t="s">
        <v>4928</v>
      </c>
      <c r="V2861" t="s">
        <v>106</v>
      </c>
      <c r="W2861" t="s">
        <v>40</v>
      </c>
      <c r="X2861" t="s">
        <v>43</v>
      </c>
      <c r="Y2861" t="s">
        <v>39</v>
      </c>
      <c r="Z2861" t="s">
        <v>214</v>
      </c>
      <c r="AA2861" t="s">
        <v>135</v>
      </c>
      <c r="AB2861" t="s">
        <v>519</v>
      </c>
      <c r="AC2861" t="s">
        <v>57</v>
      </c>
      <c r="AD2861" t="s">
        <v>214</v>
      </c>
    </row>
    <row r="2862" spans="1:30" hidden="1" x14ac:dyDescent="0.3">
      <c r="A2862" t="s">
        <v>12107</v>
      </c>
      <c r="B2862" t="s">
        <v>12108</v>
      </c>
      <c r="C2862" s="1" t="str">
        <f t="shared" si="478"/>
        <v>21:0506</v>
      </c>
      <c r="D2862" s="1" t="str">
        <f>HYPERLINK("http://geochem.nrcan.gc.ca/cdogs/content/svy/svy_e.htm", "")</f>
        <v/>
      </c>
      <c r="G2862" s="1" t="str">
        <f>HYPERLINK("http://geochem.nrcan.gc.ca/cdogs/content/cr_/cr_00060_e.htm", "60")</f>
        <v>60</v>
      </c>
      <c r="J2862" t="s">
        <v>161</v>
      </c>
      <c r="K2862" t="s">
        <v>162</v>
      </c>
      <c r="L2862">
        <v>27</v>
      </c>
      <c r="M2862" t="s">
        <v>163</v>
      </c>
      <c r="N2862">
        <v>523</v>
      </c>
      <c r="O2862" t="s">
        <v>364</v>
      </c>
      <c r="P2862" t="s">
        <v>67</v>
      </c>
      <c r="Q2862" t="s">
        <v>68</v>
      </c>
      <c r="R2862" t="s">
        <v>67</v>
      </c>
      <c r="S2862" t="s">
        <v>68</v>
      </c>
      <c r="T2862" t="s">
        <v>40</v>
      </c>
      <c r="U2862" t="s">
        <v>305</v>
      </c>
      <c r="V2862" t="s">
        <v>167</v>
      </c>
      <c r="W2862" t="s">
        <v>40</v>
      </c>
      <c r="X2862" t="s">
        <v>39</v>
      </c>
      <c r="Y2862" t="s">
        <v>136</v>
      </c>
      <c r="Z2862" t="s">
        <v>134</v>
      </c>
      <c r="AA2862" t="s">
        <v>204</v>
      </c>
      <c r="AB2862" t="s">
        <v>306</v>
      </c>
      <c r="AC2862" t="s">
        <v>1720</v>
      </c>
      <c r="AD2862" t="s">
        <v>170</v>
      </c>
    </row>
    <row r="2863" spans="1:30" hidden="1" x14ac:dyDescent="0.3">
      <c r="A2863" t="s">
        <v>12109</v>
      </c>
      <c r="B2863" t="s">
        <v>12110</v>
      </c>
      <c r="C2863" s="1" t="str">
        <f t="shared" si="478"/>
        <v>21:0506</v>
      </c>
      <c r="D2863" s="1" t="str">
        <f t="shared" ref="D2863:D2882" si="482">HYPERLINK("http://geochem.nrcan.gc.ca/cdogs/content/svy/svy210168_e.htm", "21:0168")</f>
        <v>21:0168</v>
      </c>
      <c r="E2863" t="s">
        <v>12101</v>
      </c>
      <c r="F2863" t="s">
        <v>12111</v>
      </c>
      <c r="H2863">
        <v>54.799928600000001</v>
      </c>
      <c r="I2863">
        <v>-61.834918199999997</v>
      </c>
      <c r="J2863" s="1" t="str">
        <f t="shared" ref="J2863:J2882" si="483">HYPERLINK("http://geochem.nrcan.gc.ca/cdogs/content/kwd/kwd020027_e.htm", "NGR lake sediment grab sample")</f>
        <v>NGR lake sediment grab sample</v>
      </c>
      <c r="K2863" s="1" t="str">
        <f t="shared" ref="K2863:K2882" si="484">HYPERLINK("http://geochem.nrcan.gc.ca/cdogs/content/kwd/kwd080006_e.htm", "&lt;177 micron (NGR)")</f>
        <v>&lt;177 micron (NGR)</v>
      </c>
      <c r="L2863">
        <v>27</v>
      </c>
      <c r="M2863" t="s">
        <v>52</v>
      </c>
      <c r="N2863">
        <v>524</v>
      </c>
      <c r="O2863" t="s">
        <v>414</v>
      </c>
      <c r="P2863" t="s">
        <v>131</v>
      </c>
      <c r="Q2863" t="s">
        <v>55</v>
      </c>
      <c r="R2863" t="s">
        <v>79</v>
      </c>
      <c r="S2863" t="s">
        <v>55</v>
      </c>
      <c r="T2863" t="s">
        <v>40</v>
      </c>
      <c r="U2863" t="s">
        <v>93</v>
      </c>
      <c r="V2863" t="s">
        <v>94</v>
      </c>
      <c r="W2863" t="s">
        <v>40</v>
      </c>
      <c r="X2863" t="s">
        <v>43</v>
      </c>
      <c r="Y2863" t="s">
        <v>39</v>
      </c>
      <c r="Z2863" t="s">
        <v>164</v>
      </c>
      <c r="AA2863" t="s">
        <v>204</v>
      </c>
      <c r="AB2863" t="s">
        <v>294</v>
      </c>
      <c r="AC2863" t="s">
        <v>144</v>
      </c>
      <c r="AD2863" t="s">
        <v>83</v>
      </c>
    </row>
    <row r="2864" spans="1:30" hidden="1" x14ac:dyDescent="0.3">
      <c r="A2864" t="s">
        <v>12112</v>
      </c>
      <c r="B2864" t="s">
        <v>12113</v>
      </c>
      <c r="C2864" s="1" t="str">
        <f t="shared" si="478"/>
        <v>21:0506</v>
      </c>
      <c r="D2864" s="1" t="str">
        <f t="shared" si="482"/>
        <v>21:0168</v>
      </c>
      <c r="E2864" t="s">
        <v>12101</v>
      </c>
      <c r="F2864" t="s">
        <v>12114</v>
      </c>
      <c r="H2864">
        <v>54.799928600000001</v>
      </c>
      <c r="I2864">
        <v>-61.834918199999997</v>
      </c>
      <c r="J2864" s="1" t="str">
        <f t="shared" si="483"/>
        <v>NGR lake sediment grab sample</v>
      </c>
      <c r="K2864" s="1" t="str">
        <f t="shared" si="484"/>
        <v>&lt;177 micron (NGR)</v>
      </c>
      <c r="L2864">
        <v>27</v>
      </c>
      <c r="M2864" t="s">
        <v>65</v>
      </c>
      <c r="N2864">
        <v>525</v>
      </c>
      <c r="O2864" t="s">
        <v>255</v>
      </c>
      <c r="P2864" t="s">
        <v>38</v>
      </c>
      <c r="Q2864" t="s">
        <v>95</v>
      </c>
      <c r="R2864" t="s">
        <v>92</v>
      </c>
      <c r="S2864" t="s">
        <v>37</v>
      </c>
      <c r="T2864" t="s">
        <v>40</v>
      </c>
      <c r="U2864" t="s">
        <v>789</v>
      </c>
      <c r="V2864" t="s">
        <v>144</v>
      </c>
      <c r="W2864" t="s">
        <v>40</v>
      </c>
      <c r="X2864" t="s">
        <v>70</v>
      </c>
      <c r="Y2864" t="s">
        <v>95</v>
      </c>
      <c r="Z2864" t="s">
        <v>164</v>
      </c>
      <c r="AA2864" t="s">
        <v>204</v>
      </c>
      <c r="AB2864" t="s">
        <v>992</v>
      </c>
      <c r="AC2864" t="s">
        <v>144</v>
      </c>
      <c r="AD2864" t="s">
        <v>58</v>
      </c>
    </row>
    <row r="2865" spans="1:30" hidden="1" x14ac:dyDescent="0.3">
      <c r="A2865" t="s">
        <v>12115</v>
      </c>
      <c r="B2865" t="s">
        <v>12116</v>
      </c>
      <c r="C2865" s="1" t="str">
        <f t="shared" si="478"/>
        <v>21:0506</v>
      </c>
      <c r="D2865" s="1" t="str">
        <f t="shared" si="482"/>
        <v>21:0168</v>
      </c>
      <c r="E2865" t="s">
        <v>12117</v>
      </c>
      <c r="F2865" t="s">
        <v>12118</v>
      </c>
      <c r="H2865">
        <v>54.821187700000003</v>
      </c>
      <c r="I2865">
        <v>-61.796654500000002</v>
      </c>
      <c r="J2865" s="1" t="str">
        <f t="shared" si="483"/>
        <v>NGR lake sediment grab sample</v>
      </c>
      <c r="K2865" s="1" t="str">
        <f t="shared" si="484"/>
        <v>&lt;177 micron (NGR)</v>
      </c>
      <c r="L2865">
        <v>27</v>
      </c>
      <c r="M2865" t="s">
        <v>91</v>
      </c>
      <c r="N2865">
        <v>526</v>
      </c>
      <c r="O2865" t="s">
        <v>391</v>
      </c>
      <c r="P2865" t="s">
        <v>119</v>
      </c>
      <c r="Q2865" t="s">
        <v>39</v>
      </c>
      <c r="R2865" t="s">
        <v>153</v>
      </c>
      <c r="S2865" t="s">
        <v>68</v>
      </c>
      <c r="T2865" t="s">
        <v>40</v>
      </c>
      <c r="U2865" t="s">
        <v>1871</v>
      </c>
      <c r="V2865" t="s">
        <v>264</v>
      </c>
      <c r="W2865" t="s">
        <v>40</v>
      </c>
      <c r="X2865" t="s">
        <v>43</v>
      </c>
      <c r="Y2865" t="s">
        <v>55</v>
      </c>
      <c r="Z2865" t="s">
        <v>35</v>
      </c>
      <c r="AA2865" t="s">
        <v>134</v>
      </c>
      <c r="AB2865" t="s">
        <v>566</v>
      </c>
      <c r="AC2865" t="s">
        <v>233</v>
      </c>
      <c r="AD2865" t="s">
        <v>58</v>
      </c>
    </row>
    <row r="2866" spans="1:30" hidden="1" x14ac:dyDescent="0.3">
      <c r="A2866" t="s">
        <v>12119</v>
      </c>
      <c r="B2866" t="s">
        <v>12120</v>
      </c>
      <c r="C2866" s="1" t="str">
        <f t="shared" si="478"/>
        <v>21:0506</v>
      </c>
      <c r="D2866" s="1" t="str">
        <f t="shared" si="482"/>
        <v>21:0168</v>
      </c>
      <c r="E2866" t="s">
        <v>12121</v>
      </c>
      <c r="F2866" t="s">
        <v>12122</v>
      </c>
      <c r="H2866">
        <v>54.796472600000001</v>
      </c>
      <c r="I2866">
        <v>-61.768020999999997</v>
      </c>
      <c r="J2866" s="1" t="str">
        <f t="shared" si="483"/>
        <v>NGR lake sediment grab sample</v>
      </c>
      <c r="K2866" s="1" t="str">
        <f t="shared" si="484"/>
        <v>&lt;177 micron (NGR)</v>
      </c>
      <c r="L2866">
        <v>27</v>
      </c>
      <c r="M2866" t="s">
        <v>102</v>
      </c>
      <c r="N2866">
        <v>527</v>
      </c>
      <c r="O2866" t="s">
        <v>648</v>
      </c>
      <c r="P2866" t="s">
        <v>153</v>
      </c>
      <c r="Q2866" t="s">
        <v>95</v>
      </c>
      <c r="R2866" t="s">
        <v>202</v>
      </c>
      <c r="S2866" t="s">
        <v>67</v>
      </c>
      <c r="T2866" t="s">
        <v>40</v>
      </c>
      <c r="U2866" t="s">
        <v>12123</v>
      </c>
      <c r="V2866" t="s">
        <v>1986</v>
      </c>
      <c r="W2866" t="s">
        <v>194</v>
      </c>
      <c r="X2866" t="s">
        <v>43</v>
      </c>
      <c r="Y2866" t="s">
        <v>37</v>
      </c>
      <c r="Z2866" t="s">
        <v>135</v>
      </c>
      <c r="AA2866" t="s">
        <v>58</v>
      </c>
      <c r="AB2866" t="s">
        <v>825</v>
      </c>
      <c r="AC2866" t="s">
        <v>144</v>
      </c>
      <c r="AD2866" t="s">
        <v>258</v>
      </c>
    </row>
    <row r="2867" spans="1:30" hidden="1" x14ac:dyDescent="0.3">
      <c r="A2867" t="s">
        <v>12124</v>
      </c>
      <c r="B2867" t="s">
        <v>12125</v>
      </c>
      <c r="C2867" s="1" t="str">
        <f t="shared" si="478"/>
        <v>21:0506</v>
      </c>
      <c r="D2867" s="1" t="str">
        <f t="shared" si="482"/>
        <v>21:0168</v>
      </c>
      <c r="E2867" t="s">
        <v>12126</v>
      </c>
      <c r="F2867" t="s">
        <v>12127</v>
      </c>
      <c r="H2867">
        <v>54.785181199999997</v>
      </c>
      <c r="I2867">
        <v>-61.717419399999997</v>
      </c>
      <c r="J2867" s="1" t="str">
        <f t="shared" si="483"/>
        <v>NGR lake sediment grab sample</v>
      </c>
      <c r="K2867" s="1" t="str">
        <f t="shared" si="484"/>
        <v>&lt;177 micron (NGR)</v>
      </c>
      <c r="L2867">
        <v>27</v>
      </c>
      <c r="M2867" t="s">
        <v>113</v>
      </c>
      <c r="N2867">
        <v>528</v>
      </c>
      <c r="O2867" t="s">
        <v>283</v>
      </c>
      <c r="P2867" t="s">
        <v>36</v>
      </c>
      <c r="Q2867" t="s">
        <v>95</v>
      </c>
      <c r="R2867" t="s">
        <v>79</v>
      </c>
      <c r="S2867" t="s">
        <v>202</v>
      </c>
      <c r="T2867" t="s">
        <v>40</v>
      </c>
      <c r="U2867" t="s">
        <v>12128</v>
      </c>
      <c r="V2867" t="s">
        <v>714</v>
      </c>
      <c r="W2867" t="s">
        <v>649</v>
      </c>
      <c r="X2867" t="s">
        <v>70</v>
      </c>
      <c r="Y2867" t="s">
        <v>55</v>
      </c>
      <c r="Z2867" t="s">
        <v>263</v>
      </c>
      <c r="AA2867" t="s">
        <v>58</v>
      </c>
      <c r="AB2867" t="s">
        <v>2003</v>
      </c>
      <c r="AC2867" t="s">
        <v>233</v>
      </c>
      <c r="AD2867" t="s">
        <v>214</v>
      </c>
    </row>
    <row r="2868" spans="1:30" hidden="1" x14ac:dyDescent="0.3">
      <c r="A2868" t="s">
        <v>12129</v>
      </c>
      <c r="B2868" t="s">
        <v>12130</v>
      </c>
      <c r="C2868" s="1" t="str">
        <f t="shared" si="478"/>
        <v>21:0506</v>
      </c>
      <c r="D2868" s="1" t="str">
        <f t="shared" si="482"/>
        <v>21:0168</v>
      </c>
      <c r="E2868" t="s">
        <v>12131</v>
      </c>
      <c r="F2868" t="s">
        <v>12132</v>
      </c>
      <c r="H2868">
        <v>54.797324099999997</v>
      </c>
      <c r="I2868">
        <v>-61.665824899999997</v>
      </c>
      <c r="J2868" s="1" t="str">
        <f t="shared" si="483"/>
        <v>NGR lake sediment grab sample</v>
      </c>
      <c r="K2868" s="1" t="str">
        <f t="shared" si="484"/>
        <v>&lt;177 micron (NGR)</v>
      </c>
      <c r="L2868">
        <v>27</v>
      </c>
      <c r="M2868" t="s">
        <v>127</v>
      </c>
      <c r="N2868">
        <v>529</v>
      </c>
      <c r="O2868" t="s">
        <v>403</v>
      </c>
      <c r="P2868" t="s">
        <v>202</v>
      </c>
      <c r="Q2868" t="s">
        <v>39</v>
      </c>
      <c r="R2868" t="s">
        <v>119</v>
      </c>
      <c r="S2868" t="s">
        <v>68</v>
      </c>
      <c r="T2868" t="s">
        <v>40</v>
      </c>
      <c r="U2868" t="s">
        <v>4486</v>
      </c>
      <c r="V2868" t="s">
        <v>60</v>
      </c>
      <c r="W2868" t="s">
        <v>40</v>
      </c>
      <c r="X2868" t="s">
        <v>301</v>
      </c>
      <c r="Y2868" t="s">
        <v>95</v>
      </c>
      <c r="Z2868" t="s">
        <v>135</v>
      </c>
      <c r="AA2868" t="s">
        <v>135</v>
      </c>
      <c r="AB2868" t="s">
        <v>2444</v>
      </c>
      <c r="AC2868" t="s">
        <v>239</v>
      </c>
      <c r="AD2868" t="s">
        <v>258</v>
      </c>
    </row>
    <row r="2869" spans="1:30" hidden="1" x14ac:dyDescent="0.3">
      <c r="A2869" t="s">
        <v>12133</v>
      </c>
      <c r="B2869" t="s">
        <v>12134</v>
      </c>
      <c r="C2869" s="1" t="str">
        <f t="shared" si="478"/>
        <v>21:0506</v>
      </c>
      <c r="D2869" s="1" t="str">
        <f t="shared" si="482"/>
        <v>21:0168</v>
      </c>
      <c r="E2869" t="s">
        <v>12135</v>
      </c>
      <c r="F2869" t="s">
        <v>12136</v>
      </c>
      <c r="H2869">
        <v>54.788938999999999</v>
      </c>
      <c r="I2869">
        <v>-61.621636100000003</v>
      </c>
      <c r="J2869" s="1" t="str">
        <f t="shared" si="483"/>
        <v>NGR lake sediment grab sample</v>
      </c>
      <c r="K2869" s="1" t="str">
        <f t="shared" si="484"/>
        <v>&lt;177 micron (NGR)</v>
      </c>
      <c r="L2869">
        <v>27</v>
      </c>
      <c r="M2869" t="s">
        <v>142</v>
      </c>
      <c r="N2869">
        <v>530</v>
      </c>
      <c r="O2869" t="s">
        <v>263</v>
      </c>
      <c r="P2869" t="s">
        <v>38</v>
      </c>
      <c r="Q2869" t="s">
        <v>95</v>
      </c>
      <c r="R2869" t="s">
        <v>202</v>
      </c>
      <c r="S2869" t="s">
        <v>131</v>
      </c>
      <c r="T2869" t="s">
        <v>40</v>
      </c>
      <c r="U2869" t="s">
        <v>810</v>
      </c>
      <c r="V2869" t="s">
        <v>518</v>
      </c>
      <c r="W2869" t="s">
        <v>40</v>
      </c>
      <c r="X2869" t="s">
        <v>43</v>
      </c>
      <c r="Y2869" t="s">
        <v>95</v>
      </c>
      <c r="Z2869" t="s">
        <v>164</v>
      </c>
      <c r="AA2869" t="s">
        <v>204</v>
      </c>
      <c r="AB2869" t="s">
        <v>4338</v>
      </c>
      <c r="AC2869" t="s">
        <v>94</v>
      </c>
      <c r="AD2869" t="s">
        <v>314</v>
      </c>
    </row>
    <row r="2870" spans="1:30" hidden="1" x14ac:dyDescent="0.3">
      <c r="A2870" t="s">
        <v>12137</v>
      </c>
      <c r="B2870" t="s">
        <v>12138</v>
      </c>
      <c r="C2870" s="1" t="str">
        <f t="shared" si="478"/>
        <v>21:0506</v>
      </c>
      <c r="D2870" s="1" t="str">
        <f t="shared" si="482"/>
        <v>21:0168</v>
      </c>
      <c r="E2870" t="s">
        <v>12139</v>
      </c>
      <c r="F2870" t="s">
        <v>12140</v>
      </c>
      <c r="H2870">
        <v>54.777069699999998</v>
      </c>
      <c r="I2870">
        <v>-61.550969199999997</v>
      </c>
      <c r="J2870" s="1" t="str">
        <f t="shared" si="483"/>
        <v>NGR lake sediment grab sample</v>
      </c>
      <c r="K2870" s="1" t="str">
        <f t="shared" si="484"/>
        <v>&lt;177 micron (NGR)</v>
      </c>
      <c r="L2870">
        <v>27</v>
      </c>
      <c r="M2870" t="s">
        <v>150</v>
      </c>
      <c r="N2870">
        <v>531</v>
      </c>
      <c r="O2870" t="s">
        <v>414</v>
      </c>
      <c r="P2870" t="s">
        <v>193</v>
      </c>
      <c r="Q2870" t="s">
        <v>95</v>
      </c>
      <c r="R2870" t="s">
        <v>92</v>
      </c>
      <c r="S2870" t="s">
        <v>38</v>
      </c>
      <c r="T2870" t="s">
        <v>40</v>
      </c>
      <c r="U2870" t="s">
        <v>853</v>
      </c>
      <c r="V2870" t="s">
        <v>179</v>
      </c>
      <c r="W2870" t="s">
        <v>40</v>
      </c>
      <c r="X2870" t="s">
        <v>39</v>
      </c>
      <c r="Y2870" t="s">
        <v>95</v>
      </c>
      <c r="Z2870" t="s">
        <v>134</v>
      </c>
      <c r="AA2870" t="s">
        <v>58</v>
      </c>
      <c r="AB2870" t="s">
        <v>11475</v>
      </c>
      <c r="AC2870" t="s">
        <v>239</v>
      </c>
      <c r="AD2870" t="s">
        <v>58</v>
      </c>
    </row>
    <row r="2871" spans="1:30" hidden="1" x14ac:dyDescent="0.3">
      <c r="A2871" t="s">
        <v>12141</v>
      </c>
      <c r="B2871" t="s">
        <v>12142</v>
      </c>
      <c r="C2871" s="1" t="str">
        <f t="shared" si="478"/>
        <v>21:0506</v>
      </c>
      <c r="D2871" s="1" t="str">
        <f t="shared" si="482"/>
        <v>21:0168</v>
      </c>
      <c r="E2871" t="s">
        <v>12143</v>
      </c>
      <c r="F2871" t="s">
        <v>12144</v>
      </c>
      <c r="H2871">
        <v>54.7893598</v>
      </c>
      <c r="I2871">
        <v>-61.506825499999998</v>
      </c>
      <c r="J2871" s="1" t="str">
        <f t="shared" si="483"/>
        <v>NGR lake sediment grab sample</v>
      </c>
      <c r="K2871" s="1" t="str">
        <f t="shared" si="484"/>
        <v>&lt;177 micron (NGR)</v>
      </c>
      <c r="L2871">
        <v>27</v>
      </c>
      <c r="M2871" t="s">
        <v>175</v>
      </c>
      <c r="N2871">
        <v>532</v>
      </c>
      <c r="O2871" t="s">
        <v>873</v>
      </c>
      <c r="P2871" t="s">
        <v>165</v>
      </c>
      <c r="Q2871" t="s">
        <v>95</v>
      </c>
      <c r="R2871" t="s">
        <v>119</v>
      </c>
      <c r="S2871" t="s">
        <v>92</v>
      </c>
      <c r="T2871" t="s">
        <v>40</v>
      </c>
      <c r="U2871" t="s">
        <v>86</v>
      </c>
      <c r="V2871" t="s">
        <v>714</v>
      </c>
      <c r="W2871" t="s">
        <v>40</v>
      </c>
      <c r="X2871" t="s">
        <v>179</v>
      </c>
      <c r="Y2871" t="s">
        <v>37</v>
      </c>
      <c r="Z2871" t="s">
        <v>263</v>
      </c>
      <c r="AA2871" t="s">
        <v>44</v>
      </c>
      <c r="AB2871" t="s">
        <v>205</v>
      </c>
      <c r="AC2871" t="s">
        <v>239</v>
      </c>
      <c r="AD2871" t="s">
        <v>58</v>
      </c>
    </row>
    <row r="2872" spans="1:30" hidden="1" x14ac:dyDescent="0.3">
      <c r="A2872" t="s">
        <v>12145</v>
      </c>
      <c r="B2872" t="s">
        <v>12146</v>
      </c>
      <c r="C2872" s="1" t="str">
        <f t="shared" si="478"/>
        <v>21:0506</v>
      </c>
      <c r="D2872" s="1" t="str">
        <f t="shared" si="482"/>
        <v>21:0168</v>
      </c>
      <c r="E2872" t="s">
        <v>12147</v>
      </c>
      <c r="F2872" t="s">
        <v>12148</v>
      </c>
      <c r="H2872">
        <v>54.778751399999997</v>
      </c>
      <c r="I2872">
        <v>-61.454924900000002</v>
      </c>
      <c r="J2872" s="1" t="str">
        <f t="shared" si="483"/>
        <v>NGR lake sediment grab sample</v>
      </c>
      <c r="K2872" s="1" t="str">
        <f t="shared" si="484"/>
        <v>&lt;177 micron (NGR)</v>
      </c>
      <c r="L2872">
        <v>27</v>
      </c>
      <c r="M2872" t="s">
        <v>184</v>
      </c>
      <c r="N2872">
        <v>533</v>
      </c>
      <c r="O2872" t="s">
        <v>423</v>
      </c>
      <c r="P2872" t="s">
        <v>36</v>
      </c>
      <c r="Q2872" t="s">
        <v>95</v>
      </c>
      <c r="R2872" t="s">
        <v>119</v>
      </c>
      <c r="S2872" t="s">
        <v>193</v>
      </c>
      <c r="T2872" t="s">
        <v>40</v>
      </c>
      <c r="U2872" t="s">
        <v>1174</v>
      </c>
      <c r="V2872" t="s">
        <v>620</v>
      </c>
      <c r="W2872" t="s">
        <v>248</v>
      </c>
      <c r="X2872" t="s">
        <v>43</v>
      </c>
      <c r="Y2872" t="s">
        <v>95</v>
      </c>
      <c r="Z2872" t="s">
        <v>263</v>
      </c>
      <c r="AA2872" t="s">
        <v>44</v>
      </c>
      <c r="AB2872" t="s">
        <v>1842</v>
      </c>
      <c r="AC2872" t="s">
        <v>144</v>
      </c>
      <c r="AD2872" t="s">
        <v>258</v>
      </c>
    </row>
    <row r="2873" spans="1:30" hidden="1" x14ac:dyDescent="0.3">
      <c r="A2873" t="s">
        <v>12149</v>
      </c>
      <c r="B2873" t="s">
        <v>12150</v>
      </c>
      <c r="C2873" s="1" t="str">
        <f t="shared" si="478"/>
        <v>21:0506</v>
      </c>
      <c r="D2873" s="1" t="str">
        <f t="shared" si="482"/>
        <v>21:0168</v>
      </c>
      <c r="E2873" t="s">
        <v>12151</v>
      </c>
      <c r="F2873" t="s">
        <v>12152</v>
      </c>
      <c r="H2873">
        <v>54.792054100000001</v>
      </c>
      <c r="I2873">
        <v>-61.381902799999999</v>
      </c>
      <c r="J2873" s="1" t="str">
        <f t="shared" si="483"/>
        <v>NGR lake sediment grab sample</v>
      </c>
      <c r="K2873" s="1" t="str">
        <f t="shared" si="484"/>
        <v>&lt;177 micron (NGR)</v>
      </c>
      <c r="L2873">
        <v>27</v>
      </c>
      <c r="M2873" t="s">
        <v>191</v>
      </c>
      <c r="N2873">
        <v>534</v>
      </c>
      <c r="O2873" t="s">
        <v>344</v>
      </c>
      <c r="P2873" t="s">
        <v>232</v>
      </c>
      <c r="Q2873" t="s">
        <v>39</v>
      </c>
      <c r="R2873" t="s">
        <v>67</v>
      </c>
      <c r="S2873" t="s">
        <v>232</v>
      </c>
      <c r="T2873" t="s">
        <v>40</v>
      </c>
      <c r="U2873" t="s">
        <v>1180</v>
      </c>
      <c r="V2873" t="s">
        <v>1503</v>
      </c>
      <c r="W2873" t="s">
        <v>194</v>
      </c>
      <c r="X2873" t="s">
        <v>179</v>
      </c>
      <c r="Y2873" t="s">
        <v>39</v>
      </c>
      <c r="Z2873" t="s">
        <v>314</v>
      </c>
      <c r="AA2873" t="s">
        <v>214</v>
      </c>
      <c r="AB2873" t="s">
        <v>936</v>
      </c>
      <c r="AC2873" t="s">
        <v>42</v>
      </c>
      <c r="AD2873" t="s">
        <v>314</v>
      </c>
    </row>
    <row r="2874" spans="1:30" hidden="1" x14ac:dyDescent="0.3">
      <c r="A2874" t="s">
        <v>12153</v>
      </c>
      <c r="B2874" t="s">
        <v>12154</v>
      </c>
      <c r="C2874" s="1" t="str">
        <f t="shared" si="478"/>
        <v>21:0506</v>
      </c>
      <c r="D2874" s="1" t="str">
        <f t="shared" si="482"/>
        <v>21:0168</v>
      </c>
      <c r="E2874" t="s">
        <v>12155</v>
      </c>
      <c r="F2874" t="s">
        <v>12156</v>
      </c>
      <c r="H2874">
        <v>54.488809199999999</v>
      </c>
      <c r="I2874">
        <v>-61.080069100000003</v>
      </c>
      <c r="J2874" s="1" t="str">
        <f t="shared" si="483"/>
        <v>NGR lake sediment grab sample</v>
      </c>
      <c r="K2874" s="1" t="str">
        <f t="shared" si="484"/>
        <v>&lt;177 micron (NGR)</v>
      </c>
      <c r="L2874">
        <v>27</v>
      </c>
      <c r="M2874" t="s">
        <v>201</v>
      </c>
      <c r="N2874">
        <v>535</v>
      </c>
      <c r="O2874" t="s">
        <v>392</v>
      </c>
      <c r="P2874" t="s">
        <v>71</v>
      </c>
      <c r="Q2874" t="s">
        <v>68</v>
      </c>
      <c r="R2874" t="s">
        <v>135</v>
      </c>
      <c r="S2874" t="s">
        <v>202</v>
      </c>
      <c r="T2874" t="s">
        <v>649</v>
      </c>
      <c r="U2874" t="s">
        <v>6392</v>
      </c>
      <c r="V2874" t="s">
        <v>351</v>
      </c>
      <c r="W2874" t="s">
        <v>60</v>
      </c>
      <c r="X2874" t="s">
        <v>70</v>
      </c>
      <c r="Y2874" t="s">
        <v>37</v>
      </c>
      <c r="Z2874" t="s">
        <v>263</v>
      </c>
      <c r="AA2874" t="s">
        <v>71</v>
      </c>
      <c r="AB2874" t="s">
        <v>1788</v>
      </c>
      <c r="AC2874" t="s">
        <v>777</v>
      </c>
      <c r="AD2874" t="s">
        <v>241</v>
      </c>
    </row>
    <row r="2875" spans="1:30" hidden="1" x14ac:dyDescent="0.3">
      <c r="A2875" t="s">
        <v>12157</v>
      </c>
      <c r="B2875" t="s">
        <v>12158</v>
      </c>
      <c r="C2875" s="1" t="str">
        <f t="shared" si="478"/>
        <v>21:0506</v>
      </c>
      <c r="D2875" s="1" t="str">
        <f t="shared" si="482"/>
        <v>21:0168</v>
      </c>
      <c r="E2875" t="s">
        <v>12159</v>
      </c>
      <c r="F2875" t="s">
        <v>12160</v>
      </c>
      <c r="H2875">
        <v>54.479540299999996</v>
      </c>
      <c r="I2875">
        <v>-61.119418500000002</v>
      </c>
      <c r="J2875" s="1" t="str">
        <f t="shared" si="483"/>
        <v>NGR lake sediment grab sample</v>
      </c>
      <c r="K2875" s="1" t="str">
        <f t="shared" si="484"/>
        <v>&lt;177 micron (NGR)</v>
      </c>
      <c r="L2875">
        <v>27</v>
      </c>
      <c r="M2875" t="s">
        <v>210</v>
      </c>
      <c r="N2875">
        <v>536</v>
      </c>
      <c r="O2875" t="s">
        <v>1142</v>
      </c>
      <c r="P2875" t="s">
        <v>45</v>
      </c>
      <c r="Q2875" t="s">
        <v>136</v>
      </c>
      <c r="R2875" t="s">
        <v>134</v>
      </c>
      <c r="S2875" t="s">
        <v>185</v>
      </c>
      <c r="T2875" t="s">
        <v>94</v>
      </c>
      <c r="U2875" t="s">
        <v>12161</v>
      </c>
      <c r="V2875" t="s">
        <v>55</v>
      </c>
      <c r="W2875" t="s">
        <v>42</v>
      </c>
      <c r="X2875" t="s">
        <v>55</v>
      </c>
      <c r="Y2875" t="s">
        <v>92</v>
      </c>
      <c r="Z2875" t="s">
        <v>135</v>
      </c>
      <c r="AA2875" t="s">
        <v>196</v>
      </c>
      <c r="AB2875" t="s">
        <v>416</v>
      </c>
      <c r="AC2875" t="s">
        <v>12162</v>
      </c>
      <c r="AD2875" t="s">
        <v>48</v>
      </c>
    </row>
    <row r="2876" spans="1:30" hidden="1" x14ac:dyDescent="0.3">
      <c r="A2876" t="s">
        <v>12163</v>
      </c>
      <c r="B2876" t="s">
        <v>12164</v>
      </c>
      <c r="C2876" s="1" t="str">
        <f t="shared" si="478"/>
        <v>21:0506</v>
      </c>
      <c r="D2876" s="1" t="str">
        <f t="shared" si="482"/>
        <v>21:0168</v>
      </c>
      <c r="E2876" t="s">
        <v>12165</v>
      </c>
      <c r="F2876" t="s">
        <v>12166</v>
      </c>
      <c r="H2876">
        <v>54.475656499999999</v>
      </c>
      <c r="I2876">
        <v>-61.199641</v>
      </c>
      <c r="J2876" s="1" t="str">
        <f t="shared" si="483"/>
        <v>NGR lake sediment grab sample</v>
      </c>
      <c r="K2876" s="1" t="str">
        <f t="shared" si="484"/>
        <v>&lt;177 micron (NGR)</v>
      </c>
      <c r="L2876">
        <v>27</v>
      </c>
      <c r="M2876" t="s">
        <v>221</v>
      </c>
      <c r="N2876">
        <v>537</v>
      </c>
      <c r="O2876" t="s">
        <v>45</v>
      </c>
      <c r="P2876" t="s">
        <v>77</v>
      </c>
      <c r="Q2876" t="s">
        <v>145</v>
      </c>
      <c r="R2876" t="s">
        <v>193</v>
      </c>
      <c r="S2876" t="s">
        <v>68</v>
      </c>
      <c r="T2876" t="s">
        <v>117</v>
      </c>
      <c r="U2876" t="s">
        <v>1452</v>
      </c>
      <c r="V2876" t="s">
        <v>60</v>
      </c>
      <c r="W2876" t="s">
        <v>42</v>
      </c>
      <c r="X2876" t="s">
        <v>70</v>
      </c>
      <c r="Y2876" t="s">
        <v>95</v>
      </c>
      <c r="Z2876" t="s">
        <v>135</v>
      </c>
      <c r="AA2876" t="s">
        <v>258</v>
      </c>
      <c r="AB2876" t="s">
        <v>104</v>
      </c>
      <c r="AC2876" t="s">
        <v>130</v>
      </c>
      <c r="AD2876" t="s">
        <v>61</v>
      </c>
    </row>
    <row r="2877" spans="1:30" hidden="1" x14ac:dyDescent="0.3">
      <c r="A2877" t="s">
        <v>12167</v>
      </c>
      <c r="B2877" t="s">
        <v>12168</v>
      </c>
      <c r="C2877" s="1" t="str">
        <f t="shared" si="478"/>
        <v>21:0506</v>
      </c>
      <c r="D2877" s="1" t="str">
        <f t="shared" si="482"/>
        <v>21:0168</v>
      </c>
      <c r="E2877" t="s">
        <v>12169</v>
      </c>
      <c r="F2877" t="s">
        <v>12170</v>
      </c>
      <c r="H2877">
        <v>54.484978400000003</v>
      </c>
      <c r="I2877">
        <v>-61.269844599999999</v>
      </c>
      <c r="J2877" s="1" t="str">
        <f t="shared" si="483"/>
        <v>NGR lake sediment grab sample</v>
      </c>
      <c r="K2877" s="1" t="str">
        <f t="shared" si="484"/>
        <v>&lt;177 micron (NGR)</v>
      </c>
      <c r="L2877">
        <v>27</v>
      </c>
      <c r="M2877" t="s">
        <v>230</v>
      </c>
      <c r="N2877">
        <v>538</v>
      </c>
      <c r="O2877" t="s">
        <v>397</v>
      </c>
      <c r="P2877" t="s">
        <v>103</v>
      </c>
      <c r="Q2877" t="s">
        <v>55</v>
      </c>
      <c r="R2877" t="s">
        <v>92</v>
      </c>
      <c r="S2877" t="s">
        <v>136</v>
      </c>
      <c r="T2877" t="s">
        <v>40</v>
      </c>
      <c r="U2877" t="s">
        <v>641</v>
      </c>
      <c r="V2877" t="s">
        <v>239</v>
      </c>
      <c r="W2877" t="s">
        <v>40</v>
      </c>
      <c r="X2877" t="s">
        <v>339</v>
      </c>
      <c r="Y2877" t="s">
        <v>37</v>
      </c>
      <c r="Z2877" t="s">
        <v>204</v>
      </c>
      <c r="AA2877" t="s">
        <v>204</v>
      </c>
      <c r="AB2877" t="s">
        <v>120</v>
      </c>
      <c r="AC2877" t="s">
        <v>6229</v>
      </c>
      <c r="AD2877" t="s">
        <v>203</v>
      </c>
    </row>
    <row r="2878" spans="1:30" hidden="1" x14ac:dyDescent="0.3">
      <c r="A2878" t="s">
        <v>12171</v>
      </c>
      <c r="B2878" t="s">
        <v>12172</v>
      </c>
      <c r="C2878" s="1" t="str">
        <f t="shared" si="478"/>
        <v>21:0506</v>
      </c>
      <c r="D2878" s="1" t="str">
        <f t="shared" si="482"/>
        <v>21:0168</v>
      </c>
      <c r="E2878" t="s">
        <v>12173</v>
      </c>
      <c r="F2878" t="s">
        <v>12174</v>
      </c>
      <c r="H2878">
        <v>54.489505200000004</v>
      </c>
      <c r="I2878">
        <v>-61.314119300000002</v>
      </c>
      <c r="J2878" s="1" t="str">
        <f t="shared" si="483"/>
        <v>NGR lake sediment grab sample</v>
      </c>
      <c r="K2878" s="1" t="str">
        <f t="shared" si="484"/>
        <v>&lt;177 micron (NGR)</v>
      </c>
      <c r="L2878">
        <v>27</v>
      </c>
      <c r="M2878" t="s">
        <v>238</v>
      </c>
      <c r="N2878">
        <v>539</v>
      </c>
      <c r="O2878" t="s">
        <v>45</v>
      </c>
      <c r="P2878" t="s">
        <v>134</v>
      </c>
      <c r="Q2878" t="s">
        <v>37</v>
      </c>
      <c r="R2878" t="s">
        <v>67</v>
      </c>
      <c r="S2878" t="s">
        <v>202</v>
      </c>
      <c r="T2878" t="s">
        <v>40</v>
      </c>
      <c r="U2878" t="s">
        <v>4928</v>
      </c>
      <c r="V2878" t="s">
        <v>351</v>
      </c>
      <c r="W2878" t="s">
        <v>248</v>
      </c>
      <c r="X2878" t="s">
        <v>301</v>
      </c>
      <c r="Y2878" t="s">
        <v>39</v>
      </c>
      <c r="Z2878" t="s">
        <v>83</v>
      </c>
      <c r="AA2878" t="s">
        <v>135</v>
      </c>
      <c r="AB2878" t="s">
        <v>636</v>
      </c>
      <c r="AC2878" t="s">
        <v>485</v>
      </c>
      <c r="AD2878" t="s">
        <v>48</v>
      </c>
    </row>
    <row r="2879" spans="1:30" hidden="1" x14ac:dyDescent="0.3">
      <c r="A2879" t="s">
        <v>12175</v>
      </c>
      <c r="B2879" t="s">
        <v>12176</v>
      </c>
      <c r="C2879" s="1" t="str">
        <f t="shared" si="478"/>
        <v>21:0506</v>
      </c>
      <c r="D2879" s="1" t="str">
        <f t="shared" si="482"/>
        <v>21:0168</v>
      </c>
      <c r="E2879" t="s">
        <v>12177</v>
      </c>
      <c r="F2879" t="s">
        <v>12178</v>
      </c>
      <c r="H2879">
        <v>54.482300899999998</v>
      </c>
      <c r="I2879">
        <v>-61.341723299999998</v>
      </c>
      <c r="J2879" s="1" t="str">
        <f t="shared" si="483"/>
        <v>NGR lake sediment grab sample</v>
      </c>
      <c r="K2879" s="1" t="str">
        <f t="shared" si="484"/>
        <v>&lt;177 micron (NGR)</v>
      </c>
      <c r="L2879">
        <v>27</v>
      </c>
      <c r="M2879" t="s">
        <v>246</v>
      </c>
      <c r="N2879">
        <v>540</v>
      </c>
      <c r="O2879" t="s">
        <v>1139</v>
      </c>
      <c r="P2879" t="s">
        <v>576</v>
      </c>
      <c r="Q2879" t="s">
        <v>39</v>
      </c>
      <c r="R2879" t="s">
        <v>169</v>
      </c>
      <c r="S2879" t="s">
        <v>202</v>
      </c>
      <c r="T2879" t="s">
        <v>40</v>
      </c>
      <c r="U2879" t="s">
        <v>1609</v>
      </c>
      <c r="V2879" t="s">
        <v>1337</v>
      </c>
      <c r="W2879" t="s">
        <v>649</v>
      </c>
      <c r="X2879" t="s">
        <v>193</v>
      </c>
      <c r="Y2879" t="s">
        <v>136</v>
      </c>
      <c r="Z2879" t="s">
        <v>107</v>
      </c>
      <c r="AA2879" t="s">
        <v>258</v>
      </c>
      <c r="AB2879" t="s">
        <v>559</v>
      </c>
      <c r="AC2879" t="s">
        <v>7192</v>
      </c>
      <c r="AD2879" t="s">
        <v>392</v>
      </c>
    </row>
    <row r="2880" spans="1:30" hidden="1" x14ac:dyDescent="0.3">
      <c r="A2880" t="s">
        <v>12179</v>
      </c>
      <c r="B2880" t="s">
        <v>12180</v>
      </c>
      <c r="C2880" s="1" t="str">
        <f t="shared" si="478"/>
        <v>21:0506</v>
      </c>
      <c r="D2880" s="1" t="str">
        <f t="shared" si="482"/>
        <v>21:0168</v>
      </c>
      <c r="E2880" t="s">
        <v>12181</v>
      </c>
      <c r="F2880" t="s">
        <v>12182</v>
      </c>
      <c r="H2880">
        <v>54.483408099999998</v>
      </c>
      <c r="I2880">
        <v>-61.4073323</v>
      </c>
      <c r="J2880" s="1" t="str">
        <f t="shared" si="483"/>
        <v>NGR lake sediment grab sample</v>
      </c>
      <c r="K2880" s="1" t="str">
        <f t="shared" si="484"/>
        <v>&lt;177 micron (NGR)</v>
      </c>
      <c r="L2880">
        <v>28</v>
      </c>
      <c r="M2880" t="s">
        <v>34</v>
      </c>
      <c r="N2880">
        <v>541</v>
      </c>
      <c r="O2880" t="s">
        <v>263</v>
      </c>
      <c r="P2880" t="s">
        <v>232</v>
      </c>
      <c r="Q2880" t="s">
        <v>95</v>
      </c>
      <c r="R2880" t="s">
        <v>55</v>
      </c>
      <c r="S2880" t="s">
        <v>95</v>
      </c>
      <c r="T2880" t="s">
        <v>40</v>
      </c>
      <c r="U2880" t="s">
        <v>576</v>
      </c>
      <c r="V2880" t="s">
        <v>248</v>
      </c>
      <c r="W2880" t="s">
        <v>117</v>
      </c>
      <c r="X2880" t="s">
        <v>38</v>
      </c>
      <c r="Y2880" t="s">
        <v>38</v>
      </c>
      <c r="Z2880" t="s">
        <v>7597</v>
      </c>
      <c r="AA2880" t="s">
        <v>135</v>
      </c>
      <c r="AB2880" t="s">
        <v>3978</v>
      </c>
      <c r="AC2880" t="s">
        <v>479</v>
      </c>
      <c r="AD2880" t="s">
        <v>83</v>
      </c>
    </row>
    <row r="2881" spans="1:30" hidden="1" x14ac:dyDescent="0.3">
      <c r="A2881" t="s">
        <v>12183</v>
      </c>
      <c r="B2881" t="s">
        <v>12184</v>
      </c>
      <c r="C2881" s="1" t="str">
        <f t="shared" si="478"/>
        <v>21:0506</v>
      </c>
      <c r="D2881" s="1" t="str">
        <f t="shared" si="482"/>
        <v>21:0168</v>
      </c>
      <c r="E2881" t="s">
        <v>12181</v>
      </c>
      <c r="F2881" t="s">
        <v>12185</v>
      </c>
      <c r="H2881">
        <v>54.483408099999998</v>
      </c>
      <c r="I2881">
        <v>-61.4073323</v>
      </c>
      <c r="J2881" s="1" t="str">
        <f t="shared" si="483"/>
        <v>NGR lake sediment grab sample</v>
      </c>
      <c r="K2881" s="1" t="str">
        <f t="shared" si="484"/>
        <v>&lt;177 micron (NGR)</v>
      </c>
      <c r="L2881">
        <v>28</v>
      </c>
      <c r="M2881" t="s">
        <v>65</v>
      </c>
      <c r="N2881">
        <v>542</v>
      </c>
      <c r="O2881" t="s">
        <v>53</v>
      </c>
      <c r="P2881" t="s">
        <v>164</v>
      </c>
      <c r="Q2881" t="s">
        <v>95</v>
      </c>
      <c r="R2881" t="s">
        <v>55</v>
      </c>
      <c r="S2881" t="s">
        <v>39</v>
      </c>
      <c r="T2881" t="s">
        <v>40</v>
      </c>
      <c r="U2881" t="s">
        <v>255</v>
      </c>
      <c r="V2881" t="s">
        <v>649</v>
      </c>
      <c r="W2881" t="s">
        <v>40</v>
      </c>
      <c r="X2881" t="s">
        <v>136</v>
      </c>
      <c r="Y2881" t="s">
        <v>38</v>
      </c>
      <c r="Z2881" t="s">
        <v>216</v>
      </c>
      <c r="AA2881" t="s">
        <v>204</v>
      </c>
      <c r="AB2881" t="s">
        <v>721</v>
      </c>
      <c r="AC2881" t="s">
        <v>5465</v>
      </c>
      <c r="AD2881" t="s">
        <v>45</v>
      </c>
    </row>
    <row r="2882" spans="1:30" hidden="1" x14ac:dyDescent="0.3">
      <c r="A2882" t="s">
        <v>12186</v>
      </c>
      <c r="B2882" t="s">
        <v>12187</v>
      </c>
      <c r="C2882" s="1" t="str">
        <f t="shared" si="478"/>
        <v>21:0506</v>
      </c>
      <c r="D2882" s="1" t="str">
        <f t="shared" si="482"/>
        <v>21:0168</v>
      </c>
      <c r="E2882" t="s">
        <v>12181</v>
      </c>
      <c r="F2882" t="s">
        <v>12188</v>
      </c>
      <c r="H2882">
        <v>54.483408099999998</v>
      </c>
      <c r="I2882">
        <v>-61.4073323</v>
      </c>
      <c r="J2882" s="1" t="str">
        <f t="shared" si="483"/>
        <v>NGR lake sediment grab sample</v>
      </c>
      <c r="K2882" s="1" t="str">
        <f t="shared" si="484"/>
        <v>&lt;177 micron (NGR)</v>
      </c>
      <c r="L2882">
        <v>28</v>
      </c>
      <c r="M2882" t="s">
        <v>52</v>
      </c>
      <c r="N2882">
        <v>543</v>
      </c>
      <c r="O2882" t="s">
        <v>129</v>
      </c>
      <c r="P2882" t="s">
        <v>232</v>
      </c>
      <c r="Q2882" t="s">
        <v>95</v>
      </c>
      <c r="R2882" t="s">
        <v>37</v>
      </c>
      <c r="S2882" t="s">
        <v>39</v>
      </c>
      <c r="T2882" t="s">
        <v>40</v>
      </c>
      <c r="U2882" t="s">
        <v>576</v>
      </c>
      <c r="V2882" t="s">
        <v>649</v>
      </c>
      <c r="W2882" t="s">
        <v>40</v>
      </c>
      <c r="X2882" t="s">
        <v>301</v>
      </c>
      <c r="Y2882" t="s">
        <v>131</v>
      </c>
      <c r="Z2882" t="s">
        <v>170</v>
      </c>
      <c r="AA2882" t="s">
        <v>204</v>
      </c>
      <c r="AB2882" t="s">
        <v>1546</v>
      </c>
      <c r="AC2882" t="s">
        <v>6276</v>
      </c>
      <c r="AD2882" t="s">
        <v>45</v>
      </c>
    </row>
    <row r="2883" spans="1:30" hidden="1" x14ac:dyDescent="0.3">
      <c r="A2883" t="s">
        <v>12189</v>
      </c>
      <c r="B2883" t="s">
        <v>12190</v>
      </c>
      <c r="C2883" s="1" t="str">
        <f t="shared" si="478"/>
        <v>21:0506</v>
      </c>
      <c r="D2883" s="1" t="str">
        <f>HYPERLINK("http://geochem.nrcan.gc.ca/cdogs/content/svy/svy_e.htm", "")</f>
        <v/>
      </c>
      <c r="G2883" s="1" t="str">
        <f>HYPERLINK("http://geochem.nrcan.gc.ca/cdogs/content/cr_/cr_00060_e.htm", "60")</f>
        <v>60</v>
      </c>
      <c r="J2883" t="s">
        <v>161</v>
      </c>
      <c r="K2883" t="s">
        <v>162</v>
      </c>
      <c r="L2883">
        <v>28</v>
      </c>
      <c r="M2883" t="s">
        <v>163</v>
      </c>
      <c r="N2883">
        <v>544</v>
      </c>
      <c r="O2883" t="s">
        <v>135</v>
      </c>
      <c r="P2883" t="s">
        <v>165</v>
      </c>
      <c r="Q2883" t="s">
        <v>136</v>
      </c>
      <c r="R2883" t="s">
        <v>36</v>
      </c>
      <c r="S2883" t="s">
        <v>68</v>
      </c>
      <c r="T2883" t="s">
        <v>40</v>
      </c>
      <c r="U2883" t="s">
        <v>624</v>
      </c>
      <c r="V2883" t="s">
        <v>167</v>
      </c>
      <c r="W2883" t="s">
        <v>40</v>
      </c>
      <c r="X2883" t="s">
        <v>39</v>
      </c>
      <c r="Y2883" t="s">
        <v>55</v>
      </c>
      <c r="Z2883" t="s">
        <v>164</v>
      </c>
      <c r="AA2883" t="s">
        <v>204</v>
      </c>
      <c r="AB2883" t="s">
        <v>169</v>
      </c>
      <c r="AC2883" t="s">
        <v>277</v>
      </c>
      <c r="AD2883" t="s">
        <v>80</v>
      </c>
    </row>
    <row r="2884" spans="1:30" hidden="1" x14ac:dyDescent="0.3">
      <c r="A2884" t="s">
        <v>12191</v>
      </c>
      <c r="B2884" t="s">
        <v>12192</v>
      </c>
      <c r="C2884" s="1" t="str">
        <f t="shared" si="478"/>
        <v>21:0506</v>
      </c>
      <c r="D2884" s="1" t="str">
        <f t="shared" ref="D2884:D2908" si="485">HYPERLINK("http://geochem.nrcan.gc.ca/cdogs/content/svy/svy210168_e.htm", "21:0168")</f>
        <v>21:0168</v>
      </c>
      <c r="E2884" t="s">
        <v>12193</v>
      </c>
      <c r="F2884" t="s">
        <v>12194</v>
      </c>
      <c r="H2884">
        <v>54.478786300000003</v>
      </c>
      <c r="I2884">
        <v>-61.449356700000003</v>
      </c>
      <c r="J2884" s="1" t="str">
        <f t="shared" ref="J2884:J2908" si="486">HYPERLINK("http://geochem.nrcan.gc.ca/cdogs/content/kwd/kwd020027_e.htm", "NGR lake sediment grab sample")</f>
        <v>NGR lake sediment grab sample</v>
      </c>
      <c r="K2884" s="1" t="str">
        <f t="shared" ref="K2884:K2908" si="487">HYPERLINK("http://geochem.nrcan.gc.ca/cdogs/content/kwd/kwd080006_e.htm", "&lt;177 micron (NGR)")</f>
        <v>&lt;177 micron (NGR)</v>
      </c>
      <c r="L2884">
        <v>28</v>
      </c>
      <c r="M2884" t="s">
        <v>76</v>
      </c>
      <c r="N2884">
        <v>545</v>
      </c>
      <c r="O2884" t="s">
        <v>108</v>
      </c>
      <c r="P2884" t="s">
        <v>36</v>
      </c>
      <c r="Q2884" t="s">
        <v>95</v>
      </c>
      <c r="R2884" t="s">
        <v>38</v>
      </c>
      <c r="S2884" t="s">
        <v>39</v>
      </c>
      <c r="T2884" t="s">
        <v>40</v>
      </c>
      <c r="U2884" t="s">
        <v>77</v>
      </c>
      <c r="V2884" t="s">
        <v>233</v>
      </c>
      <c r="W2884" t="s">
        <v>40</v>
      </c>
      <c r="X2884" t="s">
        <v>39</v>
      </c>
      <c r="Y2884" t="s">
        <v>136</v>
      </c>
      <c r="Z2884" t="s">
        <v>211</v>
      </c>
      <c r="AA2884" t="s">
        <v>204</v>
      </c>
      <c r="AB2884" t="s">
        <v>249</v>
      </c>
      <c r="AC2884" t="s">
        <v>157</v>
      </c>
      <c r="AD2884" t="s">
        <v>83</v>
      </c>
    </row>
    <row r="2885" spans="1:30" hidden="1" x14ac:dyDescent="0.3">
      <c r="A2885" t="s">
        <v>12195</v>
      </c>
      <c r="B2885" t="s">
        <v>12196</v>
      </c>
      <c r="C2885" s="1" t="str">
        <f t="shared" si="478"/>
        <v>21:0506</v>
      </c>
      <c r="D2885" s="1" t="str">
        <f t="shared" si="485"/>
        <v>21:0168</v>
      </c>
      <c r="E2885" t="s">
        <v>12197</v>
      </c>
      <c r="F2885" t="s">
        <v>12198</v>
      </c>
      <c r="H2885">
        <v>54.493358999999998</v>
      </c>
      <c r="I2885">
        <v>-61.522765100000001</v>
      </c>
      <c r="J2885" s="1" t="str">
        <f t="shared" si="486"/>
        <v>NGR lake sediment grab sample</v>
      </c>
      <c r="K2885" s="1" t="str">
        <f t="shared" si="487"/>
        <v>&lt;177 micron (NGR)</v>
      </c>
      <c r="L2885">
        <v>28</v>
      </c>
      <c r="M2885" t="s">
        <v>91</v>
      </c>
      <c r="N2885">
        <v>546</v>
      </c>
      <c r="O2885" t="s">
        <v>299</v>
      </c>
      <c r="P2885" t="s">
        <v>304</v>
      </c>
      <c r="Q2885" t="s">
        <v>37</v>
      </c>
      <c r="R2885" t="s">
        <v>145</v>
      </c>
      <c r="S2885" t="s">
        <v>130</v>
      </c>
      <c r="T2885" t="s">
        <v>117</v>
      </c>
      <c r="U2885" t="s">
        <v>942</v>
      </c>
      <c r="V2885" t="s">
        <v>1249</v>
      </c>
      <c r="W2885" t="s">
        <v>117</v>
      </c>
      <c r="X2885" t="s">
        <v>55</v>
      </c>
      <c r="Y2885" t="s">
        <v>37</v>
      </c>
      <c r="Z2885" t="s">
        <v>214</v>
      </c>
      <c r="AA2885" t="s">
        <v>44</v>
      </c>
      <c r="AB2885" t="s">
        <v>96</v>
      </c>
      <c r="AC2885" t="s">
        <v>901</v>
      </c>
      <c r="AD2885" t="s">
        <v>324</v>
      </c>
    </row>
    <row r="2886" spans="1:30" hidden="1" x14ac:dyDescent="0.3">
      <c r="A2886" t="s">
        <v>12199</v>
      </c>
      <c r="B2886" t="s">
        <v>12200</v>
      </c>
      <c r="C2886" s="1" t="str">
        <f t="shared" si="478"/>
        <v>21:0506</v>
      </c>
      <c r="D2886" s="1" t="str">
        <f t="shared" si="485"/>
        <v>21:0168</v>
      </c>
      <c r="E2886" t="s">
        <v>12201</v>
      </c>
      <c r="F2886" t="s">
        <v>12202</v>
      </c>
      <c r="H2886">
        <v>54.498465699999997</v>
      </c>
      <c r="I2886">
        <v>-61.575301000000003</v>
      </c>
      <c r="J2886" s="1" t="str">
        <f t="shared" si="486"/>
        <v>NGR lake sediment grab sample</v>
      </c>
      <c r="K2886" s="1" t="str">
        <f t="shared" si="487"/>
        <v>&lt;177 micron (NGR)</v>
      </c>
      <c r="L2886">
        <v>28</v>
      </c>
      <c r="M2886" t="s">
        <v>102</v>
      </c>
      <c r="N2886">
        <v>547</v>
      </c>
      <c r="O2886" t="s">
        <v>391</v>
      </c>
      <c r="P2886" t="s">
        <v>192</v>
      </c>
      <c r="Q2886" t="s">
        <v>37</v>
      </c>
      <c r="R2886" t="s">
        <v>119</v>
      </c>
      <c r="S2886" t="s">
        <v>202</v>
      </c>
      <c r="T2886" t="s">
        <v>40</v>
      </c>
      <c r="U2886" t="s">
        <v>2423</v>
      </c>
      <c r="V2886" t="s">
        <v>935</v>
      </c>
      <c r="W2886" t="s">
        <v>194</v>
      </c>
      <c r="X2886" t="s">
        <v>179</v>
      </c>
      <c r="Y2886" t="s">
        <v>37</v>
      </c>
      <c r="Z2886" t="s">
        <v>214</v>
      </c>
      <c r="AA2886" t="s">
        <v>314</v>
      </c>
      <c r="AB2886" t="s">
        <v>559</v>
      </c>
      <c r="AC2886" t="s">
        <v>1503</v>
      </c>
      <c r="AD2886" t="s">
        <v>86</v>
      </c>
    </row>
    <row r="2887" spans="1:30" hidden="1" x14ac:dyDescent="0.3">
      <c r="A2887" t="s">
        <v>12203</v>
      </c>
      <c r="B2887" t="s">
        <v>12204</v>
      </c>
      <c r="C2887" s="1" t="str">
        <f t="shared" si="478"/>
        <v>21:0506</v>
      </c>
      <c r="D2887" s="1" t="str">
        <f t="shared" si="485"/>
        <v>21:0168</v>
      </c>
      <c r="E2887" t="s">
        <v>12205</v>
      </c>
      <c r="F2887" t="s">
        <v>12206</v>
      </c>
      <c r="H2887">
        <v>54.491765800000003</v>
      </c>
      <c r="I2887">
        <v>-61.657426399999999</v>
      </c>
      <c r="J2887" s="1" t="str">
        <f t="shared" si="486"/>
        <v>NGR lake sediment grab sample</v>
      </c>
      <c r="K2887" s="1" t="str">
        <f t="shared" si="487"/>
        <v>&lt;177 micron (NGR)</v>
      </c>
      <c r="L2887">
        <v>28</v>
      </c>
      <c r="M2887" t="s">
        <v>113</v>
      </c>
      <c r="N2887">
        <v>548</v>
      </c>
      <c r="O2887" t="s">
        <v>71</v>
      </c>
      <c r="P2887" t="s">
        <v>265</v>
      </c>
      <c r="Q2887" t="s">
        <v>95</v>
      </c>
      <c r="R2887" t="s">
        <v>414</v>
      </c>
      <c r="S2887" t="s">
        <v>135</v>
      </c>
      <c r="T2887" t="s">
        <v>194</v>
      </c>
      <c r="U2887" t="s">
        <v>12207</v>
      </c>
      <c r="V2887" t="s">
        <v>1069</v>
      </c>
      <c r="W2887" t="s">
        <v>179</v>
      </c>
      <c r="X2887" t="s">
        <v>484</v>
      </c>
      <c r="Y2887" t="s">
        <v>119</v>
      </c>
      <c r="Z2887" t="s">
        <v>423</v>
      </c>
      <c r="AA2887" t="s">
        <v>196</v>
      </c>
      <c r="AB2887" t="s">
        <v>519</v>
      </c>
      <c r="AC2887" t="s">
        <v>4003</v>
      </c>
      <c r="AD2887" t="s">
        <v>155</v>
      </c>
    </row>
    <row r="2888" spans="1:30" hidden="1" x14ac:dyDescent="0.3">
      <c r="A2888" t="s">
        <v>12208</v>
      </c>
      <c r="B2888" t="s">
        <v>12209</v>
      </c>
      <c r="C2888" s="1" t="str">
        <f t="shared" si="478"/>
        <v>21:0506</v>
      </c>
      <c r="D2888" s="1" t="str">
        <f t="shared" si="485"/>
        <v>21:0168</v>
      </c>
      <c r="E2888" t="s">
        <v>12210</v>
      </c>
      <c r="F2888" t="s">
        <v>12211</v>
      </c>
      <c r="H2888">
        <v>54.490017199999997</v>
      </c>
      <c r="I2888">
        <v>-61.708989000000003</v>
      </c>
      <c r="J2888" s="1" t="str">
        <f t="shared" si="486"/>
        <v>NGR lake sediment grab sample</v>
      </c>
      <c r="K2888" s="1" t="str">
        <f t="shared" si="487"/>
        <v>&lt;177 micron (NGR)</v>
      </c>
      <c r="L2888">
        <v>28</v>
      </c>
      <c r="M2888" t="s">
        <v>127</v>
      </c>
      <c r="N2888">
        <v>549</v>
      </c>
      <c r="O2888" t="s">
        <v>258</v>
      </c>
      <c r="P2888" t="s">
        <v>265</v>
      </c>
      <c r="Q2888" t="s">
        <v>95</v>
      </c>
      <c r="R2888" t="s">
        <v>119</v>
      </c>
      <c r="S2888" t="s">
        <v>92</v>
      </c>
      <c r="T2888" t="s">
        <v>117</v>
      </c>
      <c r="U2888" t="s">
        <v>1885</v>
      </c>
      <c r="V2888" t="s">
        <v>39</v>
      </c>
      <c r="W2888" t="s">
        <v>117</v>
      </c>
      <c r="X2888" t="s">
        <v>179</v>
      </c>
      <c r="Y2888" t="s">
        <v>55</v>
      </c>
      <c r="Z2888" t="s">
        <v>263</v>
      </c>
      <c r="AA2888" t="s">
        <v>122</v>
      </c>
      <c r="AB2888" t="s">
        <v>11731</v>
      </c>
      <c r="AC2888" t="s">
        <v>987</v>
      </c>
      <c r="AD2888" t="s">
        <v>86</v>
      </c>
    </row>
    <row r="2889" spans="1:30" hidden="1" x14ac:dyDescent="0.3">
      <c r="A2889" t="s">
        <v>12212</v>
      </c>
      <c r="B2889" t="s">
        <v>12213</v>
      </c>
      <c r="C2889" s="1" t="str">
        <f t="shared" si="478"/>
        <v>21:0506</v>
      </c>
      <c r="D2889" s="1" t="str">
        <f t="shared" si="485"/>
        <v>21:0168</v>
      </c>
      <c r="E2889" t="s">
        <v>12214</v>
      </c>
      <c r="F2889" t="s">
        <v>12215</v>
      </c>
      <c r="H2889">
        <v>54.492013800000002</v>
      </c>
      <c r="I2889">
        <v>-61.760696500000002</v>
      </c>
      <c r="J2889" s="1" t="str">
        <f t="shared" si="486"/>
        <v>NGR lake sediment grab sample</v>
      </c>
      <c r="K2889" s="1" t="str">
        <f t="shared" si="487"/>
        <v>&lt;177 micron (NGR)</v>
      </c>
      <c r="L2889">
        <v>28</v>
      </c>
      <c r="M2889" t="s">
        <v>142</v>
      </c>
      <c r="N2889">
        <v>550</v>
      </c>
      <c r="O2889" t="s">
        <v>69</v>
      </c>
      <c r="P2889" t="s">
        <v>1900</v>
      </c>
      <c r="Q2889" t="s">
        <v>95</v>
      </c>
      <c r="R2889" t="s">
        <v>145</v>
      </c>
      <c r="S2889" t="s">
        <v>165</v>
      </c>
      <c r="T2889" t="s">
        <v>40</v>
      </c>
      <c r="U2889" t="s">
        <v>12216</v>
      </c>
      <c r="V2889" t="s">
        <v>2195</v>
      </c>
      <c r="W2889" t="s">
        <v>40</v>
      </c>
      <c r="X2889" t="s">
        <v>131</v>
      </c>
      <c r="Y2889" t="s">
        <v>202</v>
      </c>
      <c r="Z2889" t="s">
        <v>135</v>
      </c>
      <c r="AA2889" t="s">
        <v>258</v>
      </c>
      <c r="AB2889" t="s">
        <v>1807</v>
      </c>
      <c r="AC2889" t="s">
        <v>2662</v>
      </c>
      <c r="AD2889" t="s">
        <v>438</v>
      </c>
    </row>
    <row r="2890" spans="1:30" hidden="1" x14ac:dyDescent="0.3">
      <c r="A2890" t="s">
        <v>12217</v>
      </c>
      <c r="B2890" t="s">
        <v>12218</v>
      </c>
      <c r="C2890" s="1" t="str">
        <f t="shared" si="478"/>
        <v>21:0506</v>
      </c>
      <c r="D2890" s="1" t="str">
        <f t="shared" si="485"/>
        <v>21:0168</v>
      </c>
      <c r="E2890" t="s">
        <v>12219</v>
      </c>
      <c r="F2890" t="s">
        <v>12220</v>
      </c>
      <c r="H2890">
        <v>54.4739985</v>
      </c>
      <c r="I2890">
        <v>-61.766503999999998</v>
      </c>
      <c r="J2890" s="1" t="str">
        <f t="shared" si="486"/>
        <v>NGR lake sediment grab sample</v>
      </c>
      <c r="K2890" s="1" t="str">
        <f t="shared" si="487"/>
        <v>&lt;177 micron (NGR)</v>
      </c>
      <c r="L2890">
        <v>28</v>
      </c>
      <c r="M2890" t="s">
        <v>150</v>
      </c>
      <c r="N2890">
        <v>551</v>
      </c>
      <c r="O2890" t="s">
        <v>414</v>
      </c>
      <c r="P2890" t="s">
        <v>66</v>
      </c>
      <c r="Q2890" t="s">
        <v>95</v>
      </c>
      <c r="R2890" t="s">
        <v>130</v>
      </c>
      <c r="S2890" t="s">
        <v>185</v>
      </c>
      <c r="T2890" t="s">
        <v>40</v>
      </c>
      <c r="U2890" t="s">
        <v>5070</v>
      </c>
      <c r="V2890" t="s">
        <v>935</v>
      </c>
      <c r="W2890" t="s">
        <v>40</v>
      </c>
      <c r="X2890" t="s">
        <v>70</v>
      </c>
      <c r="Y2890" t="s">
        <v>55</v>
      </c>
      <c r="Z2890" t="s">
        <v>204</v>
      </c>
      <c r="AA2890" t="s">
        <v>204</v>
      </c>
      <c r="AB2890" t="s">
        <v>987</v>
      </c>
      <c r="AC2890" t="s">
        <v>352</v>
      </c>
      <c r="AD2890" t="s">
        <v>480</v>
      </c>
    </row>
    <row r="2891" spans="1:30" hidden="1" x14ac:dyDescent="0.3">
      <c r="A2891" t="s">
        <v>12221</v>
      </c>
      <c r="B2891" t="s">
        <v>12222</v>
      </c>
      <c r="C2891" s="1" t="str">
        <f t="shared" si="478"/>
        <v>21:0506</v>
      </c>
      <c r="D2891" s="1" t="str">
        <f t="shared" si="485"/>
        <v>21:0168</v>
      </c>
      <c r="E2891" t="s">
        <v>12223</v>
      </c>
      <c r="F2891" t="s">
        <v>12224</v>
      </c>
      <c r="H2891">
        <v>54.472881200000003</v>
      </c>
      <c r="I2891">
        <v>-61.922748599999998</v>
      </c>
      <c r="J2891" s="1" t="str">
        <f t="shared" si="486"/>
        <v>NGR lake sediment grab sample</v>
      </c>
      <c r="K2891" s="1" t="str">
        <f t="shared" si="487"/>
        <v>&lt;177 micron (NGR)</v>
      </c>
      <c r="L2891">
        <v>28</v>
      </c>
      <c r="M2891" t="s">
        <v>175</v>
      </c>
      <c r="N2891">
        <v>552</v>
      </c>
      <c r="O2891" t="s">
        <v>265</v>
      </c>
      <c r="P2891" t="s">
        <v>66</v>
      </c>
      <c r="Q2891" t="s">
        <v>39</v>
      </c>
      <c r="R2891" t="s">
        <v>36</v>
      </c>
      <c r="S2891" t="s">
        <v>79</v>
      </c>
      <c r="T2891" t="s">
        <v>40</v>
      </c>
      <c r="U2891" t="s">
        <v>624</v>
      </c>
      <c r="V2891" t="s">
        <v>818</v>
      </c>
      <c r="W2891" t="s">
        <v>194</v>
      </c>
      <c r="X2891" t="s">
        <v>70</v>
      </c>
      <c r="Y2891" t="s">
        <v>68</v>
      </c>
      <c r="Z2891" t="s">
        <v>135</v>
      </c>
      <c r="AA2891" t="s">
        <v>214</v>
      </c>
      <c r="AB2891" t="s">
        <v>1733</v>
      </c>
      <c r="AC2891" t="s">
        <v>740</v>
      </c>
      <c r="AD2891" t="s">
        <v>203</v>
      </c>
    </row>
    <row r="2892" spans="1:30" hidden="1" x14ac:dyDescent="0.3">
      <c r="A2892" t="s">
        <v>12225</v>
      </c>
      <c r="B2892" t="s">
        <v>12226</v>
      </c>
      <c r="C2892" s="1" t="str">
        <f t="shared" si="478"/>
        <v>21:0506</v>
      </c>
      <c r="D2892" s="1" t="str">
        <f t="shared" si="485"/>
        <v>21:0168</v>
      </c>
      <c r="E2892" t="s">
        <v>12227</v>
      </c>
      <c r="F2892" t="s">
        <v>12228</v>
      </c>
      <c r="H2892">
        <v>54.471939999999996</v>
      </c>
      <c r="I2892">
        <v>-61.981229999999996</v>
      </c>
      <c r="J2892" s="1" t="str">
        <f t="shared" si="486"/>
        <v>NGR lake sediment grab sample</v>
      </c>
      <c r="K2892" s="1" t="str">
        <f t="shared" si="487"/>
        <v>&lt;177 micron (NGR)</v>
      </c>
      <c r="L2892">
        <v>28</v>
      </c>
      <c r="M2892" t="s">
        <v>184</v>
      </c>
      <c r="N2892">
        <v>553</v>
      </c>
      <c r="O2892" t="s">
        <v>552</v>
      </c>
      <c r="P2892" t="s">
        <v>204</v>
      </c>
      <c r="Q2892" t="s">
        <v>55</v>
      </c>
      <c r="R2892" t="s">
        <v>165</v>
      </c>
      <c r="S2892" t="s">
        <v>54</v>
      </c>
      <c r="T2892" t="s">
        <v>40</v>
      </c>
      <c r="U2892" t="s">
        <v>8735</v>
      </c>
      <c r="V2892" t="s">
        <v>1198</v>
      </c>
      <c r="W2892" t="s">
        <v>194</v>
      </c>
      <c r="X2892" t="s">
        <v>55</v>
      </c>
      <c r="Y2892" t="s">
        <v>55</v>
      </c>
      <c r="Z2892" t="s">
        <v>204</v>
      </c>
      <c r="AA2892" t="s">
        <v>214</v>
      </c>
      <c r="AB2892" t="s">
        <v>450</v>
      </c>
      <c r="AC2892" t="s">
        <v>121</v>
      </c>
      <c r="AD2892" t="s">
        <v>449</v>
      </c>
    </row>
    <row r="2893" spans="1:30" hidden="1" x14ac:dyDescent="0.3">
      <c r="A2893" t="s">
        <v>12229</v>
      </c>
      <c r="B2893" t="s">
        <v>12230</v>
      </c>
      <c r="C2893" s="1" t="str">
        <f t="shared" si="478"/>
        <v>21:0506</v>
      </c>
      <c r="D2893" s="1" t="str">
        <f t="shared" si="485"/>
        <v>21:0168</v>
      </c>
      <c r="E2893" t="s">
        <v>12231</v>
      </c>
      <c r="F2893" t="s">
        <v>12232</v>
      </c>
      <c r="H2893">
        <v>54.427735400000003</v>
      </c>
      <c r="I2893">
        <v>-61.968316399999999</v>
      </c>
      <c r="J2893" s="1" t="str">
        <f t="shared" si="486"/>
        <v>NGR lake sediment grab sample</v>
      </c>
      <c r="K2893" s="1" t="str">
        <f t="shared" si="487"/>
        <v>&lt;177 micron (NGR)</v>
      </c>
      <c r="L2893">
        <v>28</v>
      </c>
      <c r="M2893" t="s">
        <v>191</v>
      </c>
      <c r="N2893">
        <v>554</v>
      </c>
      <c r="O2893" t="s">
        <v>204</v>
      </c>
      <c r="P2893" t="s">
        <v>104</v>
      </c>
      <c r="Q2893" t="s">
        <v>95</v>
      </c>
      <c r="R2893" t="s">
        <v>130</v>
      </c>
      <c r="S2893" t="s">
        <v>37</v>
      </c>
      <c r="T2893" t="s">
        <v>40</v>
      </c>
      <c r="U2893" t="s">
        <v>383</v>
      </c>
      <c r="V2893" t="s">
        <v>248</v>
      </c>
      <c r="W2893" t="s">
        <v>40</v>
      </c>
      <c r="X2893" t="s">
        <v>43</v>
      </c>
      <c r="Y2893" t="s">
        <v>39</v>
      </c>
      <c r="Z2893" t="s">
        <v>67</v>
      </c>
      <c r="AA2893" t="s">
        <v>58</v>
      </c>
      <c r="AB2893" t="s">
        <v>547</v>
      </c>
      <c r="AC2893" t="s">
        <v>106</v>
      </c>
      <c r="AD2893" t="s">
        <v>83</v>
      </c>
    </row>
    <row r="2894" spans="1:30" hidden="1" x14ac:dyDescent="0.3">
      <c r="A2894" t="s">
        <v>12233</v>
      </c>
      <c r="B2894" t="s">
        <v>12234</v>
      </c>
      <c r="C2894" s="1" t="str">
        <f t="shared" si="478"/>
        <v>21:0506</v>
      </c>
      <c r="D2894" s="1" t="str">
        <f t="shared" si="485"/>
        <v>21:0168</v>
      </c>
      <c r="E2894" t="s">
        <v>12235</v>
      </c>
      <c r="F2894" t="s">
        <v>12236</v>
      </c>
      <c r="H2894">
        <v>54.427500299999998</v>
      </c>
      <c r="I2894">
        <v>-61.922723599999998</v>
      </c>
      <c r="J2894" s="1" t="str">
        <f t="shared" si="486"/>
        <v>NGR lake sediment grab sample</v>
      </c>
      <c r="K2894" s="1" t="str">
        <f t="shared" si="487"/>
        <v>&lt;177 micron (NGR)</v>
      </c>
      <c r="L2894">
        <v>28</v>
      </c>
      <c r="M2894" t="s">
        <v>201</v>
      </c>
      <c r="N2894">
        <v>555</v>
      </c>
      <c r="O2894" t="s">
        <v>1520</v>
      </c>
      <c r="P2894" t="s">
        <v>329</v>
      </c>
      <c r="Q2894" t="s">
        <v>55</v>
      </c>
      <c r="R2894" t="s">
        <v>232</v>
      </c>
      <c r="S2894" t="s">
        <v>67</v>
      </c>
      <c r="T2894" t="s">
        <v>40</v>
      </c>
      <c r="U2894" t="s">
        <v>1174</v>
      </c>
      <c r="V2894" t="s">
        <v>461</v>
      </c>
      <c r="W2894" t="s">
        <v>117</v>
      </c>
      <c r="X2894" t="s">
        <v>39</v>
      </c>
      <c r="Y2894" t="s">
        <v>68</v>
      </c>
      <c r="Z2894" t="s">
        <v>214</v>
      </c>
      <c r="AA2894" t="s">
        <v>107</v>
      </c>
      <c r="AB2894" t="s">
        <v>5113</v>
      </c>
      <c r="AC2894" t="s">
        <v>1402</v>
      </c>
      <c r="AD2894" t="s">
        <v>48</v>
      </c>
    </row>
    <row r="2895" spans="1:30" hidden="1" x14ac:dyDescent="0.3">
      <c r="A2895" t="s">
        <v>12237</v>
      </c>
      <c r="B2895" t="s">
        <v>12238</v>
      </c>
      <c r="C2895" s="1" t="str">
        <f t="shared" si="478"/>
        <v>21:0506</v>
      </c>
      <c r="D2895" s="1" t="str">
        <f t="shared" si="485"/>
        <v>21:0168</v>
      </c>
      <c r="E2895" t="s">
        <v>12239</v>
      </c>
      <c r="F2895" t="s">
        <v>12240</v>
      </c>
      <c r="H2895">
        <v>54.389401800000002</v>
      </c>
      <c r="I2895">
        <v>-61.9309613</v>
      </c>
      <c r="J2895" s="1" t="str">
        <f t="shared" si="486"/>
        <v>NGR lake sediment grab sample</v>
      </c>
      <c r="K2895" s="1" t="str">
        <f t="shared" si="487"/>
        <v>&lt;177 micron (NGR)</v>
      </c>
      <c r="L2895">
        <v>28</v>
      </c>
      <c r="M2895" t="s">
        <v>210</v>
      </c>
      <c r="N2895">
        <v>556</v>
      </c>
      <c r="O2895" t="s">
        <v>391</v>
      </c>
      <c r="P2895" t="s">
        <v>103</v>
      </c>
      <c r="Q2895" t="s">
        <v>131</v>
      </c>
      <c r="R2895" t="s">
        <v>36</v>
      </c>
      <c r="S2895" t="s">
        <v>92</v>
      </c>
      <c r="T2895" t="s">
        <v>194</v>
      </c>
      <c r="U2895" t="s">
        <v>3815</v>
      </c>
      <c r="V2895" t="s">
        <v>947</v>
      </c>
      <c r="W2895" t="s">
        <v>40</v>
      </c>
      <c r="X2895" t="s">
        <v>70</v>
      </c>
      <c r="Y2895" t="s">
        <v>68</v>
      </c>
      <c r="Z2895" t="s">
        <v>337</v>
      </c>
      <c r="AA2895" t="s">
        <v>45</v>
      </c>
      <c r="AB2895" t="s">
        <v>582</v>
      </c>
      <c r="AC2895" t="s">
        <v>1503</v>
      </c>
      <c r="AD2895" t="s">
        <v>203</v>
      </c>
    </row>
    <row r="2896" spans="1:30" hidden="1" x14ac:dyDescent="0.3">
      <c r="A2896" t="s">
        <v>12241</v>
      </c>
      <c r="B2896" t="s">
        <v>12242</v>
      </c>
      <c r="C2896" s="1" t="str">
        <f t="shared" si="478"/>
        <v>21:0506</v>
      </c>
      <c r="D2896" s="1" t="str">
        <f t="shared" si="485"/>
        <v>21:0168</v>
      </c>
      <c r="E2896" t="s">
        <v>12243</v>
      </c>
      <c r="F2896" t="s">
        <v>12244</v>
      </c>
      <c r="H2896">
        <v>54.360452600000002</v>
      </c>
      <c r="I2896">
        <v>-61.907842899999999</v>
      </c>
      <c r="J2896" s="1" t="str">
        <f t="shared" si="486"/>
        <v>NGR lake sediment grab sample</v>
      </c>
      <c r="K2896" s="1" t="str">
        <f t="shared" si="487"/>
        <v>&lt;177 micron (NGR)</v>
      </c>
      <c r="L2896">
        <v>28</v>
      </c>
      <c r="M2896" t="s">
        <v>221</v>
      </c>
      <c r="N2896">
        <v>557</v>
      </c>
      <c r="O2896" t="s">
        <v>61</v>
      </c>
      <c r="P2896" t="s">
        <v>204</v>
      </c>
      <c r="Q2896" t="s">
        <v>136</v>
      </c>
      <c r="R2896" t="s">
        <v>67</v>
      </c>
      <c r="S2896" t="s">
        <v>36</v>
      </c>
      <c r="T2896" t="s">
        <v>194</v>
      </c>
      <c r="U2896" t="s">
        <v>12245</v>
      </c>
      <c r="V2896" t="s">
        <v>92</v>
      </c>
      <c r="W2896" t="s">
        <v>194</v>
      </c>
      <c r="X2896" t="s">
        <v>55</v>
      </c>
      <c r="Y2896" t="s">
        <v>54</v>
      </c>
      <c r="Z2896" t="s">
        <v>135</v>
      </c>
      <c r="AA2896" t="s">
        <v>44</v>
      </c>
      <c r="AB2896" t="s">
        <v>874</v>
      </c>
      <c r="AC2896" t="s">
        <v>352</v>
      </c>
      <c r="AD2896" t="s">
        <v>61</v>
      </c>
    </row>
    <row r="2897" spans="1:30" hidden="1" x14ac:dyDescent="0.3">
      <c r="A2897" t="s">
        <v>12246</v>
      </c>
      <c r="B2897" t="s">
        <v>12247</v>
      </c>
      <c r="C2897" s="1" t="str">
        <f t="shared" si="478"/>
        <v>21:0506</v>
      </c>
      <c r="D2897" s="1" t="str">
        <f t="shared" si="485"/>
        <v>21:0168</v>
      </c>
      <c r="E2897" t="s">
        <v>12248</v>
      </c>
      <c r="F2897" t="s">
        <v>12249</v>
      </c>
      <c r="H2897">
        <v>54.3348905</v>
      </c>
      <c r="I2897">
        <v>-61.911766299999996</v>
      </c>
      <c r="J2897" s="1" t="str">
        <f t="shared" si="486"/>
        <v>NGR lake sediment grab sample</v>
      </c>
      <c r="K2897" s="1" t="str">
        <f t="shared" si="487"/>
        <v>&lt;177 micron (NGR)</v>
      </c>
      <c r="L2897">
        <v>28</v>
      </c>
      <c r="M2897" t="s">
        <v>230</v>
      </c>
      <c r="N2897">
        <v>558</v>
      </c>
      <c r="O2897" t="s">
        <v>41</v>
      </c>
      <c r="P2897" t="s">
        <v>128</v>
      </c>
      <c r="Q2897" t="s">
        <v>38</v>
      </c>
      <c r="R2897" t="s">
        <v>130</v>
      </c>
      <c r="S2897" t="s">
        <v>54</v>
      </c>
      <c r="T2897" t="s">
        <v>40</v>
      </c>
      <c r="U2897" t="s">
        <v>2990</v>
      </c>
      <c r="V2897" t="s">
        <v>1402</v>
      </c>
      <c r="W2897" t="s">
        <v>40</v>
      </c>
      <c r="X2897" t="s">
        <v>339</v>
      </c>
      <c r="Y2897" t="s">
        <v>153</v>
      </c>
      <c r="Z2897" t="s">
        <v>258</v>
      </c>
      <c r="AA2897" t="s">
        <v>196</v>
      </c>
      <c r="AB2897" t="s">
        <v>145</v>
      </c>
      <c r="AC2897" t="s">
        <v>11417</v>
      </c>
      <c r="AD2897" t="s">
        <v>1448</v>
      </c>
    </row>
    <row r="2898" spans="1:30" hidden="1" x14ac:dyDescent="0.3">
      <c r="A2898" t="s">
        <v>12250</v>
      </c>
      <c r="B2898" t="s">
        <v>12251</v>
      </c>
      <c r="C2898" s="1" t="str">
        <f t="shared" si="478"/>
        <v>21:0506</v>
      </c>
      <c r="D2898" s="1" t="str">
        <f t="shared" si="485"/>
        <v>21:0168</v>
      </c>
      <c r="E2898" t="s">
        <v>12252</v>
      </c>
      <c r="F2898" t="s">
        <v>12253</v>
      </c>
      <c r="H2898">
        <v>54.361403899999999</v>
      </c>
      <c r="I2898">
        <v>-61.963994100000001</v>
      </c>
      <c r="J2898" s="1" t="str">
        <f t="shared" si="486"/>
        <v>NGR lake sediment grab sample</v>
      </c>
      <c r="K2898" s="1" t="str">
        <f t="shared" si="487"/>
        <v>&lt;177 micron (NGR)</v>
      </c>
      <c r="L2898">
        <v>28</v>
      </c>
      <c r="M2898" t="s">
        <v>238</v>
      </c>
      <c r="N2898">
        <v>559</v>
      </c>
      <c r="O2898" t="s">
        <v>115</v>
      </c>
      <c r="P2898" t="s">
        <v>1520</v>
      </c>
      <c r="Q2898" t="s">
        <v>92</v>
      </c>
      <c r="R2898" t="s">
        <v>134</v>
      </c>
      <c r="S2898" t="s">
        <v>54</v>
      </c>
      <c r="T2898" t="s">
        <v>117</v>
      </c>
      <c r="U2898" t="s">
        <v>942</v>
      </c>
      <c r="V2898" t="s">
        <v>818</v>
      </c>
      <c r="W2898" t="s">
        <v>194</v>
      </c>
      <c r="X2898" t="s">
        <v>339</v>
      </c>
      <c r="Y2898" t="s">
        <v>68</v>
      </c>
      <c r="Z2898" t="s">
        <v>214</v>
      </c>
      <c r="AA2898" t="s">
        <v>58</v>
      </c>
      <c r="AB2898" t="s">
        <v>2086</v>
      </c>
      <c r="AC2898" t="s">
        <v>479</v>
      </c>
      <c r="AD2898" t="s">
        <v>137</v>
      </c>
    </row>
    <row r="2899" spans="1:30" hidden="1" x14ac:dyDescent="0.3">
      <c r="A2899" t="s">
        <v>12254</v>
      </c>
      <c r="B2899" t="s">
        <v>12255</v>
      </c>
      <c r="C2899" s="1" t="str">
        <f t="shared" si="478"/>
        <v>21:0506</v>
      </c>
      <c r="D2899" s="1" t="str">
        <f t="shared" si="485"/>
        <v>21:0168</v>
      </c>
      <c r="E2899" t="s">
        <v>12256</v>
      </c>
      <c r="F2899" t="s">
        <v>12257</v>
      </c>
      <c r="H2899">
        <v>54.402038500000003</v>
      </c>
      <c r="I2899">
        <v>-61.961952599999996</v>
      </c>
      <c r="J2899" s="1" t="str">
        <f t="shared" si="486"/>
        <v>NGR lake sediment grab sample</v>
      </c>
      <c r="K2899" s="1" t="str">
        <f t="shared" si="487"/>
        <v>&lt;177 micron (NGR)</v>
      </c>
      <c r="L2899">
        <v>28</v>
      </c>
      <c r="M2899" t="s">
        <v>246</v>
      </c>
      <c r="N2899">
        <v>560</v>
      </c>
      <c r="O2899" t="s">
        <v>571</v>
      </c>
      <c r="P2899" t="s">
        <v>119</v>
      </c>
      <c r="Q2899" t="s">
        <v>37</v>
      </c>
      <c r="R2899" t="s">
        <v>131</v>
      </c>
      <c r="S2899" t="s">
        <v>136</v>
      </c>
      <c r="T2899" t="s">
        <v>40</v>
      </c>
      <c r="U2899" t="s">
        <v>12258</v>
      </c>
      <c r="V2899" t="s">
        <v>167</v>
      </c>
      <c r="W2899" t="s">
        <v>40</v>
      </c>
      <c r="X2899" t="s">
        <v>39</v>
      </c>
      <c r="Y2899" t="s">
        <v>39</v>
      </c>
      <c r="Z2899" t="s">
        <v>134</v>
      </c>
      <c r="AA2899" t="s">
        <v>67</v>
      </c>
      <c r="AB2899" t="s">
        <v>85</v>
      </c>
      <c r="AC2899" t="s">
        <v>1503</v>
      </c>
      <c r="AD2899" t="s">
        <v>170</v>
      </c>
    </row>
    <row r="2900" spans="1:30" hidden="1" x14ac:dyDescent="0.3">
      <c r="A2900" t="s">
        <v>12259</v>
      </c>
      <c r="B2900" t="s">
        <v>12260</v>
      </c>
      <c r="C2900" s="1" t="str">
        <f t="shared" si="478"/>
        <v>21:0506</v>
      </c>
      <c r="D2900" s="1" t="str">
        <f t="shared" si="485"/>
        <v>21:0168</v>
      </c>
      <c r="E2900" t="s">
        <v>12261</v>
      </c>
      <c r="F2900" t="s">
        <v>12262</v>
      </c>
      <c r="H2900">
        <v>54.412904900000001</v>
      </c>
      <c r="I2900">
        <v>-61.397245900000001</v>
      </c>
      <c r="J2900" s="1" t="str">
        <f t="shared" si="486"/>
        <v>NGR lake sediment grab sample</v>
      </c>
      <c r="K2900" s="1" t="str">
        <f t="shared" si="487"/>
        <v>&lt;177 micron (NGR)</v>
      </c>
      <c r="L2900">
        <v>29</v>
      </c>
      <c r="M2900" t="s">
        <v>34</v>
      </c>
      <c r="N2900">
        <v>561</v>
      </c>
      <c r="O2900" t="s">
        <v>1900</v>
      </c>
      <c r="P2900" t="s">
        <v>232</v>
      </c>
      <c r="Q2900" t="s">
        <v>55</v>
      </c>
      <c r="R2900" t="s">
        <v>36</v>
      </c>
      <c r="S2900" t="s">
        <v>67</v>
      </c>
      <c r="T2900" t="s">
        <v>40</v>
      </c>
      <c r="U2900" t="s">
        <v>1597</v>
      </c>
      <c r="V2900" t="s">
        <v>1503</v>
      </c>
      <c r="W2900" t="s">
        <v>40</v>
      </c>
      <c r="X2900" t="s">
        <v>39</v>
      </c>
      <c r="Y2900" t="s">
        <v>136</v>
      </c>
      <c r="Z2900" t="s">
        <v>263</v>
      </c>
      <c r="AA2900" t="s">
        <v>58</v>
      </c>
      <c r="AB2900" t="s">
        <v>330</v>
      </c>
      <c r="AC2900" t="s">
        <v>121</v>
      </c>
      <c r="AD2900" t="s">
        <v>158</v>
      </c>
    </row>
    <row r="2901" spans="1:30" hidden="1" x14ac:dyDescent="0.3">
      <c r="A2901" t="s">
        <v>12263</v>
      </c>
      <c r="B2901" t="s">
        <v>12264</v>
      </c>
      <c r="C2901" s="1" t="str">
        <f t="shared" si="478"/>
        <v>21:0506</v>
      </c>
      <c r="D2901" s="1" t="str">
        <f t="shared" si="485"/>
        <v>21:0168</v>
      </c>
      <c r="E2901" t="s">
        <v>12265</v>
      </c>
      <c r="F2901" t="s">
        <v>12266</v>
      </c>
      <c r="H2901">
        <v>54.321985099999999</v>
      </c>
      <c r="I2901">
        <v>-61.9748108</v>
      </c>
      <c r="J2901" s="1" t="str">
        <f t="shared" si="486"/>
        <v>NGR lake sediment grab sample</v>
      </c>
      <c r="K2901" s="1" t="str">
        <f t="shared" si="487"/>
        <v>&lt;177 micron (NGR)</v>
      </c>
      <c r="L2901">
        <v>29</v>
      </c>
      <c r="M2901" t="s">
        <v>76</v>
      </c>
      <c r="N2901">
        <v>562</v>
      </c>
      <c r="O2901" t="s">
        <v>203</v>
      </c>
      <c r="P2901" t="s">
        <v>232</v>
      </c>
      <c r="Q2901" t="s">
        <v>153</v>
      </c>
      <c r="R2901" t="s">
        <v>193</v>
      </c>
      <c r="S2901" t="s">
        <v>176</v>
      </c>
      <c r="T2901" t="s">
        <v>40</v>
      </c>
      <c r="U2901" t="s">
        <v>11279</v>
      </c>
      <c r="V2901" t="s">
        <v>293</v>
      </c>
      <c r="W2901" t="s">
        <v>40</v>
      </c>
      <c r="X2901" t="s">
        <v>339</v>
      </c>
      <c r="Y2901" t="s">
        <v>79</v>
      </c>
      <c r="Z2901" t="s">
        <v>204</v>
      </c>
      <c r="AA2901" t="s">
        <v>58</v>
      </c>
      <c r="AB2901" t="s">
        <v>3711</v>
      </c>
      <c r="AC2901" t="s">
        <v>715</v>
      </c>
      <c r="AD2901" t="s">
        <v>354</v>
      </c>
    </row>
    <row r="2902" spans="1:30" hidden="1" x14ac:dyDescent="0.3">
      <c r="A2902" t="s">
        <v>12267</v>
      </c>
      <c r="B2902" t="s">
        <v>12268</v>
      </c>
      <c r="C2902" s="1" t="str">
        <f t="shared" si="478"/>
        <v>21:0506</v>
      </c>
      <c r="D2902" s="1" t="str">
        <f t="shared" si="485"/>
        <v>21:0168</v>
      </c>
      <c r="E2902" t="s">
        <v>12269</v>
      </c>
      <c r="F2902" t="s">
        <v>12270</v>
      </c>
      <c r="H2902">
        <v>54.426617899999997</v>
      </c>
      <c r="I2902">
        <v>-61.172933200000003</v>
      </c>
      <c r="J2902" s="1" t="str">
        <f t="shared" si="486"/>
        <v>NGR lake sediment grab sample</v>
      </c>
      <c r="K2902" s="1" t="str">
        <f t="shared" si="487"/>
        <v>&lt;177 micron (NGR)</v>
      </c>
      <c r="L2902">
        <v>29</v>
      </c>
      <c r="M2902" t="s">
        <v>91</v>
      </c>
      <c r="N2902">
        <v>563</v>
      </c>
      <c r="O2902" t="s">
        <v>71</v>
      </c>
      <c r="P2902" t="s">
        <v>44</v>
      </c>
      <c r="Q2902" t="s">
        <v>38</v>
      </c>
      <c r="R2902" t="s">
        <v>211</v>
      </c>
      <c r="S2902" t="s">
        <v>185</v>
      </c>
      <c r="T2902" t="s">
        <v>117</v>
      </c>
      <c r="U2902" t="s">
        <v>9431</v>
      </c>
      <c r="V2902" t="s">
        <v>85</v>
      </c>
      <c r="W2902" t="s">
        <v>167</v>
      </c>
      <c r="X2902" t="s">
        <v>153</v>
      </c>
      <c r="Y2902" t="s">
        <v>55</v>
      </c>
      <c r="Z2902" t="s">
        <v>204</v>
      </c>
      <c r="AA2902" t="s">
        <v>61</v>
      </c>
      <c r="AB2902" t="s">
        <v>2777</v>
      </c>
      <c r="AC2902" t="s">
        <v>266</v>
      </c>
      <c r="AD2902" t="s">
        <v>216</v>
      </c>
    </row>
    <row r="2903" spans="1:30" hidden="1" x14ac:dyDescent="0.3">
      <c r="A2903" t="s">
        <v>12271</v>
      </c>
      <c r="B2903" t="s">
        <v>12272</v>
      </c>
      <c r="C2903" s="1" t="str">
        <f t="shared" si="478"/>
        <v>21:0506</v>
      </c>
      <c r="D2903" s="1" t="str">
        <f t="shared" si="485"/>
        <v>21:0168</v>
      </c>
      <c r="E2903" t="s">
        <v>12273</v>
      </c>
      <c r="F2903" t="s">
        <v>12274</v>
      </c>
      <c r="H2903">
        <v>54.418940300000003</v>
      </c>
      <c r="I2903">
        <v>-61.254903300000002</v>
      </c>
      <c r="J2903" s="1" t="str">
        <f t="shared" si="486"/>
        <v>NGR lake sediment grab sample</v>
      </c>
      <c r="K2903" s="1" t="str">
        <f t="shared" si="487"/>
        <v>&lt;177 micron (NGR)</v>
      </c>
      <c r="L2903">
        <v>29</v>
      </c>
      <c r="M2903" t="s">
        <v>102</v>
      </c>
      <c r="N2903">
        <v>564</v>
      </c>
      <c r="O2903" t="s">
        <v>3815</v>
      </c>
      <c r="P2903" t="s">
        <v>344</v>
      </c>
      <c r="Q2903" t="s">
        <v>37</v>
      </c>
      <c r="R2903" t="s">
        <v>1142</v>
      </c>
      <c r="S2903" t="s">
        <v>153</v>
      </c>
      <c r="T2903" t="s">
        <v>117</v>
      </c>
      <c r="U2903" t="s">
        <v>5928</v>
      </c>
      <c r="V2903" t="s">
        <v>596</v>
      </c>
      <c r="W2903" t="s">
        <v>55</v>
      </c>
      <c r="X2903" t="s">
        <v>55</v>
      </c>
      <c r="Y2903" t="s">
        <v>68</v>
      </c>
      <c r="Z2903" t="s">
        <v>164</v>
      </c>
      <c r="AA2903" t="s">
        <v>58</v>
      </c>
      <c r="AB2903" t="s">
        <v>1373</v>
      </c>
      <c r="AC2903" t="s">
        <v>121</v>
      </c>
      <c r="AD2903" t="s">
        <v>86</v>
      </c>
    </row>
    <row r="2904" spans="1:30" hidden="1" x14ac:dyDescent="0.3">
      <c r="A2904" t="s">
        <v>12275</v>
      </c>
      <c r="B2904" t="s">
        <v>12276</v>
      </c>
      <c r="C2904" s="1" t="str">
        <f t="shared" si="478"/>
        <v>21:0506</v>
      </c>
      <c r="D2904" s="1" t="str">
        <f t="shared" si="485"/>
        <v>21:0168</v>
      </c>
      <c r="E2904" t="s">
        <v>12261</v>
      </c>
      <c r="F2904" t="s">
        <v>12277</v>
      </c>
      <c r="H2904">
        <v>54.412904900000001</v>
      </c>
      <c r="I2904">
        <v>-61.397245900000001</v>
      </c>
      <c r="J2904" s="1" t="str">
        <f t="shared" si="486"/>
        <v>NGR lake sediment grab sample</v>
      </c>
      <c r="K2904" s="1" t="str">
        <f t="shared" si="487"/>
        <v>&lt;177 micron (NGR)</v>
      </c>
      <c r="L2904">
        <v>29</v>
      </c>
      <c r="M2904" t="s">
        <v>65</v>
      </c>
      <c r="N2904">
        <v>565</v>
      </c>
      <c r="O2904" t="s">
        <v>335</v>
      </c>
      <c r="P2904" t="s">
        <v>164</v>
      </c>
      <c r="Q2904" t="s">
        <v>39</v>
      </c>
      <c r="R2904" t="s">
        <v>36</v>
      </c>
      <c r="S2904" t="s">
        <v>36</v>
      </c>
      <c r="T2904" t="s">
        <v>117</v>
      </c>
      <c r="U2904" t="s">
        <v>5734</v>
      </c>
      <c r="V2904" t="s">
        <v>85</v>
      </c>
      <c r="W2904" t="s">
        <v>40</v>
      </c>
      <c r="X2904" t="s">
        <v>39</v>
      </c>
      <c r="Y2904" t="s">
        <v>55</v>
      </c>
      <c r="Z2904" t="s">
        <v>263</v>
      </c>
      <c r="AA2904" t="s">
        <v>44</v>
      </c>
      <c r="AB2904" t="s">
        <v>1921</v>
      </c>
      <c r="AC2904" t="s">
        <v>121</v>
      </c>
      <c r="AD2904" t="s">
        <v>1236</v>
      </c>
    </row>
    <row r="2905" spans="1:30" hidden="1" x14ac:dyDescent="0.3">
      <c r="A2905" t="s">
        <v>12278</v>
      </c>
      <c r="B2905" t="s">
        <v>12279</v>
      </c>
      <c r="C2905" s="1" t="str">
        <f t="shared" si="478"/>
        <v>21:0506</v>
      </c>
      <c r="D2905" s="1" t="str">
        <f t="shared" si="485"/>
        <v>21:0168</v>
      </c>
      <c r="E2905" t="s">
        <v>12261</v>
      </c>
      <c r="F2905" t="s">
        <v>12280</v>
      </c>
      <c r="H2905">
        <v>54.412904900000001</v>
      </c>
      <c r="I2905">
        <v>-61.397245900000001</v>
      </c>
      <c r="J2905" s="1" t="str">
        <f t="shared" si="486"/>
        <v>NGR lake sediment grab sample</v>
      </c>
      <c r="K2905" s="1" t="str">
        <f t="shared" si="487"/>
        <v>&lt;177 micron (NGR)</v>
      </c>
      <c r="L2905">
        <v>29</v>
      </c>
      <c r="M2905" t="s">
        <v>52</v>
      </c>
      <c r="N2905">
        <v>566</v>
      </c>
      <c r="O2905" t="s">
        <v>873</v>
      </c>
      <c r="P2905" t="s">
        <v>169</v>
      </c>
      <c r="Q2905" t="s">
        <v>55</v>
      </c>
      <c r="R2905" t="s">
        <v>193</v>
      </c>
      <c r="S2905" t="s">
        <v>185</v>
      </c>
      <c r="T2905" t="s">
        <v>40</v>
      </c>
      <c r="U2905" t="s">
        <v>61</v>
      </c>
      <c r="V2905" t="s">
        <v>740</v>
      </c>
      <c r="W2905" t="s">
        <v>194</v>
      </c>
      <c r="X2905" t="s">
        <v>179</v>
      </c>
      <c r="Y2905" t="s">
        <v>37</v>
      </c>
      <c r="Z2905" t="s">
        <v>204</v>
      </c>
      <c r="AA2905" t="s">
        <v>314</v>
      </c>
      <c r="AB2905" t="s">
        <v>1182</v>
      </c>
      <c r="AC2905" t="s">
        <v>213</v>
      </c>
      <c r="AD2905" t="s">
        <v>158</v>
      </c>
    </row>
    <row r="2906" spans="1:30" hidden="1" x14ac:dyDescent="0.3">
      <c r="A2906" t="s">
        <v>12281</v>
      </c>
      <c r="B2906" t="s">
        <v>12282</v>
      </c>
      <c r="C2906" s="1" t="str">
        <f t="shared" si="478"/>
        <v>21:0506</v>
      </c>
      <c r="D2906" s="1" t="str">
        <f t="shared" si="485"/>
        <v>21:0168</v>
      </c>
      <c r="E2906" t="s">
        <v>12283</v>
      </c>
      <c r="F2906" t="s">
        <v>12284</v>
      </c>
      <c r="H2906">
        <v>54.381354399999999</v>
      </c>
      <c r="I2906">
        <v>-61.474144299999999</v>
      </c>
      <c r="J2906" s="1" t="str">
        <f t="shared" si="486"/>
        <v>NGR lake sediment grab sample</v>
      </c>
      <c r="K2906" s="1" t="str">
        <f t="shared" si="487"/>
        <v>&lt;177 micron (NGR)</v>
      </c>
      <c r="L2906">
        <v>29</v>
      </c>
      <c r="M2906" t="s">
        <v>113</v>
      </c>
      <c r="N2906">
        <v>567</v>
      </c>
      <c r="O2906" t="s">
        <v>1241</v>
      </c>
      <c r="P2906" t="s">
        <v>77</v>
      </c>
      <c r="Q2906" t="s">
        <v>95</v>
      </c>
      <c r="R2906" t="s">
        <v>256</v>
      </c>
      <c r="S2906" t="s">
        <v>130</v>
      </c>
      <c r="T2906" t="s">
        <v>40</v>
      </c>
      <c r="U2906" t="s">
        <v>942</v>
      </c>
      <c r="V2906" t="s">
        <v>705</v>
      </c>
      <c r="W2906" t="s">
        <v>40</v>
      </c>
      <c r="X2906" t="s">
        <v>740</v>
      </c>
      <c r="Y2906" t="s">
        <v>193</v>
      </c>
      <c r="Z2906" t="s">
        <v>204</v>
      </c>
      <c r="AA2906" t="s">
        <v>314</v>
      </c>
      <c r="AB2906" t="s">
        <v>164</v>
      </c>
      <c r="AC2906" t="s">
        <v>620</v>
      </c>
      <c r="AD2906" t="s">
        <v>241</v>
      </c>
    </row>
    <row r="2907" spans="1:30" hidden="1" x14ac:dyDescent="0.3">
      <c r="A2907" t="s">
        <v>12285</v>
      </c>
      <c r="B2907" t="s">
        <v>12286</v>
      </c>
      <c r="C2907" s="1" t="str">
        <f t="shared" si="478"/>
        <v>21:0506</v>
      </c>
      <c r="D2907" s="1" t="str">
        <f t="shared" si="485"/>
        <v>21:0168</v>
      </c>
      <c r="E2907" t="s">
        <v>12287</v>
      </c>
      <c r="F2907" t="s">
        <v>12288</v>
      </c>
      <c r="H2907">
        <v>54.371841699999997</v>
      </c>
      <c r="I2907">
        <v>-61.468939499999998</v>
      </c>
      <c r="J2907" s="1" t="str">
        <f t="shared" si="486"/>
        <v>NGR lake sediment grab sample</v>
      </c>
      <c r="K2907" s="1" t="str">
        <f t="shared" si="487"/>
        <v>&lt;177 micron (NGR)</v>
      </c>
      <c r="L2907">
        <v>29</v>
      </c>
      <c r="M2907" t="s">
        <v>127</v>
      </c>
      <c r="N2907">
        <v>568</v>
      </c>
      <c r="O2907" t="s">
        <v>377</v>
      </c>
      <c r="P2907" t="s">
        <v>104</v>
      </c>
      <c r="Q2907" t="s">
        <v>37</v>
      </c>
      <c r="R2907" t="s">
        <v>176</v>
      </c>
      <c r="S2907" t="s">
        <v>37</v>
      </c>
      <c r="T2907" t="s">
        <v>40</v>
      </c>
      <c r="U2907" t="s">
        <v>546</v>
      </c>
      <c r="V2907" t="s">
        <v>42</v>
      </c>
      <c r="W2907" t="s">
        <v>40</v>
      </c>
      <c r="X2907" t="s">
        <v>70</v>
      </c>
      <c r="Y2907" t="s">
        <v>131</v>
      </c>
      <c r="Z2907" t="s">
        <v>204</v>
      </c>
      <c r="AA2907" t="s">
        <v>204</v>
      </c>
      <c r="AB2907" t="s">
        <v>213</v>
      </c>
      <c r="AC2907" t="s">
        <v>37</v>
      </c>
      <c r="AD2907" t="s">
        <v>80</v>
      </c>
    </row>
    <row r="2908" spans="1:30" hidden="1" x14ac:dyDescent="0.3">
      <c r="A2908" t="s">
        <v>12289</v>
      </c>
      <c r="B2908" t="s">
        <v>12290</v>
      </c>
      <c r="C2908" s="1" t="str">
        <f t="shared" si="478"/>
        <v>21:0506</v>
      </c>
      <c r="D2908" s="1" t="str">
        <f t="shared" si="485"/>
        <v>21:0168</v>
      </c>
      <c r="E2908" t="s">
        <v>12291</v>
      </c>
      <c r="F2908" t="s">
        <v>12292</v>
      </c>
      <c r="H2908">
        <v>54.340564999999998</v>
      </c>
      <c r="I2908">
        <v>-61.495607700000001</v>
      </c>
      <c r="J2908" s="1" t="str">
        <f t="shared" si="486"/>
        <v>NGR lake sediment grab sample</v>
      </c>
      <c r="K2908" s="1" t="str">
        <f t="shared" si="487"/>
        <v>&lt;177 micron (NGR)</v>
      </c>
      <c r="L2908">
        <v>29</v>
      </c>
      <c r="M2908" t="s">
        <v>142</v>
      </c>
      <c r="N2908">
        <v>569</v>
      </c>
      <c r="O2908" t="s">
        <v>492</v>
      </c>
      <c r="P2908" t="s">
        <v>128</v>
      </c>
      <c r="Q2908" t="s">
        <v>136</v>
      </c>
      <c r="R2908" t="s">
        <v>130</v>
      </c>
      <c r="S2908" t="s">
        <v>153</v>
      </c>
      <c r="T2908" t="s">
        <v>40</v>
      </c>
      <c r="U2908" t="s">
        <v>12293</v>
      </c>
      <c r="V2908" t="s">
        <v>714</v>
      </c>
      <c r="W2908" t="s">
        <v>194</v>
      </c>
      <c r="X2908" t="s">
        <v>39</v>
      </c>
      <c r="Y2908" t="s">
        <v>92</v>
      </c>
      <c r="Z2908" t="s">
        <v>135</v>
      </c>
      <c r="AA2908" t="s">
        <v>135</v>
      </c>
      <c r="AB2908" t="s">
        <v>377</v>
      </c>
      <c r="AC2908" t="s">
        <v>12294</v>
      </c>
      <c r="AD2908" t="s">
        <v>216</v>
      </c>
    </row>
    <row r="2909" spans="1:30" hidden="1" x14ac:dyDescent="0.3">
      <c r="A2909" t="s">
        <v>12295</v>
      </c>
      <c r="B2909" t="s">
        <v>12296</v>
      </c>
      <c r="C2909" s="1" t="str">
        <f t="shared" si="478"/>
        <v>21:0506</v>
      </c>
      <c r="D2909" s="1" t="str">
        <f>HYPERLINK("http://geochem.nrcan.gc.ca/cdogs/content/svy/svy_e.htm", "")</f>
        <v/>
      </c>
      <c r="G2909" s="1" t="str">
        <f>HYPERLINK("http://geochem.nrcan.gc.ca/cdogs/content/cr_/cr_00056_e.htm", "56")</f>
        <v>56</v>
      </c>
      <c r="J2909" t="s">
        <v>161</v>
      </c>
      <c r="K2909" t="s">
        <v>162</v>
      </c>
      <c r="L2909">
        <v>29</v>
      </c>
      <c r="M2909" t="s">
        <v>163</v>
      </c>
      <c r="N2909">
        <v>570</v>
      </c>
      <c r="O2909" t="s">
        <v>1175</v>
      </c>
      <c r="P2909" t="s">
        <v>283</v>
      </c>
      <c r="Q2909" t="s">
        <v>256</v>
      </c>
      <c r="R2909" t="s">
        <v>414</v>
      </c>
      <c r="S2909" t="s">
        <v>130</v>
      </c>
      <c r="T2909" t="s">
        <v>117</v>
      </c>
      <c r="U2909" t="s">
        <v>12297</v>
      </c>
      <c r="V2909" t="s">
        <v>484</v>
      </c>
      <c r="W2909" t="s">
        <v>233</v>
      </c>
      <c r="X2909" t="s">
        <v>256</v>
      </c>
      <c r="Y2909" t="s">
        <v>136</v>
      </c>
      <c r="Z2909" t="s">
        <v>58</v>
      </c>
      <c r="AA2909" t="s">
        <v>196</v>
      </c>
      <c r="AB2909" t="s">
        <v>968</v>
      </c>
      <c r="AC2909" t="s">
        <v>1276</v>
      </c>
      <c r="AD2909" t="s">
        <v>487</v>
      </c>
    </row>
    <row r="2910" spans="1:30" hidden="1" x14ac:dyDescent="0.3">
      <c r="A2910" t="s">
        <v>12298</v>
      </c>
      <c r="B2910" t="s">
        <v>12299</v>
      </c>
      <c r="C2910" s="1" t="str">
        <f t="shared" si="478"/>
        <v>21:0506</v>
      </c>
      <c r="D2910" s="1" t="str">
        <f t="shared" ref="D2910:D2931" si="488">HYPERLINK("http://geochem.nrcan.gc.ca/cdogs/content/svy/svy210168_e.htm", "21:0168")</f>
        <v>21:0168</v>
      </c>
      <c r="E2910" t="s">
        <v>12300</v>
      </c>
      <c r="F2910" t="s">
        <v>12301</v>
      </c>
      <c r="H2910">
        <v>54.317991200000002</v>
      </c>
      <c r="I2910">
        <v>-61.517786999999998</v>
      </c>
      <c r="J2910" s="1" t="str">
        <f t="shared" ref="J2910:J2931" si="489">HYPERLINK("http://geochem.nrcan.gc.ca/cdogs/content/kwd/kwd020027_e.htm", "NGR lake sediment grab sample")</f>
        <v>NGR lake sediment grab sample</v>
      </c>
      <c r="K2910" s="1" t="str">
        <f t="shared" ref="K2910:K2931" si="490">HYPERLINK("http://geochem.nrcan.gc.ca/cdogs/content/kwd/kwd080006_e.htm", "&lt;177 micron (NGR)")</f>
        <v>&lt;177 micron (NGR)</v>
      </c>
      <c r="L2910">
        <v>29</v>
      </c>
      <c r="M2910" t="s">
        <v>150</v>
      </c>
      <c r="N2910">
        <v>571</v>
      </c>
      <c r="O2910" t="s">
        <v>204</v>
      </c>
      <c r="P2910" t="s">
        <v>134</v>
      </c>
      <c r="Q2910" t="s">
        <v>136</v>
      </c>
      <c r="R2910" t="s">
        <v>153</v>
      </c>
      <c r="S2910" t="s">
        <v>55</v>
      </c>
      <c r="T2910" t="s">
        <v>40</v>
      </c>
      <c r="U2910" t="s">
        <v>4002</v>
      </c>
      <c r="V2910" t="s">
        <v>57</v>
      </c>
      <c r="W2910" t="s">
        <v>40</v>
      </c>
      <c r="X2910" t="s">
        <v>39</v>
      </c>
      <c r="Y2910" t="s">
        <v>136</v>
      </c>
      <c r="Z2910" t="s">
        <v>67</v>
      </c>
      <c r="AA2910" t="s">
        <v>135</v>
      </c>
      <c r="AB2910" t="s">
        <v>539</v>
      </c>
      <c r="AC2910" t="s">
        <v>316</v>
      </c>
      <c r="AD2910" t="s">
        <v>155</v>
      </c>
    </row>
    <row r="2911" spans="1:30" hidden="1" x14ac:dyDescent="0.3">
      <c r="A2911" t="s">
        <v>12302</v>
      </c>
      <c r="B2911" t="s">
        <v>12303</v>
      </c>
      <c r="C2911" s="1" t="str">
        <f t="shared" si="478"/>
        <v>21:0506</v>
      </c>
      <c r="D2911" s="1" t="str">
        <f t="shared" si="488"/>
        <v>21:0168</v>
      </c>
      <c r="E2911" t="s">
        <v>12304</v>
      </c>
      <c r="F2911" t="s">
        <v>12305</v>
      </c>
      <c r="H2911">
        <v>54.322026399999999</v>
      </c>
      <c r="I2911">
        <v>-61.583574900000002</v>
      </c>
      <c r="J2911" s="1" t="str">
        <f t="shared" si="489"/>
        <v>NGR lake sediment grab sample</v>
      </c>
      <c r="K2911" s="1" t="str">
        <f t="shared" si="490"/>
        <v>&lt;177 micron (NGR)</v>
      </c>
      <c r="L2911">
        <v>29</v>
      </c>
      <c r="M2911" t="s">
        <v>175</v>
      </c>
      <c r="N2911">
        <v>572</v>
      </c>
      <c r="O2911" t="s">
        <v>546</v>
      </c>
      <c r="P2911" t="s">
        <v>510</v>
      </c>
      <c r="Q2911" t="s">
        <v>92</v>
      </c>
      <c r="R2911" t="s">
        <v>176</v>
      </c>
      <c r="S2911" t="s">
        <v>153</v>
      </c>
      <c r="T2911" t="s">
        <v>194</v>
      </c>
      <c r="U2911" t="s">
        <v>12306</v>
      </c>
      <c r="V2911" t="s">
        <v>714</v>
      </c>
      <c r="W2911" t="s">
        <v>239</v>
      </c>
      <c r="X2911" t="s">
        <v>2202</v>
      </c>
      <c r="Y2911" t="s">
        <v>232</v>
      </c>
      <c r="Z2911" t="s">
        <v>1175</v>
      </c>
      <c r="AA2911" t="s">
        <v>115</v>
      </c>
      <c r="AB2911" t="s">
        <v>186</v>
      </c>
      <c r="AC2911" t="s">
        <v>12307</v>
      </c>
      <c r="AD2911" t="s">
        <v>203</v>
      </c>
    </row>
    <row r="2912" spans="1:30" hidden="1" x14ac:dyDescent="0.3">
      <c r="A2912" t="s">
        <v>12308</v>
      </c>
      <c r="B2912" t="s">
        <v>12309</v>
      </c>
      <c r="C2912" s="1" t="str">
        <f t="shared" si="478"/>
        <v>21:0506</v>
      </c>
      <c r="D2912" s="1" t="str">
        <f t="shared" si="488"/>
        <v>21:0168</v>
      </c>
      <c r="E2912" t="s">
        <v>12310</v>
      </c>
      <c r="F2912" t="s">
        <v>12311</v>
      </c>
      <c r="H2912">
        <v>54.299657500000002</v>
      </c>
      <c r="I2912">
        <v>-61.6257898</v>
      </c>
      <c r="J2912" s="1" t="str">
        <f t="shared" si="489"/>
        <v>NGR lake sediment grab sample</v>
      </c>
      <c r="K2912" s="1" t="str">
        <f t="shared" si="490"/>
        <v>&lt;177 micron (NGR)</v>
      </c>
      <c r="L2912">
        <v>29</v>
      </c>
      <c r="M2912" t="s">
        <v>184</v>
      </c>
      <c r="N2912">
        <v>573</v>
      </c>
      <c r="O2912" t="s">
        <v>152</v>
      </c>
      <c r="P2912" t="s">
        <v>143</v>
      </c>
      <c r="Q2912" t="s">
        <v>38</v>
      </c>
      <c r="R2912" t="s">
        <v>165</v>
      </c>
      <c r="S2912" t="s">
        <v>36</v>
      </c>
      <c r="T2912" t="s">
        <v>194</v>
      </c>
      <c r="U2912" t="s">
        <v>12312</v>
      </c>
      <c r="V2912" t="s">
        <v>705</v>
      </c>
      <c r="W2912" t="s">
        <v>40</v>
      </c>
      <c r="X2912" t="s">
        <v>136</v>
      </c>
      <c r="Y2912" t="s">
        <v>37</v>
      </c>
      <c r="Z2912" t="s">
        <v>214</v>
      </c>
      <c r="AA2912" t="s">
        <v>135</v>
      </c>
      <c r="AB2912" t="s">
        <v>830</v>
      </c>
      <c r="AC2912" t="s">
        <v>485</v>
      </c>
      <c r="AD2912" t="s">
        <v>1885</v>
      </c>
    </row>
    <row r="2913" spans="1:30" hidden="1" x14ac:dyDescent="0.3">
      <c r="A2913" t="s">
        <v>12313</v>
      </c>
      <c r="B2913" t="s">
        <v>12314</v>
      </c>
      <c r="C2913" s="1" t="str">
        <f t="shared" si="478"/>
        <v>21:0506</v>
      </c>
      <c r="D2913" s="1" t="str">
        <f t="shared" si="488"/>
        <v>21:0168</v>
      </c>
      <c r="E2913" t="s">
        <v>12315</v>
      </c>
      <c r="F2913" t="s">
        <v>12316</v>
      </c>
      <c r="H2913">
        <v>54.296689200000003</v>
      </c>
      <c r="I2913">
        <v>-61.707762700000004</v>
      </c>
      <c r="J2913" s="1" t="str">
        <f t="shared" si="489"/>
        <v>NGR lake sediment grab sample</v>
      </c>
      <c r="K2913" s="1" t="str">
        <f t="shared" si="490"/>
        <v>&lt;177 micron (NGR)</v>
      </c>
      <c r="L2913">
        <v>29</v>
      </c>
      <c r="M2913" t="s">
        <v>191</v>
      </c>
      <c r="N2913">
        <v>574</v>
      </c>
      <c r="O2913" t="s">
        <v>1047</v>
      </c>
      <c r="P2913" t="s">
        <v>408</v>
      </c>
      <c r="Q2913" t="s">
        <v>36</v>
      </c>
      <c r="R2913" t="s">
        <v>185</v>
      </c>
      <c r="S2913" t="s">
        <v>95</v>
      </c>
      <c r="T2913" t="s">
        <v>233</v>
      </c>
      <c r="U2913" t="s">
        <v>151</v>
      </c>
      <c r="V2913" t="s">
        <v>264</v>
      </c>
      <c r="W2913" t="s">
        <v>248</v>
      </c>
      <c r="X2913" t="s">
        <v>43</v>
      </c>
      <c r="Y2913" t="s">
        <v>55</v>
      </c>
      <c r="Z2913" t="s">
        <v>204</v>
      </c>
      <c r="AA2913" t="s">
        <v>241</v>
      </c>
      <c r="AB2913" t="s">
        <v>12317</v>
      </c>
      <c r="AC2913" t="s">
        <v>484</v>
      </c>
      <c r="AD2913" t="s">
        <v>71</v>
      </c>
    </row>
    <row r="2914" spans="1:30" hidden="1" x14ac:dyDescent="0.3">
      <c r="A2914" t="s">
        <v>12318</v>
      </c>
      <c r="B2914" t="s">
        <v>12319</v>
      </c>
      <c r="C2914" s="1" t="str">
        <f t="shared" si="478"/>
        <v>21:0506</v>
      </c>
      <c r="D2914" s="1" t="str">
        <f t="shared" si="488"/>
        <v>21:0168</v>
      </c>
      <c r="E2914" t="s">
        <v>12320</v>
      </c>
      <c r="F2914" t="s">
        <v>12321</v>
      </c>
      <c r="H2914">
        <v>54.255245199999997</v>
      </c>
      <c r="I2914">
        <v>-61.772414099999999</v>
      </c>
      <c r="J2914" s="1" t="str">
        <f t="shared" si="489"/>
        <v>NGR lake sediment grab sample</v>
      </c>
      <c r="K2914" s="1" t="str">
        <f t="shared" si="490"/>
        <v>&lt;177 micron (NGR)</v>
      </c>
      <c r="L2914">
        <v>29</v>
      </c>
      <c r="M2914" t="s">
        <v>201</v>
      </c>
      <c r="N2914">
        <v>575</v>
      </c>
      <c r="O2914" t="s">
        <v>823</v>
      </c>
      <c r="P2914" t="s">
        <v>571</v>
      </c>
      <c r="Q2914" t="s">
        <v>202</v>
      </c>
      <c r="R2914" t="s">
        <v>92</v>
      </c>
      <c r="S2914" t="s">
        <v>397</v>
      </c>
      <c r="T2914" t="s">
        <v>194</v>
      </c>
      <c r="U2914" t="s">
        <v>9767</v>
      </c>
      <c r="V2914" t="s">
        <v>7192</v>
      </c>
      <c r="W2914" t="s">
        <v>194</v>
      </c>
      <c r="X2914" t="s">
        <v>740</v>
      </c>
      <c r="Y2914" t="s">
        <v>68</v>
      </c>
      <c r="Z2914" t="s">
        <v>214</v>
      </c>
      <c r="AA2914" t="s">
        <v>115</v>
      </c>
      <c r="AB2914" t="s">
        <v>59</v>
      </c>
      <c r="AC2914" t="s">
        <v>353</v>
      </c>
      <c r="AD2914" t="s">
        <v>392</v>
      </c>
    </row>
    <row r="2915" spans="1:30" hidden="1" x14ac:dyDescent="0.3">
      <c r="A2915" t="s">
        <v>12322</v>
      </c>
      <c r="B2915" t="s">
        <v>12323</v>
      </c>
      <c r="C2915" s="1" t="str">
        <f t="shared" si="478"/>
        <v>21:0506</v>
      </c>
      <c r="D2915" s="1" t="str">
        <f t="shared" si="488"/>
        <v>21:0168</v>
      </c>
      <c r="E2915" t="s">
        <v>12324</v>
      </c>
      <c r="F2915" t="s">
        <v>12325</v>
      </c>
      <c r="H2915">
        <v>54.227075999999997</v>
      </c>
      <c r="I2915">
        <v>-61.778588800000001</v>
      </c>
      <c r="J2915" s="1" t="str">
        <f t="shared" si="489"/>
        <v>NGR lake sediment grab sample</v>
      </c>
      <c r="K2915" s="1" t="str">
        <f t="shared" si="490"/>
        <v>&lt;177 micron (NGR)</v>
      </c>
      <c r="L2915">
        <v>29</v>
      </c>
      <c r="M2915" t="s">
        <v>210</v>
      </c>
      <c r="N2915">
        <v>576</v>
      </c>
      <c r="O2915" t="s">
        <v>53</v>
      </c>
      <c r="P2915" t="s">
        <v>193</v>
      </c>
      <c r="Q2915" t="s">
        <v>68</v>
      </c>
      <c r="R2915" t="s">
        <v>136</v>
      </c>
      <c r="S2915" t="s">
        <v>39</v>
      </c>
      <c r="T2915" t="s">
        <v>40</v>
      </c>
      <c r="U2915" t="s">
        <v>4169</v>
      </c>
      <c r="V2915" t="s">
        <v>271</v>
      </c>
      <c r="W2915" t="s">
        <v>40</v>
      </c>
      <c r="X2915" t="s">
        <v>43</v>
      </c>
      <c r="Y2915" t="s">
        <v>95</v>
      </c>
      <c r="Z2915" t="s">
        <v>164</v>
      </c>
      <c r="AA2915" t="s">
        <v>44</v>
      </c>
      <c r="AB2915" t="s">
        <v>35</v>
      </c>
      <c r="AC2915" t="s">
        <v>565</v>
      </c>
      <c r="AD2915" t="s">
        <v>155</v>
      </c>
    </row>
    <row r="2916" spans="1:30" hidden="1" x14ac:dyDescent="0.3">
      <c r="A2916" t="s">
        <v>12326</v>
      </c>
      <c r="B2916" t="s">
        <v>12327</v>
      </c>
      <c r="C2916" s="1" t="str">
        <f t="shared" ref="C2916:C2979" si="491">HYPERLINK("http://geochem.nrcan.gc.ca/cdogs/content/bdl/bdl210506_e.htm", "21:0506")</f>
        <v>21:0506</v>
      </c>
      <c r="D2916" s="1" t="str">
        <f t="shared" si="488"/>
        <v>21:0168</v>
      </c>
      <c r="E2916" t="s">
        <v>12328</v>
      </c>
      <c r="F2916" t="s">
        <v>12329</v>
      </c>
      <c r="H2916">
        <v>54.222268800000002</v>
      </c>
      <c r="I2916">
        <v>-61.821281999999997</v>
      </c>
      <c r="J2916" s="1" t="str">
        <f t="shared" si="489"/>
        <v>NGR lake sediment grab sample</v>
      </c>
      <c r="K2916" s="1" t="str">
        <f t="shared" si="490"/>
        <v>&lt;177 micron (NGR)</v>
      </c>
      <c r="L2916">
        <v>29</v>
      </c>
      <c r="M2916" t="s">
        <v>221</v>
      </c>
      <c r="N2916">
        <v>577</v>
      </c>
      <c r="O2916" t="s">
        <v>255</v>
      </c>
      <c r="P2916" t="s">
        <v>130</v>
      </c>
      <c r="Q2916" t="s">
        <v>131</v>
      </c>
      <c r="R2916" t="s">
        <v>37</v>
      </c>
      <c r="S2916" t="s">
        <v>55</v>
      </c>
      <c r="T2916" t="s">
        <v>194</v>
      </c>
      <c r="U2916" t="s">
        <v>8384</v>
      </c>
      <c r="V2916" t="s">
        <v>596</v>
      </c>
      <c r="W2916" t="s">
        <v>40</v>
      </c>
      <c r="X2916" t="s">
        <v>43</v>
      </c>
      <c r="Y2916" t="s">
        <v>55</v>
      </c>
      <c r="Z2916" t="s">
        <v>263</v>
      </c>
      <c r="AA2916" t="s">
        <v>214</v>
      </c>
      <c r="AB2916" t="s">
        <v>276</v>
      </c>
      <c r="AC2916" t="s">
        <v>740</v>
      </c>
      <c r="AD2916" t="s">
        <v>241</v>
      </c>
    </row>
    <row r="2917" spans="1:30" hidden="1" x14ac:dyDescent="0.3">
      <c r="A2917" t="s">
        <v>12330</v>
      </c>
      <c r="B2917" t="s">
        <v>12331</v>
      </c>
      <c r="C2917" s="1" t="str">
        <f t="shared" si="491"/>
        <v>21:0506</v>
      </c>
      <c r="D2917" s="1" t="str">
        <f t="shared" si="488"/>
        <v>21:0168</v>
      </c>
      <c r="E2917" t="s">
        <v>12332</v>
      </c>
      <c r="F2917" t="s">
        <v>12333</v>
      </c>
      <c r="H2917">
        <v>54.206701500000001</v>
      </c>
      <c r="I2917">
        <v>-61.824071199999999</v>
      </c>
      <c r="J2917" s="1" t="str">
        <f t="shared" si="489"/>
        <v>NGR lake sediment grab sample</v>
      </c>
      <c r="K2917" s="1" t="str">
        <f t="shared" si="490"/>
        <v>&lt;177 micron (NGR)</v>
      </c>
      <c r="L2917">
        <v>29</v>
      </c>
      <c r="M2917" t="s">
        <v>230</v>
      </c>
      <c r="N2917">
        <v>578</v>
      </c>
      <c r="O2917" t="s">
        <v>1047</v>
      </c>
      <c r="P2917" t="s">
        <v>377</v>
      </c>
      <c r="Q2917" t="s">
        <v>92</v>
      </c>
      <c r="R2917" t="s">
        <v>136</v>
      </c>
      <c r="S2917" t="s">
        <v>68</v>
      </c>
      <c r="T2917" t="s">
        <v>117</v>
      </c>
      <c r="U2917" t="s">
        <v>1451</v>
      </c>
      <c r="V2917" t="s">
        <v>565</v>
      </c>
      <c r="W2917" t="s">
        <v>40</v>
      </c>
      <c r="X2917" t="s">
        <v>43</v>
      </c>
      <c r="Y2917" t="s">
        <v>136</v>
      </c>
      <c r="Z2917" t="s">
        <v>214</v>
      </c>
      <c r="AA2917" t="s">
        <v>45</v>
      </c>
      <c r="AB2917" t="s">
        <v>195</v>
      </c>
      <c r="AC2917" t="s">
        <v>598</v>
      </c>
      <c r="AD2917" t="s">
        <v>241</v>
      </c>
    </row>
    <row r="2918" spans="1:30" hidden="1" x14ac:dyDescent="0.3">
      <c r="A2918" t="s">
        <v>12334</v>
      </c>
      <c r="B2918" t="s">
        <v>12335</v>
      </c>
      <c r="C2918" s="1" t="str">
        <f t="shared" si="491"/>
        <v>21:0506</v>
      </c>
      <c r="D2918" s="1" t="str">
        <f t="shared" si="488"/>
        <v>21:0168</v>
      </c>
      <c r="E2918" t="s">
        <v>12336</v>
      </c>
      <c r="F2918" t="s">
        <v>12337</v>
      </c>
      <c r="H2918">
        <v>54.158799000000002</v>
      </c>
      <c r="I2918">
        <v>-61.789958300000002</v>
      </c>
      <c r="J2918" s="1" t="str">
        <f t="shared" si="489"/>
        <v>NGR lake sediment grab sample</v>
      </c>
      <c r="K2918" s="1" t="str">
        <f t="shared" si="490"/>
        <v>&lt;177 micron (NGR)</v>
      </c>
      <c r="L2918">
        <v>29</v>
      </c>
      <c r="M2918" t="s">
        <v>238</v>
      </c>
      <c r="N2918">
        <v>579</v>
      </c>
      <c r="O2918" t="s">
        <v>1139</v>
      </c>
      <c r="P2918" t="s">
        <v>232</v>
      </c>
      <c r="Q2918" t="s">
        <v>92</v>
      </c>
      <c r="R2918" t="s">
        <v>38</v>
      </c>
      <c r="S2918" t="s">
        <v>176</v>
      </c>
      <c r="T2918" t="s">
        <v>117</v>
      </c>
      <c r="U2918" t="s">
        <v>4379</v>
      </c>
      <c r="V2918" t="s">
        <v>5314</v>
      </c>
      <c r="W2918" t="s">
        <v>40</v>
      </c>
      <c r="X2918" t="s">
        <v>70</v>
      </c>
      <c r="Y2918" t="s">
        <v>38</v>
      </c>
      <c r="Z2918" t="s">
        <v>211</v>
      </c>
      <c r="AA2918" t="s">
        <v>258</v>
      </c>
      <c r="AB2918" t="s">
        <v>547</v>
      </c>
      <c r="AC2918" t="s">
        <v>631</v>
      </c>
      <c r="AD2918" t="s">
        <v>71</v>
      </c>
    </row>
    <row r="2919" spans="1:30" hidden="1" x14ac:dyDescent="0.3">
      <c r="A2919" t="s">
        <v>12338</v>
      </c>
      <c r="B2919" t="s">
        <v>12339</v>
      </c>
      <c r="C2919" s="1" t="str">
        <f t="shared" si="491"/>
        <v>21:0506</v>
      </c>
      <c r="D2919" s="1" t="str">
        <f t="shared" si="488"/>
        <v>21:0168</v>
      </c>
      <c r="E2919" t="s">
        <v>12340</v>
      </c>
      <c r="F2919" t="s">
        <v>12341</v>
      </c>
      <c r="H2919">
        <v>54.133396599999998</v>
      </c>
      <c r="I2919">
        <v>-61.8042297</v>
      </c>
      <c r="J2919" s="1" t="str">
        <f t="shared" si="489"/>
        <v>NGR lake sediment grab sample</v>
      </c>
      <c r="K2919" s="1" t="str">
        <f t="shared" si="490"/>
        <v>&lt;177 micron (NGR)</v>
      </c>
      <c r="L2919">
        <v>29</v>
      </c>
      <c r="M2919" t="s">
        <v>246</v>
      </c>
      <c r="N2919">
        <v>580</v>
      </c>
      <c r="O2919" t="s">
        <v>1134</v>
      </c>
      <c r="P2919" t="s">
        <v>232</v>
      </c>
      <c r="Q2919" t="s">
        <v>153</v>
      </c>
      <c r="R2919" t="s">
        <v>68</v>
      </c>
      <c r="S2919" t="s">
        <v>92</v>
      </c>
      <c r="T2919" t="s">
        <v>117</v>
      </c>
      <c r="U2919" t="s">
        <v>12342</v>
      </c>
      <c r="V2919" t="s">
        <v>339</v>
      </c>
      <c r="W2919" t="s">
        <v>117</v>
      </c>
      <c r="X2919" t="s">
        <v>70</v>
      </c>
      <c r="Y2919" t="s">
        <v>92</v>
      </c>
      <c r="Z2919" t="s">
        <v>258</v>
      </c>
      <c r="AA2919" t="s">
        <v>314</v>
      </c>
      <c r="AB2919" t="s">
        <v>1323</v>
      </c>
      <c r="AC2919" t="s">
        <v>830</v>
      </c>
      <c r="AD2919" t="s">
        <v>155</v>
      </c>
    </row>
    <row r="2920" spans="1:30" hidden="1" x14ac:dyDescent="0.3">
      <c r="A2920" t="s">
        <v>12343</v>
      </c>
      <c r="B2920" t="s">
        <v>12344</v>
      </c>
      <c r="C2920" s="1" t="str">
        <f t="shared" si="491"/>
        <v>21:0506</v>
      </c>
      <c r="D2920" s="1" t="str">
        <f t="shared" si="488"/>
        <v>21:0168</v>
      </c>
      <c r="E2920" t="s">
        <v>12345</v>
      </c>
      <c r="F2920" t="s">
        <v>12346</v>
      </c>
      <c r="H2920">
        <v>54.082584699999998</v>
      </c>
      <c r="I2920">
        <v>-61.865526500000001</v>
      </c>
      <c r="J2920" s="1" t="str">
        <f t="shared" si="489"/>
        <v>NGR lake sediment grab sample</v>
      </c>
      <c r="K2920" s="1" t="str">
        <f t="shared" si="490"/>
        <v>&lt;177 micron (NGR)</v>
      </c>
      <c r="L2920">
        <v>30</v>
      </c>
      <c r="M2920" t="s">
        <v>34</v>
      </c>
      <c r="N2920">
        <v>581</v>
      </c>
      <c r="O2920" t="s">
        <v>108</v>
      </c>
      <c r="P2920" t="s">
        <v>193</v>
      </c>
      <c r="Q2920" t="s">
        <v>39</v>
      </c>
      <c r="R2920" t="s">
        <v>92</v>
      </c>
      <c r="S2920" t="s">
        <v>95</v>
      </c>
      <c r="T2920" t="s">
        <v>194</v>
      </c>
      <c r="U2920" t="s">
        <v>69</v>
      </c>
      <c r="V2920" t="s">
        <v>596</v>
      </c>
      <c r="W2920" t="s">
        <v>40</v>
      </c>
      <c r="X2920" t="s">
        <v>179</v>
      </c>
      <c r="Y2920" t="s">
        <v>39</v>
      </c>
      <c r="Z2920" t="s">
        <v>263</v>
      </c>
      <c r="AA2920" t="s">
        <v>58</v>
      </c>
      <c r="AB2920" t="s">
        <v>472</v>
      </c>
      <c r="AC2920" t="s">
        <v>884</v>
      </c>
      <c r="AD2920" t="s">
        <v>107</v>
      </c>
    </row>
    <row r="2921" spans="1:30" hidden="1" x14ac:dyDescent="0.3">
      <c r="A2921" t="s">
        <v>12347</v>
      </c>
      <c r="B2921" t="s">
        <v>12348</v>
      </c>
      <c r="C2921" s="1" t="str">
        <f t="shared" si="491"/>
        <v>21:0506</v>
      </c>
      <c r="D2921" s="1" t="str">
        <f t="shared" si="488"/>
        <v>21:0168</v>
      </c>
      <c r="E2921" t="s">
        <v>12349</v>
      </c>
      <c r="F2921" t="s">
        <v>12350</v>
      </c>
      <c r="H2921">
        <v>54.0976578</v>
      </c>
      <c r="I2921">
        <v>-61.823257900000002</v>
      </c>
      <c r="J2921" s="1" t="str">
        <f t="shared" si="489"/>
        <v>NGR lake sediment grab sample</v>
      </c>
      <c r="K2921" s="1" t="str">
        <f t="shared" si="490"/>
        <v>&lt;177 micron (NGR)</v>
      </c>
      <c r="L2921">
        <v>30</v>
      </c>
      <c r="M2921" t="s">
        <v>76</v>
      </c>
      <c r="N2921">
        <v>582</v>
      </c>
      <c r="O2921" t="s">
        <v>164</v>
      </c>
      <c r="P2921" t="s">
        <v>130</v>
      </c>
      <c r="Q2921" t="s">
        <v>55</v>
      </c>
      <c r="R2921" t="s">
        <v>153</v>
      </c>
      <c r="S2921" t="s">
        <v>39</v>
      </c>
      <c r="T2921" t="s">
        <v>194</v>
      </c>
      <c r="U2921" t="s">
        <v>53</v>
      </c>
      <c r="V2921" t="s">
        <v>117</v>
      </c>
      <c r="W2921" t="s">
        <v>40</v>
      </c>
      <c r="X2921" t="s">
        <v>43</v>
      </c>
      <c r="Y2921" t="s">
        <v>95</v>
      </c>
      <c r="Z2921" t="s">
        <v>153</v>
      </c>
      <c r="AA2921" t="s">
        <v>214</v>
      </c>
      <c r="AB2921" t="s">
        <v>323</v>
      </c>
      <c r="AC2921" t="s">
        <v>47</v>
      </c>
      <c r="AD2921" t="s">
        <v>107</v>
      </c>
    </row>
    <row r="2922" spans="1:30" hidden="1" x14ac:dyDescent="0.3">
      <c r="A2922" t="s">
        <v>12351</v>
      </c>
      <c r="B2922" t="s">
        <v>12352</v>
      </c>
      <c r="C2922" s="1" t="str">
        <f t="shared" si="491"/>
        <v>21:0506</v>
      </c>
      <c r="D2922" s="1" t="str">
        <f t="shared" si="488"/>
        <v>21:0168</v>
      </c>
      <c r="E2922" t="s">
        <v>12345</v>
      </c>
      <c r="F2922" t="s">
        <v>12353</v>
      </c>
      <c r="H2922">
        <v>54.082584699999998</v>
      </c>
      <c r="I2922">
        <v>-61.865526500000001</v>
      </c>
      <c r="J2922" s="1" t="str">
        <f t="shared" si="489"/>
        <v>NGR lake sediment grab sample</v>
      </c>
      <c r="K2922" s="1" t="str">
        <f t="shared" si="490"/>
        <v>&lt;177 micron (NGR)</v>
      </c>
      <c r="L2922">
        <v>30</v>
      </c>
      <c r="M2922" t="s">
        <v>65</v>
      </c>
      <c r="N2922">
        <v>583</v>
      </c>
      <c r="O2922" t="s">
        <v>477</v>
      </c>
      <c r="P2922" t="s">
        <v>193</v>
      </c>
      <c r="Q2922" t="s">
        <v>39</v>
      </c>
      <c r="R2922" t="s">
        <v>131</v>
      </c>
      <c r="S2922" t="s">
        <v>95</v>
      </c>
      <c r="T2922" t="s">
        <v>194</v>
      </c>
      <c r="U2922" t="s">
        <v>283</v>
      </c>
      <c r="V2922" t="s">
        <v>284</v>
      </c>
      <c r="W2922" t="s">
        <v>40</v>
      </c>
      <c r="X2922" t="s">
        <v>43</v>
      </c>
      <c r="Y2922" t="s">
        <v>95</v>
      </c>
      <c r="Z2922" t="s">
        <v>204</v>
      </c>
      <c r="AA2922" t="s">
        <v>214</v>
      </c>
      <c r="AB2922" t="s">
        <v>259</v>
      </c>
      <c r="AC2922" t="s">
        <v>740</v>
      </c>
      <c r="AD2922" t="s">
        <v>83</v>
      </c>
    </row>
    <row r="2923" spans="1:30" hidden="1" x14ac:dyDescent="0.3">
      <c r="A2923" t="s">
        <v>12354</v>
      </c>
      <c r="B2923" t="s">
        <v>12355</v>
      </c>
      <c r="C2923" s="1" t="str">
        <f t="shared" si="491"/>
        <v>21:0506</v>
      </c>
      <c r="D2923" s="1" t="str">
        <f t="shared" si="488"/>
        <v>21:0168</v>
      </c>
      <c r="E2923" t="s">
        <v>12345</v>
      </c>
      <c r="F2923" t="s">
        <v>12356</v>
      </c>
      <c r="H2923">
        <v>54.082584699999998</v>
      </c>
      <c r="I2923">
        <v>-61.865526500000001</v>
      </c>
      <c r="J2923" s="1" t="str">
        <f t="shared" si="489"/>
        <v>NGR lake sediment grab sample</v>
      </c>
      <c r="K2923" s="1" t="str">
        <f t="shared" si="490"/>
        <v>&lt;177 micron (NGR)</v>
      </c>
      <c r="L2923">
        <v>30</v>
      </c>
      <c r="M2923" t="s">
        <v>52</v>
      </c>
      <c r="N2923">
        <v>584</v>
      </c>
      <c r="O2923" t="s">
        <v>66</v>
      </c>
      <c r="P2923" t="s">
        <v>193</v>
      </c>
      <c r="Q2923" t="s">
        <v>39</v>
      </c>
      <c r="R2923" t="s">
        <v>131</v>
      </c>
      <c r="S2923" t="s">
        <v>95</v>
      </c>
      <c r="T2923" t="s">
        <v>40</v>
      </c>
      <c r="U2923" t="s">
        <v>552</v>
      </c>
      <c r="V2923" t="s">
        <v>974</v>
      </c>
      <c r="W2923" t="s">
        <v>40</v>
      </c>
      <c r="X2923" t="s">
        <v>43</v>
      </c>
      <c r="Y2923" t="s">
        <v>95</v>
      </c>
      <c r="Z2923" t="s">
        <v>135</v>
      </c>
      <c r="AA2923" t="s">
        <v>135</v>
      </c>
      <c r="AB2923" t="s">
        <v>429</v>
      </c>
      <c r="AC2923" t="s">
        <v>1503</v>
      </c>
      <c r="AD2923" t="s">
        <v>83</v>
      </c>
    </row>
    <row r="2924" spans="1:30" hidden="1" x14ac:dyDescent="0.3">
      <c r="A2924" t="s">
        <v>12357</v>
      </c>
      <c r="B2924" t="s">
        <v>12358</v>
      </c>
      <c r="C2924" s="1" t="str">
        <f t="shared" si="491"/>
        <v>21:0506</v>
      </c>
      <c r="D2924" s="1" t="str">
        <f t="shared" si="488"/>
        <v>21:0168</v>
      </c>
      <c r="E2924" t="s">
        <v>12359</v>
      </c>
      <c r="F2924" t="s">
        <v>12360</v>
      </c>
      <c r="H2924">
        <v>54.077971400000003</v>
      </c>
      <c r="I2924">
        <v>-61.926199199999999</v>
      </c>
      <c r="J2924" s="1" t="str">
        <f t="shared" si="489"/>
        <v>NGR lake sediment grab sample</v>
      </c>
      <c r="K2924" s="1" t="str">
        <f t="shared" si="490"/>
        <v>&lt;177 micron (NGR)</v>
      </c>
      <c r="L2924">
        <v>30</v>
      </c>
      <c r="M2924" t="s">
        <v>91</v>
      </c>
      <c r="N2924">
        <v>585</v>
      </c>
      <c r="O2924" t="s">
        <v>104</v>
      </c>
      <c r="P2924" t="s">
        <v>176</v>
      </c>
      <c r="Q2924" t="s">
        <v>95</v>
      </c>
      <c r="R2924" t="s">
        <v>68</v>
      </c>
      <c r="S2924" t="s">
        <v>95</v>
      </c>
      <c r="T2924" t="s">
        <v>40</v>
      </c>
      <c r="U2924" t="s">
        <v>359</v>
      </c>
      <c r="V2924" t="s">
        <v>920</v>
      </c>
      <c r="W2924" t="s">
        <v>40</v>
      </c>
      <c r="X2924" t="s">
        <v>43</v>
      </c>
      <c r="Y2924" t="s">
        <v>95</v>
      </c>
      <c r="Z2924" t="s">
        <v>134</v>
      </c>
      <c r="AA2924" t="s">
        <v>214</v>
      </c>
      <c r="AB2924" t="s">
        <v>46</v>
      </c>
      <c r="AC2924" t="s">
        <v>352</v>
      </c>
      <c r="AD2924" t="s">
        <v>83</v>
      </c>
    </row>
    <row r="2925" spans="1:30" hidden="1" x14ac:dyDescent="0.3">
      <c r="A2925" t="s">
        <v>12361</v>
      </c>
      <c r="B2925" t="s">
        <v>12362</v>
      </c>
      <c r="C2925" s="1" t="str">
        <f t="shared" si="491"/>
        <v>21:0506</v>
      </c>
      <c r="D2925" s="1" t="str">
        <f t="shared" si="488"/>
        <v>21:0168</v>
      </c>
      <c r="E2925" t="s">
        <v>12363</v>
      </c>
      <c r="F2925" t="s">
        <v>12364</v>
      </c>
      <c r="H2925">
        <v>54.200320400000003</v>
      </c>
      <c r="I2925">
        <v>-61.937794699999998</v>
      </c>
      <c r="J2925" s="1" t="str">
        <f t="shared" si="489"/>
        <v>NGR lake sediment grab sample</v>
      </c>
      <c r="K2925" s="1" t="str">
        <f t="shared" si="490"/>
        <v>&lt;177 micron (NGR)</v>
      </c>
      <c r="L2925">
        <v>30</v>
      </c>
      <c r="M2925" t="s">
        <v>102</v>
      </c>
      <c r="N2925">
        <v>586</v>
      </c>
      <c r="O2925" t="s">
        <v>1464</v>
      </c>
      <c r="P2925" t="s">
        <v>104</v>
      </c>
      <c r="Q2925" t="s">
        <v>185</v>
      </c>
      <c r="R2925" t="s">
        <v>92</v>
      </c>
      <c r="S2925" t="s">
        <v>247</v>
      </c>
      <c r="T2925" t="s">
        <v>194</v>
      </c>
      <c r="U2925" t="s">
        <v>12365</v>
      </c>
      <c r="V2925" t="s">
        <v>5153</v>
      </c>
      <c r="W2925" t="s">
        <v>117</v>
      </c>
      <c r="X2925" t="s">
        <v>70</v>
      </c>
      <c r="Y2925" t="s">
        <v>38</v>
      </c>
      <c r="Z2925" t="s">
        <v>258</v>
      </c>
      <c r="AA2925" t="s">
        <v>115</v>
      </c>
      <c r="AB2925" t="s">
        <v>992</v>
      </c>
      <c r="AC2925" t="s">
        <v>583</v>
      </c>
      <c r="AD2925" t="s">
        <v>115</v>
      </c>
    </row>
    <row r="2926" spans="1:30" hidden="1" x14ac:dyDescent="0.3">
      <c r="A2926" t="s">
        <v>12366</v>
      </c>
      <c r="B2926" t="s">
        <v>12367</v>
      </c>
      <c r="C2926" s="1" t="str">
        <f t="shared" si="491"/>
        <v>21:0506</v>
      </c>
      <c r="D2926" s="1" t="str">
        <f t="shared" si="488"/>
        <v>21:0168</v>
      </c>
      <c r="E2926" t="s">
        <v>12368</v>
      </c>
      <c r="F2926" t="s">
        <v>12369</v>
      </c>
      <c r="H2926">
        <v>54.164392700000001</v>
      </c>
      <c r="I2926">
        <v>-61.949819300000001</v>
      </c>
      <c r="J2926" s="1" t="str">
        <f t="shared" si="489"/>
        <v>NGR lake sediment grab sample</v>
      </c>
      <c r="K2926" s="1" t="str">
        <f t="shared" si="490"/>
        <v>&lt;177 micron (NGR)</v>
      </c>
      <c r="L2926">
        <v>30</v>
      </c>
      <c r="M2926" t="s">
        <v>113</v>
      </c>
      <c r="N2926">
        <v>587</v>
      </c>
      <c r="O2926" t="s">
        <v>335</v>
      </c>
      <c r="P2926" t="s">
        <v>202</v>
      </c>
      <c r="Q2926" t="s">
        <v>136</v>
      </c>
      <c r="R2926" t="s">
        <v>38</v>
      </c>
      <c r="S2926" t="s">
        <v>55</v>
      </c>
      <c r="T2926" t="s">
        <v>40</v>
      </c>
      <c r="U2926" t="s">
        <v>1865</v>
      </c>
      <c r="V2926" t="s">
        <v>94</v>
      </c>
      <c r="W2926" t="s">
        <v>194</v>
      </c>
      <c r="X2926" t="s">
        <v>43</v>
      </c>
      <c r="Y2926" t="s">
        <v>39</v>
      </c>
      <c r="Z2926" t="s">
        <v>164</v>
      </c>
      <c r="AA2926" t="s">
        <v>134</v>
      </c>
      <c r="AB2926" t="s">
        <v>1715</v>
      </c>
      <c r="AC2926" t="s">
        <v>1402</v>
      </c>
      <c r="AD2926" t="s">
        <v>196</v>
      </c>
    </row>
    <row r="2927" spans="1:30" hidden="1" x14ac:dyDescent="0.3">
      <c r="A2927" t="s">
        <v>12370</v>
      </c>
      <c r="B2927" t="s">
        <v>12371</v>
      </c>
      <c r="C2927" s="1" t="str">
        <f t="shared" si="491"/>
        <v>21:0506</v>
      </c>
      <c r="D2927" s="1" t="str">
        <f t="shared" si="488"/>
        <v>21:0168</v>
      </c>
      <c r="E2927" t="s">
        <v>12372</v>
      </c>
      <c r="F2927" t="s">
        <v>12373</v>
      </c>
      <c r="H2927">
        <v>54.143024599999997</v>
      </c>
      <c r="I2927">
        <v>-61.963969900000002</v>
      </c>
      <c r="J2927" s="1" t="str">
        <f t="shared" si="489"/>
        <v>NGR lake sediment grab sample</v>
      </c>
      <c r="K2927" s="1" t="str">
        <f t="shared" si="490"/>
        <v>&lt;177 micron (NGR)</v>
      </c>
      <c r="L2927">
        <v>30</v>
      </c>
      <c r="M2927" t="s">
        <v>127</v>
      </c>
      <c r="N2927">
        <v>588</v>
      </c>
      <c r="O2927" t="s">
        <v>214</v>
      </c>
      <c r="P2927" t="s">
        <v>77</v>
      </c>
      <c r="Q2927" t="s">
        <v>136</v>
      </c>
      <c r="R2927" t="s">
        <v>153</v>
      </c>
      <c r="S2927" t="s">
        <v>68</v>
      </c>
      <c r="T2927" t="s">
        <v>649</v>
      </c>
      <c r="U2927" t="s">
        <v>957</v>
      </c>
      <c r="V2927" t="s">
        <v>818</v>
      </c>
      <c r="W2927" t="s">
        <v>248</v>
      </c>
      <c r="X2927" t="s">
        <v>179</v>
      </c>
      <c r="Y2927" t="s">
        <v>55</v>
      </c>
      <c r="Z2927" t="s">
        <v>257</v>
      </c>
      <c r="AA2927" t="s">
        <v>45</v>
      </c>
      <c r="AB2927" t="s">
        <v>1406</v>
      </c>
      <c r="AC2927" t="s">
        <v>131</v>
      </c>
      <c r="AD2927" t="s">
        <v>61</v>
      </c>
    </row>
    <row r="2928" spans="1:30" hidden="1" x14ac:dyDescent="0.3">
      <c r="A2928" t="s">
        <v>12374</v>
      </c>
      <c r="B2928" t="s">
        <v>12375</v>
      </c>
      <c r="C2928" s="1" t="str">
        <f t="shared" si="491"/>
        <v>21:0506</v>
      </c>
      <c r="D2928" s="1" t="str">
        <f t="shared" si="488"/>
        <v>21:0168</v>
      </c>
      <c r="E2928" t="s">
        <v>12376</v>
      </c>
      <c r="F2928" t="s">
        <v>12377</v>
      </c>
      <c r="H2928">
        <v>54.105096799999998</v>
      </c>
      <c r="I2928">
        <v>-61.953749500000001</v>
      </c>
      <c r="J2928" s="1" t="str">
        <f t="shared" si="489"/>
        <v>NGR lake sediment grab sample</v>
      </c>
      <c r="K2928" s="1" t="str">
        <f t="shared" si="490"/>
        <v>&lt;177 micron (NGR)</v>
      </c>
      <c r="L2928">
        <v>30</v>
      </c>
      <c r="M2928" t="s">
        <v>142</v>
      </c>
      <c r="N2928">
        <v>589</v>
      </c>
      <c r="O2928" t="s">
        <v>135</v>
      </c>
      <c r="P2928" t="s">
        <v>130</v>
      </c>
      <c r="Q2928" t="s">
        <v>55</v>
      </c>
      <c r="R2928" t="s">
        <v>92</v>
      </c>
      <c r="S2928" t="s">
        <v>55</v>
      </c>
      <c r="T2928" t="s">
        <v>40</v>
      </c>
      <c r="U2928" t="s">
        <v>1900</v>
      </c>
      <c r="V2928" t="s">
        <v>1027</v>
      </c>
      <c r="W2928" t="s">
        <v>40</v>
      </c>
      <c r="X2928" t="s">
        <v>43</v>
      </c>
      <c r="Y2928" t="s">
        <v>95</v>
      </c>
      <c r="Z2928" t="s">
        <v>134</v>
      </c>
      <c r="AA2928" t="s">
        <v>204</v>
      </c>
      <c r="AB2928" t="s">
        <v>2003</v>
      </c>
      <c r="AC2928" t="s">
        <v>339</v>
      </c>
      <c r="AD2928" t="s">
        <v>196</v>
      </c>
    </row>
    <row r="2929" spans="1:30" hidden="1" x14ac:dyDescent="0.3">
      <c r="A2929" t="s">
        <v>12378</v>
      </c>
      <c r="B2929" t="s">
        <v>12379</v>
      </c>
      <c r="C2929" s="1" t="str">
        <f t="shared" si="491"/>
        <v>21:0506</v>
      </c>
      <c r="D2929" s="1" t="str">
        <f t="shared" si="488"/>
        <v>21:0168</v>
      </c>
      <c r="E2929" t="s">
        <v>12380</v>
      </c>
      <c r="F2929" t="s">
        <v>12381</v>
      </c>
      <c r="H2929">
        <v>54.111584299999997</v>
      </c>
      <c r="I2929">
        <v>-61.903898499999997</v>
      </c>
      <c r="J2929" s="1" t="str">
        <f t="shared" si="489"/>
        <v>NGR lake sediment grab sample</v>
      </c>
      <c r="K2929" s="1" t="str">
        <f t="shared" si="490"/>
        <v>&lt;177 micron (NGR)</v>
      </c>
      <c r="L2929">
        <v>30</v>
      </c>
      <c r="M2929" t="s">
        <v>150</v>
      </c>
      <c r="N2929">
        <v>590</v>
      </c>
      <c r="O2929" t="s">
        <v>69</v>
      </c>
      <c r="P2929" t="s">
        <v>36</v>
      </c>
      <c r="Q2929" t="s">
        <v>37</v>
      </c>
      <c r="R2929" t="s">
        <v>131</v>
      </c>
      <c r="S2929" t="s">
        <v>38</v>
      </c>
      <c r="T2929" t="s">
        <v>40</v>
      </c>
      <c r="U2929" t="s">
        <v>8816</v>
      </c>
      <c r="V2929" t="s">
        <v>339</v>
      </c>
      <c r="W2929" t="s">
        <v>40</v>
      </c>
      <c r="X2929" t="s">
        <v>179</v>
      </c>
      <c r="Y2929" t="s">
        <v>37</v>
      </c>
      <c r="Z2929" t="s">
        <v>337</v>
      </c>
      <c r="AA2929" t="s">
        <v>134</v>
      </c>
      <c r="AB2929" t="s">
        <v>377</v>
      </c>
      <c r="AC2929" t="s">
        <v>266</v>
      </c>
      <c r="AD2929" t="s">
        <v>71</v>
      </c>
    </row>
    <row r="2930" spans="1:30" hidden="1" x14ac:dyDescent="0.3">
      <c r="A2930" t="s">
        <v>12382</v>
      </c>
      <c r="B2930" t="s">
        <v>12383</v>
      </c>
      <c r="C2930" s="1" t="str">
        <f t="shared" si="491"/>
        <v>21:0506</v>
      </c>
      <c r="D2930" s="1" t="str">
        <f t="shared" si="488"/>
        <v>21:0168</v>
      </c>
      <c r="E2930" t="s">
        <v>12384</v>
      </c>
      <c r="F2930" t="s">
        <v>12385</v>
      </c>
      <c r="H2930">
        <v>54.122895</v>
      </c>
      <c r="I2930">
        <v>-61.887578499999996</v>
      </c>
      <c r="J2930" s="1" t="str">
        <f t="shared" si="489"/>
        <v>NGR lake sediment grab sample</v>
      </c>
      <c r="K2930" s="1" t="str">
        <f t="shared" si="490"/>
        <v>&lt;177 micron (NGR)</v>
      </c>
      <c r="L2930">
        <v>30</v>
      </c>
      <c r="M2930" t="s">
        <v>175</v>
      </c>
      <c r="N2930">
        <v>591</v>
      </c>
      <c r="O2930" t="s">
        <v>397</v>
      </c>
      <c r="P2930" t="s">
        <v>134</v>
      </c>
      <c r="Q2930" t="s">
        <v>55</v>
      </c>
      <c r="R2930" t="s">
        <v>92</v>
      </c>
      <c r="S2930" t="s">
        <v>39</v>
      </c>
      <c r="T2930" t="s">
        <v>194</v>
      </c>
      <c r="U2930" t="s">
        <v>337</v>
      </c>
      <c r="V2930" t="s">
        <v>179</v>
      </c>
      <c r="W2930" t="s">
        <v>40</v>
      </c>
      <c r="X2930" t="s">
        <v>43</v>
      </c>
      <c r="Y2930" t="s">
        <v>39</v>
      </c>
      <c r="Z2930" t="s">
        <v>134</v>
      </c>
      <c r="AA2930" t="s">
        <v>214</v>
      </c>
      <c r="AB2930" t="s">
        <v>744</v>
      </c>
      <c r="AC2930" t="s">
        <v>8204</v>
      </c>
      <c r="AD2930" t="s">
        <v>314</v>
      </c>
    </row>
    <row r="2931" spans="1:30" hidden="1" x14ac:dyDescent="0.3">
      <c r="A2931" t="s">
        <v>12386</v>
      </c>
      <c r="B2931" t="s">
        <v>12387</v>
      </c>
      <c r="C2931" s="1" t="str">
        <f t="shared" si="491"/>
        <v>21:0506</v>
      </c>
      <c r="D2931" s="1" t="str">
        <f t="shared" si="488"/>
        <v>21:0168</v>
      </c>
      <c r="E2931" t="s">
        <v>12388</v>
      </c>
      <c r="F2931" t="s">
        <v>12389</v>
      </c>
      <c r="H2931">
        <v>54.140267000000001</v>
      </c>
      <c r="I2931">
        <v>-61.843314300000003</v>
      </c>
      <c r="J2931" s="1" t="str">
        <f t="shared" si="489"/>
        <v>NGR lake sediment grab sample</v>
      </c>
      <c r="K2931" s="1" t="str">
        <f t="shared" si="490"/>
        <v>&lt;177 micron (NGR)</v>
      </c>
      <c r="L2931">
        <v>30</v>
      </c>
      <c r="M2931" t="s">
        <v>184</v>
      </c>
      <c r="N2931">
        <v>592</v>
      </c>
      <c r="O2931" t="s">
        <v>104</v>
      </c>
      <c r="P2931" t="s">
        <v>153</v>
      </c>
      <c r="Q2931" t="s">
        <v>55</v>
      </c>
      <c r="R2931" t="s">
        <v>92</v>
      </c>
      <c r="S2931" t="s">
        <v>95</v>
      </c>
      <c r="T2931" t="s">
        <v>40</v>
      </c>
      <c r="U2931" t="s">
        <v>337</v>
      </c>
      <c r="V2931" t="s">
        <v>133</v>
      </c>
      <c r="W2931" t="s">
        <v>40</v>
      </c>
      <c r="X2931" t="s">
        <v>179</v>
      </c>
      <c r="Y2931" t="s">
        <v>95</v>
      </c>
      <c r="Z2931" t="s">
        <v>134</v>
      </c>
      <c r="AA2931" t="s">
        <v>135</v>
      </c>
      <c r="AB2931" t="s">
        <v>1633</v>
      </c>
      <c r="AC2931" t="s">
        <v>596</v>
      </c>
      <c r="AD2931" t="s">
        <v>44</v>
      </c>
    </row>
    <row r="2932" spans="1:30" hidden="1" x14ac:dyDescent="0.3">
      <c r="A2932" t="s">
        <v>12390</v>
      </c>
      <c r="B2932" t="s">
        <v>12391</v>
      </c>
      <c r="C2932" s="1" t="str">
        <f t="shared" si="491"/>
        <v>21:0506</v>
      </c>
      <c r="D2932" s="1" t="str">
        <f>HYPERLINK("http://geochem.nrcan.gc.ca/cdogs/content/svy/svy_e.htm", "")</f>
        <v/>
      </c>
      <c r="G2932" s="1" t="str">
        <f>HYPERLINK("http://geochem.nrcan.gc.ca/cdogs/content/cr_/cr_00055_e.htm", "55")</f>
        <v>55</v>
      </c>
      <c r="J2932" t="s">
        <v>161</v>
      </c>
      <c r="K2932" t="s">
        <v>162</v>
      </c>
      <c r="L2932">
        <v>30</v>
      </c>
      <c r="M2932" t="s">
        <v>163</v>
      </c>
      <c r="N2932">
        <v>593</v>
      </c>
      <c r="O2932" t="s">
        <v>103</v>
      </c>
      <c r="P2932" t="s">
        <v>176</v>
      </c>
      <c r="Q2932" t="s">
        <v>136</v>
      </c>
      <c r="R2932" t="s">
        <v>193</v>
      </c>
      <c r="S2932" t="s">
        <v>136</v>
      </c>
      <c r="T2932" t="s">
        <v>40</v>
      </c>
      <c r="U2932" t="s">
        <v>6312</v>
      </c>
      <c r="V2932" t="s">
        <v>47</v>
      </c>
      <c r="W2932" t="s">
        <v>40</v>
      </c>
      <c r="X2932" t="s">
        <v>740</v>
      </c>
      <c r="Y2932" t="s">
        <v>55</v>
      </c>
      <c r="Z2932" t="s">
        <v>134</v>
      </c>
      <c r="AA2932" t="s">
        <v>58</v>
      </c>
      <c r="AB2932" t="s">
        <v>554</v>
      </c>
      <c r="AC2932" t="s">
        <v>371</v>
      </c>
      <c r="AD2932" t="s">
        <v>203</v>
      </c>
    </row>
    <row r="2933" spans="1:30" hidden="1" x14ac:dyDescent="0.3">
      <c r="A2933" t="s">
        <v>12392</v>
      </c>
      <c r="B2933" t="s">
        <v>12393</v>
      </c>
      <c r="C2933" s="1" t="str">
        <f t="shared" si="491"/>
        <v>21:0506</v>
      </c>
      <c r="D2933" s="1" t="str">
        <f t="shared" ref="D2933:D2945" si="492">HYPERLINK("http://geochem.nrcan.gc.ca/cdogs/content/svy/svy210168_e.htm", "21:0168")</f>
        <v>21:0168</v>
      </c>
      <c r="E2933" t="s">
        <v>12394</v>
      </c>
      <c r="F2933" t="s">
        <v>12395</v>
      </c>
      <c r="H2933">
        <v>54.142493199999997</v>
      </c>
      <c r="I2933">
        <v>-61.914717899999999</v>
      </c>
      <c r="J2933" s="1" t="str">
        <f t="shared" ref="J2933:J2945" si="493">HYPERLINK("http://geochem.nrcan.gc.ca/cdogs/content/kwd/kwd020027_e.htm", "NGR lake sediment grab sample")</f>
        <v>NGR lake sediment grab sample</v>
      </c>
      <c r="K2933" s="1" t="str">
        <f t="shared" ref="K2933:K2945" si="494">HYPERLINK("http://geochem.nrcan.gc.ca/cdogs/content/kwd/kwd080006_e.htm", "&lt;177 micron (NGR)")</f>
        <v>&lt;177 micron (NGR)</v>
      </c>
      <c r="L2933">
        <v>30</v>
      </c>
      <c r="M2933" t="s">
        <v>191</v>
      </c>
      <c r="N2933">
        <v>594</v>
      </c>
      <c r="O2933" t="s">
        <v>44</v>
      </c>
      <c r="P2933" t="s">
        <v>134</v>
      </c>
      <c r="Q2933" t="s">
        <v>39</v>
      </c>
      <c r="R2933" t="s">
        <v>92</v>
      </c>
      <c r="S2933" t="s">
        <v>68</v>
      </c>
      <c r="T2933" t="s">
        <v>194</v>
      </c>
      <c r="U2933" t="s">
        <v>1948</v>
      </c>
      <c r="V2933" t="s">
        <v>38</v>
      </c>
      <c r="W2933" t="s">
        <v>40</v>
      </c>
      <c r="X2933" t="s">
        <v>179</v>
      </c>
      <c r="Y2933" t="s">
        <v>37</v>
      </c>
      <c r="Z2933" t="s">
        <v>58</v>
      </c>
      <c r="AA2933" t="s">
        <v>258</v>
      </c>
      <c r="AB2933" t="s">
        <v>1842</v>
      </c>
      <c r="AC2933" t="s">
        <v>1978</v>
      </c>
      <c r="AD2933" t="s">
        <v>392</v>
      </c>
    </row>
    <row r="2934" spans="1:30" hidden="1" x14ac:dyDescent="0.3">
      <c r="A2934" t="s">
        <v>12396</v>
      </c>
      <c r="B2934" t="s">
        <v>12397</v>
      </c>
      <c r="C2934" s="1" t="str">
        <f t="shared" si="491"/>
        <v>21:0506</v>
      </c>
      <c r="D2934" s="1" t="str">
        <f t="shared" si="492"/>
        <v>21:0168</v>
      </c>
      <c r="E2934" t="s">
        <v>12398</v>
      </c>
      <c r="F2934" t="s">
        <v>12399</v>
      </c>
      <c r="H2934">
        <v>54.158790500000002</v>
      </c>
      <c r="I2934">
        <v>-61.927018699999998</v>
      </c>
      <c r="J2934" s="1" t="str">
        <f t="shared" si="493"/>
        <v>NGR lake sediment grab sample</v>
      </c>
      <c r="K2934" s="1" t="str">
        <f t="shared" si="494"/>
        <v>&lt;177 micron (NGR)</v>
      </c>
      <c r="L2934">
        <v>30</v>
      </c>
      <c r="M2934" t="s">
        <v>201</v>
      </c>
      <c r="N2934">
        <v>595</v>
      </c>
      <c r="O2934" t="s">
        <v>414</v>
      </c>
      <c r="P2934" t="s">
        <v>193</v>
      </c>
      <c r="Q2934" t="s">
        <v>37</v>
      </c>
      <c r="R2934" t="s">
        <v>38</v>
      </c>
      <c r="S2934" t="s">
        <v>95</v>
      </c>
      <c r="T2934" t="s">
        <v>194</v>
      </c>
      <c r="U2934" t="s">
        <v>58</v>
      </c>
      <c r="V2934" t="s">
        <v>5071</v>
      </c>
      <c r="W2934" t="s">
        <v>40</v>
      </c>
      <c r="X2934" t="s">
        <v>179</v>
      </c>
      <c r="Y2934" t="s">
        <v>55</v>
      </c>
      <c r="Z2934" t="s">
        <v>134</v>
      </c>
      <c r="AA2934" t="s">
        <v>214</v>
      </c>
      <c r="AB2934" t="s">
        <v>1489</v>
      </c>
      <c r="AC2934" t="s">
        <v>293</v>
      </c>
      <c r="AD2934" t="s">
        <v>107</v>
      </c>
    </row>
    <row r="2935" spans="1:30" hidden="1" x14ac:dyDescent="0.3">
      <c r="A2935" t="s">
        <v>12400</v>
      </c>
      <c r="B2935" t="s">
        <v>12401</v>
      </c>
      <c r="C2935" s="1" t="str">
        <f t="shared" si="491"/>
        <v>21:0506</v>
      </c>
      <c r="D2935" s="1" t="str">
        <f t="shared" si="492"/>
        <v>21:0168</v>
      </c>
      <c r="E2935" t="s">
        <v>12402</v>
      </c>
      <c r="F2935" t="s">
        <v>12403</v>
      </c>
      <c r="H2935">
        <v>54.165259399999997</v>
      </c>
      <c r="I2935">
        <v>-61.8928455</v>
      </c>
      <c r="J2935" s="1" t="str">
        <f t="shared" si="493"/>
        <v>NGR lake sediment grab sample</v>
      </c>
      <c r="K2935" s="1" t="str">
        <f t="shared" si="494"/>
        <v>&lt;177 micron (NGR)</v>
      </c>
      <c r="L2935">
        <v>30</v>
      </c>
      <c r="M2935" t="s">
        <v>210</v>
      </c>
      <c r="N2935">
        <v>596</v>
      </c>
      <c r="O2935" t="s">
        <v>71</v>
      </c>
      <c r="P2935" t="s">
        <v>329</v>
      </c>
      <c r="Q2935" t="s">
        <v>153</v>
      </c>
      <c r="R2935" t="s">
        <v>92</v>
      </c>
      <c r="S2935" t="s">
        <v>169</v>
      </c>
      <c r="T2935" t="s">
        <v>649</v>
      </c>
      <c r="U2935" t="s">
        <v>3510</v>
      </c>
      <c r="V2935" t="s">
        <v>2202</v>
      </c>
      <c r="W2935" t="s">
        <v>649</v>
      </c>
      <c r="X2935" t="s">
        <v>70</v>
      </c>
      <c r="Y2935" t="s">
        <v>92</v>
      </c>
      <c r="Z2935" t="s">
        <v>44</v>
      </c>
      <c r="AA2935" t="s">
        <v>44</v>
      </c>
      <c r="AB2935" t="s">
        <v>294</v>
      </c>
      <c r="AC2935" t="s">
        <v>1736</v>
      </c>
      <c r="AD2935" t="s">
        <v>155</v>
      </c>
    </row>
    <row r="2936" spans="1:30" hidden="1" x14ac:dyDescent="0.3">
      <c r="A2936" t="s">
        <v>12404</v>
      </c>
      <c r="B2936" t="s">
        <v>12405</v>
      </c>
      <c r="C2936" s="1" t="str">
        <f t="shared" si="491"/>
        <v>21:0506</v>
      </c>
      <c r="D2936" s="1" t="str">
        <f t="shared" si="492"/>
        <v>21:0168</v>
      </c>
      <c r="E2936" t="s">
        <v>12406</v>
      </c>
      <c r="F2936" t="s">
        <v>12407</v>
      </c>
      <c r="H2936">
        <v>54.2136377</v>
      </c>
      <c r="I2936">
        <v>-61.868088499999999</v>
      </c>
      <c r="J2936" s="1" t="str">
        <f t="shared" si="493"/>
        <v>NGR lake sediment grab sample</v>
      </c>
      <c r="K2936" s="1" t="str">
        <f t="shared" si="494"/>
        <v>&lt;177 micron (NGR)</v>
      </c>
      <c r="L2936">
        <v>30</v>
      </c>
      <c r="M2936" t="s">
        <v>221</v>
      </c>
      <c r="N2936">
        <v>597</v>
      </c>
      <c r="O2936" t="s">
        <v>45</v>
      </c>
      <c r="P2936" t="s">
        <v>377</v>
      </c>
      <c r="Q2936" t="s">
        <v>79</v>
      </c>
      <c r="R2936" t="s">
        <v>37</v>
      </c>
      <c r="S2936" t="s">
        <v>38</v>
      </c>
      <c r="T2936" t="s">
        <v>117</v>
      </c>
      <c r="U2936" t="s">
        <v>12408</v>
      </c>
      <c r="V2936" t="s">
        <v>590</v>
      </c>
      <c r="W2936" t="s">
        <v>40</v>
      </c>
      <c r="X2936" t="s">
        <v>43</v>
      </c>
      <c r="Y2936" t="s">
        <v>68</v>
      </c>
      <c r="Z2936" t="s">
        <v>214</v>
      </c>
      <c r="AA2936" t="s">
        <v>314</v>
      </c>
      <c r="AB2936" t="s">
        <v>472</v>
      </c>
      <c r="AC2936" t="s">
        <v>293</v>
      </c>
      <c r="AD2936" t="s">
        <v>392</v>
      </c>
    </row>
    <row r="2937" spans="1:30" hidden="1" x14ac:dyDescent="0.3">
      <c r="A2937" t="s">
        <v>12409</v>
      </c>
      <c r="B2937" t="s">
        <v>12410</v>
      </c>
      <c r="C2937" s="1" t="str">
        <f t="shared" si="491"/>
        <v>21:0506</v>
      </c>
      <c r="D2937" s="1" t="str">
        <f t="shared" si="492"/>
        <v>21:0168</v>
      </c>
      <c r="E2937" t="s">
        <v>12411</v>
      </c>
      <c r="F2937" t="s">
        <v>12412</v>
      </c>
      <c r="H2937">
        <v>54.236100700000001</v>
      </c>
      <c r="I2937">
        <v>-61.857760900000002</v>
      </c>
      <c r="J2937" s="1" t="str">
        <f t="shared" si="493"/>
        <v>NGR lake sediment grab sample</v>
      </c>
      <c r="K2937" s="1" t="str">
        <f t="shared" si="494"/>
        <v>&lt;177 micron (NGR)</v>
      </c>
      <c r="L2937">
        <v>30</v>
      </c>
      <c r="M2937" t="s">
        <v>230</v>
      </c>
      <c r="N2937">
        <v>598</v>
      </c>
      <c r="O2937" t="s">
        <v>103</v>
      </c>
      <c r="P2937" t="s">
        <v>79</v>
      </c>
      <c r="Q2937" t="s">
        <v>68</v>
      </c>
      <c r="R2937" t="s">
        <v>38</v>
      </c>
      <c r="S2937" t="s">
        <v>95</v>
      </c>
      <c r="T2937" t="s">
        <v>40</v>
      </c>
      <c r="U2937" t="s">
        <v>4169</v>
      </c>
      <c r="V2937" t="s">
        <v>239</v>
      </c>
      <c r="W2937" t="s">
        <v>40</v>
      </c>
      <c r="X2937" t="s">
        <v>43</v>
      </c>
      <c r="Y2937" t="s">
        <v>95</v>
      </c>
      <c r="Z2937" t="s">
        <v>134</v>
      </c>
      <c r="AA2937" t="s">
        <v>58</v>
      </c>
      <c r="AB2937" t="s">
        <v>498</v>
      </c>
      <c r="AC2937" t="s">
        <v>106</v>
      </c>
      <c r="AD2937" t="s">
        <v>107</v>
      </c>
    </row>
    <row r="2938" spans="1:30" hidden="1" x14ac:dyDescent="0.3">
      <c r="A2938" t="s">
        <v>12413</v>
      </c>
      <c r="B2938" t="s">
        <v>12414</v>
      </c>
      <c r="C2938" s="1" t="str">
        <f t="shared" si="491"/>
        <v>21:0506</v>
      </c>
      <c r="D2938" s="1" t="str">
        <f t="shared" si="492"/>
        <v>21:0168</v>
      </c>
      <c r="E2938" t="s">
        <v>12415</v>
      </c>
      <c r="F2938" t="s">
        <v>12416</v>
      </c>
      <c r="H2938">
        <v>54.259666500000002</v>
      </c>
      <c r="I2938">
        <v>-61.855774099999998</v>
      </c>
      <c r="J2938" s="1" t="str">
        <f t="shared" si="493"/>
        <v>NGR lake sediment grab sample</v>
      </c>
      <c r="K2938" s="1" t="str">
        <f t="shared" si="494"/>
        <v>&lt;177 micron (NGR)</v>
      </c>
      <c r="L2938">
        <v>30</v>
      </c>
      <c r="M2938" t="s">
        <v>238</v>
      </c>
      <c r="N2938">
        <v>599</v>
      </c>
      <c r="O2938" t="s">
        <v>676</v>
      </c>
      <c r="P2938" t="s">
        <v>377</v>
      </c>
      <c r="Q2938" t="s">
        <v>92</v>
      </c>
      <c r="R2938" t="s">
        <v>131</v>
      </c>
      <c r="S2938" t="s">
        <v>79</v>
      </c>
      <c r="T2938" t="s">
        <v>194</v>
      </c>
      <c r="U2938" t="s">
        <v>137</v>
      </c>
      <c r="V2938" t="s">
        <v>947</v>
      </c>
      <c r="W2938" t="s">
        <v>194</v>
      </c>
      <c r="X2938" t="s">
        <v>43</v>
      </c>
      <c r="Y2938" t="s">
        <v>37</v>
      </c>
      <c r="Z2938" t="s">
        <v>263</v>
      </c>
      <c r="AA2938" t="s">
        <v>258</v>
      </c>
      <c r="AB2938" t="s">
        <v>59</v>
      </c>
      <c r="AC2938" t="s">
        <v>301</v>
      </c>
      <c r="AD2938" t="s">
        <v>1885</v>
      </c>
    </row>
    <row r="2939" spans="1:30" hidden="1" x14ac:dyDescent="0.3">
      <c r="A2939" t="s">
        <v>12417</v>
      </c>
      <c r="B2939" t="s">
        <v>12418</v>
      </c>
      <c r="C2939" s="1" t="str">
        <f t="shared" si="491"/>
        <v>21:0506</v>
      </c>
      <c r="D2939" s="1" t="str">
        <f t="shared" si="492"/>
        <v>21:0168</v>
      </c>
      <c r="E2939" t="s">
        <v>12419</v>
      </c>
      <c r="F2939" t="s">
        <v>12420</v>
      </c>
      <c r="H2939">
        <v>54.263519199999998</v>
      </c>
      <c r="I2939">
        <v>-61.800682100000003</v>
      </c>
      <c r="J2939" s="1" t="str">
        <f t="shared" si="493"/>
        <v>NGR lake sediment grab sample</v>
      </c>
      <c r="K2939" s="1" t="str">
        <f t="shared" si="494"/>
        <v>&lt;177 micron (NGR)</v>
      </c>
      <c r="L2939">
        <v>30</v>
      </c>
      <c r="M2939" t="s">
        <v>246</v>
      </c>
      <c r="N2939">
        <v>600</v>
      </c>
      <c r="O2939" t="s">
        <v>83</v>
      </c>
      <c r="P2939" t="s">
        <v>648</v>
      </c>
      <c r="Q2939" t="s">
        <v>136</v>
      </c>
      <c r="R2939" t="s">
        <v>145</v>
      </c>
      <c r="S2939" t="s">
        <v>130</v>
      </c>
      <c r="T2939" t="s">
        <v>40</v>
      </c>
      <c r="U2939" t="s">
        <v>2151</v>
      </c>
      <c r="V2939" t="s">
        <v>935</v>
      </c>
      <c r="W2939" t="s">
        <v>248</v>
      </c>
      <c r="X2939" t="s">
        <v>70</v>
      </c>
      <c r="Y2939" t="s">
        <v>136</v>
      </c>
      <c r="Z2939" t="s">
        <v>35</v>
      </c>
      <c r="AA2939" t="s">
        <v>214</v>
      </c>
      <c r="AB2939" t="s">
        <v>277</v>
      </c>
      <c r="AC2939" t="s">
        <v>631</v>
      </c>
      <c r="AD2939" t="s">
        <v>86</v>
      </c>
    </row>
    <row r="2940" spans="1:30" hidden="1" x14ac:dyDescent="0.3">
      <c r="A2940" t="s">
        <v>12421</v>
      </c>
      <c r="B2940" t="s">
        <v>12422</v>
      </c>
      <c r="C2940" s="1" t="str">
        <f t="shared" si="491"/>
        <v>21:0506</v>
      </c>
      <c r="D2940" s="1" t="str">
        <f t="shared" si="492"/>
        <v>21:0168</v>
      </c>
      <c r="E2940" t="s">
        <v>12423</v>
      </c>
      <c r="F2940" t="s">
        <v>12424</v>
      </c>
      <c r="H2940">
        <v>54.296489700000002</v>
      </c>
      <c r="I2940">
        <v>-61.752916499999998</v>
      </c>
      <c r="J2940" s="1" t="str">
        <f t="shared" si="493"/>
        <v>NGR lake sediment grab sample</v>
      </c>
      <c r="K2940" s="1" t="str">
        <f t="shared" si="494"/>
        <v>&lt;177 micron (NGR)</v>
      </c>
      <c r="L2940">
        <v>31</v>
      </c>
      <c r="M2940" t="s">
        <v>34</v>
      </c>
      <c r="N2940">
        <v>601</v>
      </c>
      <c r="O2940" t="s">
        <v>546</v>
      </c>
      <c r="P2940" t="s">
        <v>192</v>
      </c>
      <c r="Q2940" t="s">
        <v>119</v>
      </c>
      <c r="R2940" t="s">
        <v>79</v>
      </c>
      <c r="S2940" t="s">
        <v>38</v>
      </c>
      <c r="T2940" t="s">
        <v>194</v>
      </c>
      <c r="U2940" t="s">
        <v>3987</v>
      </c>
      <c r="V2940" t="s">
        <v>47</v>
      </c>
      <c r="W2940" t="s">
        <v>117</v>
      </c>
      <c r="X2940" t="s">
        <v>55</v>
      </c>
      <c r="Y2940" t="s">
        <v>38</v>
      </c>
      <c r="Z2940" t="s">
        <v>45</v>
      </c>
      <c r="AA2940" t="s">
        <v>44</v>
      </c>
      <c r="AB2940" t="s">
        <v>134</v>
      </c>
      <c r="AC2940" t="s">
        <v>968</v>
      </c>
      <c r="AD2940" t="s">
        <v>1448</v>
      </c>
    </row>
    <row r="2941" spans="1:30" hidden="1" x14ac:dyDescent="0.3">
      <c r="A2941" t="s">
        <v>12425</v>
      </c>
      <c r="B2941" t="s">
        <v>12426</v>
      </c>
      <c r="C2941" s="1" t="str">
        <f t="shared" si="491"/>
        <v>21:0506</v>
      </c>
      <c r="D2941" s="1" t="str">
        <f t="shared" si="492"/>
        <v>21:0168</v>
      </c>
      <c r="E2941" t="s">
        <v>12423</v>
      </c>
      <c r="F2941" t="s">
        <v>12427</v>
      </c>
      <c r="H2941">
        <v>54.296489700000002</v>
      </c>
      <c r="I2941">
        <v>-61.752916499999998</v>
      </c>
      <c r="J2941" s="1" t="str">
        <f t="shared" si="493"/>
        <v>NGR lake sediment grab sample</v>
      </c>
      <c r="K2941" s="1" t="str">
        <f t="shared" si="494"/>
        <v>&lt;177 micron (NGR)</v>
      </c>
      <c r="L2941">
        <v>31</v>
      </c>
      <c r="M2941" t="s">
        <v>52</v>
      </c>
      <c r="N2941">
        <v>602</v>
      </c>
      <c r="O2941" t="s">
        <v>83</v>
      </c>
      <c r="P2941" t="s">
        <v>192</v>
      </c>
      <c r="Q2941" t="s">
        <v>202</v>
      </c>
      <c r="R2941" t="s">
        <v>119</v>
      </c>
      <c r="S2941" t="s">
        <v>68</v>
      </c>
      <c r="T2941" t="s">
        <v>194</v>
      </c>
      <c r="U2941" t="s">
        <v>1048</v>
      </c>
      <c r="V2941" t="s">
        <v>167</v>
      </c>
      <c r="W2941" t="s">
        <v>117</v>
      </c>
      <c r="X2941" t="s">
        <v>740</v>
      </c>
      <c r="Y2941" t="s">
        <v>68</v>
      </c>
      <c r="Z2941" t="s">
        <v>83</v>
      </c>
      <c r="AA2941" t="s">
        <v>314</v>
      </c>
      <c r="AB2941" t="s">
        <v>1579</v>
      </c>
      <c r="AC2941" t="s">
        <v>765</v>
      </c>
      <c r="AD2941" t="s">
        <v>1477</v>
      </c>
    </row>
    <row r="2942" spans="1:30" hidden="1" x14ac:dyDescent="0.3">
      <c r="A2942" t="s">
        <v>12428</v>
      </c>
      <c r="B2942" t="s">
        <v>12429</v>
      </c>
      <c r="C2942" s="1" t="str">
        <f t="shared" si="491"/>
        <v>21:0506</v>
      </c>
      <c r="D2942" s="1" t="str">
        <f t="shared" si="492"/>
        <v>21:0168</v>
      </c>
      <c r="E2942" t="s">
        <v>12423</v>
      </c>
      <c r="F2942" t="s">
        <v>12430</v>
      </c>
      <c r="H2942">
        <v>54.296489700000002</v>
      </c>
      <c r="I2942">
        <v>-61.752916499999998</v>
      </c>
      <c r="J2942" s="1" t="str">
        <f t="shared" si="493"/>
        <v>NGR lake sediment grab sample</v>
      </c>
      <c r="K2942" s="1" t="str">
        <f t="shared" si="494"/>
        <v>&lt;177 micron (NGR)</v>
      </c>
      <c r="L2942">
        <v>31</v>
      </c>
      <c r="M2942" t="s">
        <v>65</v>
      </c>
      <c r="N2942">
        <v>603</v>
      </c>
      <c r="O2942" t="s">
        <v>83</v>
      </c>
      <c r="P2942" t="s">
        <v>164</v>
      </c>
      <c r="Q2942" t="s">
        <v>176</v>
      </c>
      <c r="R2942" t="s">
        <v>202</v>
      </c>
      <c r="S2942" t="s">
        <v>136</v>
      </c>
      <c r="T2942" t="s">
        <v>117</v>
      </c>
      <c r="U2942" t="s">
        <v>2124</v>
      </c>
      <c r="V2942" t="s">
        <v>47</v>
      </c>
      <c r="W2942" t="s">
        <v>117</v>
      </c>
      <c r="X2942" t="s">
        <v>55</v>
      </c>
      <c r="Y2942" t="s">
        <v>68</v>
      </c>
      <c r="Z2942" t="s">
        <v>82</v>
      </c>
      <c r="AA2942" t="s">
        <v>44</v>
      </c>
      <c r="AB2942" t="s">
        <v>134</v>
      </c>
      <c r="AC2942" t="s">
        <v>2662</v>
      </c>
      <c r="AD2942" t="s">
        <v>1477</v>
      </c>
    </row>
    <row r="2943" spans="1:30" hidden="1" x14ac:dyDescent="0.3">
      <c r="A2943" t="s">
        <v>12431</v>
      </c>
      <c r="B2943" t="s">
        <v>12432</v>
      </c>
      <c r="C2943" s="1" t="str">
        <f t="shared" si="491"/>
        <v>21:0506</v>
      </c>
      <c r="D2943" s="1" t="str">
        <f t="shared" si="492"/>
        <v>21:0168</v>
      </c>
      <c r="E2943" t="s">
        <v>12433</v>
      </c>
      <c r="F2943" t="s">
        <v>12434</v>
      </c>
      <c r="H2943">
        <v>54.296649600000002</v>
      </c>
      <c r="I2943">
        <v>-61.792604900000001</v>
      </c>
      <c r="J2943" s="1" t="str">
        <f t="shared" si="493"/>
        <v>NGR lake sediment grab sample</v>
      </c>
      <c r="K2943" s="1" t="str">
        <f t="shared" si="494"/>
        <v>&lt;177 micron (NGR)</v>
      </c>
      <c r="L2943">
        <v>31</v>
      </c>
      <c r="M2943" t="s">
        <v>76</v>
      </c>
      <c r="N2943">
        <v>604</v>
      </c>
      <c r="O2943" t="s">
        <v>71</v>
      </c>
      <c r="P2943" t="s">
        <v>104</v>
      </c>
      <c r="Q2943" t="s">
        <v>36</v>
      </c>
      <c r="R2943" t="s">
        <v>202</v>
      </c>
      <c r="S2943" t="s">
        <v>164</v>
      </c>
      <c r="T2943" t="s">
        <v>649</v>
      </c>
      <c r="U2943" t="s">
        <v>12435</v>
      </c>
      <c r="V2943" t="s">
        <v>583</v>
      </c>
      <c r="W2943" t="s">
        <v>233</v>
      </c>
      <c r="X2943" t="s">
        <v>4003</v>
      </c>
      <c r="Y2943" t="s">
        <v>38</v>
      </c>
      <c r="Z2943" t="s">
        <v>409</v>
      </c>
      <c r="AA2943" t="s">
        <v>196</v>
      </c>
      <c r="AB2943" t="s">
        <v>539</v>
      </c>
      <c r="AC2943" t="s">
        <v>3511</v>
      </c>
      <c r="AD2943" t="s">
        <v>324</v>
      </c>
    </row>
    <row r="2944" spans="1:30" hidden="1" x14ac:dyDescent="0.3">
      <c r="A2944" t="s">
        <v>12436</v>
      </c>
      <c r="B2944" t="s">
        <v>12437</v>
      </c>
      <c r="C2944" s="1" t="str">
        <f t="shared" si="491"/>
        <v>21:0506</v>
      </c>
      <c r="D2944" s="1" t="str">
        <f t="shared" si="492"/>
        <v>21:0168</v>
      </c>
      <c r="E2944" t="s">
        <v>12438</v>
      </c>
      <c r="F2944" t="s">
        <v>12439</v>
      </c>
      <c r="H2944">
        <v>54.299290399999997</v>
      </c>
      <c r="I2944">
        <v>-61.8439798</v>
      </c>
      <c r="J2944" s="1" t="str">
        <f t="shared" si="493"/>
        <v>NGR lake sediment grab sample</v>
      </c>
      <c r="K2944" s="1" t="str">
        <f t="shared" si="494"/>
        <v>&lt;177 micron (NGR)</v>
      </c>
      <c r="L2944">
        <v>31</v>
      </c>
      <c r="M2944" t="s">
        <v>91</v>
      </c>
      <c r="N2944">
        <v>605</v>
      </c>
      <c r="O2944" t="s">
        <v>641</v>
      </c>
      <c r="P2944" t="s">
        <v>134</v>
      </c>
      <c r="Q2944" t="s">
        <v>68</v>
      </c>
      <c r="R2944" t="s">
        <v>202</v>
      </c>
      <c r="S2944" t="s">
        <v>131</v>
      </c>
      <c r="T2944" t="s">
        <v>194</v>
      </c>
      <c r="U2944" t="s">
        <v>4040</v>
      </c>
      <c r="V2944" t="s">
        <v>85</v>
      </c>
      <c r="W2944" t="s">
        <v>248</v>
      </c>
      <c r="X2944" t="s">
        <v>70</v>
      </c>
      <c r="Y2944" t="s">
        <v>39</v>
      </c>
      <c r="Z2944" t="s">
        <v>263</v>
      </c>
      <c r="AA2944" t="s">
        <v>45</v>
      </c>
      <c r="AB2944" t="s">
        <v>4781</v>
      </c>
      <c r="AC2944" t="s">
        <v>339</v>
      </c>
      <c r="AD2944" t="s">
        <v>71</v>
      </c>
    </row>
    <row r="2945" spans="1:30" hidden="1" x14ac:dyDescent="0.3">
      <c r="A2945" t="s">
        <v>12440</v>
      </c>
      <c r="B2945" t="s">
        <v>12441</v>
      </c>
      <c r="C2945" s="1" t="str">
        <f t="shared" si="491"/>
        <v>21:0506</v>
      </c>
      <c r="D2945" s="1" t="str">
        <f t="shared" si="492"/>
        <v>21:0168</v>
      </c>
      <c r="E2945" t="s">
        <v>12442</v>
      </c>
      <c r="F2945" t="s">
        <v>12443</v>
      </c>
      <c r="H2945">
        <v>54.2763305</v>
      </c>
      <c r="I2945">
        <v>-61.8935271</v>
      </c>
      <c r="J2945" s="1" t="str">
        <f t="shared" si="493"/>
        <v>NGR lake sediment grab sample</v>
      </c>
      <c r="K2945" s="1" t="str">
        <f t="shared" si="494"/>
        <v>&lt;177 micron (NGR)</v>
      </c>
      <c r="L2945">
        <v>31</v>
      </c>
      <c r="M2945" t="s">
        <v>102</v>
      </c>
      <c r="N2945">
        <v>606</v>
      </c>
      <c r="O2945" t="s">
        <v>324</v>
      </c>
      <c r="P2945" t="s">
        <v>134</v>
      </c>
      <c r="Q2945" t="s">
        <v>119</v>
      </c>
      <c r="R2945" t="s">
        <v>119</v>
      </c>
      <c r="S2945" t="s">
        <v>397</v>
      </c>
      <c r="T2945" t="s">
        <v>117</v>
      </c>
      <c r="U2945" t="s">
        <v>12444</v>
      </c>
      <c r="V2945" t="s">
        <v>60</v>
      </c>
      <c r="W2945" t="s">
        <v>649</v>
      </c>
      <c r="X2945" t="s">
        <v>39</v>
      </c>
      <c r="Y2945" t="s">
        <v>54</v>
      </c>
      <c r="Z2945" t="s">
        <v>214</v>
      </c>
      <c r="AA2945" t="s">
        <v>83</v>
      </c>
      <c r="AB2945" t="s">
        <v>178</v>
      </c>
      <c r="AC2945" t="s">
        <v>10408</v>
      </c>
      <c r="AD2945" t="s">
        <v>438</v>
      </c>
    </row>
    <row r="2946" spans="1:30" hidden="1" x14ac:dyDescent="0.3">
      <c r="A2946" t="s">
        <v>12445</v>
      </c>
      <c r="B2946" t="s">
        <v>12446</v>
      </c>
      <c r="C2946" s="1" t="str">
        <f t="shared" si="491"/>
        <v>21:0506</v>
      </c>
      <c r="D2946" s="1" t="str">
        <f>HYPERLINK("http://geochem.nrcan.gc.ca/cdogs/content/svy/svy_e.htm", "")</f>
        <v/>
      </c>
      <c r="G2946" s="1" t="str">
        <f>HYPERLINK("http://geochem.nrcan.gc.ca/cdogs/content/cr_/cr_00056_e.htm", "56")</f>
        <v>56</v>
      </c>
      <c r="J2946" t="s">
        <v>161</v>
      </c>
      <c r="K2946" t="s">
        <v>162</v>
      </c>
      <c r="L2946">
        <v>31</v>
      </c>
      <c r="M2946" t="s">
        <v>163</v>
      </c>
      <c r="N2946">
        <v>607</v>
      </c>
      <c r="O2946" t="s">
        <v>392</v>
      </c>
      <c r="P2946" t="s">
        <v>1520</v>
      </c>
      <c r="Q2946" t="s">
        <v>145</v>
      </c>
      <c r="R2946" t="s">
        <v>414</v>
      </c>
      <c r="S2946" t="s">
        <v>130</v>
      </c>
      <c r="T2946" t="s">
        <v>117</v>
      </c>
      <c r="U2946" t="s">
        <v>11230</v>
      </c>
      <c r="V2946" t="s">
        <v>728</v>
      </c>
      <c r="W2946" t="s">
        <v>239</v>
      </c>
      <c r="X2946" t="s">
        <v>145</v>
      </c>
      <c r="Y2946" t="s">
        <v>68</v>
      </c>
      <c r="Z2946" t="s">
        <v>58</v>
      </c>
      <c r="AA2946" t="s">
        <v>107</v>
      </c>
      <c r="AB2946" t="s">
        <v>485</v>
      </c>
      <c r="AC2946" t="s">
        <v>678</v>
      </c>
      <c r="AD2946" t="s">
        <v>880</v>
      </c>
    </row>
    <row r="2947" spans="1:30" hidden="1" x14ac:dyDescent="0.3">
      <c r="A2947" t="s">
        <v>12447</v>
      </c>
      <c r="B2947" t="s">
        <v>12448</v>
      </c>
      <c r="C2947" s="1" t="str">
        <f t="shared" si="491"/>
        <v>21:0506</v>
      </c>
      <c r="D2947" s="1" t="str">
        <f t="shared" ref="D2947:D2956" si="495">HYPERLINK("http://geochem.nrcan.gc.ca/cdogs/content/svy/svy210168_e.htm", "21:0168")</f>
        <v>21:0168</v>
      </c>
      <c r="E2947" t="s">
        <v>12449</v>
      </c>
      <c r="F2947" t="s">
        <v>12450</v>
      </c>
      <c r="H2947">
        <v>54.604003200000001</v>
      </c>
      <c r="I2947">
        <v>-60.892313299999998</v>
      </c>
      <c r="J2947" s="1" t="str">
        <f t="shared" ref="J2947:J2956" si="496">HYPERLINK("http://geochem.nrcan.gc.ca/cdogs/content/kwd/kwd020027_e.htm", "NGR lake sediment grab sample")</f>
        <v>NGR lake sediment grab sample</v>
      </c>
      <c r="K2947" s="1" t="str">
        <f t="shared" ref="K2947:K2956" si="497">HYPERLINK("http://geochem.nrcan.gc.ca/cdogs/content/kwd/kwd080006_e.htm", "&lt;177 micron (NGR)")</f>
        <v>&lt;177 micron (NGR)</v>
      </c>
      <c r="L2947">
        <v>32</v>
      </c>
      <c r="M2947" t="s">
        <v>34</v>
      </c>
      <c r="N2947">
        <v>608</v>
      </c>
      <c r="O2947" t="s">
        <v>314</v>
      </c>
      <c r="P2947" t="s">
        <v>265</v>
      </c>
      <c r="Q2947" t="s">
        <v>95</v>
      </c>
      <c r="R2947" t="s">
        <v>256</v>
      </c>
      <c r="S2947" t="s">
        <v>165</v>
      </c>
      <c r="T2947" t="s">
        <v>40</v>
      </c>
      <c r="U2947" t="s">
        <v>10347</v>
      </c>
      <c r="V2947" t="s">
        <v>3461</v>
      </c>
      <c r="W2947" t="s">
        <v>248</v>
      </c>
      <c r="X2947" t="s">
        <v>70</v>
      </c>
      <c r="Y2947" t="s">
        <v>79</v>
      </c>
      <c r="Z2947" t="s">
        <v>204</v>
      </c>
      <c r="AA2947" t="s">
        <v>258</v>
      </c>
      <c r="AB2947" t="s">
        <v>1323</v>
      </c>
      <c r="AC2947" t="s">
        <v>2776</v>
      </c>
      <c r="AD2947" t="s">
        <v>45</v>
      </c>
    </row>
    <row r="2948" spans="1:30" hidden="1" x14ac:dyDescent="0.3">
      <c r="A2948" t="s">
        <v>12451</v>
      </c>
      <c r="B2948" t="s">
        <v>12452</v>
      </c>
      <c r="C2948" s="1" t="str">
        <f t="shared" si="491"/>
        <v>21:0506</v>
      </c>
      <c r="D2948" s="1" t="str">
        <f t="shared" si="495"/>
        <v>21:0168</v>
      </c>
      <c r="E2948" t="s">
        <v>12453</v>
      </c>
      <c r="F2948" t="s">
        <v>12454</v>
      </c>
      <c r="H2948">
        <v>54.581852400000002</v>
      </c>
      <c r="I2948">
        <v>-60.906704400000002</v>
      </c>
      <c r="J2948" s="1" t="str">
        <f t="shared" si="496"/>
        <v>NGR lake sediment grab sample</v>
      </c>
      <c r="K2948" s="1" t="str">
        <f t="shared" si="497"/>
        <v>&lt;177 micron (NGR)</v>
      </c>
      <c r="L2948">
        <v>32</v>
      </c>
      <c r="M2948" t="s">
        <v>76</v>
      </c>
      <c r="N2948">
        <v>609</v>
      </c>
      <c r="O2948" t="s">
        <v>1167</v>
      </c>
      <c r="P2948" t="s">
        <v>204</v>
      </c>
      <c r="Q2948" t="s">
        <v>55</v>
      </c>
      <c r="R2948" t="s">
        <v>119</v>
      </c>
      <c r="S2948" t="s">
        <v>169</v>
      </c>
      <c r="T2948" t="s">
        <v>144</v>
      </c>
      <c r="U2948" t="s">
        <v>5111</v>
      </c>
      <c r="V2948" t="s">
        <v>3307</v>
      </c>
      <c r="W2948" t="s">
        <v>248</v>
      </c>
      <c r="X2948" t="s">
        <v>740</v>
      </c>
      <c r="Y2948" t="s">
        <v>153</v>
      </c>
      <c r="Z2948" t="s">
        <v>337</v>
      </c>
      <c r="AA2948" t="s">
        <v>107</v>
      </c>
      <c r="AB2948" t="s">
        <v>120</v>
      </c>
      <c r="AC2948" t="s">
        <v>1043</v>
      </c>
      <c r="AD2948" t="s">
        <v>61</v>
      </c>
    </row>
    <row r="2949" spans="1:30" hidden="1" x14ac:dyDescent="0.3">
      <c r="A2949" t="s">
        <v>12455</v>
      </c>
      <c r="B2949" t="s">
        <v>12456</v>
      </c>
      <c r="C2949" s="1" t="str">
        <f t="shared" si="491"/>
        <v>21:0506</v>
      </c>
      <c r="D2949" s="1" t="str">
        <f t="shared" si="495"/>
        <v>21:0168</v>
      </c>
      <c r="E2949" t="s">
        <v>12449</v>
      </c>
      <c r="F2949" t="s">
        <v>12457</v>
      </c>
      <c r="H2949">
        <v>54.604003200000001</v>
      </c>
      <c r="I2949">
        <v>-60.892313299999998</v>
      </c>
      <c r="J2949" s="1" t="str">
        <f t="shared" si="496"/>
        <v>NGR lake sediment grab sample</v>
      </c>
      <c r="K2949" s="1" t="str">
        <f t="shared" si="497"/>
        <v>&lt;177 micron (NGR)</v>
      </c>
      <c r="L2949">
        <v>32</v>
      </c>
      <c r="M2949" t="s">
        <v>52</v>
      </c>
      <c r="N2949">
        <v>610</v>
      </c>
      <c r="O2949" t="s">
        <v>204</v>
      </c>
      <c r="P2949" t="s">
        <v>145</v>
      </c>
      <c r="Q2949" t="s">
        <v>39</v>
      </c>
      <c r="R2949" t="s">
        <v>36</v>
      </c>
      <c r="S2949" t="s">
        <v>38</v>
      </c>
      <c r="T2949" t="s">
        <v>40</v>
      </c>
      <c r="U2949" t="s">
        <v>7559</v>
      </c>
      <c r="V2949" t="s">
        <v>974</v>
      </c>
      <c r="W2949" t="s">
        <v>40</v>
      </c>
      <c r="X2949" t="s">
        <v>43</v>
      </c>
      <c r="Y2949" t="s">
        <v>95</v>
      </c>
      <c r="Z2949" t="s">
        <v>35</v>
      </c>
      <c r="AA2949" t="s">
        <v>134</v>
      </c>
      <c r="AB2949" t="s">
        <v>68</v>
      </c>
      <c r="AC2949" t="s">
        <v>565</v>
      </c>
      <c r="AD2949" t="s">
        <v>478</v>
      </c>
    </row>
    <row r="2950" spans="1:30" hidden="1" x14ac:dyDescent="0.3">
      <c r="A2950" t="s">
        <v>12458</v>
      </c>
      <c r="B2950" t="s">
        <v>12459</v>
      </c>
      <c r="C2950" s="1" t="str">
        <f t="shared" si="491"/>
        <v>21:0506</v>
      </c>
      <c r="D2950" s="1" t="str">
        <f t="shared" si="495"/>
        <v>21:0168</v>
      </c>
      <c r="E2950" t="s">
        <v>12449</v>
      </c>
      <c r="F2950" t="s">
        <v>12460</v>
      </c>
      <c r="H2950">
        <v>54.604003200000001</v>
      </c>
      <c r="I2950">
        <v>-60.892313299999998</v>
      </c>
      <c r="J2950" s="1" t="str">
        <f t="shared" si="496"/>
        <v>NGR lake sediment grab sample</v>
      </c>
      <c r="K2950" s="1" t="str">
        <f t="shared" si="497"/>
        <v>&lt;177 micron (NGR)</v>
      </c>
      <c r="L2950">
        <v>32</v>
      </c>
      <c r="M2950" t="s">
        <v>65</v>
      </c>
      <c r="N2950">
        <v>611</v>
      </c>
      <c r="O2950" t="s">
        <v>82</v>
      </c>
      <c r="P2950" t="s">
        <v>477</v>
      </c>
      <c r="Q2950" t="s">
        <v>95</v>
      </c>
      <c r="R2950" t="s">
        <v>145</v>
      </c>
      <c r="S2950" t="s">
        <v>36</v>
      </c>
      <c r="T2950" t="s">
        <v>40</v>
      </c>
      <c r="U2950" t="s">
        <v>10504</v>
      </c>
      <c r="V2950" t="s">
        <v>1572</v>
      </c>
      <c r="W2950" t="s">
        <v>117</v>
      </c>
      <c r="X2950" t="s">
        <v>70</v>
      </c>
      <c r="Y2950" t="s">
        <v>153</v>
      </c>
      <c r="Z2950" t="s">
        <v>204</v>
      </c>
      <c r="AA2950" t="s">
        <v>214</v>
      </c>
      <c r="AB2950" t="s">
        <v>1323</v>
      </c>
      <c r="AC2950" t="s">
        <v>157</v>
      </c>
      <c r="AD2950" t="s">
        <v>115</v>
      </c>
    </row>
    <row r="2951" spans="1:30" hidden="1" x14ac:dyDescent="0.3">
      <c r="A2951" t="s">
        <v>12461</v>
      </c>
      <c r="B2951" t="s">
        <v>12462</v>
      </c>
      <c r="C2951" s="1" t="str">
        <f t="shared" si="491"/>
        <v>21:0506</v>
      </c>
      <c r="D2951" s="1" t="str">
        <f t="shared" si="495"/>
        <v>21:0168</v>
      </c>
      <c r="E2951" t="s">
        <v>12463</v>
      </c>
      <c r="F2951" t="s">
        <v>12464</v>
      </c>
      <c r="H2951">
        <v>54.636697699999999</v>
      </c>
      <c r="I2951">
        <v>-60.896030000000003</v>
      </c>
      <c r="J2951" s="1" t="str">
        <f t="shared" si="496"/>
        <v>NGR lake sediment grab sample</v>
      </c>
      <c r="K2951" s="1" t="str">
        <f t="shared" si="497"/>
        <v>&lt;177 micron (NGR)</v>
      </c>
      <c r="L2951">
        <v>32</v>
      </c>
      <c r="M2951" t="s">
        <v>91</v>
      </c>
      <c r="N2951">
        <v>612</v>
      </c>
      <c r="O2951" t="s">
        <v>329</v>
      </c>
      <c r="P2951" t="s">
        <v>202</v>
      </c>
      <c r="Q2951" t="s">
        <v>39</v>
      </c>
      <c r="R2951" t="s">
        <v>37</v>
      </c>
      <c r="S2951" t="s">
        <v>55</v>
      </c>
      <c r="T2951" t="s">
        <v>40</v>
      </c>
      <c r="U2951" t="s">
        <v>128</v>
      </c>
      <c r="V2951" t="s">
        <v>748</v>
      </c>
      <c r="W2951" t="s">
        <v>40</v>
      </c>
      <c r="X2951" t="s">
        <v>43</v>
      </c>
      <c r="Y2951" t="s">
        <v>39</v>
      </c>
      <c r="Z2951" t="s">
        <v>204</v>
      </c>
      <c r="AA2951" t="s">
        <v>134</v>
      </c>
      <c r="AB2951" t="s">
        <v>294</v>
      </c>
      <c r="AC2951" t="s">
        <v>1402</v>
      </c>
      <c r="AD2951" t="s">
        <v>258</v>
      </c>
    </row>
    <row r="2952" spans="1:30" hidden="1" x14ac:dyDescent="0.3">
      <c r="A2952" t="s">
        <v>12465</v>
      </c>
      <c r="B2952" t="s">
        <v>12466</v>
      </c>
      <c r="C2952" s="1" t="str">
        <f t="shared" si="491"/>
        <v>21:0506</v>
      </c>
      <c r="D2952" s="1" t="str">
        <f t="shared" si="495"/>
        <v>21:0168</v>
      </c>
      <c r="E2952" t="s">
        <v>12467</v>
      </c>
      <c r="F2952" t="s">
        <v>12468</v>
      </c>
      <c r="H2952">
        <v>54.680696500000003</v>
      </c>
      <c r="I2952">
        <v>-60.910989299999997</v>
      </c>
      <c r="J2952" s="1" t="str">
        <f t="shared" si="496"/>
        <v>NGR lake sediment grab sample</v>
      </c>
      <c r="K2952" s="1" t="str">
        <f t="shared" si="497"/>
        <v>&lt;177 micron (NGR)</v>
      </c>
      <c r="L2952">
        <v>32</v>
      </c>
      <c r="M2952" t="s">
        <v>102</v>
      </c>
      <c r="N2952">
        <v>613</v>
      </c>
      <c r="O2952" t="s">
        <v>344</v>
      </c>
      <c r="P2952" t="s">
        <v>134</v>
      </c>
      <c r="Q2952" t="s">
        <v>68</v>
      </c>
      <c r="R2952" t="s">
        <v>38</v>
      </c>
      <c r="S2952" t="s">
        <v>37</v>
      </c>
      <c r="T2952" t="s">
        <v>40</v>
      </c>
      <c r="U2952" t="s">
        <v>392</v>
      </c>
      <c r="V2952" t="s">
        <v>70</v>
      </c>
      <c r="W2952" t="s">
        <v>144</v>
      </c>
      <c r="X2952" t="s">
        <v>43</v>
      </c>
      <c r="Y2952" t="s">
        <v>55</v>
      </c>
      <c r="Z2952" t="s">
        <v>135</v>
      </c>
      <c r="AA2952" t="s">
        <v>214</v>
      </c>
      <c r="AB2952" t="s">
        <v>35</v>
      </c>
      <c r="AC2952" t="s">
        <v>68</v>
      </c>
      <c r="AD2952" t="s">
        <v>45</v>
      </c>
    </row>
    <row r="2953" spans="1:30" hidden="1" x14ac:dyDescent="0.3">
      <c r="A2953" t="s">
        <v>12469</v>
      </c>
      <c r="B2953" t="s">
        <v>12470</v>
      </c>
      <c r="C2953" s="1" t="str">
        <f t="shared" si="491"/>
        <v>21:0506</v>
      </c>
      <c r="D2953" s="1" t="str">
        <f t="shared" si="495"/>
        <v>21:0168</v>
      </c>
      <c r="E2953" t="s">
        <v>12471</v>
      </c>
      <c r="F2953" t="s">
        <v>12472</v>
      </c>
      <c r="H2953">
        <v>54.712533999999998</v>
      </c>
      <c r="I2953">
        <v>-60.899990500000001</v>
      </c>
      <c r="J2953" s="1" t="str">
        <f t="shared" si="496"/>
        <v>NGR lake sediment grab sample</v>
      </c>
      <c r="K2953" s="1" t="str">
        <f t="shared" si="497"/>
        <v>&lt;177 micron (NGR)</v>
      </c>
      <c r="L2953">
        <v>32</v>
      </c>
      <c r="M2953" t="s">
        <v>113</v>
      </c>
      <c r="N2953">
        <v>614</v>
      </c>
      <c r="O2953" t="s">
        <v>103</v>
      </c>
      <c r="P2953" t="s">
        <v>202</v>
      </c>
      <c r="Q2953" t="s">
        <v>55</v>
      </c>
      <c r="R2953" t="s">
        <v>185</v>
      </c>
      <c r="S2953" t="s">
        <v>136</v>
      </c>
      <c r="T2953" t="s">
        <v>40</v>
      </c>
      <c r="U2953" t="s">
        <v>544</v>
      </c>
      <c r="V2953" t="s">
        <v>1642</v>
      </c>
      <c r="W2953" t="s">
        <v>40</v>
      </c>
      <c r="X2953" t="s">
        <v>43</v>
      </c>
      <c r="Y2953" t="s">
        <v>95</v>
      </c>
      <c r="Z2953" t="s">
        <v>134</v>
      </c>
      <c r="AA2953" t="s">
        <v>134</v>
      </c>
      <c r="AB2953" t="s">
        <v>1044</v>
      </c>
      <c r="AC2953" t="s">
        <v>371</v>
      </c>
      <c r="AD2953" t="s">
        <v>409</v>
      </c>
    </row>
    <row r="2954" spans="1:30" hidden="1" x14ac:dyDescent="0.3">
      <c r="A2954" t="s">
        <v>12473</v>
      </c>
      <c r="B2954" t="s">
        <v>12474</v>
      </c>
      <c r="C2954" s="1" t="str">
        <f t="shared" si="491"/>
        <v>21:0506</v>
      </c>
      <c r="D2954" s="1" t="str">
        <f t="shared" si="495"/>
        <v>21:0168</v>
      </c>
      <c r="E2954" t="s">
        <v>12475</v>
      </c>
      <c r="F2954" t="s">
        <v>12476</v>
      </c>
      <c r="H2954">
        <v>54.754920599999998</v>
      </c>
      <c r="I2954">
        <v>-60.913260200000003</v>
      </c>
      <c r="J2954" s="1" t="str">
        <f t="shared" si="496"/>
        <v>NGR lake sediment grab sample</v>
      </c>
      <c r="K2954" s="1" t="str">
        <f t="shared" si="497"/>
        <v>&lt;177 micron (NGR)</v>
      </c>
      <c r="L2954">
        <v>32</v>
      </c>
      <c r="M2954" t="s">
        <v>127</v>
      </c>
      <c r="N2954">
        <v>615</v>
      </c>
      <c r="O2954" t="s">
        <v>263</v>
      </c>
      <c r="P2954" t="s">
        <v>377</v>
      </c>
      <c r="Q2954" t="s">
        <v>39</v>
      </c>
      <c r="R2954" t="s">
        <v>36</v>
      </c>
      <c r="S2954" t="s">
        <v>136</v>
      </c>
      <c r="T2954" t="s">
        <v>40</v>
      </c>
      <c r="U2954" t="s">
        <v>676</v>
      </c>
      <c r="V2954" t="s">
        <v>271</v>
      </c>
      <c r="W2954" t="s">
        <v>194</v>
      </c>
      <c r="X2954" t="s">
        <v>179</v>
      </c>
      <c r="Y2954" t="s">
        <v>55</v>
      </c>
      <c r="Z2954" t="s">
        <v>134</v>
      </c>
      <c r="AA2954" t="s">
        <v>67</v>
      </c>
      <c r="AB2954" t="s">
        <v>981</v>
      </c>
      <c r="AC2954" t="s">
        <v>484</v>
      </c>
      <c r="AD2954" t="s">
        <v>314</v>
      </c>
    </row>
    <row r="2955" spans="1:30" hidden="1" x14ac:dyDescent="0.3">
      <c r="A2955" t="s">
        <v>12477</v>
      </c>
      <c r="B2955" t="s">
        <v>12478</v>
      </c>
      <c r="C2955" s="1" t="str">
        <f t="shared" si="491"/>
        <v>21:0506</v>
      </c>
      <c r="D2955" s="1" t="str">
        <f t="shared" si="495"/>
        <v>21:0168</v>
      </c>
      <c r="E2955" t="s">
        <v>12479</v>
      </c>
      <c r="F2955" t="s">
        <v>12480</v>
      </c>
      <c r="H2955">
        <v>54.780590500000002</v>
      </c>
      <c r="I2955">
        <v>-60.917350200000001</v>
      </c>
      <c r="J2955" s="1" t="str">
        <f t="shared" si="496"/>
        <v>NGR lake sediment grab sample</v>
      </c>
      <c r="K2955" s="1" t="str">
        <f t="shared" si="497"/>
        <v>&lt;177 micron (NGR)</v>
      </c>
      <c r="L2955">
        <v>32</v>
      </c>
      <c r="M2955" t="s">
        <v>142</v>
      </c>
      <c r="N2955">
        <v>616</v>
      </c>
      <c r="O2955" t="s">
        <v>314</v>
      </c>
      <c r="P2955" t="s">
        <v>204</v>
      </c>
      <c r="Q2955" t="s">
        <v>68</v>
      </c>
      <c r="R2955" t="s">
        <v>202</v>
      </c>
      <c r="S2955" t="s">
        <v>165</v>
      </c>
      <c r="T2955" t="s">
        <v>194</v>
      </c>
      <c r="U2955" t="s">
        <v>170</v>
      </c>
      <c r="V2955" t="s">
        <v>5786</v>
      </c>
      <c r="W2955" t="s">
        <v>144</v>
      </c>
      <c r="X2955" t="s">
        <v>38</v>
      </c>
      <c r="Y2955" t="s">
        <v>131</v>
      </c>
      <c r="Z2955" t="s">
        <v>257</v>
      </c>
      <c r="AA2955" t="s">
        <v>83</v>
      </c>
      <c r="AB2955" t="s">
        <v>1585</v>
      </c>
      <c r="AC2955" t="s">
        <v>5459</v>
      </c>
      <c r="AD2955" t="s">
        <v>314</v>
      </c>
    </row>
    <row r="2956" spans="1:30" hidden="1" x14ac:dyDescent="0.3">
      <c r="A2956" t="s">
        <v>12481</v>
      </c>
      <c r="B2956" t="s">
        <v>12482</v>
      </c>
      <c r="C2956" s="1" t="str">
        <f t="shared" si="491"/>
        <v>21:0506</v>
      </c>
      <c r="D2956" s="1" t="str">
        <f t="shared" si="495"/>
        <v>21:0168</v>
      </c>
      <c r="E2956" t="s">
        <v>12483</v>
      </c>
      <c r="F2956" t="s">
        <v>12484</v>
      </c>
      <c r="H2956">
        <v>54.818568599999999</v>
      </c>
      <c r="I2956">
        <v>-60.874394700000003</v>
      </c>
      <c r="J2956" s="1" t="str">
        <f t="shared" si="496"/>
        <v>NGR lake sediment grab sample</v>
      </c>
      <c r="K2956" s="1" t="str">
        <f t="shared" si="497"/>
        <v>&lt;177 micron (NGR)</v>
      </c>
      <c r="L2956">
        <v>32</v>
      </c>
      <c r="M2956" t="s">
        <v>150</v>
      </c>
      <c r="N2956">
        <v>617</v>
      </c>
      <c r="O2956" t="s">
        <v>83</v>
      </c>
      <c r="P2956" t="s">
        <v>256</v>
      </c>
      <c r="Q2956" t="s">
        <v>39</v>
      </c>
      <c r="R2956" t="s">
        <v>377</v>
      </c>
      <c r="S2956" t="s">
        <v>204</v>
      </c>
      <c r="T2956" t="s">
        <v>40</v>
      </c>
      <c r="U2956" t="s">
        <v>12485</v>
      </c>
      <c r="V2956" t="s">
        <v>293</v>
      </c>
      <c r="W2956" t="s">
        <v>649</v>
      </c>
      <c r="X2956" t="s">
        <v>68</v>
      </c>
      <c r="Y2956" t="s">
        <v>54</v>
      </c>
      <c r="Z2956" t="s">
        <v>337</v>
      </c>
      <c r="AA2956" t="s">
        <v>135</v>
      </c>
      <c r="AB2956" t="s">
        <v>67</v>
      </c>
      <c r="AC2956" t="s">
        <v>771</v>
      </c>
      <c r="AD2956" t="s">
        <v>61</v>
      </c>
    </row>
    <row r="2957" spans="1:30" hidden="1" x14ac:dyDescent="0.3">
      <c r="A2957" t="s">
        <v>12486</v>
      </c>
      <c r="B2957" t="s">
        <v>12487</v>
      </c>
      <c r="C2957" s="1" t="str">
        <f t="shared" si="491"/>
        <v>21:0506</v>
      </c>
      <c r="D2957" s="1" t="str">
        <f>HYPERLINK("http://geochem.nrcan.gc.ca/cdogs/content/svy/svy_e.htm", "")</f>
        <v/>
      </c>
      <c r="G2957" s="1" t="str">
        <f>HYPERLINK("http://geochem.nrcan.gc.ca/cdogs/content/cr_/cr_00060_e.htm", "60")</f>
        <v>60</v>
      </c>
      <c r="J2957" t="s">
        <v>161</v>
      </c>
      <c r="K2957" t="s">
        <v>162</v>
      </c>
      <c r="L2957">
        <v>32</v>
      </c>
      <c r="M2957" t="s">
        <v>163</v>
      </c>
      <c r="N2957">
        <v>618</v>
      </c>
      <c r="O2957" t="s">
        <v>873</v>
      </c>
      <c r="P2957" t="s">
        <v>36</v>
      </c>
      <c r="Q2957" t="s">
        <v>37</v>
      </c>
      <c r="R2957" t="s">
        <v>36</v>
      </c>
      <c r="S2957" t="s">
        <v>37</v>
      </c>
      <c r="T2957" t="s">
        <v>194</v>
      </c>
      <c r="U2957" t="s">
        <v>80</v>
      </c>
      <c r="V2957" t="s">
        <v>322</v>
      </c>
      <c r="W2957" t="s">
        <v>194</v>
      </c>
      <c r="X2957" t="s">
        <v>70</v>
      </c>
      <c r="Y2957" t="s">
        <v>39</v>
      </c>
      <c r="Z2957" t="s">
        <v>134</v>
      </c>
      <c r="AA2957" t="s">
        <v>135</v>
      </c>
      <c r="AB2957" t="s">
        <v>145</v>
      </c>
      <c r="AC2957" t="s">
        <v>2031</v>
      </c>
      <c r="AD2957" t="s">
        <v>438</v>
      </c>
    </row>
    <row r="2958" spans="1:30" hidden="1" x14ac:dyDescent="0.3">
      <c r="A2958" t="s">
        <v>12488</v>
      </c>
      <c r="B2958" t="s">
        <v>12489</v>
      </c>
      <c r="C2958" s="1" t="str">
        <f t="shared" si="491"/>
        <v>21:0506</v>
      </c>
      <c r="D2958" s="1" t="str">
        <f t="shared" ref="D2958:D2984" si="498">HYPERLINK("http://geochem.nrcan.gc.ca/cdogs/content/svy/svy210168_e.htm", "21:0168")</f>
        <v>21:0168</v>
      </c>
      <c r="E2958" t="s">
        <v>12490</v>
      </c>
      <c r="F2958" t="s">
        <v>12491</v>
      </c>
      <c r="H2958">
        <v>54.845890099999998</v>
      </c>
      <c r="I2958">
        <v>-60.868020299999998</v>
      </c>
      <c r="J2958" s="1" t="str">
        <f t="shared" ref="J2958:J2984" si="499">HYPERLINK("http://geochem.nrcan.gc.ca/cdogs/content/kwd/kwd020027_e.htm", "NGR lake sediment grab sample")</f>
        <v>NGR lake sediment grab sample</v>
      </c>
      <c r="K2958" s="1" t="str">
        <f t="shared" ref="K2958:K2984" si="500">HYPERLINK("http://geochem.nrcan.gc.ca/cdogs/content/kwd/kwd080006_e.htm", "&lt;177 micron (NGR)")</f>
        <v>&lt;177 micron (NGR)</v>
      </c>
      <c r="L2958">
        <v>32</v>
      </c>
      <c r="M2958" t="s">
        <v>175</v>
      </c>
      <c r="N2958">
        <v>619</v>
      </c>
      <c r="O2958" t="s">
        <v>265</v>
      </c>
      <c r="P2958" t="s">
        <v>92</v>
      </c>
      <c r="Q2958" t="s">
        <v>55</v>
      </c>
      <c r="R2958" t="s">
        <v>131</v>
      </c>
      <c r="S2958" t="s">
        <v>37</v>
      </c>
      <c r="T2958" t="s">
        <v>40</v>
      </c>
      <c r="U2958" t="s">
        <v>810</v>
      </c>
      <c r="V2958" t="s">
        <v>179</v>
      </c>
      <c r="W2958" t="s">
        <v>40</v>
      </c>
      <c r="X2958" t="s">
        <v>70</v>
      </c>
      <c r="Y2958" t="s">
        <v>38</v>
      </c>
      <c r="Z2958" t="s">
        <v>35</v>
      </c>
      <c r="AA2958" t="s">
        <v>135</v>
      </c>
      <c r="AB2958" t="s">
        <v>104</v>
      </c>
      <c r="AC2958" t="s">
        <v>2278</v>
      </c>
      <c r="AD2958" t="s">
        <v>45</v>
      </c>
    </row>
    <row r="2959" spans="1:30" hidden="1" x14ac:dyDescent="0.3">
      <c r="A2959" t="s">
        <v>12492</v>
      </c>
      <c r="B2959" t="s">
        <v>12493</v>
      </c>
      <c r="C2959" s="1" t="str">
        <f t="shared" si="491"/>
        <v>21:0506</v>
      </c>
      <c r="D2959" s="1" t="str">
        <f t="shared" si="498"/>
        <v>21:0168</v>
      </c>
      <c r="E2959" t="s">
        <v>12494</v>
      </c>
      <c r="F2959" t="s">
        <v>12495</v>
      </c>
      <c r="H2959">
        <v>54.884518999999997</v>
      </c>
      <c r="I2959">
        <v>-60.876488799999997</v>
      </c>
      <c r="J2959" s="1" t="str">
        <f t="shared" si="499"/>
        <v>NGR lake sediment grab sample</v>
      </c>
      <c r="K2959" s="1" t="str">
        <f t="shared" si="500"/>
        <v>&lt;177 micron (NGR)</v>
      </c>
      <c r="L2959">
        <v>32</v>
      </c>
      <c r="M2959" t="s">
        <v>184</v>
      </c>
      <c r="N2959">
        <v>620</v>
      </c>
      <c r="O2959" t="s">
        <v>364</v>
      </c>
      <c r="P2959" t="s">
        <v>143</v>
      </c>
      <c r="Q2959" t="s">
        <v>37</v>
      </c>
      <c r="R2959" t="s">
        <v>185</v>
      </c>
      <c r="S2959" t="s">
        <v>37</v>
      </c>
      <c r="T2959" t="s">
        <v>649</v>
      </c>
      <c r="U2959" t="s">
        <v>107</v>
      </c>
      <c r="V2959" t="s">
        <v>57</v>
      </c>
      <c r="W2959" t="s">
        <v>117</v>
      </c>
      <c r="X2959" t="s">
        <v>145</v>
      </c>
      <c r="Y2959" t="s">
        <v>55</v>
      </c>
      <c r="Z2959" t="s">
        <v>134</v>
      </c>
      <c r="AA2959" t="s">
        <v>115</v>
      </c>
      <c r="AB2959" t="s">
        <v>1323</v>
      </c>
      <c r="AC2959" t="s">
        <v>316</v>
      </c>
      <c r="AD2959" t="s">
        <v>258</v>
      </c>
    </row>
    <row r="2960" spans="1:30" hidden="1" x14ac:dyDescent="0.3">
      <c r="A2960" t="s">
        <v>12496</v>
      </c>
      <c r="B2960" t="s">
        <v>12497</v>
      </c>
      <c r="C2960" s="1" t="str">
        <f t="shared" si="491"/>
        <v>21:0506</v>
      </c>
      <c r="D2960" s="1" t="str">
        <f t="shared" si="498"/>
        <v>21:0168</v>
      </c>
      <c r="E2960" t="s">
        <v>12498</v>
      </c>
      <c r="F2960" t="s">
        <v>12499</v>
      </c>
      <c r="H2960">
        <v>54.894747000000002</v>
      </c>
      <c r="I2960">
        <v>-60.897612500000001</v>
      </c>
      <c r="J2960" s="1" t="str">
        <f t="shared" si="499"/>
        <v>NGR lake sediment grab sample</v>
      </c>
      <c r="K2960" s="1" t="str">
        <f t="shared" si="500"/>
        <v>&lt;177 micron (NGR)</v>
      </c>
      <c r="L2960">
        <v>32</v>
      </c>
      <c r="M2960" t="s">
        <v>191</v>
      </c>
      <c r="N2960">
        <v>621</v>
      </c>
      <c r="O2960" t="s">
        <v>222</v>
      </c>
      <c r="P2960" t="s">
        <v>377</v>
      </c>
      <c r="Q2960" t="s">
        <v>39</v>
      </c>
      <c r="R2960" t="s">
        <v>202</v>
      </c>
      <c r="S2960" t="s">
        <v>119</v>
      </c>
      <c r="T2960" t="s">
        <v>117</v>
      </c>
      <c r="U2960" t="s">
        <v>460</v>
      </c>
      <c r="V2960" t="s">
        <v>677</v>
      </c>
      <c r="W2960" t="s">
        <v>248</v>
      </c>
      <c r="X2960" t="s">
        <v>43</v>
      </c>
      <c r="Y2960" t="s">
        <v>153</v>
      </c>
      <c r="Z2960" t="s">
        <v>214</v>
      </c>
      <c r="AA2960" t="s">
        <v>214</v>
      </c>
      <c r="AB2960" t="s">
        <v>874</v>
      </c>
      <c r="AC2960" t="s">
        <v>1927</v>
      </c>
      <c r="AD2960" t="s">
        <v>196</v>
      </c>
    </row>
    <row r="2961" spans="1:30" hidden="1" x14ac:dyDescent="0.3">
      <c r="A2961" t="s">
        <v>12500</v>
      </c>
      <c r="B2961" t="s">
        <v>12501</v>
      </c>
      <c r="C2961" s="1" t="str">
        <f t="shared" si="491"/>
        <v>21:0506</v>
      </c>
      <c r="D2961" s="1" t="str">
        <f t="shared" si="498"/>
        <v>21:0168</v>
      </c>
      <c r="E2961" t="s">
        <v>12502</v>
      </c>
      <c r="F2961" t="s">
        <v>12503</v>
      </c>
      <c r="H2961">
        <v>54.930511099999997</v>
      </c>
      <c r="I2961">
        <v>-60.896495899999998</v>
      </c>
      <c r="J2961" s="1" t="str">
        <f t="shared" si="499"/>
        <v>NGR lake sediment grab sample</v>
      </c>
      <c r="K2961" s="1" t="str">
        <f t="shared" si="500"/>
        <v>&lt;177 micron (NGR)</v>
      </c>
      <c r="L2961">
        <v>32</v>
      </c>
      <c r="M2961" t="s">
        <v>201</v>
      </c>
      <c r="N2961">
        <v>622</v>
      </c>
      <c r="O2961" t="s">
        <v>571</v>
      </c>
      <c r="P2961" t="s">
        <v>153</v>
      </c>
      <c r="Q2961" t="s">
        <v>95</v>
      </c>
      <c r="R2961" t="s">
        <v>68</v>
      </c>
      <c r="S2961" t="s">
        <v>55</v>
      </c>
      <c r="T2961" t="s">
        <v>194</v>
      </c>
      <c r="U2961" t="s">
        <v>359</v>
      </c>
      <c r="V2961" t="s">
        <v>94</v>
      </c>
      <c r="W2961" t="s">
        <v>117</v>
      </c>
      <c r="X2961" t="s">
        <v>43</v>
      </c>
      <c r="Y2961" t="s">
        <v>136</v>
      </c>
      <c r="Z2961" t="s">
        <v>204</v>
      </c>
      <c r="AA2961" t="s">
        <v>258</v>
      </c>
      <c r="AB2961" t="s">
        <v>385</v>
      </c>
      <c r="AC2961" t="s">
        <v>1579</v>
      </c>
      <c r="AD2961" t="s">
        <v>44</v>
      </c>
    </row>
    <row r="2962" spans="1:30" hidden="1" x14ac:dyDescent="0.3">
      <c r="A2962" t="s">
        <v>12504</v>
      </c>
      <c r="B2962" t="s">
        <v>12505</v>
      </c>
      <c r="C2962" s="1" t="str">
        <f t="shared" si="491"/>
        <v>21:0506</v>
      </c>
      <c r="D2962" s="1" t="str">
        <f t="shared" si="498"/>
        <v>21:0168</v>
      </c>
      <c r="E2962" t="s">
        <v>12506</v>
      </c>
      <c r="F2962" t="s">
        <v>12507</v>
      </c>
      <c r="H2962">
        <v>54.965042599999997</v>
      </c>
      <c r="I2962">
        <v>-60.886504899999998</v>
      </c>
      <c r="J2962" s="1" t="str">
        <f t="shared" si="499"/>
        <v>NGR lake sediment grab sample</v>
      </c>
      <c r="K2962" s="1" t="str">
        <f t="shared" si="500"/>
        <v>&lt;177 micron (NGR)</v>
      </c>
      <c r="L2962">
        <v>32</v>
      </c>
      <c r="M2962" t="s">
        <v>210</v>
      </c>
      <c r="N2962">
        <v>623</v>
      </c>
      <c r="O2962" t="s">
        <v>384</v>
      </c>
      <c r="P2962" t="s">
        <v>67</v>
      </c>
      <c r="Q2962" t="s">
        <v>95</v>
      </c>
      <c r="R2962" t="s">
        <v>119</v>
      </c>
      <c r="S2962" t="s">
        <v>204</v>
      </c>
      <c r="T2962" t="s">
        <v>194</v>
      </c>
      <c r="U2962" t="s">
        <v>12020</v>
      </c>
      <c r="V2962" t="s">
        <v>2278</v>
      </c>
      <c r="W2962" t="s">
        <v>248</v>
      </c>
      <c r="X2962" t="s">
        <v>179</v>
      </c>
      <c r="Y2962" t="s">
        <v>68</v>
      </c>
      <c r="Z2962" t="s">
        <v>613</v>
      </c>
      <c r="AA2962" t="s">
        <v>258</v>
      </c>
      <c r="AB2962" t="s">
        <v>3060</v>
      </c>
      <c r="AC2962" t="s">
        <v>1807</v>
      </c>
      <c r="AD2962" t="s">
        <v>354</v>
      </c>
    </row>
    <row r="2963" spans="1:30" hidden="1" x14ac:dyDescent="0.3">
      <c r="A2963" t="s">
        <v>12508</v>
      </c>
      <c r="B2963" t="s">
        <v>12509</v>
      </c>
      <c r="C2963" s="1" t="str">
        <f t="shared" si="491"/>
        <v>21:0506</v>
      </c>
      <c r="D2963" s="1" t="str">
        <f t="shared" si="498"/>
        <v>21:0168</v>
      </c>
      <c r="E2963" t="s">
        <v>12510</v>
      </c>
      <c r="F2963" t="s">
        <v>12511</v>
      </c>
      <c r="H2963">
        <v>54.965115699999998</v>
      </c>
      <c r="I2963">
        <v>-60.804918700000002</v>
      </c>
      <c r="J2963" s="1" t="str">
        <f t="shared" si="499"/>
        <v>NGR lake sediment grab sample</v>
      </c>
      <c r="K2963" s="1" t="str">
        <f t="shared" si="500"/>
        <v>&lt;177 micron (NGR)</v>
      </c>
      <c r="L2963">
        <v>32</v>
      </c>
      <c r="M2963" t="s">
        <v>221</v>
      </c>
      <c r="N2963">
        <v>624</v>
      </c>
      <c r="O2963" t="s">
        <v>304</v>
      </c>
      <c r="P2963" t="s">
        <v>169</v>
      </c>
      <c r="Q2963" t="s">
        <v>95</v>
      </c>
      <c r="R2963" t="s">
        <v>153</v>
      </c>
      <c r="S2963" t="s">
        <v>192</v>
      </c>
      <c r="T2963" t="s">
        <v>194</v>
      </c>
      <c r="U2963" t="s">
        <v>12512</v>
      </c>
      <c r="V2963" t="s">
        <v>5641</v>
      </c>
      <c r="W2963" t="s">
        <v>117</v>
      </c>
      <c r="X2963" t="s">
        <v>179</v>
      </c>
      <c r="Y2963" t="s">
        <v>68</v>
      </c>
      <c r="Z2963" t="s">
        <v>423</v>
      </c>
      <c r="AA2963" t="s">
        <v>45</v>
      </c>
      <c r="AB2963" t="s">
        <v>1021</v>
      </c>
      <c r="AC2963" t="s">
        <v>5854</v>
      </c>
      <c r="AD2963" t="s">
        <v>44</v>
      </c>
    </row>
    <row r="2964" spans="1:30" hidden="1" x14ac:dyDescent="0.3">
      <c r="A2964" t="s">
        <v>12513</v>
      </c>
      <c r="B2964" t="s">
        <v>12514</v>
      </c>
      <c r="C2964" s="1" t="str">
        <f t="shared" si="491"/>
        <v>21:0506</v>
      </c>
      <c r="D2964" s="1" t="str">
        <f t="shared" si="498"/>
        <v>21:0168</v>
      </c>
      <c r="E2964" t="s">
        <v>12515</v>
      </c>
      <c r="F2964" t="s">
        <v>12516</v>
      </c>
      <c r="H2964">
        <v>54.976457000000003</v>
      </c>
      <c r="I2964">
        <v>-60.784468599999997</v>
      </c>
      <c r="J2964" s="1" t="str">
        <f t="shared" si="499"/>
        <v>NGR lake sediment grab sample</v>
      </c>
      <c r="K2964" s="1" t="str">
        <f t="shared" si="500"/>
        <v>&lt;177 micron (NGR)</v>
      </c>
      <c r="L2964">
        <v>32</v>
      </c>
      <c r="M2964" t="s">
        <v>230</v>
      </c>
      <c r="N2964">
        <v>625</v>
      </c>
      <c r="O2964" t="s">
        <v>263</v>
      </c>
      <c r="P2964" t="s">
        <v>165</v>
      </c>
      <c r="Q2964" t="s">
        <v>39</v>
      </c>
      <c r="R2964" t="s">
        <v>136</v>
      </c>
      <c r="S2964" t="s">
        <v>55</v>
      </c>
      <c r="T2964" t="s">
        <v>649</v>
      </c>
      <c r="U2964" t="s">
        <v>1120</v>
      </c>
      <c r="V2964" t="s">
        <v>705</v>
      </c>
      <c r="W2964" t="s">
        <v>40</v>
      </c>
      <c r="X2964" t="s">
        <v>43</v>
      </c>
      <c r="Y2964" t="s">
        <v>55</v>
      </c>
      <c r="Z2964" t="s">
        <v>337</v>
      </c>
      <c r="AA2964" t="s">
        <v>58</v>
      </c>
      <c r="AB2964" t="s">
        <v>981</v>
      </c>
      <c r="AC2964" t="s">
        <v>2669</v>
      </c>
      <c r="AD2964" t="s">
        <v>45</v>
      </c>
    </row>
    <row r="2965" spans="1:30" hidden="1" x14ac:dyDescent="0.3">
      <c r="A2965" t="s">
        <v>12517</v>
      </c>
      <c r="B2965" t="s">
        <v>12518</v>
      </c>
      <c r="C2965" s="1" t="str">
        <f t="shared" si="491"/>
        <v>21:0506</v>
      </c>
      <c r="D2965" s="1" t="str">
        <f t="shared" si="498"/>
        <v>21:0168</v>
      </c>
      <c r="E2965" t="s">
        <v>12519</v>
      </c>
      <c r="F2965" t="s">
        <v>12520</v>
      </c>
      <c r="H2965">
        <v>54.996707000000001</v>
      </c>
      <c r="I2965">
        <v>-60.719231399999998</v>
      </c>
      <c r="J2965" s="1" t="str">
        <f t="shared" si="499"/>
        <v>NGR lake sediment grab sample</v>
      </c>
      <c r="K2965" s="1" t="str">
        <f t="shared" si="500"/>
        <v>&lt;177 micron (NGR)</v>
      </c>
      <c r="L2965">
        <v>32</v>
      </c>
      <c r="M2965" t="s">
        <v>238</v>
      </c>
      <c r="N2965">
        <v>626</v>
      </c>
      <c r="O2965" t="s">
        <v>152</v>
      </c>
      <c r="P2965" t="s">
        <v>134</v>
      </c>
      <c r="Q2965" t="s">
        <v>39</v>
      </c>
      <c r="R2965" t="s">
        <v>119</v>
      </c>
      <c r="S2965" t="s">
        <v>129</v>
      </c>
      <c r="T2965" t="s">
        <v>40</v>
      </c>
      <c r="U2965" t="s">
        <v>118</v>
      </c>
      <c r="V2965" t="s">
        <v>38</v>
      </c>
      <c r="W2965" t="s">
        <v>194</v>
      </c>
      <c r="X2965" t="s">
        <v>70</v>
      </c>
      <c r="Y2965" t="s">
        <v>55</v>
      </c>
      <c r="Z2965" t="s">
        <v>423</v>
      </c>
      <c r="AA2965" t="s">
        <v>241</v>
      </c>
      <c r="AB2965" t="s">
        <v>5627</v>
      </c>
      <c r="AC2965" t="s">
        <v>1069</v>
      </c>
      <c r="AD2965" t="s">
        <v>83</v>
      </c>
    </row>
    <row r="2966" spans="1:30" hidden="1" x14ac:dyDescent="0.3">
      <c r="A2966" t="s">
        <v>12521</v>
      </c>
      <c r="B2966" t="s">
        <v>12522</v>
      </c>
      <c r="C2966" s="1" t="str">
        <f t="shared" si="491"/>
        <v>21:0506</v>
      </c>
      <c r="D2966" s="1" t="str">
        <f t="shared" si="498"/>
        <v>21:0168</v>
      </c>
      <c r="E2966" t="s">
        <v>12523</v>
      </c>
      <c r="F2966" t="s">
        <v>12524</v>
      </c>
      <c r="H2966">
        <v>54.985583099999999</v>
      </c>
      <c r="I2966">
        <v>-60.653804299999997</v>
      </c>
      <c r="J2966" s="1" t="str">
        <f t="shared" si="499"/>
        <v>NGR lake sediment grab sample</v>
      </c>
      <c r="K2966" s="1" t="str">
        <f t="shared" si="500"/>
        <v>&lt;177 micron (NGR)</v>
      </c>
      <c r="L2966">
        <v>32</v>
      </c>
      <c r="M2966" t="s">
        <v>246</v>
      </c>
      <c r="N2966">
        <v>627</v>
      </c>
      <c r="O2966" t="s">
        <v>169</v>
      </c>
      <c r="P2966" t="s">
        <v>193</v>
      </c>
      <c r="Q2966" t="s">
        <v>39</v>
      </c>
      <c r="R2966" t="s">
        <v>92</v>
      </c>
      <c r="S2966" t="s">
        <v>39</v>
      </c>
      <c r="T2966" t="s">
        <v>117</v>
      </c>
      <c r="U2966" t="s">
        <v>789</v>
      </c>
      <c r="V2966" t="s">
        <v>144</v>
      </c>
      <c r="W2966" t="s">
        <v>194</v>
      </c>
      <c r="X2966" t="s">
        <v>43</v>
      </c>
      <c r="Y2966" t="s">
        <v>95</v>
      </c>
      <c r="Z2966" t="s">
        <v>35</v>
      </c>
      <c r="AA2966" t="s">
        <v>44</v>
      </c>
      <c r="AB2966" t="s">
        <v>975</v>
      </c>
      <c r="AC2966" t="s">
        <v>485</v>
      </c>
      <c r="AD2966" t="s">
        <v>258</v>
      </c>
    </row>
    <row r="2967" spans="1:30" hidden="1" x14ac:dyDescent="0.3">
      <c r="A2967" t="s">
        <v>12525</v>
      </c>
      <c r="B2967" t="s">
        <v>12526</v>
      </c>
      <c r="C2967" s="1" t="str">
        <f t="shared" si="491"/>
        <v>21:0506</v>
      </c>
      <c r="D2967" s="1" t="str">
        <f t="shared" si="498"/>
        <v>21:0168</v>
      </c>
      <c r="E2967" t="s">
        <v>12527</v>
      </c>
      <c r="F2967" t="s">
        <v>12528</v>
      </c>
      <c r="H2967">
        <v>54.978216000000003</v>
      </c>
      <c r="I2967">
        <v>-60.640996600000001</v>
      </c>
      <c r="J2967" s="1" t="str">
        <f t="shared" si="499"/>
        <v>NGR lake sediment grab sample</v>
      </c>
      <c r="K2967" s="1" t="str">
        <f t="shared" si="500"/>
        <v>&lt;177 micron (NGR)</v>
      </c>
      <c r="L2967">
        <v>33</v>
      </c>
      <c r="M2967" t="s">
        <v>34</v>
      </c>
      <c r="N2967">
        <v>628</v>
      </c>
      <c r="O2967" t="s">
        <v>192</v>
      </c>
      <c r="P2967" t="s">
        <v>92</v>
      </c>
      <c r="Q2967" t="s">
        <v>95</v>
      </c>
      <c r="R2967" t="s">
        <v>38</v>
      </c>
      <c r="S2967" t="s">
        <v>55</v>
      </c>
      <c r="T2967" t="s">
        <v>40</v>
      </c>
      <c r="U2967" t="s">
        <v>510</v>
      </c>
      <c r="V2967" t="s">
        <v>649</v>
      </c>
      <c r="W2967" t="s">
        <v>40</v>
      </c>
      <c r="X2967" t="s">
        <v>43</v>
      </c>
      <c r="Y2967" t="s">
        <v>95</v>
      </c>
      <c r="Z2967" t="s">
        <v>67</v>
      </c>
      <c r="AA2967" t="s">
        <v>135</v>
      </c>
      <c r="AB2967" t="s">
        <v>78</v>
      </c>
      <c r="AC2967" t="s">
        <v>4178</v>
      </c>
      <c r="AD2967" t="s">
        <v>44</v>
      </c>
    </row>
    <row r="2968" spans="1:30" hidden="1" x14ac:dyDescent="0.3">
      <c r="A2968" t="s">
        <v>12529</v>
      </c>
      <c r="B2968" t="s">
        <v>12530</v>
      </c>
      <c r="C2968" s="1" t="str">
        <f t="shared" si="491"/>
        <v>21:0506</v>
      </c>
      <c r="D2968" s="1" t="str">
        <f t="shared" si="498"/>
        <v>21:0168</v>
      </c>
      <c r="E2968" t="s">
        <v>12531</v>
      </c>
      <c r="F2968" t="s">
        <v>12532</v>
      </c>
      <c r="H2968">
        <v>54.996689099999998</v>
      </c>
      <c r="I2968">
        <v>-60.605622699999998</v>
      </c>
      <c r="J2968" s="1" t="str">
        <f t="shared" si="499"/>
        <v>NGR lake sediment grab sample</v>
      </c>
      <c r="K2968" s="1" t="str">
        <f t="shared" si="500"/>
        <v>&lt;177 micron (NGR)</v>
      </c>
      <c r="L2968">
        <v>33</v>
      </c>
      <c r="M2968" t="s">
        <v>76</v>
      </c>
      <c r="N2968">
        <v>629</v>
      </c>
      <c r="O2968" t="s">
        <v>134</v>
      </c>
      <c r="P2968" t="s">
        <v>202</v>
      </c>
      <c r="Q2968" t="s">
        <v>39</v>
      </c>
      <c r="R2968" t="s">
        <v>92</v>
      </c>
      <c r="S2968" t="s">
        <v>39</v>
      </c>
      <c r="T2968" t="s">
        <v>40</v>
      </c>
      <c r="U2968" t="s">
        <v>82</v>
      </c>
      <c r="V2968" t="s">
        <v>271</v>
      </c>
      <c r="W2968" t="s">
        <v>40</v>
      </c>
      <c r="X2968" t="s">
        <v>43</v>
      </c>
      <c r="Y2968" t="s">
        <v>95</v>
      </c>
      <c r="Z2968" t="s">
        <v>134</v>
      </c>
      <c r="AA2968" t="s">
        <v>58</v>
      </c>
      <c r="AB2968" t="s">
        <v>744</v>
      </c>
      <c r="AC2968" t="s">
        <v>1547</v>
      </c>
      <c r="AD2968" t="s">
        <v>45</v>
      </c>
    </row>
    <row r="2969" spans="1:30" hidden="1" x14ac:dyDescent="0.3">
      <c r="A2969" t="s">
        <v>12533</v>
      </c>
      <c r="B2969" t="s">
        <v>12534</v>
      </c>
      <c r="C2969" s="1" t="str">
        <f t="shared" si="491"/>
        <v>21:0506</v>
      </c>
      <c r="D2969" s="1" t="str">
        <f t="shared" si="498"/>
        <v>21:0168</v>
      </c>
      <c r="E2969" t="s">
        <v>12535</v>
      </c>
      <c r="F2969" t="s">
        <v>12536</v>
      </c>
      <c r="H2969">
        <v>54.995393300000003</v>
      </c>
      <c r="I2969">
        <v>-60.5612323</v>
      </c>
      <c r="J2969" s="1" t="str">
        <f t="shared" si="499"/>
        <v>NGR lake sediment grab sample</v>
      </c>
      <c r="K2969" s="1" t="str">
        <f t="shared" si="500"/>
        <v>&lt;177 micron (NGR)</v>
      </c>
      <c r="L2969">
        <v>33</v>
      </c>
      <c r="M2969" t="s">
        <v>91</v>
      </c>
      <c r="N2969">
        <v>630</v>
      </c>
      <c r="O2969" t="s">
        <v>304</v>
      </c>
      <c r="P2969" t="s">
        <v>67</v>
      </c>
      <c r="Q2969" t="s">
        <v>55</v>
      </c>
      <c r="R2969" t="s">
        <v>377</v>
      </c>
      <c r="S2969" t="s">
        <v>193</v>
      </c>
      <c r="T2969" t="s">
        <v>40</v>
      </c>
      <c r="U2969" t="s">
        <v>739</v>
      </c>
      <c r="V2969" t="s">
        <v>598</v>
      </c>
      <c r="W2969" t="s">
        <v>40</v>
      </c>
      <c r="X2969" t="s">
        <v>179</v>
      </c>
      <c r="Y2969" t="s">
        <v>95</v>
      </c>
      <c r="Z2969" t="s">
        <v>214</v>
      </c>
      <c r="AA2969" t="s">
        <v>214</v>
      </c>
      <c r="AB2969" t="s">
        <v>1961</v>
      </c>
      <c r="AC2969" t="s">
        <v>136</v>
      </c>
      <c r="AD2969" t="s">
        <v>137</v>
      </c>
    </row>
    <row r="2970" spans="1:30" hidden="1" x14ac:dyDescent="0.3">
      <c r="A2970" t="s">
        <v>12537</v>
      </c>
      <c r="B2970" t="s">
        <v>12538</v>
      </c>
      <c r="C2970" s="1" t="str">
        <f t="shared" si="491"/>
        <v>21:0506</v>
      </c>
      <c r="D2970" s="1" t="str">
        <f t="shared" si="498"/>
        <v>21:0168</v>
      </c>
      <c r="E2970" t="s">
        <v>12539</v>
      </c>
      <c r="F2970" t="s">
        <v>12540</v>
      </c>
      <c r="H2970">
        <v>54.993285100000001</v>
      </c>
      <c r="I2970">
        <v>-60.482059399999997</v>
      </c>
      <c r="J2970" s="1" t="str">
        <f t="shared" si="499"/>
        <v>NGR lake sediment grab sample</v>
      </c>
      <c r="K2970" s="1" t="str">
        <f t="shared" si="500"/>
        <v>&lt;177 micron (NGR)</v>
      </c>
      <c r="L2970">
        <v>33</v>
      </c>
      <c r="M2970" t="s">
        <v>102</v>
      </c>
      <c r="N2970">
        <v>631</v>
      </c>
      <c r="O2970" t="s">
        <v>676</v>
      </c>
      <c r="P2970" t="s">
        <v>128</v>
      </c>
      <c r="Q2970" t="s">
        <v>55</v>
      </c>
      <c r="R2970" t="s">
        <v>54</v>
      </c>
      <c r="S2970" t="s">
        <v>66</v>
      </c>
      <c r="T2970" t="s">
        <v>194</v>
      </c>
      <c r="U2970" t="s">
        <v>12541</v>
      </c>
      <c r="V2970" t="s">
        <v>202</v>
      </c>
      <c r="W2970" t="s">
        <v>40</v>
      </c>
      <c r="X2970" t="s">
        <v>70</v>
      </c>
      <c r="Y2970" t="s">
        <v>38</v>
      </c>
      <c r="Z2970" t="s">
        <v>58</v>
      </c>
      <c r="AA2970" t="s">
        <v>107</v>
      </c>
      <c r="AB2970" t="s">
        <v>1299</v>
      </c>
      <c r="AC2970" t="s">
        <v>131</v>
      </c>
      <c r="AD2970" t="s">
        <v>83</v>
      </c>
    </row>
    <row r="2971" spans="1:30" hidden="1" x14ac:dyDescent="0.3">
      <c r="A2971" t="s">
        <v>12542</v>
      </c>
      <c r="B2971" t="s">
        <v>12543</v>
      </c>
      <c r="C2971" s="1" t="str">
        <f t="shared" si="491"/>
        <v>21:0506</v>
      </c>
      <c r="D2971" s="1" t="str">
        <f t="shared" si="498"/>
        <v>21:0168</v>
      </c>
      <c r="E2971" t="s">
        <v>12544</v>
      </c>
      <c r="F2971" t="s">
        <v>12545</v>
      </c>
      <c r="H2971">
        <v>54.992321699999998</v>
      </c>
      <c r="I2971">
        <v>-60.432979199999998</v>
      </c>
      <c r="J2971" s="1" t="str">
        <f t="shared" si="499"/>
        <v>NGR lake sediment grab sample</v>
      </c>
      <c r="K2971" s="1" t="str">
        <f t="shared" si="500"/>
        <v>&lt;177 micron (NGR)</v>
      </c>
      <c r="L2971">
        <v>33</v>
      </c>
      <c r="M2971" t="s">
        <v>113</v>
      </c>
      <c r="N2971">
        <v>632</v>
      </c>
      <c r="O2971" t="s">
        <v>720</v>
      </c>
      <c r="P2971" t="s">
        <v>359</v>
      </c>
      <c r="Q2971" t="s">
        <v>95</v>
      </c>
      <c r="R2971" t="s">
        <v>143</v>
      </c>
      <c r="S2971" t="s">
        <v>359</v>
      </c>
      <c r="T2971" t="s">
        <v>40</v>
      </c>
      <c r="U2971" t="s">
        <v>12546</v>
      </c>
      <c r="V2971" t="s">
        <v>2662</v>
      </c>
      <c r="W2971" t="s">
        <v>194</v>
      </c>
      <c r="X2971" t="s">
        <v>43</v>
      </c>
      <c r="Y2971" t="s">
        <v>55</v>
      </c>
      <c r="Z2971" t="s">
        <v>135</v>
      </c>
      <c r="AA2971" t="s">
        <v>115</v>
      </c>
      <c r="AB2971" t="s">
        <v>650</v>
      </c>
      <c r="AC2971" t="s">
        <v>266</v>
      </c>
      <c r="AD2971" t="s">
        <v>44</v>
      </c>
    </row>
    <row r="2972" spans="1:30" hidden="1" x14ac:dyDescent="0.3">
      <c r="A2972" t="s">
        <v>12547</v>
      </c>
      <c r="B2972" t="s">
        <v>12548</v>
      </c>
      <c r="C2972" s="1" t="str">
        <f t="shared" si="491"/>
        <v>21:0506</v>
      </c>
      <c r="D2972" s="1" t="str">
        <f t="shared" si="498"/>
        <v>21:0168</v>
      </c>
      <c r="E2972" t="s">
        <v>12549</v>
      </c>
      <c r="F2972" t="s">
        <v>12550</v>
      </c>
      <c r="H2972">
        <v>54.972707900000003</v>
      </c>
      <c r="I2972">
        <v>-60.453108800000003</v>
      </c>
      <c r="J2972" s="1" t="str">
        <f t="shared" si="499"/>
        <v>NGR lake sediment grab sample</v>
      </c>
      <c r="K2972" s="1" t="str">
        <f t="shared" si="500"/>
        <v>&lt;177 micron (NGR)</v>
      </c>
      <c r="L2972">
        <v>33</v>
      </c>
      <c r="M2972" t="s">
        <v>127</v>
      </c>
      <c r="N2972">
        <v>633</v>
      </c>
      <c r="O2972" t="s">
        <v>263</v>
      </c>
      <c r="P2972" t="s">
        <v>377</v>
      </c>
      <c r="Q2972" t="s">
        <v>95</v>
      </c>
      <c r="R2972" t="s">
        <v>176</v>
      </c>
      <c r="S2972" t="s">
        <v>37</v>
      </c>
      <c r="T2972" t="s">
        <v>194</v>
      </c>
      <c r="U2972" t="s">
        <v>3341</v>
      </c>
      <c r="V2972" t="s">
        <v>947</v>
      </c>
      <c r="W2972" t="s">
        <v>194</v>
      </c>
      <c r="X2972" t="s">
        <v>43</v>
      </c>
      <c r="Y2972" t="s">
        <v>39</v>
      </c>
      <c r="Z2972" t="s">
        <v>214</v>
      </c>
      <c r="AA2972" t="s">
        <v>45</v>
      </c>
      <c r="AB2972" t="s">
        <v>414</v>
      </c>
      <c r="AC2972" t="s">
        <v>1402</v>
      </c>
      <c r="AD2972" t="s">
        <v>83</v>
      </c>
    </row>
    <row r="2973" spans="1:30" hidden="1" x14ac:dyDescent="0.3">
      <c r="A2973" t="s">
        <v>12551</v>
      </c>
      <c r="B2973" t="s">
        <v>12552</v>
      </c>
      <c r="C2973" s="1" t="str">
        <f t="shared" si="491"/>
        <v>21:0506</v>
      </c>
      <c r="D2973" s="1" t="str">
        <f t="shared" si="498"/>
        <v>21:0168</v>
      </c>
      <c r="E2973" t="s">
        <v>12553</v>
      </c>
      <c r="F2973" t="s">
        <v>12554</v>
      </c>
      <c r="H2973">
        <v>54.971997199999997</v>
      </c>
      <c r="I2973">
        <v>-60.513442499999996</v>
      </c>
      <c r="J2973" s="1" t="str">
        <f t="shared" si="499"/>
        <v>NGR lake sediment grab sample</v>
      </c>
      <c r="K2973" s="1" t="str">
        <f t="shared" si="500"/>
        <v>&lt;177 micron (NGR)</v>
      </c>
      <c r="L2973">
        <v>33</v>
      </c>
      <c r="M2973" t="s">
        <v>142</v>
      </c>
      <c r="N2973">
        <v>634</v>
      </c>
      <c r="O2973" t="s">
        <v>77</v>
      </c>
      <c r="P2973" t="s">
        <v>135</v>
      </c>
      <c r="Q2973" t="s">
        <v>55</v>
      </c>
      <c r="R2973" t="s">
        <v>134</v>
      </c>
      <c r="S2973" t="s">
        <v>185</v>
      </c>
      <c r="T2973" t="s">
        <v>40</v>
      </c>
      <c r="U2973" t="s">
        <v>6252</v>
      </c>
      <c r="V2973" t="s">
        <v>818</v>
      </c>
      <c r="W2973" t="s">
        <v>40</v>
      </c>
      <c r="X2973" t="s">
        <v>70</v>
      </c>
      <c r="Y2973" t="s">
        <v>39</v>
      </c>
      <c r="Z2973" t="s">
        <v>337</v>
      </c>
      <c r="AA2973" t="s">
        <v>214</v>
      </c>
      <c r="AB2973" t="s">
        <v>1927</v>
      </c>
      <c r="AC2973" t="s">
        <v>2499</v>
      </c>
      <c r="AD2973" t="s">
        <v>438</v>
      </c>
    </row>
    <row r="2974" spans="1:30" hidden="1" x14ac:dyDescent="0.3">
      <c r="A2974" t="s">
        <v>12555</v>
      </c>
      <c r="B2974" t="s">
        <v>12556</v>
      </c>
      <c r="C2974" s="1" t="str">
        <f t="shared" si="491"/>
        <v>21:0506</v>
      </c>
      <c r="D2974" s="1" t="str">
        <f t="shared" si="498"/>
        <v>21:0168</v>
      </c>
      <c r="E2974" t="s">
        <v>12557</v>
      </c>
      <c r="F2974" t="s">
        <v>12558</v>
      </c>
      <c r="H2974">
        <v>54.979875499999999</v>
      </c>
      <c r="I2974">
        <v>-60.582710800000001</v>
      </c>
      <c r="J2974" s="1" t="str">
        <f t="shared" si="499"/>
        <v>NGR lake sediment grab sample</v>
      </c>
      <c r="K2974" s="1" t="str">
        <f t="shared" si="500"/>
        <v>&lt;177 micron (NGR)</v>
      </c>
      <c r="L2974">
        <v>33</v>
      </c>
      <c r="M2974" t="s">
        <v>150</v>
      </c>
      <c r="N2974">
        <v>635</v>
      </c>
      <c r="O2974" t="s">
        <v>263</v>
      </c>
      <c r="P2974" t="s">
        <v>145</v>
      </c>
      <c r="Q2974" t="s">
        <v>55</v>
      </c>
      <c r="R2974" t="s">
        <v>38</v>
      </c>
      <c r="S2974" t="s">
        <v>55</v>
      </c>
      <c r="T2974" t="s">
        <v>117</v>
      </c>
      <c r="U2974" t="s">
        <v>12559</v>
      </c>
      <c r="V2974" t="s">
        <v>689</v>
      </c>
      <c r="W2974" t="s">
        <v>40</v>
      </c>
      <c r="X2974" t="s">
        <v>43</v>
      </c>
      <c r="Y2974" t="s">
        <v>39</v>
      </c>
      <c r="Z2974" t="s">
        <v>135</v>
      </c>
      <c r="AA2974" t="s">
        <v>71</v>
      </c>
      <c r="AB2974" t="s">
        <v>12560</v>
      </c>
      <c r="AC2974" t="s">
        <v>968</v>
      </c>
      <c r="AD2974" t="s">
        <v>44</v>
      </c>
    </row>
    <row r="2975" spans="1:30" hidden="1" x14ac:dyDescent="0.3">
      <c r="A2975" t="s">
        <v>12561</v>
      </c>
      <c r="B2975" t="s">
        <v>12562</v>
      </c>
      <c r="C2975" s="1" t="str">
        <f t="shared" si="491"/>
        <v>21:0506</v>
      </c>
      <c r="D2975" s="1" t="str">
        <f t="shared" si="498"/>
        <v>21:0168</v>
      </c>
      <c r="E2975" t="s">
        <v>12527</v>
      </c>
      <c r="F2975" t="s">
        <v>12563</v>
      </c>
      <c r="H2975">
        <v>54.978216000000003</v>
      </c>
      <c r="I2975">
        <v>-60.640996600000001</v>
      </c>
      <c r="J2975" s="1" t="str">
        <f t="shared" si="499"/>
        <v>NGR lake sediment grab sample</v>
      </c>
      <c r="K2975" s="1" t="str">
        <f t="shared" si="500"/>
        <v>&lt;177 micron (NGR)</v>
      </c>
      <c r="L2975">
        <v>33</v>
      </c>
      <c r="M2975" t="s">
        <v>65</v>
      </c>
      <c r="N2975">
        <v>636</v>
      </c>
      <c r="O2975" t="s">
        <v>192</v>
      </c>
      <c r="P2975" t="s">
        <v>131</v>
      </c>
      <c r="Q2975" t="s">
        <v>55</v>
      </c>
      <c r="R2975" t="s">
        <v>131</v>
      </c>
      <c r="S2975" t="s">
        <v>95</v>
      </c>
      <c r="T2975" t="s">
        <v>40</v>
      </c>
      <c r="U2975" t="s">
        <v>510</v>
      </c>
      <c r="V2975" t="s">
        <v>649</v>
      </c>
      <c r="W2975" t="s">
        <v>40</v>
      </c>
      <c r="X2975" t="s">
        <v>43</v>
      </c>
      <c r="Y2975" t="s">
        <v>95</v>
      </c>
      <c r="Z2975" t="s">
        <v>67</v>
      </c>
      <c r="AA2975" t="s">
        <v>214</v>
      </c>
      <c r="AB2975" t="s">
        <v>437</v>
      </c>
      <c r="AC2975" t="s">
        <v>1411</v>
      </c>
      <c r="AD2975" t="s">
        <v>314</v>
      </c>
    </row>
    <row r="2976" spans="1:30" hidden="1" x14ac:dyDescent="0.3">
      <c r="A2976" t="s">
        <v>12564</v>
      </c>
      <c r="B2976" t="s">
        <v>12565</v>
      </c>
      <c r="C2976" s="1" t="str">
        <f t="shared" si="491"/>
        <v>21:0506</v>
      </c>
      <c r="D2976" s="1" t="str">
        <f t="shared" si="498"/>
        <v>21:0168</v>
      </c>
      <c r="E2976" t="s">
        <v>12527</v>
      </c>
      <c r="F2976" t="s">
        <v>12566</v>
      </c>
      <c r="H2976">
        <v>54.978216000000003</v>
      </c>
      <c r="I2976">
        <v>-60.640996600000001</v>
      </c>
      <c r="J2976" s="1" t="str">
        <f t="shared" si="499"/>
        <v>NGR lake sediment grab sample</v>
      </c>
      <c r="K2976" s="1" t="str">
        <f t="shared" si="500"/>
        <v>&lt;177 micron (NGR)</v>
      </c>
      <c r="L2976">
        <v>33</v>
      </c>
      <c r="M2976" t="s">
        <v>52</v>
      </c>
      <c r="N2976">
        <v>637</v>
      </c>
      <c r="O2976" t="s">
        <v>164</v>
      </c>
      <c r="P2976" t="s">
        <v>92</v>
      </c>
      <c r="Q2976" t="s">
        <v>39</v>
      </c>
      <c r="R2976" t="s">
        <v>38</v>
      </c>
      <c r="S2976" t="s">
        <v>39</v>
      </c>
      <c r="T2976" t="s">
        <v>40</v>
      </c>
      <c r="U2976" t="s">
        <v>214</v>
      </c>
      <c r="V2976" t="s">
        <v>748</v>
      </c>
      <c r="W2976" t="s">
        <v>194</v>
      </c>
      <c r="X2976" t="s">
        <v>43</v>
      </c>
      <c r="Y2976" t="s">
        <v>95</v>
      </c>
      <c r="Z2976" t="s">
        <v>67</v>
      </c>
      <c r="AA2976" t="s">
        <v>214</v>
      </c>
      <c r="AB2976" t="s">
        <v>1076</v>
      </c>
      <c r="AC2976" t="s">
        <v>316</v>
      </c>
      <c r="AD2976" t="s">
        <v>258</v>
      </c>
    </row>
    <row r="2977" spans="1:30" hidden="1" x14ac:dyDescent="0.3">
      <c r="A2977" t="s">
        <v>12567</v>
      </c>
      <c r="B2977" t="s">
        <v>12568</v>
      </c>
      <c r="C2977" s="1" t="str">
        <f t="shared" si="491"/>
        <v>21:0506</v>
      </c>
      <c r="D2977" s="1" t="str">
        <f t="shared" si="498"/>
        <v>21:0168</v>
      </c>
      <c r="E2977" t="s">
        <v>12569</v>
      </c>
      <c r="F2977" t="s">
        <v>12570</v>
      </c>
      <c r="H2977">
        <v>54.954858899999998</v>
      </c>
      <c r="I2977">
        <v>-60.731943200000003</v>
      </c>
      <c r="J2977" s="1" t="str">
        <f t="shared" si="499"/>
        <v>NGR lake sediment grab sample</v>
      </c>
      <c r="K2977" s="1" t="str">
        <f t="shared" si="500"/>
        <v>&lt;177 micron (NGR)</v>
      </c>
      <c r="L2977">
        <v>33</v>
      </c>
      <c r="M2977" t="s">
        <v>175</v>
      </c>
      <c r="N2977">
        <v>638</v>
      </c>
      <c r="O2977" t="s">
        <v>145</v>
      </c>
      <c r="P2977" t="s">
        <v>414</v>
      </c>
      <c r="Q2977" t="s">
        <v>37</v>
      </c>
      <c r="R2977" t="s">
        <v>204</v>
      </c>
      <c r="S2977" t="s">
        <v>193</v>
      </c>
      <c r="T2977" t="s">
        <v>40</v>
      </c>
      <c r="U2977" t="s">
        <v>739</v>
      </c>
      <c r="V2977" t="s">
        <v>884</v>
      </c>
      <c r="W2977" t="s">
        <v>40</v>
      </c>
      <c r="X2977" t="s">
        <v>10031</v>
      </c>
      <c r="Y2977" t="s">
        <v>95</v>
      </c>
      <c r="Z2977" t="s">
        <v>214</v>
      </c>
      <c r="AA2977" t="s">
        <v>134</v>
      </c>
      <c r="AB2977" t="s">
        <v>2776</v>
      </c>
      <c r="AC2977" t="s">
        <v>714</v>
      </c>
      <c r="AD2977" t="s">
        <v>878</v>
      </c>
    </row>
    <row r="2978" spans="1:30" hidden="1" x14ac:dyDescent="0.3">
      <c r="A2978" t="s">
        <v>12571</v>
      </c>
      <c r="B2978" t="s">
        <v>12572</v>
      </c>
      <c r="C2978" s="1" t="str">
        <f t="shared" si="491"/>
        <v>21:0506</v>
      </c>
      <c r="D2978" s="1" t="str">
        <f t="shared" si="498"/>
        <v>21:0168</v>
      </c>
      <c r="E2978" t="s">
        <v>12573</v>
      </c>
      <c r="F2978" t="s">
        <v>12574</v>
      </c>
      <c r="H2978">
        <v>54.944485299999997</v>
      </c>
      <c r="I2978">
        <v>-60.783557799999997</v>
      </c>
      <c r="J2978" s="1" t="str">
        <f t="shared" si="499"/>
        <v>NGR lake sediment grab sample</v>
      </c>
      <c r="K2978" s="1" t="str">
        <f t="shared" si="500"/>
        <v>&lt;177 micron (NGR)</v>
      </c>
      <c r="L2978">
        <v>33</v>
      </c>
      <c r="M2978" t="s">
        <v>184</v>
      </c>
      <c r="N2978">
        <v>639</v>
      </c>
      <c r="O2978" t="s">
        <v>232</v>
      </c>
      <c r="P2978" t="s">
        <v>78</v>
      </c>
      <c r="Q2978" t="s">
        <v>95</v>
      </c>
      <c r="R2978" t="s">
        <v>153</v>
      </c>
      <c r="S2978" t="s">
        <v>169</v>
      </c>
      <c r="T2978" t="s">
        <v>194</v>
      </c>
      <c r="U2978" t="s">
        <v>8723</v>
      </c>
      <c r="V2978" t="s">
        <v>3674</v>
      </c>
      <c r="W2978" t="s">
        <v>194</v>
      </c>
      <c r="X2978" t="s">
        <v>43</v>
      </c>
      <c r="Y2978" t="s">
        <v>68</v>
      </c>
      <c r="Z2978" t="s">
        <v>58</v>
      </c>
      <c r="AA2978" t="s">
        <v>83</v>
      </c>
      <c r="AB2978" t="s">
        <v>8073</v>
      </c>
      <c r="AC2978" t="s">
        <v>145</v>
      </c>
      <c r="AD2978" t="s">
        <v>314</v>
      </c>
    </row>
    <row r="2979" spans="1:30" hidden="1" x14ac:dyDescent="0.3">
      <c r="A2979" t="s">
        <v>12575</v>
      </c>
      <c r="B2979" t="s">
        <v>12576</v>
      </c>
      <c r="C2979" s="1" t="str">
        <f t="shared" si="491"/>
        <v>21:0506</v>
      </c>
      <c r="D2979" s="1" t="str">
        <f t="shared" si="498"/>
        <v>21:0168</v>
      </c>
      <c r="E2979" t="s">
        <v>12577</v>
      </c>
      <c r="F2979" t="s">
        <v>12578</v>
      </c>
      <c r="H2979">
        <v>54.9335813</v>
      </c>
      <c r="I2979">
        <v>-60.8358761</v>
      </c>
      <c r="J2979" s="1" t="str">
        <f t="shared" si="499"/>
        <v>NGR lake sediment grab sample</v>
      </c>
      <c r="K2979" s="1" t="str">
        <f t="shared" si="500"/>
        <v>&lt;177 micron (NGR)</v>
      </c>
      <c r="L2979">
        <v>33</v>
      </c>
      <c r="M2979" t="s">
        <v>191</v>
      </c>
      <c r="N2979">
        <v>640</v>
      </c>
      <c r="O2979" t="s">
        <v>391</v>
      </c>
      <c r="P2979" t="s">
        <v>108</v>
      </c>
      <c r="Q2979" t="s">
        <v>37</v>
      </c>
      <c r="R2979" t="s">
        <v>193</v>
      </c>
      <c r="S2979" t="s">
        <v>39</v>
      </c>
      <c r="T2979" t="s">
        <v>40</v>
      </c>
      <c r="U2979" t="s">
        <v>1125</v>
      </c>
      <c r="V2979" t="s">
        <v>179</v>
      </c>
      <c r="W2979" t="s">
        <v>649</v>
      </c>
      <c r="X2979" t="s">
        <v>43</v>
      </c>
      <c r="Y2979" t="s">
        <v>39</v>
      </c>
      <c r="Z2979" t="s">
        <v>135</v>
      </c>
      <c r="AA2979" t="s">
        <v>214</v>
      </c>
      <c r="AB2979" t="s">
        <v>1517</v>
      </c>
      <c r="AC2979" t="s">
        <v>2716</v>
      </c>
      <c r="AD2979" t="s">
        <v>241</v>
      </c>
    </row>
    <row r="2980" spans="1:30" hidden="1" x14ac:dyDescent="0.3">
      <c r="A2980" t="s">
        <v>12579</v>
      </c>
      <c r="B2980" t="s">
        <v>12580</v>
      </c>
      <c r="C2980" s="1" t="str">
        <f t="shared" ref="C2980:C3043" si="501">HYPERLINK("http://geochem.nrcan.gc.ca/cdogs/content/bdl/bdl210506_e.htm", "21:0506")</f>
        <v>21:0506</v>
      </c>
      <c r="D2980" s="1" t="str">
        <f t="shared" si="498"/>
        <v>21:0168</v>
      </c>
      <c r="E2980" t="s">
        <v>12581</v>
      </c>
      <c r="F2980" t="s">
        <v>12582</v>
      </c>
      <c r="H2980">
        <v>54.916535099999997</v>
      </c>
      <c r="I2980">
        <v>-60.8569672</v>
      </c>
      <c r="J2980" s="1" t="str">
        <f t="shared" si="499"/>
        <v>NGR lake sediment grab sample</v>
      </c>
      <c r="K2980" s="1" t="str">
        <f t="shared" si="500"/>
        <v>&lt;177 micron (NGR)</v>
      </c>
      <c r="L2980">
        <v>33</v>
      </c>
      <c r="M2980" t="s">
        <v>201</v>
      </c>
      <c r="N2980">
        <v>641</v>
      </c>
      <c r="O2980" t="s">
        <v>103</v>
      </c>
      <c r="P2980" t="s">
        <v>176</v>
      </c>
      <c r="Q2980" t="s">
        <v>37</v>
      </c>
      <c r="R2980" t="s">
        <v>92</v>
      </c>
      <c r="S2980" t="s">
        <v>39</v>
      </c>
      <c r="T2980" t="s">
        <v>194</v>
      </c>
      <c r="U2980" t="s">
        <v>53</v>
      </c>
      <c r="V2980" t="s">
        <v>1027</v>
      </c>
      <c r="W2980" t="s">
        <v>194</v>
      </c>
      <c r="X2980" t="s">
        <v>43</v>
      </c>
      <c r="Y2980" t="s">
        <v>39</v>
      </c>
      <c r="Z2980" t="s">
        <v>164</v>
      </c>
      <c r="AA2980" t="s">
        <v>135</v>
      </c>
      <c r="AB2980" t="s">
        <v>1585</v>
      </c>
      <c r="AC2980" t="s">
        <v>462</v>
      </c>
      <c r="AD2980" t="s">
        <v>258</v>
      </c>
    </row>
    <row r="2981" spans="1:30" hidden="1" x14ac:dyDescent="0.3">
      <c r="A2981" t="s">
        <v>12583</v>
      </c>
      <c r="B2981" t="s">
        <v>12584</v>
      </c>
      <c r="C2981" s="1" t="str">
        <f t="shared" si="501"/>
        <v>21:0506</v>
      </c>
      <c r="D2981" s="1" t="str">
        <f t="shared" si="498"/>
        <v>21:0168</v>
      </c>
      <c r="E2981" t="s">
        <v>12585</v>
      </c>
      <c r="F2981" t="s">
        <v>12586</v>
      </c>
      <c r="H2981">
        <v>54.880269200000001</v>
      </c>
      <c r="I2981">
        <v>-60.8162856</v>
      </c>
      <c r="J2981" s="1" t="str">
        <f t="shared" si="499"/>
        <v>NGR lake sediment grab sample</v>
      </c>
      <c r="K2981" s="1" t="str">
        <f t="shared" si="500"/>
        <v>&lt;177 micron (NGR)</v>
      </c>
      <c r="L2981">
        <v>33</v>
      </c>
      <c r="M2981" t="s">
        <v>210</v>
      </c>
      <c r="N2981">
        <v>642</v>
      </c>
      <c r="O2981" t="s">
        <v>129</v>
      </c>
      <c r="P2981" t="s">
        <v>169</v>
      </c>
      <c r="Q2981" t="s">
        <v>55</v>
      </c>
      <c r="R2981" t="s">
        <v>67</v>
      </c>
      <c r="S2981" t="s">
        <v>68</v>
      </c>
      <c r="T2981" t="s">
        <v>40</v>
      </c>
      <c r="U2981" t="s">
        <v>1227</v>
      </c>
      <c r="V2981" t="s">
        <v>239</v>
      </c>
      <c r="W2981" t="s">
        <v>40</v>
      </c>
      <c r="X2981" t="s">
        <v>43</v>
      </c>
      <c r="Y2981" t="s">
        <v>39</v>
      </c>
      <c r="Z2981" t="s">
        <v>67</v>
      </c>
      <c r="AA2981" t="s">
        <v>135</v>
      </c>
      <c r="AB2981" t="s">
        <v>992</v>
      </c>
      <c r="AC2981" t="s">
        <v>157</v>
      </c>
      <c r="AD2981" t="s">
        <v>61</v>
      </c>
    </row>
    <row r="2982" spans="1:30" hidden="1" x14ac:dyDescent="0.3">
      <c r="A2982" t="s">
        <v>12587</v>
      </c>
      <c r="B2982" t="s">
        <v>12588</v>
      </c>
      <c r="C2982" s="1" t="str">
        <f t="shared" si="501"/>
        <v>21:0506</v>
      </c>
      <c r="D2982" s="1" t="str">
        <f t="shared" si="498"/>
        <v>21:0168</v>
      </c>
      <c r="E2982" t="s">
        <v>12589</v>
      </c>
      <c r="F2982" t="s">
        <v>12590</v>
      </c>
      <c r="H2982">
        <v>54.850589399999997</v>
      </c>
      <c r="I2982">
        <v>-60.849576599999999</v>
      </c>
      <c r="J2982" s="1" t="str">
        <f t="shared" si="499"/>
        <v>NGR lake sediment grab sample</v>
      </c>
      <c r="K2982" s="1" t="str">
        <f t="shared" si="500"/>
        <v>&lt;177 micron (NGR)</v>
      </c>
      <c r="L2982">
        <v>33</v>
      </c>
      <c r="M2982" t="s">
        <v>221</v>
      </c>
      <c r="N2982">
        <v>643</v>
      </c>
      <c r="O2982" t="s">
        <v>45</v>
      </c>
      <c r="P2982" t="s">
        <v>255</v>
      </c>
      <c r="Q2982" t="s">
        <v>136</v>
      </c>
      <c r="R2982" t="s">
        <v>256</v>
      </c>
      <c r="S2982" t="s">
        <v>232</v>
      </c>
      <c r="T2982" t="s">
        <v>194</v>
      </c>
      <c r="U2982" t="s">
        <v>12591</v>
      </c>
      <c r="V2982" t="s">
        <v>2195</v>
      </c>
      <c r="W2982" t="s">
        <v>40</v>
      </c>
      <c r="X2982" t="s">
        <v>68</v>
      </c>
      <c r="Y2982" t="s">
        <v>131</v>
      </c>
      <c r="Z2982" t="s">
        <v>214</v>
      </c>
      <c r="AA2982" t="s">
        <v>44</v>
      </c>
      <c r="AB2982" t="s">
        <v>84</v>
      </c>
      <c r="AC2982" t="s">
        <v>202</v>
      </c>
      <c r="AD2982" t="s">
        <v>324</v>
      </c>
    </row>
    <row r="2983" spans="1:30" hidden="1" x14ac:dyDescent="0.3">
      <c r="A2983" t="s">
        <v>12592</v>
      </c>
      <c r="B2983" t="s">
        <v>12593</v>
      </c>
      <c r="C2983" s="1" t="str">
        <f t="shared" si="501"/>
        <v>21:0506</v>
      </c>
      <c r="D2983" s="1" t="str">
        <f t="shared" si="498"/>
        <v>21:0168</v>
      </c>
      <c r="E2983" t="s">
        <v>12594</v>
      </c>
      <c r="F2983" t="s">
        <v>12595</v>
      </c>
      <c r="H2983">
        <v>54.809899799999997</v>
      </c>
      <c r="I2983">
        <v>-60.820971299999997</v>
      </c>
      <c r="J2983" s="1" t="str">
        <f t="shared" si="499"/>
        <v>NGR lake sediment grab sample</v>
      </c>
      <c r="K2983" s="1" t="str">
        <f t="shared" si="500"/>
        <v>&lt;177 micron (NGR)</v>
      </c>
      <c r="L2983">
        <v>33</v>
      </c>
      <c r="M2983" t="s">
        <v>230</v>
      </c>
      <c r="N2983">
        <v>644</v>
      </c>
      <c r="O2983" t="s">
        <v>434</v>
      </c>
      <c r="P2983" t="s">
        <v>665</v>
      </c>
      <c r="Q2983" t="s">
        <v>39</v>
      </c>
      <c r="R2983" t="s">
        <v>414</v>
      </c>
      <c r="S2983" t="s">
        <v>164</v>
      </c>
      <c r="T2983" t="s">
        <v>649</v>
      </c>
      <c r="U2983" t="s">
        <v>12596</v>
      </c>
      <c r="V2983" t="s">
        <v>1372</v>
      </c>
      <c r="W2983" t="s">
        <v>239</v>
      </c>
      <c r="X2983" t="s">
        <v>136</v>
      </c>
      <c r="Y2983" t="s">
        <v>193</v>
      </c>
      <c r="Z2983" t="s">
        <v>204</v>
      </c>
      <c r="AA2983" t="s">
        <v>241</v>
      </c>
      <c r="AB2983" t="s">
        <v>1932</v>
      </c>
      <c r="AC2983" t="s">
        <v>213</v>
      </c>
      <c r="AD2983" t="s">
        <v>83</v>
      </c>
    </row>
    <row r="2984" spans="1:30" hidden="1" x14ac:dyDescent="0.3">
      <c r="A2984" t="s">
        <v>12597</v>
      </c>
      <c r="B2984" t="s">
        <v>12598</v>
      </c>
      <c r="C2984" s="1" t="str">
        <f t="shared" si="501"/>
        <v>21:0506</v>
      </c>
      <c r="D2984" s="1" t="str">
        <f t="shared" si="498"/>
        <v>21:0168</v>
      </c>
      <c r="E2984" t="s">
        <v>12599</v>
      </c>
      <c r="F2984" t="s">
        <v>12600</v>
      </c>
      <c r="H2984">
        <v>54.775213100000002</v>
      </c>
      <c r="I2984">
        <v>-60.846176900000003</v>
      </c>
      <c r="J2984" s="1" t="str">
        <f t="shared" si="499"/>
        <v>NGR lake sediment grab sample</v>
      </c>
      <c r="K2984" s="1" t="str">
        <f t="shared" si="500"/>
        <v>&lt;177 micron (NGR)</v>
      </c>
      <c r="L2984">
        <v>33</v>
      </c>
      <c r="M2984" t="s">
        <v>238</v>
      </c>
      <c r="N2984">
        <v>645</v>
      </c>
      <c r="O2984" t="s">
        <v>619</v>
      </c>
      <c r="P2984" t="s">
        <v>143</v>
      </c>
      <c r="Q2984" t="s">
        <v>95</v>
      </c>
      <c r="R2984" t="s">
        <v>196</v>
      </c>
      <c r="S2984" t="s">
        <v>176</v>
      </c>
      <c r="T2984" t="s">
        <v>649</v>
      </c>
      <c r="U2984" t="s">
        <v>3080</v>
      </c>
      <c r="V2984" t="s">
        <v>55</v>
      </c>
      <c r="W2984" t="s">
        <v>144</v>
      </c>
      <c r="X2984" t="s">
        <v>79</v>
      </c>
      <c r="Y2984" t="s">
        <v>176</v>
      </c>
      <c r="Z2984" t="s">
        <v>204</v>
      </c>
      <c r="AA2984" t="s">
        <v>214</v>
      </c>
      <c r="AB2984" t="s">
        <v>539</v>
      </c>
      <c r="AC2984" t="s">
        <v>266</v>
      </c>
      <c r="AD2984" t="s">
        <v>196</v>
      </c>
    </row>
    <row r="2985" spans="1:30" hidden="1" x14ac:dyDescent="0.3">
      <c r="A2985" t="s">
        <v>12601</v>
      </c>
      <c r="B2985" t="s">
        <v>12602</v>
      </c>
      <c r="C2985" s="1" t="str">
        <f t="shared" si="501"/>
        <v>21:0506</v>
      </c>
      <c r="D2985" s="1" t="str">
        <f>HYPERLINK("http://geochem.nrcan.gc.ca/cdogs/content/svy/svy_e.htm", "")</f>
        <v/>
      </c>
      <c r="G2985" s="1" t="str">
        <f>HYPERLINK("http://geochem.nrcan.gc.ca/cdogs/content/cr_/cr_00060_e.htm", "60")</f>
        <v>60</v>
      </c>
      <c r="J2985" t="s">
        <v>161</v>
      </c>
      <c r="K2985" t="s">
        <v>162</v>
      </c>
      <c r="L2985">
        <v>33</v>
      </c>
      <c r="M2985" t="s">
        <v>163</v>
      </c>
      <c r="N2985">
        <v>646</v>
      </c>
      <c r="O2985" t="s">
        <v>873</v>
      </c>
      <c r="P2985" t="s">
        <v>165</v>
      </c>
      <c r="Q2985" t="s">
        <v>136</v>
      </c>
      <c r="R2985" t="s">
        <v>165</v>
      </c>
      <c r="S2985" t="s">
        <v>37</v>
      </c>
      <c r="T2985" t="s">
        <v>40</v>
      </c>
      <c r="U2985" t="s">
        <v>12603</v>
      </c>
      <c r="V2985" t="s">
        <v>167</v>
      </c>
      <c r="W2985" t="s">
        <v>40</v>
      </c>
      <c r="X2985" t="s">
        <v>70</v>
      </c>
      <c r="Y2985" t="s">
        <v>39</v>
      </c>
      <c r="Z2985" t="s">
        <v>134</v>
      </c>
      <c r="AA2985" t="s">
        <v>214</v>
      </c>
      <c r="AB2985" t="s">
        <v>169</v>
      </c>
      <c r="AC2985" t="s">
        <v>1523</v>
      </c>
      <c r="AD2985" t="s">
        <v>216</v>
      </c>
    </row>
    <row r="2986" spans="1:30" hidden="1" x14ac:dyDescent="0.3">
      <c r="A2986" t="s">
        <v>12604</v>
      </c>
      <c r="B2986" t="s">
        <v>12605</v>
      </c>
      <c r="C2986" s="1" t="str">
        <f t="shared" si="501"/>
        <v>21:0506</v>
      </c>
      <c r="D2986" s="1" t="str">
        <f t="shared" ref="D2986:D3002" si="502">HYPERLINK("http://geochem.nrcan.gc.ca/cdogs/content/svy/svy210168_e.htm", "21:0168")</f>
        <v>21:0168</v>
      </c>
      <c r="E2986" t="s">
        <v>12606</v>
      </c>
      <c r="F2986" t="s">
        <v>12607</v>
      </c>
      <c r="H2986">
        <v>54.737518199999997</v>
      </c>
      <c r="I2986">
        <v>-60.7678455</v>
      </c>
      <c r="J2986" s="1" t="str">
        <f t="shared" ref="J2986:J3002" si="503">HYPERLINK("http://geochem.nrcan.gc.ca/cdogs/content/kwd/kwd020027_e.htm", "NGR lake sediment grab sample")</f>
        <v>NGR lake sediment grab sample</v>
      </c>
      <c r="K2986" s="1" t="str">
        <f t="shared" ref="K2986:K3002" si="504">HYPERLINK("http://geochem.nrcan.gc.ca/cdogs/content/kwd/kwd080006_e.htm", "&lt;177 micron (NGR)")</f>
        <v>&lt;177 micron (NGR)</v>
      </c>
      <c r="L2986">
        <v>33</v>
      </c>
      <c r="M2986" t="s">
        <v>246</v>
      </c>
      <c r="N2986">
        <v>647</v>
      </c>
      <c r="O2986" t="s">
        <v>263</v>
      </c>
      <c r="P2986" t="s">
        <v>79</v>
      </c>
      <c r="Q2986" t="s">
        <v>95</v>
      </c>
      <c r="R2986" t="s">
        <v>92</v>
      </c>
      <c r="S2986" t="s">
        <v>55</v>
      </c>
      <c r="T2986" t="s">
        <v>40</v>
      </c>
      <c r="U2986" t="s">
        <v>1167</v>
      </c>
      <c r="V2986" t="s">
        <v>714</v>
      </c>
      <c r="W2986" t="s">
        <v>40</v>
      </c>
      <c r="X2986" t="s">
        <v>43</v>
      </c>
      <c r="Y2986" t="s">
        <v>55</v>
      </c>
      <c r="Z2986" t="s">
        <v>35</v>
      </c>
      <c r="AA2986" t="s">
        <v>214</v>
      </c>
      <c r="AB2986" t="s">
        <v>1872</v>
      </c>
      <c r="AC2986" t="s">
        <v>596</v>
      </c>
      <c r="AD2986" t="s">
        <v>44</v>
      </c>
    </row>
    <row r="2987" spans="1:30" hidden="1" x14ac:dyDescent="0.3">
      <c r="A2987" t="s">
        <v>12608</v>
      </c>
      <c r="B2987" t="s">
        <v>12609</v>
      </c>
      <c r="C2987" s="1" t="str">
        <f t="shared" si="501"/>
        <v>21:0506</v>
      </c>
      <c r="D2987" s="1" t="str">
        <f t="shared" si="502"/>
        <v>21:0168</v>
      </c>
      <c r="E2987" t="s">
        <v>12610</v>
      </c>
      <c r="F2987" t="s">
        <v>12611</v>
      </c>
      <c r="H2987">
        <v>54.525023300000001</v>
      </c>
      <c r="I2987">
        <v>-60.012585999999999</v>
      </c>
      <c r="J2987" s="1" t="str">
        <f t="shared" si="503"/>
        <v>NGR lake sediment grab sample</v>
      </c>
      <c r="K2987" s="1" t="str">
        <f t="shared" si="504"/>
        <v>&lt;177 micron (NGR)</v>
      </c>
      <c r="L2987">
        <v>34</v>
      </c>
      <c r="M2987" t="s">
        <v>34</v>
      </c>
      <c r="N2987">
        <v>648</v>
      </c>
      <c r="O2987" t="s">
        <v>823</v>
      </c>
      <c r="P2987" t="s">
        <v>54</v>
      </c>
      <c r="Q2987" t="s">
        <v>68</v>
      </c>
      <c r="R2987" t="s">
        <v>169</v>
      </c>
      <c r="S2987" t="s">
        <v>176</v>
      </c>
      <c r="T2987" t="s">
        <v>40</v>
      </c>
      <c r="U2987" t="s">
        <v>1529</v>
      </c>
      <c r="V2987" t="s">
        <v>740</v>
      </c>
      <c r="W2987" t="s">
        <v>40</v>
      </c>
      <c r="X2987" t="s">
        <v>179</v>
      </c>
      <c r="Y2987" t="s">
        <v>37</v>
      </c>
      <c r="Z2987" t="s">
        <v>135</v>
      </c>
      <c r="AA2987" t="s">
        <v>204</v>
      </c>
      <c r="AB2987" t="s">
        <v>4178</v>
      </c>
      <c r="AC2987" t="s">
        <v>79</v>
      </c>
      <c r="AD2987" t="s">
        <v>6872</v>
      </c>
    </row>
    <row r="2988" spans="1:30" hidden="1" x14ac:dyDescent="0.3">
      <c r="A2988" t="s">
        <v>12612</v>
      </c>
      <c r="B2988" t="s">
        <v>12613</v>
      </c>
      <c r="C2988" s="1" t="str">
        <f t="shared" si="501"/>
        <v>21:0506</v>
      </c>
      <c r="D2988" s="1" t="str">
        <f t="shared" si="502"/>
        <v>21:0168</v>
      </c>
      <c r="E2988" t="s">
        <v>12614</v>
      </c>
      <c r="F2988" t="s">
        <v>12615</v>
      </c>
      <c r="H2988">
        <v>54.695435199999999</v>
      </c>
      <c r="I2988">
        <v>-60.780307200000003</v>
      </c>
      <c r="J2988" s="1" t="str">
        <f t="shared" si="503"/>
        <v>NGR lake sediment grab sample</v>
      </c>
      <c r="K2988" s="1" t="str">
        <f t="shared" si="504"/>
        <v>&lt;177 micron (NGR)</v>
      </c>
      <c r="L2988">
        <v>34</v>
      </c>
      <c r="M2988" t="s">
        <v>76</v>
      </c>
      <c r="N2988">
        <v>649</v>
      </c>
      <c r="O2988" t="s">
        <v>241</v>
      </c>
      <c r="P2988" t="s">
        <v>103</v>
      </c>
      <c r="Q2988" t="s">
        <v>92</v>
      </c>
      <c r="R2988" t="s">
        <v>169</v>
      </c>
      <c r="S2988" t="s">
        <v>136</v>
      </c>
      <c r="T2988" t="s">
        <v>194</v>
      </c>
      <c r="U2988" t="s">
        <v>12616</v>
      </c>
      <c r="V2988" t="s">
        <v>947</v>
      </c>
      <c r="W2988" t="s">
        <v>248</v>
      </c>
      <c r="X2988" t="s">
        <v>740</v>
      </c>
      <c r="Y2988" t="s">
        <v>68</v>
      </c>
      <c r="Z2988" t="s">
        <v>135</v>
      </c>
      <c r="AA2988" t="s">
        <v>44</v>
      </c>
      <c r="AB2988" t="s">
        <v>2216</v>
      </c>
      <c r="AC2988" t="s">
        <v>2633</v>
      </c>
      <c r="AD2988" t="s">
        <v>605</v>
      </c>
    </row>
    <row r="2989" spans="1:30" hidden="1" x14ac:dyDescent="0.3">
      <c r="A2989" t="s">
        <v>12617</v>
      </c>
      <c r="B2989" t="s">
        <v>12618</v>
      </c>
      <c r="C2989" s="1" t="str">
        <f t="shared" si="501"/>
        <v>21:0506</v>
      </c>
      <c r="D2989" s="1" t="str">
        <f t="shared" si="502"/>
        <v>21:0168</v>
      </c>
      <c r="E2989" t="s">
        <v>12619</v>
      </c>
      <c r="F2989" t="s">
        <v>12620</v>
      </c>
      <c r="H2989">
        <v>54.662500999999999</v>
      </c>
      <c r="I2989">
        <v>-60.808574</v>
      </c>
      <c r="J2989" s="1" t="str">
        <f t="shared" si="503"/>
        <v>NGR lake sediment grab sample</v>
      </c>
      <c r="K2989" s="1" t="str">
        <f t="shared" si="504"/>
        <v>&lt;177 micron (NGR)</v>
      </c>
      <c r="L2989">
        <v>34</v>
      </c>
      <c r="M2989" t="s">
        <v>91</v>
      </c>
      <c r="N2989">
        <v>650</v>
      </c>
      <c r="O2989" t="s">
        <v>369</v>
      </c>
      <c r="P2989" t="s">
        <v>77</v>
      </c>
      <c r="Q2989" t="s">
        <v>136</v>
      </c>
      <c r="R2989" t="s">
        <v>377</v>
      </c>
      <c r="S2989" t="s">
        <v>55</v>
      </c>
      <c r="T2989" t="s">
        <v>117</v>
      </c>
      <c r="U2989" t="s">
        <v>2422</v>
      </c>
      <c r="V2989" t="s">
        <v>57</v>
      </c>
      <c r="W2989" t="s">
        <v>233</v>
      </c>
      <c r="X2989" t="s">
        <v>43</v>
      </c>
      <c r="Y2989" t="s">
        <v>37</v>
      </c>
      <c r="Z2989" t="s">
        <v>134</v>
      </c>
      <c r="AA2989" t="s">
        <v>258</v>
      </c>
      <c r="AB2989" t="s">
        <v>3060</v>
      </c>
      <c r="AC2989" t="s">
        <v>55</v>
      </c>
      <c r="AD2989" t="s">
        <v>409</v>
      </c>
    </row>
    <row r="2990" spans="1:30" hidden="1" x14ac:dyDescent="0.3">
      <c r="A2990" t="s">
        <v>12621</v>
      </c>
      <c r="B2990" t="s">
        <v>12622</v>
      </c>
      <c r="C2990" s="1" t="str">
        <f t="shared" si="501"/>
        <v>21:0506</v>
      </c>
      <c r="D2990" s="1" t="str">
        <f t="shared" si="502"/>
        <v>21:0168</v>
      </c>
      <c r="E2990" t="s">
        <v>12623</v>
      </c>
      <c r="F2990" t="s">
        <v>12624</v>
      </c>
      <c r="H2990">
        <v>54.639111399999997</v>
      </c>
      <c r="I2990">
        <v>-60.862415599999999</v>
      </c>
      <c r="J2990" s="1" t="str">
        <f t="shared" si="503"/>
        <v>NGR lake sediment grab sample</v>
      </c>
      <c r="K2990" s="1" t="str">
        <f t="shared" si="504"/>
        <v>&lt;177 micron (NGR)</v>
      </c>
      <c r="L2990">
        <v>34</v>
      </c>
      <c r="M2990" t="s">
        <v>102</v>
      </c>
      <c r="N2990">
        <v>651</v>
      </c>
      <c r="O2990" t="s">
        <v>134</v>
      </c>
      <c r="P2990" t="s">
        <v>67</v>
      </c>
      <c r="Q2990" t="s">
        <v>39</v>
      </c>
      <c r="R2990" t="s">
        <v>38</v>
      </c>
      <c r="S2990" t="s">
        <v>119</v>
      </c>
      <c r="T2990" t="s">
        <v>40</v>
      </c>
      <c r="U2990" t="s">
        <v>214</v>
      </c>
      <c r="V2990" t="s">
        <v>94</v>
      </c>
      <c r="W2990" t="s">
        <v>40</v>
      </c>
      <c r="X2990" t="s">
        <v>43</v>
      </c>
      <c r="Y2990" t="s">
        <v>39</v>
      </c>
      <c r="Z2990" t="s">
        <v>185</v>
      </c>
      <c r="AA2990" t="s">
        <v>214</v>
      </c>
      <c r="AB2990" t="s">
        <v>1096</v>
      </c>
      <c r="AC2990" t="s">
        <v>596</v>
      </c>
      <c r="AD2990" t="s">
        <v>314</v>
      </c>
    </row>
    <row r="2991" spans="1:30" hidden="1" x14ac:dyDescent="0.3">
      <c r="A2991" t="s">
        <v>12625</v>
      </c>
      <c r="B2991" t="s">
        <v>12626</v>
      </c>
      <c r="C2991" s="1" t="str">
        <f t="shared" si="501"/>
        <v>21:0506</v>
      </c>
      <c r="D2991" s="1" t="str">
        <f t="shared" si="502"/>
        <v>21:0168</v>
      </c>
      <c r="E2991" t="s">
        <v>12627</v>
      </c>
      <c r="F2991" t="s">
        <v>12628</v>
      </c>
      <c r="H2991">
        <v>54.6086071</v>
      </c>
      <c r="I2991">
        <v>-60.835846500000002</v>
      </c>
      <c r="J2991" s="1" t="str">
        <f t="shared" si="503"/>
        <v>NGR lake sediment grab sample</v>
      </c>
      <c r="K2991" s="1" t="str">
        <f t="shared" si="504"/>
        <v>&lt;177 micron (NGR)</v>
      </c>
      <c r="L2991">
        <v>34</v>
      </c>
      <c r="M2991" t="s">
        <v>113</v>
      </c>
      <c r="N2991">
        <v>652</v>
      </c>
      <c r="O2991" t="s">
        <v>93</v>
      </c>
      <c r="P2991" t="s">
        <v>192</v>
      </c>
      <c r="Q2991" t="s">
        <v>55</v>
      </c>
      <c r="R2991" t="s">
        <v>53</v>
      </c>
      <c r="S2991" t="s">
        <v>169</v>
      </c>
      <c r="T2991" t="s">
        <v>40</v>
      </c>
      <c r="U2991" t="s">
        <v>478</v>
      </c>
      <c r="V2991" t="s">
        <v>444</v>
      </c>
      <c r="W2991" t="s">
        <v>248</v>
      </c>
      <c r="X2991" t="s">
        <v>484</v>
      </c>
      <c r="Y2991" t="s">
        <v>55</v>
      </c>
      <c r="Z2991" t="s">
        <v>135</v>
      </c>
      <c r="AA2991" t="s">
        <v>196</v>
      </c>
      <c r="AB2991" t="s">
        <v>2125</v>
      </c>
      <c r="AC2991" t="s">
        <v>55</v>
      </c>
      <c r="AD2991" t="s">
        <v>86</v>
      </c>
    </row>
    <row r="2992" spans="1:30" hidden="1" x14ac:dyDescent="0.3">
      <c r="A2992" t="s">
        <v>12629</v>
      </c>
      <c r="B2992" t="s">
        <v>12630</v>
      </c>
      <c r="C2992" s="1" t="str">
        <f t="shared" si="501"/>
        <v>21:0506</v>
      </c>
      <c r="D2992" s="1" t="str">
        <f t="shared" si="502"/>
        <v>21:0168</v>
      </c>
      <c r="E2992" t="s">
        <v>12631</v>
      </c>
      <c r="F2992" t="s">
        <v>12632</v>
      </c>
      <c r="H2992">
        <v>54.552722099999997</v>
      </c>
      <c r="I2992">
        <v>-60.010281900000003</v>
      </c>
      <c r="J2992" s="1" t="str">
        <f t="shared" si="503"/>
        <v>NGR lake sediment grab sample</v>
      </c>
      <c r="K2992" s="1" t="str">
        <f t="shared" si="504"/>
        <v>&lt;177 micron (NGR)</v>
      </c>
      <c r="L2992">
        <v>34</v>
      </c>
      <c r="M2992" t="s">
        <v>127</v>
      </c>
      <c r="N2992">
        <v>653</v>
      </c>
      <c r="O2992" t="s">
        <v>107</v>
      </c>
      <c r="P2992" t="s">
        <v>276</v>
      </c>
      <c r="Q2992" t="s">
        <v>68</v>
      </c>
      <c r="R2992" t="s">
        <v>232</v>
      </c>
      <c r="S2992" t="s">
        <v>176</v>
      </c>
      <c r="T2992" t="s">
        <v>40</v>
      </c>
      <c r="U2992" t="s">
        <v>2151</v>
      </c>
      <c r="V2992" t="s">
        <v>37</v>
      </c>
      <c r="W2992" t="s">
        <v>40</v>
      </c>
      <c r="X2992" t="s">
        <v>39</v>
      </c>
      <c r="Y2992" t="s">
        <v>68</v>
      </c>
      <c r="Z2992" t="s">
        <v>337</v>
      </c>
      <c r="AA2992" t="s">
        <v>204</v>
      </c>
      <c r="AB2992" t="s">
        <v>266</v>
      </c>
      <c r="AC2992" t="s">
        <v>2878</v>
      </c>
      <c r="AD2992" t="s">
        <v>1313</v>
      </c>
    </row>
    <row r="2993" spans="1:30" hidden="1" x14ac:dyDescent="0.3">
      <c r="A2993" t="s">
        <v>12633</v>
      </c>
      <c r="B2993" t="s">
        <v>12634</v>
      </c>
      <c r="C2993" s="1" t="str">
        <f t="shared" si="501"/>
        <v>21:0506</v>
      </c>
      <c r="D2993" s="1" t="str">
        <f t="shared" si="502"/>
        <v>21:0168</v>
      </c>
      <c r="E2993" t="s">
        <v>12610</v>
      </c>
      <c r="F2993" t="s">
        <v>12635</v>
      </c>
      <c r="H2993">
        <v>54.525023300000001</v>
      </c>
      <c r="I2993">
        <v>-60.012585999999999</v>
      </c>
      <c r="J2993" s="1" t="str">
        <f t="shared" si="503"/>
        <v>NGR lake sediment grab sample</v>
      </c>
      <c r="K2993" s="1" t="str">
        <f t="shared" si="504"/>
        <v>&lt;177 micron (NGR)</v>
      </c>
      <c r="L2993">
        <v>34</v>
      </c>
      <c r="M2993" t="s">
        <v>65</v>
      </c>
      <c r="N2993">
        <v>654</v>
      </c>
      <c r="O2993" t="s">
        <v>314</v>
      </c>
      <c r="P2993" t="s">
        <v>193</v>
      </c>
      <c r="Q2993" t="s">
        <v>38</v>
      </c>
      <c r="R2993" t="s">
        <v>169</v>
      </c>
      <c r="S2993" t="s">
        <v>185</v>
      </c>
      <c r="T2993" t="s">
        <v>40</v>
      </c>
      <c r="U2993" t="s">
        <v>7673</v>
      </c>
      <c r="V2993" t="s">
        <v>1503</v>
      </c>
      <c r="W2993" t="s">
        <v>40</v>
      </c>
      <c r="X2993" t="s">
        <v>179</v>
      </c>
      <c r="Y2993" t="s">
        <v>37</v>
      </c>
      <c r="Z2993" t="s">
        <v>135</v>
      </c>
      <c r="AA2993" t="s">
        <v>134</v>
      </c>
      <c r="AB2993" t="s">
        <v>1411</v>
      </c>
      <c r="AC2993" t="s">
        <v>79</v>
      </c>
      <c r="AD2993" t="s">
        <v>880</v>
      </c>
    </row>
    <row r="2994" spans="1:30" hidden="1" x14ac:dyDescent="0.3">
      <c r="A2994" t="s">
        <v>12636</v>
      </c>
      <c r="B2994" t="s">
        <v>12637</v>
      </c>
      <c r="C2994" s="1" t="str">
        <f t="shared" si="501"/>
        <v>21:0506</v>
      </c>
      <c r="D2994" s="1" t="str">
        <f t="shared" si="502"/>
        <v>21:0168</v>
      </c>
      <c r="E2994" t="s">
        <v>12610</v>
      </c>
      <c r="F2994" t="s">
        <v>12638</v>
      </c>
      <c r="H2994">
        <v>54.525023300000001</v>
      </c>
      <c r="I2994">
        <v>-60.012585999999999</v>
      </c>
      <c r="J2994" s="1" t="str">
        <f t="shared" si="503"/>
        <v>NGR lake sediment grab sample</v>
      </c>
      <c r="K2994" s="1" t="str">
        <f t="shared" si="504"/>
        <v>&lt;177 micron (NGR)</v>
      </c>
      <c r="L2994">
        <v>34</v>
      </c>
      <c r="M2994" t="s">
        <v>52</v>
      </c>
      <c r="N2994">
        <v>655</v>
      </c>
      <c r="O2994" t="s">
        <v>1167</v>
      </c>
      <c r="P2994" t="s">
        <v>36</v>
      </c>
      <c r="Q2994" t="s">
        <v>68</v>
      </c>
      <c r="R2994" t="s">
        <v>256</v>
      </c>
      <c r="S2994" t="s">
        <v>95</v>
      </c>
      <c r="T2994" t="s">
        <v>40</v>
      </c>
      <c r="U2994" t="s">
        <v>2717</v>
      </c>
      <c r="V2994" t="s">
        <v>689</v>
      </c>
      <c r="W2994" t="s">
        <v>40</v>
      </c>
      <c r="X2994" t="s">
        <v>70</v>
      </c>
      <c r="Y2994" t="s">
        <v>55</v>
      </c>
      <c r="Z2994" t="s">
        <v>135</v>
      </c>
      <c r="AA2994" t="s">
        <v>67</v>
      </c>
      <c r="AB2994" t="s">
        <v>590</v>
      </c>
      <c r="AC2994" t="s">
        <v>176</v>
      </c>
      <c r="AD2994" t="s">
        <v>8957</v>
      </c>
    </row>
    <row r="2995" spans="1:30" hidden="1" x14ac:dyDescent="0.3">
      <c r="A2995" t="s">
        <v>12639</v>
      </c>
      <c r="B2995" t="s">
        <v>12640</v>
      </c>
      <c r="C2995" s="1" t="str">
        <f t="shared" si="501"/>
        <v>21:0506</v>
      </c>
      <c r="D2995" s="1" t="str">
        <f t="shared" si="502"/>
        <v>21:0168</v>
      </c>
      <c r="E2995" t="s">
        <v>12641</v>
      </c>
      <c r="F2995" t="s">
        <v>12642</v>
      </c>
      <c r="H2995">
        <v>54.485000300000003</v>
      </c>
      <c r="I2995">
        <v>-60.024478999999999</v>
      </c>
      <c r="J2995" s="1" t="str">
        <f t="shared" si="503"/>
        <v>NGR lake sediment grab sample</v>
      </c>
      <c r="K2995" s="1" t="str">
        <f t="shared" si="504"/>
        <v>&lt;177 micron (NGR)</v>
      </c>
      <c r="L2995">
        <v>34</v>
      </c>
      <c r="M2995" t="s">
        <v>142</v>
      </c>
      <c r="N2995">
        <v>656</v>
      </c>
      <c r="O2995" t="s">
        <v>104</v>
      </c>
      <c r="P2995" t="s">
        <v>131</v>
      </c>
      <c r="Q2995" t="s">
        <v>55</v>
      </c>
      <c r="R2995" t="s">
        <v>68</v>
      </c>
      <c r="S2995" t="s">
        <v>256</v>
      </c>
      <c r="T2995" t="s">
        <v>40</v>
      </c>
      <c r="U2995" t="s">
        <v>152</v>
      </c>
      <c r="V2995" t="s">
        <v>144</v>
      </c>
      <c r="W2995" t="s">
        <v>40</v>
      </c>
      <c r="X2995" t="s">
        <v>43</v>
      </c>
      <c r="Y2995" t="s">
        <v>37</v>
      </c>
      <c r="Z2995" t="s">
        <v>153</v>
      </c>
      <c r="AA2995" t="s">
        <v>204</v>
      </c>
      <c r="AB2995" t="s">
        <v>330</v>
      </c>
      <c r="AC2995" t="s">
        <v>1736</v>
      </c>
      <c r="AD2995" t="s">
        <v>71</v>
      </c>
    </row>
    <row r="2996" spans="1:30" hidden="1" x14ac:dyDescent="0.3">
      <c r="A2996" t="s">
        <v>12643</v>
      </c>
      <c r="B2996" t="s">
        <v>12644</v>
      </c>
      <c r="C2996" s="1" t="str">
        <f t="shared" si="501"/>
        <v>21:0506</v>
      </c>
      <c r="D2996" s="1" t="str">
        <f t="shared" si="502"/>
        <v>21:0168</v>
      </c>
      <c r="E2996" t="s">
        <v>12645</v>
      </c>
      <c r="F2996" t="s">
        <v>12646</v>
      </c>
      <c r="H2996">
        <v>54.453100499999998</v>
      </c>
      <c r="I2996">
        <v>-60.018678700000002</v>
      </c>
      <c r="J2996" s="1" t="str">
        <f t="shared" si="503"/>
        <v>NGR lake sediment grab sample</v>
      </c>
      <c r="K2996" s="1" t="str">
        <f t="shared" si="504"/>
        <v>&lt;177 micron (NGR)</v>
      </c>
      <c r="L2996">
        <v>34</v>
      </c>
      <c r="M2996" t="s">
        <v>150</v>
      </c>
      <c r="N2996">
        <v>657</v>
      </c>
      <c r="O2996" t="s">
        <v>82</v>
      </c>
      <c r="P2996" t="s">
        <v>54</v>
      </c>
      <c r="Q2996" t="s">
        <v>39</v>
      </c>
      <c r="R2996" t="s">
        <v>92</v>
      </c>
      <c r="S2996" t="s">
        <v>55</v>
      </c>
      <c r="T2996" t="s">
        <v>40</v>
      </c>
      <c r="U2996" t="s">
        <v>12647</v>
      </c>
      <c r="V2996" t="s">
        <v>7192</v>
      </c>
      <c r="W2996" t="s">
        <v>40</v>
      </c>
      <c r="X2996" t="s">
        <v>55</v>
      </c>
      <c r="Y2996" t="s">
        <v>79</v>
      </c>
      <c r="Z2996" t="s">
        <v>44</v>
      </c>
      <c r="AA2996" t="s">
        <v>258</v>
      </c>
      <c r="AB2996" t="s">
        <v>1720</v>
      </c>
      <c r="AC2996" t="s">
        <v>278</v>
      </c>
      <c r="AD2996" t="s">
        <v>170</v>
      </c>
    </row>
    <row r="2997" spans="1:30" hidden="1" x14ac:dyDescent="0.3">
      <c r="A2997" t="s">
        <v>12648</v>
      </c>
      <c r="B2997" t="s">
        <v>12649</v>
      </c>
      <c r="C2997" s="1" t="str">
        <f t="shared" si="501"/>
        <v>21:0506</v>
      </c>
      <c r="D2997" s="1" t="str">
        <f t="shared" si="502"/>
        <v>21:0168</v>
      </c>
      <c r="E2997" t="s">
        <v>12650</v>
      </c>
      <c r="F2997" t="s">
        <v>12651</v>
      </c>
      <c r="H2997">
        <v>54.4460458</v>
      </c>
      <c r="I2997">
        <v>-60.041484500000003</v>
      </c>
      <c r="J2997" s="1" t="str">
        <f t="shared" si="503"/>
        <v>NGR lake sediment grab sample</v>
      </c>
      <c r="K2997" s="1" t="str">
        <f t="shared" si="504"/>
        <v>&lt;177 micron (NGR)</v>
      </c>
      <c r="L2997">
        <v>34</v>
      </c>
      <c r="M2997" t="s">
        <v>175</v>
      </c>
      <c r="N2997">
        <v>658</v>
      </c>
      <c r="O2997" t="s">
        <v>477</v>
      </c>
      <c r="P2997" t="s">
        <v>92</v>
      </c>
      <c r="Q2997" t="s">
        <v>55</v>
      </c>
      <c r="R2997" t="s">
        <v>136</v>
      </c>
      <c r="S2997" t="s">
        <v>136</v>
      </c>
      <c r="T2997" t="s">
        <v>40</v>
      </c>
      <c r="U2997" t="s">
        <v>93</v>
      </c>
      <c r="V2997" t="s">
        <v>179</v>
      </c>
      <c r="W2997" t="s">
        <v>40</v>
      </c>
      <c r="X2997" t="s">
        <v>43</v>
      </c>
      <c r="Y2997" t="s">
        <v>39</v>
      </c>
      <c r="Z2997" t="s">
        <v>67</v>
      </c>
      <c r="AA2997" t="s">
        <v>214</v>
      </c>
      <c r="AB2997" t="s">
        <v>277</v>
      </c>
      <c r="AC2997" t="s">
        <v>620</v>
      </c>
      <c r="AD2997" t="s">
        <v>409</v>
      </c>
    </row>
    <row r="2998" spans="1:30" hidden="1" x14ac:dyDescent="0.3">
      <c r="A2998" t="s">
        <v>12652</v>
      </c>
      <c r="B2998" t="s">
        <v>12653</v>
      </c>
      <c r="C2998" s="1" t="str">
        <f t="shared" si="501"/>
        <v>21:0506</v>
      </c>
      <c r="D2998" s="1" t="str">
        <f t="shared" si="502"/>
        <v>21:0168</v>
      </c>
      <c r="E2998" t="s">
        <v>12654</v>
      </c>
      <c r="F2998" t="s">
        <v>12655</v>
      </c>
      <c r="H2998">
        <v>54.400577599999998</v>
      </c>
      <c r="I2998">
        <v>-60.002859399999998</v>
      </c>
      <c r="J2998" s="1" t="str">
        <f t="shared" si="503"/>
        <v>NGR lake sediment grab sample</v>
      </c>
      <c r="K2998" s="1" t="str">
        <f t="shared" si="504"/>
        <v>&lt;177 micron (NGR)</v>
      </c>
      <c r="L2998">
        <v>34</v>
      </c>
      <c r="M2998" t="s">
        <v>184</v>
      </c>
      <c r="N2998">
        <v>659</v>
      </c>
      <c r="O2998" t="s">
        <v>255</v>
      </c>
      <c r="P2998" t="s">
        <v>55</v>
      </c>
      <c r="Q2998" t="s">
        <v>95</v>
      </c>
      <c r="R2998" t="s">
        <v>55</v>
      </c>
      <c r="S2998" t="s">
        <v>68</v>
      </c>
      <c r="T2998" t="s">
        <v>40</v>
      </c>
      <c r="U2998" t="s">
        <v>3341</v>
      </c>
      <c r="V2998" t="s">
        <v>583</v>
      </c>
      <c r="W2998" t="s">
        <v>40</v>
      </c>
      <c r="X2998" t="s">
        <v>39</v>
      </c>
      <c r="Y2998" t="s">
        <v>136</v>
      </c>
      <c r="Z2998" t="s">
        <v>204</v>
      </c>
      <c r="AA2998" t="s">
        <v>135</v>
      </c>
      <c r="AB2998" t="s">
        <v>706</v>
      </c>
      <c r="AC2998" t="s">
        <v>620</v>
      </c>
      <c r="AD2998" t="s">
        <v>324</v>
      </c>
    </row>
    <row r="2999" spans="1:30" hidden="1" x14ac:dyDescent="0.3">
      <c r="A2999" t="s">
        <v>12656</v>
      </c>
      <c r="B2999" t="s">
        <v>12657</v>
      </c>
      <c r="C2999" s="1" t="str">
        <f t="shared" si="501"/>
        <v>21:0506</v>
      </c>
      <c r="D2999" s="1" t="str">
        <f t="shared" si="502"/>
        <v>21:0168</v>
      </c>
      <c r="E2999" t="s">
        <v>12658</v>
      </c>
      <c r="F2999" t="s">
        <v>12659</v>
      </c>
      <c r="H2999">
        <v>54.359025000000003</v>
      </c>
      <c r="I2999">
        <v>-60.040202700000002</v>
      </c>
      <c r="J2999" s="1" t="str">
        <f t="shared" si="503"/>
        <v>NGR lake sediment grab sample</v>
      </c>
      <c r="K2999" s="1" t="str">
        <f t="shared" si="504"/>
        <v>&lt;177 micron (NGR)</v>
      </c>
      <c r="L2999">
        <v>34</v>
      </c>
      <c r="M2999" t="s">
        <v>191</v>
      </c>
      <c r="N2999">
        <v>660</v>
      </c>
      <c r="O2999" t="s">
        <v>383</v>
      </c>
      <c r="P2999" t="s">
        <v>169</v>
      </c>
      <c r="Q2999" t="s">
        <v>39</v>
      </c>
      <c r="R2999" t="s">
        <v>193</v>
      </c>
      <c r="S2999" t="s">
        <v>39</v>
      </c>
      <c r="T2999" t="s">
        <v>40</v>
      </c>
      <c r="U2999" t="s">
        <v>2599</v>
      </c>
      <c r="V2999" t="s">
        <v>97</v>
      </c>
      <c r="W2999" t="s">
        <v>40</v>
      </c>
      <c r="X2999" t="s">
        <v>179</v>
      </c>
      <c r="Y2999" t="s">
        <v>55</v>
      </c>
      <c r="Z2999" t="s">
        <v>164</v>
      </c>
      <c r="AA2999" t="s">
        <v>204</v>
      </c>
      <c r="AB2999" t="s">
        <v>582</v>
      </c>
      <c r="AC2999" t="s">
        <v>1181</v>
      </c>
      <c r="AD2999" t="s">
        <v>438</v>
      </c>
    </row>
    <row r="3000" spans="1:30" hidden="1" x14ac:dyDescent="0.3">
      <c r="A3000" t="s">
        <v>12660</v>
      </c>
      <c r="B3000" t="s">
        <v>12661</v>
      </c>
      <c r="C3000" s="1" t="str">
        <f t="shared" si="501"/>
        <v>21:0506</v>
      </c>
      <c r="D3000" s="1" t="str">
        <f t="shared" si="502"/>
        <v>21:0168</v>
      </c>
      <c r="E3000" t="s">
        <v>12662</v>
      </c>
      <c r="F3000" t="s">
        <v>12663</v>
      </c>
      <c r="H3000">
        <v>54.331134499999997</v>
      </c>
      <c r="I3000">
        <v>-60.085237800000002</v>
      </c>
      <c r="J3000" s="1" t="str">
        <f t="shared" si="503"/>
        <v>NGR lake sediment grab sample</v>
      </c>
      <c r="K3000" s="1" t="str">
        <f t="shared" si="504"/>
        <v>&lt;177 micron (NGR)</v>
      </c>
      <c r="L3000">
        <v>34</v>
      </c>
      <c r="M3000" t="s">
        <v>201</v>
      </c>
      <c r="N3000">
        <v>661</v>
      </c>
      <c r="O3000" t="s">
        <v>108</v>
      </c>
      <c r="P3000" t="s">
        <v>92</v>
      </c>
      <c r="Q3000" t="s">
        <v>95</v>
      </c>
      <c r="R3000" t="s">
        <v>136</v>
      </c>
      <c r="S3000" t="s">
        <v>39</v>
      </c>
      <c r="T3000" t="s">
        <v>40</v>
      </c>
      <c r="U3000" t="s">
        <v>1019</v>
      </c>
      <c r="V3000" t="s">
        <v>264</v>
      </c>
      <c r="W3000" t="s">
        <v>40</v>
      </c>
      <c r="X3000" t="s">
        <v>43</v>
      </c>
      <c r="Y3000" t="s">
        <v>39</v>
      </c>
      <c r="Z3000" t="s">
        <v>67</v>
      </c>
      <c r="AA3000" t="s">
        <v>204</v>
      </c>
      <c r="AB3000" t="s">
        <v>825</v>
      </c>
      <c r="AC3000" t="s">
        <v>947</v>
      </c>
      <c r="AD3000" t="s">
        <v>107</v>
      </c>
    </row>
    <row r="3001" spans="1:30" hidden="1" x14ac:dyDescent="0.3">
      <c r="A3001" t="s">
        <v>12664</v>
      </c>
      <c r="B3001" t="s">
        <v>12665</v>
      </c>
      <c r="C3001" s="1" t="str">
        <f t="shared" si="501"/>
        <v>21:0506</v>
      </c>
      <c r="D3001" s="1" t="str">
        <f t="shared" si="502"/>
        <v>21:0168</v>
      </c>
      <c r="E3001" t="s">
        <v>12666</v>
      </c>
      <c r="F3001" t="s">
        <v>12667</v>
      </c>
      <c r="H3001">
        <v>54.282327899999999</v>
      </c>
      <c r="I3001">
        <v>-60.1007806</v>
      </c>
      <c r="J3001" s="1" t="str">
        <f t="shared" si="503"/>
        <v>NGR lake sediment grab sample</v>
      </c>
      <c r="K3001" s="1" t="str">
        <f t="shared" si="504"/>
        <v>&lt;177 micron (NGR)</v>
      </c>
      <c r="L3001">
        <v>34</v>
      </c>
      <c r="M3001" t="s">
        <v>210</v>
      </c>
      <c r="N3001">
        <v>662</v>
      </c>
      <c r="O3001" t="s">
        <v>232</v>
      </c>
      <c r="P3001" t="s">
        <v>131</v>
      </c>
      <c r="Q3001" t="s">
        <v>55</v>
      </c>
      <c r="R3001" t="s">
        <v>68</v>
      </c>
      <c r="S3001" t="s">
        <v>39</v>
      </c>
      <c r="T3001" t="s">
        <v>194</v>
      </c>
      <c r="U3001" t="s">
        <v>143</v>
      </c>
      <c r="V3001" t="s">
        <v>920</v>
      </c>
      <c r="W3001" t="s">
        <v>40</v>
      </c>
      <c r="X3001" t="s">
        <v>43</v>
      </c>
      <c r="Y3001" t="s">
        <v>95</v>
      </c>
      <c r="Z3001" t="s">
        <v>185</v>
      </c>
      <c r="AA3001" t="s">
        <v>214</v>
      </c>
      <c r="AB3001" t="s">
        <v>784</v>
      </c>
      <c r="AC3001" t="s">
        <v>55</v>
      </c>
      <c r="AD3001" t="s">
        <v>83</v>
      </c>
    </row>
    <row r="3002" spans="1:30" hidden="1" x14ac:dyDescent="0.3">
      <c r="A3002" t="s">
        <v>12668</v>
      </c>
      <c r="B3002" t="s">
        <v>12669</v>
      </c>
      <c r="C3002" s="1" t="str">
        <f t="shared" si="501"/>
        <v>21:0506</v>
      </c>
      <c r="D3002" s="1" t="str">
        <f t="shared" si="502"/>
        <v>21:0168</v>
      </c>
      <c r="E3002" t="s">
        <v>12670</v>
      </c>
      <c r="F3002" t="s">
        <v>12671</v>
      </c>
      <c r="H3002">
        <v>54.255863499999997</v>
      </c>
      <c r="I3002">
        <v>-60.1084897</v>
      </c>
      <c r="J3002" s="1" t="str">
        <f t="shared" si="503"/>
        <v>NGR lake sediment grab sample</v>
      </c>
      <c r="K3002" s="1" t="str">
        <f t="shared" si="504"/>
        <v>&lt;177 micron (NGR)</v>
      </c>
      <c r="L3002">
        <v>34</v>
      </c>
      <c r="M3002" t="s">
        <v>221</v>
      </c>
      <c r="N3002">
        <v>663</v>
      </c>
      <c r="O3002" t="s">
        <v>477</v>
      </c>
      <c r="P3002" t="s">
        <v>136</v>
      </c>
      <c r="Q3002" t="s">
        <v>39</v>
      </c>
      <c r="R3002" t="s">
        <v>39</v>
      </c>
      <c r="S3002" t="s">
        <v>55</v>
      </c>
      <c r="T3002" t="s">
        <v>194</v>
      </c>
      <c r="U3002" t="s">
        <v>223</v>
      </c>
      <c r="V3002" t="s">
        <v>322</v>
      </c>
      <c r="W3002" t="s">
        <v>40</v>
      </c>
      <c r="X3002" t="s">
        <v>179</v>
      </c>
      <c r="Y3002" t="s">
        <v>95</v>
      </c>
      <c r="Z3002" t="s">
        <v>164</v>
      </c>
      <c r="AA3002" t="s">
        <v>134</v>
      </c>
      <c r="AB3002" t="s">
        <v>987</v>
      </c>
      <c r="AC3002" t="s">
        <v>714</v>
      </c>
      <c r="AD3002" t="s">
        <v>392</v>
      </c>
    </row>
    <row r="3003" spans="1:30" hidden="1" x14ac:dyDescent="0.3">
      <c r="A3003" t="s">
        <v>12672</v>
      </c>
      <c r="B3003" t="s">
        <v>12673</v>
      </c>
      <c r="C3003" s="1" t="str">
        <f t="shared" si="501"/>
        <v>21:0506</v>
      </c>
      <c r="D3003" s="1" t="str">
        <f>HYPERLINK("http://geochem.nrcan.gc.ca/cdogs/content/svy/svy_e.htm", "")</f>
        <v/>
      </c>
      <c r="G3003" s="1" t="str">
        <f>HYPERLINK("http://geochem.nrcan.gc.ca/cdogs/content/cr_/cr_00056_e.htm", "56")</f>
        <v>56</v>
      </c>
      <c r="J3003" t="s">
        <v>161</v>
      </c>
      <c r="K3003" t="s">
        <v>162</v>
      </c>
      <c r="L3003">
        <v>34</v>
      </c>
      <c r="M3003" t="s">
        <v>163</v>
      </c>
      <c r="N3003">
        <v>664</v>
      </c>
      <c r="O3003" t="s">
        <v>392</v>
      </c>
      <c r="P3003" t="s">
        <v>1101</v>
      </c>
      <c r="Q3003" t="s">
        <v>145</v>
      </c>
      <c r="R3003" t="s">
        <v>129</v>
      </c>
      <c r="S3003" t="s">
        <v>130</v>
      </c>
      <c r="T3003" t="s">
        <v>194</v>
      </c>
      <c r="U3003" t="s">
        <v>12297</v>
      </c>
      <c r="V3003" t="s">
        <v>352</v>
      </c>
      <c r="W3003" t="s">
        <v>239</v>
      </c>
      <c r="X3003" t="s">
        <v>8726</v>
      </c>
      <c r="Y3003" t="s">
        <v>37</v>
      </c>
      <c r="Z3003" t="s">
        <v>58</v>
      </c>
      <c r="AA3003" t="s">
        <v>107</v>
      </c>
      <c r="AB3003" t="s">
        <v>2662</v>
      </c>
      <c r="AC3003" t="s">
        <v>831</v>
      </c>
      <c r="AD3003" t="s">
        <v>2166</v>
      </c>
    </row>
    <row r="3004" spans="1:30" hidden="1" x14ac:dyDescent="0.3">
      <c r="A3004" t="s">
        <v>12674</v>
      </c>
      <c r="B3004" t="s">
        <v>12675</v>
      </c>
      <c r="C3004" s="1" t="str">
        <f t="shared" si="501"/>
        <v>21:0506</v>
      </c>
      <c r="D3004" s="1" t="str">
        <f t="shared" ref="D3004:D3020" si="505">HYPERLINK("http://geochem.nrcan.gc.ca/cdogs/content/svy/svy210168_e.htm", "21:0168")</f>
        <v>21:0168</v>
      </c>
      <c r="E3004" t="s">
        <v>12676</v>
      </c>
      <c r="F3004" t="s">
        <v>12677</v>
      </c>
      <c r="H3004">
        <v>54.197550999999997</v>
      </c>
      <c r="I3004">
        <v>-60.110158400000003</v>
      </c>
      <c r="J3004" s="1" t="str">
        <f t="shared" ref="J3004:J3020" si="506">HYPERLINK("http://geochem.nrcan.gc.ca/cdogs/content/kwd/kwd020027_e.htm", "NGR lake sediment grab sample")</f>
        <v>NGR lake sediment grab sample</v>
      </c>
      <c r="K3004" s="1" t="str">
        <f t="shared" ref="K3004:K3020" si="507">HYPERLINK("http://geochem.nrcan.gc.ca/cdogs/content/kwd/kwd080006_e.htm", "&lt;177 micron (NGR)")</f>
        <v>&lt;177 micron (NGR)</v>
      </c>
      <c r="L3004">
        <v>34</v>
      </c>
      <c r="M3004" t="s">
        <v>230</v>
      </c>
      <c r="N3004">
        <v>665</v>
      </c>
      <c r="O3004" t="s">
        <v>232</v>
      </c>
      <c r="P3004" t="s">
        <v>202</v>
      </c>
      <c r="Q3004" t="s">
        <v>39</v>
      </c>
      <c r="R3004" t="s">
        <v>55</v>
      </c>
      <c r="S3004" t="s">
        <v>95</v>
      </c>
      <c r="T3004" t="s">
        <v>40</v>
      </c>
      <c r="U3004" t="s">
        <v>214</v>
      </c>
      <c r="V3004" t="s">
        <v>248</v>
      </c>
      <c r="W3004" t="s">
        <v>40</v>
      </c>
      <c r="X3004" t="s">
        <v>43</v>
      </c>
      <c r="Y3004" t="s">
        <v>95</v>
      </c>
      <c r="Z3004" t="s">
        <v>153</v>
      </c>
      <c r="AA3004" t="s">
        <v>135</v>
      </c>
      <c r="AB3004" t="s">
        <v>582</v>
      </c>
      <c r="AC3004" t="s">
        <v>947</v>
      </c>
      <c r="AD3004" t="s">
        <v>314</v>
      </c>
    </row>
    <row r="3005" spans="1:30" hidden="1" x14ac:dyDescent="0.3">
      <c r="A3005" t="s">
        <v>12678</v>
      </c>
      <c r="B3005" t="s">
        <v>12679</v>
      </c>
      <c r="C3005" s="1" t="str">
        <f t="shared" si="501"/>
        <v>21:0506</v>
      </c>
      <c r="D3005" s="1" t="str">
        <f t="shared" si="505"/>
        <v>21:0168</v>
      </c>
      <c r="E3005" t="s">
        <v>12680</v>
      </c>
      <c r="F3005" t="s">
        <v>12681</v>
      </c>
      <c r="H3005">
        <v>54.1906398</v>
      </c>
      <c r="I3005">
        <v>-60.015950199999999</v>
      </c>
      <c r="J3005" s="1" t="str">
        <f t="shared" si="506"/>
        <v>NGR lake sediment grab sample</v>
      </c>
      <c r="K3005" s="1" t="str">
        <f t="shared" si="507"/>
        <v>&lt;177 micron (NGR)</v>
      </c>
      <c r="L3005">
        <v>34</v>
      </c>
      <c r="M3005" t="s">
        <v>238</v>
      </c>
      <c r="N3005">
        <v>666</v>
      </c>
      <c r="O3005" t="s">
        <v>232</v>
      </c>
      <c r="P3005" t="s">
        <v>68</v>
      </c>
      <c r="Q3005" t="s">
        <v>95</v>
      </c>
      <c r="R3005" t="s">
        <v>55</v>
      </c>
      <c r="S3005" t="s">
        <v>39</v>
      </c>
      <c r="T3005" t="s">
        <v>194</v>
      </c>
      <c r="U3005" t="s">
        <v>44</v>
      </c>
      <c r="V3005" t="s">
        <v>94</v>
      </c>
      <c r="W3005" t="s">
        <v>40</v>
      </c>
      <c r="X3005" t="s">
        <v>43</v>
      </c>
      <c r="Y3005" t="s">
        <v>39</v>
      </c>
      <c r="Z3005" t="s">
        <v>185</v>
      </c>
      <c r="AA3005" t="s">
        <v>134</v>
      </c>
      <c r="AB3005" t="s">
        <v>79</v>
      </c>
      <c r="AC3005" t="s">
        <v>596</v>
      </c>
      <c r="AD3005" t="s">
        <v>61</v>
      </c>
    </row>
    <row r="3006" spans="1:30" hidden="1" x14ac:dyDescent="0.3">
      <c r="A3006" t="s">
        <v>12682</v>
      </c>
      <c r="B3006" t="s">
        <v>12683</v>
      </c>
      <c r="C3006" s="1" t="str">
        <f t="shared" si="501"/>
        <v>21:0506</v>
      </c>
      <c r="D3006" s="1" t="str">
        <f t="shared" si="505"/>
        <v>21:0168</v>
      </c>
      <c r="E3006" t="s">
        <v>12684</v>
      </c>
      <c r="F3006" t="s">
        <v>12685</v>
      </c>
      <c r="H3006">
        <v>54.139332500000002</v>
      </c>
      <c r="I3006">
        <v>-60.040974400000003</v>
      </c>
      <c r="J3006" s="1" t="str">
        <f t="shared" si="506"/>
        <v>NGR lake sediment grab sample</v>
      </c>
      <c r="K3006" s="1" t="str">
        <f t="shared" si="507"/>
        <v>&lt;177 micron (NGR)</v>
      </c>
      <c r="L3006">
        <v>34</v>
      </c>
      <c r="M3006" t="s">
        <v>246</v>
      </c>
      <c r="N3006">
        <v>667</v>
      </c>
      <c r="O3006" t="s">
        <v>571</v>
      </c>
      <c r="P3006" t="s">
        <v>276</v>
      </c>
      <c r="Q3006" t="s">
        <v>39</v>
      </c>
      <c r="R3006" t="s">
        <v>92</v>
      </c>
      <c r="S3006" t="s">
        <v>37</v>
      </c>
      <c r="T3006" t="s">
        <v>194</v>
      </c>
      <c r="U3006" t="s">
        <v>3111</v>
      </c>
      <c r="V3006" t="s">
        <v>57</v>
      </c>
      <c r="W3006" t="s">
        <v>40</v>
      </c>
      <c r="X3006" t="s">
        <v>70</v>
      </c>
      <c r="Y3006" t="s">
        <v>37</v>
      </c>
      <c r="Z3006" t="s">
        <v>134</v>
      </c>
      <c r="AA3006" t="s">
        <v>67</v>
      </c>
      <c r="AB3006" t="s">
        <v>157</v>
      </c>
      <c r="AC3006" t="s">
        <v>136</v>
      </c>
      <c r="AD3006" t="s">
        <v>480</v>
      </c>
    </row>
    <row r="3007" spans="1:30" hidden="1" x14ac:dyDescent="0.3">
      <c r="A3007" t="s">
        <v>12686</v>
      </c>
      <c r="B3007" t="s">
        <v>12687</v>
      </c>
      <c r="C3007" s="1" t="str">
        <f t="shared" si="501"/>
        <v>21:0506</v>
      </c>
      <c r="D3007" s="1" t="str">
        <f t="shared" si="505"/>
        <v>21:0168</v>
      </c>
      <c r="E3007" t="s">
        <v>12688</v>
      </c>
      <c r="F3007" t="s">
        <v>12689</v>
      </c>
      <c r="H3007">
        <v>54.038950800000002</v>
      </c>
      <c r="I3007">
        <v>-60.118230400000002</v>
      </c>
      <c r="J3007" s="1" t="str">
        <f t="shared" si="506"/>
        <v>NGR lake sediment grab sample</v>
      </c>
      <c r="K3007" s="1" t="str">
        <f t="shared" si="507"/>
        <v>&lt;177 micron (NGR)</v>
      </c>
      <c r="L3007">
        <v>35</v>
      </c>
      <c r="M3007" t="s">
        <v>34</v>
      </c>
      <c r="N3007">
        <v>668</v>
      </c>
      <c r="O3007" t="s">
        <v>54</v>
      </c>
      <c r="P3007" t="s">
        <v>185</v>
      </c>
      <c r="Q3007" t="s">
        <v>95</v>
      </c>
      <c r="R3007" t="s">
        <v>39</v>
      </c>
      <c r="S3007" t="s">
        <v>95</v>
      </c>
      <c r="T3007" t="s">
        <v>194</v>
      </c>
      <c r="U3007" t="s">
        <v>571</v>
      </c>
      <c r="V3007" t="s">
        <v>144</v>
      </c>
      <c r="W3007" t="s">
        <v>40</v>
      </c>
      <c r="X3007" t="s">
        <v>43</v>
      </c>
      <c r="Y3007" t="s">
        <v>95</v>
      </c>
      <c r="Z3007" t="s">
        <v>164</v>
      </c>
      <c r="AA3007" t="s">
        <v>135</v>
      </c>
      <c r="AB3007" t="s">
        <v>566</v>
      </c>
      <c r="AC3007" t="s">
        <v>620</v>
      </c>
      <c r="AD3007" t="s">
        <v>44</v>
      </c>
    </row>
    <row r="3008" spans="1:30" hidden="1" x14ac:dyDescent="0.3">
      <c r="A3008" t="s">
        <v>12690</v>
      </c>
      <c r="B3008" t="s">
        <v>12691</v>
      </c>
      <c r="C3008" s="1" t="str">
        <f t="shared" si="501"/>
        <v>21:0506</v>
      </c>
      <c r="D3008" s="1" t="str">
        <f t="shared" si="505"/>
        <v>21:0168</v>
      </c>
      <c r="E3008" t="s">
        <v>12692</v>
      </c>
      <c r="F3008" t="s">
        <v>12693</v>
      </c>
      <c r="H3008">
        <v>54.108055</v>
      </c>
      <c r="I3008">
        <v>-60.063126199999999</v>
      </c>
      <c r="J3008" s="1" t="str">
        <f t="shared" si="506"/>
        <v>NGR lake sediment grab sample</v>
      </c>
      <c r="K3008" s="1" t="str">
        <f t="shared" si="507"/>
        <v>&lt;177 micron (NGR)</v>
      </c>
      <c r="L3008">
        <v>35</v>
      </c>
      <c r="M3008" t="s">
        <v>76</v>
      </c>
      <c r="N3008">
        <v>669</v>
      </c>
      <c r="O3008" t="s">
        <v>247</v>
      </c>
      <c r="P3008" t="s">
        <v>38</v>
      </c>
      <c r="Q3008" t="s">
        <v>95</v>
      </c>
      <c r="R3008" t="s">
        <v>37</v>
      </c>
      <c r="S3008" t="s">
        <v>39</v>
      </c>
      <c r="T3008" t="s">
        <v>40</v>
      </c>
      <c r="U3008" t="s">
        <v>546</v>
      </c>
      <c r="V3008" t="s">
        <v>179</v>
      </c>
      <c r="W3008" t="s">
        <v>40</v>
      </c>
      <c r="X3008" t="s">
        <v>43</v>
      </c>
      <c r="Y3008" t="s">
        <v>95</v>
      </c>
      <c r="Z3008" t="s">
        <v>164</v>
      </c>
      <c r="AA3008" t="s">
        <v>134</v>
      </c>
      <c r="AB3008" t="s">
        <v>1043</v>
      </c>
      <c r="AC3008" t="s">
        <v>947</v>
      </c>
      <c r="AD3008" t="s">
        <v>324</v>
      </c>
    </row>
    <row r="3009" spans="1:30" hidden="1" x14ac:dyDescent="0.3">
      <c r="A3009" t="s">
        <v>12694</v>
      </c>
      <c r="B3009" t="s">
        <v>12695</v>
      </c>
      <c r="C3009" s="1" t="str">
        <f t="shared" si="501"/>
        <v>21:0506</v>
      </c>
      <c r="D3009" s="1" t="str">
        <f t="shared" si="505"/>
        <v>21:0168</v>
      </c>
      <c r="E3009" t="s">
        <v>12696</v>
      </c>
      <c r="F3009" t="s">
        <v>12697</v>
      </c>
      <c r="H3009">
        <v>54.073186900000003</v>
      </c>
      <c r="I3009">
        <v>-60.063510299999997</v>
      </c>
      <c r="J3009" s="1" t="str">
        <f t="shared" si="506"/>
        <v>NGR lake sediment grab sample</v>
      </c>
      <c r="K3009" s="1" t="str">
        <f t="shared" si="507"/>
        <v>&lt;177 micron (NGR)</v>
      </c>
      <c r="L3009">
        <v>35</v>
      </c>
      <c r="M3009" t="s">
        <v>91</v>
      </c>
      <c r="N3009">
        <v>670</v>
      </c>
      <c r="O3009" t="s">
        <v>36</v>
      </c>
      <c r="P3009" t="s">
        <v>38</v>
      </c>
      <c r="Q3009" t="s">
        <v>95</v>
      </c>
      <c r="R3009" t="s">
        <v>55</v>
      </c>
      <c r="S3009" t="s">
        <v>95</v>
      </c>
      <c r="T3009" t="s">
        <v>40</v>
      </c>
      <c r="U3009" t="s">
        <v>571</v>
      </c>
      <c r="V3009" t="s">
        <v>2296</v>
      </c>
      <c r="W3009" t="s">
        <v>40</v>
      </c>
      <c r="X3009" t="s">
        <v>43</v>
      </c>
      <c r="Y3009" t="s">
        <v>95</v>
      </c>
      <c r="Z3009" t="s">
        <v>153</v>
      </c>
      <c r="AA3009" t="s">
        <v>204</v>
      </c>
      <c r="AB3009" t="s">
        <v>256</v>
      </c>
      <c r="AC3009" t="s">
        <v>947</v>
      </c>
      <c r="AD3009" t="s">
        <v>314</v>
      </c>
    </row>
    <row r="3010" spans="1:30" hidden="1" x14ac:dyDescent="0.3">
      <c r="A3010" t="s">
        <v>12698</v>
      </c>
      <c r="B3010" t="s">
        <v>12699</v>
      </c>
      <c r="C3010" s="1" t="str">
        <f t="shared" si="501"/>
        <v>21:0506</v>
      </c>
      <c r="D3010" s="1" t="str">
        <f t="shared" si="505"/>
        <v>21:0168</v>
      </c>
      <c r="E3010" t="s">
        <v>12700</v>
      </c>
      <c r="F3010" t="s">
        <v>12701</v>
      </c>
      <c r="H3010">
        <v>54.061934800000003</v>
      </c>
      <c r="I3010">
        <v>-60.022791699999999</v>
      </c>
      <c r="J3010" s="1" t="str">
        <f t="shared" si="506"/>
        <v>NGR lake sediment grab sample</v>
      </c>
      <c r="K3010" s="1" t="str">
        <f t="shared" si="507"/>
        <v>&lt;177 micron (NGR)</v>
      </c>
      <c r="L3010">
        <v>35</v>
      </c>
      <c r="M3010" t="s">
        <v>102</v>
      </c>
      <c r="N3010">
        <v>671</v>
      </c>
      <c r="O3010" t="s">
        <v>36</v>
      </c>
      <c r="P3010" t="s">
        <v>39</v>
      </c>
      <c r="Q3010" t="s">
        <v>95</v>
      </c>
      <c r="R3010" t="s">
        <v>95</v>
      </c>
      <c r="S3010" t="s">
        <v>95</v>
      </c>
      <c r="T3010" t="s">
        <v>40</v>
      </c>
      <c r="U3010" t="s">
        <v>1865</v>
      </c>
      <c r="V3010" t="s">
        <v>1027</v>
      </c>
      <c r="W3010" t="s">
        <v>40</v>
      </c>
      <c r="X3010" t="s">
        <v>43</v>
      </c>
      <c r="Y3010" t="s">
        <v>39</v>
      </c>
      <c r="Z3010" t="s">
        <v>67</v>
      </c>
      <c r="AA3010" t="s">
        <v>67</v>
      </c>
      <c r="AB3010" t="s">
        <v>4178</v>
      </c>
      <c r="AC3010" t="s">
        <v>505</v>
      </c>
      <c r="AD3010" t="s">
        <v>409</v>
      </c>
    </row>
    <row r="3011" spans="1:30" hidden="1" x14ac:dyDescent="0.3">
      <c r="A3011" t="s">
        <v>12702</v>
      </c>
      <c r="B3011" t="s">
        <v>12703</v>
      </c>
      <c r="C3011" s="1" t="str">
        <f t="shared" si="501"/>
        <v>21:0506</v>
      </c>
      <c r="D3011" s="1" t="str">
        <f t="shared" si="505"/>
        <v>21:0168</v>
      </c>
      <c r="E3011" t="s">
        <v>12704</v>
      </c>
      <c r="F3011" t="s">
        <v>12705</v>
      </c>
      <c r="H3011">
        <v>54.013378400000001</v>
      </c>
      <c r="I3011">
        <v>-60.046017300000003</v>
      </c>
      <c r="J3011" s="1" t="str">
        <f t="shared" si="506"/>
        <v>NGR lake sediment grab sample</v>
      </c>
      <c r="K3011" s="1" t="str">
        <f t="shared" si="507"/>
        <v>&lt;177 micron (NGR)</v>
      </c>
      <c r="L3011">
        <v>35</v>
      </c>
      <c r="M3011" t="s">
        <v>113</v>
      </c>
      <c r="N3011">
        <v>672</v>
      </c>
      <c r="O3011" t="s">
        <v>202</v>
      </c>
      <c r="P3011" t="s">
        <v>136</v>
      </c>
      <c r="Q3011" t="s">
        <v>95</v>
      </c>
      <c r="R3011" t="s">
        <v>95</v>
      </c>
      <c r="S3011" t="s">
        <v>95</v>
      </c>
      <c r="T3011" t="s">
        <v>40</v>
      </c>
      <c r="U3011" t="s">
        <v>255</v>
      </c>
      <c r="V3011" t="s">
        <v>390</v>
      </c>
      <c r="W3011" t="s">
        <v>40</v>
      </c>
      <c r="X3011" t="s">
        <v>43</v>
      </c>
      <c r="Y3011" t="s">
        <v>95</v>
      </c>
      <c r="Z3011" t="s">
        <v>153</v>
      </c>
      <c r="AA3011" t="s">
        <v>58</v>
      </c>
      <c r="AB3011" t="s">
        <v>559</v>
      </c>
      <c r="AC3011" t="s">
        <v>233</v>
      </c>
      <c r="AD3011" t="s">
        <v>214</v>
      </c>
    </row>
    <row r="3012" spans="1:30" hidden="1" x14ac:dyDescent="0.3">
      <c r="A3012" t="s">
        <v>12706</v>
      </c>
      <c r="B3012" t="s">
        <v>12707</v>
      </c>
      <c r="C3012" s="1" t="str">
        <f t="shared" si="501"/>
        <v>21:0506</v>
      </c>
      <c r="D3012" s="1" t="str">
        <f t="shared" si="505"/>
        <v>21:0168</v>
      </c>
      <c r="E3012" t="s">
        <v>12688</v>
      </c>
      <c r="F3012" t="s">
        <v>12708</v>
      </c>
      <c r="H3012">
        <v>54.038950800000002</v>
      </c>
      <c r="I3012">
        <v>-60.118230400000002</v>
      </c>
      <c r="J3012" s="1" t="str">
        <f t="shared" si="506"/>
        <v>NGR lake sediment grab sample</v>
      </c>
      <c r="K3012" s="1" t="str">
        <f t="shared" si="507"/>
        <v>&lt;177 micron (NGR)</v>
      </c>
      <c r="L3012">
        <v>35</v>
      </c>
      <c r="M3012" t="s">
        <v>65</v>
      </c>
      <c r="N3012">
        <v>673</v>
      </c>
      <c r="O3012" t="s">
        <v>185</v>
      </c>
      <c r="P3012" t="s">
        <v>185</v>
      </c>
      <c r="Q3012" t="s">
        <v>95</v>
      </c>
      <c r="R3012" t="s">
        <v>39</v>
      </c>
      <c r="S3012" t="s">
        <v>95</v>
      </c>
      <c r="T3012" t="s">
        <v>40</v>
      </c>
      <c r="U3012" t="s">
        <v>66</v>
      </c>
      <c r="V3012" t="s">
        <v>248</v>
      </c>
      <c r="W3012" t="s">
        <v>40</v>
      </c>
      <c r="X3012" t="s">
        <v>43</v>
      </c>
      <c r="Y3012" t="s">
        <v>55</v>
      </c>
      <c r="Z3012" t="s">
        <v>67</v>
      </c>
      <c r="AA3012" t="s">
        <v>135</v>
      </c>
      <c r="AB3012" t="s">
        <v>2065</v>
      </c>
      <c r="AC3012" t="s">
        <v>620</v>
      </c>
      <c r="AD3012" t="s">
        <v>214</v>
      </c>
    </row>
    <row r="3013" spans="1:30" hidden="1" x14ac:dyDescent="0.3">
      <c r="A3013" t="s">
        <v>12709</v>
      </c>
      <c r="B3013" t="s">
        <v>12710</v>
      </c>
      <c r="C3013" s="1" t="str">
        <f t="shared" si="501"/>
        <v>21:0506</v>
      </c>
      <c r="D3013" s="1" t="str">
        <f t="shared" si="505"/>
        <v>21:0168</v>
      </c>
      <c r="E3013" t="s">
        <v>12688</v>
      </c>
      <c r="F3013" t="s">
        <v>12711</v>
      </c>
      <c r="H3013">
        <v>54.038950800000002</v>
      </c>
      <c r="I3013">
        <v>-60.118230400000002</v>
      </c>
      <c r="J3013" s="1" t="str">
        <f t="shared" si="506"/>
        <v>NGR lake sediment grab sample</v>
      </c>
      <c r="K3013" s="1" t="str">
        <f t="shared" si="507"/>
        <v>&lt;177 micron (NGR)</v>
      </c>
      <c r="L3013">
        <v>35</v>
      </c>
      <c r="M3013" t="s">
        <v>52</v>
      </c>
      <c r="N3013">
        <v>674</v>
      </c>
      <c r="O3013" t="s">
        <v>185</v>
      </c>
      <c r="P3013" t="s">
        <v>130</v>
      </c>
      <c r="Q3013" t="s">
        <v>95</v>
      </c>
      <c r="R3013" t="s">
        <v>95</v>
      </c>
      <c r="S3013" t="s">
        <v>95</v>
      </c>
      <c r="T3013" t="s">
        <v>40</v>
      </c>
      <c r="U3013" t="s">
        <v>78</v>
      </c>
      <c r="V3013" t="s">
        <v>920</v>
      </c>
      <c r="W3013" t="s">
        <v>40</v>
      </c>
      <c r="X3013" t="s">
        <v>43</v>
      </c>
      <c r="Y3013" t="s">
        <v>55</v>
      </c>
      <c r="Z3013" t="s">
        <v>67</v>
      </c>
      <c r="AA3013" t="s">
        <v>135</v>
      </c>
      <c r="AB3013" t="s">
        <v>164</v>
      </c>
      <c r="AC3013" t="s">
        <v>818</v>
      </c>
      <c r="AD3013" t="s">
        <v>214</v>
      </c>
    </row>
    <row r="3014" spans="1:30" hidden="1" x14ac:dyDescent="0.3">
      <c r="A3014" t="s">
        <v>12712</v>
      </c>
      <c r="B3014" t="s">
        <v>12713</v>
      </c>
      <c r="C3014" s="1" t="str">
        <f t="shared" si="501"/>
        <v>21:0506</v>
      </c>
      <c r="D3014" s="1" t="str">
        <f t="shared" si="505"/>
        <v>21:0168</v>
      </c>
      <c r="E3014" t="s">
        <v>12714</v>
      </c>
      <c r="F3014" t="s">
        <v>12715</v>
      </c>
      <c r="H3014">
        <v>54.0868769</v>
      </c>
      <c r="I3014">
        <v>-60.081813099999998</v>
      </c>
      <c r="J3014" s="1" t="str">
        <f t="shared" si="506"/>
        <v>NGR lake sediment grab sample</v>
      </c>
      <c r="K3014" s="1" t="str">
        <f t="shared" si="507"/>
        <v>&lt;177 micron (NGR)</v>
      </c>
      <c r="L3014">
        <v>35</v>
      </c>
      <c r="M3014" t="s">
        <v>127</v>
      </c>
      <c r="N3014">
        <v>675</v>
      </c>
      <c r="O3014" t="s">
        <v>104</v>
      </c>
      <c r="P3014" t="s">
        <v>153</v>
      </c>
      <c r="Q3014" t="s">
        <v>95</v>
      </c>
      <c r="R3014" t="s">
        <v>39</v>
      </c>
      <c r="S3014" t="s">
        <v>55</v>
      </c>
      <c r="T3014" t="s">
        <v>40</v>
      </c>
      <c r="U3014" t="s">
        <v>77</v>
      </c>
      <c r="V3014" t="s">
        <v>649</v>
      </c>
      <c r="W3014" t="s">
        <v>40</v>
      </c>
      <c r="X3014" t="s">
        <v>43</v>
      </c>
      <c r="Y3014" t="s">
        <v>39</v>
      </c>
      <c r="Z3014" t="s">
        <v>185</v>
      </c>
      <c r="AA3014" t="s">
        <v>67</v>
      </c>
      <c r="AB3014" t="s">
        <v>554</v>
      </c>
      <c r="AC3014" t="s">
        <v>176</v>
      </c>
      <c r="AD3014" t="s">
        <v>258</v>
      </c>
    </row>
    <row r="3015" spans="1:30" hidden="1" x14ac:dyDescent="0.3">
      <c r="A3015" t="s">
        <v>12716</v>
      </c>
      <c r="B3015" t="s">
        <v>12717</v>
      </c>
      <c r="C3015" s="1" t="str">
        <f t="shared" si="501"/>
        <v>21:0506</v>
      </c>
      <c r="D3015" s="1" t="str">
        <f t="shared" si="505"/>
        <v>21:0168</v>
      </c>
      <c r="E3015" t="s">
        <v>12718</v>
      </c>
      <c r="F3015" t="s">
        <v>12719</v>
      </c>
      <c r="H3015">
        <v>54.122685199999999</v>
      </c>
      <c r="I3015">
        <v>-60.150257500000002</v>
      </c>
      <c r="J3015" s="1" t="str">
        <f t="shared" si="506"/>
        <v>NGR lake sediment grab sample</v>
      </c>
      <c r="K3015" s="1" t="str">
        <f t="shared" si="507"/>
        <v>&lt;177 micron (NGR)</v>
      </c>
      <c r="L3015">
        <v>35</v>
      </c>
      <c r="M3015" t="s">
        <v>142</v>
      </c>
      <c r="N3015">
        <v>676</v>
      </c>
      <c r="O3015" t="s">
        <v>265</v>
      </c>
      <c r="P3015" t="s">
        <v>92</v>
      </c>
      <c r="Q3015" t="s">
        <v>95</v>
      </c>
      <c r="R3015" t="s">
        <v>39</v>
      </c>
      <c r="S3015" t="s">
        <v>55</v>
      </c>
      <c r="T3015" t="s">
        <v>40</v>
      </c>
      <c r="U3015" t="s">
        <v>733</v>
      </c>
      <c r="V3015" t="s">
        <v>167</v>
      </c>
      <c r="W3015" t="s">
        <v>40</v>
      </c>
      <c r="X3015" t="s">
        <v>43</v>
      </c>
      <c r="Y3015" t="s">
        <v>55</v>
      </c>
      <c r="Z3015" t="s">
        <v>35</v>
      </c>
      <c r="AA3015" t="s">
        <v>134</v>
      </c>
      <c r="AB3015" t="s">
        <v>1014</v>
      </c>
      <c r="AC3015" t="s">
        <v>818</v>
      </c>
      <c r="AD3015" t="s">
        <v>83</v>
      </c>
    </row>
    <row r="3016" spans="1:30" hidden="1" x14ac:dyDescent="0.3">
      <c r="A3016" t="s">
        <v>12720</v>
      </c>
      <c r="B3016" t="s">
        <v>12721</v>
      </c>
      <c r="C3016" s="1" t="str">
        <f t="shared" si="501"/>
        <v>21:0506</v>
      </c>
      <c r="D3016" s="1" t="str">
        <f t="shared" si="505"/>
        <v>21:0168</v>
      </c>
      <c r="E3016" t="s">
        <v>12722</v>
      </c>
      <c r="F3016" t="s">
        <v>12723</v>
      </c>
      <c r="H3016">
        <v>54.1470232</v>
      </c>
      <c r="I3016">
        <v>-60.118888599999998</v>
      </c>
      <c r="J3016" s="1" t="str">
        <f t="shared" si="506"/>
        <v>NGR lake sediment grab sample</v>
      </c>
      <c r="K3016" s="1" t="str">
        <f t="shared" si="507"/>
        <v>&lt;177 micron (NGR)</v>
      </c>
      <c r="L3016">
        <v>35</v>
      </c>
      <c r="M3016" t="s">
        <v>150</v>
      </c>
      <c r="N3016">
        <v>677</v>
      </c>
      <c r="O3016" t="s">
        <v>53</v>
      </c>
      <c r="P3016" t="s">
        <v>165</v>
      </c>
      <c r="Q3016" t="s">
        <v>95</v>
      </c>
      <c r="R3016" t="s">
        <v>37</v>
      </c>
      <c r="S3016" t="s">
        <v>39</v>
      </c>
      <c r="T3016" t="s">
        <v>40</v>
      </c>
      <c r="U3016" t="s">
        <v>152</v>
      </c>
      <c r="V3016" t="s">
        <v>94</v>
      </c>
      <c r="W3016" t="s">
        <v>40</v>
      </c>
      <c r="X3016" t="s">
        <v>70</v>
      </c>
      <c r="Y3016" t="s">
        <v>55</v>
      </c>
      <c r="Z3016" t="s">
        <v>67</v>
      </c>
      <c r="AA3016" t="s">
        <v>204</v>
      </c>
      <c r="AB3016" t="s">
        <v>2216</v>
      </c>
      <c r="AC3016" t="s">
        <v>4178</v>
      </c>
      <c r="AD3016" t="s">
        <v>241</v>
      </c>
    </row>
    <row r="3017" spans="1:30" hidden="1" x14ac:dyDescent="0.3">
      <c r="A3017" t="s">
        <v>12724</v>
      </c>
      <c r="B3017" t="s">
        <v>12725</v>
      </c>
      <c r="C3017" s="1" t="str">
        <f t="shared" si="501"/>
        <v>21:0506</v>
      </c>
      <c r="D3017" s="1" t="str">
        <f t="shared" si="505"/>
        <v>21:0168</v>
      </c>
      <c r="E3017" t="s">
        <v>12726</v>
      </c>
      <c r="F3017" t="s">
        <v>12727</v>
      </c>
      <c r="H3017">
        <v>54.150652999999998</v>
      </c>
      <c r="I3017">
        <v>-60.146697000000003</v>
      </c>
      <c r="J3017" s="1" t="str">
        <f t="shared" si="506"/>
        <v>NGR lake sediment grab sample</v>
      </c>
      <c r="K3017" s="1" t="str">
        <f t="shared" si="507"/>
        <v>&lt;177 micron (NGR)</v>
      </c>
      <c r="L3017">
        <v>35</v>
      </c>
      <c r="M3017" t="s">
        <v>175</v>
      </c>
      <c r="N3017">
        <v>678</v>
      </c>
      <c r="O3017" t="s">
        <v>53</v>
      </c>
      <c r="P3017" t="s">
        <v>202</v>
      </c>
      <c r="Q3017" t="s">
        <v>95</v>
      </c>
      <c r="R3017" t="s">
        <v>37</v>
      </c>
      <c r="S3017" t="s">
        <v>39</v>
      </c>
      <c r="T3017" t="s">
        <v>40</v>
      </c>
      <c r="U3017" t="s">
        <v>116</v>
      </c>
      <c r="V3017" t="s">
        <v>233</v>
      </c>
      <c r="W3017" t="s">
        <v>194</v>
      </c>
      <c r="X3017" t="s">
        <v>43</v>
      </c>
      <c r="Y3017" t="s">
        <v>55</v>
      </c>
      <c r="Z3017" t="s">
        <v>67</v>
      </c>
      <c r="AA3017" t="s">
        <v>135</v>
      </c>
      <c r="AB3017" t="s">
        <v>655</v>
      </c>
      <c r="AC3017" t="s">
        <v>461</v>
      </c>
      <c r="AD3017" t="s">
        <v>45</v>
      </c>
    </row>
    <row r="3018" spans="1:30" hidden="1" x14ac:dyDescent="0.3">
      <c r="A3018" t="s">
        <v>12728</v>
      </c>
      <c r="B3018" t="s">
        <v>12729</v>
      </c>
      <c r="C3018" s="1" t="str">
        <f t="shared" si="501"/>
        <v>21:0506</v>
      </c>
      <c r="D3018" s="1" t="str">
        <f t="shared" si="505"/>
        <v>21:0168</v>
      </c>
      <c r="E3018" t="s">
        <v>12730</v>
      </c>
      <c r="F3018" t="s">
        <v>12731</v>
      </c>
      <c r="H3018">
        <v>54.190883700000001</v>
      </c>
      <c r="I3018">
        <v>-60.168976899999997</v>
      </c>
      <c r="J3018" s="1" t="str">
        <f t="shared" si="506"/>
        <v>NGR lake sediment grab sample</v>
      </c>
      <c r="K3018" s="1" t="str">
        <f t="shared" si="507"/>
        <v>&lt;177 micron (NGR)</v>
      </c>
      <c r="L3018">
        <v>35</v>
      </c>
      <c r="M3018" t="s">
        <v>184</v>
      </c>
      <c r="N3018">
        <v>679</v>
      </c>
      <c r="O3018" t="s">
        <v>247</v>
      </c>
      <c r="P3018" t="s">
        <v>202</v>
      </c>
      <c r="Q3018" t="s">
        <v>95</v>
      </c>
      <c r="R3018" t="s">
        <v>55</v>
      </c>
      <c r="S3018" t="s">
        <v>55</v>
      </c>
      <c r="T3018" t="s">
        <v>40</v>
      </c>
      <c r="U3018" t="s">
        <v>1520</v>
      </c>
      <c r="V3018" t="s">
        <v>179</v>
      </c>
      <c r="W3018" t="s">
        <v>40</v>
      </c>
      <c r="X3018" t="s">
        <v>43</v>
      </c>
      <c r="Y3018" t="s">
        <v>95</v>
      </c>
      <c r="Z3018" t="s">
        <v>67</v>
      </c>
      <c r="AA3018" t="s">
        <v>135</v>
      </c>
      <c r="AB3018" t="s">
        <v>330</v>
      </c>
      <c r="AC3018" t="s">
        <v>884</v>
      </c>
      <c r="AD3018" t="s">
        <v>83</v>
      </c>
    </row>
    <row r="3019" spans="1:30" hidden="1" x14ac:dyDescent="0.3">
      <c r="A3019" t="s">
        <v>12732</v>
      </c>
      <c r="B3019" t="s">
        <v>12733</v>
      </c>
      <c r="C3019" s="1" t="str">
        <f t="shared" si="501"/>
        <v>21:0506</v>
      </c>
      <c r="D3019" s="1" t="str">
        <f t="shared" si="505"/>
        <v>21:0168</v>
      </c>
      <c r="E3019" t="s">
        <v>12734</v>
      </c>
      <c r="F3019" t="s">
        <v>12735</v>
      </c>
      <c r="H3019">
        <v>54.214225200000001</v>
      </c>
      <c r="I3019">
        <v>-60.171689899999997</v>
      </c>
      <c r="J3019" s="1" t="str">
        <f t="shared" si="506"/>
        <v>NGR lake sediment grab sample</v>
      </c>
      <c r="K3019" s="1" t="str">
        <f t="shared" si="507"/>
        <v>&lt;177 micron (NGR)</v>
      </c>
      <c r="L3019">
        <v>35</v>
      </c>
      <c r="M3019" t="s">
        <v>191</v>
      </c>
      <c r="N3019">
        <v>680</v>
      </c>
      <c r="O3019" t="s">
        <v>104</v>
      </c>
      <c r="P3019" t="s">
        <v>38</v>
      </c>
      <c r="Q3019" t="s">
        <v>39</v>
      </c>
      <c r="R3019" t="s">
        <v>37</v>
      </c>
      <c r="S3019" t="s">
        <v>38</v>
      </c>
      <c r="T3019" t="s">
        <v>40</v>
      </c>
      <c r="U3019" t="s">
        <v>115</v>
      </c>
      <c r="V3019" t="s">
        <v>322</v>
      </c>
      <c r="W3019" t="s">
        <v>40</v>
      </c>
      <c r="X3019" t="s">
        <v>70</v>
      </c>
      <c r="Y3019" t="s">
        <v>95</v>
      </c>
      <c r="Z3019" t="s">
        <v>164</v>
      </c>
      <c r="AA3019" t="s">
        <v>67</v>
      </c>
      <c r="AB3019" t="s">
        <v>604</v>
      </c>
      <c r="AC3019" t="s">
        <v>461</v>
      </c>
      <c r="AD3019" t="s">
        <v>48</v>
      </c>
    </row>
    <row r="3020" spans="1:30" hidden="1" x14ac:dyDescent="0.3">
      <c r="A3020" t="s">
        <v>12736</v>
      </c>
      <c r="B3020" t="s">
        <v>12737</v>
      </c>
      <c r="C3020" s="1" t="str">
        <f t="shared" si="501"/>
        <v>21:0506</v>
      </c>
      <c r="D3020" s="1" t="str">
        <f t="shared" si="505"/>
        <v>21:0168</v>
      </c>
      <c r="E3020" t="s">
        <v>12738</v>
      </c>
      <c r="F3020" t="s">
        <v>12739</v>
      </c>
      <c r="H3020">
        <v>54.242021600000001</v>
      </c>
      <c r="I3020">
        <v>-60.165028700000001</v>
      </c>
      <c r="J3020" s="1" t="str">
        <f t="shared" si="506"/>
        <v>NGR lake sediment grab sample</v>
      </c>
      <c r="K3020" s="1" t="str">
        <f t="shared" si="507"/>
        <v>&lt;177 micron (NGR)</v>
      </c>
      <c r="L3020">
        <v>35</v>
      </c>
      <c r="M3020" t="s">
        <v>201</v>
      </c>
      <c r="N3020">
        <v>681</v>
      </c>
      <c r="O3020" t="s">
        <v>571</v>
      </c>
      <c r="P3020" t="s">
        <v>153</v>
      </c>
      <c r="Q3020" t="s">
        <v>95</v>
      </c>
      <c r="R3020" t="s">
        <v>68</v>
      </c>
      <c r="S3020" t="s">
        <v>39</v>
      </c>
      <c r="T3020" t="s">
        <v>194</v>
      </c>
      <c r="U3020" t="s">
        <v>364</v>
      </c>
      <c r="V3020" t="s">
        <v>313</v>
      </c>
      <c r="W3020" t="s">
        <v>40</v>
      </c>
      <c r="X3020" t="s">
        <v>179</v>
      </c>
      <c r="Y3020" t="s">
        <v>95</v>
      </c>
      <c r="Z3020" t="s">
        <v>134</v>
      </c>
      <c r="AA3020" t="s">
        <v>204</v>
      </c>
      <c r="AB3020" t="s">
        <v>300</v>
      </c>
      <c r="AC3020" t="s">
        <v>55</v>
      </c>
      <c r="AD3020" t="s">
        <v>258</v>
      </c>
    </row>
    <row r="3021" spans="1:30" hidden="1" x14ac:dyDescent="0.3">
      <c r="A3021" t="s">
        <v>12740</v>
      </c>
      <c r="B3021" t="s">
        <v>12741</v>
      </c>
      <c r="C3021" s="1" t="str">
        <f t="shared" si="501"/>
        <v>21:0506</v>
      </c>
      <c r="D3021" s="1" t="str">
        <f>HYPERLINK("http://geochem.nrcan.gc.ca/cdogs/content/svy/svy_e.htm", "")</f>
        <v/>
      </c>
      <c r="G3021" s="1" t="str">
        <f>HYPERLINK("http://geochem.nrcan.gc.ca/cdogs/content/cr_/cr_00060_e.htm", "60")</f>
        <v>60</v>
      </c>
      <c r="J3021" t="s">
        <v>161</v>
      </c>
      <c r="K3021" t="s">
        <v>162</v>
      </c>
      <c r="L3021">
        <v>35</v>
      </c>
      <c r="M3021" t="s">
        <v>163</v>
      </c>
      <c r="N3021">
        <v>682</v>
      </c>
      <c r="O3021" t="s">
        <v>270</v>
      </c>
      <c r="P3021" t="s">
        <v>67</v>
      </c>
      <c r="Q3021" t="s">
        <v>55</v>
      </c>
      <c r="R3021" t="s">
        <v>67</v>
      </c>
      <c r="S3021" t="s">
        <v>37</v>
      </c>
      <c r="T3021" t="s">
        <v>40</v>
      </c>
      <c r="U3021" t="s">
        <v>1060</v>
      </c>
      <c r="V3021" t="s">
        <v>167</v>
      </c>
      <c r="W3021" t="s">
        <v>40</v>
      </c>
      <c r="X3021" t="s">
        <v>39</v>
      </c>
      <c r="Y3021" t="s">
        <v>39</v>
      </c>
      <c r="Z3021" t="s">
        <v>134</v>
      </c>
      <c r="AA3021" t="s">
        <v>135</v>
      </c>
      <c r="AB3021" t="s">
        <v>277</v>
      </c>
      <c r="AC3021" t="s">
        <v>2922</v>
      </c>
      <c r="AD3021" t="s">
        <v>324</v>
      </c>
    </row>
    <row r="3022" spans="1:30" hidden="1" x14ac:dyDescent="0.3">
      <c r="A3022" t="s">
        <v>12742</v>
      </c>
      <c r="B3022" t="s">
        <v>12743</v>
      </c>
      <c r="C3022" s="1" t="str">
        <f t="shared" si="501"/>
        <v>21:0506</v>
      </c>
      <c r="D3022" s="1" t="str">
        <f t="shared" ref="D3022:D3032" si="508">HYPERLINK("http://geochem.nrcan.gc.ca/cdogs/content/svy/svy210168_e.htm", "21:0168")</f>
        <v>21:0168</v>
      </c>
      <c r="E3022" t="s">
        <v>12744</v>
      </c>
      <c r="F3022" t="s">
        <v>12745</v>
      </c>
      <c r="H3022">
        <v>54.270489599999998</v>
      </c>
      <c r="I3022">
        <v>-60.141168200000003</v>
      </c>
      <c r="J3022" s="1" t="str">
        <f t="shared" ref="J3022:J3032" si="509">HYPERLINK("http://geochem.nrcan.gc.ca/cdogs/content/kwd/kwd020027_e.htm", "NGR lake sediment grab sample")</f>
        <v>NGR lake sediment grab sample</v>
      </c>
      <c r="K3022" s="1" t="str">
        <f t="shared" ref="K3022:K3032" si="510">HYPERLINK("http://geochem.nrcan.gc.ca/cdogs/content/kwd/kwd080006_e.htm", "&lt;177 micron (NGR)")</f>
        <v>&lt;177 micron (NGR)</v>
      </c>
      <c r="L3022">
        <v>35</v>
      </c>
      <c r="M3022" t="s">
        <v>210</v>
      </c>
      <c r="N3022">
        <v>683</v>
      </c>
      <c r="O3022" t="s">
        <v>66</v>
      </c>
      <c r="P3022" t="s">
        <v>79</v>
      </c>
      <c r="Q3022" t="s">
        <v>95</v>
      </c>
      <c r="R3022" t="s">
        <v>38</v>
      </c>
      <c r="S3022" t="s">
        <v>39</v>
      </c>
      <c r="T3022" t="s">
        <v>40</v>
      </c>
      <c r="U3022" t="s">
        <v>1520</v>
      </c>
      <c r="V3022" t="s">
        <v>271</v>
      </c>
      <c r="W3022" t="s">
        <v>40</v>
      </c>
      <c r="X3022" t="s">
        <v>43</v>
      </c>
      <c r="Y3022" t="s">
        <v>55</v>
      </c>
      <c r="Z3022" t="s">
        <v>35</v>
      </c>
      <c r="AA3022" t="s">
        <v>135</v>
      </c>
      <c r="AB3022" t="s">
        <v>477</v>
      </c>
      <c r="AC3022" t="s">
        <v>136</v>
      </c>
      <c r="AD3022" t="s">
        <v>115</v>
      </c>
    </row>
    <row r="3023" spans="1:30" hidden="1" x14ac:dyDescent="0.3">
      <c r="A3023" t="s">
        <v>12746</v>
      </c>
      <c r="B3023" t="s">
        <v>12747</v>
      </c>
      <c r="C3023" s="1" t="str">
        <f t="shared" si="501"/>
        <v>21:0506</v>
      </c>
      <c r="D3023" s="1" t="str">
        <f t="shared" si="508"/>
        <v>21:0168</v>
      </c>
      <c r="E3023" t="s">
        <v>12748</v>
      </c>
      <c r="F3023" t="s">
        <v>12749</v>
      </c>
      <c r="H3023">
        <v>54.301895399999999</v>
      </c>
      <c r="I3023">
        <v>-60.1582838</v>
      </c>
      <c r="J3023" s="1" t="str">
        <f t="shared" si="509"/>
        <v>NGR lake sediment grab sample</v>
      </c>
      <c r="K3023" s="1" t="str">
        <f t="shared" si="510"/>
        <v>&lt;177 micron (NGR)</v>
      </c>
      <c r="L3023">
        <v>35</v>
      </c>
      <c r="M3023" t="s">
        <v>221</v>
      </c>
      <c r="N3023">
        <v>684</v>
      </c>
      <c r="O3023" t="s">
        <v>104</v>
      </c>
      <c r="P3023" t="s">
        <v>153</v>
      </c>
      <c r="Q3023" t="s">
        <v>95</v>
      </c>
      <c r="R3023" t="s">
        <v>39</v>
      </c>
      <c r="S3023" t="s">
        <v>39</v>
      </c>
      <c r="T3023" t="s">
        <v>194</v>
      </c>
      <c r="U3023" t="s">
        <v>69</v>
      </c>
      <c r="V3023" t="s">
        <v>233</v>
      </c>
      <c r="W3023" t="s">
        <v>40</v>
      </c>
      <c r="X3023" t="s">
        <v>43</v>
      </c>
      <c r="Y3023" t="s">
        <v>95</v>
      </c>
      <c r="Z3023" t="s">
        <v>164</v>
      </c>
      <c r="AA3023" t="s">
        <v>135</v>
      </c>
      <c r="AB3023" t="s">
        <v>145</v>
      </c>
      <c r="AC3023" t="s">
        <v>596</v>
      </c>
      <c r="AD3023" t="s">
        <v>83</v>
      </c>
    </row>
    <row r="3024" spans="1:30" hidden="1" x14ac:dyDescent="0.3">
      <c r="A3024" t="s">
        <v>12750</v>
      </c>
      <c r="B3024" t="s">
        <v>12751</v>
      </c>
      <c r="C3024" s="1" t="str">
        <f t="shared" si="501"/>
        <v>21:0506</v>
      </c>
      <c r="D3024" s="1" t="str">
        <f t="shared" si="508"/>
        <v>21:0168</v>
      </c>
      <c r="E3024" t="s">
        <v>12752</v>
      </c>
      <c r="F3024" t="s">
        <v>12753</v>
      </c>
      <c r="H3024">
        <v>54.351639900000002</v>
      </c>
      <c r="I3024">
        <v>-60.136902800000001</v>
      </c>
      <c r="J3024" s="1" t="str">
        <f t="shared" si="509"/>
        <v>NGR lake sediment grab sample</v>
      </c>
      <c r="K3024" s="1" t="str">
        <f t="shared" si="510"/>
        <v>&lt;177 micron (NGR)</v>
      </c>
      <c r="L3024">
        <v>35</v>
      </c>
      <c r="M3024" t="s">
        <v>230</v>
      </c>
      <c r="N3024">
        <v>685</v>
      </c>
      <c r="O3024" t="s">
        <v>53</v>
      </c>
      <c r="P3024" t="s">
        <v>92</v>
      </c>
      <c r="Q3024" t="s">
        <v>95</v>
      </c>
      <c r="R3024" t="s">
        <v>55</v>
      </c>
      <c r="S3024" t="s">
        <v>37</v>
      </c>
      <c r="T3024" t="s">
        <v>194</v>
      </c>
      <c r="U3024" t="s">
        <v>641</v>
      </c>
      <c r="V3024" t="s">
        <v>47</v>
      </c>
      <c r="W3024" t="s">
        <v>40</v>
      </c>
      <c r="X3024" t="s">
        <v>179</v>
      </c>
      <c r="Y3024" t="s">
        <v>153</v>
      </c>
      <c r="Z3024" t="s">
        <v>135</v>
      </c>
      <c r="AA3024" t="s">
        <v>134</v>
      </c>
      <c r="AB3024" t="s">
        <v>1344</v>
      </c>
      <c r="AC3024" t="s">
        <v>631</v>
      </c>
      <c r="AD3024" t="s">
        <v>122</v>
      </c>
    </row>
    <row r="3025" spans="1:30" hidden="1" x14ac:dyDescent="0.3">
      <c r="A3025" t="s">
        <v>12754</v>
      </c>
      <c r="B3025" t="s">
        <v>12755</v>
      </c>
      <c r="C3025" s="1" t="str">
        <f t="shared" si="501"/>
        <v>21:0506</v>
      </c>
      <c r="D3025" s="1" t="str">
        <f t="shared" si="508"/>
        <v>21:0168</v>
      </c>
      <c r="E3025" t="s">
        <v>12756</v>
      </c>
      <c r="F3025" t="s">
        <v>12757</v>
      </c>
      <c r="H3025">
        <v>54.401551099999999</v>
      </c>
      <c r="I3025">
        <v>-60.144982599999999</v>
      </c>
      <c r="J3025" s="1" t="str">
        <f t="shared" si="509"/>
        <v>NGR lake sediment grab sample</v>
      </c>
      <c r="K3025" s="1" t="str">
        <f t="shared" si="510"/>
        <v>&lt;177 micron (NGR)</v>
      </c>
      <c r="L3025">
        <v>35</v>
      </c>
      <c r="M3025" t="s">
        <v>238</v>
      </c>
      <c r="N3025">
        <v>686</v>
      </c>
      <c r="O3025" t="s">
        <v>255</v>
      </c>
      <c r="P3025" t="s">
        <v>193</v>
      </c>
      <c r="Q3025" t="s">
        <v>95</v>
      </c>
      <c r="R3025" t="s">
        <v>68</v>
      </c>
      <c r="S3025" t="s">
        <v>55</v>
      </c>
      <c r="T3025" t="s">
        <v>40</v>
      </c>
      <c r="U3025" t="s">
        <v>1865</v>
      </c>
      <c r="V3025" t="s">
        <v>179</v>
      </c>
      <c r="W3025" t="s">
        <v>194</v>
      </c>
      <c r="X3025" t="s">
        <v>43</v>
      </c>
      <c r="Y3025" t="s">
        <v>95</v>
      </c>
      <c r="Z3025" t="s">
        <v>164</v>
      </c>
      <c r="AA3025" t="s">
        <v>135</v>
      </c>
      <c r="AB3025" t="s">
        <v>559</v>
      </c>
      <c r="AC3025" t="s">
        <v>39</v>
      </c>
      <c r="AD3025" t="s">
        <v>45</v>
      </c>
    </row>
    <row r="3026" spans="1:30" hidden="1" x14ac:dyDescent="0.3">
      <c r="A3026" t="s">
        <v>12758</v>
      </c>
      <c r="B3026" t="s">
        <v>12759</v>
      </c>
      <c r="C3026" s="1" t="str">
        <f t="shared" si="501"/>
        <v>21:0506</v>
      </c>
      <c r="D3026" s="1" t="str">
        <f t="shared" si="508"/>
        <v>21:0168</v>
      </c>
      <c r="E3026" t="s">
        <v>12760</v>
      </c>
      <c r="F3026" t="s">
        <v>12761</v>
      </c>
      <c r="H3026">
        <v>54.409589699999998</v>
      </c>
      <c r="I3026">
        <v>-60.067402100000002</v>
      </c>
      <c r="J3026" s="1" t="str">
        <f t="shared" si="509"/>
        <v>NGR lake sediment grab sample</v>
      </c>
      <c r="K3026" s="1" t="str">
        <f t="shared" si="510"/>
        <v>&lt;177 micron (NGR)</v>
      </c>
      <c r="L3026">
        <v>35</v>
      </c>
      <c r="M3026" t="s">
        <v>246</v>
      </c>
      <c r="N3026">
        <v>687</v>
      </c>
      <c r="O3026" t="s">
        <v>329</v>
      </c>
      <c r="P3026" t="s">
        <v>79</v>
      </c>
      <c r="Q3026" t="s">
        <v>95</v>
      </c>
      <c r="R3026" t="s">
        <v>92</v>
      </c>
      <c r="S3026" t="s">
        <v>55</v>
      </c>
      <c r="T3026" t="s">
        <v>40</v>
      </c>
      <c r="U3026" t="s">
        <v>2781</v>
      </c>
      <c r="V3026" t="s">
        <v>57</v>
      </c>
      <c r="W3026" t="s">
        <v>40</v>
      </c>
      <c r="X3026" t="s">
        <v>43</v>
      </c>
      <c r="Y3026" t="s">
        <v>95</v>
      </c>
      <c r="Z3026" t="s">
        <v>67</v>
      </c>
      <c r="AA3026" t="s">
        <v>135</v>
      </c>
      <c r="AB3026" t="s">
        <v>78</v>
      </c>
      <c r="AC3026" t="s">
        <v>596</v>
      </c>
      <c r="AD3026" t="s">
        <v>115</v>
      </c>
    </row>
    <row r="3027" spans="1:30" hidden="1" x14ac:dyDescent="0.3">
      <c r="A3027" t="s">
        <v>12762</v>
      </c>
      <c r="B3027" t="s">
        <v>12763</v>
      </c>
      <c r="C3027" s="1" t="str">
        <f t="shared" si="501"/>
        <v>21:0506</v>
      </c>
      <c r="D3027" s="1" t="str">
        <f t="shared" si="508"/>
        <v>21:0168</v>
      </c>
      <c r="E3027" t="s">
        <v>12764</v>
      </c>
      <c r="F3027" t="s">
        <v>12765</v>
      </c>
      <c r="H3027">
        <v>54.615346500000001</v>
      </c>
      <c r="I3027">
        <v>-60.1268472</v>
      </c>
      <c r="J3027" s="1" t="str">
        <f t="shared" si="509"/>
        <v>NGR lake sediment grab sample</v>
      </c>
      <c r="K3027" s="1" t="str">
        <f t="shared" si="510"/>
        <v>&lt;177 micron (NGR)</v>
      </c>
      <c r="L3027">
        <v>36</v>
      </c>
      <c r="M3027" t="s">
        <v>34</v>
      </c>
      <c r="N3027">
        <v>688</v>
      </c>
      <c r="O3027" t="s">
        <v>35</v>
      </c>
      <c r="P3027" t="s">
        <v>176</v>
      </c>
      <c r="Q3027" t="s">
        <v>37</v>
      </c>
      <c r="R3027" t="s">
        <v>202</v>
      </c>
      <c r="S3027" t="s">
        <v>39</v>
      </c>
      <c r="T3027" t="s">
        <v>194</v>
      </c>
      <c r="U3027" t="s">
        <v>613</v>
      </c>
      <c r="V3027" t="s">
        <v>264</v>
      </c>
      <c r="W3027" t="s">
        <v>40</v>
      </c>
      <c r="X3027" t="s">
        <v>43</v>
      </c>
      <c r="Y3027" t="s">
        <v>39</v>
      </c>
      <c r="Z3027" t="s">
        <v>134</v>
      </c>
      <c r="AA3027" t="s">
        <v>258</v>
      </c>
      <c r="AB3027" t="s">
        <v>1285</v>
      </c>
      <c r="AC3027" t="s">
        <v>4099</v>
      </c>
      <c r="AD3027" t="s">
        <v>45</v>
      </c>
    </row>
    <row r="3028" spans="1:30" hidden="1" x14ac:dyDescent="0.3">
      <c r="A3028" t="s">
        <v>12766</v>
      </c>
      <c r="B3028" t="s">
        <v>12767</v>
      </c>
      <c r="C3028" s="1" t="str">
        <f t="shared" si="501"/>
        <v>21:0506</v>
      </c>
      <c r="D3028" s="1" t="str">
        <f t="shared" si="508"/>
        <v>21:0168</v>
      </c>
      <c r="E3028" t="s">
        <v>12768</v>
      </c>
      <c r="F3028" t="s">
        <v>12769</v>
      </c>
      <c r="H3028">
        <v>54.423698700000003</v>
      </c>
      <c r="I3028">
        <v>-60.0615679</v>
      </c>
      <c r="J3028" s="1" t="str">
        <f t="shared" si="509"/>
        <v>NGR lake sediment grab sample</v>
      </c>
      <c r="K3028" s="1" t="str">
        <f t="shared" si="510"/>
        <v>&lt;177 micron (NGR)</v>
      </c>
      <c r="L3028">
        <v>36</v>
      </c>
      <c r="M3028" t="s">
        <v>76</v>
      </c>
      <c r="N3028">
        <v>689</v>
      </c>
      <c r="O3028" t="s">
        <v>1019</v>
      </c>
      <c r="P3028" t="s">
        <v>185</v>
      </c>
      <c r="Q3028" t="s">
        <v>39</v>
      </c>
      <c r="R3028" t="s">
        <v>38</v>
      </c>
      <c r="S3028" t="s">
        <v>55</v>
      </c>
      <c r="T3028" t="s">
        <v>194</v>
      </c>
      <c r="U3028" t="s">
        <v>154</v>
      </c>
      <c r="V3028" t="s">
        <v>167</v>
      </c>
      <c r="W3028" t="s">
        <v>40</v>
      </c>
      <c r="X3028" t="s">
        <v>43</v>
      </c>
      <c r="Y3028" t="s">
        <v>55</v>
      </c>
      <c r="Z3028" t="s">
        <v>134</v>
      </c>
      <c r="AA3028" t="s">
        <v>214</v>
      </c>
      <c r="AB3028" t="s">
        <v>1489</v>
      </c>
      <c r="AC3028" t="s">
        <v>121</v>
      </c>
      <c r="AD3028" t="s">
        <v>61</v>
      </c>
    </row>
    <row r="3029" spans="1:30" hidden="1" x14ac:dyDescent="0.3">
      <c r="A3029" t="s">
        <v>12770</v>
      </c>
      <c r="B3029" t="s">
        <v>12771</v>
      </c>
      <c r="C3029" s="1" t="str">
        <f t="shared" si="501"/>
        <v>21:0506</v>
      </c>
      <c r="D3029" s="1" t="str">
        <f t="shared" si="508"/>
        <v>21:0168</v>
      </c>
      <c r="E3029" t="s">
        <v>12772</v>
      </c>
      <c r="F3029" t="s">
        <v>12773</v>
      </c>
      <c r="H3029">
        <v>54.466814200000002</v>
      </c>
      <c r="I3029">
        <v>-60.0598502</v>
      </c>
      <c r="J3029" s="1" t="str">
        <f t="shared" si="509"/>
        <v>NGR lake sediment grab sample</v>
      </c>
      <c r="K3029" s="1" t="str">
        <f t="shared" si="510"/>
        <v>&lt;177 micron (NGR)</v>
      </c>
      <c r="L3029">
        <v>36</v>
      </c>
      <c r="M3029" t="s">
        <v>91</v>
      </c>
      <c r="N3029">
        <v>690</v>
      </c>
      <c r="O3029" t="s">
        <v>364</v>
      </c>
      <c r="P3029" t="s">
        <v>153</v>
      </c>
      <c r="Q3029" t="s">
        <v>39</v>
      </c>
      <c r="R3029" t="s">
        <v>68</v>
      </c>
      <c r="S3029" t="s">
        <v>204</v>
      </c>
      <c r="T3029" t="s">
        <v>40</v>
      </c>
      <c r="U3029" t="s">
        <v>12774</v>
      </c>
      <c r="V3029" t="s">
        <v>278</v>
      </c>
      <c r="W3029" t="s">
        <v>40</v>
      </c>
      <c r="X3029" t="s">
        <v>55</v>
      </c>
      <c r="Y3029" t="s">
        <v>36</v>
      </c>
      <c r="Z3029" t="s">
        <v>204</v>
      </c>
      <c r="AA3029" t="s">
        <v>204</v>
      </c>
      <c r="AB3029" t="s">
        <v>68</v>
      </c>
      <c r="AC3029" t="s">
        <v>12775</v>
      </c>
      <c r="AD3029" t="s">
        <v>478</v>
      </c>
    </row>
    <row r="3030" spans="1:30" hidden="1" x14ac:dyDescent="0.3">
      <c r="A3030" t="s">
        <v>12776</v>
      </c>
      <c r="B3030" t="s">
        <v>12777</v>
      </c>
      <c r="C3030" s="1" t="str">
        <f t="shared" si="501"/>
        <v>21:0506</v>
      </c>
      <c r="D3030" s="1" t="str">
        <f t="shared" si="508"/>
        <v>21:0168</v>
      </c>
      <c r="E3030" t="s">
        <v>12778</v>
      </c>
      <c r="F3030" t="s">
        <v>12779</v>
      </c>
      <c r="H3030">
        <v>54.502369199999997</v>
      </c>
      <c r="I3030">
        <v>-60.081164100000002</v>
      </c>
      <c r="J3030" s="1" t="str">
        <f t="shared" si="509"/>
        <v>NGR lake sediment grab sample</v>
      </c>
      <c r="K3030" s="1" t="str">
        <f t="shared" si="510"/>
        <v>&lt;177 micron (NGR)</v>
      </c>
      <c r="L3030">
        <v>36</v>
      </c>
      <c r="M3030" t="s">
        <v>102</v>
      </c>
      <c r="N3030">
        <v>691</v>
      </c>
      <c r="O3030" t="s">
        <v>1019</v>
      </c>
      <c r="P3030" t="s">
        <v>54</v>
      </c>
      <c r="Q3030" t="s">
        <v>136</v>
      </c>
      <c r="R3030" t="s">
        <v>185</v>
      </c>
      <c r="S3030" t="s">
        <v>79</v>
      </c>
      <c r="T3030" t="s">
        <v>194</v>
      </c>
      <c r="U3030" t="s">
        <v>1622</v>
      </c>
      <c r="V3030" t="s">
        <v>677</v>
      </c>
      <c r="W3030" t="s">
        <v>40</v>
      </c>
      <c r="X3030" t="s">
        <v>43</v>
      </c>
      <c r="Y3030" t="s">
        <v>92</v>
      </c>
      <c r="Z3030" t="s">
        <v>135</v>
      </c>
      <c r="AA3030" t="s">
        <v>58</v>
      </c>
      <c r="AB3030" t="s">
        <v>614</v>
      </c>
      <c r="AC3030" t="s">
        <v>6276</v>
      </c>
      <c r="AD3030" t="s">
        <v>2471</v>
      </c>
    </row>
    <row r="3031" spans="1:30" hidden="1" x14ac:dyDescent="0.3">
      <c r="A3031" t="s">
        <v>12780</v>
      </c>
      <c r="B3031" t="s">
        <v>12781</v>
      </c>
      <c r="C3031" s="1" t="str">
        <f t="shared" si="501"/>
        <v>21:0506</v>
      </c>
      <c r="D3031" s="1" t="str">
        <f t="shared" si="508"/>
        <v>21:0168</v>
      </c>
      <c r="E3031" t="s">
        <v>12782</v>
      </c>
      <c r="F3031" t="s">
        <v>12783</v>
      </c>
      <c r="H3031">
        <v>54.538344799999997</v>
      </c>
      <c r="I3031">
        <v>-60.091706799999997</v>
      </c>
      <c r="J3031" s="1" t="str">
        <f t="shared" si="509"/>
        <v>NGR lake sediment grab sample</v>
      </c>
      <c r="K3031" s="1" t="str">
        <f t="shared" si="510"/>
        <v>&lt;177 micron (NGR)</v>
      </c>
      <c r="L3031">
        <v>36</v>
      </c>
      <c r="M3031" t="s">
        <v>113</v>
      </c>
      <c r="N3031">
        <v>692</v>
      </c>
      <c r="O3031" t="s">
        <v>83</v>
      </c>
      <c r="P3031" t="s">
        <v>477</v>
      </c>
      <c r="Q3031" t="s">
        <v>39</v>
      </c>
      <c r="R3031" t="s">
        <v>54</v>
      </c>
      <c r="S3031" t="s">
        <v>54</v>
      </c>
      <c r="T3031" t="s">
        <v>40</v>
      </c>
      <c r="U3031" t="s">
        <v>12297</v>
      </c>
      <c r="V3031" t="s">
        <v>2278</v>
      </c>
      <c r="W3031" t="s">
        <v>40</v>
      </c>
      <c r="X3031" t="s">
        <v>70</v>
      </c>
      <c r="Y3031" t="s">
        <v>130</v>
      </c>
      <c r="Z3031" t="s">
        <v>135</v>
      </c>
      <c r="AA3031" t="s">
        <v>135</v>
      </c>
      <c r="AB3031" t="s">
        <v>566</v>
      </c>
      <c r="AC3031" t="s">
        <v>10538</v>
      </c>
      <c r="AD3031" t="s">
        <v>1060</v>
      </c>
    </row>
    <row r="3032" spans="1:30" hidden="1" x14ac:dyDescent="0.3">
      <c r="A3032" t="s">
        <v>12784</v>
      </c>
      <c r="B3032" t="s">
        <v>12785</v>
      </c>
      <c r="C3032" s="1" t="str">
        <f t="shared" si="501"/>
        <v>21:0506</v>
      </c>
      <c r="D3032" s="1" t="str">
        <f t="shared" si="508"/>
        <v>21:0168</v>
      </c>
      <c r="E3032" t="s">
        <v>12786</v>
      </c>
      <c r="F3032" t="s">
        <v>12787</v>
      </c>
      <c r="H3032">
        <v>54.563068700000002</v>
      </c>
      <c r="I3032">
        <v>-60.095020499999997</v>
      </c>
      <c r="J3032" s="1" t="str">
        <f t="shared" si="509"/>
        <v>NGR lake sediment grab sample</v>
      </c>
      <c r="K3032" s="1" t="str">
        <f t="shared" si="510"/>
        <v>&lt;177 micron (NGR)</v>
      </c>
      <c r="L3032">
        <v>36</v>
      </c>
      <c r="M3032" t="s">
        <v>127</v>
      </c>
      <c r="N3032">
        <v>693</v>
      </c>
      <c r="O3032" t="s">
        <v>41</v>
      </c>
      <c r="P3032" t="s">
        <v>108</v>
      </c>
      <c r="Q3032" t="s">
        <v>55</v>
      </c>
      <c r="R3032" t="s">
        <v>131</v>
      </c>
      <c r="S3032" t="s">
        <v>131</v>
      </c>
      <c r="T3032" t="s">
        <v>94</v>
      </c>
      <c r="U3032" t="s">
        <v>12408</v>
      </c>
      <c r="V3032" t="s">
        <v>213</v>
      </c>
      <c r="W3032" t="s">
        <v>40</v>
      </c>
      <c r="X3032" t="s">
        <v>43</v>
      </c>
      <c r="Y3032" t="s">
        <v>176</v>
      </c>
      <c r="Z3032" t="s">
        <v>135</v>
      </c>
      <c r="AA3032" t="s">
        <v>258</v>
      </c>
      <c r="AB3032" t="s">
        <v>519</v>
      </c>
      <c r="AC3032" t="s">
        <v>1182</v>
      </c>
      <c r="AD3032" t="s">
        <v>203</v>
      </c>
    </row>
    <row r="3033" spans="1:30" hidden="1" x14ac:dyDescent="0.3">
      <c r="A3033" t="s">
        <v>12788</v>
      </c>
      <c r="B3033" t="s">
        <v>12789</v>
      </c>
      <c r="C3033" s="1" t="str">
        <f t="shared" si="501"/>
        <v>21:0506</v>
      </c>
      <c r="D3033" s="1" t="str">
        <f>HYPERLINK("http://geochem.nrcan.gc.ca/cdogs/content/svy/svy_e.htm", "")</f>
        <v/>
      </c>
      <c r="G3033" s="1" t="str">
        <f>HYPERLINK("http://geochem.nrcan.gc.ca/cdogs/content/cr_/cr_00055_e.htm", "55")</f>
        <v>55</v>
      </c>
      <c r="J3033" t="s">
        <v>161</v>
      </c>
      <c r="K3033" t="s">
        <v>162</v>
      </c>
      <c r="L3033">
        <v>36</v>
      </c>
      <c r="M3033" t="s">
        <v>163</v>
      </c>
      <c r="N3033">
        <v>694</v>
      </c>
      <c r="O3033" t="s">
        <v>397</v>
      </c>
      <c r="P3033" t="s">
        <v>176</v>
      </c>
      <c r="Q3033" t="s">
        <v>55</v>
      </c>
      <c r="R3033" t="s">
        <v>185</v>
      </c>
      <c r="S3033" t="s">
        <v>37</v>
      </c>
      <c r="T3033" t="s">
        <v>40</v>
      </c>
      <c r="U3033" t="s">
        <v>1602</v>
      </c>
      <c r="V3033" t="s">
        <v>974</v>
      </c>
      <c r="W3033" t="s">
        <v>194</v>
      </c>
      <c r="X3033" t="s">
        <v>179</v>
      </c>
      <c r="Y3033" t="s">
        <v>37</v>
      </c>
      <c r="Z3033" t="s">
        <v>134</v>
      </c>
      <c r="AA3033" t="s">
        <v>44</v>
      </c>
      <c r="AB3033" t="s">
        <v>225</v>
      </c>
      <c r="AC3033" t="s">
        <v>3674</v>
      </c>
      <c r="AD3033" t="s">
        <v>122</v>
      </c>
    </row>
    <row r="3034" spans="1:30" hidden="1" x14ac:dyDescent="0.3">
      <c r="A3034" t="s">
        <v>12790</v>
      </c>
      <c r="B3034" t="s">
        <v>12791</v>
      </c>
      <c r="C3034" s="1" t="str">
        <f t="shared" si="501"/>
        <v>21:0506</v>
      </c>
      <c r="D3034" s="1" t="str">
        <f t="shared" ref="D3034:D3061" si="511">HYPERLINK("http://geochem.nrcan.gc.ca/cdogs/content/svy/svy210168_e.htm", "21:0168")</f>
        <v>21:0168</v>
      </c>
      <c r="E3034" t="s">
        <v>12792</v>
      </c>
      <c r="F3034" t="s">
        <v>12793</v>
      </c>
      <c r="H3034">
        <v>54.609048999999999</v>
      </c>
      <c r="I3034">
        <v>-60.171697100000003</v>
      </c>
      <c r="J3034" s="1" t="str">
        <f t="shared" ref="J3034:J3061" si="512">HYPERLINK("http://geochem.nrcan.gc.ca/cdogs/content/kwd/kwd020027_e.htm", "NGR lake sediment grab sample")</f>
        <v>NGR lake sediment grab sample</v>
      </c>
      <c r="K3034" s="1" t="str">
        <f t="shared" ref="K3034:K3061" si="513">HYPERLINK("http://geochem.nrcan.gc.ca/cdogs/content/kwd/kwd080006_e.htm", "&lt;177 micron (NGR)")</f>
        <v>&lt;177 micron (NGR)</v>
      </c>
      <c r="L3034">
        <v>36</v>
      </c>
      <c r="M3034" t="s">
        <v>142</v>
      </c>
      <c r="N3034">
        <v>695</v>
      </c>
      <c r="O3034" t="s">
        <v>477</v>
      </c>
      <c r="P3034" t="s">
        <v>54</v>
      </c>
      <c r="Q3034" t="s">
        <v>92</v>
      </c>
      <c r="R3034" t="s">
        <v>79</v>
      </c>
      <c r="S3034" t="s">
        <v>55</v>
      </c>
      <c r="T3034" t="s">
        <v>40</v>
      </c>
      <c r="U3034" t="s">
        <v>2422</v>
      </c>
      <c r="V3034" t="s">
        <v>239</v>
      </c>
      <c r="W3034" t="s">
        <v>40</v>
      </c>
      <c r="X3034" t="s">
        <v>43</v>
      </c>
      <c r="Y3034" t="s">
        <v>55</v>
      </c>
      <c r="Z3034" t="s">
        <v>134</v>
      </c>
      <c r="AA3034" t="s">
        <v>45</v>
      </c>
      <c r="AB3034" t="s">
        <v>1417</v>
      </c>
      <c r="AC3034" t="s">
        <v>130</v>
      </c>
      <c r="AD3034" t="s">
        <v>107</v>
      </c>
    </row>
    <row r="3035" spans="1:30" hidden="1" x14ac:dyDescent="0.3">
      <c r="A3035" t="s">
        <v>12794</v>
      </c>
      <c r="B3035" t="s">
        <v>12795</v>
      </c>
      <c r="C3035" s="1" t="str">
        <f t="shared" si="501"/>
        <v>21:0506</v>
      </c>
      <c r="D3035" s="1" t="str">
        <f t="shared" si="511"/>
        <v>21:0168</v>
      </c>
      <c r="E3035" t="s">
        <v>12764</v>
      </c>
      <c r="F3035" t="s">
        <v>12796</v>
      </c>
      <c r="H3035">
        <v>54.615346500000001</v>
      </c>
      <c r="I3035">
        <v>-60.1268472</v>
      </c>
      <c r="J3035" s="1" t="str">
        <f t="shared" si="512"/>
        <v>NGR lake sediment grab sample</v>
      </c>
      <c r="K3035" s="1" t="str">
        <f t="shared" si="513"/>
        <v>&lt;177 micron (NGR)</v>
      </c>
      <c r="L3035">
        <v>36</v>
      </c>
      <c r="M3035" t="s">
        <v>65</v>
      </c>
      <c r="N3035">
        <v>696</v>
      </c>
      <c r="O3035" t="s">
        <v>134</v>
      </c>
      <c r="P3035" t="s">
        <v>119</v>
      </c>
      <c r="Q3035" t="s">
        <v>136</v>
      </c>
      <c r="R3035" t="s">
        <v>202</v>
      </c>
      <c r="S3035" t="s">
        <v>39</v>
      </c>
      <c r="T3035" t="s">
        <v>194</v>
      </c>
      <c r="U3035" t="s">
        <v>231</v>
      </c>
      <c r="V3035" t="s">
        <v>144</v>
      </c>
      <c r="W3035" t="s">
        <v>40</v>
      </c>
      <c r="X3035" t="s">
        <v>43</v>
      </c>
      <c r="Y3035" t="s">
        <v>39</v>
      </c>
      <c r="Z3035" t="s">
        <v>164</v>
      </c>
      <c r="AA3035" t="s">
        <v>58</v>
      </c>
      <c r="AB3035" t="s">
        <v>1417</v>
      </c>
      <c r="AC3035" t="s">
        <v>12797</v>
      </c>
      <c r="AD3035" t="s">
        <v>258</v>
      </c>
    </row>
    <row r="3036" spans="1:30" hidden="1" x14ac:dyDescent="0.3">
      <c r="A3036" t="s">
        <v>12798</v>
      </c>
      <c r="B3036" t="s">
        <v>12799</v>
      </c>
      <c r="C3036" s="1" t="str">
        <f t="shared" si="501"/>
        <v>21:0506</v>
      </c>
      <c r="D3036" s="1" t="str">
        <f t="shared" si="511"/>
        <v>21:0168</v>
      </c>
      <c r="E3036" t="s">
        <v>12764</v>
      </c>
      <c r="F3036" t="s">
        <v>12800</v>
      </c>
      <c r="H3036">
        <v>54.615346500000001</v>
      </c>
      <c r="I3036">
        <v>-60.1268472</v>
      </c>
      <c r="J3036" s="1" t="str">
        <f t="shared" si="512"/>
        <v>NGR lake sediment grab sample</v>
      </c>
      <c r="K3036" s="1" t="str">
        <f t="shared" si="513"/>
        <v>&lt;177 micron (NGR)</v>
      </c>
      <c r="L3036">
        <v>36</v>
      </c>
      <c r="M3036" t="s">
        <v>52</v>
      </c>
      <c r="N3036">
        <v>697</v>
      </c>
      <c r="O3036" t="s">
        <v>477</v>
      </c>
      <c r="P3036" t="s">
        <v>193</v>
      </c>
      <c r="Q3036" t="s">
        <v>37</v>
      </c>
      <c r="R3036" t="s">
        <v>79</v>
      </c>
      <c r="S3036" t="s">
        <v>37</v>
      </c>
      <c r="T3036" t="s">
        <v>117</v>
      </c>
      <c r="U3036" t="s">
        <v>177</v>
      </c>
      <c r="V3036" t="s">
        <v>144</v>
      </c>
      <c r="W3036" t="s">
        <v>40</v>
      </c>
      <c r="X3036" t="s">
        <v>179</v>
      </c>
      <c r="Y3036" t="s">
        <v>39</v>
      </c>
      <c r="Z3036" t="s">
        <v>134</v>
      </c>
      <c r="AA3036" t="s">
        <v>214</v>
      </c>
      <c r="AB3036" t="s">
        <v>2382</v>
      </c>
      <c r="AC3036" t="s">
        <v>12801</v>
      </c>
      <c r="AD3036" t="s">
        <v>258</v>
      </c>
    </row>
    <row r="3037" spans="1:30" hidden="1" x14ac:dyDescent="0.3">
      <c r="A3037" t="s">
        <v>12802</v>
      </c>
      <c r="B3037" t="s">
        <v>12803</v>
      </c>
      <c r="C3037" s="1" t="str">
        <f t="shared" si="501"/>
        <v>21:0506</v>
      </c>
      <c r="D3037" s="1" t="str">
        <f t="shared" si="511"/>
        <v>21:0168</v>
      </c>
      <c r="E3037" t="s">
        <v>12804</v>
      </c>
      <c r="F3037" t="s">
        <v>12805</v>
      </c>
      <c r="H3037">
        <v>54.629596800000002</v>
      </c>
      <c r="I3037">
        <v>-60.158446599999998</v>
      </c>
      <c r="J3037" s="1" t="str">
        <f t="shared" si="512"/>
        <v>NGR lake sediment grab sample</v>
      </c>
      <c r="K3037" s="1" t="str">
        <f t="shared" si="513"/>
        <v>&lt;177 micron (NGR)</v>
      </c>
      <c r="L3037">
        <v>36</v>
      </c>
      <c r="M3037" t="s">
        <v>150</v>
      </c>
      <c r="N3037">
        <v>698</v>
      </c>
      <c r="O3037" t="s">
        <v>211</v>
      </c>
      <c r="P3037" t="s">
        <v>134</v>
      </c>
      <c r="Q3037" t="s">
        <v>134</v>
      </c>
      <c r="R3037" t="s">
        <v>38</v>
      </c>
      <c r="S3037" t="s">
        <v>54</v>
      </c>
      <c r="T3037" t="s">
        <v>94</v>
      </c>
      <c r="U3037" t="s">
        <v>9555</v>
      </c>
      <c r="V3037" t="s">
        <v>1383</v>
      </c>
      <c r="W3037" t="s">
        <v>40</v>
      </c>
      <c r="X3037" t="s">
        <v>43</v>
      </c>
      <c r="Y3037" t="s">
        <v>153</v>
      </c>
      <c r="Z3037" t="s">
        <v>58</v>
      </c>
      <c r="AA3037" t="s">
        <v>241</v>
      </c>
      <c r="AB3037" t="s">
        <v>186</v>
      </c>
      <c r="AC3037" t="s">
        <v>1788</v>
      </c>
      <c r="AD3037" t="s">
        <v>449</v>
      </c>
    </row>
    <row r="3038" spans="1:30" hidden="1" x14ac:dyDescent="0.3">
      <c r="A3038" t="s">
        <v>12806</v>
      </c>
      <c r="B3038" t="s">
        <v>12807</v>
      </c>
      <c r="C3038" s="1" t="str">
        <f t="shared" si="501"/>
        <v>21:0506</v>
      </c>
      <c r="D3038" s="1" t="str">
        <f t="shared" si="511"/>
        <v>21:0168</v>
      </c>
      <c r="E3038" t="s">
        <v>12808</v>
      </c>
      <c r="F3038" t="s">
        <v>12809</v>
      </c>
      <c r="H3038">
        <v>54.669520800000001</v>
      </c>
      <c r="I3038">
        <v>-60.176365599999997</v>
      </c>
      <c r="J3038" s="1" t="str">
        <f t="shared" si="512"/>
        <v>NGR lake sediment grab sample</v>
      </c>
      <c r="K3038" s="1" t="str">
        <f t="shared" si="513"/>
        <v>&lt;177 micron (NGR)</v>
      </c>
      <c r="L3038">
        <v>36</v>
      </c>
      <c r="M3038" t="s">
        <v>175</v>
      </c>
      <c r="N3038">
        <v>699</v>
      </c>
      <c r="O3038" t="s">
        <v>337</v>
      </c>
      <c r="P3038" t="s">
        <v>35</v>
      </c>
      <c r="Q3038" t="s">
        <v>136</v>
      </c>
      <c r="R3038" t="s">
        <v>119</v>
      </c>
      <c r="S3038" t="s">
        <v>37</v>
      </c>
      <c r="T3038" t="s">
        <v>649</v>
      </c>
      <c r="U3038" t="s">
        <v>135</v>
      </c>
      <c r="V3038" t="s">
        <v>748</v>
      </c>
      <c r="W3038" t="s">
        <v>40</v>
      </c>
      <c r="X3038" t="s">
        <v>43</v>
      </c>
      <c r="Y3038" t="s">
        <v>131</v>
      </c>
      <c r="Z3038" t="s">
        <v>185</v>
      </c>
      <c r="AA3038" t="s">
        <v>214</v>
      </c>
      <c r="AB3038" t="s">
        <v>477</v>
      </c>
      <c r="AC3038" t="s">
        <v>12810</v>
      </c>
      <c r="AD3038" t="s">
        <v>324</v>
      </c>
    </row>
    <row r="3039" spans="1:30" hidden="1" x14ac:dyDescent="0.3">
      <c r="A3039" t="s">
        <v>12811</v>
      </c>
      <c r="B3039" t="s">
        <v>12812</v>
      </c>
      <c r="C3039" s="1" t="str">
        <f t="shared" si="501"/>
        <v>21:0506</v>
      </c>
      <c r="D3039" s="1" t="str">
        <f t="shared" si="511"/>
        <v>21:0168</v>
      </c>
      <c r="E3039" t="s">
        <v>12813</v>
      </c>
      <c r="F3039" t="s">
        <v>12814</v>
      </c>
      <c r="H3039">
        <v>54.690760900000001</v>
      </c>
      <c r="I3039">
        <v>-60.160409899999998</v>
      </c>
      <c r="J3039" s="1" t="str">
        <f t="shared" si="512"/>
        <v>NGR lake sediment grab sample</v>
      </c>
      <c r="K3039" s="1" t="str">
        <f t="shared" si="513"/>
        <v>&lt;177 micron (NGR)</v>
      </c>
      <c r="L3039">
        <v>36</v>
      </c>
      <c r="M3039" t="s">
        <v>184</v>
      </c>
      <c r="N3039">
        <v>700</v>
      </c>
      <c r="O3039" t="s">
        <v>392</v>
      </c>
      <c r="P3039" t="s">
        <v>364</v>
      </c>
      <c r="Q3039" t="s">
        <v>38</v>
      </c>
      <c r="R3039" t="s">
        <v>79</v>
      </c>
      <c r="S3039" t="s">
        <v>92</v>
      </c>
      <c r="T3039" t="s">
        <v>233</v>
      </c>
      <c r="U3039" t="s">
        <v>1529</v>
      </c>
      <c r="V3039" t="s">
        <v>1222</v>
      </c>
      <c r="W3039" t="s">
        <v>649</v>
      </c>
      <c r="X3039" t="s">
        <v>55</v>
      </c>
      <c r="Y3039" t="s">
        <v>78</v>
      </c>
      <c r="Z3039" t="s">
        <v>35</v>
      </c>
      <c r="AA3039" t="s">
        <v>107</v>
      </c>
      <c r="AB3039" t="s">
        <v>2931</v>
      </c>
      <c r="AC3039" t="s">
        <v>12815</v>
      </c>
      <c r="AD3039" t="s">
        <v>1174</v>
      </c>
    </row>
    <row r="3040" spans="1:30" hidden="1" x14ac:dyDescent="0.3">
      <c r="A3040" t="s">
        <v>12816</v>
      </c>
      <c r="B3040" t="s">
        <v>12817</v>
      </c>
      <c r="C3040" s="1" t="str">
        <f t="shared" si="501"/>
        <v>21:0506</v>
      </c>
      <c r="D3040" s="1" t="str">
        <f t="shared" si="511"/>
        <v>21:0168</v>
      </c>
      <c r="E3040" t="s">
        <v>12818</v>
      </c>
      <c r="F3040" t="s">
        <v>12819</v>
      </c>
      <c r="H3040">
        <v>54.738114899999999</v>
      </c>
      <c r="I3040">
        <v>-60.168904400000002</v>
      </c>
      <c r="J3040" s="1" t="str">
        <f t="shared" si="512"/>
        <v>NGR lake sediment grab sample</v>
      </c>
      <c r="K3040" s="1" t="str">
        <f t="shared" si="513"/>
        <v>&lt;177 micron (NGR)</v>
      </c>
      <c r="L3040">
        <v>36</v>
      </c>
      <c r="M3040" t="s">
        <v>191</v>
      </c>
      <c r="N3040">
        <v>701</v>
      </c>
      <c r="O3040" t="s">
        <v>270</v>
      </c>
      <c r="P3040" t="s">
        <v>193</v>
      </c>
      <c r="Q3040" t="s">
        <v>38</v>
      </c>
      <c r="R3040" t="s">
        <v>169</v>
      </c>
      <c r="S3040" t="s">
        <v>202</v>
      </c>
      <c r="T3040" t="s">
        <v>194</v>
      </c>
      <c r="U3040" t="s">
        <v>832</v>
      </c>
      <c r="V3040" t="s">
        <v>677</v>
      </c>
      <c r="W3040" t="s">
        <v>40</v>
      </c>
      <c r="X3040" t="s">
        <v>39</v>
      </c>
      <c r="Y3040" t="s">
        <v>95</v>
      </c>
      <c r="Z3040" t="s">
        <v>204</v>
      </c>
      <c r="AA3040" t="s">
        <v>134</v>
      </c>
      <c r="AB3040" t="s">
        <v>818</v>
      </c>
      <c r="AC3040" t="s">
        <v>620</v>
      </c>
      <c r="AD3040" t="s">
        <v>1801</v>
      </c>
    </row>
    <row r="3041" spans="1:30" hidden="1" x14ac:dyDescent="0.3">
      <c r="A3041" t="s">
        <v>12820</v>
      </c>
      <c r="B3041" t="s">
        <v>12821</v>
      </c>
      <c r="C3041" s="1" t="str">
        <f t="shared" si="501"/>
        <v>21:0506</v>
      </c>
      <c r="D3041" s="1" t="str">
        <f t="shared" si="511"/>
        <v>21:0168</v>
      </c>
      <c r="E3041" t="s">
        <v>12822</v>
      </c>
      <c r="F3041" t="s">
        <v>12823</v>
      </c>
      <c r="H3041">
        <v>54.771051100000001</v>
      </c>
      <c r="I3041">
        <v>-60.165623400000001</v>
      </c>
      <c r="J3041" s="1" t="str">
        <f t="shared" si="512"/>
        <v>NGR lake sediment grab sample</v>
      </c>
      <c r="K3041" s="1" t="str">
        <f t="shared" si="513"/>
        <v>&lt;177 micron (NGR)</v>
      </c>
      <c r="L3041">
        <v>36</v>
      </c>
      <c r="M3041" t="s">
        <v>201</v>
      </c>
      <c r="N3041">
        <v>702</v>
      </c>
      <c r="O3041" t="s">
        <v>255</v>
      </c>
      <c r="P3041" t="s">
        <v>423</v>
      </c>
      <c r="Q3041" t="s">
        <v>55</v>
      </c>
      <c r="R3041" t="s">
        <v>92</v>
      </c>
      <c r="S3041" t="s">
        <v>136</v>
      </c>
      <c r="T3041" t="s">
        <v>194</v>
      </c>
      <c r="U3041" t="s">
        <v>1001</v>
      </c>
      <c r="V3041" t="s">
        <v>974</v>
      </c>
      <c r="W3041" t="s">
        <v>40</v>
      </c>
      <c r="X3041" t="s">
        <v>43</v>
      </c>
      <c r="Y3041" t="s">
        <v>37</v>
      </c>
      <c r="Z3041" t="s">
        <v>135</v>
      </c>
      <c r="AA3041" t="s">
        <v>83</v>
      </c>
      <c r="AB3041" t="s">
        <v>263</v>
      </c>
      <c r="AC3041" t="s">
        <v>11417</v>
      </c>
      <c r="AD3041" t="s">
        <v>45</v>
      </c>
    </row>
    <row r="3042" spans="1:30" hidden="1" x14ac:dyDescent="0.3">
      <c r="A3042" t="s">
        <v>12824</v>
      </c>
      <c r="B3042" t="s">
        <v>12825</v>
      </c>
      <c r="C3042" s="1" t="str">
        <f t="shared" si="501"/>
        <v>21:0506</v>
      </c>
      <c r="D3042" s="1" t="str">
        <f t="shared" si="511"/>
        <v>21:0168</v>
      </c>
      <c r="E3042" t="s">
        <v>12826</v>
      </c>
      <c r="F3042" t="s">
        <v>12827</v>
      </c>
      <c r="H3042">
        <v>54.794097700000002</v>
      </c>
      <c r="I3042">
        <v>-60.158501600000001</v>
      </c>
      <c r="J3042" s="1" t="str">
        <f t="shared" si="512"/>
        <v>NGR lake sediment grab sample</v>
      </c>
      <c r="K3042" s="1" t="str">
        <f t="shared" si="513"/>
        <v>&lt;177 micron (NGR)</v>
      </c>
      <c r="L3042">
        <v>36</v>
      </c>
      <c r="M3042" t="s">
        <v>210</v>
      </c>
      <c r="N3042">
        <v>703</v>
      </c>
      <c r="O3042" t="s">
        <v>304</v>
      </c>
      <c r="P3042" t="s">
        <v>270</v>
      </c>
      <c r="Q3042" t="s">
        <v>39</v>
      </c>
      <c r="R3042" t="s">
        <v>153</v>
      </c>
      <c r="S3042" t="s">
        <v>232</v>
      </c>
      <c r="T3042" t="s">
        <v>649</v>
      </c>
      <c r="U3042" t="s">
        <v>12828</v>
      </c>
      <c r="V3042" t="s">
        <v>371</v>
      </c>
      <c r="W3042" t="s">
        <v>40</v>
      </c>
      <c r="X3042" t="s">
        <v>43</v>
      </c>
      <c r="Y3042" t="s">
        <v>176</v>
      </c>
      <c r="Z3042" t="s">
        <v>337</v>
      </c>
      <c r="AA3042" t="s">
        <v>241</v>
      </c>
      <c r="AB3042" t="s">
        <v>4726</v>
      </c>
      <c r="AC3042" t="s">
        <v>12829</v>
      </c>
      <c r="AD3042" t="s">
        <v>107</v>
      </c>
    </row>
    <row r="3043" spans="1:30" hidden="1" x14ac:dyDescent="0.3">
      <c r="A3043" t="s">
        <v>12830</v>
      </c>
      <c r="B3043" t="s">
        <v>12831</v>
      </c>
      <c r="C3043" s="1" t="str">
        <f t="shared" si="501"/>
        <v>21:0506</v>
      </c>
      <c r="D3043" s="1" t="str">
        <f t="shared" si="511"/>
        <v>21:0168</v>
      </c>
      <c r="E3043" t="s">
        <v>12832</v>
      </c>
      <c r="F3043" t="s">
        <v>12833</v>
      </c>
      <c r="H3043">
        <v>54.814416100000003</v>
      </c>
      <c r="I3043">
        <v>-60.145102899999998</v>
      </c>
      <c r="J3043" s="1" t="str">
        <f t="shared" si="512"/>
        <v>NGR lake sediment grab sample</v>
      </c>
      <c r="K3043" s="1" t="str">
        <f t="shared" si="513"/>
        <v>&lt;177 micron (NGR)</v>
      </c>
      <c r="L3043">
        <v>36</v>
      </c>
      <c r="M3043" t="s">
        <v>221</v>
      </c>
      <c r="N3043">
        <v>704</v>
      </c>
      <c r="O3043" t="s">
        <v>377</v>
      </c>
      <c r="P3043" t="s">
        <v>414</v>
      </c>
      <c r="Q3043" t="s">
        <v>95</v>
      </c>
      <c r="R3043" t="s">
        <v>153</v>
      </c>
      <c r="S3043" t="s">
        <v>571</v>
      </c>
      <c r="T3043" t="s">
        <v>248</v>
      </c>
      <c r="U3043" t="s">
        <v>118</v>
      </c>
      <c r="V3043" t="s">
        <v>5459</v>
      </c>
      <c r="W3043" t="s">
        <v>194</v>
      </c>
      <c r="X3043" t="s">
        <v>179</v>
      </c>
      <c r="Y3043" t="s">
        <v>68</v>
      </c>
      <c r="Z3043" t="s">
        <v>211</v>
      </c>
      <c r="AA3043" t="s">
        <v>392</v>
      </c>
      <c r="AB3043" t="s">
        <v>3974</v>
      </c>
      <c r="AC3043" t="s">
        <v>11462</v>
      </c>
      <c r="AD3043" t="s">
        <v>155</v>
      </c>
    </row>
    <row r="3044" spans="1:30" hidden="1" x14ac:dyDescent="0.3">
      <c r="A3044" t="s">
        <v>12834</v>
      </c>
      <c r="B3044" t="s">
        <v>12835</v>
      </c>
      <c r="C3044" s="1" t="str">
        <f t="shared" ref="C3044:C3107" si="514">HYPERLINK("http://geochem.nrcan.gc.ca/cdogs/content/bdl/bdl210506_e.htm", "21:0506")</f>
        <v>21:0506</v>
      </c>
      <c r="D3044" s="1" t="str">
        <f t="shared" si="511"/>
        <v>21:0168</v>
      </c>
      <c r="E3044" t="s">
        <v>12836</v>
      </c>
      <c r="F3044" t="s">
        <v>12837</v>
      </c>
      <c r="H3044">
        <v>54.844937399999999</v>
      </c>
      <c r="I3044">
        <v>-60.1738553</v>
      </c>
      <c r="J3044" s="1" t="str">
        <f t="shared" si="512"/>
        <v>NGR lake sediment grab sample</v>
      </c>
      <c r="K3044" s="1" t="str">
        <f t="shared" si="513"/>
        <v>&lt;177 micron (NGR)</v>
      </c>
      <c r="L3044">
        <v>36</v>
      </c>
      <c r="M3044" t="s">
        <v>230</v>
      </c>
      <c r="N3044">
        <v>705</v>
      </c>
      <c r="O3044" t="s">
        <v>391</v>
      </c>
      <c r="P3044" t="s">
        <v>423</v>
      </c>
      <c r="Q3044" t="s">
        <v>55</v>
      </c>
      <c r="R3044" t="s">
        <v>164</v>
      </c>
      <c r="S3044" t="s">
        <v>185</v>
      </c>
      <c r="T3044" t="s">
        <v>194</v>
      </c>
      <c r="U3044" t="s">
        <v>2166</v>
      </c>
      <c r="V3044" t="s">
        <v>55</v>
      </c>
      <c r="W3044" t="s">
        <v>40</v>
      </c>
      <c r="X3044" t="s">
        <v>70</v>
      </c>
      <c r="Y3044" t="s">
        <v>55</v>
      </c>
      <c r="Z3044" t="s">
        <v>214</v>
      </c>
      <c r="AA3044" t="s">
        <v>204</v>
      </c>
      <c r="AB3044" t="s">
        <v>3966</v>
      </c>
      <c r="AC3044" t="s">
        <v>12838</v>
      </c>
      <c r="AD3044" t="s">
        <v>1060</v>
      </c>
    </row>
    <row r="3045" spans="1:30" hidden="1" x14ac:dyDescent="0.3">
      <c r="A3045" t="s">
        <v>12839</v>
      </c>
      <c r="B3045" t="s">
        <v>12840</v>
      </c>
      <c r="C3045" s="1" t="str">
        <f t="shared" si="514"/>
        <v>21:0506</v>
      </c>
      <c r="D3045" s="1" t="str">
        <f t="shared" si="511"/>
        <v>21:0168</v>
      </c>
      <c r="E3045" t="s">
        <v>12841</v>
      </c>
      <c r="F3045" t="s">
        <v>12842</v>
      </c>
      <c r="H3045">
        <v>54.882205200000001</v>
      </c>
      <c r="I3045">
        <v>-60.173599600000003</v>
      </c>
      <c r="J3045" s="1" t="str">
        <f t="shared" si="512"/>
        <v>NGR lake sediment grab sample</v>
      </c>
      <c r="K3045" s="1" t="str">
        <f t="shared" si="513"/>
        <v>&lt;177 micron (NGR)</v>
      </c>
      <c r="L3045">
        <v>36</v>
      </c>
      <c r="M3045" t="s">
        <v>238</v>
      </c>
      <c r="N3045">
        <v>706</v>
      </c>
      <c r="O3045" t="s">
        <v>510</v>
      </c>
      <c r="P3045" t="s">
        <v>214</v>
      </c>
      <c r="Q3045" t="s">
        <v>39</v>
      </c>
      <c r="R3045" t="s">
        <v>131</v>
      </c>
      <c r="S3045" t="s">
        <v>54</v>
      </c>
      <c r="T3045" t="s">
        <v>144</v>
      </c>
      <c r="U3045" t="s">
        <v>12843</v>
      </c>
      <c r="V3045" t="s">
        <v>352</v>
      </c>
      <c r="W3045" t="s">
        <v>117</v>
      </c>
      <c r="X3045" t="s">
        <v>43</v>
      </c>
      <c r="Y3045" t="s">
        <v>55</v>
      </c>
      <c r="Z3045" t="s">
        <v>135</v>
      </c>
      <c r="AA3045" t="s">
        <v>48</v>
      </c>
      <c r="AB3045" t="s">
        <v>12844</v>
      </c>
      <c r="AC3045" t="s">
        <v>1978</v>
      </c>
      <c r="AD3045" t="s">
        <v>71</v>
      </c>
    </row>
    <row r="3046" spans="1:30" hidden="1" x14ac:dyDescent="0.3">
      <c r="A3046" t="s">
        <v>12845</v>
      </c>
      <c r="B3046" t="s">
        <v>12846</v>
      </c>
      <c r="C3046" s="1" t="str">
        <f t="shared" si="514"/>
        <v>21:0506</v>
      </c>
      <c r="D3046" s="1" t="str">
        <f t="shared" si="511"/>
        <v>21:0168</v>
      </c>
      <c r="E3046" t="s">
        <v>12847</v>
      </c>
      <c r="F3046" t="s">
        <v>12848</v>
      </c>
      <c r="H3046">
        <v>54.919318199999999</v>
      </c>
      <c r="I3046">
        <v>-60.177520399999999</v>
      </c>
      <c r="J3046" s="1" t="str">
        <f t="shared" si="512"/>
        <v>NGR lake sediment grab sample</v>
      </c>
      <c r="K3046" s="1" t="str">
        <f t="shared" si="513"/>
        <v>&lt;177 micron (NGR)</v>
      </c>
      <c r="L3046">
        <v>36</v>
      </c>
      <c r="M3046" t="s">
        <v>246</v>
      </c>
      <c r="N3046">
        <v>707</v>
      </c>
      <c r="O3046" t="s">
        <v>335</v>
      </c>
      <c r="P3046" t="s">
        <v>134</v>
      </c>
      <c r="Q3046" t="s">
        <v>95</v>
      </c>
      <c r="R3046" t="s">
        <v>153</v>
      </c>
      <c r="S3046" t="s">
        <v>571</v>
      </c>
      <c r="T3046" t="s">
        <v>117</v>
      </c>
      <c r="U3046" t="s">
        <v>12849</v>
      </c>
      <c r="V3046" t="s">
        <v>5641</v>
      </c>
      <c r="W3046" t="s">
        <v>117</v>
      </c>
      <c r="X3046" t="s">
        <v>43</v>
      </c>
      <c r="Y3046" t="s">
        <v>55</v>
      </c>
      <c r="Z3046" t="s">
        <v>337</v>
      </c>
      <c r="AA3046" t="s">
        <v>45</v>
      </c>
      <c r="AB3046" t="s">
        <v>53</v>
      </c>
      <c r="AC3046" t="s">
        <v>479</v>
      </c>
      <c r="AD3046" t="s">
        <v>605</v>
      </c>
    </row>
    <row r="3047" spans="1:30" hidden="1" x14ac:dyDescent="0.3">
      <c r="A3047" t="s">
        <v>12850</v>
      </c>
      <c r="B3047" t="s">
        <v>12851</v>
      </c>
      <c r="C3047" s="1" t="str">
        <f t="shared" si="514"/>
        <v>21:0506</v>
      </c>
      <c r="D3047" s="1" t="str">
        <f t="shared" si="511"/>
        <v>21:0168</v>
      </c>
      <c r="E3047" t="s">
        <v>12852</v>
      </c>
      <c r="F3047" t="s">
        <v>12853</v>
      </c>
      <c r="H3047">
        <v>54.900845400000001</v>
      </c>
      <c r="I3047">
        <v>-60.1989698</v>
      </c>
      <c r="J3047" s="1" t="str">
        <f t="shared" si="512"/>
        <v>NGR lake sediment grab sample</v>
      </c>
      <c r="K3047" s="1" t="str">
        <f t="shared" si="513"/>
        <v>&lt;177 micron (NGR)</v>
      </c>
      <c r="L3047">
        <v>37</v>
      </c>
      <c r="M3047" t="s">
        <v>34</v>
      </c>
      <c r="N3047">
        <v>708</v>
      </c>
      <c r="O3047" t="s">
        <v>232</v>
      </c>
      <c r="P3047" t="s">
        <v>377</v>
      </c>
      <c r="Q3047" t="s">
        <v>39</v>
      </c>
      <c r="R3047" t="s">
        <v>176</v>
      </c>
      <c r="S3047" t="s">
        <v>55</v>
      </c>
      <c r="T3047" t="s">
        <v>194</v>
      </c>
      <c r="U3047" t="s">
        <v>214</v>
      </c>
      <c r="V3047" t="s">
        <v>920</v>
      </c>
      <c r="W3047" t="s">
        <v>40</v>
      </c>
      <c r="X3047" t="s">
        <v>43</v>
      </c>
      <c r="Y3047" t="s">
        <v>95</v>
      </c>
      <c r="Z3047" t="s">
        <v>134</v>
      </c>
      <c r="AA3047" t="s">
        <v>258</v>
      </c>
      <c r="AB3047" t="s">
        <v>554</v>
      </c>
      <c r="AC3047" t="s">
        <v>1181</v>
      </c>
      <c r="AD3047" t="s">
        <v>71</v>
      </c>
    </row>
    <row r="3048" spans="1:30" hidden="1" x14ac:dyDescent="0.3">
      <c r="A3048" t="s">
        <v>12854</v>
      </c>
      <c r="B3048" t="s">
        <v>12855</v>
      </c>
      <c r="C3048" s="1" t="str">
        <f t="shared" si="514"/>
        <v>21:0506</v>
      </c>
      <c r="D3048" s="1" t="str">
        <f t="shared" si="511"/>
        <v>21:0168</v>
      </c>
      <c r="E3048" t="s">
        <v>12852</v>
      </c>
      <c r="F3048" t="s">
        <v>12856</v>
      </c>
      <c r="H3048">
        <v>54.900845400000001</v>
      </c>
      <c r="I3048">
        <v>-60.1989698</v>
      </c>
      <c r="J3048" s="1" t="str">
        <f t="shared" si="512"/>
        <v>NGR lake sediment grab sample</v>
      </c>
      <c r="K3048" s="1" t="str">
        <f t="shared" si="513"/>
        <v>&lt;177 micron (NGR)</v>
      </c>
      <c r="L3048">
        <v>37</v>
      </c>
      <c r="M3048" t="s">
        <v>52</v>
      </c>
      <c r="N3048">
        <v>709</v>
      </c>
      <c r="O3048" t="s">
        <v>108</v>
      </c>
      <c r="P3048" t="s">
        <v>571</v>
      </c>
      <c r="Q3048" t="s">
        <v>55</v>
      </c>
      <c r="R3048" t="s">
        <v>54</v>
      </c>
      <c r="S3048" t="s">
        <v>37</v>
      </c>
      <c r="T3048" t="s">
        <v>194</v>
      </c>
      <c r="U3048" t="s">
        <v>152</v>
      </c>
      <c r="V3048" t="s">
        <v>264</v>
      </c>
      <c r="W3048" t="s">
        <v>194</v>
      </c>
      <c r="X3048" t="s">
        <v>43</v>
      </c>
      <c r="Y3048" t="s">
        <v>39</v>
      </c>
      <c r="Z3048" t="s">
        <v>263</v>
      </c>
      <c r="AA3048" t="s">
        <v>258</v>
      </c>
      <c r="AB3048" t="s">
        <v>120</v>
      </c>
      <c r="AC3048" t="s">
        <v>1181</v>
      </c>
      <c r="AD3048" t="s">
        <v>48</v>
      </c>
    </row>
    <row r="3049" spans="1:30" hidden="1" x14ac:dyDescent="0.3">
      <c r="A3049" t="s">
        <v>12857</v>
      </c>
      <c r="B3049" t="s">
        <v>12858</v>
      </c>
      <c r="C3049" s="1" t="str">
        <f t="shared" si="514"/>
        <v>21:0506</v>
      </c>
      <c r="D3049" s="1" t="str">
        <f t="shared" si="511"/>
        <v>21:0168</v>
      </c>
      <c r="E3049" t="s">
        <v>12852</v>
      </c>
      <c r="F3049" t="s">
        <v>12859</v>
      </c>
      <c r="H3049">
        <v>54.900845400000001</v>
      </c>
      <c r="I3049">
        <v>-60.1989698</v>
      </c>
      <c r="J3049" s="1" t="str">
        <f t="shared" si="512"/>
        <v>NGR lake sediment grab sample</v>
      </c>
      <c r="K3049" s="1" t="str">
        <f t="shared" si="513"/>
        <v>&lt;177 micron (NGR)</v>
      </c>
      <c r="L3049">
        <v>37</v>
      </c>
      <c r="M3049" t="s">
        <v>65</v>
      </c>
      <c r="N3049">
        <v>710</v>
      </c>
      <c r="O3049" t="s">
        <v>377</v>
      </c>
      <c r="P3049" t="s">
        <v>134</v>
      </c>
      <c r="Q3049" t="s">
        <v>39</v>
      </c>
      <c r="R3049" t="s">
        <v>185</v>
      </c>
      <c r="S3049" t="s">
        <v>55</v>
      </c>
      <c r="T3049" t="s">
        <v>117</v>
      </c>
      <c r="U3049" t="s">
        <v>1520</v>
      </c>
      <c r="V3049" t="s">
        <v>920</v>
      </c>
      <c r="W3049" t="s">
        <v>194</v>
      </c>
      <c r="X3049" t="s">
        <v>43</v>
      </c>
      <c r="Y3049" t="s">
        <v>95</v>
      </c>
      <c r="Z3049" t="s">
        <v>35</v>
      </c>
      <c r="AA3049" t="s">
        <v>258</v>
      </c>
      <c r="AB3049" t="s">
        <v>2301</v>
      </c>
      <c r="AC3049" t="s">
        <v>1802</v>
      </c>
      <c r="AD3049" t="s">
        <v>71</v>
      </c>
    </row>
    <row r="3050" spans="1:30" hidden="1" x14ac:dyDescent="0.3">
      <c r="A3050" t="s">
        <v>12860</v>
      </c>
      <c r="B3050" t="s">
        <v>12861</v>
      </c>
      <c r="C3050" s="1" t="str">
        <f t="shared" si="514"/>
        <v>21:0506</v>
      </c>
      <c r="D3050" s="1" t="str">
        <f t="shared" si="511"/>
        <v>21:0168</v>
      </c>
      <c r="E3050" t="s">
        <v>12862</v>
      </c>
      <c r="F3050" t="s">
        <v>12863</v>
      </c>
      <c r="H3050">
        <v>54.872763800000001</v>
      </c>
      <c r="I3050">
        <v>-60.215542300000003</v>
      </c>
      <c r="J3050" s="1" t="str">
        <f t="shared" si="512"/>
        <v>NGR lake sediment grab sample</v>
      </c>
      <c r="K3050" s="1" t="str">
        <f t="shared" si="513"/>
        <v>&lt;177 micron (NGR)</v>
      </c>
      <c r="L3050">
        <v>37</v>
      </c>
      <c r="M3050" t="s">
        <v>76</v>
      </c>
      <c r="N3050">
        <v>711</v>
      </c>
      <c r="O3050" t="s">
        <v>335</v>
      </c>
      <c r="P3050" t="s">
        <v>648</v>
      </c>
      <c r="Q3050" t="s">
        <v>136</v>
      </c>
      <c r="R3050" t="s">
        <v>104</v>
      </c>
      <c r="S3050" t="s">
        <v>232</v>
      </c>
      <c r="T3050" t="s">
        <v>40</v>
      </c>
      <c r="U3050" t="s">
        <v>9526</v>
      </c>
      <c r="V3050" t="s">
        <v>1337</v>
      </c>
      <c r="W3050" t="s">
        <v>40</v>
      </c>
      <c r="X3050" t="s">
        <v>740</v>
      </c>
      <c r="Y3050" t="s">
        <v>136</v>
      </c>
      <c r="Z3050" t="s">
        <v>214</v>
      </c>
      <c r="AA3050" t="s">
        <v>134</v>
      </c>
      <c r="AB3050" t="s">
        <v>830</v>
      </c>
      <c r="AC3050" t="s">
        <v>195</v>
      </c>
      <c r="AD3050" t="s">
        <v>480</v>
      </c>
    </row>
    <row r="3051" spans="1:30" hidden="1" x14ac:dyDescent="0.3">
      <c r="A3051" t="s">
        <v>12864</v>
      </c>
      <c r="B3051" t="s">
        <v>12865</v>
      </c>
      <c r="C3051" s="1" t="str">
        <f t="shared" si="514"/>
        <v>21:0506</v>
      </c>
      <c r="D3051" s="1" t="str">
        <f t="shared" si="511"/>
        <v>21:0168</v>
      </c>
      <c r="E3051" t="s">
        <v>12866</v>
      </c>
      <c r="F3051" t="s">
        <v>12867</v>
      </c>
      <c r="H3051">
        <v>54.837111299999997</v>
      </c>
      <c r="I3051">
        <v>-60.227033400000003</v>
      </c>
      <c r="J3051" s="1" t="str">
        <f t="shared" si="512"/>
        <v>NGR lake sediment grab sample</v>
      </c>
      <c r="K3051" s="1" t="str">
        <f t="shared" si="513"/>
        <v>&lt;177 micron (NGR)</v>
      </c>
      <c r="L3051">
        <v>37</v>
      </c>
      <c r="M3051" t="s">
        <v>91</v>
      </c>
      <c r="N3051">
        <v>712</v>
      </c>
      <c r="O3051" t="s">
        <v>164</v>
      </c>
      <c r="P3051" t="s">
        <v>263</v>
      </c>
      <c r="Q3051" t="s">
        <v>95</v>
      </c>
      <c r="R3051" t="s">
        <v>202</v>
      </c>
      <c r="S3051" t="s">
        <v>477</v>
      </c>
      <c r="T3051" t="s">
        <v>117</v>
      </c>
      <c r="U3051" t="s">
        <v>12868</v>
      </c>
      <c r="V3051" t="s">
        <v>131</v>
      </c>
      <c r="W3051" t="s">
        <v>40</v>
      </c>
      <c r="X3051" t="s">
        <v>43</v>
      </c>
      <c r="Y3051" t="s">
        <v>202</v>
      </c>
      <c r="Z3051" t="s">
        <v>214</v>
      </c>
      <c r="AA3051" t="s">
        <v>314</v>
      </c>
      <c r="AB3051" t="s">
        <v>4562</v>
      </c>
      <c r="AC3051" t="s">
        <v>165</v>
      </c>
      <c r="AD3051" t="s">
        <v>409</v>
      </c>
    </row>
    <row r="3052" spans="1:30" hidden="1" x14ac:dyDescent="0.3">
      <c r="A3052" t="s">
        <v>12869</v>
      </c>
      <c r="B3052" t="s">
        <v>12870</v>
      </c>
      <c r="C3052" s="1" t="str">
        <f t="shared" si="514"/>
        <v>21:0506</v>
      </c>
      <c r="D3052" s="1" t="str">
        <f t="shared" si="511"/>
        <v>21:0168</v>
      </c>
      <c r="E3052" t="s">
        <v>12871</v>
      </c>
      <c r="F3052" t="s">
        <v>12872</v>
      </c>
      <c r="H3052">
        <v>54.827527099999998</v>
      </c>
      <c r="I3052">
        <v>-60.268613899999998</v>
      </c>
      <c r="J3052" s="1" t="str">
        <f t="shared" si="512"/>
        <v>NGR lake sediment grab sample</v>
      </c>
      <c r="K3052" s="1" t="str">
        <f t="shared" si="513"/>
        <v>&lt;177 micron (NGR)</v>
      </c>
      <c r="L3052">
        <v>37</v>
      </c>
      <c r="M3052" t="s">
        <v>102</v>
      </c>
      <c r="N3052">
        <v>713</v>
      </c>
      <c r="O3052" t="s">
        <v>571</v>
      </c>
      <c r="P3052" t="s">
        <v>108</v>
      </c>
      <c r="Q3052" t="s">
        <v>95</v>
      </c>
      <c r="R3052" t="s">
        <v>176</v>
      </c>
      <c r="S3052" t="s">
        <v>37</v>
      </c>
      <c r="T3052" t="s">
        <v>649</v>
      </c>
      <c r="U3052" t="s">
        <v>5545</v>
      </c>
      <c r="V3052" t="s">
        <v>974</v>
      </c>
      <c r="W3052" t="s">
        <v>194</v>
      </c>
      <c r="X3052" t="s">
        <v>43</v>
      </c>
      <c r="Y3052" t="s">
        <v>55</v>
      </c>
      <c r="Z3052" t="s">
        <v>204</v>
      </c>
      <c r="AA3052" t="s">
        <v>107</v>
      </c>
      <c r="AB3052" t="s">
        <v>12873</v>
      </c>
      <c r="AC3052" t="s">
        <v>589</v>
      </c>
      <c r="AD3052" t="s">
        <v>241</v>
      </c>
    </row>
    <row r="3053" spans="1:30" hidden="1" x14ac:dyDescent="0.3">
      <c r="A3053" t="s">
        <v>12874</v>
      </c>
      <c r="B3053" t="s">
        <v>12875</v>
      </c>
      <c r="C3053" s="1" t="str">
        <f t="shared" si="514"/>
        <v>21:0506</v>
      </c>
      <c r="D3053" s="1" t="str">
        <f t="shared" si="511"/>
        <v>21:0168</v>
      </c>
      <c r="E3053" t="s">
        <v>12876</v>
      </c>
      <c r="F3053" t="s">
        <v>12877</v>
      </c>
      <c r="H3053">
        <v>54.809772899999999</v>
      </c>
      <c r="I3053">
        <v>-60.285891499999998</v>
      </c>
      <c r="J3053" s="1" t="str">
        <f t="shared" si="512"/>
        <v>NGR lake sediment grab sample</v>
      </c>
      <c r="K3053" s="1" t="str">
        <f t="shared" si="513"/>
        <v>&lt;177 micron (NGR)</v>
      </c>
      <c r="L3053">
        <v>37</v>
      </c>
      <c r="M3053" t="s">
        <v>113</v>
      </c>
      <c r="N3053">
        <v>714</v>
      </c>
      <c r="O3053" t="s">
        <v>135</v>
      </c>
      <c r="P3053" t="s">
        <v>53</v>
      </c>
      <c r="Q3053" t="s">
        <v>95</v>
      </c>
      <c r="R3053" t="s">
        <v>185</v>
      </c>
      <c r="S3053" t="s">
        <v>185</v>
      </c>
      <c r="T3053" t="s">
        <v>117</v>
      </c>
      <c r="U3053" t="s">
        <v>212</v>
      </c>
      <c r="V3053" t="s">
        <v>2722</v>
      </c>
      <c r="W3053" t="s">
        <v>194</v>
      </c>
      <c r="X3053" t="s">
        <v>43</v>
      </c>
      <c r="Y3053" t="s">
        <v>38</v>
      </c>
      <c r="Z3053" t="s">
        <v>263</v>
      </c>
      <c r="AA3053" t="s">
        <v>314</v>
      </c>
      <c r="AB3053" t="s">
        <v>240</v>
      </c>
      <c r="AC3053" t="s">
        <v>604</v>
      </c>
      <c r="AD3053" t="s">
        <v>45</v>
      </c>
    </row>
    <row r="3054" spans="1:30" hidden="1" x14ac:dyDescent="0.3">
      <c r="A3054" t="s">
        <v>12878</v>
      </c>
      <c r="B3054" t="s">
        <v>12879</v>
      </c>
      <c r="C3054" s="1" t="str">
        <f t="shared" si="514"/>
        <v>21:0506</v>
      </c>
      <c r="D3054" s="1" t="str">
        <f t="shared" si="511"/>
        <v>21:0168</v>
      </c>
      <c r="E3054" t="s">
        <v>12880</v>
      </c>
      <c r="F3054" t="s">
        <v>12881</v>
      </c>
      <c r="H3054">
        <v>54.796805900000003</v>
      </c>
      <c r="I3054">
        <v>-60.219868300000002</v>
      </c>
      <c r="J3054" s="1" t="str">
        <f t="shared" si="512"/>
        <v>NGR lake sediment grab sample</v>
      </c>
      <c r="K3054" s="1" t="str">
        <f t="shared" si="513"/>
        <v>&lt;177 micron (NGR)</v>
      </c>
      <c r="L3054">
        <v>37</v>
      </c>
      <c r="M3054" t="s">
        <v>127</v>
      </c>
      <c r="N3054">
        <v>715</v>
      </c>
      <c r="O3054" t="s">
        <v>104</v>
      </c>
      <c r="P3054" t="s">
        <v>153</v>
      </c>
      <c r="Q3054" t="s">
        <v>39</v>
      </c>
      <c r="R3054" t="s">
        <v>38</v>
      </c>
      <c r="S3054" t="s">
        <v>136</v>
      </c>
      <c r="T3054" t="s">
        <v>40</v>
      </c>
      <c r="U3054" t="s">
        <v>967</v>
      </c>
      <c r="V3054" t="s">
        <v>70</v>
      </c>
      <c r="W3054" t="s">
        <v>40</v>
      </c>
      <c r="X3054" t="s">
        <v>43</v>
      </c>
      <c r="Y3054" t="s">
        <v>37</v>
      </c>
      <c r="Z3054" t="s">
        <v>67</v>
      </c>
      <c r="AA3054" t="s">
        <v>214</v>
      </c>
      <c r="AB3054" t="s">
        <v>225</v>
      </c>
      <c r="AC3054" t="s">
        <v>830</v>
      </c>
      <c r="AD3054" t="s">
        <v>44</v>
      </c>
    </row>
    <row r="3055" spans="1:30" hidden="1" x14ac:dyDescent="0.3">
      <c r="A3055" t="s">
        <v>12882</v>
      </c>
      <c r="B3055" t="s">
        <v>12883</v>
      </c>
      <c r="C3055" s="1" t="str">
        <f t="shared" si="514"/>
        <v>21:0506</v>
      </c>
      <c r="D3055" s="1" t="str">
        <f t="shared" si="511"/>
        <v>21:0168</v>
      </c>
      <c r="E3055" t="s">
        <v>12884</v>
      </c>
      <c r="F3055" t="s">
        <v>12885</v>
      </c>
      <c r="H3055">
        <v>54.759724300000002</v>
      </c>
      <c r="I3055">
        <v>-60.214142199999998</v>
      </c>
      <c r="J3055" s="1" t="str">
        <f t="shared" si="512"/>
        <v>NGR lake sediment grab sample</v>
      </c>
      <c r="K3055" s="1" t="str">
        <f t="shared" si="513"/>
        <v>&lt;177 micron (NGR)</v>
      </c>
      <c r="L3055">
        <v>37</v>
      </c>
      <c r="M3055" t="s">
        <v>142</v>
      </c>
      <c r="N3055">
        <v>716</v>
      </c>
      <c r="O3055" t="s">
        <v>314</v>
      </c>
      <c r="P3055" t="s">
        <v>145</v>
      </c>
      <c r="Q3055" t="s">
        <v>95</v>
      </c>
      <c r="R3055" t="s">
        <v>164</v>
      </c>
      <c r="S3055" t="s">
        <v>53</v>
      </c>
      <c r="T3055" t="s">
        <v>40</v>
      </c>
      <c r="U3055" t="s">
        <v>12886</v>
      </c>
      <c r="V3055" t="s">
        <v>352</v>
      </c>
      <c r="W3055" t="s">
        <v>194</v>
      </c>
      <c r="X3055" t="s">
        <v>43</v>
      </c>
      <c r="Y3055" t="s">
        <v>68</v>
      </c>
      <c r="Z3055" t="s">
        <v>134</v>
      </c>
      <c r="AA3055" t="s">
        <v>45</v>
      </c>
      <c r="AB3055" t="s">
        <v>547</v>
      </c>
      <c r="AC3055" t="s">
        <v>2125</v>
      </c>
      <c r="AD3055" t="s">
        <v>44</v>
      </c>
    </row>
    <row r="3056" spans="1:30" hidden="1" x14ac:dyDescent="0.3">
      <c r="A3056" t="s">
        <v>12887</v>
      </c>
      <c r="B3056" t="s">
        <v>12888</v>
      </c>
      <c r="C3056" s="1" t="str">
        <f t="shared" si="514"/>
        <v>21:0506</v>
      </c>
      <c r="D3056" s="1" t="str">
        <f t="shared" si="511"/>
        <v>21:0168</v>
      </c>
      <c r="E3056" t="s">
        <v>12889</v>
      </c>
      <c r="F3056" t="s">
        <v>12890</v>
      </c>
      <c r="H3056">
        <v>54.713616100000003</v>
      </c>
      <c r="I3056">
        <v>-60.231934699999996</v>
      </c>
      <c r="J3056" s="1" t="str">
        <f t="shared" si="512"/>
        <v>NGR lake sediment grab sample</v>
      </c>
      <c r="K3056" s="1" t="str">
        <f t="shared" si="513"/>
        <v>&lt;177 micron (NGR)</v>
      </c>
      <c r="L3056">
        <v>37</v>
      </c>
      <c r="M3056" t="s">
        <v>150</v>
      </c>
      <c r="N3056">
        <v>717</v>
      </c>
      <c r="O3056" t="s">
        <v>77</v>
      </c>
      <c r="P3056" t="s">
        <v>185</v>
      </c>
      <c r="Q3056" t="s">
        <v>68</v>
      </c>
      <c r="R3056" t="s">
        <v>377</v>
      </c>
      <c r="S3056" t="s">
        <v>185</v>
      </c>
      <c r="T3056" t="s">
        <v>40</v>
      </c>
      <c r="U3056" t="s">
        <v>2391</v>
      </c>
      <c r="V3056" t="s">
        <v>85</v>
      </c>
      <c r="W3056" t="s">
        <v>40</v>
      </c>
      <c r="X3056" t="s">
        <v>39</v>
      </c>
      <c r="Y3056" t="s">
        <v>95</v>
      </c>
      <c r="Z3056" t="s">
        <v>204</v>
      </c>
      <c r="AA3056" t="s">
        <v>67</v>
      </c>
      <c r="AB3056" t="s">
        <v>157</v>
      </c>
      <c r="AC3056" t="s">
        <v>884</v>
      </c>
      <c r="AD3056" t="s">
        <v>3460</v>
      </c>
    </row>
    <row r="3057" spans="1:30" hidden="1" x14ac:dyDescent="0.3">
      <c r="A3057" t="s">
        <v>12891</v>
      </c>
      <c r="B3057" t="s">
        <v>12892</v>
      </c>
      <c r="C3057" s="1" t="str">
        <f t="shared" si="514"/>
        <v>21:0506</v>
      </c>
      <c r="D3057" s="1" t="str">
        <f t="shared" si="511"/>
        <v>21:0168</v>
      </c>
      <c r="E3057" t="s">
        <v>12893</v>
      </c>
      <c r="F3057" t="s">
        <v>12894</v>
      </c>
      <c r="H3057">
        <v>54.6912813</v>
      </c>
      <c r="I3057">
        <v>-60.254718400000002</v>
      </c>
      <c r="J3057" s="1" t="str">
        <f t="shared" si="512"/>
        <v>NGR lake sediment grab sample</v>
      </c>
      <c r="K3057" s="1" t="str">
        <f t="shared" si="513"/>
        <v>&lt;177 micron (NGR)</v>
      </c>
      <c r="L3057">
        <v>37</v>
      </c>
      <c r="M3057" t="s">
        <v>175</v>
      </c>
      <c r="N3057">
        <v>718</v>
      </c>
      <c r="O3057" t="s">
        <v>1047</v>
      </c>
      <c r="P3057" t="s">
        <v>1019</v>
      </c>
      <c r="Q3057" t="s">
        <v>95</v>
      </c>
      <c r="R3057" t="s">
        <v>232</v>
      </c>
      <c r="S3057" t="s">
        <v>103</v>
      </c>
      <c r="T3057" t="s">
        <v>117</v>
      </c>
      <c r="U3057" t="s">
        <v>3362</v>
      </c>
      <c r="V3057" t="s">
        <v>5690</v>
      </c>
      <c r="W3057" t="s">
        <v>40</v>
      </c>
      <c r="X3057" t="s">
        <v>43</v>
      </c>
      <c r="Y3057" t="s">
        <v>202</v>
      </c>
      <c r="Z3057" t="s">
        <v>214</v>
      </c>
      <c r="AA3057" t="s">
        <v>115</v>
      </c>
      <c r="AB3057" t="s">
        <v>8571</v>
      </c>
      <c r="AC3057" t="s">
        <v>165</v>
      </c>
      <c r="AD3057" t="s">
        <v>409</v>
      </c>
    </row>
    <row r="3058" spans="1:30" hidden="1" x14ac:dyDescent="0.3">
      <c r="A3058" t="s">
        <v>12895</v>
      </c>
      <c r="B3058" t="s">
        <v>12896</v>
      </c>
      <c r="C3058" s="1" t="str">
        <f t="shared" si="514"/>
        <v>21:0506</v>
      </c>
      <c r="D3058" s="1" t="str">
        <f t="shared" si="511"/>
        <v>21:0168</v>
      </c>
      <c r="E3058" t="s">
        <v>12897</v>
      </c>
      <c r="F3058" t="s">
        <v>12898</v>
      </c>
      <c r="H3058">
        <v>54.666603199999997</v>
      </c>
      <c r="I3058">
        <v>-60.236159100000002</v>
      </c>
      <c r="J3058" s="1" t="str">
        <f t="shared" si="512"/>
        <v>NGR lake sediment grab sample</v>
      </c>
      <c r="K3058" s="1" t="str">
        <f t="shared" si="513"/>
        <v>&lt;177 micron (NGR)</v>
      </c>
      <c r="L3058">
        <v>37</v>
      </c>
      <c r="M3058" t="s">
        <v>184</v>
      </c>
      <c r="N3058">
        <v>719</v>
      </c>
      <c r="O3058" t="s">
        <v>613</v>
      </c>
      <c r="P3058" t="s">
        <v>265</v>
      </c>
      <c r="Q3058" t="s">
        <v>153</v>
      </c>
      <c r="R3058" t="s">
        <v>176</v>
      </c>
      <c r="S3058" t="s">
        <v>79</v>
      </c>
      <c r="T3058" t="s">
        <v>94</v>
      </c>
      <c r="U3058" t="s">
        <v>1627</v>
      </c>
      <c r="V3058" t="s">
        <v>689</v>
      </c>
      <c r="W3058" t="s">
        <v>649</v>
      </c>
      <c r="X3058" t="s">
        <v>70</v>
      </c>
      <c r="Y3058" t="s">
        <v>79</v>
      </c>
      <c r="Z3058" t="s">
        <v>204</v>
      </c>
      <c r="AA3058" t="s">
        <v>196</v>
      </c>
      <c r="AB3058" t="s">
        <v>2036</v>
      </c>
      <c r="AC3058" t="s">
        <v>12899</v>
      </c>
      <c r="AD3058" t="s">
        <v>80</v>
      </c>
    </row>
    <row r="3059" spans="1:30" hidden="1" x14ac:dyDescent="0.3">
      <c r="A3059" t="s">
        <v>12900</v>
      </c>
      <c r="B3059" t="s">
        <v>12901</v>
      </c>
      <c r="C3059" s="1" t="str">
        <f t="shared" si="514"/>
        <v>21:0506</v>
      </c>
      <c r="D3059" s="1" t="str">
        <f t="shared" si="511"/>
        <v>21:0168</v>
      </c>
      <c r="E3059" t="s">
        <v>12902</v>
      </c>
      <c r="F3059" t="s">
        <v>12903</v>
      </c>
      <c r="H3059">
        <v>54.627640100000001</v>
      </c>
      <c r="I3059">
        <v>-60.257955899999999</v>
      </c>
      <c r="J3059" s="1" t="str">
        <f t="shared" si="512"/>
        <v>NGR lake sediment grab sample</v>
      </c>
      <c r="K3059" s="1" t="str">
        <f t="shared" si="513"/>
        <v>&lt;177 micron (NGR)</v>
      </c>
      <c r="L3059">
        <v>37</v>
      </c>
      <c r="M3059" t="s">
        <v>191</v>
      </c>
      <c r="N3059">
        <v>720</v>
      </c>
      <c r="O3059" t="s">
        <v>1125</v>
      </c>
      <c r="P3059" t="s">
        <v>359</v>
      </c>
      <c r="Q3059" t="s">
        <v>38</v>
      </c>
      <c r="R3059" t="s">
        <v>104</v>
      </c>
      <c r="S3059" t="s">
        <v>68</v>
      </c>
      <c r="T3059" t="s">
        <v>40</v>
      </c>
      <c r="U3059" t="s">
        <v>1101</v>
      </c>
      <c r="V3059" t="s">
        <v>518</v>
      </c>
      <c r="W3059" t="s">
        <v>117</v>
      </c>
      <c r="X3059" t="s">
        <v>54</v>
      </c>
      <c r="Y3059" t="s">
        <v>68</v>
      </c>
      <c r="Z3059" t="s">
        <v>134</v>
      </c>
      <c r="AA3059" t="s">
        <v>58</v>
      </c>
      <c r="AB3059" t="s">
        <v>225</v>
      </c>
      <c r="AC3059" t="s">
        <v>10690</v>
      </c>
      <c r="AD3059" t="s">
        <v>61</v>
      </c>
    </row>
    <row r="3060" spans="1:30" hidden="1" x14ac:dyDescent="0.3">
      <c r="A3060" t="s">
        <v>12904</v>
      </c>
      <c r="B3060" t="s">
        <v>12905</v>
      </c>
      <c r="C3060" s="1" t="str">
        <f t="shared" si="514"/>
        <v>21:0506</v>
      </c>
      <c r="D3060" s="1" t="str">
        <f t="shared" si="511"/>
        <v>21:0168</v>
      </c>
      <c r="E3060" t="s">
        <v>12906</v>
      </c>
      <c r="F3060" t="s">
        <v>12907</v>
      </c>
      <c r="H3060">
        <v>54.597578499999997</v>
      </c>
      <c r="I3060">
        <v>-60.235544099999998</v>
      </c>
      <c r="J3060" s="1" t="str">
        <f t="shared" si="512"/>
        <v>NGR lake sediment grab sample</v>
      </c>
      <c r="K3060" s="1" t="str">
        <f t="shared" si="513"/>
        <v>&lt;177 micron (NGR)</v>
      </c>
      <c r="L3060">
        <v>37</v>
      </c>
      <c r="M3060" t="s">
        <v>201</v>
      </c>
      <c r="N3060">
        <v>721</v>
      </c>
      <c r="O3060" t="s">
        <v>733</v>
      </c>
      <c r="P3060" t="s">
        <v>263</v>
      </c>
      <c r="Q3060" t="s">
        <v>131</v>
      </c>
      <c r="R3060" t="s">
        <v>202</v>
      </c>
      <c r="S3060" t="s">
        <v>256</v>
      </c>
      <c r="T3060" t="s">
        <v>233</v>
      </c>
      <c r="U3060" t="s">
        <v>12908</v>
      </c>
      <c r="V3060" t="s">
        <v>2499</v>
      </c>
      <c r="W3060" t="s">
        <v>194</v>
      </c>
      <c r="X3060" t="s">
        <v>55</v>
      </c>
      <c r="Y3060" t="s">
        <v>55</v>
      </c>
      <c r="Z3060" t="s">
        <v>58</v>
      </c>
      <c r="AA3060" t="s">
        <v>115</v>
      </c>
      <c r="AB3060" t="s">
        <v>397</v>
      </c>
      <c r="AC3060" t="s">
        <v>830</v>
      </c>
      <c r="AD3060" t="s">
        <v>196</v>
      </c>
    </row>
    <row r="3061" spans="1:30" hidden="1" x14ac:dyDescent="0.3">
      <c r="A3061" t="s">
        <v>12909</v>
      </c>
      <c r="B3061" t="s">
        <v>12910</v>
      </c>
      <c r="C3061" s="1" t="str">
        <f t="shared" si="514"/>
        <v>21:0506</v>
      </c>
      <c r="D3061" s="1" t="str">
        <f t="shared" si="511"/>
        <v>21:0168</v>
      </c>
      <c r="E3061" t="s">
        <v>12911</v>
      </c>
      <c r="F3061" t="s">
        <v>12912</v>
      </c>
      <c r="H3061">
        <v>54.566313200000003</v>
      </c>
      <c r="I3061">
        <v>-60.222762199999998</v>
      </c>
      <c r="J3061" s="1" t="str">
        <f t="shared" si="512"/>
        <v>NGR lake sediment grab sample</v>
      </c>
      <c r="K3061" s="1" t="str">
        <f t="shared" si="513"/>
        <v>&lt;177 micron (NGR)</v>
      </c>
      <c r="L3061">
        <v>37</v>
      </c>
      <c r="M3061" t="s">
        <v>210</v>
      </c>
      <c r="N3061">
        <v>722</v>
      </c>
      <c r="O3061" t="s">
        <v>492</v>
      </c>
      <c r="P3061" t="s">
        <v>329</v>
      </c>
      <c r="Q3061" t="s">
        <v>136</v>
      </c>
      <c r="R3061" t="s">
        <v>193</v>
      </c>
      <c r="S3061" t="s">
        <v>202</v>
      </c>
      <c r="T3061" t="s">
        <v>40</v>
      </c>
      <c r="U3061" t="s">
        <v>811</v>
      </c>
      <c r="V3061" t="s">
        <v>1054</v>
      </c>
      <c r="W3061" t="s">
        <v>40</v>
      </c>
      <c r="X3061" t="s">
        <v>740</v>
      </c>
      <c r="Y3061" t="s">
        <v>153</v>
      </c>
      <c r="Z3061" t="s">
        <v>204</v>
      </c>
      <c r="AA3061" t="s">
        <v>204</v>
      </c>
      <c r="AB3061" t="s">
        <v>2669</v>
      </c>
      <c r="AC3061" t="s">
        <v>12913</v>
      </c>
      <c r="AD3061" t="s">
        <v>137</v>
      </c>
    </row>
    <row r="3062" spans="1:30" hidden="1" x14ac:dyDescent="0.3">
      <c r="A3062" t="s">
        <v>12914</v>
      </c>
      <c r="B3062" t="s">
        <v>12915</v>
      </c>
      <c r="C3062" s="1" t="str">
        <f t="shared" si="514"/>
        <v>21:0506</v>
      </c>
      <c r="D3062" s="1" t="str">
        <f>HYPERLINK("http://geochem.nrcan.gc.ca/cdogs/content/svy/svy_e.htm", "")</f>
        <v/>
      </c>
      <c r="G3062" s="1" t="str">
        <f>HYPERLINK("http://geochem.nrcan.gc.ca/cdogs/content/cr_/cr_00056_e.htm", "56")</f>
        <v>56</v>
      </c>
      <c r="J3062" t="s">
        <v>161</v>
      </c>
      <c r="K3062" t="s">
        <v>162</v>
      </c>
      <c r="L3062">
        <v>37</v>
      </c>
      <c r="M3062" t="s">
        <v>163</v>
      </c>
      <c r="N3062">
        <v>723</v>
      </c>
      <c r="O3062" t="s">
        <v>241</v>
      </c>
      <c r="P3062" t="s">
        <v>1520</v>
      </c>
      <c r="Q3062" t="s">
        <v>165</v>
      </c>
      <c r="R3062" t="s">
        <v>414</v>
      </c>
      <c r="S3062" t="s">
        <v>193</v>
      </c>
      <c r="T3062" t="s">
        <v>194</v>
      </c>
      <c r="U3062" t="s">
        <v>1528</v>
      </c>
      <c r="V3062" t="s">
        <v>2271</v>
      </c>
      <c r="W3062" t="s">
        <v>233</v>
      </c>
      <c r="X3062" t="s">
        <v>164</v>
      </c>
      <c r="Y3062" t="s">
        <v>136</v>
      </c>
      <c r="Z3062" t="s">
        <v>214</v>
      </c>
      <c r="AA3062" t="s">
        <v>107</v>
      </c>
      <c r="AB3062" t="s">
        <v>968</v>
      </c>
      <c r="AC3062" t="s">
        <v>1192</v>
      </c>
      <c r="AD3062" t="s">
        <v>832</v>
      </c>
    </row>
    <row r="3063" spans="1:30" hidden="1" x14ac:dyDescent="0.3">
      <c r="A3063" t="s">
        <v>12916</v>
      </c>
      <c r="B3063" t="s">
        <v>12917</v>
      </c>
      <c r="C3063" s="1" t="str">
        <f t="shared" si="514"/>
        <v>21:0506</v>
      </c>
      <c r="D3063" s="1" t="str">
        <f t="shared" ref="D3063:D3075" si="515">HYPERLINK("http://geochem.nrcan.gc.ca/cdogs/content/svy/svy210168_e.htm", "21:0168")</f>
        <v>21:0168</v>
      </c>
      <c r="E3063" t="s">
        <v>12918</v>
      </c>
      <c r="F3063" t="s">
        <v>12919</v>
      </c>
      <c r="H3063">
        <v>54.5324806</v>
      </c>
      <c r="I3063">
        <v>-60.275257799999999</v>
      </c>
      <c r="J3063" s="1" t="str">
        <f t="shared" ref="J3063:J3075" si="516">HYPERLINK("http://geochem.nrcan.gc.ca/cdogs/content/kwd/kwd020027_e.htm", "NGR lake sediment grab sample")</f>
        <v>NGR lake sediment grab sample</v>
      </c>
      <c r="K3063" s="1" t="str">
        <f t="shared" ref="K3063:K3075" si="517">HYPERLINK("http://geochem.nrcan.gc.ca/cdogs/content/kwd/kwd080006_e.htm", "&lt;177 micron (NGR)")</f>
        <v>&lt;177 micron (NGR)</v>
      </c>
      <c r="L3063">
        <v>37</v>
      </c>
      <c r="M3063" t="s">
        <v>221</v>
      </c>
      <c r="N3063">
        <v>724</v>
      </c>
      <c r="O3063" t="s">
        <v>256</v>
      </c>
      <c r="P3063" t="s">
        <v>265</v>
      </c>
      <c r="Q3063" t="s">
        <v>38</v>
      </c>
      <c r="R3063" t="s">
        <v>165</v>
      </c>
      <c r="S3063" t="s">
        <v>202</v>
      </c>
      <c r="T3063" t="s">
        <v>40</v>
      </c>
      <c r="U3063" t="s">
        <v>9167</v>
      </c>
      <c r="V3063" t="s">
        <v>97</v>
      </c>
      <c r="W3063" t="s">
        <v>40</v>
      </c>
      <c r="X3063" t="s">
        <v>39</v>
      </c>
      <c r="Y3063" t="s">
        <v>185</v>
      </c>
      <c r="Z3063" t="s">
        <v>263</v>
      </c>
      <c r="AA3063" t="s">
        <v>67</v>
      </c>
      <c r="AB3063" t="s">
        <v>987</v>
      </c>
      <c r="AC3063" t="s">
        <v>12920</v>
      </c>
      <c r="AD3063" t="s">
        <v>832</v>
      </c>
    </row>
    <row r="3064" spans="1:30" hidden="1" x14ac:dyDescent="0.3">
      <c r="A3064" t="s">
        <v>12921</v>
      </c>
      <c r="B3064" t="s">
        <v>12922</v>
      </c>
      <c r="C3064" s="1" t="str">
        <f t="shared" si="514"/>
        <v>21:0506</v>
      </c>
      <c r="D3064" s="1" t="str">
        <f t="shared" si="515"/>
        <v>21:0168</v>
      </c>
      <c r="E3064" t="s">
        <v>12923</v>
      </c>
      <c r="F3064" t="s">
        <v>12924</v>
      </c>
      <c r="H3064">
        <v>54.545522800000001</v>
      </c>
      <c r="I3064">
        <v>-60.351166399999997</v>
      </c>
      <c r="J3064" s="1" t="str">
        <f t="shared" si="516"/>
        <v>NGR lake sediment grab sample</v>
      </c>
      <c r="K3064" s="1" t="str">
        <f t="shared" si="517"/>
        <v>&lt;177 micron (NGR)</v>
      </c>
      <c r="L3064">
        <v>37</v>
      </c>
      <c r="M3064" t="s">
        <v>230</v>
      </c>
      <c r="N3064">
        <v>725</v>
      </c>
      <c r="O3064" t="s">
        <v>66</v>
      </c>
      <c r="P3064" t="s">
        <v>185</v>
      </c>
      <c r="Q3064" t="s">
        <v>136</v>
      </c>
      <c r="R3064" t="s">
        <v>185</v>
      </c>
      <c r="S3064" t="s">
        <v>136</v>
      </c>
      <c r="T3064" t="s">
        <v>117</v>
      </c>
      <c r="U3064" t="s">
        <v>3952</v>
      </c>
      <c r="V3064" t="s">
        <v>390</v>
      </c>
      <c r="W3064" t="s">
        <v>40</v>
      </c>
      <c r="X3064" t="s">
        <v>179</v>
      </c>
      <c r="Y3064" t="s">
        <v>55</v>
      </c>
      <c r="Z3064" t="s">
        <v>153</v>
      </c>
      <c r="AA3064" t="s">
        <v>135</v>
      </c>
      <c r="AB3064" t="s">
        <v>2109</v>
      </c>
      <c r="AC3064" t="s">
        <v>4338</v>
      </c>
      <c r="AD3064" t="s">
        <v>203</v>
      </c>
    </row>
    <row r="3065" spans="1:30" hidden="1" x14ac:dyDescent="0.3">
      <c r="A3065" t="s">
        <v>12925</v>
      </c>
      <c r="B3065" t="s">
        <v>12926</v>
      </c>
      <c r="C3065" s="1" t="str">
        <f t="shared" si="514"/>
        <v>21:0506</v>
      </c>
      <c r="D3065" s="1" t="str">
        <f t="shared" si="515"/>
        <v>21:0168</v>
      </c>
      <c r="E3065" t="s">
        <v>12927</v>
      </c>
      <c r="F3065" t="s">
        <v>12928</v>
      </c>
      <c r="H3065">
        <v>54.534624800000003</v>
      </c>
      <c r="I3065">
        <v>-60.425150700000003</v>
      </c>
      <c r="J3065" s="1" t="str">
        <f t="shared" si="516"/>
        <v>NGR lake sediment grab sample</v>
      </c>
      <c r="K3065" s="1" t="str">
        <f t="shared" si="517"/>
        <v>&lt;177 micron (NGR)</v>
      </c>
      <c r="L3065">
        <v>37</v>
      </c>
      <c r="M3065" t="s">
        <v>238</v>
      </c>
      <c r="N3065">
        <v>726</v>
      </c>
      <c r="O3065" t="s">
        <v>35</v>
      </c>
      <c r="P3065" t="s">
        <v>276</v>
      </c>
      <c r="Q3065" t="s">
        <v>39</v>
      </c>
      <c r="R3065" t="s">
        <v>145</v>
      </c>
      <c r="S3065" t="s">
        <v>37</v>
      </c>
      <c r="T3065" t="s">
        <v>194</v>
      </c>
      <c r="U3065" t="s">
        <v>107</v>
      </c>
      <c r="V3065" t="s">
        <v>144</v>
      </c>
      <c r="W3065" t="s">
        <v>40</v>
      </c>
      <c r="X3065" t="s">
        <v>43</v>
      </c>
      <c r="Y3065" t="s">
        <v>55</v>
      </c>
      <c r="Z3065" t="s">
        <v>67</v>
      </c>
      <c r="AA3065" t="s">
        <v>58</v>
      </c>
      <c r="AB3065" t="s">
        <v>2036</v>
      </c>
      <c r="AC3065" t="s">
        <v>8518</v>
      </c>
      <c r="AD3065" t="s">
        <v>196</v>
      </c>
    </row>
    <row r="3066" spans="1:30" hidden="1" x14ac:dyDescent="0.3">
      <c r="A3066" t="s">
        <v>12929</v>
      </c>
      <c r="B3066" t="s">
        <v>12930</v>
      </c>
      <c r="C3066" s="1" t="str">
        <f t="shared" si="514"/>
        <v>21:0506</v>
      </c>
      <c r="D3066" s="1" t="str">
        <f t="shared" si="515"/>
        <v>21:0168</v>
      </c>
      <c r="E3066" t="s">
        <v>12931</v>
      </c>
      <c r="F3066" t="s">
        <v>12932</v>
      </c>
      <c r="H3066">
        <v>54.5272419</v>
      </c>
      <c r="I3066">
        <v>-60.469326500000001</v>
      </c>
      <c r="J3066" s="1" t="str">
        <f t="shared" si="516"/>
        <v>NGR lake sediment grab sample</v>
      </c>
      <c r="K3066" s="1" t="str">
        <f t="shared" si="517"/>
        <v>&lt;177 micron (NGR)</v>
      </c>
      <c r="L3066">
        <v>37</v>
      </c>
      <c r="M3066" t="s">
        <v>246</v>
      </c>
      <c r="N3066">
        <v>727</v>
      </c>
      <c r="O3066" t="s">
        <v>54</v>
      </c>
      <c r="P3066" t="s">
        <v>202</v>
      </c>
      <c r="Q3066" t="s">
        <v>95</v>
      </c>
      <c r="R3066" t="s">
        <v>153</v>
      </c>
      <c r="S3066" t="s">
        <v>39</v>
      </c>
      <c r="T3066" t="s">
        <v>194</v>
      </c>
      <c r="U3066" t="s">
        <v>1019</v>
      </c>
      <c r="V3066" t="s">
        <v>748</v>
      </c>
      <c r="W3066" t="s">
        <v>40</v>
      </c>
      <c r="X3066" t="s">
        <v>43</v>
      </c>
      <c r="Y3066" t="s">
        <v>95</v>
      </c>
      <c r="Z3066" t="s">
        <v>153</v>
      </c>
      <c r="AA3066" t="s">
        <v>214</v>
      </c>
      <c r="AB3066" t="s">
        <v>276</v>
      </c>
      <c r="AC3066" t="s">
        <v>505</v>
      </c>
      <c r="AD3066" t="s">
        <v>258</v>
      </c>
    </row>
    <row r="3067" spans="1:30" hidden="1" x14ac:dyDescent="0.3">
      <c r="A3067" t="s">
        <v>12933</v>
      </c>
      <c r="B3067" t="s">
        <v>12934</v>
      </c>
      <c r="C3067" s="1" t="str">
        <f t="shared" si="514"/>
        <v>21:0506</v>
      </c>
      <c r="D3067" s="1" t="str">
        <f t="shared" si="515"/>
        <v>21:0168</v>
      </c>
      <c r="E3067" t="s">
        <v>12935</v>
      </c>
      <c r="F3067" t="s">
        <v>12936</v>
      </c>
      <c r="H3067">
        <v>54.5501492</v>
      </c>
      <c r="I3067">
        <v>-60.723552599999998</v>
      </c>
      <c r="J3067" s="1" t="str">
        <f t="shared" si="516"/>
        <v>NGR lake sediment grab sample</v>
      </c>
      <c r="K3067" s="1" t="str">
        <f t="shared" si="517"/>
        <v>&lt;177 micron (NGR)</v>
      </c>
      <c r="L3067">
        <v>38</v>
      </c>
      <c r="M3067" t="s">
        <v>34</v>
      </c>
      <c r="N3067">
        <v>728</v>
      </c>
      <c r="O3067" t="s">
        <v>359</v>
      </c>
      <c r="P3067" t="s">
        <v>571</v>
      </c>
      <c r="Q3067" t="s">
        <v>39</v>
      </c>
      <c r="R3067" t="s">
        <v>164</v>
      </c>
      <c r="S3067" t="s">
        <v>136</v>
      </c>
      <c r="T3067" t="s">
        <v>40</v>
      </c>
      <c r="U3067" t="s">
        <v>511</v>
      </c>
      <c r="V3067" t="s">
        <v>239</v>
      </c>
      <c r="W3067" t="s">
        <v>117</v>
      </c>
      <c r="X3067" t="s">
        <v>179</v>
      </c>
      <c r="Y3067" t="s">
        <v>37</v>
      </c>
      <c r="Z3067" t="s">
        <v>67</v>
      </c>
      <c r="AA3067" t="s">
        <v>258</v>
      </c>
      <c r="AB3067" t="s">
        <v>529</v>
      </c>
      <c r="AC3067" t="s">
        <v>378</v>
      </c>
      <c r="AD3067" t="s">
        <v>83</v>
      </c>
    </row>
    <row r="3068" spans="1:30" hidden="1" x14ac:dyDescent="0.3">
      <c r="A3068" t="s">
        <v>12937</v>
      </c>
      <c r="B3068" t="s">
        <v>12938</v>
      </c>
      <c r="C3068" s="1" t="str">
        <f t="shared" si="514"/>
        <v>21:0506</v>
      </c>
      <c r="D3068" s="1" t="str">
        <f t="shared" si="515"/>
        <v>21:0168</v>
      </c>
      <c r="E3068" t="s">
        <v>12939</v>
      </c>
      <c r="F3068" t="s">
        <v>12940</v>
      </c>
      <c r="H3068">
        <v>54.542202500000002</v>
      </c>
      <c r="I3068">
        <v>-60.497020200000001</v>
      </c>
      <c r="J3068" s="1" t="str">
        <f t="shared" si="516"/>
        <v>NGR lake sediment grab sample</v>
      </c>
      <c r="K3068" s="1" t="str">
        <f t="shared" si="517"/>
        <v>&lt;177 micron (NGR)</v>
      </c>
      <c r="L3068">
        <v>38</v>
      </c>
      <c r="M3068" t="s">
        <v>76</v>
      </c>
      <c r="N3068">
        <v>729</v>
      </c>
      <c r="O3068" t="s">
        <v>276</v>
      </c>
      <c r="P3068" t="s">
        <v>256</v>
      </c>
      <c r="Q3068" t="s">
        <v>37</v>
      </c>
      <c r="R3068" t="s">
        <v>79</v>
      </c>
      <c r="S3068" t="s">
        <v>39</v>
      </c>
      <c r="T3068" t="s">
        <v>194</v>
      </c>
      <c r="U3068" t="s">
        <v>471</v>
      </c>
      <c r="V3068" t="s">
        <v>390</v>
      </c>
      <c r="W3068" t="s">
        <v>40</v>
      </c>
      <c r="X3068" t="s">
        <v>43</v>
      </c>
      <c r="Y3068" t="s">
        <v>39</v>
      </c>
      <c r="Z3068" t="s">
        <v>164</v>
      </c>
      <c r="AA3068" t="s">
        <v>44</v>
      </c>
      <c r="AB3068" t="s">
        <v>671</v>
      </c>
      <c r="AC3068" t="s">
        <v>2669</v>
      </c>
      <c r="AD3068" t="s">
        <v>314</v>
      </c>
    </row>
    <row r="3069" spans="1:30" hidden="1" x14ac:dyDescent="0.3">
      <c r="A3069" t="s">
        <v>12941</v>
      </c>
      <c r="B3069" t="s">
        <v>12942</v>
      </c>
      <c r="C3069" s="1" t="str">
        <f t="shared" si="514"/>
        <v>21:0506</v>
      </c>
      <c r="D3069" s="1" t="str">
        <f t="shared" si="515"/>
        <v>21:0168</v>
      </c>
      <c r="E3069" t="s">
        <v>12943</v>
      </c>
      <c r="F3069" t="s">
        <v>12944</v>
      </c>
      <c r="H3069">
        <v>54.549417900000002</v>
      </c>
      <c r="I3069">
        <v>-60.565983099999997</v>
      </c>
      <c r="J3069" s="1" t="str">
        <f t="shared" si="516"/>
        <v>NGR lake sediment grab sample</v>
      </c>
      <c r="K3069" s="1" t="str">
        <f t="shared" si="517"/>
        <v>&lt;177 micron (NGR)</v>
      </c>
      <c r="L3069">
        <v>38</v>
      </c>
      <c r="M3069" t="s">
        <v>91</v>
      </c>
      <c r="N3069">
        <v>730</v>
      </c>
      <c r="O3069" t="s">
        <v>733</v>
      </c>
      <c r="P3069" t="s">
        <v>165</v>
      </c>
      <c r="Q3069" t="s">
        <v>68</v>
      </c>
      <c r="R3069" t="s">
        <v>232</v>
      </c>
      <c r="S3069" t="s">
        <v>232</v>
      </c>
      <c r="T3069" t="s">
        <v>40</v>
      </c>
      <c r="U3069" t="s">
        <v>12945</v>
      </c>
      <c r="V3069" t="s">
        <v>55</v>
      </c>
      <c r="W3069" t="s">
        <v>40</v>
      </c>
      <c r="X3069" t="s">
        <v>484</v>
      </c>
      <c r="Y3069" t="s">
        <v>136</v>
      </c>
      <c r="Z3069" t="s">
        <v>204</v>
      </c>
      <c r="AA3069" t="s">
        <v>204</v>
      </c>
      <c r="AB3069" t="s">
        <v>3016</v>
      </c>
      <c r="AC3069" t="s">
        <v>830</v>
      </c>
      <c r="AD3069" t="s">
        <v>354</v>
      </c>
    </row>
    <row r="3070" spans="1:30" hidden="1" x14ac:dyDescent="0.3">
      <c r="A3070" t="s">
        <v>12946</v>
      </c>
      <c r="B3070" t="s">
        <v>12947</v>
      </c>
      <c r="C3070" s="1" t="str">
        <f t="shared" si="514"/>
        <v>21:0506</v>
      </c>
      <c r="D3070" s="1" t="str">
        <f t="shared" si="515"/>
        <v>21:0168</v>
      </c>
      <c r="E3070" t="s">
        <v>12948</v>
      </c>
      <c r="F3070" t="s">
        <v>12949</v>
      </c>
      <c r="H3070">
        <v>54.527706500000001</v>
      </c>
      <c r="I3070">
        <v>-60.618280900000002</v>
      </c>
      <c r="J3070" s="1" t="str">
        <f t="shared" si="516"/>
        <v>NGR lake sediment grab sample</v>
      </c>
      <c r="K3070" s="1" t="str">
        <f t="shared" si="517"/>
        <v>&lt;177 micron (NGR)</v>
      </c>
      <c r="L3070">
        <v>38</v>
      </c>
      <c r="M3070" t="s">
        <v>102</v>
      </c>
      <c r="N3070">
        <v>731</v>
      </c>
      <c r="O3070" t="s">
        <v>241</v>
      </c>
      <c r="P3070" t="s">
        <v>108</v>
      </c>
      <c r="Q3070" t="s">
        <v>104</v>
      </c>
      <c r="R3070" t="s">
        <v>165</v>
      </c>
      <c r="S3070" t="s">
        <v>53</v>
      </c>
      <c r="T3070" t="s">
        <v>248</v>
      </c>
      <c r="U3070" t="s">
        <v>12950</v>
      </c>
      <c r="V3070" t="s">
        <v>4903</v>
      </c>
      <c r="W3070" t="s">
        <v>144</v>
      </c>
      <c r="X3070" t="s">
        <v>256</v>
      </c>
      <c r="Y3070" t="s">
        <v>164</v>
      </c>
      <c r="Z3070" t="s">
        <v>135</v>
      </c>
      <c r="AA3070" t="s">
        <v>61</v>
      </c>
      <c r="AB3070" t="s">
        <v>547</v>
      </c>
      <c r="AC3070" t="s">
        <v>1922</v>
      </c>
      <c r="AD3070" t="s">
        <v>324</v>
      </c>
    </row>
    <row r="3071" spans="1:30" hidden="1" x14ac:dyDescent="0.3">
      <c r="A3071" t="s">
        <v>12951</v>
      </c>
      <c r="B3071" t="s">
        <v>12952</v>
      </c>
      <c r="C3071" s="1" t="str">
        <f t="shared" si="514"/>
        <v>21:0506</v>
      </c>
      <c r="D3071" s="1" t="str">
        <f t="shared" si="515"/>
        <v>21:0168</v>
      </c>
      <c r="E3071" t="s">
        <v>12953</v>
      </c>
      <c r="F3071" t="s">
        <v>12954</v>
      </c>
      <c r="H3071">
        <v>54.546764199999998</v>
      </c>
      <c r="I3071">
        <v>-60.6648122</v>
      </c>
      <c r="J3071" s="1" t="str">
        <f t="shared" si="516"/>
        <v>NGR lake sediment grab sample</v>
      </c>
      <c r="K3071" s="1" t="str">
        <f t="shared" si="517"/>
        <v>&lt;177 micron (NGR)</v>
      </c>
      <c r="L3071">
        <v>38</v>
      </c>
      <c r="M3071" t="s">
        <v>113</v>
      </c>
      <c r="N3071">
        <v>732</v>
      </c>
      <c r="O3071" t="s">
        <v>222</v>
      </c>
      <c r="P3071" t="s">
        <v>571</v>
      </c>
      <c r="Q3071" t="s">
        <v>68</v>
      </c>
      <c r="R3071" t="s">
        <v>265</v>
      </c>
      <c r="S3071" t="s">
        <v>54</v>
      </c>
      <c r="T3071" t="s">
        <v>40</v>
      </c>
      <c r="U3071" t="s">
        <v>5469</v>
      </c>
      <c r="V3071" t="s">
        <v>2195</v>
      </c>
      <c r="W3071" t="s">
        <v>40</v>
      </c>
      <c r="X3071" t="s">
        <v>79</v>
      </c>
      <c r="Y3071" t="s">
        <v>68</v>
      </c>
      <c r="Z3071" t="s">
        <v>263</v>
      </c>
      <c r="AA3071" t="s">
        <v>58</v>
      </c>
      <c r="AB3071" t="s">
        <v>848</v>
      </c>
      <c r="AC3071" t="s">
        <v>3674</v>
      </c>
      <c r="AD3071" t="s">
        <v>2471</v>
      </c>
    </row>
    <row r="3072" spans="1:30" hidden="1" x14ac:dyDescent="0.3">
      <c r="A3072" t="s">
        <v>12955</v>
      </c>
      <c r="B3072" t="s">
        <v>12956</v>
      </c>
      <c r="C3072" s="1" t="str">
        <f t="shared" si="514"/>
        <v>21:0506</v>
      </c>
      <c r="D3072" s="1" t="str">
        <f t="shared" si="515"/>
        <v>21:0168</v>
      </c>
      <c r="E3072" t="s">
        <v>12935</v>
      </c>
      <c r="F3072" t="s">
        <v>12957</v>
      </c>
      <c r="H3072">
        <v>54.5501492</v>
      </c>
      <c r="I3072">
        <v>-60.723552599999998</v>
      </c>
      <c r="J3072" s="1" t="str">
        <f t="shared" si="516"/>
        <v>NGR lake sediment grab sample</v>
      </c>
      <c r="K3072" s="1" t="str">
        <f t="shared" si="517"/>
        <v>&lt;177 micron (NGR)</v>
      </c>
      <c r="L3072">
        <v>38</v>
      </c>
      <c r="M3072" t="s">
        <v>52</v>
      </c>
      <c r="N3072">
        <v>733</v>
      </c>
      <c r="O3072" t="s">
        <v>408</v>
      </c>
      <c r="P3072" t="s">
        <v>35</v>
      </c>
      <c r="Q3072" t="s">
        <v>39</v>
      </c>
      <c r="R3072" t="s">
        <v>164</v>
      </c>
      <c r="S3072" t="s">
        <v>136</v>
      </c>
      <c r="T3072" t="s">
        <v>40</v>
      </c>
      <c r="U3072" t="s">
        <v>449</v>
      </c>
      <c r="V3072" t="s">
        <v>133</v>
      </c>
      <c r="W3072" t="s">
        <v>117</v>
      </c>
      <c r="X3072" t="s">
        <v>339</v>
      </c>
      <c r="Y3072" t="s">
        <v>55</v>
      </c>
      <c r="Z3072" t="s">
        <v>67</v>
      </c>
      <c r="AA3072" t="s">
        <v>214</v>
      </c>
      <c r="AB3072" t="s">
        <v>315</v>
      </c>
      <c r="AC3072" t="s">
        <v>2499</v>
      </c>
      <c r="AD3072" t="s">
        <v>107</v>
      </c>
    </row>
    <row r="3073" spans="1:30" hidden="1" x14ac:dyDescent="0.3">
      <c r="A3073" t="s">
        <v>12958</v>
      </c>
      <c r="B3073" t="s">
        <v>12959</v>
      </c>
      <c r="C3073" s="1" t="str">
        <f t="shared" si="514"/>
        <v>21:0506</v>
      </c>
      <c r="D3073" s="1" t="str">
        <f t="shared" si="515"/>
        <v>21:0168</v>
      </c>
      <c r="E3073" t="s">
        <v>12935</v>
      </c>
      <c r="F3073" t="s">
        <v>12960</v>
      </c>
      <c r="H3073">
        <v>54.5501492</v>
      </c>
      <c r="I3073">
        <v>-60.723552599999998</v>
      </c>
      <c r="J3073" s="1" t="str">
        <f t="shared" si="516"/>
        <v>NGR lake sediment grab sample</v>
      </c>
      <c r="K3073" s="1" t="str">
        <f t="shared" si="517"/>
        <v>&lt;177 micron (NGR)</v>
      </c>
      <c r="L3073">
        <v>38</v>
      </c>
      <c r="M3073" t="s">
        <v>65</v>
      </c>
      <c r="N3073">
        <v>734</v>
      </c>
      <c r="O3073" t="s">
        <v>337</v>
      </c>
      <c r="P3073" t="s">
        <v>53</v>
      </c>
      <c r="Q3073" t="s">
        <v>39</v>
      </c>
      <c r="R3073" t="s">
        <v>192</v>
      </c>
      <c r="S3073" t="s">
        <v>68</v>
      </c>
      <c r="T3073" t="s">
        <v>40</v>
      </c>
      <c r="U3073" t="s">
        <v>1075</v>
      </c>
      <c r="V3073" t="s">
        <v>239</v>
      </c>
      <c r="W3073" t="s">
        <v>194</v>
      </c>
      <c r="X3073" t="s">
        <v>70</v>
      </c>
      <c r="Y3073" t="s">
        <v>39</v>
      </c>
      <c r="Z3073" t="s">
        <v>67</v>
      </c>
      <c r="AA3073" t="s">
        <v>214</v>
      </c>
      <c r="AB3073" t="s">
        <v>1932</v>
      </c>
      <c r="AC3073" t="s">
        <v>4903</v>
      </c>
      <c r="AD3073" t="s">
        <v>196</v>
      </c>
    </row>
    <row r="3074" spans="1:30" hidden="1" x14ac:dyDescent="0.3">
      <c r="A3074" t="s">
        <v>12961</v>
      </c>
      <c r="B3074" t="s">
        <v>12962</v>
      </c>
      <c r="C3074" s="1" t="str">
        <f t="shared" si="514"/>
        <v>21:0506</v>
      </c>
      <c r="D3074" s="1" t="str">
        <f t="shared" si="515"/>
        <v>21:0168</v>
      </c>
      <c r="E3074" t="s">
        <v>12963</v>
      </c>
      <c r="F3074" t="s">
        <v>12964</v>
      </c>
      <c r="H3074">
        <v>54.591852500000002</v>
      </c>
      <c r="I3074">
        <v>-60.713145500000003</v>
      </c>
      <c r="J3074" s="1" t="str">
        <f t="shared" si="516"/>
        <v>NGR lake sediment grab sample</v>
      </c>
      <c r="K3074" s="1" t="str">
        <f t="shared" si="517"/>
        <v>&lt;177 micron (NGR)</v>
      </c>
      <c r="L3074">
        <v>38</v>
      </c>
      <c r="M3074" t="s">
        <v>127</v>
      </c>
      <c r="N3074">
        <v>735</v>
      </c>
      <c r="O3074" t="s">
        <v>135</v>
      </c>
      <c r="P3074" t="s">
        <v>265</v>
      </c>
      <c r="Q3074" t="s">
        <v>37</v>
      </c>
      <c r="R3074" t="s">
        <v>204</v>
      </c>
      <c r="S3074" t="s">
        <v>176</v>
      </c>
      <c r="T3074" t="s">
        <v>40</v>
      </c>
      <c r="U3074" t="s">
        <v>12965</v>
      </c>
      <c r="V3074" t="s">
        <v>947</v>
      </c>
      <c r="W3074" t="s">
        <v>40</v>
      </c>
      <c r="X3074" t="s">
        <v>339</v>
      </c>
      <c r="Y3074" t="s">
        <v>95</v>
      </c>
      <c r="Z3074" t="s">
        <v>263</v>
      </c>
      <c r="AA3074" t="s">
        <v>67</v>
      </c>
      <c r="AB3074" t="s">
        <v>213</v>
      </c>
      <c r="AC3074" t="s">
        <v>947</v>
      </c>
      <c r="AD3074" t="s">
        <v>1060</v>
      </c>
    </row>
    <row r="3075" spans="1:30" hidden="1" x14ac:dyDescent="0.3">
      <c r="A3075" t="s">
        <v>12966</v>
      </c>
      <c r="B3075" t="s">
        <v>12967</v>
      </c>
      <c r="C3075" s="1" t="str">
        <f t="shared" si="514"/>
        <v>21:0506</v>
      </c>
      <c r="D3075" s="1" t="str">
        <f t="shared" si="515"/>
        <v>21:0168</v>
      </c>
      <c r="E3075" t="s">
        <v>12968</v>
      </c>
      <c r="F3075" t="s">
        <v>12969</v>
      </c>
      <c r="H3075">
        <v>54.586806699999997</v>
      </c>
      <c r="I3075">
        <v>-60.779642600000003</v>
      </c>
      <c r="J3075" s="1" t="str">
        <f t="shared" si="516"/>
        <v>NGR lake sediment grab sample</v>
      </c>
      <c r="K3075" s="1" t="str">
        <f t="shared" si="517"/>
        <v>&lt;177 micron (NGR)</v>
      </c>
      <c r="L3075">
        <v>38</v>
      </c>
      <c r="M3075" t="s">
        <v>142</v>
      </c>
      <c r="N3075">
        <v>736</v>
      </c>
      <c r="O3075" t="s">
        <v>82</v>
      </c>
      <c r="P3075" t="s">
        <v>232</v>
      </c>
      <c r="Q3075" t="s">
        <v>95</v>
      </c>
      <c r="R3075" t="s">
        <v>192</v>
      </c>
      <c r="S3075" t="s">
        <v>176</v>
      </c>
      <c r="T3075" t="s">
        <v>40</v>
      </c>
      <c r="U3075" t="s">
        <v>2600</v>
      </c>
      <c r="V3075" t="s">
        <v>293</v>
      </c>
      <c r="W3075" t="s">
        <v>649</v>
      </c>
      <c r="X3075" t="s">
        <v>301</v>
      </c>
      <c r="Y3075" t="s">
        <v>55</v>
      </c>
      <c r="Z3075" t="s">
        <v>134</v>
      </c>
      <c r="AA3075" t="s">
        <v>258</v>
      </c>
      <c r="AB3075" t="s">
        <v>2747</v>
      </c>
      <c r="AC3075" t="s">
        <v>479</v>
      </c>
      <c r="AD3075" t="s">
        <v>115</v>
      </c>
    </row>
    <row r="3076" spans="1:30" hidden="1" x14ac:dyDescent="0.3">
      <c r="A3076" t="s">
        <v>12970</v>
      </c>
      <c r="B3076" t="s">
        <v>12971</v>
      </c>
      <c r="C3076" s="1" t="str">
        <f t="shared" si="514"/>
        <v>21:0506</v>
      </c>
      <c r="D3076" s="1" t="str">
        <f>HYPERLINK("http://geochem.nrcan.gc.ca/cdogs/content/svy/svy_e.htm", "")</f>
        <v/>
      </c>
      <c r="G3076" s="1" t="str">
        <f>HYPERLINK("http://geochem.nrcan.gc.ca/cdogs/content/cr_/cr_00055_e.htm", "55")</f>
        <v>55</v>
      </c>
      <c r="J3076" t="s">
        <v>161</v>
      </c>
      <c r="K3076" t="s">
        <v>162</v>
      </c>
      <c r="L3076">
        <v>38</v>
      </c>
      <c r="M3076" t="s">
        <v>163</v>
      </c>
      <c r="N3076">
        <v>737</v>
      </c>
      <c r="O3076" t="s">
        <v>255</v>
      </c>
      <c r="P3076" t="s">
        <v>176</v>
      </c>
      <c r="Q3076" t="s">
        <v>39</v>
      </c>
      <c r="R3076" t="s">
        <v>130</v>
      </c>
      <c r="S3076" t="s">
        <v>37</v>
      </c>
      <c r="T3076" t="s">
        <v>40</v>
      </c>
      <c r="U3076" t="s">
        <v>6897</v>
      </c>
      <c r="V3076" t="s">
        <v>97</v>
      </c>
      <c r="W3076" t="s">
        <v>40</v>
      </c>
      <c r="X3076" t="s">
        <v>179</v>
      </c>
      <c r="Y3076" t="s">
        <v>37</v>
      </c>
      <c r="Z3076" t="s">
        <v>134</v>
      </c>
      <c r="AA3076" t="s">
        <v>58</v>
      </c>
      <c r="AB3076" t="s">
        <v>2301</v>
      </c>
      <c r="AC3076" t="s">
        <v>1181</v>
      </c>
      <c r="AD3076" t="s">
        <v>449</v>
      </c>
    </row>
    <row r="3077" spans="1:30" hidden="1" x14ac:dyDescent="0.3">
      <c r="A3077" t="s">
        <v>12972</v>
      </c>
      <c r="B3077" t="s">
        <v>12973</v>
      </c>
      <c r="C3077" s="1" t="str">
        <f t="shared" si="514"/>
        <v>21:0506</v>
      </c>
      <c r="D3077" s="1" t="str">
        <f t="shared" ref="D3077:D3092" si="518">HYPERLINK("http://geochem.nrcan.gc.ca/cdogs/content/svy/svy210168_e.htm", "21:0168")</f>
        <v>21:0168</v>
      </c>
      <c r="E3077" t="s">
        <v>12974</v>
      </c>
      <c r="F3077" t="s">
        <v>12975</v>
      </c>
      <c r="H3077">
        <v>54.573012900000002</v>
      </c>
      <c r="I3077">
        <v>-60.857213399999999</v>
      </c>
      <c r="J3077" s="1" t="str">
        <f t="shared" ref="J3077:J3092" si="519">HYPERLINK("http://geochem.nrcan.gc.ca/cdogs/content/kwd/kwd020027_e.htm", "NGR lake sediment grab sample")</f>
        <v>NGR lake sediment grab sample</v>
      </c>
      <c r="K3077" s="1" t="str">
        <f t="shared" ref="K3077:K3092" si="520">HYPERLINK("http://geochem.nrcan.gc.ca/cdogs/content/kwd/kwd080006_e.htm", "&lt;177 micron (NGR)")</f>
        <v>&lt;177 micron (NGR)</v>
      </c>
      <c r="L3077">
        <v>38</v>
      </c>
      <c r="M3077" t="s">
        <v>150</v>
      </c>
      <c r="N3077">
        <v>738</v>
      </c>
      <c r="O3077" t="s">
        <v>135</v>
      </c>
      <c r="P3077" t="s">
        <v>232</v>
      </c>
      <c r="Q3077" t="s">
        <v>55</v>
      </c>
      <c r="R3077" t="s">
        <v>145</v>
      </c>
      <c r="S3077" t="s">
        <v>136</v>
      </c>
      <c r="T3077" t="s">
        <v>40</v>
      </c>
      <c r="U3077" t="s">
        <v>1026</v>
      </c>
      <c r="V3077" t="s">
        <v>271</v>
      </c>
      <c r="W3077" t="s">
        <v>117</v>
      </c>
      <c r="X3077" t="s">
        <v>43</v>
      </c>
      <c r="Y3077" t="s">
        <v>95</v>
      </c>
      <c r="Z3077" t="s">
        <v>67</v>
      </c>
      <c r="AA3077" t="s">
        <v>58</v>
      </c>
      <c r="AB3077" t="s">
        <v>766</v>
      </c>
      <c r="AC3077" t="s">
        <v>47</v>
      </c>
      <c r="AD3077" t="s">
        <v>196</v>
      </c>
    </row>
    <row r="3078" spans="1:30" hidden="1" x14ac:dyDescent="0.3">
      <c r="A3078" t="s">
        <v>12976</v>
      </c>
      <c r="B3078" t="s">
        <v>12977</v>
      </c>
      <c r="C3078" s="1" t="str">
        <f t="shared" si="514"/>
        <v>21:0506</v>
      </c>
      <c r="D3078" s="1" t="str">
        <f t="shared" si="518"/>
        <v>21:0168</v>
      </c>
      <c r="E3078" t="s">
        <v>12978</v>
      </c>
      <c r="F3078" t="s">
        <v>12979</v>
      </c>
      <c r="H3078">
        <v>54.487256600000002</v>
      </c>
      <c r="I3078">
        <v>-60.225811299999997</v>
      </c>
      <c r="J3078" s="1" t="str">
        <f t="shared" si="519"/>
        <v>NGR lake sediment grab sample</v>
      </c>
      <c r="K3078" s="1" t="str">
        <f t="shared" si="520"/>
        <v>&lt;177 micron (NGR)</v>
      </c>
      <c r="L3078">
        <v>38</v>
      </c>
      <c r="M3078" t="s">
        <v>175</v>
      </c>
      <c r="N3078">
        <v>739</v>
      </c>
      <c r="O3078" t="s">
        <v>103</v>
      </c>
      <c r="P3078" t="s">
        <v>104</v>
      </c>
      <c r="Q3078" t="s">
        <v>95</v>
      </c>
      <c r="R3078" t="s">
        <v>67</v>
      </c>
      <c r="S3078" t="s">
        <v>176</v>
      </c>
      <c r="T3078" t="s">
        <v>40</v>
      </c>
      <c r="U3078" t="s">
        <v>2667</v>
      </c>
      <c r="V3078" t="s">
        <v>213</v>
      </c>
      <c r="W3078" t="s">
        <v>40</v>
      </c>
      <c r="X3078" t="s">
        <v>43</v>
      </c>
      <c r="Y3078" t="s">
        <v>153</v>
      </c>
      <c r="Z3078" t="s">
        <v>134</v>
      </c>
      <c r="AA3078" t="s">
        <v>258</v>
      </c>
      <c r="AB3078" t="s">
        <v>519</v>
      </c>
      <c r="AC3078" t="s">
        <v>830</v>
      </c>
      <c r="AD3078" t="s">
        <v>115</v>
      </c>
    </row>
    <row r="3079" spans="1:30" hidden="1" x14ac:dyDescent="0.3">
      <c r="A3079" t="s">
        <v>12980</v>
      </c>
      <c r="B3079" t="s">
        <v>12981</v>
      </c>
      <c r="C3079" s="1" t="str">
        <f t="shared" si="514"/>
        <v>21:0506</v>
      </c>
      <c r="D3079" s="1" t="str">
        <f t="shared" si="518"/>
        <v>21:0168</v>
      </c>
      <c r="E3079" t="s">
        <v>12982</v>
      </c>
      <c r="F3079" t="s">
        <v>12983</v>
      </c>
      <c r="H3079">
        <v>54.469235400000002</v>
      </c>
      <c r="I3079">
        <v>-60.250802299999997</v>
      </c>
      <c r="J3079" s="1" t="str">
        <f t="shared" si="519"/>
        <v>NGR lake sediment grab sample</v>
      </c>
      <c r="K3079" s="1" t="str">
        <f t="shared" si="520"/>
        <v>&lt;177 micron (NGR)</v>
      </c>
      <c r="L3079">
        <v>38</v>
      </c>
      <c r="M3079" t="s">
        <v>184</v>
      </c>
      <c r="N3079">
        <v>740</v>
      </c>
      <c r="O3079" t="s">
        <v>414</v>
      </c>
      <c r="P3079" t="s">
        <v>164</v>
      </c>
      <c r="Q3079" t="s">
        <v>95</v>
      </c>
      <c r="R3079" t="s">
        <v>36</v>
      </c>
      <c r="S3079" t="s">
        <v>119</v>
      </c>
      <c r="T3079" t="s">
        <v>194</v>
      </c>
      <c r="U3079" t="s">
        <v>61</v>
      </c>
      <c r="V3079" t="s">
        <v>1103</v>
      </c>
      <c r="W3079" t="s">
        <v>40</v>
      </c>
      <c r="X3079" t="s">
        <v>43</v>
      </c>
      <c r="Y3079" t="s">
        <v>153</v>
      </c>
      <c r="Z3079" t="s">
        <v>35</v>
      </c>
      <c r="AA3079" t="s">
        <v>135</v>
      </c>
      <c r="AB3079" t="s">
        <v>294</v>
      </c>
      <c r="AC3079" t="s">
        <v>11417</v>
      </c>
      <c r="AD3079" t="s">
        <v>83</v>
      </c>
    </row>
    <row r="3080" spans="1:30" hidden="1" x14ac:dyDescent="0.3">
      <c r="A3080" t="s">
        <v>12984</v>
      </c>
      <c r="B3080" t="s">
        <v>12985</v>
      </c>
      <c r="C3080" s="1" t="str">
        <f t="shared" si="514"/>
        <v>21:0506</v>
      </c>
      <c r="D3080" s="1" t="str">
        <f t="shared" si="518"/>
        <v>21:0168</v>
      </c>
      <c r="E3080" t="s">
        <v>12986</v>
      </c>
      <c r="F3080" t="s">
        <v>12987</v>
      </c>
      <c r="H3080">
        <v>54.436980800000001</v>
      </c>
      <c r="I3080">
        <v>-60.306004600000001</v>
      </c>
      <c r="J3080" s="1" t="str">
        <f t="shared" si="519"/>
        <v>NGR lake sediment grab sample</v>
      </c>
      <c r="K3080" s="1" t="str">
        <f t="shared" si="520"/>
        <v>&lt;177 micron (NGR)</v>
      </c>
      <c r="L3080">
        <v>38</v>
      </c>
      <c r="M3080" t="s">
        <v>191</v>
      </c>
      <c r="N3080">
        <v>741</v>
      </c>
      <c r="O3080" t="s">
        <v>143</v>
      </c>
      <c r="P3080" t="s">
        <v>247</v>
      </c>
      <c r="Q3080" t="s">
        <v>68</v>
      </c>
      <c r="R3080" t="s">
        <v>67</v>
      </c>
      <c r="S3080" t="s">
        <v>68</v>
      </c>
      <c r="T3080" t="s">
        <v>40</v>
      </c>
      <c r="U3080" t="s">
        <v>2781</v>
      </c>
      <c r="V3080" t="s">
        <v>224</v>
      </c>
      <c r="W3080" t="s">
        <v>40</v>
      </c>
      <c r="X3080" t="s">
        <v>70</v>
      </c>
      <c r="Y3080" t="s">
        <v>136</v>
      </c>
      <c r="Z3080" t="s">
        <v>204</v>
      </c>
      <c r="AA3080" t="s">
        <v>67</v>
      </c>
      <c r="AB3080" t="s">
        <v>2777</v>
      </c>
      <c r="AC3080" t="s">
        <v>1927</v>
      </c>
      <c r="AD3080" t="s">
        <v>1529</v>
      </c>
    </row>
    <row r="3081" spans="1:30" hidden="1" x14ac:dyDescent="0.3">
      <c r="A3081" t="s">
        <v>12988</v>
      </c>
      <c r="B3081" t="s">
        <v>12989</v>
      </c>
      <c r="C3081" s="1" t="str">
        <f t="shared" si="514"/>
        <v>21:0506</v>
      </c>
      <c r="D3081" s="1" t="str">
        <f t="shared" si="518"/>
        <v>21:0168</v>
      </c>
      <c r="E3081" t="s">
        <v>12990</v>
      </c>
      <c r="F3081" t="s">
        <v>12991</v>
      </c>
      <c r="H3081">
        <v>54.392971799999998</v>
      </c>
      <c r="I3081">
        <v>-60.356388699999997</v>
      </c>
      <c r="J3081" s="1" t="str">
        <f t="shared" si="519"/>
        <v>NGR lake sediment grab sample</v>
      </c>
      <c r="K3081" s="1" t="str">
        <f t="shared" si="520"/>
        <v>&lt;177 micron (NGR)</v>
      </c>
      <c r="L3081">
        <v>38</v>
      </c>
      <c r="M3081" t="s">
        <v>201</v>
      </c>
      <c r="N3081">
        <v>742</v>
      </c>
      <c r="O3081" t="s">
        <v>571</v>
      </c>
      <c r="P3081" t="s">
        <v>202</v>
      </c>
      <c r="Q3081" t="s">
        <v>39</v>
      </c>
      <c r="R3081" t="s">
        <v>153</v>
      </c>
      <c r="S3081" t="s">
        <v>55</v>
      </c>
      <c r="T3081" t="s">
        <v>194</v>
      </c>
      <c r="U3081" t="s">
        <v>1520</v>
      </c>
      <c r="V3081" t="s">
        <v>248</v>
      </c>
      <c r="W3081" t="s">
        <v>40</v>
      </c>
      <c r="X3081" t="s">
        <v>43</v>
      </c>
      <c r="Y3081" t="s">
        <v>39</v>
      </c>
      <c r="Z3081" t="s">
        <v>185</v>
      </c>
      <c r="AA3081" t="s">
        <v>204</v>
      </c>
      <c r="AB3081" t="s">
        <v>1517</v>
      </c>
      <c r="AC3081" t="s">
        <v>38</v>
      </c>
      <c r="AD3081" t="s">
        <v>61</v>
      </c>
    </row>
    <row r="3082" spans="1:30" hidden="1" x14ac:dyDescent="0.3">
      <c r="A3082" t="s">
        <v>12992</v>
      </c>
      <c r="B3082" t="s">
        <v>12993</v>
      </c>
      <c r="C3082" s="1" t="str">
        <f t="shared" si="514"/>
        <v>21:0506</v>
      </c>
      <c r="D3082" s="1" t="str">
        <f t="shared" si="518"/>
        <v>21:0168</v>
      </c>
      <c r="E3082" t="s">
        <v>12994</v>
      </c>
      <c r="F3082" t="s">
        <v>12995</v>
      </c>
      <c r="H3082">
        <v>54.374972499999998</v>
      </c>
      <c r="I3082">
        <v>-60.369526899999997</v>
      </c>
      <c r="J3082" s="1" t="str">
        <f t="shared" si="519"/>
        <v>NGR lake sediment grab sample</v>
      </c>
      <c r="K3082" s="1" t="str">
        <f t="shared" si="520"/>
        <v>&lt;177 micron (NGR)</v>
      </c>
      <c r="L3082">
        <v>38</v>
      </c>
      <c r="M3082" t="s">
        <v>210</v>
      </c>
      <c r="N3082">
        <v>743</v>
      </c>
      <c r="O3082" t="s">
        <v>510</v>
      </c>
      <c r="P3082" t="s">
        <v>79</v>
      </c>
      <c r="Q3082" t="s">
        <v>95</v>
      </c>
      <c r="R3082" t="s">
        <v>38</v>
      </c>
      <c r="S3082" t="s">
        <v>55</v>
      </c>
      <c r="T3082" t="s">
        <v>40</v>
      </c>
      <c r="U3082" t="s">
        <v>7559</v>
      </c>
      <c r="V3082" t="s">
        <v>47</v>
      </c>
      <c r="W3082" t="s">
        <v>40</v>
      </c>
      <c r="X3082" t="s">
        <v>179</v>
      </c>
      <c r="Y3082" t="s">
        <v>38</v>
      </c>
      <c r="Z3082" t="s">
        <v>134</v>
      </c>
      <c r="AA3082" t="s">
        <v>134</v>
      </c>
      <c r="AB3082" t="s">
        <v>1927</v>
      </c>
      <c r="AC3082" t="s">
        <v>1389</v>
      </c>
      <c r="AD3082" t="s">
        <v>1060</v>
      </c>
    </row>
    <row r="3083" spans="1:30" hidden="1" x14ac:dyDescent="0.3">
      <c r="A3083" t="s">
        <v>12996</v>
      </c>
      <c r="B3083" t="s">
        <v>12997</v>
      </c>
      <c r="C3083" s="1" t="str">
        <f t="shared" si="514"/>
        <v>21:0506</v>
      </c>
      <c r="D3083" s="1" t="str">
        <f t="shared" si="518"/>
        <v>21:0168</v>
      </c>
      <c r="E3083" t="s">
        <v>12998</v>
      </c>
      <c r="F3083" t="s">
        <v>12999</v>
      </c>
      <c r="H3083">
        <v>54.343611099999997</v>
      </c>
      <c r="I3083">
        <v>-60.371454399999998</v>
      </c>
      <c r="J3083" s="1" t="str">
        <f t="shared" si="519"/>
        <v>NGR lake sediment grab sample</v>
      </c>
      <c r="K3083" s="1" t="str">
        <f t="shared" si="520"/>
        <v>&lt;177 micron (NGR)</v>
      </c>
      <c r="L3083">
        <v>38</v>
      </c>
      <c r="M3083" t="s">
        <v>221</v>
      </c>
      <c r="N3083">
        <v>744</v>
      </c>
      <c r="O3083" t="s">
        <v>143</v>
      </c>
      <c r="P3083" t="s">
        <v>119</v>
      </c>
      <c r="Q3083" t="s">
        <v>95</v>
      </c>
      <c r="R3083" t="s">
        <v>131</v>
      </c>
      <c r="S3083" t="s">
        <v>55</v>
      </c>
      <c r="T3083" t="s">
        <v>194</v>
      </c>
      <c r="U3083" t="s">
        <v>335</v>
      </c>
      <c r="V3083" t="s">
        <v>233</v>
      </c>
      <c r="W3083" t="s">
        <v>40</v>
      </c>
      <c r="X3083" t="s">
        <v>43</v>
      </c>
      <c r="Y3083" t="s">
        <v>55</v>
      </c>
      <c r="Z3083" t="s">
        <v>67</v>
      </c>
      <c r="AA3083" t="s">
        <v>58</v>
      </c>
      <c r="AB3083" t="s">
        <v>59</v>
      </c>
      <c r="AC3083" t="s">
        <v>131</v>
      </c>
      <c r="AD3083" t="s">
        <v>196</v>
      </c>
    </row>
    <row r="3084" spans="1:30" hidden="1" x14ac:dyDescent="0.3">
      <c r="A3084" t="s">
        <v>13000</v>
      </c>
      <c r="B3084" t="s">
        <v>13001</v>
      </c>
      <c r="C3084" s="1" t="str">
        <f t="shared" si="514"/>
        <v>21:0506</v>
      </c>
      <c r="D3084" s="1" t="str">
        <f t="shared" si="518"/>
        <v>21:0168</v>
      </c>
      <c r="E3084" t="s">
        <v>13002</v>
      </c>
      <c r="F3084" t="s">
        <v>13003</v>
      </c>
      <c r="H3084">
        <v>54.323996800000003</v>
      </c>
      <c r="I3084">
        <v>-60.3835646</v>
      </c>
      <c r="J3084" s="1" t="str">
        <f t="shared" si="519"/>
        <v>NGR lake sediment grab sample</v>
      </c>
      <c r="K3084" s="1" t="str">
        <f t="shared" si="520"/>
        <v>&lt;177 micron (NGR)</v>
      </c>
      <c r="L3084">
        <v>38</v>
      </c>
      <c r="M3084" t="s">
        <v>230</v>
      </c>
      <c r="N3084">
        <v>745</v>
      </c>
      <c r="O3084" t="s">
        <v>58</v>
      </c>
      <c r="P3084" t="s">
        <v>54</v>
      </c>
      <c r="Q3084" t="s">
        <v>95</v>
      </c>
      <c r="R3084" t="s">
        <v>153</v>
      </c>
      <c r="S3084" t="s">
        <v>37</v>
      </c>
      <c r="T3084" t="s">
        <v>40</v>
      </c>
      <c r="U3084" t="s">
        <v>1241</v>
      </c>
      <c r="V3084" t="s">
        <v>167</v>
      </c>
      <c r="W3084" t="s">
        <v>40</v>
      </c>
      <c r="X3084" t="s">
        <v>43</v>
      </c>
      <c r="Y3084" t="s">
        <v>169</v>
      </c>
      <c r="Z3084" t="s">
        <v>67</v>
      </c>
      <c r="AA3084" t="s">
        <v>204</v>
      </c>
      <c r="AB3084" t="s">
        <v>519</v>
      </c>
      <c r="AC3084" t="s">
        <v>277</v>
      </c>
      <c r="AD3084" t="s">
        <v>196</v>
      </c>
    </row>
    <row r="3085" spans="1:30" hidden="1" x14ac:dyDescent="0.3">
      <c r="A3085" t="s">
        <v>13004</v>
      </c>
      <c r="B3085" t="s">
        <v>13005</v>
      </c>
      <c r="C3085" s="1" t="str">
        <f t="shared" si="514"/>
        <v>21:0506</v>
      </c>
      <c r="D3085" s="1" t="str">
        <f t="shared" si="518"/>
        <v>21:0168</v>
      </c>
      <c r="E3085" t="s">
        <v>13006</v>
      </c>
      <c r="F3085" t="s">
        <v>13007</v>
      </c>
      <c r="H3085">
        <v>54.289396500000002</v>
      </c>
      <c r="I3085">
        <v>-60.379597599999997</v>
      </c>
      <c r="J3085" s="1" t="str">
        <f t="shared" si="519"/>
        <v>NGR lake sediment grab sample</v>
      </c>
      <c r="K3085" s="1" t="str">
        <f t="shared" si="520"/>
        <v>&lt;177 micron (NGR)</v>
      </c>
      <c r="L3085">
        <v>38</v>
      </c>
      <c r="M3085" t="s">
        <v>238</v>
      </c>
      <c r="N3085">
        <v>746</v>
      </c>
      <c r="O3085" t="s">
        <v>129</v>
      </c>
      <c r="P3085" t="s">
        <v>130</v>
      </c>
      <c r="Q3085" t="s">
        <v>95</v>
      </c>
      <c r="R3085" t="s">
        <v>136</v>
      </c>
      <c r="S3085" t="s">
        <v>39</v>
      </c>
      <c r="T3085" t="s">
        <v>40</v>
      </c>
      <c r="U3085" t="s">
        <v>408</v>
      </c>
      <c r="V3085" t="s">
        <v>248</v>
      </c>
      <c r="W3085" t="s">
        <v>40</v>
      </c>
      <c r="X3085" t="s">
        <v>43</v>
      </c>
      <c r="Y3085" t="s">
        <v>39</v>
      </c>
      <c r="Z3085" t="s">
        <v>67</v>
      </c>
      <c r="AA3085" t="s">
        <v>258</v>
      </c>
      <c r="AB3085" t="s">
        <v>249</v>
      </c>
      <c r="AC3085" t="s">
        <v>293</v>
      </c>
      <c r="AD3085" t="s">
        <v>83</v>
      </c>
    </row>
    <row r="3086" spans="1:30" hidden="1" x14ac:dyDescent="0.3">
      <c r="A3086" t="s">
        <v>13008</v>
      </c>
      <c r="B3086" t="s">
        <v>13009</v>
      </c>
      <c r="C3086" s="1" t="str">
        <f t="shared" si="514"/>
        <v>21:0506</v>
      </c>
      <c r="D3086" s="1" t="str">
        <f t="shared" si="518"/>
        <v>21:0168</v>
      </c>
      <c r="E3086" t="s">
        <v>13010</v>
      </c>
      <c r="F3086" t="s">
        <v>13011</v>
      </c>
      <c r="H3086">
        <v>54.275241700000002</v>
      </c>
      <c r="I3086">
        <v>-60.4354157</v>
      </c>
      <c r="J3086" s="1" t="str">
        <f t="shared" si="519"/>
        <v>NGR lake sediment grab sample</v>
      </c>
      <c r="K3086" s="1" t="str">
        <f t="shared" si="520"/>
        <v>&lt;177 micron (NGR)</v>
      </c>
      <c r="L3086">
        <v>38</v>
      </c>
      <c r="M3086" t="s">
        <v>246</v>
      </c>
      <c r="N3086">
        <v>747</v>
      </c>
      <c r="O3086" t="s">
        <v>576</v>
      </c>
      <c r="P3086" t="s">
        <v>153</v>
      </c>
      <c r="Q3086" t="s">
        <v>95</v>
      </c>
      <c r="R3086" t="s">
        <v>37</v>
      </c>
      <c r="S3086" t="s">
        <v>37</v>
      </c>
      <c r="T3086" t="s">
        <v>40</v>
      </c>
      <c r="U3086" t="s">
        <v>45</v>
      </c>
      <c r="V3086" t="s">
        <v>133</v>
      </c>
      <c r="W3086" t="s">
        <v>40</v>
      </c>
      <c r="X3086" t="s">
        <v>43</v>
      </c>
      <c r="Y3086" t="s">
        <v>95</v>
      </c>
      <c r="Z3086" t="s">
        <v>67</v>
      </c>
      <c r="AA3086" t="s">
        <v>204</v>
      </c>
      <c r="AB3086" t="s">
        <v>285</v>
      </c>
      <c r="AC3086" t="s">
        <v>884</v>
      </c>
      <c r="AD3086" t="s">
        <v>115</v>
      </c>
    </row>
    <row r="3087" spans="1:30" hidden="1" x14ac:dyDescent="0.3">
      <c r="A3087" t="s">
        <v>13012</v>
      </c>
      <c r="B3087" t="s">
        <v>13013</v>
      </c>
      <c r="C3087" s="1" t="str">
        <f t="shared" si="514"/>
        <v>21:0506</v>
      </c>
      <c r="D3087" s="1" t="str">
        <f t="shared" si="518"/>
        <v>21:0168</v>
      </c>
      <c r="E3087" t="s">
        <v>13014</v>
      </c>
      <c r="F3087" t="s">
        <v>13015</v>
      </c>
      <c r="H3087">
        <v>54.152315399999999</v>
      </c>
      <c r="I3087">
        <v>-60.615070099999997</v>
      </c>
      <c r="J3087" s="1" t="str">
        <f t="shared" si="519"/>
        <v>NGR lake sediment grab sample</v>
      </c>
      <c r="K3087" s="1" t="str">
        <f t="shared" si="520"/>
        <v>&lt;177 micron (NGR)</v>
      </c>
      <c r="L3087">
        <v>39</v>
      </c>
      <c r="M3087" t="s">
        <v>34</v>
      </c>
      <c r="N3087">
        <v>748</v>
      </c>
      <c r="O3087" t="s">
        <v>335</v>
      </c>
      <c r="P3087" t="s">
        <v>193</v>
      </c>
      <c r="Q3087" t="s">
        <v>95</v>
      </c>
      <c r="R3087" t="s">
        <v>38</v>
      </c>
      <c r="S3087" t="s">
        <v>55</v>
      </c>
      <c r="T3087" t="s">
        <v>40</v>
      </c>
      <c r="U3087" t="s">
        <v>1477</v>
      </c>
      <c r="V3087" t="s">
        <v>339</v>
      </c>
      <c r="W3087" t="s">
        <v>40</v>
      </c>
      <c r="X3087" t="s">
        <v>39</v>
      </c>
      <c r="Y3087" t="s">
        <v>37</v>
      </c>
      <c r="Z3087" t="s">
        <v>204</v>
      </c>
      <c r="AA3087" t="s">
        <v>204</v>
      </c>
      <c r="AB3087" t="s">
        <v>2291</v>
      </c>
      <c r="AC3087" t="s">
        <v>5641</v>
      </c>
      <c r="AD3087" t="s">
        <v>449</v>
      </c>
    </row>
    <row r="3088" spans="1:30" hidden="1" x14ac:dyDescent="0.3">
      <c r="A3088" t="s">
        <v>13016</v>
      </c>
      <c r="B3088" t="s">
        <v>13017</v>
      </c>
      <c r="C3088" s="1" t="str">
        <f t="shared" si="514"/>
        <v>21:0506</v>
      </c>
      <c r="D3088" s="1" t="str">
        <f t="shared" si="518"/>
        <v>21:0168</v>
      </c>
      <c r="E3088" t="s">
        <v>13018</v>
      </c>
      <c r="F3088" t="s">
        <v>13019</v>
      </c>
      <c r="H3088">
        <v>54.288673099999997</v>
      </c>
      <c r="I3088">
        <v>-60.482310099999999</v>
      </c>
      <c r="J3088" s="1" t="str">
        <f t="shared" si="519"/>
        <v>NGR lake sediment grab sample</v>
      </c>
      <c r="K3088" s="1" t="str">
        <f t="shared" si="520"/>
        <v>&lt;177 micron (NGR)</v>
      </c>
      <c r="L3088">
        <v>39</v>
      </c>
      <c r="M3088" t="s">
        <v>76</v>
      </c>
      <c r="N3088">
        <v>749</v>
      </c>
      <c r="O3088" t="s">
        <v>119</v>
      </c>
      <c r="P3088" t="s">
        <v>68</v>
      </c>
      <c r="Q3088" t="s">
        <v>39</v>
      </c>
      <c r="R3088" t="s">
        <v>39</v>
      </c>
      <c r="S3088" t="s">
        <v>95</v>
      </c>
      <c r="T3088" t="s">
        <v>40</v>
      </c>
      <c r="U3088" t="s">
        <v>108</v>
      </c>
      <c r="V3088" t="s">
        <v>144</v>
      </c>
      <c r="W3088" t="s">
        <v>40</v>
      </c>
      <c r="X3088" t="s">
        <v>43</v>
      </c>
      <c r="Y3088" t="s">
        <v>95</v>
      </c>
      <c r="Z3088" t="s">
        <v>67</v>
      </c>
      <c r="AA3088" t="s">
        <v>214</v>
      </c>
      <c r="AB3088" t="s">
        <v>36</v>
      </c>
      <c r="AC3088" t="s">
        <v>598</v>
      </c>
      <c r="AD3088" t="s">
        <v>314</v>
      </c>
    </row>
    <row r="3089" spans="1:30" hidden="1" x14ac:dyDescent="0.3">
      <c r="A3089" t="s">
        <v>13020</v>
      </c>
      <c r="B3089" t="s">
        <v>13021</v>
      </c>
      <c r="C3089" s="1" t="str">
        <f t="shared" si="514"/>
        <v>21:0506</v>
      </c>
      <c r="D3089" s="1" t="str">
        <f t="shared" si="518"/>
        <v>21:0168</v>
      </c>
      <c r="E3089" t="s">
        <v>13022</v>
      </c>
      <c r="F3089" t="s">
        <v>13023</v>
      </c>
      <c r="H3089">
        <v>54.256143199999997</v>
      </c>
      <c r="I3089">
        <v>-60.467142500000001</v>
      </c>
      <c r="J3089" s="1" t="str">
        <f t="shared" si="519"/>
        <v>NGR lake sediment grab sample</v>
      </c>
      <c r="K3089" s="1" t="str">
        <f t="shared" si="520"/>
        <v>&lt;177 micron (NGR)</v>
      </c>
      <c r="L3089">
        <v>39</v>
      </c>
      <c r="M3089" t="s">
        <v>91</v>
      </c>
      <c r="N3089">
        <v>750</v>
      </c>
      <c r="O3089" t="s">
        <v>571</v>
      </c>
      <c r="P3089" t="s">
        <v>37</v>
      </c>
      <c r="Q3089" t="s">
        <v>55</v>
      </c>
      <c r="R3089" t="s">
        <v>37</v>
      </c>
      <c r="S3089" t="s">
        <v>55</v>
      </c>
      <c r="T3089" t="s">
        <v>194</v>
      </c>
      <c r="U3089" t="s">
        <v>544</v>
      </c>
      <c r="V3089" t="s">
        <v>70</v>
      </c>
      <c r="W3089" t="s">
        <v>40</v>
      </c>
      <c r="X3089" t="s">
        <v>43</v>
      </c>
      <c r="Y3089" t="s">
        <v>39</v>
      </c>
      <c r="Z3089" t="s">
        <v>164</v>
      </c>
      <c r="AA3089" t="s">
        <v>204</v>
      </c>
      <c r="AB3089" t="s">
        <v>6994</v>
      </c>
      <c r="AC3089" t="s">
        <v>884</v>
      </c>
      <c r="AD3089" t="s">
        <v>155</v>
      </c>
    </row>
    <row r="3090" spans="1:30" hidden="1" x14ac:dyDescent="0.3">
      <c r="A3090" t="s">
        <v>13024</v>
      </c>
      <c r="B3090" t="s">
        <v>13025</v>
      </c>
      <c r="C3090" s="1" t="str">
        <f t="shared" si="514"/>
        <v>21:0506</v>
      </c>
      <c r="D3090" s="1" t="str">
        <f t="shared" si="518"/>
        <v>21:0168</v>
      </c>
      <c r="E3090" t="s">
        <v>13026</v>
      </c>
      <c r="F3090" t="s">
        <v>13027</v>
      </c>
      <c r="H3090">
        <v>54.239342600000001</v>
      </c>
      <c r="I3090">
        <v>-60.443415100000003</v>
      </c>
      <c r="J3090" s="1" t="str">
        <f t="shared" si="519"/>
        <v>NGR lake sediment grab sample</v>
      </c>
      <c r="K3090" s="1" t="str">
        <f t="shared" si="520"/>
        <v>&lt;177 micron (NGR)</v>
      </c>
      <c r="L3090">
        <v>39</v>
      </c>
      <c r="M3090" t="s">
        <v>102</v>
      </c>
      <c r="N3090">
        <v>751</v>
      </c>
      <c r="O3090" t="s">
        <v>211</v>
      </c>
      <c r="P3090" t="s">
        <v>136</v>
      </c>
      <c r="Q3090" t="s">
        <v>95</v>
      </c>
      <c r="R3090" t="s">
        <v>68</v>
      </c>
      <c r="S3090" t="s">
        <v>477</v>
      </c>
      <c r="T3090" t="s">
        <v>40</v>
      </c>
      <c r="U3090" t="s">
        <v>1042</v>
      </c>
      <c r="V3090" t="s">
        <v>484</v>
      </c>
      <c r="W3090" t="s">
        <v>40</v>
      </c>
      <c r="X3090" t="s">
        <v>39</v>
      </c>
      <c r="Y3090" t="s">
        <v>131</v>
      </c>
      <c r="Z3090" t="s">
        <v>204</v>
      </c>
      <c r="AA3090" t="s">
        <v>135</v>
      </c>
      <c r="AB3090" t="s">
        <v>1512</v>
      </c>
      <c r="AC3090" t="s">
        <v>2195</v>
      </c>
      <c r="AD3090" t="s">
        <v>216</v>
      </c>
    </row>
    <row r="3091" spans="1:30" hidden="1" x14ac:dyDescent="0.3">
      <c r="A3091" t="s">
        <v>13028</v>
      </c>
      <c r="B3091" t="s">
        <v>13029</v>
      </c>
      <c r="C3091" s="1" t="str">
        <f t="shared" si="514"/>
        <v>21:0506</v>
      </c>
      <c r="D3091" s="1" t="str">
        <f t="shared" si="518"/>
        <v>21:0168</v>
      </c>
      <c r="E3091" t="s">
        <v>13030</v>
      </c>
      <c r="F3091" t="s">
        <v>13031</v>
      </c>
      <c r="H3091">
        <v>54.239534300000003</v>
      </c>
      <c r="I3091">
        <v>-60.370465899999999</v>
      </c>
      <c r="J3091" s="1" t="str">
        <f t="shared" si="519"/>
        <v>NGR lake sediment grab sample</v>
      </c>
      <c r="K3091" s="1" t="str">
        <f t="shared" si="520"/>
        <v>&lt;177 micron (NGR)</v>
      </c>
      <c r="L3091">
        <v>39</v>
      </c>
      <c r="M3091" t="s">
        <v>113</v>
      </c>
      <c r="N3091">
        <v>752</v>
      </c>
      <c r="O3091" t="s">
        <v>364</v>
      </c>
      <c r="P3091" t="s">
        <v>68</v>
      </c>
      <c r="Q3091" t="s">
        <v>95</v>
      </c>
      <c r="R3091" t="s">
        <v>136</v>
      </c>
      <c r="S3091" t="s">
        <v>36</v>
      </c>
      <c r="T3091" t="s">
        <v>194</v>
      </c>
      <c r="U3091" t="s">
        <v>11315</v>
      </c>
      <c r="V3091" t="s">
        <v>1222</v>
      </c>
      <c r="W3091" t="s">
        <v>40</v>
      </c>
      <c r="X3091" t="s">
        <v>179</v>
      </c>
      <c r="Y3091" t="s">
        <v>37</v>
      </c>
      <c r="Z3091" t="s">
        <v>164</v>
      </c>
      <c r="AA3091" t="s">
        <v>214</v>
      </c>
      <c r="AB3091" t="s">
        <v>1090</v>
      </c>
      <c r="AC3091" t="s">
        <v>2195</v>
      </c>
      <c r="AD3091" t="s">
        <v>48</v>
      </c>
    </row>
    <row r="3092" spans="1:30" hidden="1" x14ac:dyDescent="0.3">
      <c r="A3092" t="s">
        <v>13032</v>
      </c>
      <c r="B3092" t="s">
        <v>13033</v>
      </c>
      <c r="C3092" s="1" t="str">
        <f t="shared" si="514"/>
        <v>21:0506</v>
      </c>
      <c r="D3092" s="1" t="str">
        <f t="shared" si="518"/>
        <v>21:0168</v>
      </c>
      <c r="E3092" t="s">
        <v>13034</v>
      </c>
      <c r="F3092" t="s">
        <v>13035</v>
      </c>
      <c r="H3092">
        <v>54.209775499999999</v>
      </c>
      <c r="I3092">
        <v>-60.398186699999997</v>
      </c>
      <c r="J3092" s="1" t="str">
        <f t="shared" si="519"/>
        <v>NGR lake sediment grab sample</v>
      </c>
      <c r="K3092" s="1" t="str">
        <f t="shared" si="520"/>
        <v>&lt;177 micron (NGR)</v>
      </c>
      <c r="L3092">
        <v>39</v>
      </c>
      <c r="M3092" t="s">
        <v>127</v>
      </c>
      <c r="N3092">
        <v>753</v>
      </c>
      <c r="O3092" t="s">
        <v>377</v>
      </c>
      <c r="P3092" t="s">
        <v>55</v>
      </c>
      <c r="Q3092" t="s">
        <v>95</v>
      </c>
      <c r="R3092" t="s">
        <v>136</v>
      </c>
      <c r="S3092" t="s">
        <v>55</v>
      </c>
      <c r="T3092" t="s">
        <v>40</v>
      </c>
      <c r="U3092" t="s">
        <v>257</v>
      </c>
      <c r="V3092" t="s">
        <v>920</v>
      </c>
      <c r="W3092" t="s">
        <v>40</v>
      </c>
      <c r="X3092" t="s">
        <v>43</v>
      </c>
      <c r="Y3092" t="s">
        <v>95</v>
      </c>
      <c r="Z3092" t="s">
        <v>153</v>
      </c>
      <c r="AA3092" t="s">
        <v>204</v>
      </c>
      <c r="AB3092" t="s">
        <v>1517</v>
      </c>
      <c r="AC3092" t="s">
        <v>461</v>
      </c>
      <c r="AD3092" t="s">
        <v>392</v>
      </c>
    </row>
    <row r="3093" spans="1:30" hidden="1" x14ac:dyDescent="0.3">
      <c r="A3093" t="s">
        <v>13036</v>
      </c>
      <c r="B3093" t="s">
        <v>13037</v>
      </c>
      <c r="C3093" s="1" t="str">
        <f t="shared" si="514"/>
        <v>21:0506</v>
      </c>
      <c r="D3093" s="1" t="str">
        <f>HYPERLINK("http://geochem.nrcan.gc.ca/cdogs/content/svy/svy_e.htm", "")</f>
        <v/>
      </c>
      <c r="G3093" s="1" t="str">
        <f>HYPERLINK("http://geochem.nrcan.gc.ca/cdogs/content/cr_/cr_00055_e.htm", "55")</f>
        <v>55</v>
      </c>
      <c r="J3093" t="s">
        <v>161</v>
      </c>
      <c r="K3093" t="s">
        <v>162</v>
      </c>
      <c r="L3093">
        <v>39</v>
      </c>
      <c r="M3093" t="s">
        <v>163</v>
      </c>
      <c r="N3093">
        <v>754</v>
      </c>
      <c r="O3093" t="s">
        <v>108</v>
      </c>
      <c r="P3093" t="s">
        <v>176</v>
      </c>
      <c r="Q3093" t="s">
        <v>39</v>
      </c>
      <c r="R3093" t="s">
        <v>193</v>
      </c>
      <c r="S3093" t="s">
        <v>55</v>
      </c>
      <c r="T3093" t="s">
        <v>40</v>
      </c>
      <c r="U3093" t="s">
        <v>1597</v>
      </c>
      <c r="V3093" t="s">
        <v>47</v>
      </c>
      <c r="W3093" t="s">
        <v>40</v>
      </c>
      <c r="X3093" t="s">
        <v>39</v>
      </c>
      <c r="Y3093" t="s">
        <v>55</v>
      </c>
      <c r="Z3093" t="s">
        <v>67</v>
      </c>
      <c r="AA3093" t="s">
        <v>258</v>
      </c>
      <c r="AB3093" t="s">
        <v>554</v>
      </c>
      <c r="AC3093" t="s">
        <v>301</v>
      </c>
      <c r="AD3093" t="s">
        <v>122</v>
      </c>
    </row>
    <row r="3094" spans="1:30" hidden="1" x14ac:dyDescent="0.3">
      <c r="A3094" t="s">
        <v>13038</v>
      </c>
      <c r="B3094" t="s">
        <v>13039</v>
      </c>
      <c r="C3094" s="1" t="str">
        <f t="shared" si="514"/>
        <v>21:0506</v>
      </c>
      <c r="D3094" s="1" t="str">
        <f t="shared" ref="D3094:D3115" si="521">HYPERLINK("http://geochem.nrcan.gc.ca/cdogs/content/svy/svy210168_e.htm", "21:0168")</f>
        <v>21:0168</v>
      </c>
      <c r="E3094" t="s">
        <v>13040</v>
      </c>
      <c r="F3094" t="s">
        <v>13041</v>
      </c>
      <c r="H3094">
        <v>54.2056477</v>
      </c>
      <c r="I3094">
        <v>-60.4118961</v>
      </c>
      <c r="J3094" s="1" t="str">
        <f t="shared" ref="J3094:J3115" si="522">HYPERLINK("http://geochem.nrcan.gc.ca/cdogs/content/kwd/kwd020027_e.htm", "NGR lake sediment grab sample")</f>
        <v>NGR lake sediment grab sample</v>
      </c>
      <c r="K3094" s="1" t="str">
        <f t="shared" ref="K3094:K3115" si="523">HYPERLINK("http://geochem.nrcan.gc.ca/cdogs/content/kwd/kwd080006_e.htm", "&lt;177 micron (NGR)")</f>
        <v>&lt;177 micron (NGR)</v>
      </c>
      <c r="L3094">
        <v>39</v>
      </c>
      <c r="M3094" t="s">
        <v>142</v>
      </c>
      <c r="N3094">
        <v>755</v>
      </c>
      <c r="O3094" t="s">
        <v>414</v>
      </c>
      <c r="P3094" t="s">
        <v>92</v>
      </c>
      <c r="Q3094" t="s">
        <v>95</v>
      </c>
      <c r="R3094" t="s">
        <v>92</v>
      </c>
      <c r="S3094" t="s">
        <v>37</v>
      </c>
      <c r="T3094" t="s">
        <v>40</v>
      </c>
      <c r="U3094" t="s">
        <v>610</v>
      </c>
      <c r="V3094" t="s">
        <v>42</v>
      </c>
      <c r="W3094" t="s">
        <v>40</v>
      </c>
      <c r="X3094" t="s">
        <v>179</v>
      </c>
      <c r="Y3094" t="s">
        <v>39</v>
      </c>
      <c r="Z3094" t="s">
        <v>164</v>
      </c>
      <c r="AA3094" t="s">
        <v>135</v>
      </c>
      <c r="AB3094" t="s">
        <v>597</v>
      </c>
      <c r="AC3094" t="s">
        <v>1402</v>
      </c>
      <c r="AD3094" t="s">
        <v>122</v>
      </c>
    </row>
    <row r="3095" spans="1:30" hidden="1" x14ac:dyDescent="0.3">
      <c r="A3095" t="s">
        <v>13042</v>
      </c>
      <c r="B3095" t="s">
        <v>13043</v>
      </c>
      <c r="C3095" s="1" t="str">
        <f t="shared" si="514"/>
        <v>21:0506</v>
      </c>
      <c r="D3095" s="1" t="str">
        <f t="shared" si="521"/>
        <v>21:0168</v>
      </c>
      <c r="E3095" t="s">
        <v>13044</v>
      </c>
      <c r="F3095" t="s">
        <v>13045</v>
      </c>
      <c r="H3095">
        <v>54.2074079</v>
      </c>
      <c r="I3095">
        <v>-60.475755300000003</v>
      </c>
      <c r="J3095" s="1" t="str">
        <f t="shared" si="522"/>
        <v>NGR lake sediment grab sample</v>
      </c>
      <c r="K3095" s="1" t="str">
        <f t="shared" si="523"/>
        <v>&lt;177 micron (NGR)</v>
      </c>
      <c r="L3095">
        <v>39</v>
      </c>
      <c r="M3095" t="s">
        <v>150</v>
      </c>
      <c r="N3095">
        <v>756</v>
      </c>
      <c r="O3095" t="s">
        <v>377</v>
      </c>
      <c r="P3095" t="s">
        <v>37</v>
      </c>
      <c r="Q3095" t="s">
        <v>95</v>
      </c>
      <c r="R3095" t="s">
        <v>37</v>
      </c>
      <c r="S3095" t="s">
        <v>37</v>
      </c>
      <c r="T3095" t="s">
        <v>40</v>
      </c>
      <c r="U3095" t="s">
        <v>143</v>
      </c>
      <c r="V3095" t="s">
        <v>271</v>
      </c>
      <c r="W3095" t="s">
        <v>40</v>
      </c>
      <c r="X3095" t="s">
        <v>43</v>
      </c>
      <c r="Y3095" t="s">
        <v>39</v>
      </c>
      <c r="Z3095" t="s">
        <v>153</v>
      </c>
      <c r="AA3095" t="s">
        <v>204</v>
      </c>
      <c r="AB3095" t="s">
        <v>1512</v>
      </c>
      <c r="AC3095" t="s">
        <v>947</v>
      </c>
      <c r="AD3095" t="s">
        <v>71</v>
      </c>
    </row>
    <row r="3096" spans="1:30" hidden="1" x14ac:dyDescent="0.3">
      <c r="A3096" t="s">
        <v>13046</v>
      </c>
      <c r="B3096" t="s">
        <v>13047</v>
      </c>
      <c r="C3096" s="1" t="str">
        <f t="shared" si="514"/>
        <v>21:0506</v>
      </c>
      <c r="D3096" s="1" t="str">
        <f t="shared" si="521"/>
        <v>21:0168</v>
      </c>
      <c r="E3096" t="s">
        <v>13048</v>
      </c>
      <c r="F3096" t="s">
        <v>13049</v>
      </c>
      <c r="H3096">
        <v>54.191206600000001</v>
      </c>
      <c r="I3096">
        <v>-60.587550999999998</v>
      </c>
      <c r="J3096" s="1" t="str">
        <f t="shared" si="522"/>
        <v>NGR lake sediment grab sample</v>
      </c>
      <c r="K3096" s="1" t="str">
        <f t="shared" si="523"/>
        <v>&lt;177 micron (NGR)</v>
      </c>
      <c r="L3096">
        <v>39</v>
      </c>
      <c r="M3096" t="s">
        <v>175</v>
      </c>
      <c r="N3096">
        <v>757</v>
      </c>
      <c r="O3096" t="s">
        <v>67</v>
      </c>
      <c r="P3096" t="s">
        <v>39</v>
      </c>
      <c r="Q3096" t="s">
        <v>95</v>
      </c>
      <c r="R3096" t="s">
        <v>95</v>
      </c>
      <c r="S3096" t="s">
        <v>95</v>
      </c>
      <c r="T3096" t="s">
        <v>40</v>
      </c>
      <c r="U3096" t="s">
        <v>1865</v>
      </c>
      <c r="V3096" t="s">
        <v>390</v>
      </c>
      <c r="W3096" t="s">
        <v>40</v>
      </c>
      <c r="X3096" t="s">
        <v>43</v>
      </c>
      <c r="Y3096" t="s">
        <v>95</v>
      </c>
      <c r="Z3096" t="s">
        <v>185</v>
      </c>
      <c r="AA3096" t="s">
        <v>134</v>
      </c>
      <c r="AB3096" t="s">
        <v>92</v>
      </c>
      <c r="AC3096" t="s">
        <v>740</v>
      </c>
      <c r="AD3096" t="s">
        <v>155</v>
      </c>
    </row>
    <row r="3097" spans="1:30" hidden="1" x14ac:dyDescent="0.3">
      <c r="A3097" t="s">
        <v>13050</v>
      </c>
      <c r="B3097" t="s">
        <v>13051</v>
      </c>
      <c r="C3097" s="1" t="str">
        <f t="shared" si="514"/>
        <v>21:0506</v>
      </c>
      <c r="D3097" s="1" t="str">
        <f t="shared" si="521"/>
        <v>21:0168</v>
      </c>
      <c r="E3097" t="s">
        <v>13014</v>
      </c>
      <c r="F3097" t="s">
        <v>13052</v>
      </c>
      <c r="H3097">
        <v>54.152315399999999</v>
      </c>
      <c r="I3097">
        <v>-60.615070099999997</v>
      </c>
      <c r="J3097" s="1" t="str">
        <f t="shared" si="522"/>
        <v>NGR lake sediment grab sample</v>
      </c>
      <c r="K3097" s="1" t="str">
        <f t="shared" si="523"/>
        <v>&lt;177 micron (NGR)</v>
      </c>
      <c r="L3097">
        <v>39</v>
      </c>
      <c r="M3097" t="s">
        <v>52</v>
      </c>
      <c r="N3097">
        <v>758</v>
      </c>
      <c r="O3097" t="s">
        <v>143</v>
      </c>
      <c r="P3097" t="s">
        <v>119</v>
      </c>
      <c r="Q3097" t="s">
        <v>95</v>
      </c>
      <c r="R3097" t="s">
        <v>131</v>
      </c>
      <c r="S3097" t="s">
        <v>55</v>
      </c>
      <c r="T3097" t="s">
        <v>40</v>
      </c>
      <c r="U3097" t="s">
        <v>3055</v>
      </c>
      <c r="V3097" t="s">
        <v>85</v>
      </c>
      <c r="W3097" t="s">
        <v>40</v>
      </c>
      <c r="X3097" t="s">
        <v>179</v>
      </c>
      <c r="Y3097" t="s">
        <v>37</v>
      </c>
      <c r="Z3097" t="s">
        <v>134</v>
      </c>
      <c r="AA3097" t="s">
        <v>135</v>
      </c>
      <c r="AB3097" t="s">
        <v>2747</v>
      </c>
      <c r="AC3097" t="s">
        <v>4178</v>
      </c>
      <c r="AD3097" t="s">
        <v>155</v>
      </c>
    </row>
    <row r="3098" spans="1:30" hidden="1" x14ac:dyDescent="0.3">
      <c r="A3098" t="s">
        <v>13053</v>
      </c>
      <c r="B3098" t="s">
        <v>13054</v>
      </c>
      <c r="C3098" s="1" t="str">
        <f t="shared" si="514"/>
        <v>21:0506</v>
      </c>
      <c r="D3098" s="1" t="str">
        <f t="shared" si="521"/>
        <v>21:0168</v>
      </c>
      <c r="E3098" t="s">
        <v>13014</v>
      </c>
      <c r="F3098" t="s">
        <v>13055</v>
      </c>
      <c r="H3098">
        <v>54.152315399999999</v>
      </c>
      <c r="I3098">
        <v>-60.615070099999997</v>
      </c>
      <c r="J3098" s="1" t="str">
        <f t="shared" si="522"/>
        <v>NGR lake sediment grab sample</v>
      </c>
      <c r="K3098" s="1" t="str">
        <f t="shared" si="523"/>
        <v>&lt;177 micron (NGR)</v>
      </c>
      <c r="L3098">
        <v>39</v>
      </c>
      <c r="M3098" t="s">
        <v>65</v>
      </c>
      <c r="N3098">
        <v>759</v>
      </c>
      <c r="O3098" t="s">
        <v>211</v>
      </c>
      <c r="P3098" t="s">
        <v>193</v>
      </c>
      <c r="Q3098" t="s">
        <v>95</v>
      </c>
      <c r="R3098" t="s">
        <v>92</v>
      </c>
      <c r="S3098" t="s">
        <v>37</v>
      </c>
      <c r="T3098" t="s">
        <v>40</v>
      </c>
      <c r="U3098" t="s">
        <v>80</v>
      </c>
      <c r="V3098" t="s">
        <v>293</v>
      </c>
      <c r="W3098" t="s">
        <v>40</v>
      </c>
      <c r="X3098" t="s">
        <v>39</v>
      </c>
      <c r="Y3098" t="s">
        <v>55</v>
      </c>
      <c r="Z3098" t="s">
        <v>263</v>
      </c>
      <c r="AA3098" t="s">
        <v>134</v>
      </c>
      <c r="AB3098" t="s">
        <v>997</v>
      </c>
      <c r="AC3098" t="s">
        <v>1043</v>
      </c>
      <c r="AD3098" t="s">
        <v>449</v>
      </c>
    </row>
    <row r="3099" spans="1:30" hidden="1" x14ac:dyDescent="0.3">
      <c r="A3099" t="s">
        <v>13056</v>
      </c>
      <c r="B3099" t="s">
        <v>13057</v>
      </c>
      <c r="C3099" s="1" t="str">
        <f t="shared" si="514"/>
        <v>21:0506</v>
      </c>
      <c r="D3099" s="1" t="str">
        <f t="shared" si="521"/>
        <v>21:0168</v>
      </c>
      <c r="E3099" t="s">
        <v>13058</v>
      </c>
      <c r="F3099" t="s">
        <v>13059</v>
      </c>
      <c r="H3099">
        <v>54.132451500000002</v>
      </c>
      <c r="I3099">
        <v>-60.549497799999997</v>
      </c>
      <c r="J3099" s="1" t="str">
        <f t="shared" si="522"/>
        <v>NGR lake sediment grab sample</v>
      </c>
      <c r="K3099" s="1" t="str">
        <f t="shared" si="523"/>
        <v>&lt;177 micron (NGR)</v>
      </c>
      <c r="L3099">
        <v>39</v>
      </c>
      <c r="M3099" t="s">
        <v>184</v>
      </c>
      <c r="N3099">
        <v>760</v>
      </c>
      <c r="O3099" t="s">
        <v>359</v>
      </c>
      <c r="P3099" t="s">
        <v>131</v>
      </c>
      <c r="Q3099" t="s">
        <v>95</v>
      </c>
      <c r="R3099" t="s">
        <v>55</v>
      </c>
      <c r="S3099" t="s">
        <v>95</v>
      </c>
      <c r="T3099" t="s">
        <v>40</v>
      </c>
      <c r="U3099" t="s">
        <v>733</v>
      </c>
      <c r="V3099" t="s">
        <v>117</v>
      </c>
      <c r="W3099" t="s">
        <v>40</v>
      </c>
      <c r="X3099" t="s">
        <v>43</v>
      </c>
      <c r="Y3099" t="s">
        <v>95</v>
      </c>
      <c r="Z3099" t="s">
        <v>185</v>
      </c>
      <c r="AA3099" t="s">
        <v>135</v>
      </c>
      <c r="AB3099" t="s">
        <v>492</v>
      </c>
      <c r="AC3099" t="s">
        <v>233</v>
      </c>
      <c r="AD3099" t="s">
        <v>135</v>
      </c>
    </row>
    <row r="3100" spans="1:30" hidden="1" x14ac:dyDescent="0.3">
      <c r="A3100" t="s">
        <v>13060</v>
      </c>
      <c r="B3100" t="s">
        <v>13061</v>
      </c>
      <c r="C3100" s="1" t="str">
        <f t="shared" si="514"/>
        <v>21:0506</v>
      </c>
      <c r="D3100" s="1" t="str">
        <f t="shared" si="521"/>
        <v>21:0168</v>
      </c>
      <c r="E3100" t="s">
        <v>13062</v>
      </c>
      <c r="F3100" t="s">
        <v>13063</v>
      </c>
      <c r="H3100">
        <v>54.132997699999997</v>
      </c>
      <c r="I3100">
        <v>-60.473318999999996</v>
      </c>
      <c r="J3100" s="1" t="str">
        <f t="shared" si="522"/>
        <v>NGR lake sediment grab sample</v>
      </c>
      <c r="K3100" s="1" t="str">
        <f t="shared" si="523"/>
        <v>&lt;177 micron (NGR)</v>
      </c>
      <c r="L3100">
        <v>39</v>
      </c>
      <c r="M3100" t="s">
        <v>191</v>
      </c>
      <c r="N3100">
        <v>761</v>
      </c>
      <c r="O3100" t="s">
        <v>103</v>
      </c>
      <c r="P3100" t="s">
        <v>134</v>
      </c>
      <c r="Q3100" t="s">
        <v>95</v>
      </c>
      <c r="R3100" t="s">
        <v>38</v>
      </c>
      <c r="S3100" t="s">
        <v>55</v>
      </c>
      <c r="T3100" t="s">
        <v>194</v>
      </c>
      <c r="U3100" t="s">
        <v>116</v>
      </c>
      <c r="V3100" t="s">
        <v>649</v>
      </c>
      <c r="W3100" t="s">
        <v>40</v>
      </c>
      <c r="X3100" t="s">
        <v>43</v>
      </c>
      <c r="Y3100" t="s">
        <v>95</v>
      </c>
      <c r="Z3100" t="s">
        <v>67</v>
      </c>
      <c r="AA3100" t="s">
        <v>204</v>
      </c>
      <c r="AB3100" t="s">
        <v>547</v>
      </c>
      <c r="AC3100" t="s">
        <v>2278</v>
      </c>
      <c r="AD3100" t="s">
        <v>83</v>
      </c>
    </row>
    <row r="3101" spans="1:30" hidden="1" x14ac:dyDescent="0.3">
      <c r="A3101" t="s">
        <v>13064</v>
      </c>
      <c r="B3101" t="s">
        <v>13065</v>
      </c>
      <c r="C3101" s="1" t="str">
        <f t="shared" si="514"/>
        <v>21:0506</v>
      </c>
      <c r="D3101" s="1" t="str">
        <f t="shared" si="521"/>
        <v>21:0168</v>
      </c>
      <c r="E3101" t="s">
        <v>13066</v>
      </c>
      <c r="F3101" t="s">
        <v>13067</v>
      </c>
      <c r="H3101">
        <v>54.092506499999999</v>
      </c>
      <c r="I3101">
        <v>-60.483688800000003</v>
      </c>
      <c r="J3101" s="1" t="str">
        <f t="shared" si="522"/>
        <v>NGR lake sediment grab sample</v>
      </c>
      <c r="K3101" s="1" t="str">
        <f t="shared" si="523"/>
        <v>&lt;177 micron (NGR)</v>
      </c>
      <c r="L3101">
        <v>39</v>
      </c>
      <c r="M3101" t="s">
        <v>201</v>
      </c>
      <c r="N3101">
        <v>762</v>
      </c>
      <c r="O3101" t="s">
        <v>67</v>
      </c>
      <c r="P3101" t="s">
        <v>37</v>
      </c>
      <c r="Q3101" t="s">
        <v>39</v>
      </c>
      <c r="R3101" t="s">
        <v>39</v>
      </c>
      <c r="S3101" t="s">
        <v>55</v>
      </c>
      <c r="T3101" t="s">
        <v>40</v>
      </c>
      <c r="U3101" t="s">
        <v>789</v>
      </c>
      <c r="V3101" t="s">
        <v>94</v>
      </c>
      <c r="W3101" t="s">
        <v>40</v>
      </c>
      <c r="X3101" t="s">
        <v>179</v>
      </c>
      <c r="Y3101" t="s">
        <v>95</v>
      </c>
      <c r="Z3101" t="s">
        <v>153</v>
      </c>
      <c r="AA3101" t="s">
        <v>67</v>
      </c>
      <c r="AB3101" t="s">
        <v>715</v>
      </c>
      <c r="AC3101" t="s">
        <v>714</v>
      </c>
      <c r="AD3101" t="s">
        <v>392</v>
      </c>
    </row>
    <row r="3102" spans="1:30" hidden="1" x14ac:dyDescent="0.3">
      <c r="A3102" t="s">
        <v>13068</v>
      </c>
      <c r="B3102" t="s">
        <v>13069</v>
      </c>
      <c r="C3102" s="1" t="str">
        <f t="shared" si="514"/>
        <v>21:0506</v>
      </c>
      <c r="D3102" s="1" t="str">
        <f t="shared" si="521"/>
        <v>21:0168</v>
      </c>
      <c r="E3102" t="s">
        <v>13070</v>
      </c>
      <c r="F3102" t="s">
        <v>13071</v>
      </c>
      <c r="H3102">
        <v>54.083027600000001</v>
      </c>
      <c r="I3102">
        <v>-60.411126799999998</v>
      </c>
      <c r="J3102" s="1" t="str">
        <f t="shared" si="522"/>
        <v>NGR lake sediment grab sample</v>
      </c>
      <c r="K3102" s="1" t="str">
        <f t="shared" si="523"/>
        <v>&lt;177 micron (NGR)</v>
      </c>
      <c r="L3102">
        <v>39</v>
      </c>
      <c r="M3102" t="s">
        <v>210</v>
      </c>
      <c r="N3102">
        <v>763</v>
      </c>
      <c r="O3102" t="s">
        <v>232</v>
      </c>
      <c r="P3102" t="s">
        <v>92</v>
      </c>
      <c r="Q3102" t="s">
        <v>55</v>
      </c>
      <c r="R3102" t="s">
        <v>55</v>
      </c>
      <c r="S3102" t="s">
        <v>55</v>
      </c>
      <c r="T3102" t="s">
        <v>40</v>
      </c>
      <c r="U3102" t="s">
        <v>93</v>
      </c>
      <c r="V3102" t="s">
        <v>94</v>
      </c>
      <c r="W3102" t="s">
        <v>40</v>
      </c>
      <c r="X3102" t="s">
        <v>179</v>
      </c>
      <c r="Y3102" t="s">
        <v>95</v>
      </c>
      <c r="Z3102" t="s">
        <v>67</v>
      </c>
      <c r="AA3102" t="s">
        <v>134</v>
      </c>
      <c r="AB3102" t="s">
        <v>68</v>
      </c>
      <c r="AC3102" t="s">
        <v>461</v>
      </c>
      <c r="AD3102" t="s">
        <v>48</v>
      </c>
    </row>
    <row r="3103" spans="1:30" hidden="1" x14ac:dyDescent="0.3">
      <c r="A3103" t="s">
        <v>13072</v>
      </c>
      <c r="B3103" t="s">
        <v>13073</v>
      </c>
      <c r="C3103" s="1" t="str">
        <f t="shared" si="514"/>
        <v>21:0506</v>
      </c>
      <c r="D3103" s="1" t="str">
        <f t="shared" si="521"/>
        <v>21:0168</v>
      </c>
      <c r="E3103" t="s">
        <v>13074</v>
      </c>
      <c r="F3103" t="s">
        <v>13075</v>
      </c>
      <c r="H3103">
        <v>54.053929400000001</v>
      </c>
      <c r="I3103">
        <v>-60.390124</v>
      </c>
      <c r="J3103" s="1" t="str">
        <f t="shared" si="522"/>
        <v>NGR lake sediment grab sample</v>
      </c>
      <c r="K3103" s="1" t="str">
        <f t="shared" si="523"/>
        <v>&lt;177 micron (NGR)</v>
      </c>
      <c r="L3103">
        <v>39</v>
      </c>
      <c r="M3103" t="s">
        <v>221</v>
      </c>
      <c r="N3103">
        <v>764</v>
      </c>
      <c r="O3103" t="s">
        <v>270</v>
      </c>
      <c r="P3103" t="s">
        <v>202</v>
      </c>
      <c r="Q3103" t="s">
        <v>55</v>
      </c>
      <c r="R3103" t="s">
        <v>37</v>
      </c>
      <c r="S3103" t="s">
        <v>55</v>
      </c>
      <c r="T3103" t="s">
        <v>40</v>
      </c>
      <c r="U3103" t="s">
        <v>823</v>
      </c>
      <c r="V3103" t="s">
        <v>42</v>
      </c>
      <c r="W3103" t="s">
        <v>40</v>
      </c>
      <c r="X3103" t="s">
        <v>43</v>
      </c>
      <c r="Y3103" t="s">
        <v>95</v>
      </c>
      <c r="Z3103" t="s">
        <v>67</v>
      </c>
      <c r="AA3103" t="s">
        <v>204</v>
      </c>
      <c r="AB3103" t="s">
        <v>566</v>
      </c>
      <c r="AC3103" t="s">
        <v>884</v>
      </c>
      <c r="AD3103" t="s">
        <v>196</v>
      </c>
    </row>
    <row r="3104" spans="1:30" hidden="1" x14ac:dyDescent="0.3">
      <c r="A3104" t="s">
        <v>13076</v>
      </c>
      <c r="B3104" t="s">
        <v>13077</v>
      </c>
      <c r="C3104" s="1" t="str">
        <f t="shared" si="514"/>
        <v>21:0506</v>
      </c>
      <c r="D3104" s="1" t="str">
        <f t="shared" si="521"/>
        <v>21:0168</v>
      </c>
      <c r="E3104" t="s">
        <v>13078</v>
      </c>
      <c r="F3104" t="s">
        <v>13079</v>
      </c>
      <c r="H3104">
        <v>54.057695199999998</v>
      </c>
      <c r="I3104">
        <v>-60.423400399999998</v>
      </c>
      <c r="J3104" s="1" t="str">
        <f t="shared" si="522"/>
        <v>NGR lake sediment grab sample</v>
      </c>
      <c r="K3104" s="1" t="str">
        <f t="shared" si="523"/>
        <v>&lt;177 micron (NGR)</v>
      </c>
      <c r="L3104">
        <v>39</v>
      </c>
      <c r="M3104" t="s">
        <v>230</v>
      </c>
      <c r="N3104">
        <v>765</v>
      </c>
      <c r="O3104" t="s">
        <v>78</v>
      </c>
      <c r="P3104" t="s">
        <v>130</v>
      </c>
      <c r="Q3104" t="s">
        <v>55</v>
      </c>
      <c r="R3104" t="s">
        <v>37</v>
      </c>
      <c r="S3104" t="s">
        <v>39</v>
      </c>
      <c r="T3104" t="s">
        <v>40</v>
      </c>
      <c r="U3104" t="s">
        <v>105</v>
      </c>
      <c r="V3104" t="s">
        <v>179</v>
      </c>
      <c r="W3104" t="s">
        <v>40</v>
      </c>
      <c r="X3104" t="s">
        <v>179</v>
      </c>
      <c r="Y3104" t="s">
        <v>95</v>
      </c>
      <c r="Z3104" t="s">
        <v>164</v>
      </c>
      <c r="AA3104" t="s">
        <v>135</v>
      </c>
      <c r="AB3104" t="s">
        <v>2216</v>
      </c>
      <c r="AC3104" t="s">
        <v>565</v>
      </c>
      <c r="AD3104" t="s">
        <v>392</v>
      </c>
    </row>
    <row r="3105" spans="1:30" hidden="1" x14ac:dyDescent="0.3">
      <c r="A3105" t="s">
        <v>13080</v>
      </c>
      <c r="B3105" t="s">
        <v>13081</v>
      </c>
      <c r="C3105" s="1" t="str">
        <f t="shared" si="514"/>
        <v>21:0506</v>
      </c>
      <c r="D3105" s="1" t="str">
        <f t="shared" si="521"/>
        <v>21:0168</v>
      </c>
      <c r="E3105" t="s">
        <v>13082</v>
      </c>
      <c r="F3105" t="s">
        <v>13083</v>
      </c>
      <c r="H3105">
        <v>54.050191699999999</v>
      </c>
      <c r="I3105">
        <v>-60.493734400000001</v>
      </c>
      <c r="J3105" s="1" t="str">
        <f t="shared" si="522"/>
        <v>NGR lake sediment grab sample</v>
      </c>
      <c r="K3105" s="1" t="str">
        <f t="shared" si="523"/>
        <v>&lt;177 micron (NGR)</v>
      </c>
      <c r="L3105">
        <v>39</v>
      </c>
      <c r="M3105" t="s">
        <v>238</v>
      </c>
      <c r="N3105">
        <v>766</v>
      </c>
      <c r="O3105" t="s">
        <v>397</v>
      </c>
      <c r="P3105" t="s">
        <v>193</v>
      </c>
      <c r="Q3105" t="s">
        <v>37</v>
      </c>
      <c r="R3105" t="s">
        <v>136</v>
      </c>
      <c r="S3105" t="s">
        <v>55</v>
      </c>
      <c r="T3105" t="s">
        <v>40</v>
      </c>
      <c r="U3105" t="s">
        <v>3341</v>
      </c>
      <c r="V3105" t="s">
        <v>106</v>
      </c>
      <c r="W3105" t="s">
        <v>40</v>
      </c>
      <c r="X3105" t="s">
        <v>43</v>
      </c>
      <c r="Y3105" t="s">
        <v>37</v>
      </c>
      <c r="Z3105" t="s">
        <v>263</v>
      </c>
      <c r="AA3105" t="s">
        <v>135</v>
      </c>
      <c r="AB3105" t="s">
        <v>1373</v>
      </c>
      <c r="AC3105" t="s">
        <v>55</v>
      </c>
      <c r="AD3105" t="s">
        <v>409</v>
      </c>
    </row>
    <row r="3106" spans="1:30" hidden="1" x14ac:dyDescent="0.3">
      <c r="A3106" t="s">
        <v>13084</v>
      </c>
      <c r="B3106" t="s">
        <v>13085</v>
      </c>
      <c r="C3106" s="1" t="str">
        <f t="shared" si="514"/>
        <v>21:0506</v>
      </c>
      <c r="D3106" s="1" t="str">
        <f t="shared" si="521"/>
        <v>21:0168</v>
      </c>
      <c r="E3106" t="s">
        <v>13086</v>
      </c>
      <c r="F3106" t="s">
        <v>13087</v>
      </c>
      <c r="H3106">
        <v>54.061112000000001</v>
      </c>
      <c r="I3106">
        <v>-60.522648099999998</v>
      </c>
      <c r="J3106" s="1" t="str">
        <f t="shared" si="522"/>
        <v>NGR lake sediment grab sample</v>
      </c>
      <c r="K3106" s="1" t="str">
        <f t="shared" si="523"/>
        <v>&lt;177 micron (NGR)</v>
      </c>
      <c r="L3106">
        <v>39</v>
      </c>
      <c r="M3106" t="s">
        <v>246</v>
      </c>
      <c r="N3106">
        <v>767</v>
      </c>
      <c r="O3106" t="s">
        <v>192</v>
      </c>
      <c r="P3106" t="s">
        <v>202</v>
      </c>
      <c r="Q3106" t="s">
        <v>39</v>
      </c>
      <c r="R3106" t="s">
        <v>37</v>
      </c>
      <c r="S3106" t="s">
        <v>39</v>
      </c>
      <c r="T3106" t="s">
        <v>40</v>
      </c>
      <c r="U3106" t="s">
        <v>552</v>
      </c>
      <c r="V3106" t="s">
        <v>144</v>
      </c>
      <c r="W3106" t="s">
        <v>40</v>
      </c>
      <c r="X3106" t="s">
        <v>179</v>
      </c>
      <c r="Y3106" t="s">
        <v>95</v>
      </c>
      <c r="Z3106" t="s">
        <v>153</v>
      </c>
      <c r="AA3106" t="s">
        <v>214</v>
      </c>
      <c r="AB3106" t="s">
        <v>306</v>
      </c>
      <c r="AC3106" t="s">
        <v>167</v>
      </c>
      <c r="AD3106" t="s">
        <v>115</v>
      </c>
    </row>
    <row r="3107" spans="1:30" hidden="1" x14ac:dyDescent="0.3">
      <c r="A3107" t="s">
        <v>13088</v>
      </c>
      <c r="B3107" t="s">
        <v>13089</v>
      </c>
      <c r="C3107" s="1" t="str">
        <f t="shared" si="514"/>
        <v>21:0506</v>
      </c>
      <c r="D3107" s="1" t="str">
        <f t="shared" si="521"/>
        <v>21:0168</v>
      </c>
      <c r="E3107" t="s">
        <v>13090</v>
      </c>
      <c r="F3107" t="s">
        <v>13091</v>
      </c>
      <c r="H3107">
        <v>54.094109099999997</v>
      </c>
      <c r="I3107">
        <v>-60.562817600000002</v>
      </c>
      <c r="J3107" s="1" t="str">
        <f t="shared" si="522"/>
        <v>NGR lake sediment grab sample</v>
      </c>
      <c r="K3107" s="1" t="str">
        <f t="shared" si="523"/>
        <v>&lt;177 micron (NGR)</v>
      </c>
      <c r="L3107">
        <v>40</v>
      </c>
      <c r="M3107" t="s">
        <v>34</v>
      </c>
      <c r="N3107">
        <v>768</v>
      </c>
      <c r="O3107" t="s">
        <v>304</v>
      </c>
      <c r="P3107" t="s">
        <v>377</v>
      </c>
      <c r="Q3107" t="s">
        <v>95</v>
      </c>
      <c r="R3107" t="s">
        <v>68</v>
      </c>
      <c r="S3107" t="s">
        <v>68</v>
      </c>
      <c r="T3107" t="s">
        <v>40</v>
      </c>
      <c r="U3107" t="s">
        <v>1227</v>
      </c>
      <c r="V3107" t="s">
        <v>505</v>
      </c>
      <c r="W3107" t="s">
        <v>40</v>
      </c>
      <c r="X3107" t="s">
        <v>179</v>
      </c>
      <c r="Y3107" t="s">
        <v>136</v>
      </c>
      <c r="Z3107" t="s">
        <v>134</v>
      </c>
      <c r="AA3107" t="s">
        <v>214</v>
      </c>
      <c r="AB3107" t="s">
        <v>249</v>
      </c>
      <c r="AC3107" t="s">
        <v>38</v>
      </c>
      <c r="AD3107" t="s">
        <v>107</v>
      </c>
    </row>
    <row r="3108" spans="1:30" hidden="1" x14ac:dyDescent="0.3">
      <c r="A3108" t="s">
        <v>13092</v>
      </c>
      <c r="B3108" t="s">
        <v>13093</v>
      </c>
      <c r="C3108" s="1" t="str">
        <f t="shared" ref="C3108:C3171" si="524">HYPERLINK("http://geochem.nrcan.gc.ca/cdogs/content/bdl/bdl210506_e.htm", "21:0506")</f>
        <v>21:0506</v>
      </c>
      <c r="D3108" s="1" t="str">
        <f t="shared" si="521"/>
        <v>21:0168</v>
      </c>
      <c r="E3108" t="s">
        <v>13090</v>
      </c>
      <c r="F3108" t="s">
        <v>13094</v>
      </c>
      <c r="H3108">
        <v>54.094109099999997</v>
      </c>
      <c r="I3108">
        <v>-60.562817600000002</v>
      </c>
      <c r="J3108" s="1" t="str">
        <f t="shared" si="522"/>
        <v>NGR lake sediment grab sample</v>
      </c>
      <c r="K3108" s="1" t="str">
        <f t="shared" si="523"/>
        <v>&lt;177 micron (NGR)</v>
      </c>
      <c r="L3108">
        <v>40</v>
      </c>
      <c r="M3108" t="s">
        <v>52</v>
      </c>
      <c r="N3108">
        <v>769</v>
      </c>
      <c r="O3108" t="s">
        <v>510</v>
      </c>
      <c r="P3108" t="s">
        <v>204</v>
      </c>
      <c r="Q3108" t="s">
        <v>95</v>
      </c>
      <c r="R3108" t="s">
        <v>153</v>
      </c>
      <c r="S3108" t="s">
        <v>79</v>
      </c>
      <c r="T3108" t="s">
        <v>40</v>
      </c>
      <c r="U3108" t="s">
        <v>1175</v>
      </c>
      <c r="V3108" t="s">
        <v>1503</v>
      </c>
      <c r="W3108" t="s">
        <v>40</v>
      </c>
      <c r="X3108" t="s">
        <v>179</v>
      </c>
      <c r="Y3108" t="s">
        <v>136</v>
      </c>
      <c r="Z3108" t="s">
        <v>35</v>
      </c>
      <c r="AA3108" t="s">
        <v>204</v>
      </c>
      <c r="AB3108" t="s">
        <v>519</v>
      </c>
      <c r="AC3108" t="s">
        <v>6276</v>
      </c>
      <c r="AD3108" t="s">
        <v>392</v>
      </c>
    </row>
    <row r="3109" spans="1:30" hidden="1" x14ac:dyDescent="0.3">
      <c r="A3109" t="s">
        <v>13095</v>
      </c>
      <c r="B3109" t="s">
        <v>13096</v>
      </c>
      <c r="C3109" s="1" t="str">
        <f t="shared" si="524"/>
        <v>21:0506</v>
      </c>
      <c r="D3109" s="1" t="str">
        <f t="shared" si="521"/>
        <v>21:0168</v>
      </c>
      <c r="E3109" t="s">
        <v>13090</v>
      </c>
      <c r="F3109" t="s">
        <v>13097</v>
      </c>
      <c r="H3109">
        <v>54.094109099999997</v>
      </c>
      <c r="I3109">
        <v>-60.562817600000002</v>
      </c>
      <c r="J3109" s="1" t="str">
        <f t="shared" si="522"/>
        <v>NGR lake sediment grab sample</v>
      </c>
      <c r="K3109" s="1" t="str">
        <f t="shared" si="523"/>
        <v>&lt;177 micron (NGR)</v>
      </c>
      <c r="L3109">
        <v>40</v>
      </c>
      <c r="M3109" t="s">
        <v>65</v>
      </c>
      <c r="N3109">
        <v>770</v>
      </c>
      <c r="O3109" t="s">
        <v>1047</v>
      </c>
      <c r="P3109" t="s">
        <v>165</v>
      </c>
      <c r="Q3109" t="s">
        <v>95</v>
      </c>
      <c r="R3109" t="s">
        <v>68</v>
      </c>
      <c r="S3109" t="s">
        <v>68</v>
      </c>
      <c r="T3109" t="s">
        <v>40</v>
      </c>
      <c r="U3109" t="s">
        <v>1167</v>
      </c>
      <c r="V3109" t="s">
        <v>444</v>
      </c>
      <c r="W3109" t="s">
        <v>40</v>
      </c>
      <c r="X3109" t="s">
        <v>70</v>
      </c>
      <c r="Y3109" t="s">
        <v>55</v>
      </c>
      <c r="Z3109" t="s">
        <v>164</v>
      </c>
      <c r="AA3109" t="s">
        <v>204</v>
      </c>
      <c r="AB3109" t="s">
        <v>35</v>
      </c>
      <c r="AC3109" t="s">
        <v>3511</v>
      </c>
      <c r="AD3109" t="s">
        <v>241</v>
      </c>
    </row>
    <row r="3110" spans="1:30" hidden="1" x14ac:dyDescent="0.3">
      <c r="A3110" t="s">
        <v>13098</v>
      </c>
      <c r="B3110" t="s">
        <v>13099</v>
      </c>
      <c r="C3110" s="1" t="str">
        <f t="shared" si="524"/>
        <v>21:0506</v>
      </c>
      <c r="D3110" s="1" t="str">
        <f t="shared" si="521"/>
        <v>21:0168</v>
      </c>
      <c r="E3110" t="s">
        <v>13100</v>
      </c>
      <c r="F3110" t="s">
        <v>13101</v>
      </c>
      <c r="H3110">
        <v>54.121164499999999</v>
      </c>
      <c r="I3110">
        <v>-60.658533400000003</v>
      </c>
      <c r="J3110" s="1" t="str">
        <f t="shared" si="522"/>
        <v>NGR lake sediment grab sample</v>
      </c>
      <c r="K3110" s="1" t="str">
        <f t="shared" si="523"/>
        <v>&lt;177 micron (NGR)</v>
      </c>
      <c r="L3110">
        <v>40</v>
      </c>
      <c r="M3110" t="s">
        <v>76</v>
      </c>
      <c r="N3110">
        <v>771</v>
      </c>
      <c r="O3110" t="s">
        <v>193</v>
      </c>
      <c r="P3110" t="s">
        <v>37</v>
      </c>
      <c r="Q3110" t="s">
        <v>95</v>
      </c>
      <c r="R3110" t="s">
        <v>39</v>
      </c>
      <c r="S3110" t="s">
        <v>39</v>
      </c>
      <c r="T3110" t="s">
        <v>40</v>
      </c>
      <c r="U3110" t="s">
        <v>56</v>
      </c>
      <c r="V3110" t="s">
        <v>264</v>
      </c>
      <c r="W3110" t="s">
        <v>40</v>
      </c>
      <c r="X3110" t="s">
        <v>70</v>
      </c>
      <c r="Y3110" t="s">
        <v>95</v>
      </c>
      <c r="Z3110" t="s">
        <v>153</v>
      </c>
      <c r="AA3110" t="s">
        <v>67</v>
      </c>
      <c r="AB3110" t="s">
        <v>1090</v>
      </c>
      <c r="AC3110" t="s">
        <v>818</v>
      </c>
      <c r="AD3110" t="s">
        <v>61</v>
      </c>
    </row>
    <row r="3111" spans="1:30" hidden="1" x14ac:dyDescent="0.3">
      <c r="A3111" t="s">
        <v>13102</v>
      </c>
      <c r="B3111" t="s">
        <v>13103</v>
      </c>
      <c r="C3111" s="1" t="str">
        <f t="shared" si="524"/>
        <v>21:0506</v>
      </c>
      <c r="D3111" s="1" t="str">
        <f t="shared" si="521"/>
        <v>21:0168</v>
      </c>
      <c r="E3111" t="s">
        <v>13104</v>
      </c>
      <c r="F3111" t="s">
        <v>13105</v>
      </c>
      <c r="H3111">
        <v>54.164828999999997</v>
      </c>
      <c r="I3111">
        <v>-60.650245400000003</v>
      </c>
      <c r="J3111" s="1" t="str">
        <f t="shared" si="522"/>
        <v>NGR lake sediment grab sample</v>
      </c>
      <c r="K3111" s="1" t="str">
        <f t="shared" si="523"/>
        <v>&lt;177 micron (NGR)</v>
      </c>
      <c r="L3111">
        <v>40</v>
      </c>
      <c r="M3111" t="s">
        <v>91</v>
      </c>
      <c r="N3111">
        <v>772</v>
      </c>
      <c r="O3111" t="s">
        <v>1167</v>
      </c>
      <c r="P3111" t="s">
        <v>67</v>
      </c>
      <c r="Q3111" t="s">
        <v>39</v>
      </c>
      <c r="R3111" t="s">
        <v>38</v>
      </c>
      <c r="S3111" t="s">
        <v>164</v>
      </c>
      <c r="T3111" t="s">
        <v>194</v>
      </c>
      <c r="U3111" t="s">
        <v>12868</v>
      </c>
      <c r="V3111" t="s">
        <v>5153</v>
      </c>
      <c r="W3111" t="s">
        <v>40</v>
      </c>
      <c r="X3111" t="s">
        <v>339</v>
      </c>
      <c r="Y3111" t="s">
        <v>176</v>
      </c>
      <c r="Z3111" t="s">
        <v>214</v>
      </c>
      <c r="AA3111" t="s">
        <v>214</v>
      </c>
      <c r="AB3111" t="s">
        <v>168</v>
      </c>
      <c r="AC3111" t="s">
        <v>987</v>
      </c>
      <c r="AD3111" t="s">
        <v>48</v>
      </c>
    </row>
    <row r="3112" spans="1:30" hidden="1" x14ac:dyDescent="0.3">
      <c r="A3112" t="s">
        <v>13106</v>
      </c>
      <c r="B3112" t="s">
        <v>13107</v>
      </c>
      <c r="C3112" s="1" t="str">
        <f t="shared" si="524"/>
        <v>21:0506</v>
      </c>
      <c r="D3112" s="1" t="str">
        <f t="shared" si="521"/>
        <v>21:0168</v>
      </c>
      <c r="E3112" t="s">
        <v>13108</v>
      </c>
      <c r="F3112" t="s">
        <v>13109</v>
      </c>
      <c r="H3112">
        <v>54.188129699999998</v>
      </c>
      <c r="I3112">
        <v>-60.651100100000001</v>
      </c>
      <c r="J3112" s="1" t="str">
        <f t="shared" si="522"/>
        <v>NGR lake sediment grab sample</v>
      </c>
      <c r="K3112" s="1" t="str">
        <f t="shared" si="523"/>
        <v>&lt;177 micron (NGR)</v>
      </c>
      <c r="L3112">
        <v>40</v>
      </c>
      <c r="M3112" t="s">
        <v>102</v>
      </c>
      <c r="N3112">
        <v>773</v>
      </c>
      <c r="O3112" t="s">
        <v>477</v>
      </c>
      <c r="P3112" t="s">
        <v>130</v>
      </c>
      <c r="Q3112" t="s">
        <v>95</v>
      </c>
      <c r="R3112" t="s">
        <v>136</v>
      </c>
      <c r="S3112" t="s">
        <v>39</v>
      </c>
      <c r="T3112" t="s">
        <v>40</v>
      </c>
      <c r="U3112" t="s">
        <v>823</v>
      </c>
      <c r="V3112" t="s">
        <v>1027</v>
      </c>
      <c r="W3112" t="s">
        <v>40</v>
      </c>
      <c r="X3112" t="s">
        <v>70</v>
      </c>
      <c r="Y3112" t="s">
        <v>95</v>
      </c>
      <c r="Z3112" t="s">
        <v>67</v>
      </c>
      <c r="AA3112" t="s">
        <v>214</v>
      </c>
      <c r="AB3112" t="s">
        <v>247</v>
      </c>
      <c r="AC3112" t="s">
        <v>339</v>
      </c>
      <c r="AD3112" t="s">
        <v>314</v>
      </c>
    </row>
    <row r="3113" spans="1:30" hidden="1" x14ac:dyDescent="0.3">
      <c r="A3113" t="s">
        <v>13110</v>
      </c>
      <c r="B3113" t="s">
        <v>13111</v>
      </c>
      <c r="C3113" s="1" t="str">
        <f t="shared" si="524"/>
        <v>21:0506</v>
      </c>
      <c r="D3113" s="1" t="str">
        <f t="shared" si="521"/>
        <v>21:0168</v>
      </c>
      <c r="E3113" t="s">
        <v>13112</v>
      </c>
      <c r="F3113" t="s">
        <v>13113</v>
      </c>
      <c r="H3113">
        <v>54.226078100000002</v>
      </c>
      <c r="I3113">
        <v>-60.654882700000002</v>
      </c>
      <c r="J3113" s="1" t="str">
        <f t="shared" si="522"/>
        <v>NGR lake sediment grab sample</v>
      </c>
      <c r="K3113" s="1" t="str">
        <f t="shared" si="523"/>
        <v>&lt;177 micron (NGR)</v>
      </c>
      <c r="L3113">
        <v>40</v>
      </c>
      <c r="M3113" t="s">
        <v>113</v>
      </c>
      <c r="N3113">
        <v>774</v>
      </c>
      <c r="O3113" t="s">
        <v>256</v>
      </c>
      <c r="P3113" t="s">
        <v>153</v>
      </c>
      <c r="Q3113" t="s">
        <v>39</v>
      </c>
      <c r="R3113" t="s">
        <v>68</v>
      </c>
      <c r="S3113" t="s">
        <v>256</v>
      </c>
      <c r="T3113" t="s">
        <v>40</v>
      </c>
      <c r="U3113" t="s">
        <v>13114</v>
      </c>
      <c r="V3113" t="s">
        <v>293</v>
      </c>
      <c r="W3113" t="s">
        <v>40</v>
      </c>
      <c r="X3113" t="s">
        <v>740</v>
      </c>
      <c r="Y3113" t="s">
        <v>37</v>
      </c>
      <c r="Z3113" t="s">
        <v>204</v>
      </c>
      <c r="AA3113" t="s">
        <v>204</v>
      </c>
      <c r="AB3113" t="s">
        <v>589</v>
      </c>
      <c r="AC3113" t="s">
        <v>583</v>
      </c>
      <c r="AD3113" t="s">
        <v>48</v>
      </c>
    </row>
    <row r="3114" spans="1:30" hidden="1" x14ac:dyDescent="0.3">
      <c r="A3114" t="s">
        <v>13115</v>
      </c>
      <c r="B3114" t="s">
        <v>13116</v>
      </c>
      <c r="C3114" s="1" t="str">
        <f t="shared" si="524"/>
        <v>21:0506</v>
      </c>
      <c r="D3114" s="1" t="str">
        <f t="shared" si="521"/>
        <v>21:0168</v>
      </c>
      <c r="E3114" t="s">
        <v>13117</v>
      </c>
      <c r="F3114" t="s">
        <v>13118</v>
      </c>
      <c r="H3114">
        <v>54.290107200000001</v>
      </c>
      <c r="I3114">
        <v>-60.6448976</v>
      </c>
      <c r="J3114" s="1" t="str">
        <f t="shared" si="522"/>
        <v>NGR lake sediment grab sample</v>
      </c>
      <c r="K3114" s="1" t="str">
        <f t="shared" si="523"/>
        <v>&lt;177 micron (NGR)</v>
      </c>
      <c r="L3114">
        <v>40</v>
      </c>
      <c r="M3114" t="s">
        <v>127</v>
      </c>
      <c r="N3114">
        <v>775</v>
      </c>
      <c r="O3114" t="s">
        <v>414</v>
      </c>
      <c r="P3114" t="s">
        <v>68</v>
      </c>
      <c r="Q3114" t="s">
        <v>95</v>
      </c>
      <c r="R3114" t="s">
        <v>136</v>
      </c>
      <c r="S3114" t="s">
        <v>185</v>
      </c>
      <c r="T3114" t="s">
        <v>40</v>
      </c>
      <c r="U3114" t="s">
        <v>1384</v>
      </c>
      <c r="V3114" t="s">
        <v>677</v>
      </c>
      <c r="W3114" t="s">
        <v>40</v>
      </c>
      <c r="X3114" t="s">
        <v>39</v>
      </c>
      <c r="Y3114" t="s">
        <v>68</v>
      </c>
      <c r="Z3114" t="s">
        <v>204</v>
      </c>
      <c r="AA3114" t="s">
        <v>134</v>
      </c>
      <c r="AB3114" t="s">
        <v>1014</v>
      </c>
      <c r="AC3114" t="s">
        <v>2278</v>
      </c>
      <c r="AD3114" t="s">
        <v>155</v>
      </c>
    </row>
    <row r="3115" spans="1:30" hidden="1" x14ac:dyDescent="0.3">
      <c r="A3115" t="s">
        <v>13119</v>
      </c>
      <c r="B3115" t="s">
        <v>13120</v>
      </c>
      <c r="C3115" s="1" t="str">
        <f t="shared" si="524"/>
        <v>21:0506</v>
      </c>
      <c r="D3115" s="1" t="str">
        <f t="shared" si="521"/>
        <v>21:0168</v>
      </c>
      <c r="E3115" t="s">
        <v>13121</v>
      </c>
      <c r="F3115" t="s">
        <v>13122</v>
      </c>
      <c r="H3115">
        <v>54.323193099999997</v>
      </c>
      <c r="I3115">
        <v>-60.605343300000001</v>
      </c>
      <c r="J3115" s="1" t="str">
        <f t="shared" si="522"/>
        <v>NGR lake sediment grab sample</v>
      </c>
      <c r="K3115" s="1" t="str">
        <f t="shared" si="523"/>
        <v>&lt;177 micron (NGR)</v>
      </c>
      <c r="L3115">
        <v>40</v>
      </c>
      <c r="M3115" t="s">
        <v>142</v>
      </c>
      <c r="N3115">
        <v>776</v>
      </c>
      <c r="O3115" t="s">
        <v>54</v>
      </c>
      <c r="P3115" t="s">
        <v>38</v>
      </c>
      <c r="Q3115" t="s">
        <v>39</v>
      </c>
      <c r="R3115" t="s">
        <v>38</v>
      </c>
      <c r="S3115" t="s">
        <v>39</v>
      </c>
      <c r="T3115" t="s">
        <v>40</v>
      </c>
      <c r="U3115" t="s">
        <v>304</v>
      </c>
      <c r="V3115" t="s">
        <v>390</v>
      </c>
      <c r="W3115" t="s">
        <v>40</v>
      </c>
      <c r="X3115" t="s">
        <v>179</v>
      </c>
      <c r="Y3115" t="s">
        <v>95</v>
      </c>
      <c r="Z3115" t="s">
        <v>153</v>
      </c>
      <c r="AA3115" t="s">
        <v>135</v>
      </c>
      <c r="AB3115" t="s">
        <v>2747</v>
      </c>
      <c r="AC3115" t="s">
        <v>714</v>
      </c>
      <c r="AD3115" t="s">
        <v>314</v>
      </c>
    </row>
    <row r="3116" spans="1:30" hidden="1" x14ac:dyDescent="0.3">
      <c r="A3116" t="s">
        <v>13123</v>
      </c>
      <c r="B3116" t="s">
        <v>13124</v>
      </c>
      <c r="C3116" s="1" t="str">
        <f t="shared" si="524"/>
        <v>21:0506</v>
      </c>
      <c r="D3116" s="1" t="str">
        <f>HYPERLINK("http://geochem.nrcan.gc.ca/cdogs/content/svy/svy_e.htm", "")</f>
        <v/>
      </c>
      <c r="G3116" s="1" t="str">
        <f>HYPERLINK("http://geochem.nrcan.gc.ca/cdogs/content/cr_/cr_00055_e.htm", "55")</f>
        <v>55</v>
      </c>
      <c r="J3116" t="s">
        <v>161</v>
      </c>
      <c r="K3116" t="s">
        <v>162</v>
      </c>
      <c r="L3116">
        <v>40</v>
      </c>
      <c r="M3116" t="s">
        <v>163</v>
      </c>
      <c r="N3116">
        <v>777</v>
      </c>
      <c r="O3116" t="s">
        <v>329</v>
      </c>
      <c r="P3116" t="s">
        <v>176</v>
      </c>
      <c r="Q3116" t="s">
        <v>55</v>
      </c>
      <c r="R3116" t="s">
        <v>193</v>
      </c>
      <c r="S3116" t="s">
        <v>37</v>
      </c>
      <c r="T3116" t="s">
        <v>40</v>
      </c>
      <c r="U3116" t="s">
        <v>155</v>
      </c>
      <c r="V3116" t="s">
        <v>47</v>
      </c>
      <c r="W3116" t="s">
        <v>117</v>
      </c>
      <c r="X3116" t="s">
        <v>39</v>
      </c>
      <c r="Y3116" t="s">
        <v>55</v>
      </c>
      <c r="Z3116" t="s">
        <v>164</v>
      </c>
      <c r="AA3116" t="s">
        <v>258</v>
      </c>
      <c r="AB3116" t="s">
        <v>992</v>
      </c>
      <c r="AC3116" t="s">
        <v>3674</v>
      </c>
      <c r="AD3116" t="s">
        <v>122</v>
      </c>
    </row>
    <row r="3117" spans="1:30" hidden="1" x14ac:dyDescent="0.3">
      <c r="A3117" t="s">
        <v>13125</v>
      </c>
      <c r="B3117" t="s">
        <v>13126</v>
      </c>
      <c r="C3117" s="1" t="str">
        <f t="shared" si="524"/>
        <v>21:0506</v>
      </c>
      <c r="D3117" s="1" t="str">
        <f t="shared" ref="D3117:D3139" si="525">HYPERLINK("http://geochem.nrcan.gc.ca/cdogs/content/svy/svy210168_e.htm", "21:0168")</f>
        <v>21:0168</v>
      </c>
      <c r="E3117" t="s">
        <v>13127</v>
      </c>
      <c r="F3117" t="s">
        <v>13128</v>
      </c>
      <c r="H3117">
        <v>54.317044299999999</v>
      </c>
      <c r="I3117">
        <v>-60.505580399999999</v>
      </c>
      <c r="J3117" s="1" t="str">
        <f t="shared" ref="J3117:J3139" si="526">HYPERLINK("http://geochem.nrcan.gc.ca/cdogs/content/kwd/kwd020027_e.htm", "NGR lake sediment grab sample")</f>
        <v>NGR lake sediment grab sample</v>
      </c>
      <c r="K3117" s="1" t="str">
        <f t="shared" ref="K3117:K3139" si="527">HYPERLINK("http://geochem.nrcan.gc.ca/cdogs/content/kwd/kwd080006_e.htm", "&lt;177 micron (NGR)")</f>
        <v>&lt;177 micron (NGR)</v>
      </c>
      <c r="L3117">
        <v>40</v>
      </c>
      <c r="M3117" t="s">
        <v>150</v>
      </c>
      <c r="N3117">
        <v>778</v>
      </c>
      <c r="O3117" t="s">
        <v>165</v>
      </c>
      <c r="P3117" t="s">
        <v>202</v>
      </c>
      <c r="Q3117" t="s">
        <v>39</v>
      </c>
      <c r="R3117" t="s">
        <v>55</v>
      </c>
      <c r="S3117" t="s">
        <v>39</v>
      </c>
      <c r="T3117" t="s">
        <v>194</v>
      </c>
      <c r="U3117" t="s">
        <v>129</v>
      </c>
      <c r="V3117" t="s">
        <v>117</v>
      </c>
      <c r="W3117" t="s">
        <v>40</v>
      </c>
      <c r="X3117" t="s">
        <v>179</v>
      </c>
      <c r="Y3117" t="s">
        <v>39</v>
      </c>
      <c r="Z3117" t="s">
        <v>67</v>
      </c>
      <c r="AA3117" t="s">
        <v>214</v>
      </c>
      <c r="AB3117" t="s">
        <v>1182</v>
      </c>
      <c r="AC3117" t="s">
        <v>1503</v>
      </c>
      <c r="AD3117" t="s">
        <v>258</v>
      </c>
    </row>
    <row r="3118" spans="1:30" hidden="1" x14ac:dyDescent="0.3">
      <c r="A3118" t="s">
        <v>13129</v>
      </c>
      <c r="B3118" t="s">
        <v>13130</v>
      </c>
      <c r="C3118" s="1" t="str">
        <f t="shared" si="524"/>
        <v>21:0506</v>
      </c>
      <c r="D3118" s="1" t="str">
        <f t="shared" si="525"/>
        <v>21:0168</v>
      </c>
      <c r="E3118" t="s">
        <v>13131</v>
      </c>
      <c r="F3118" t="s">
        <v>13132</v>
      </c>
      <c r="H3118">
        <v>54.327660600000002</v>
      </c>
      <c r="I3118">
        <v>-60.470575799999999</v>
      </c>
      <c r="J3118" s="1" t="str">
        <f t="shared" si="526"/>
        <v>NGR lake sediment grab sample</v>
      </c>
      <c r="K3118" s="1" t="str">
        <f t="shared" si="527"/>
        <v>&lt;177 micron (NGR)</v>
      </c>
      <c r="L3118">
        <v>40</v>
      </c>
      <c r="M3118" t="s">
        <v>175</v>
      </c>
      <c r="N3118">
        <v>779</v>
      </c>
      <c r="O3118" t="s">
        <v>204</v>
      </c>
      <c r="P3118" t="s">
        <v>79</v>
      </c>
      <c r="Q3118" t="s">
        <v>95</v>
      </c>
      <c r="R3118" t="s">
        <v>37</v>
      </c>
      <c r="S3118" t="s">
        <v>55</v>
      </c>
      <c r="T3118" t="s">
        <v>40</v>
      </c>
      <c r="U3118" t="s">
        <v>524</v>
      </c>
      <c r="V3118" t="s">
        <v>351</v>
      </c>
      <c r="W3118" t="s">
        <v>40</v>
      </c>
      <c r="X3118" t="s">
        <v>39</v>
      </c>
      <c r="Y3118" t="s">
        <v>38</v>
      </c>
      <c r="Z3118" t="s">
        <v>67</v>
      </c>
      <c r="AA3118" t="s">
        <v>204</v>
      </c>
      <c r="AB3118" t="s">
        <v>6229</v>
      </c>
      <c r="AC3118" t="s">
        <v>1411</v>
      </c>
      <c r="AD3118" t="s">
        <v>203</v>
      </c>
    </row>
    <row r="3119" spans="1:30" hidden="1" x14ac:dyDescent="0.3">
      <c r="A3119" t="s">
        <v>13133</v>
      </c>
      <c r="B3119" t="s">
        <v>13134</v>
      </c>
      <c r="C3119" s="1" t="str">
        <f t="shared" si="524"/>
        <v>21:0506</v>
      </c>
      <c r="D3119" s="1" t="str">
        <f t="shared" si="525"/>
        <v>21:0168</v>
      </c>
      <c r="E3119" t="s">
        <v>13135</v>
      </c>
      <c r="F3119" t="s">
        <v>13136</v>
      </c>
      <c r="H3119">
        <v>54.313132400000001</v>
      </c>
      <c r="I3119">
        <v>-60.426815699999999</v>
      </c>
      <c r="J3119" s="1" t="str">
        <f t="shared" si="526"/>
        <v>NGR lake sediment grab sample</v>
      </c>
      <c r="K3119" s="1" t="str">
        <f t="shared" si="527"/>
        <v>&lt;177 micron (NGR)</v>
      </c>
      <c r="L3119">
        <v>40</v>
      </c>
      <c r="M3119" t="s">
        <v>184</v>
      </c>
      <c r="N3119">
        <v>780</v>
      </c>
      <c r="O3119" t="s">
        <v>247</v>
      </c>
      <c r="P3119" t="s">
        <v>153</v>
      </c>
      <c r="Q3119" t="s">
        <v>95</v>
      </c>
      <c r="R3119" t="s">
        <v>55</v>
      </c>
      <c r="S3119" t="s">
        <v>55</v>
      </c>
      <c r="T3119" t="s">
        <v>40</v>
      </c>
      <c r="U3119" t="s">
        <v>665</v>
      </c>
      <c r="V3119" t="s">
        <v>57</v>
      </c>
      <c r="W3119" t="s">
        <v>40</v>
      </c>
      <c r="X3119" t="s">
        <v>179</v>
      </c>
      <c r="Y3119" t="s">
        <v>55</v>
      </c>
      <c r="Z3119" t="s">
        <v>35</v>
      </c>
      <c r="AA3119" t="s">
        <v>204</v>
      </c>
      <c r="AB3119" t="s">
        <v>202</v>
      </c>
      <c r="AC3119" t="s">
        <v>4903</v>
      </c>
      <c r="AD3119" t="s">
        <v>48</v>
      </c>
    </row>
    <row r="3120" spans="1:30" hidden="1" x14ac:dyDescent="0.3">
      <c r="A3120" t="s">
        <v>13137</v>
      </c>
      <c r="B3120" t="s">
        <v>13138</v>
      </c>
      <c r="C3120" s="1" t="str">
        <f t="shared" si="524"/>
        <v>21:0506</v>
      </c>
      <c r="D3120" s="1" t="str">
        <f t="shared" si="525"/>
        <v>21:0168</v>
      </c>
      <c r="E3120" t="s">
        <v>13139</v>
      </c>
      <c r="F3120" t="s">
        <v>13140</v>
      </c>
      <c r="H3120">
        <v>54.339687699999999</v>
      </c>
      <c r="I3120">
        <v>-60.4317876</v>
      </c>
      <c r="J3120" s="1" t="str">
        <f t="shared" si="526"/>
        <v>NGR lake sediment grab sample</v>
      </c>
      <c r="K3120" s="1" t="str">
        <f t="shared" si="527"/>
        <v>&lt;177 micron (NGR)</v>
      </c>
      <c r="L3120">
        <v>40</v>
      </c>
      <c r="M3120" t="s">
        <v>191</v>
      </c>
      <c r="N3120">
        <v>781</v>
      </c>
      <c r="O3120" t="s">
        <v>108</v>
      </c>
      <c r="P3120" t="s">
        <v>38</v>
      </c>
      <c r="Q3120" t="s">
        <v>39</v>
      </c>
      <c r="R3120" t="s">
        <v>37</v>
      </c>
      <c r="S3120" t="s">
        <v>39</v>
      </c>
      <c r="T3120" t="s">
        <v>40</v>
      </c>
      <c r="U3120" t="s">
        <v>82</v>
      </c>
      <c r="V3120" t="s">
        <v>271</v>
      </c>
      <c r="W3120" t="s">
        <v>40</v>
      </c>
      <c r="X3120" t="s">
        <v>70</v>
      </c>
      <c r="Y3120" t="s">
        <v>39</v>
      </c>
      <c r="Z3120" t="s">
        <v>185</v>
      </c>
      <c r="AA3120" t="s">
        <v>134</v>
      </c>
      <c r="AB3120" t="s">
        <v>2291</v>
      </c>
      <c r="AC3120" t="s">
        <v>339</v>
      </c>
      <c r="AD3120" t="s">
        <v>107</v>
      </c>
    </row>
    <row r="3121" spans="1:30" hidden="1" x14ac:dyDescent="0.3">
      <c r="A3121" t="s">
        <v>13141</v>
      </c>
      <c r="B3121" t="s">
        <v>13142</v>
      </c>
      <c r="C3121" s="1" t="str">
        <f t="shared" si="524"/>
        <v>21:0506</v>
      </c>
      <c r="D3121" s="1" t="str">
        <f t="shared" si="525"/>
        <v>21:0168</v>
      </c>
      <c r="E3121" t="s">
        <v>13143</v>
      </c>
      <c r="F3121" t="s">
        <v>13144</v>
      </c>
      <c r="H3121">
        <v>54.379886399999997</v>
      </c>
      <c r="I3121">
        <v>-60.387971200000003</v>
      </c>
      <c r="J3121" s="1" t="str">
        <f t="shared" si="526"/>
        <v>NGR lake sediment grab sample</v>
      </c>
      <c r="K3121" s="1" t="str">
        <f t="shared" si="527"/>
        <v>&lt;177 micron (NGR)</v>
      </c>
      <c r="L3121">
        <v>40</v>
      </c>
      <c r="M3121" t="s">
        <v>201</v>
      </c>
      <c r="N3121">
        <v>782</v>
      </c>
      <c r="O3121" t="s">
        <v>391</v>
      </c>
      <c r="P3121" t="s">
        <v>185</v>
      </c>
      <c r="Q3121" t="s">
        <v>95</v>
      </c>
      <c r="R3121" t="s">
        <v>131</v>
      </c>
      <c r="S3121" t="s">
        <v>68</v>
      </c>
      <c r="T3121" t="s">
        <v>40</v>
      </c>
      <c r="U3121" t="s">
        <v>3026</v>
      </c>
      <c r="V3121" t="s">
        <v>1503</v>
      </c>
      <c r="W3121" t="s">
        <v>40</v>
      </c>
      <c r="X3121" t="s">
        <v>39</v>
      </c>
      <c r="Y3121" t="s">
        <v>193</v>
      </c>
      <c r="Z3121" t="s">
        <v>35</v>
      </c>
      <c r="AA3121" t="s">
        <v>135</v>
      </c>
      <c r="AB3121" t="s">
        <v>1378</v>
      </c>
      <c r="AC3121" t="s">
        <v>8518</v>
      </c>
      <c r="AD3121" t="s">
        <v>354</v>
      </c>
    </row>
    <row r="3122" spans="1:30" hidden="1" x14ac:dyDescent="0.3">
      <c r="A3122" t="s">
        <v>13145</v>
      </c>
      <c r="B3122" t="s">
        <v>13146</v>
      </c>
      <c r="C3122" s="1" t="str">
        <f t="shared" si="524"/>
        <v>21:0506</v>
      </c>
      <c r="D3122" s="1" t="str">
        <f t="shared" si="525"/>
        <v>21:0168</v>
      </c>
      <c r="E3122" t="s">
        <v>13147</v>
      </c>
      <c r="F3122" t="s">
        <v>13148</v>
      </c>
      <c r="H3122">
        <v>54.484832599999997</v>
      </c>
      <c r="I3122">
        <v>-60.279325100000001</v>
      </c>
      <c r="J3122" s="1" t="str">
        <f t="shared" si="526"/>
        <v>NGR lake sediment grab sample</v>
      </c>
      <c r="K3122" s="1" t="str">
        <f t="shared" si="527"/>
        <v>&lt;177 micron (NGR)</v>
      </c>
      <c r="L3122">
        <v>40</v>
      </c>
      <c r="M3122" t="s">
        <v>210</v>
      </c>
      <c r="N3122">
        <v>783</v>
      </c>
      <c r="O3122" t="s">
        <v>576</v>
      </c>
      <c r="P3122" t="s">
        <v>193</v>
      </c>
      <c r="Q3122" t="s">
        <v>39</v>
      </c>
      <c r="R3122" t="s">
        <v>176</v>
      </c>
      <c r="S3122" t="s">
        <v>119</v>
      </c>
      <c r="T3122" t="s">
        <v>40</v>
      </c>
      <c r="U3122" t="s">
        <v>13149</v>
      </c>
      <c r="V3122" t="s">
        <v>1503</v>
      </c>
      <c r="W3122" t="s">
        <v>40</v>
      </c>
      <c r="X3122" t="s">
        <v>740</v>
      </c>
      <c r="Y3122" t="s">
        <v>136</v>
      </c>
      <c r="Z3122" t="s">
        <v>204</v>
      </c>
      <c r="AA3122" t="s">
        <v>67</v>
      </c>
      <c r="AB3122" t="s">
        <v>631</v>
      </c>
      <c r="AC3122" t="s">
        <v>715</v>
      </c>
      <c r="AD3122" t="s">
        <v>1529</v>
      </c>
    </row>
    <row r="3123" spans="1:30" hidden="1" x14ac:dyDescent="0.3">
      <c r="A3123" t="s">
        <v>13150</v>
      </c>
      <c r="B3123" t="s">
        <v>13151</v>
      </c>
      <c r="C3123" s="1" t="str">
        <f t="shared" si="524"/>
        <v>21:0506</v>
      </c>
      <c r="D3123" s="1" t="str">
        <f t="shared" si="525"/>
        <v>21:0168</v>
      </c>
      <c r="E3123" t="s">
        <v>13152</v>
      </c>
      <c r="F3123" t="s">
        <v>13153</v>
      </c>
      <c r="H3123">
        <v>54.511310100000003</v>
      </c>
      <c r="I3123">
        <v>-60.292953599999997</v>
      </c>
      <c r="J3123" s="1" t="str">
        <f t="shared" si="526"/>
        <v>NGR lake sediment grab sample</v>
      </c>
      <c r="K3123" s="1" t="str">
        <f t="shared" si="527"/>
        <v>&lt;177 micron (NGR)</v>
      </c>
      <c r="L3123">
        <v>40</v>
      </c>
      <c r="M3123" t="s">
        <v>221</v>
      </c>
      <c r="N3123">
        <v>784</v>
      </c>
      <c r="O3123" t="s">
        <v>648</v>
      </c>
      <c r="P3123" t="s">
        <v>165</v>
      </c>
      <c r="Q3123" t="s">
        <v>37</v>
      </c>
      <c r="R3123" t="s">
        <v>119</v>
      </c>
      <c r="S3123" t="s">
        <v>68</v>
      </c>
      <c r="T3123" t="s">
        <v>40</v>
      </c>
      <c r="U3123" t="s">
        <v>3550</v>
      </c>
      <c r="V3123" t="s">
        <v>677</v>
      </c>
      <c r="W3123" t="s">
        <v>40</v>
      </c>
      <c r="X3123" t="s">
        <v>70</v>
      </c>
      <c r="Y3123" t="s">
        <v>79</v>
      </c>
      <c r="Z3123" t="s">
        <v>135</v>
      </c>
      <c r="AA3123" t="s">
        <v>214</v>
      </c>
      <c r="AB3123" t="s">
        <v>566</v>
      </c>
      <c r="AC3123" t="s">
        <v>131</v>
      </c>
      <c r="AD3123" t="s">
        <v>354</v>
      </c>
    </row>
    <row r="3124" spans="1:30" hidden="1" x14ac:dyDescent="0.3">
      <c r="A3124" t="s">
        <v>13154</v>
      </c>
      <c r="B3124" t="s">
        <v>13155</v>
      </c>
      <c r="C3124" s="1" t="str">
        <f t="shared" si="524"/>
        <v>21:0506</v>
      </c>
      <c r="D3124" s="1" t="str">
        <f t="shared" si="525"/>
        <v>21:0168</v>
      </c>
      <c r="E3124" t="s">
        <v>13156</v>
      </c>
      <c r="F3124" t="s">
        <v>13157</v>
      </c>
      <c r="H3124">
        <v>54.498895500000003</v>
      </c>
      <c r="I3124">
        <v>-60.348145700000003</v>
      </c>
      <c r="J3124" s="1" t="str">
        <f t="shared" si="526"/>
        <v>NGR lake sediment grab sample</v>
      </c>
      <c r="K3124" s="1" t="str">
        <f t="shared" si="527"/>
        <v>&lt;177 micron (NGR)</v>
      </c>
      <c r="L3124">
        <v>40</v>
      </c>
      <c r="M3124" t="s">
        <v>230</v>
      </c>
      <c r="N3124">
        <v>785</v>
      </c>
      <c r="O3124" t="s">
        <v>1520</v>
      </c>
      <c r="P3124" t="s">
        <v>54</v>
      </c>
      <c r="Q3124" t="s">
        <v>136</v>
      </c>
      <c r="R3124" t="s">
        <v>36</v>
      </c>
      <c r="S3124" t="s">
        <v>202</v>
      </c>
      <c r="T3124" t="s">
        <v>40</v>
      </c>
      <c r="U3124" t="s">
        <v>739</v>
      </c>
      <c r="V3124" t="s">
        <v>677</v>
      </c>
      <c r="W3124" t="s">
        <v>40</v>
      </c>
      <c r="X3124" t="s">
        <v>38</v>
      </c>
      <c r="Y3124" t="s">
        <v>38</v>
      </c>
      <c r="Z3124" t="s">
        <v>35</v>
      </c>
      <c r="AA3124" t="s">
        <v>214</v>
      </c>
      <c r="AB3124" t="s">
        <v>285</v>
      </c>
      <c r="AC3124" t="s">
        <v>3439</v>
      </c>
      <c r="AD3124" t="s">
        <v>480</v>
      </c>
    </row>
    <row r="3125" spans="1:30" hidden="1" x14ac:dyDescent="0.3">
      <c r="A3125" t="s">
        <v>13158</v>
      </c>
      <c r="B3125" t="s">
        <v>13159</v>
      </c>
      <c r="C3125" s="1" t="str">
        <f t="shared" si="524"/>
        <v>21:0506</v>
      </c>
      <c r="D3125" s="1" t="str">
        <f t="shared" si="525"/>
        <v>21:0168</v>
      </c>
      <c r="E3125" t="s">
        <v>13160</v>
      </c>
      <c r="F3125" t="s">
        <v>13161</v>
      </c>
      <c r="H3125">
        <v>54.500017900000003</v>
      </c>
      <c r="I3125">
        <v>-60.405224799999999</v>
      </c>
      <c r="J3125" s="1" t="str">
        <f t="shared" si="526"/>
        <v>NGR lake sediment grab sample</v>
      </c>
      <c r="K3125" s="1" t="str">
        <f t="shared" si="527"/>
        <v>&lt;177 micron (NGR)</v>
      </c>
      <c r="L3125">
        <v>40</v>
      </c>
      <c r="M3125" t="s">
        <v>238</v>
      </c>
      <c r="N3125">
        <v>786</v>
      </c>
      <c r="O3125" t="s">
        <v>546</v>
      </c>
      <c r="P3125" t="s">
        <v>247</v>
      </c>
      <c r="Q3125" t="s">
        <v>37</v>
      </c>
      <c r="R3125" t="s">
        <v>145</v>
      </c>
      <c r="S3125" t="s">
        <v>79</v>
      </c>
      <c r="T3125" t="s">
        <v>40</v>
      </c>
      <c r="U3125" t="s">
        <v>305</v>
      </c>
      <c r="V3125" t="s">
        <v>620</v>
      </c>
      <c r="W3125" t="s">
        <v>194</v>
      </c>
      <c r="X3125" t="s">
        <v>70</v>
      </c>
      <c r="Y3125" t="s">
        <v>185</v>
      </c>
      <c r="Z3125" t="s">
        <v>135</v>
      </c>
      <c r="AA3125" t="s">
        <v>204</v>
      </c>
      <c r="AB3125" t="s">
        <v>330</v>
      </c>
      <c r="AC3125" t="s">
        <v>997</v>
      </c>
      <c r="AD3125" t="s">
        <v>480</v>
      </c>
    </row>
    <row r="3126" spans="1:30" hidden="1" x14ac:dyDescent="0.3">
      <c r="A3126" t="s">
        <v>13162</v>
      </c>
      <c r="B3126" t="s">
        <v>13163</v>
      </c>
      <c r="C3126" s="1" t="str">
        <f t="shared" si="524"/>
        <v>21:0506</v>
      </c>
      <c r="D3126" s="1" t="str">
        <f t="shared" si="525"/>
        <v>21:0168</v>
      </c>
      <c r="E3126" t="s">
        <v>13164</v>
      </c>
      <c r="F3126" t="s">
        <v>13165</v>
      </c>
      <c r="H3126">
        <v>54.489709599999998</v>
      </c>
      <c r="I3126">
        <v>-60.399531400000001</v>
      </c>
      <c r="J3126" s="1" t="str">
        <f t="shared" si="526"/>
        <v>NGR lake sediment grab sample</v>
      </c>
      <c r="K3126" s="1" t="str">
        <f t="shared" si="527"/>
        <v>&lt;177 micron (NGR)</v>
      </c>
      <c r="L3126">
        <v>40</v>
      </c>
      <c r="M3126" t="s">
        <v>246</v>
      </c>
      <c r="N3126">
        <v>787</v>
      </c>
      <c r="O3126" t="s">
        <v>145</v>
      </c>
      <c r="P3126" t="s">
        <v>153</v>
      </c>
      <c r="Q3126" t="s">
        <v>37</v>
      </c>
      <c r="R3126" t="s">
        <v>131</v>
      </c>
      <c r="S3126" t="s">
        <v>55</v>
      </c>
      <c r="T3126" t="s">
        <v>40</v>
      </c>
      <c r="U3126" t="s">
        <v>552</v>
      </c>
      <c r="V3126" t="s">
        <v>248</v>
      </c>
      <c r="W3126" t="s">
        <v>40</v>
      </c>
      <c r="X3126" t="s">
        <v>179</v>
      </c>
      <c r="Y3126" t="s">
        <v>95</v>
      </c>
      <c r="Z3126" t="s">
        <v>134</v>
      </c>
      <c r="AA3126" t="s">
        <v>58</v>
      </c>
      <c r="AB3126" t="s">
        <v>554</v>
      </c>
      <c r="AC3126" t="s">
        <v>565</v>
      </c>
      <c r="AD3126" t="s">
        <v>45</v>
      </c>
    </row>
    <row r="3127" spans="1:30" hidden="1" x14ac:dyDescent="0.3">
      <c r="A3127" t="s">
        <v>13166</v>
      </c>
      <c r="B3127" t="s">
        <v>13167</v>
      </c>
      <c r="C3127" s="1" t="str">
        <f t="shared" si="524"/>
        <v>21:0506</v>
      </c>
      <c r="D3127" s="1" t="str">
        <f t="shared" si="525"/>
        <v>21:0168</v>
      </c>
      <c r="E3127" t="s">
        <v>13168</v>
      </c>
      <c r="F3127" t="s">
        <v>13169</v>
      </c>
      <c r="H3127">
        <v>54.266474199999998</v>
      </c>
      <c r="I3127">
        <v>-60.697080200000002</v>
      </c>
      <c r="J3127" s="1" t="str">
        <f t="shared" si="526"/>
        <v>NGR lake sediment grab sample</v>
      </c>
      <c r="K3127" s="1" t="str">
        <f t="shared" si="527"/>
        <v>&lt;177 micron (NGR)</v>
      </c>
      <c r="L3127">
        <v>41</v>
      </c>
      <c r="M3127" t="s">
        <v>34</v>
      </c>
      <c r="N3127">
        <v>788</v>
      </c>
      <c r="O3127" t="s">
        <v>247</v>
      </c>
      <c r="P3127" t="s">
        <v>119</v>
      </c>
      <c r="Q3127" t="s">
        <v>39</v>
      </c>
      <c r="R3127" t="s">
        <v>68</v>
      </c>
      <c r="S3127" t="s">
        <v>39</v>
      </c>
      <c r="T3127" t="s">
        <v>194</v>
      </c>
      <c r="U3127" t="s">
        <v>41</v>
      </c>
      <c r="V3127" t="s">
        <v>264</v>
      </c>
      <c r="W3127" t="s">
        <v>40</v>
      </c>
      <c r="X3127" t="s">
        <v>43</v>
      </c>
      <c r="Y3127" t="s">
        <v>55</v>
      </c>
      <c r="Z3127" t="s">
        <v>67</v>
      </c>
      <c r="AA3127" t="s">
        <v>44</v>
      </c>
      <c r="AB3127" t="s">
        <v>66</v>
      </c>
      <c r="AC3127" t="s">
        <v>316</v>
      </c>
      <c r="AD3127" t="s">
        <v>45</v>
      </c>
    </row>
    <row r="3128" spans="1:30" hidden="1" x14ac:dyDescent="0.3">
      <c r="A3128" t="s">
        <v>13170</v>
      </c>
      <c r="B3128" t="s">
        <v>13171</v>
      </c>
      <c r="C3128" s="1" t="str">
        <f t="shared" si="524"/>
        <v>21:0506</v>
      </c>
      <c r="D3128" s="1" t="str">
        <f t="shared" si="525"/>
        <v>21:0168</v>
      </c>
      <c r="E3128" t="s">
        <v>13172</v>
      </c>
      <c r="F3128" t="s">
        <v>13173</v>
      </c>
      <c r="H3128">
        <v>54.455983799999998</v>
      </c>
      <c r="I3128">
        <v>-60.377755100000002</v>
      </c>
      <c r="J3128" s="1" t="str">
        <f t="shared" si="526"/>
        <v>NGR lake sediment grab sample</v>
      </c>
      <c r="K3128" s="1" t="str">
        <f t="shared" si="527"/>
        <v>&lt;177 micron (NGR)</v>
      </c>
      <c r="L3128">
        <v>41</v>
      </c>
      <c r="M3128" t="s">
        <v>76</v>
      </c>
      <c r="N3128">
        <v>789</v>
      </c>
      <c r="O3128" t="s">
        <v>164</v>
      </c>
      <c r="P3128" t="s">
        <v>136</v>
      </c>
      <c r="Q3128" t="s">
        <v>68</v>
      </c>
      <c r="R3128" t="s">
        <v>38</v>
      </c>
      <c r="S3128" t="s">
        <v>37</v>
      </c>
      <c r="T3128" t="s">
        <v>40</v>
      </c>
      <c r="U3128" t="s">
        <v>478</v>
      </c>
      <c r="V3128" t="s">
        <v>415</v>
      </c>
      <c r="W3128" t="s">
        <v>40</v>
      </c>
      <c r="X3128" t="s">
        <v>43</v>
      </c>
      <c r="Y3128" t="s">
        <v>68</v>
      </c>
      <c r="Z3128" t="s">
        <v>164</v>
      </c>
      <c r="AA3128" t="s">
        <v>134</v>
      </c>
      <c r="AB3128" t="s">
        <v>2873</v>
      </c>
      <c r="AC3128" t="s">
        <v>2777</v>
      </c>
      <c r="AD3128" t="s">
        <v>1448</v>
      </c>
    </row>
    <row r="3129" spans="1:30" hidden="1" x14ac:dyDescent="0.3">
      <c r="A3129" t="s">
        <v>13174</v>
      </c>
      <c r="B3129" t="s">
        <v>13175</v>
      </c>
      <c r="C3129" s="1" t="str">
        <f t="shared" si="524"/>
        <v>21:0506</v>
      </c>
      <c r="D3129" s="1" t="str">
        <f t="shared" si="525"/>
        <v>21:0168</v>
      </c>
      <c r="E3129" t="s">
        <v>13176</v>
      </c>
      <c r="F3129" t="s">
        <v>13177</v>
      </c>
      <c r="H3129">
        <v>54.422627400000003</v>
      </c>
      <c r="I3129">
        <v>-60.447275099999999</v>
      </c>
      <c r="J3129" s="1" t="str">
        <f t="shared" si="526"/>
        <v>NGR lake sediment grab sample</v>
      </c>
      <c r="K3129" s="1" t="str">
        <f t="shared" si="527"/>
        <v>&lt;177 micron (NGR)</v>
      </c>
      <c r="L3129">
        <v>41</v>
      </c>
      <c r="M3129" t="s">
        <v>91</v>
      </c>
      <c r="N3129">
        <v>790</v>
      </c>
      <c r="O3129" t="s">
        <v>344</v>
      </c>
      <c r="P3129" t="s">
        <v>193</v>
      </c>
      <c r="Q3129" t="s">
        <v>55</v>
      </c>
      <c r="R3129" t="s">
        <v>68</v>
      </c>
      <c r="S3129" t="s">
        <v>79</v>
      </c>
      <c r="T3129" t="s">
        <v>40</v>
      </c>
      <c r="U3129" t="s">
        <v>105</v>
      </c>
      <c r="V3129" t="s">
        <v>444</v>
      </c>
      <c r="W3129" t="s">
        <v>40</v>
      </c>
      <c r="X3129" t="s">
        <v>179</v>
      </c>
      <c r="Y3129" t="s">
        <v>67</v>
      </c>
      <c r="Z3129" t="s">
        <v>35</v>
      </c>
      <c r="AA3129" t="s">
        <v>134</v>
      </c>
      <c r="AB3129" t="s">
        <v>277</v>
      </c>
      <c r="AC3129" t="s">
        <v>2203</v>
      </c>
      <c r="AD3129" t="s">
        <v>1477</v>
      </c>
    </row>
    <row r="3130" spans="1:30" hidden="1" x14ac:dyDescent="0.3">
      <c r="A3130" t="s">
        <v>13178</v>
      </c>
      <c r="B3130" t="s">
        <v>13179</v>
      </c>
      <c r="C3130" s="1" t="str">
        <f t="shared" si="524"/>
        <v>21:0506</v>
      </c>
      <c r="D3130" s="1" t="str">
        <f t="shared" si="525"/>
        <v>21:0168</v>
      </c>
      <c r="E3130" t="s">
        <v>13180</v>
      </c>
      <c r="F3130" t="s">
        <v>13181</v>
      </c>
      <c r="H3130">
        <v>54.397725700000002</v>
      </c>
      <c r="I3130">
        <v>-60.412290900000002</v>
      </c>
      <c r="J3130" s="1" t="str">
        <f t="shared" si="526"/>
        <v>NGR lake sediment grab sample</v>
      </c>
      <c r="K3130" s="1" t="str">
        <f t="shared" si="527"/>
        <v>&lt;177 micron (NGR)</v>
      </c>
      <c r="L3130">
        <v>41</v>
      </c>
      <c r="M3130" t="s">
        <v>102</v>
      </c>
      <c r="N3130">
        <v>791</v>
      </c>
      <c r="O3130" t="s">
        <v>192</v>
      </c>
      <c r="P3130" t="s">
        <v>131</v>
      </c>
      <c r="Q3130" t="s">
        <v>39</v>
      </c>
      <c r="R3130" t="s">
        <v>68</v>
      </c>
      <c r="S3130" t="s">
        <v>55</v>
      </c>
      <c r="T3130" t="s">
        <v>40</v>
      </c>
      <c r="U3130" t="s">
        <v>299</v>
      </c>
      <c r="V3130" t="s">
        <v>94</v>
      </c>
      <c r="W3130" t="s">
        <v>40</v>
      </c>
      <c r="X3130" t="s">
        <v>70</v>
      </c>
      <c r="Y3130" t="s">
        <v>136</v>
      </c>
      <c r="Z3130" t="s">
        <v>67</v>
      </c>
      <c r="AA3130" t="s">
        <v>204</v>
      </c>
      <c r="AB3130" t="s">
        <v>777</v>
      </c>
      <c r="AC3130" t="s">
        <v>2796</v>
      </c>
      <c r="AD3130" t="s">
        <v>86</v>
      </c>
    </row>
    <row r="3131" spans="1:30" hidden="1" x14ac:dyDescent="0.3">
      <c r="A3131" t="s">
        <v>13182</v>
      </c>
      <c r="B3131" t="s">
        <v>13183</v>
      </c>
      <c r="C3131" s="1" t="str">
        <f t="shared" si="524"/>
        <v>21:0506</v>
      </c>
      <c r="D3131" s="1" t="str">
        <f t="shared" si="525"/>
        <v>21:0168</v>
      </c>
      <c r="E3131" t="s">
        <v>13184</v>
      </c>
      <c r="F3131" t="s">
        <v>13185</v>
      </c>
      <c r="H3131">
        <v>54.354826500000001</v>
      </c>
      <c r="I3131">
        <v>-60.447419600000003</v>
      </c>
      <c r="J3131" s="1" t="str">
        <f t="shared" si="526"/>
        <v>NGR lake sediment grab sample</v>
      </c>
      <c r="K3131" s="1" t="str">
        <f t="shared" si="527"/>
        <v>&lt;177 micron (NGR)</v>
      </c>
      <c r="L3131">
        <v>41</v>
      </c>
      <c r="M3131" t="s">
        <v>113</v>
      </c>
      <c r="N3131">
        <v>792</v>
      </c>
      <c r="O3131" t="s">
        <v>263</v>
      </c>
      <c r="P3131" t="s">
        <v>78</v>
      </c>
      <c r="Q3131" t="s">
        <v>95</v>
      </c>
      <c r="R3131" t="s">
        <v>131</v>
      </c>
      <c r="S3131" t="s">
        <v>37</v>
      </c>
      <c r="T3131" t="s">
        <v>144</v>
      </c>
      <c r="U3131" t="s">
        <v>132</v>
      </c>
      <c r="V3131" t="s">
        <v>505</v>
      </c>
      <c r="W3131" t="s">
        <v>40</v>
      </c>
      <c r="X3131" t="s">
        <v>339</v>
      </c>
      <c r="Y3131" t="s">
        <v>54</v>
      </c>
      <c r="Z3131" t="s">
        <v>214</v>
      </c>
      <c r="AA3131" t="s">
        <v>45</v>
      </c>
      <c r="AB3131" t="s">
        <v>1557</v>
      </c>
      <c r="AC3131" t="s">
        <v>614</v>
      </c>
      <c r="AD3131" t="s">
        <v>449</v>
      </c>
    </row>
    <row r="3132" spans="1:30" hidden="1" x14ac:dyDescent="0.3">
      <c r="A3132" t="s">
        <v>13186</v>
      </c>
      <c r="B3132" t="s">
        <v>13187</v>
      </c>
      <c r="C3132" s="1" t="str">
        <f t="shared" si="524"/>
        <v>21:0506</v>
      </c>
      <c r="D3132" s="1" t="str">
        <f t="shared" si="525"/>
        <v>21:0168</v>
      </c>
      <c r="E3132" t="s">
        <v>13188</v>
      </c>
      <c r="F3132" t="s">
        <v>13189</v>
      </c>
      <c r="H3132">
        <v>54.354678200000002</v>
      </c>
      <c r="I3132">
        <v>-60.5187217</v>
      </c>
      <c r="J3132" s="1" t="str">
        <f t="shared" si="526"/>
        <v>NGR lake sediment grab sample</v>
      </c>
      <c r="K3132" s="1" t="str">
        <f t="shared" si="527"/>
        <v>&lt;177 micron (NGR)</v>
      </c>
      <c r="L3132">
        <v>41</v>
      </c>
      <c r="M3132" t="s">
        <v>127</v>
      </c>
      <c r="N3132">
        <v>793</v>
      </c>
      <c r="O3132" t="s">
        <v>108</v>
      </c>
      <c r="P3132" t="s">
        <v>202</v>
      </c>
      <c r="Q3132" t="s">
        <v>37</v>
      </c>
      <c r="R3132" t="s">
        <v>92</v>
      </c>
      <c r="S3132" t="s">
        <v>68</v>
      </c>
      <c r="T3132" t="s">
        <v>40</v>
      </c>
      <c r="U3132" t="s">
        <v>10423</v>
      </c>
      <c r="V3132" t="s">
        <v>224</v>
      </c>
      <c r="W3132" t="s">
        <v>40</v>
      </c>
      <c r="X3132" t="s">
        <v>136</v>
      </c>
      <c r="Y3132" t="s">
        <v>39</v>
      </c>
      <c r="Z3132" t="s">
        <v>134</v>
      </c>
      <c r="AA3132" t="s">
        <v>134</v>
      </c>
      <c r="AB3132" t="s">
        <v>55</v>
      </c>
      <c r="AC3132" t="s">
        <v>987</v>
      </c>
      <c r="AD3132" t="s">
        <v>6252</v>
      </c>
    </row>
    <row r="3133" spans="1:30" hidden="1" x14ac:dyDescent="0.3">
      <c r="A3133" t="s">
        <v>13190</v>
      </c>
      <c r="B3133" t="s">
        <v>13191</v>
      </c>
      <c r="C3133" s="1" t="str">
        <f t="shared" si="524"/>
        <v>21:0506</v>
      </c>
      <c r="D3133" s="1" t="str">
        <f t="shared" si="525"/>
        <v>21:0168</v>
      </c>
      <c r="E3133" t="s">
        <v>13192</v>
      </c>
      <c r="F3133" t="s">
        <v>13193</v>
      </c>
      <c r="H3133">
        <v>54.3527147</v>
      </c>
      <c r="I3133">
        <v>-60.573784000000003</v>
      </c>
      <c r="J3133" s="1" t="str">
        <f t="shared" si="526"/>
        <v>NGR lake sediment grab sample</v>
      </c>
      <c r="K3133" s="1" t="str">
        <f t="shared" si="527"/>
        <v>&lt;177 micron (NGR)</v>
      </c>
      <c r="L3133">
        <v>41</v>
      </c>
      <c r="M3133" t="s">
        <v>142</v>
      </c>
      <c r="N3133">
        <v>794</v>
      </c>
      <c r="O3133" t="s">
        <v>676</v>
      </c>
      <c r="P3133" t="s">
        <v>377</v>
      </c>
      <c r="Q3133" t="s">
        <v>95</v>
      </c>
      <c r="R3133" t="s">
        <v>185</v>
      </c>
      <c r="S3133" t="s">
        <v>169</v>
      </c>
      <c r="T3133" t="s">
        <v>194</v>
      </c>
      <c r="U3133" t="s">
        <v>13194</v>
      </c>
      <c r="V3133" t="s">
        <v>352</v>
      </c>
      <c r="W3133" t="s">
        <v>40</v>
      </c>
      <c r="X3133" t="s">
        <v>301</v>
      </c>
      <c r="Y3133" t="s">
        <v>119</v>
      </c>
      <c r="Z3133" t="s">
        <v>214</v>
      </c>
      <c r="AA3133" t="s">
        <v>214</v>
      </c>
      <c r="AB3133" t="s">
        <v>1720</v>
      </c>
      <c r="AC3133" t="s">
        <v>2662</v>
      </c>
      <c r="AD3133" t="s">
        <v>158</v>
      </c>
    </row>
    <row r="3134" spans="1:30" hidden="1" x14ac:dyDescent="0.3">
      <c r="A3134" t="s">
        <v>13195</v>
      </c>
      <c r="B3134" t="s">
        <v>13196</v>
      </c>
      <c r="C3134" s="1" t="str">
        <f t="shared" si="524"/>
        <v>21:0506</v>
      </c>
      <c r="D3134" s="1" t="str">
        <f t="shared" si="525"/>
        <v>21:0168</v>
      </c>
      <c r="E3134" t="s">
        <v>13197</v>
      </c>
      <c r="F3134" t="s">
        <v>13198</v>
      </c>
      <c r="H3134">
        <v>54.357688099999997</v>
      </c>
      <c r="I3134">
        <v>-60.657577500000002</v>
      </c>
      <c r="J3134" s="1" t="str">
        <f t="shared" si="526"/>
        <v>NGR lake sediment grab sample</v>
      </c>
      <c r="K3134" s="1" t="str">
        <f t="shared" si="527"/>
        <v>&lt;177 micron (NGR)</v>
      </c>
      <c r="L3134">
        <v>41</v>
      </c>
      <c r="M3134" t="s">
        <v>150</v>
      </c>
      <c r="N3134">
        <v>795</v>
      </c>
      <c r="O3134" t="s">
        <v>58</v>
      </c>
      <c r="P3134" t="s">
        <v>276</v>
      </c>
      <c r="Q3134" t="s">
        <v>95</v>
      </c>
      <c r="R3134" t="s">
        <v>131</v>
      </c>
      <c r="S3134" t="s">
        <v>119</v>
      </c>
      <c r="T3134" t="s">
        <v>649</v>
      </c>
      <c r="U3134" t="s">
        <v>13199</v>
      </c>
      <c r="V3134" t="s">
        <v>339</v>
      </c>
      <c r="W3134" t="s">
        <v>40</v>
      </c>
      <c r="X3134" t="s">
        <v>301</v>
      </c>
      <c r="Y3134" t="s">
        <v>38</v>
      </c>
      <c r="Z3134" t="s">
        <v>135</v>
      </c>
      <c r="AA3134" t="s">
        <v>214</v>
      </c>
      <c r="AB3134" t="s">
        <v>1715</v>
      </c>
      <c r="AC3134" t="s">
        <v>1069</v>
      </c>
      <c r="AD3134" t="s">
        <v>216</v>
      </c>
    </row>
    <row r="3135" spans="1:30" hidden="1" x14ac:dyDescent="0.3">
      <c r="A3135" t="s">
        <v>13200</v>
      </c>
      <c r="B3135" t="s">
        <v>13201</v>
      </c>
      <c r="C3135" s="1" t="str">
        <f t="shared" si="524"/>
        <v>21:0506</v>
      </c>
      <c r="D3135" s="1" t="str">
        <f t="shared" si="525"/>
        <v>21:0168</v>
      </c>
      <c r="E3135" t="s">
        <v>13202</v>
      </c>
      <c r="F3135" t="s">
        <v>13203</v>
      </c>
      <c r="H3135">
        <v>54.358472499999998</v>
      </c>
      <c r="I3135">
        <v>-60.700230500000004</v>
      </c>
      <c r="J3135" s="1" t="str">
        <f t="shared" si="526"/>
        <v>NGR lake sediment grab sample</v>
      </c>
      <c r="K3135" s="1" t="str">
        <f t="shared" si="527"/>
        <v>&lt;177 micron (NGR)</v>
      </c>
      <c r="L3135">
        <v>41</v>
      </c>
      <c r="M3135" t="s">
        <v>175</v>
      </c>
      <c r="N3135">
        <v>796</v>
      </c>
      <c r="O3135" t="s">
        <v>720</v>
      </c>
      <c r="P3135" t="s">
        <v>108</v>
      </c>
      <c r="Q3135" t="s">
        <v>68</v>
      </c>
      <c r="R3135" t="s">
        <v>54</v>
      </c>
      <c r="S3135" t="s">
        <v>67</v>
      </c>
      <c r="T3135" t="s">
        <v>40</v>
      </c>
      <c r="U3135" t="s">
        <v>1070</v>
      </c>
      <c r="V3135" t="s">
        <v>1337</v>
      </c>
      <c r="W3135" t="s">
        <v>40</v>
      </c>
      <c r="X3135" t="s">
        <v>13204</v>
      </c>
      <c r="Y3135" t="s">
        <v>68</v>
      </c>
      <c r="Z3135" t="s">
        <v>135</v>
      </c>
      <c r="AA3135" t="s">
        <v>134</v>
      </c>
      <c r="AB3135" t="s">
        <v>2669</v>
      </c>
      <c r="AC3135" t="s">
        <v>1961</v>
      </c>
      <c r="AD3135" t="s">
        <v>1412</v>
      </c>
    </row>
    <row r="3136" spans="1:30" hidden="1" x14ac:dyDescent="0.3">
      <c r="A3136" t="s">
        <v>13205</v>
      </c>
      <c r="B3136" t="s">
        <v>13206</v>
      </c>
      <c r="C3136" s="1" t="str">
        <f t="shared" si="524"/>
        <v>21:0506</v>
      </c>
      <c r="D3136" s="1" t="str">
        <f t="shared" si="525"/>
        <v>21:0168</v>
      </c>
      <c r="E3136" t="s">
        <v>13207</v>
      </c>
      <c r="F3136" t="s">
        <v>13208</v>
      </c>
      <c r="H3136">
        <v>54.329809500000003</v>
      </c>
      <c r="I3136">
        <v>-60.656133099999998</v>
      </c>
      <c r="J3136" s="1" t="str">
        <f t="shared" si="526"/>
        <v>NGR lake sediment grab sample</v>
      </c>
      <c r="K3136" s="1" t="str">
        <f t="shared" si="527"/>
        <v>&lt;177 micron (NGR)</v>
      </c>
      <c r="L3136">
        <v>41</v>
      </c>
      <c r="M3136" t="s">
        <v>184</v>
      </c>
      <c r="N3136">
        <v>797</v>
      </c>
      <c r="O3136" t="s">
        <v>165</v>
      </c>
      <c r="P3136" t="s">
        <v>136</v>
      </c>
      <c r="Q3136" t="s">
        <v>55</v>
      </c>
      <c r="R3136" t="s">
        <v>37</v>
      </c>
      <c r="S3136" t="s">
        <v>39</v>
      </c>
      <c r="T3136" t="s">
        <v>40</v>
      </c>
      <c r="U3136" t="s">
        <v>257</v>
      </c>
      <c r="V3136" t="s">
        <v>94</v>
      </c>
      <c r="W3136" t="s">
        <v>40</v>
      </c>
      <c r="X3136" t="s">
        <v>740</v>
      </c>
      <c r="Y3136" t="s">
        <v>95</v>
      </c>
      <c r="Z3136" t="s">
        <v>185</v>
      </c>
      <c r="AA3136" t="s">
        <v>204</v>
      </c>
      <c r="AB3136" t="s">
        <v>277</v>
      </c>
      <c r="AC3136" t="s">
        <v>740</v>
      </c>
      <c r="AD3136" t="s">
        <v>61</v>
      </c>
    </row>
    <row r="3137" spans="1:30" hidden="1" x14ac:dyDescent="0.3">
      <c r="A3137" t="s">
        <v>13209</v>
      </c>
      <c r="B3137" t="s">
        <v>13210</v>
      </c>
      <c r="C3137" s="1" t="str">
        <f t="shared" si="524"/>
        <v>21:0506</v>
      </c>
      <c r="D3137" s="1" t="str">
        <f t="shared" si="525"/>
        <v>21:0168</v>
      </c>
      <c r="E3137" t="s">
        <v>13211</v>
      </c>
      <c r="F3137" t="s">
        <v>13212</v>
      </c>
      <c r="H3137">
        <v>54.316483900000001</v>
      </c>
      <c r="I3137">
        <v>-60.697530899999997</v>
      </c>
      <c r="J3137" s="1" t="str">
        <f t="shared" si="526"/>
        <v>NGR lake sediment grab sample</v>
      </c>
      <c r="K3137" s="1" t="str">
        <f t="shared" si="527"/>
        <v>&lt;177 micron (NGR)</v>
      </c>
      <c r="L3137">
        <v>41</v>
      </c>
      <c r="M3137" t="s">
        <v>191</v>
      </c>
      <c r="N3137">
        <v>798</v>
      </c>
      <c r="O3137" t="s">
        <v>873</v>
      </c>
      <c r="P3137" t="s">
        <v>130</v>
      </c>
      <c r="Q3137" t="s">
        <v>55</v>
      </c>
      <c r="R3137" t="s">
        <v>92</v>
      </c>
      <c r="S3137" t="s">
        <v>78</v>
      </c>
      <c r="T3137" t="s">
        <v>40</v>
      </c>
      <c r="U3137" t="s">
        <v>611</v>
      </c>
      <c r="V3137" t="s">
        <v>5786</v>
      </c>
      <c r="W3137" t="s">
        <v>40</v>
      </c>
      <c r="X3137" t="s">
        <v>68</v>
      </c>
      <c r="Y3137" t="s">
        <v>38</v>
      </c>
      <c r="Z3137" t="s">
        <v>263</v>
      </c>
      <c r="AA3137" t="s">
        <v>214</v>
      </c>
      <c r="AB3137" t="s">
        <v>777</v>
      </c>
      <c r="AC3137" t="s">
        <v>266</v>
      </c>
      <c r="AD3137" t="s">
        <v>86</v>
      </c>
    </row>
    <row r="3138" spans="1:30" hidden="1" x14ac:dyDescent="0.3">
      <c r="A3138" t="s">
        <v>13213</v>
      </c>
      <c r="B3138" t="s">
        <v>13214</v>
      </c>
      <c r="C3138" s="1" t="str">
        <f t="shared" si="524"/>
        <v>21:0506</v>
      </c>
      <c r="D3138" s="1" t="str">
        <f t="shared" si="525"/>
        <v>21:0168</v>
      </c>
      <c r="E3138" t="s">
        <v>13168</v>
      </c>
      <c r="F3138" t="s">
        <v>13215</v>
      </c>
      <c r="H3138">
        <v>54.266474199999998</v>
      </c>
      <c r="I3138">
        <v>-60.697080200000002</v>
      </c>
      <c r="J3138" s="1" t="str">
        <f t="shared" si="526"/>
        <v>NGR lake sediment grab sample</v>
      </c>
      <c r="K3138" s="1" t="str">
        <f t="shared" si="527"/>
        <v>&lt;177 micron (NGR)</v>
      </c>
      <c r="L3138">
        <v>41</v>
      </c>
      <c r="M3138" t="s">
        <v>52</v>
      </c>
      <c r="N3138">
        <v>799</v>
      </c>
      <c r="O3138" t="s">
        <v>477</v>
      </c>
      <c r="P3138" t="s">
        <v>130</v>
      </c>
      <c r="Q3138" t="s">
        <v>39</v>
      </c>
      <c r="R3138" t="s">
        <v>38</v>
      </c>
      <c r="S3138" t="s">
        <v>39</v>
      </c>
      <c r="T3138" t="s">
        <v>649</v>
      </c>
      <c r="U3138" t="s">
        <v>810</v>
      </c>
      <c r="V3138" t="s">
        <v>239</v>
      </c>
      <c r="W3138" t="s">
        <v>40</v>
      </c>
      <c r="X3138" t="s">
        <v>39</v>
      </c>
      <c r="Y3138" t="s">
        <v>39</v>
      </c>
      <c r="Z3138" t="s">
        <v>134</v>
      </c>
      <c r="AA3138" t="s">
        <v>314</v>
      </c>
      <c r="AB3138" t="s">
        <v>1285</v>
      </c>
      <c r="AC3138" t="s">
        <v>1736</v>
      </c>
      <c r="AD3138" t="s">
        <v>392</v>
      </c>
    </row>
    <row r="3139" spans="1:30" hidden="1" x14ac:dyDescent="0.3">
      <c r="A3139" t="s">
        <v>13216</v>
      </c>
      <c r="B3139" t="s">
        <v>13217</v>
      </c>
      <c r="C3139" s="1" t="str">
        <f t="shared" si="524"/>
        <v>21:0506</v>
      </c>
      <c r="D3139" s="1" t="str">
        <f t="shared" si="525"/>
        <v>21:0168</v>
      </c>
      <c r="E3139" t="s">
        <v>13168</v>
      </c>
      <c r="F3139" t="s">
        <v>13218</v>
      </c>
      <c r="H3139">
        <v>54.266474199999998</v>
      </c>
      <c r="I3139">
        <v>-60.697080200000002</v>
      </c>
      <c r="J3139" s="1" t="str">
        <f t="shared" si="526"/>
        <v>NGR lake sediment grab sample</v>
      </c>
      <c r="K3139" s="1" t="str">
        <f t="shared" si="527"/>
        <v>&lt;177 micron (NGR)</v>
      </c>
      <c r="L3139">
        <v>41</v>
      </c>
      <c r="M3139" t="s">
        <v>65</v>
      </c>
      <c r="N3139">
        <v>800</v>
      </c>
      <c r="O3139" t="s">
        <v>192</v>
      </c>
      <c r="P3139" t="s">
        <v>202</v>
      </c>
      <c r="Q3139" t="s">
        <v>39</v>
      </c>
      <c r="R3139" t="s">
        <v>68</v>
      </c>
      <c r="S3139" t="s">
        <v>95</v>
      </c>
      <c r="T3139" t="s">
        <v>248</v>
      </c>
      <c r="U3139" t="s">
        <v>258</v>
      </c>
      <c r="V3139" t="s">
        <v>264</v>
      </c>
      <c r="W3139" t="s">
        <v>40</v>
      </c>
      <c r="X3139" t="s">
        <v>39</v>
      </c>
      <c r="Y3139" t="s">
        <v>95</v>
      </c>
      <c r="Z3139" t="s">
        <v>67</v>
      </c>
      <c r="AA3139" t="s">
        <v>45</v>
      </c>
      <c r="AB3139" t="s">
        <v>992</v>
      </c>
      <c r="AC3139" t="s">
        <v>316</v>
      </c>
      <c r="AD3139" t="s">
        <v>314</v>
      </c>
    </row>
    <row r="3140" spans="1:30" hidden="1" x14ac:dyDescent="0.3">
      <c r="A3140" t="s">
        <v>13219</v>
      </c>
      <c r="B3140" t="s">
        <v>13220</v>
      </c>
      <c r="C3140" s="1" t="str">
        <f t="shared" si="524"/>
        <v>21:0506</v>
      </c>
      <c r="D3140" s="1" t="str">
        <f>HYPERLINK("http://geochem.nrcan.gc.ca/cdogs/content/svy/svy_e.htm", "")</f>
        <v/>
      </c>
      <c r="G3140" s="1" t="str">
        <f>HYPERLINK("http://geochem.nrcan.gc.ca/cdogs/content/cr_/cr_00060_e.htm", "60")</f>
        <v>60</v>
      </c>
      <c r="J3140" t="s">
        <v>161</v>
      </c>
      <c r="K3140" t="s">
        <v>162</v>
      </c>
      <c r="L3140">
        <v>41</v>
      </c>
      <c r="M3140" t="s">
        <v>163</v>
      </c>
      <c r="N3140">
        <v>801</v>
      </c>
      <c r="O3140" t="s">
        <v>414</v>
      </c>
      <c r="P3140" t="s">
        <v>36</v>
      </c>
      <c r="Q3140" t="s">
        <v>39</v>
      </c>
      <c r="R3140" t="s">
        <v>67</v>
      </c>
      <c r="S3140" t="s">
        <v>37</v>
      </c>
      <c r="T3140" t="s">
        <v>40</v>
      </c>
      <c r="U3140" t="s">
        <v>9305</v>
      </c>
      <c r="V3140" t="s">
        <v>322</v>
      </c>
      <c r="W3140" t="s">
        <v>40</v>
      </c>
      <c r="X3140" t="s">
        <v>39</v>
      </c>
      <c r="Y3140" t="s">
        <v>39</v>
      </c>
      <c r="Z3140" t="s">
        <v>134</v>
      </c>
      <c r="AA3140" t="s">
        <v>135</v>
      </c>
      <c r="AB3140" t="s">
        <v>330</v>
      </c>
      <c r="AC3140" t="s">
        <v>2031</v>
      </c>
      <c r="AD3140" t="s">
        <v>80</v>
      </c>
    </row>
    <row r="3141" spans="1:30" hidden="1" x14ac:dyDescent="0.3">
      <c r="A3141" t="s">
        <v>13221</v>
      </c>
      <c r="B3141" t="s">
        <v>13222</v>
      </c>
      <c r="C3141" s="1" t="str">
        <f t="shared" si="524"/>
        <v>21:0506</v>
      </c>
      <c r="D3141" s="1" t="str">
        <f t="shared" ref="D3141:D3153" si="528">HYPERLINK("http://geochem.nrcan.gc.ca/cdogs/content/svy/svy210168_e.htm", "21:0168")</f>
        <v>21:0168</v>
      </c>
      <c r="E3141" t="s">
        <v>13223</v>
      </c>
      <c r="F3141" t="s">
        <v>13224</v>
      </c>
      <c r="H3141">
        <v>54.174531500000001</v>
      </c>
      <c r="I3141">
        <v>-60.711035899999999</v>
      </c>
      <c r="J3141" s="1" t="str">
        <f t="shared" ref="J3141:J3153" si="529">HYPERLINK("http://geochem.nrcan.gc.ca/cdogs/content/kwd/kwd020027_e.htm", "NGR lake sediment grab sample")</f>
        <v>NGR lake sediment grab sample</v>
      </c>
      <c r="K3141" s="1" t="str">
        <f t="shared" ref="K3141:K3153" si="530">HYPERLINK("http://geochem.nrcan.gc.ca/cdogs/content/kwd/kwd080006_e.htm", "&lt;177 micron (NGR)")</f>
        <v>&lt;177 micron (NGR)</v>
      </c>
      <c r="L3141">
        <v>41</v>
      </c>
      <c r="M3141" t="s">
        <v>201</v>
      </c>
      <c r="N3141">
        <v>802</v>
      </c>
      <c r="O3141" t="s">
        <v>54</v>
      </c>
      <c r="P3141" t="s">
        <v>232</v>
      </c>
      <c r="Q3141" t="s">
        <v>95</v>
      </c>
      <c r="R3141" t="s">
        <v>38</v>
      </c>
      <c r="S3141" t="s">
        <v>270</v>
      </c>
      <c r="T3141" t="s">
        <v>144</v>
      </c>
      <c r="U3141" t="s">
        <v>13225</v>
      </c>
      <c r="V3141" t="s">
        <v>153</v>
      </c>
      <c r="W3141" t="s">
        <v>40</v>
      </c>
      <c r="X3141" t="s">
        <v>38</v>
      </c>
      <c r="Y3141" t="s">
        <v>130</v>
      </c>
      <c r="Z3141" t="s">
        <v>135</v>
      </c>
      <c r="AA3141" t="s">
        <v>83</v>
      </c>
      <c r="AB3141" t="s">
        <v>300</v>
      </c>
      <c r="AC3141" t="s">
        <v>96</v>
      </c>
      <c r="AD3141" t="s">
        <v>48</v>
      </c>
    </row>
    <row r="3142" spans="1:30" hidden="1" x14ac:dyDescent="0.3">
      <c r="A3142" t="s">
        <v>13226</v>
      </c>
      <c r="B3142" t="s">
        <v>13227</v>
      </c>
      <c r="C3142" s="1" t="str">
        <f t="shared" si="524"/>
        <v>21:0506</v>
      </c>
      <c r="D3142" s="1" t="str">
        <f t="shared" si="528"/>
        <v>21:0168</v>
      </c>
      <c r="E3142" t="s">
        <v>13228</v>
      </c>
      <c r="F3142" t="s">
        <v>13229</v>
      </c>
      <c r="H3142">
        <v>54.150901500000003</v>
      </c>
      <c r="I3142">
        <v>-60.702294000000002</v>
      </c>
      <c r="J3142" s="1" t="str">
        <f t="shared" si="529"/>
        <v>NGR lake sediment grab sample</v>
      </c>
      <c r="K3142" s="1" t="str">
        <f t="shared" si="530"/>
        <v>&lt;177 micron (NGR)</v>
      </c>
      <c r="L3142">
        <v>41</v>
      </c>
      <c r="M3142" t="s">
        <v>210</v>
      </c>
      <c r="N3142">
        <v>803</v>
      </c>
      <c r="O3142" t="s">
        <v>414</v>
      </c>
      <c r="P3142" t="s">
        <v>145</v>
      </c>
      <c r="Q3142" t="s">
        <v>95</v>
      </c>
      <c r="R3142" t="s">
        <v>136</v>
      </c>
      <c r="S3142" t="s">
        <v>55</v>
      </c>
      <c r="T3142" t="s">
        <v>194</v>
      </c>
      <c r="U3142" t="s">
        <v>4689</v>
      </c>
      <c r="V3142" t="s">
        <v>620</v>
      </c>
      <c r="W3142" t="s">
        <v>40</v>
      </c>
      <c r="X3142" t="s">
        <v>179</v>
      </c>
      <c r="Y3142" t="s">
        <v>37</v>
      </c>
      <c r="Z3142" t="s">
        <v>134</v>
      </c>
      <c r="AA3142" t="s">
        <v>214</v>
      </c>
      <c r="AB3142" t="s">
        <v>529</v>
      </c>
      <c r="AC3142" t="s">
        <v>68</v>
      </c>
      <c r="AD3142" t="s">
        <v>107</v>
      </c>
    </row>
    <row r="3143" spans="1:30" hidden="1" x14ac:dyDescent="0.3">
      <c r="A3143" t="s">
        <v>13230</v>
      </c>
      <c r="B3143" t="s">
        <v>13231</v>
      </c>
      <c r="C3143" s="1" t="str">
        <f t="shared" si="524"/>
        <v>21:0506</v>
      </c>
      <c r="D3143" s="1" t="str">
        <f t="shared" si="528"/>
        <v>21:0168</v>
      </c>
      <c r="E3143" t="s">
        <v>13232</v>
      </c>
      <c r="F3143" t="s">
        <v>13233</v>
      </c>
      <c r="H3143">
        <v>54.134406599999998</v>
      </c>
      <c r="I3143">
        <v>-60.684546099999999</v>
      </c>
      <c r="J3143" s="1" t="str">
        <f t="shared" si="529"/>
        <v>NGR lake sediment grab sample</v>
      </c>
      <c r="K3143" s="1" t="str">
        <f t="shared" si="530"/>
        <v>&lt;177 micron (NGR)</v>
      </c>
      <c r="L3143">
        <v>41</v>
      </c>
      <c r="M3143" t="s">
        <v>221</v>
      </c>
      <c r="N3143">
        <v>804</v>
      </c>
      <c r="O3143" t="s">
        <v>56</v>
      </c>
      <c r="P3143" t="s">
        <v>377</v>
      </c>
      <c r="Q3143" t="s">
        <v>95</v>
      </c>
      <c r="R3143" t="s">
        <v>37</v>
      </c>
      <c r="S3143" t="s">
        <v>169</v>
      </c>
      <c r="T3143" t="s">
        <v>194</v>
      </c>
      <c r="U3143" t="s">
        <v>13234</v>
      </c>
      <c r="V3143" t="s">
        <v>153</v>
      </c>
      <c r="W3143" t="s">
        <v>40</v>
      </c>
      <c r="X3143" t="s">
        <v>179</v>
      </c>
      <c r="Y3143" t="s">
        <v>68</v>
      </c>
      <c r="Z3143" t="s">
        <v>211</v>
      </c>
      <c r="AA3143" t="s">
        <v>258</v>
      </c>
      <c r="AB3143" t="s">
        <v>547</v>
      </c>
      <c r="AC3143" t="s">
        <v>1978</v>
      </c>
      <c r="AD3143" t="s">
        <v>61</v>
      </c>
    </row>
    <row r="3144" spans="1:30" hidden="1" x14ac:dyDescent="0.3">
      <c r="A3144" t="s">
        <v>13235</v>
      </c>
      <c r="B3144" t="s">
        <v>13236</v>
      </c>
      <c r="C3144" s="1" t="str">
        <f t="shared" si="524"/>
        <v>21:0506</v>
      </c>
      <c r="D3144" s="1" t="str">
        <f t="shared" si="528"/>
        <v>21:0168</v>
      </c>
      <c r="E3144" t="s">
        <v>13237</v>
      </c>
      <c r="F3144" t="s">
        <v>13238</v>
      </c>
      <c r="H3144">
        <v>54.078122700000002</v>
      </c>
      <c r="I3144">
        <v>-60.693078499999999</v>
      </c>
      <c r="J3144" s="1" t="str">
        <f t="shared" si="529"/>
        <v>NGR lake sediment grab sample</v>
      </c>
      <c r="K3144" s="1" t="str">
        <f t="shared" si="530"/>
        <v>&lt;177 micron (NGR)</v>
      </c>
      <c r="L3144">
        <v>41</v>
      </c>
      <c r="M3144" t="s">
        <v>230</v>
      </c>
      <c r="N3144">
        <v>805</v>
      </c>
      <c r="O3144" t="s">
        <v>192</v>
      </c>
      <c r="P3144" t="s">
        <v>92</v>
      </c>
      <c r="Q3144" t="s">
        <v>39</v>
      </c>
      <c r="R3144" t="s">
        <v>67</v>
      </c>
      <c r="S3144" t="s">
        <v>37</v>
      </c>
      <c r="T3144" t="s">
        <v>40</v>
      </c>
      <c r="U3144" t="s">
        <v>720</v>
      </c>
      <c r="V3144" t="s">
        <v>144</v>
      </c>
      <c r="W3144" t="s">
        <v>40</v>
      </c>
      <c r="X3144" t="s">
        <v>179</v>
      </c>
      <c r="Y3144" t="s">
        <v>95</v>
      </c>
      <c r="Z3144" t="s">
        <v>67</v>
      </c>
      <c r="AA3144" t="s">
        <v>214</v>
      </c>
      <c r="AB3144" t="s">
        <v>232</v>
      </c>
      <c r="AC3144" t="s">
        <v>620</v>
      </c>
      <c r="AD3144" t="s">
        <v>115</v>
      </c>
    </row>
    <row r="3145" spans="1:30" hidden="1" x14ac:dyDescent="0.3">
      <c r="A3145" t="s">
        <v>13239</v>
      </c>
      <c r="B3145" t="s">
        <v>13240</v>
      </c>
      <c r="C3145" s="1" t="str">
        <f t="shared" si="524"/>
        <v>21:0506</v>
      </c>
      <c r="D3145" s="1" t="str">
        <f t="shared" si="528"/>
        <v>21:0168</v>
      </c>
      <c r="E3145" t="s">
        <v>13241</v>
      </c>
      <c r="F3145" t="s">
        <v>13242</v>
      </c>
      <c r="H3145">
        <v>54.076541300000002</v>
      </c>
      <c r="I3145">
        <v>-60.651324199999998</v>
      </c>
      <c r="J3145" s="1" t="str">
        <f t="shared" si="529"/>
        <v>NGR lake sediment grab sample</v>
      </c>
      <c r="K3145" s="1" t="str">
        <f t="shared" si="530"/>
        <v>&lt;177 micron (NGR)</v>
      </c>
      <c r="L3145">
        <v>41</v>
      </c>
      <c r="M3145" t="s">
        <v>238</v>
      </c>
      <c r="N3145">
        <v>806</v>
      </c>
      <c r="O3145" t="s">
        <v>192</v>
      </c>
      <c r="P3145" t="s">
        <v>119</v>
      </c>
      <c r="Q3145" t="s">
        <v>55</v>
      </c>
      <c r="R3145" t="s">
        <v>37</v>
      </c>
      <c r="S3145" t="s">
        <v>55</v>
      </c>
      <c r="T3145" t="s">
        <v>40</v>
      </c>
      <c r="U3145" t="s">
        <v>223</v>
      </c>
      <c r="V3145" t="s">
        <v>94</v>
      </c>
      <c r="W3145" t="s">
        <v>40</v>
      </c>
      <c r="X3145" t="s">
        <v>70</v>
      </c>
      <c r="Y3145" t="s">
        <v>95</v>
      </c>
      <c r="Z3145" t="s">
        <v>185</v>
      </c>
      <c r="AA3145" t="s">
        <v>135</v>
      </c>
      <c r="AB3145" t="s">
        <v>1720</v>
      </c>
      <c r="AC3145" t="s">
        <v>85</v>
      </c>
      <c r="AD3145" t="s">
        <v>392</v>
      </c>
    </row>
    <row r="3146" spans="1:30" hidden="1" x14ac:dyDescent="0.3">
      <c r="A3146" t="s">
        <v>13243</v>
      </c>
      <c r="B3146" t="s">
        <v>13244</v>
      </c>
      <c r="C3146" s="1" t="str">
        <f t="shared" si="524"/>
        <v>21:0506</v>
      </c>
      <c r="D3146" s="1" t="str">
        <f t="shared" si="528"/>
        <v>21:0168</v>
      </c>
      <c r="E3146" t="s">
        <v>13245</v>
      </c>
      <c r="F3146" t="s">
        <v>13246</v>
      </c>
      <c r="H3146">
        <v>54.085716599999998</v>
      </c>
      <c r="I3146">
        <v>-60.620498900000001</v>
      </c>
      <c r="J3146" s="1" t="str">
        <f t="shared" si="529"/>
        <v>NGR lake sediment grab sample</v>
      </c>
      <c r="K3146" s="1" t="str">
        <f t="shared" si="530"/>
        <v>&lt;177 micron (NGR)</v>
      </c>
      <c r="L3146">
        <v>41</v>
      </c>
      <c r="M3146" t="s">
        <v>246</v>
      </c>
      <c r="N3146">
        <v>807</v>
      </c>
      <c r="O3146" t="s">
        <v>204</v>
      </c>
      <c r="P3146" t="s">
        <v>256</v>
      </c>
      <c r="Q3146" t="s">
        <v>95</v>
      </c>
      <c r="R3146" t="s">
        <v>38</v>
      </c>
      <c r="S3146" t="s">
        <v>37</v>
      </c>
      <c r="T3146" t="s">
        <v>40</v>
      </c>
      <c r="U3146" t="s">
        <v>619</v>
      </c>
      <c r="V3146" t="s">
        <v>42</v>
      </c>
      <c r="W3146" t="s">
        <v>40</v>
      </c>
      <c r="X3146" t="s">
        <v>39</v>
      </c>
      <c r="Y3146" t="s">
        <v>95</v>
      </c>
      <c r="Z3146" t="s">
        <v>134</v>
      </c>
      <c r="AA3146" t="s">
        <v>135</v>
      </c>
      <c r="AB3146" t="s">
        <v>134</v>
      </c>
      <c r="AC3146" t="s">
        <v>353</v>
      </c>
      <c r="AD3146" t="s">
        <v>392</v>
      </c>
    </row>
    <row r="3147" spans="1:30" hidden="1" x14ac:dyDescent="0.3">
      <c r="A3147" t="s">
        <v>13247</v>
      </c>
      <c r="B3147" t="s">
        <v>13248</v>
      </c>
      <c r="C3147" s="1" t="str">
        <f t="shared" si="524"/>
        <v>21:0506</v>
      </c>
      <c r="D3147" s="1" t="str">
        <f t="shared" si="528"/>
        <v>21:0168</v>
      </c>
      <c r="E3147" t="s">
        <v>13249</v>
      </c>
      <c r="F3147" t="s">
        <v>13250</v>
      </c>
      <c r="H3147">
        <v>54.049684900000003</v>
      </c>
      <c r="I3147">
        <v>-60.648867799999998</v>
      </c>
      <c r="J3147" s="1" t="str">
        <f t="shared" si="529"/>
        <v>NGR lake sediment grab sample</v>
      </c>
      <c r="K3147" s="1" t="str">
        <f t="shared" si="530"/>
        <v>&lt;177 micron (NGR)</v>
      </c>
      <c r="L3147">
        <v>42</v>
      </c>
      <c r="M3147" t="s">
        <v>34</v>
      </c>
      <c r="N3147">
        <v>808</v>
      </c>
      <c r="O3147" t="s">
        <v>165</v>
      </c>
      <c r="P3147" t="s">
        <v>119</v>
      </c>
      <c r="Q3147" t="s">
        <v>39</v>
      </c>
      <c r="R3147" t="s">
        <v>55</v>
      </c>
      <c r="S3147" t="s">
        <v>55</v>
      </c>
      <c r="T3147" t="s">
        <v>194</v>
      </c>
      <c r="U3147" t="s">
        <v>510</v>
      </c>
      <c r="V3147" t="s">
        <v>144</v>
      </c>
      <c r="W3147" t="s">
        <v>40</v>
      </c>
      <c r="X3147" t="s">
        <v>179</v>
      </c>
      <c r="Y3147" t="s">
        <v>95</v>
      </c>
      <c r="Z3147" t="s">
        <v>153</v>
      </c>
      <c r="AA3147" t="s">
        <v>135</v>
      </c>
      <c r="AB3147" t="s">
        <v>2065</v>
      </c>
      <c r="AC3147" t="s">
        <v>505</v>
      </c>
      <c r="AD3147" t="s">
        <v>83</v>
      </c>
    </row>
    <row r="3148" spans="1:30" hidden="1" x14ac:dyDescent="0.3">
      <c r="A3148" t="s">
        <v>13251</v>
      </c>
      <c r="B3148" t="s">
        <v>13252</v>
      </c>
      <c r="C3148" s="1" t="str">
        <f t="shared" si="524"/>
        <v>21:0506</v>
      </c>
      <c r="D3148" s="1" t="str">
        <f t="shared" si="528"/>
        <v>21:0168</v>
      </c>
      <c r="E3148" t="s">
        <v>13253</v>
      </c>
      <c r="F3148" t="s">
        <v>13254</v>
      </c>
      <c r="H3148">
        <v>54.058813100000002</v>
      </c>
      <c r="I3148">
        <v>-60.615252900000002</v>
      </c>
      <c r="J3148" s="1" t="str">
        <f t="shared" si="529"/>
        <v>NGR lake sediment grab sample</v>
      </c>
      <c r="K3148" s="1" t="str">
        <f t="shared" si="530"/>
        <v>&lt;177 micron (NGR)</v>
      </c>
      <c r="L3148">
        <v>42</v>
      </c>
      <c r="M3148" t="s">
        <v>76</v>
      </c>
      <c r="N3148">
        <v>809</v>
      </c>
      <c r="O3148" t="s">
        <v>276</v>
      </c>
      <c r="P3148" t="s">
        <v>37</v>
      </c>
      <c r="Q3148" t="s">
        <v>95</v>
      </c>
      <c r="R3148" t="s">
        <v>95</v>
      </c>
      <c r="S3148" t="s">
        <v>68</v>
      </c>
      <c r="T3148" t="s">
        <v>40</v>
      </c>
      <c r="U3148" t="s">
        <v>132</v>
      </c>
      <c r="V3148" t="s">
        <v>224</v>
      </c>
      <c r="W3148" t="s">
        <v>40</v>
      </c>
      <c r="X3148" t="s">
        <v>70</v>
      </c>
      <c r="Y3148" t="s">
        <v>55</v>
      </c>
      <c r="Z3148" t="s">
        <v>134</v>
      </c>
      <c r="AA3148" t="s">
        <v>134</v>
      </c>
      <c r="AB3148" t="s">
        <v>2271</v>
      </c>
      <c r="AC3148" t="s">
        <v>596</v>
      </c>
      <c r="AD3148" t="s">
        <v>241</v>
      </c>
    </row>
    <row r="3149" spans="1:30" hidden="1" x14ac:dyDescent="0.3">
      <c r="A3149" t="s">
        <v>13255</v>
      </c>
      <c r="B3149" t="s">
        <v>13256</v>
      </c>
      <c r="C3149" s="1" t="str">
        <f t="shared" si="524"/>
        <v>21:0506</v>
      </c>
      <c r="D3149" s="1" t="str">
        <f t="shared" si="528"/>
        <v>21:0168</v>
      </c>
      <c r="E3149" t="s">
        <v>13249</v>
      </c>
      <c r="F3149" t="s">
        <v>13257</v>
      </c>
      <c r="H3149">
        <v>54.049684900000003</v>
      </c>
      <c r="I3149">
        <v>-60.648867799999998</v>
      </c>
      <c r="J3149" s="1" t="str">
        <f t="shared" si="529"/>
        <v>NGR lake sediment grab sample</v>
      </c>
      <c r="K3149" s="1" t="str">
        <f t="shared" si="530"/>
        <v>&lt;177 micron (NGR)</v>
      </c>
      <c r="L3149">
        <v>42</v>
      </c>
      <c r="M3149" t="s">
        <v>52</v>
      </c>
      <c r="N3149">
        <v>810</v>
      </c>
      <c r="O3149" t="s">
        <v>169</v>
      </c>
      <c r="P3149" t="s">
        <v>153</v>
      </c>
      <c r="Q3149" t="s">
        <v>95</v>
      </c>
      <c r="R3149" t="s">
        <v>39</v>
      </c>
      <c r="S3149" t="s">
        <v>39</v>
      </c>
      <c r="T3149" t="s">
        <v>40</v>
      </c>
      <c r="U3149" t="s">
        <v>337</v>
      </c>
      <c r="V3149" t="s">
        <v>248</v>
      </c>
      <c r="W3149" t="s">
        <v>40</v>
      </c>
      <c r="X3149" t="s">
        <v>179</v>
      </c>
      <c r="Y3149" t="s">
        <v>95</v>
      </c>
      <c r="Z3149" t="s">
        <v>153</v>
      </c>
      <c r="AA3149" t="s">
        <v>204</v>
      </c>
      <c r="AB3149" t="s">
        <v>566</v>
      </c>
      <c r="AC3149" t="s">
        <v>596</v>
      </c>
      <c r="AD3149" t="s">
        <v>45</v>
      </c>
    </row>
    <row r="3150" spans="1:30" hidden="1" x14ac:dyDescent="0.3">
      <c r="A3150" t="s">
        <v>13258</v>
      </c>
      <c r="B3150" t="s">
        <v>13259</v>
      </c>
      <c r="C3150" s="1" t="str">
        <f t="shared" si="524"/>
        <v>21:0506</v>
      </c>
      <c r="D3150" s="1" t="str">
        <f t="shared" si="528"/>
        <v>21:0168</v>
      </c>
      <c r="E3150" t="s">
        <v>13249</v>
      </c>
      <c r="F3150" t="s">
        <v>13260</v>
      </c>
      <c r="H3150">
        <v>54.049684900000003</v>
      </c>
      <c r="I3150">
        <v>-60.648867799999998</v>
      </c>
      <c r="J3150" s="1" t="str">
        <f t="shared" si="529"/>
        <v>NGR lake sediment grab sample</v>
      </c>
      <c r="K3150" s="1" t="str">
        <f t="shared" si="530"/>
        <v>&lt;177 micron (NGR)</v>
      </c>
      <c r="L3150">
        <v>42</v>
      </c>
      <c r="M3150" t="s">
        <v>65</v>
      </c>
      <c r="N3150">
        <v>811</v>
      </c>
      <c r="O3150" t="s">
        <v>145</v>
      </c>
      <c r="P3150" t="s">
        <v>185</v>
      </c>
      <c r="Q3150" t="s">
        <v>95</v>
      </c>
      <c r="R3150" t="s">
        <v>95</v>
      </c>
      <c r="S3150" t="s">
        <v>39</v>
      </c>
      <c r="T3150" t="s">
        <v>40</v>
      </c>
      <c r="U3150" t="s">
        <v>510</v>
      </c>
      <c r="V3150" t="s">
        <v>248</v>
      </c>
      <c r="W3150" t="s">
        <v>40</v>
      </c>
      <c r="X3150" t="s">
        <v>43</v>
      </c>
      <c r="Y3150" t="s">
        <v>95</v>
      </c>
      <c r="Z3150" t="s">
        <v>153</v>
      </c>
      <c r="AA3150" t="s">
        <v>135</v>
      </c>
      <c r="AB3150" t="s">
        <v>997</v>
      </c>
      <c r="AC3150" t="s">
        <v>70</v>
      </c>
      <c r="AD3150" t="s">
        <v>44</v>
      </c>
    </row>
    <row r="3151" spans="1:30" hidden="1" x14ac:dyDescent="0.3">
      <c r="A3151" t="s">
        <v>13261</v>
      </c>
      <c r="B3151" t="s">
        <v>13262</v>
      </c>
      <c r="C3151" s="1" t="str">
        <f t="shared" si="524"/>
        <v>21:0506</v>
      </c>
      <c r="D3151" s="1" t="str">
        <f t="shared" si="528"/>
        <v>21:0168</v>
      </c>
      <c r="E3151" t="s">
        <v>13263</v>
      </c>
      <c r="F3151" t="s">
        <v>13264</v>
      </c>
      <c r="H3151">
        <v>54.063013300000001</v>
      </c>
      <c r="I3151">
        <v>-60.775295200000002</v>
      </c>
      <c r="J3151" s="1" t="str">
        <f t="shared" si="529"/>
        <v>NGR lake sediment grab sample</v>
      </c>
      <c r="K3151" s="1" t="str">
        <f t="shared" si="530"/>
        <v>&lt;177 micron (NGR)</v>
      </c>
      <c r="L3151">
        <v>42</v>
      </c>
      <c r="M3151" t="s">
        <v>91</v>
      </c>
      <c r="N3151">
        <v>812</v>
      </c>
      <c r="O3151" t="s">
        <v>414</v>
      </c>
      <c r="P3151" t="s">
        <v>176</v>
      </c>
      <c r="Q3151" t="s">
        <v>39</v>
      </c>
      <c r="R3151" t="s">
        <v>95</v>
      </c>
      <c r="S3151" t="s">
        <v>92</v>
      </c>
      <c r="T3151" t="s">
        <v>40</v>
      </c>
      <c r="U3151" t="s">
        <v>8706</v>
      </c>
      <c r="V3151" t="s">
        <v>97</v>
      </c>
      <c r="W3151" t="s">
        <v>40</v>
      </c>
      <c r="X3151" t="s">
        <v>70</v>
      </c>
      <c r="Y3151" t="s">
        <v>55</v>
      </c>
      <c r="Z3151" t="s">
        <v>134</v>
      </c>
      <c r="AA3151" t="s">
        <v>204</v>
      </c>
      <c r="AB3151" t="s">
        <v>3589</v>
      </c>
      <c r="AC3151" t="s">
        <v>2195</v>
      </c>
      <c r="AD3151" t="s">
        <v>605</v>
      </c>
    </row>
    <row r="3152" spans="1:30" hidden="1" x14ac:dyDescent="0.3">
      <c r="A3152" t="s">
        <v>13265</v>
      </c>
      <c r="B3152" t="s">
        <v>13266</v>
      </c>
      <c r="C3152" s="1" t="str">
        <f t="shared" si="524"/>
        <v>21:0506</v>
      </c>
      <c r="D3152" s="1" t="str">
        <f t="shared" si="528"/>
        <v>21:0168</v>
      </c>
      <c r="E3152" t="s">
        <v>13267</v>
      </c>
      <c r="F3152" t="s">
        <v>13268</v>
      </c>
      <c r="H3152">
        <v>54.099613400000003</v>
      </c>
      <c r="I3152">
        <v>-60.740220399999998</v>
      </c>
      <c r="J3152" s="1" t="str">
        <f t="shared" si="529"/>
        <v>NGR lake sediment grab sample</v>
      </c>
      <c r="K3152" s="1" t="str">
        <f t="shared" si="530"/>
        <v>&lt;177 micron (NGR)</v>
      </c>
      <c r="L3152">
        <v>42</v>
      </c>
      <c r="M3152" t="s">
        <v>102</v>
      </c>
      <c r="N3152">
        <v>813</v>
      </c>
      <c r="O3152" t="s">
        <v>414</v>
      </c>
      <c r="P3152" t="s">
        <v>53</v>
      </c>
      <c r="Q3152" t="s">
        <v>95</v>
      </c>
      <c r="R3152" t="s">
        <v>68</v>
      </c>
      <c r="S3152" t="s">
        <v>131</v>
      </c>
      <c r="T3152" t="s">
        <v>40</v>
      </c>
      <c r="U3152" t="s">
        <v>216</v>
      </c>
      <c r="V3152" t="s">
        <v>97</v>
      </c>
      <c r="W3152" t="s">
        <v>40</v>
      </c>
      <c r="X3152" t="s">
        <v>484</v>
      </c>
      <c r="Y3152" t="s">
        <v>37</v>
      </c>
      <c r="Z3152" t="s">
        <v>134</v>
      </c>
      <c r="AA3152" t="s">
        <v>58</v>
      </c>
      <c r="AB3152" t="s">
        <v>294</v>
      </c>
      <c r="AC3152" t="s">
        <v>485</v>
      </c>
      <c r="AD3152" t="s">
        <v>392</v>
      </c>
    </row>
    <row r="3153" spans="1:30" hidden="1" x14ac:dyDescent="0.3">
      <c r="A3153" t="s">
        <v>13269</v>
      </c>
      <c r="B3153" t="s">
        <v>13270</v>
      </c>
      <c r="C3153" s="1" t="str">
        <f t="shared" si="524"/>
        <v>21:0506</v>
      </c>
      <c r="D3153" s="1" t="str">
        <f t="shared" si="528"/>
        <v>21:0168</v>
      </c>
      <c r="E3153" t="s">
        <v>13271</v>
      </c>
      <c r="F3153" t="s">
        <v>13272</v>
      </c>
      <c r="H3153">
        <v>54.120800799999998</v>
      </c>
      <c r="I3153">
        <v>-60.740612800000001</v>
      </c>
      <c r="J3153" s="1" t="str">
        <f t="shared" si="529"/>
        <v>NGR lake sediment grab sample</v>
      </c>
      <c r="K3153" s="1" t="str">
        <f t="shared" si="530"/>
        <v>&lt;177 micron (NGR)</v>
      </c>
      <c r="L3153">
        <v>42</v>
      </c>
      <c r="M3153" t="s">
        <v>113</v>
      </c>
      <c r="N3153">
        <v>814</v>
      </c>
      <c r="O3153" t="s">
        <v>130</v>
      </c>
      <c r="P3153" t="s">
        <v>193</v>
      </c>
      <c r="Q3153" t="s">
        <v>39</v>
      </c>
      <c r="R3153" t="s">
        <v>95</v>
      </c>
      <c r="S3153" t="s">
        <v>37</v>
      </c>
      <c r="T3153" t="s">
        <v>40</v>
      </c>
      <c r="U3153" t="s">
        <v>53</v>
      </c>
      <c r="V3153" t="s">
        <v>748</v>
      </c>
      <c r="W3153" t="s">
        <v>40</v>
      </c>
      <c r="X3153" t="s">
        <v>179</v>
      </c>
      <c r="Y3153" t="s">
        <v>95</v>
      </c>
      <c r="Z3153" t="s">
        <v>153</v>
      </c>
      <c r="AA3153" t="s">
        <v>214</v>
      </c>
      <c r="AB3153" t="s">
        <v>385</v>
      </c>
      <c r="AC3153" t="s">
        <v>598</v>
      </c>
      <c r="AD3153" t="s">
        <v>44</v>
      </c>
    </row>
    <row r="3154" spans="1:30" hidden="1" x14ac:dyDescent="0.3">
      <c r="A3154" t="s">
        <v>13273</v>
      </c>
      <c r="B3154" t="s">
        <v>13274</v>
      </c>
      <c r="C3154" s="1" t="str">
        <f t="shared" si="524"/>
        <v>21:0506</v>
      </c>
      <c r="D3154" s="1" t="str">
        <f>HYPERLINK("http://geochem.nrcan.gc.ca/cdogs/content/svy/svy_e.htm", "")</f>
        <v/>
      </c>
      <c r="G3154" s="1" t="str">
        <f>HYPERLINK("http://geochem.nrcan.gc.ca/cdogs/content/cr_/cr_00060_e.htm", "60")</f>
        <v>60</v>
      </c>
      <c r="J3154" t="s">
        <v>161</v>
      </c>
      <c r="K3154" t="s">
        <v>162</v>
      </c>
      <c r="L3154">
        <v>42</v>
      </c>
      <c r="M3154" t="s">
        <v>163</v>
      </c>
      <c r="N3154">
        <v>815</v>
      </c>
      <c r="O3154" t="s">
        <v>414</v>
      </c>
      <c r="P3154" t="s">
        <v>256</v>
      </c>
      <c r="Q3154" t="s">
        <v>37</v>
      </c>
      <c r="R3154" t="s">
        <v>54</v>
      </c>
      <c r="S3154" t="s">
        <v>136</v>
      </c>
      <c r="T3154" t="s">
        <v>40</v>
      </c>
      <c r="U3154" t="s">
        <v>305</v>
      </c>
      <c r="V3154" t="s">
        <v>47</v>
      </c>
      <c r="W3154" t="s">
        <v>40</v>
      </c>
      <c r="X3154" t="s">
        <v>39</v>
      </c>
      <c r="Y3154" t="s">
        <v>55</v>
      </c>
      <c r="Z3154" t="s">
        <v>134</v>
      </c>
      <c r="AA3154" t="s">
        <v>214</v>
      </c>
      <c r="AB3154" t="s">
        <v>1522</v>
      </c>
      <c r="AC3154" t="s">
        <v>11603</v>
      </c>
      <c r="AD3154" t="s">
        <v>605</v>
      </c>
    </row>
    <row r="3155" spans="1:30" hidden="1" x14ac:dyDescent="0.3">
      <c r="A3155" t="s">
        <v>13275</v>
      </c>
      <c r="B3155" t="s">
        <v>13276</v>
      </c>
      <c r="C3155" s="1" t="str">
        <f t="shared" si="524"/>
        <v>21:0506</v>
      </c>
      <c r="D3155" s="1" t="str">
        <f t="shared" ref="D3155:D3167" si="531">HYPERLINK("http://geochem.nrcan.gc.ca/cdogs/content/svy/svy210168_e.htm", "21:0168")</f>
        <v>21:0168</v>
      </c>
      <c r="E3155" t="s">
        <v>13277</v>
      </c>
      <c r="F3155" t="s">
        <v>13278</v>
      </c>
      <c r="H3155">
        <v>54.140896300000001</v>
      </c>
      <c r="I3155">
        <v>-60.736961399999998</v>
      </c>
      <c r="J3155" s="1" t="str">
        <f t="shared" ref="J3155:J3167" si="532">HYPERLINK("http://geochem.nrcan.gc.ca/cdogs/content/kwd/kwd020027_e.htm", "NGR lake sediment grab sample")</f>
        <v>NGR lake sediment grab sample</v>
      </c>
      <c r="K3155" s="1" t="str">
        <f t="shared" ref="K3155:K3167" si="533">HYPERLINK("http://geochem.nrcan.gc.ca/cdogs/content/kwd/kwd080006_e.htm", "&lt;177 micron (NGR)")</f>
        <v>&lt;177 micron (NGR)</v>
      </c>
      <c r="L3155">
        <v>42</v>
      </c>
      <c r="M3155" t="s">
        <v>127</v>
      </c>
      <c r="N3155">
        <v>816</v>
      </c>
      <c r="O3155" t="s">
        <v>176</v>
      </c>
      <c r="P3155" t="s">
        <v>79</v>
      </c>
      <c r="Q3155" t="s">
        <v>95</v>
      </c>
      <c r="R3155" t="s">
        <v>95</v>
      </c>
      <c r="S3155" t="s">
        <v>55</v>
      </c>
      <c r="T3155" t="s">
        <v>194</v>
      </c>
      <c r="U3155" t="s">
        <v>403</v>
      </c>
      <c r="V3155" t="s">
        <v>117</v>
      </c>
      <c r="W3155" t="s">
        <v>40</v>
      </c>
      <c r="X3155" t="s">
        <v>43</v>
      </c>
      <c r="Y3155" t="s">
        <v>95</v>
      </c>
      <c r="Z3155" t="s">
        <v>153</v>
      </c>
      <c r="AA3155" t="s">
        <v>58</v>
      </c>
      <c r="AB3155" t="s">
        <v>1517</v>
      </c>
      <c r="AC3155" t="s">
        <v>461</v>
      </c>
      <c r="AD3155" t="s">
        <v>115</v>
      </c>
    </row>
    <row r="3156" spans="1:30" hidden="1" x14ac:dyDescent="0.3">
      <c r="A3156" t="s">
        <v>13279</v>
      </c>
      <c r="B3156" t="s">
        <v>13280</v>
      </c>
      <c r="C3156" s="1" t="str">
        <f t="shared" si="524"/>
        <v>21:0506</v>
      </c>
      <c r="D3156" s="1" t="str">
        <f t="shared" si="531"/>
        <v>21:0168</v>
      </c>
      <c r="E3156" t="s">
        <v>13281</v>
      </c>
      <c r="F3156" t="s">
        <v>13282</v>
      </c>
      <c r="H3156">
        <v>54.188116200000003</v>
      </c>
      <c r="I3156">
        <v>-60.760823100000003</v>
      </c>
      <c r="J3156" s="1" t="str">
        <f t="shared" si="532"/>
        <v>NGR lake sediment grab sample</v>
      </c>
      <c r="K3156" s="1" t="str">
        <f t="shared" si="533"/>
        <v>&lt;177 micron (NGR)</v>
      </c>
      <c r="L3156">
        <v>42</v>
      </c>
      <c r="M3156" t="s">
        <v>142</v>
      </c>
      <c r="N3156">
        <v>817</v>
      </c>
      <c r="O3156" t="s">
        <v>377</v>
      </c>
      <c r="P3156" t="s">
        <v>165</v>
      </c>
      <c r="Q3156" t="s">
        <v>55</v>
      </c>
      <c r="R3156" t="s">
        <v>68</v>
      </c>
      <c r="S3156" t="s">
        <v>193</v>
      </c>
      <c r="T3156" t="s">
        <v>194</v>
      </c>
      <c r="U3156" t="s">
        <v>370</v>
      </c>
      <c r="V3156" t="s">
        <v>68</v>
      </c>
      <c r="W3156" t="s">
        <v>40</v>
      </c>
      <c r="X3156" t="s">
        <v>70</v>
      </c>
      <c r="Y3156" t="s">
        <v>38</v>
      </c>
      <c r="Z3156" t="s">
        <v>135</v>
      </c>
      <c r="AA3156" t="s">
        <v>58</v>
      </c>
      <c r="AB3156" t="s">
        <v>1512</v>
      </c>
      <c r="AC3156" t="s">
        <v>1343</v>
      </c>
      <c r="AD3156" t="s">
        <v>155</v>
      </c>
    </row>
    <row r="3157" spans="1:30" hidden="1" x14ac:dyDescent="0.3">
      <c r="A3157" t="s">
        <v>13283</v>
      </c>
      <c r="B3157" t="s">
        <v>13284</v>
      </c>
      <c r="C3157" s="1" t="str">
        <f t="shared" si="524"/>
        <v>21:0506</v>
      </c>
      <c r="D3157" s="1" t="str">
        <f t="shared" si="531"/>
        <v>21:0168</v>
      </c>
      <c r="E3157" t="s">
        <v>13285</v>
      </c>
      <c r="F3157" t="s">
        <v>13286</v>
      </c>
      <c r="H3157">
        <v>54.2677342</v>
      </c>
      <c r="I3157">
        <v>-60.7688548</v>
      </c>
      <c r="J3157" s="1" t="str">
        <f t="shared" si="532"/>
        <v>NGR lake sediment grab sample</v>
      </c>
      <c r="K3157" s="1" t="str">
        <f t="shared" si="533"/>
        <v>&lt;177 micron (NGR)</v>
      </c>
      <c r="L3157">
        <v>42</v>
      </c>
      <c r="M3157" t="s">
        <v>150</v>
      </c>
      <c r="N3157">
        <v>818</v>
      </c>
      <c r="O3157" t="s">
        <v>760</v>
      </c>
      <c r="P3157" t="s">
        <v>571</v>
      </c>
      <c r="Q3157" t="s">
        <v>136</v>
      </c>
      <c r="R3157" t="s">
        <v>256</v>
      </c>
      <c r="S3157" t="s">
        <v>36</v>
      </c>
      <c r="T3157" t="s">
        <v>40</v>
      </c>
      <c r="U3157" t="s">
        <v>2504</v>
      </c>
      <c r="V3157" t="s">
        <v>85</v>
      </c>
      <c r="W3157" t="s">
        <v>40</v>
      </c>
      <c r="X3157" t="s">
        <v>39</v>
      </c>
      <c r="Y3157" t="s">
        <v>37</v>
      </c>
      <c r="Z3157" t="s">
        <v>204</v>
      </c>
      <c r="AA3157" t="s">
        <v>135</v>
      </c>
      <c r="AB3157" t="s">
        <v>131</v>
      </c>
      <c r="AC3157" t="s">
        <v>10261</v>
      </c>
      <c r="AD3157" t="s">
        <v>2166</v>
      </c>
    </row>
    <row r="3158" spans="1:30" hidden="1" x14ac:dyDescent="0.3">
      <c r="A3158" t="s">
        <v>13287</v>
      </c>
      <c r="B3158" t="s">
        <v>13288</v>
      </c>
      <c r="C3158" s="1" t="str">
        <f t="shared" si="524"/>
        <v>21:0506</v>
      </c>
      <c r="D3158" s="1" t="str">
        <f t="shared" si="531"/>
        <v>21:0168</v>
      </c>
      <c r="E3158" t="s">
        <v>13289</v>
      </c>
      <c r="F3158" t="s">
        <v>13290</v>
      </c>
      <c r="H3158">
        <v>54.291505399999998</v>
      </c>
      <c r="I3158">
        <v>-60.748683399999997</v>
      </c>
      <c r="J3158" s="1" t="str">
        <f t="shared" si="532"/>
        <v>NGR lake sediment grab sample</v>
      </c>
      <c r="K3158" s="1" t="str">
        <f t="shared" si="533"/>
        <v>&lt;177 micron (NGR)</v>
      </c>
      <c r="L3158">
        <v>42</v>
      </c>
      <c r="M3158" t="s">
        <v>175</v>
      </c>
      <c r="N3158">
        <v>819</v>
      </c>
      <c r="O3158" t="s">
        <v>1871</v>
      </c>
      <c r="P3158" t="s">
        <v>510</v>
      </c>
      <c r="Q3158" t="s">
        <v>131</v>
      </c>
      <c r="R3158" t="s">
        <v>193</v>
      </c>
      <c r="S3158" t="s">
        <v>232</v>
      </c>
      <c r="T3158" t="s">
        <v>40</v>
      </c>
      <c r="U3158" t="s">
        <v>13291</v>
      </c>
      <c r="V3158" t="s">
        <v>352</v>
      </c>
      <c r="W3158" t="s">
        <v>40</v>
      </c>
      <c r="X3158" t="s">
        <v>38</v>
      </c>
      <c r="Y3158" t="s">
        <v>92</v>
      </c>
      <c r="Z3158" t="s">
        <v>135</v>
      </c>
      <c r="AA3158" t="s">
        <v>204</v>
      </c>
      <c r="AB3158" t="s">
        <v>2662</v>
      </c>
      <c r="AC3158" t="s">
        <v>5113</v>
      </c>
      <c r="AD3158" t="s">
        <v>832</v>
      </c>
    </row>
    <row r="3159" spans="1:30" hidden="1" x14ac:dyDescent="0.3">
      <c r="A3159" t="s">
        <v>13292</v>
      </c>
      <c r="B3159" t="s">
        <v>13293</v>
      </c>
      <c r="C3159" s="1" t="str">
        <f t="shared" si="524"/>
        <v>21:0506</v>
      </c>
      <c r="D3159" s="1" t="str">
        <f t="shared" si="531"/>
        <v>21:0168</v>
      </c>
      <c r="E3159" t="s">
        <v>13294</v>
      </c>
      <c r="F3159" t="s">
        <v>13295</v>
      </c>
      <c r="H3159">
        <v>54.314863199999998</v>
      </c>
      <c r="I3159">
        <v>-60.758477999999997</v>
      </c>
      <c r="J3159" s="1" t="str">
        <f t="shared" si="532"/>
        <v>NGR lake sediment grab sample</v>
      </c>
      <c r="K3159" s="1" t="str">
        <f t="shared" si="533"/>
        <v>&lt;177 micron (NGR)</v>
      </c>
      <c r="L3159">
        <v>42</v>
      </c>
      <c r="M3159" t="s">
        <v>184</v>
      </c>
      <c r="N3159">
        <v>820</v>
      </c>
      <c r="O3159" t="s">
        <v>1665</v>
      </c>
      <c r="P3159" t="s">
        <v>265</v>
      </c>
      <c r="Q3159" t="s">
        <v>55</v>
      </c>
      <c r="R3159" t="s">
        <v>55</v>
      </c>
      <c r="S3159" t="s">
        <v>377</v>
      </c>
      <c r="T3159" t="s">
        <v>194</v>
      </c>
      <c r="U3159" t="s">
        <v>10321</v>
      </c>
      <c r="V3159" t="s">
        <v>2662</v>
      </c>
      <c r="W3159" t="s">
        <v>40</v>
      </c>
      <c r="X3159" t="s">
        <v>4003</v>
      </c>
      <c r="Y3159" t="s">
        <v>165</v>
      </c>
      <c r="Z3159" t="s">
        <v>135</v>
      </c>
      <c r="AA3159" t="s">
        <v>58</v>
      </c>
      <c r="AB3159" t="s">
        <v>285</v>
      </c>
      <c r="AC3159" t="s">
        <v>1153</v>
      </c>
      <c r="AD3159" t="s">
        <v>605</v>
      </c>
    </row>
    <row r="3160" spans="1:30" hidden="1" x14ac:dyDescent="0.3">
      <c r="A3160" t="s">
        <v>13296</v>
      </c>
      <c r="B3160" t="s">
        <v>13297</v>
      </c>
      <c r="C3160" s="1" t="str">
        <f t="shared" si="524"/>
        <v>21:0506</v>
      </c>
      <c r="D3160" s="1" t="str">
        <f t="shared" si="531"/>
        <v>21:0168</v>
      </c>
      <c r="E3160" t="s">
        <v>13298</v>
      </c>
      <c r="F3160" t="s">
        <v>13299</v>
      </c>
      <c r="H3160">
        <v>54.342682799999999</v>
      </c>
      <c r="I3160">
        <v>-60.7699493</v>
      </c>
      <c r="J3160" s="1" t="str">
        <f t="shared" si="532"/>
        <v>NGR lake sediment grab sample</v>
      </c>
      <c r="K3160" s="1" t="str">
        <f t="shared" si="533"/>
        <v>&lt;177 micron (NGR)</v>
      </c>
      <c r="L3160">
        <v>42</v>
      </c>
      <c r="M3160" t="s">
        <v>191</v>
      </c>
      <c r="N3160">
        <v>821</v>
      </c>
      <c r="O3160" t="s">
        <v>214</v>
      </c>
      <c r="P3160" t="s">
        <v>165</v>
      </c>
      <c r="Q3160" t="s">
        <v>68</v>
      </c>
      <c r="R3160" t="s">
        <v>95</v>
      </c>
      <c r="S3160" t="s">
        <v>185</v>
      </c>
      <c r="T3160" t="s">
        <v>117</v>
      </c>
      <c r="U3160" t="s">
        <v>6392</v>
      </c>
      <c r="V3160" t="s">
        <v>301</v>
      </c>
      <c r="W3160" t="s">
        <v>40</v>
      </c>
      <c r="X3160" t="s">
        <v>70</v>
      </c>
      <c r="Y3160" t="s">
        <v>131</v>
      </c>
      <c r="Z3160" t="s">
        <v>135</v>
      </c>
      <c r="AA3160" t="s">
        <v>58</v>
      </c>
      <c r="AB3160" t="s">
        <v>777</v>
      </c>
      <c r="AC3160" t="s">
        <v>2271</v>
      </c>
      <c r="AD3160" t="s">
        <v>324</v>
      </c>
    </row>
    <row r="3161" spans="1:30" hidden="1" x14ac:dyDescent="0.3">
      <c r="A3161" t="s">
        <v>13300</v>
      </c>
      <c r="B3161" t="s">
        <v>13301</v>
      </c>
      <c r="C3161" s="1" t="str">
        <f t="shared" si="524"/>
        <v>21:0506</v>
      </c>
      <c r="D3161" s="1" t="str">
        <f t="shared" si="531"/>
        <v>21:0168</v>
      </c>
      <c r="E3161" t="s">
        <v>13302</v>
      </c>
      <c r="F3161" t="s">
        <v>13303</v>
      </c>
      <c r="H3161">
        <v>54.375731600000002</v>
      </c>
      <c r="I3161">
        <v>-60.769635800000003</v>
      </c>
      <c r="J3161" s="1" t="str">
        <f t="shared" si="532"/>
        <v>NGR lake sediment grab sample</v>
      </c>
      <c r="K3161" s="1" t="str">
        <f t="shared" si="533"/>
        <v>&lt;177 micron (NGR)</v>
      </c>
      <c r="L3161">
        <v>42</v>
      </c>
      <c r="M3161" t="s">
        <v>201</v>
      </c>
      <c r="N3161">
        <v>822</v>
      </c>
      <c r="O3161" t="s">
        <v>335</v>
      </c>
      <c r="P3161" t="s">
        <v>145</v>
      </c>
      <c r="Q3161" t="s">
        <v>136</v>
      </c>
      <c r="R3161" t="s">
        <v>38</v>
      </c>
      <c r="S3161" t="s">
        <v>79</v>
      </c>
      <c r="T3161" t="s">
        <v>40</v>
      </c>
      <c r="U3161" t="s">
        <v>553</v>
      </c>
      <c r="V3161" t="s">
        <v>85</v>
      </c>
      <c r="W3161" t="s">
        <v>194</v>
      </c>
      <c r="X3161" t="s">
        <v>55</v>
      </c>
      <c r="Y3161" t="s">
        <v>136</v>
      </c>
      <c r="Z3161" t="s">
        <v>204</v>
      </c>
      <c r="AA3161" t="s">
        <v>135</v>
      </c>
      <c r="AB3161" t="s">
        <v>1927</v>
      </c>
      <c r="AC3161" t="s">
        <v>1578</v>
      </c>
      <c r="AD3161" t="s">
        <v>354</v>
      </c>
    </row>
    <row r="3162" spans="1:30" hidden="1" x14ac:dyDescent="0.3">
      <c r="A3162" t="s">
        <v>13304</v>
      </c>
      <c r="B3162" t="s">
        <v>13305</v>
      </c>
      <c r="C3162" s="1" t="str">
        <f t="shared" si="524"/>
        <v>21:0506</v>
      </c>
      <c r="D3162" s="1" t="str">
        <f t="shared" si="531"/>
        <v>21:0168</v>
      </c>
      <c r="E3162" t="s">
        <v>13306</v>
      </c>
      <c r="F3162" t="s">
        <v>13307</v>
      </c>
      <c r="H3162">
        <v>54.407755799999997</v>
      </c>
      <c r="I3162">
        <v>-60.765447000000002</v>
      </c>
      <c r="J3162" s="1" t="str">
        <f t="shared" si="532"/>
        <v>NGR lake sediment grab sample</v>
      </c>
      <c r="K3162" s="1" t="str">
        <f t="shared" si="533"/>
        <v>&lt;177 micron (NGR)</v>
      </c>
      <c r="L3162">
        <v>42</v>
      </c>
      <c r="M3162" t="s">
        <v>210</v>
      </c>
      <c r="N3162">
        <v>823</v>
      </c>
      <c r="O3162" t="s">
        <v>103</v>
      </c>
      <c r="P3162" t="s">
        <v>69</v>
      </c>
      <c r="Q3162" t="s">
        <v>95</v>
      </c>
      <c r="R3162" t="s">
        <v>131</v>
      </c>
      <c r="S3162" t="s">
        <v>136</v>
      </c>
      <c r="T3162" t="s">
        <v>117</v>
      </c>
      <c r="U3162" t="s">
        <v>9167</v>
      </c>
      <c r="V3162" t="s">
        <v>596</v>
      </c>
      <c r="W3162" t="s">
        <v>194</v>
      </c>
      <c r="X3162" t="s">
        <v>70</v>
      </c>
      <c r="Y3162" t="s">
        <v>95</v>
      </c>
      <c r="Z3162" t="s">
        <v>263</v>
      </c>
      <c r="AA3162" t="s">
        <v>115</v>
      </c>
      <c r="AB3162" t="s">
        <v>2203</v>
      </c>
      <c r="AC3162" t="s">
        <v>620</v>
      </c>
      <c r="AD3162" t="s">
        <v>71</v>
      </c>
    </row>
    <row r="3163" spans="1:30" hidden="1" x14ac:dyDescent="0.3">
      <c r="A3163" t="s">
        <v>13308</v>
      </c>
      <c r="B3163" t="s">
        <v>13309</v>
      </c>
      <c r="C3163" s="1" t="str">
        <f t="shared" si="524"/>
        <v>21:0506</v>
      </c>
      <c r="D3163" s="1" t="str">
        <f t="shared" si="531"/>
        <v>21:0168</v>
      </c>
      <c r="E3163" t="s">
        <v>13310</v>
      </c>
      <c r="F3163" t="s">
        <v>13311</v>
      </c>
      <c r="H3163">
        <v>54.827649800000003</v>
      </c>
      <c r="I3163">
        <v>-61.435667500000001</v>
      </c>
      <c r="J3163" s="1" t="str">
        <f t="shared" si="532"/>
        <v>NGR lake sediment grab sample</v>
      </c>
      <c r="K3163" s="1" t="str">
        <f t="shared" si="533"/>
        <v>&lt;177 micron (NGR)</v>
      </c>
      <c r="L3163">
        <v>42</v>
      </c>
      <c r="M3163" t="s">
        <v>221</v>
      </c>
      <c r="N3163">
        <v>824</v>
      </c>
      <c r="O3163" t="s">
        <v>58</v>
      </c>
      <c r="P3163" t="s">
        <v>35</v>
      </c>
      <c r="Q3163" t="s">
        <v>95</v>
      </c>
      <c r="R3163" t="s">
        <v>67</v>
      </c>
      <c r="S3163" t="s">
        <v>145</v>
      </c>
      <c r="T3163" t="s">
        <v>40</v>
      </c>
      <c r="U3163" t="s">
        <v>9814</v>
      </c>
      <c r="V3163" t="s">
        <v>620</v>
      </c>
      <c r="W3163" t="s">
        <v>117</v>
      </c>
      <c r="X3163" t="s">
        <v>179</v>
      </c>
      <c r="Y3163" t="s">
        <v>55</v>
      </c>
      <c r="Z3163" t="s">
        <v>214</v>
      </c>
      <c r="AA3163" t="s">
        <v>214</v>
      </c>
      <c r="AB3163" t="s">
        <v>636</v>
      </c>
      <c r="AC3163" t="s">
        <v>233</v>
      </c>
      <c r="AD3163" t="s">
        <v>45</v>
      </c>
    </row>
    <row r="3164" spans="1:30" hidden="1" x14ac:dyDescent="0.3">
      <c r="A3164" t="s">
        <v>13312</v>
      </c>
      <c r="B3164" t="s">
        <v>13313</v>
      </c>
      <c r="C3164" s="1" t="str">
        <f t="shared" si="524"/>
        <v>21:0506</v>
      </c>
      <c r="D3164" s="1" t="str">
        <f t="shared" si="531"/>
        <v>21:0168</v>
      </c>
      <c r="E3164" t="s">
        <v>13314</v>
      </c>
      <c r="F3164" t="s">
        <v>13315</v>
      </c>
      <c r="H3164">
        <v>54.4897262</v>
      </c>
      <c r="I3164">
        <v>-60.8560461</v>
      </c>
      <c r="J3164" s="1" t="str">
        <f t="shared" si="532"/>
        <v>NGR lake sediment grab sample</v>
      </c>
      <c r="K3164" s="1" t="str">
        <f t="shared" si="533"/>
        <v>&lt;177 micron (NGR)</v>
      </c>
      <c r="L3164">
        <v>42</v>
      </c>
      <c r="M3164" t="s">
        <v>230</v>
      </c>
      <c r="N3164">
        <v>825</v>
      </c>
      <c r="O3164" t="s">
        <v>2667</v>
      </c>
      <c r="P3164" t="s">
        <v>41</v>
      </c>
      <c r="Q3164" t="s">
        <v>68</v>
      </c>
      <c r="R3164" t="s">
        <v>1101</v>
      </c>
      <c r="S3164" t="s">
        <v>256</v>
      </c>
      <c r="T3164" t="s">
        <v>40</v>
      </c>
      <c r="U3164" t="s">
        <v>13316</v>
      </c>
      <c r="V3164" t="s">
        <v>4031</v>
      </c>
      <c r="W3164" t="s">
        <v>57</v>
      </c>
      <c r="X3164" t="s">
        <v>1242</v>
      </c>
      <c r="Y3164" t="s">
        <v>153</v>
      </c>
      <c r="Z3164" t="s">
        <v>204</v>
      </c>
      <c r="AA3164" t="s">
        <v>241</v>
      </c>
      <c r="AB3164" t="s">
        <v>472</v>
      </c>
      <c r="AC3164" t="s">
        <v>9533</v>
      </c>
      <c r="AD3164" t="s">
        <v>241</v>
      </c>
    </row>
    <row r="3165" spans="1:30" hidden="1" x14ac:dyDescent="0.3">
      <c r="A3165" t="s">
        <v>13317</v>
      </c>
      <c r="B3165" t="s">
        <v>13318</v>
      </c>
      <c r="C3165" s="1" t="str">
        <f t="shared" si="524"/>
        <v>21:0506</v>
      </c>
      <c r="D3165" s="1" t="str">
        <f t="shared" si="531"/>
        <v>21:0168</v>
      </c>
      <c r="E3165" t="s">
        <v>13319</v>
      </c>
      <c r="F3165" t="s">
        <v>13320</v>
      </c>
      <c r="H3165">
        <v>54.460120099999997</v>
      </c>
      <c r="I3165">
        <v>-60.852749799999998</v>
      </c>
      <c r="J3165" s="1" t="str">
        <f t="shared" si="532"/>
        <v>NGR lake sediment grab sample</v>
      </c>
      <c r="K3165" s="1" t="str">
        <f t="shared" si="533"/>
        <v>&lt;177 micron (NGR)</v>
      </c>
      <c r="L3165">
        <v>42</v>
      </c>
      <c r="M3165" t="s">
        <v>238</v>
      </c>
      <c r="N3165">
        <v>826</v>
      </c>
      <c r="O3165" t="s">
        <v>214</v>
      </c>
      <c r="P3165" t="s">
        <v>329</v>
      </c>
      <c r="Q3165" t="s">
        <v>136</v>
      </c>
      <c r="R3165" t="s">
        <v>265</v>
      </c>
      <c r="S3165" t="s">
        <v>153</v>
      </c>
      <c r="T3165" t="s">
        <v>94</v>
      </c>
      <c r="U3165" t="s">
        <v>811</v>
      </c>
      <c r="V3165" t="s">
        <v>596</v>
      </c>
      <c r="W3165" t="s">
        <v>117</v>
      </c>
      <c r="X3165" t="s">
        <v>136</v>
      </c>
      <c r="Y3165" t="s">
        <v>37</v>
      </c>
      <c r="Z3165" t="s">
        <v>263</v>
      </c>
      <c r="AA3165" t="s">
        <v>58</v>
      </c>
      <c r="AB3165" t="s">
        <v>493</v>
      </c>
      <c r="AC3165" t="s">
        <v>352</v>
      </c>
      <c r="AD3165" t="s">
        <v>324</v>
      </c>
    </row>
    <row r="3166" spans="1:30" hidden="1" x14ac:dyDescent="0.3">
      <c r="A3166" t="s">
        <v>13321</v>
      </c>
      <c r="B3166" t="s">
        <v>13322</v>
      </c>
      <c r="C3166" s="1" t="str">
        <f t="shared" si="524"/>
        <v>21:0506</v>
      </c>
      <c r="D3166" s="1" t="str">
        <f t="shared" si="531"/>
        <v>21:0168</v>
      </c>
      <c r="E3166" t="s">
        <v>13323</v>
      </c>
      <c r="F3166" t="s">
        <v>13324</v>
      </c>
      <c r="H3166">
        <v>54.418078100000002</v>
      </c>
      <c r="I3166">
        <v>-60.8644593</v>
      </c>
      <c r="J3166" s="1" t="str">
        <f t="shared" si="532"/>
        <v>NGR lake sediment grab sample</v>
      </c>
      <c r="K3166" s="1" t="str">
        <f t="shared" si="533"/>
        <v>&lt;177 micron (NGR)</v>
      </c>
      <c r="L3166">
        <v>42</v>
      </c>
      <c r="M3166" t="s">
        <v>246</v>
      </c>
      <c r="N3166">
        <v>827</v>
      </c>
      <c r="O3166" t="s">
        <v>143</v>
      </c>
      <c r="P3166" t="s">
        <v>414</v>
      </c>
      <c r="Q3166" t="s">
        <v>136</v>
      </c>
      <c r="R3166" t="s">
        <v>255</v>
      </c>
      <c r="S3166" t="s">
        <v>119</v>
      </c>
      <c r="T3166" t="s">
        <v>40</v>
      </c>
      <c r="U3166" t="s">
        <v>13325</v>
      </c>
      <c r="V3166" t="s">
        <v>505</v>
      </c>
      <c r="W3166" t="s">
        <v>194</v>
      </c>
      <c r="X3166" t="s">
        <v>740</v>
      </c>
      <c r="Y3166" t="s">
        <v>95</v>
      </c>
      <c r="Z3166" t="s">
        <v>337</v>
      </c>
      <c r="AA3166" t="s">
        <v>204</v>
      </c>
      <c r="AB3166" t="s">
        <v>706</v>
      </c>
      <c r="AC3166" t="s">
        <v>37</v>
      </c>
      <c r="AD3166" t="s">
        <v>480</v>
      </c>
    </row>
    <row r="3167" spans="1:30" hidden="1" x14ac:dyDescent="0.3">
      <c r="A3167" t="s">
        <v>13326</v>
      </c>
      <c r="B3167" t="s">
        <v>13327</v>
      </c>
      <c r="C3167" s="1" t="str">
        <f t="shared" si="524"/>
        <v>21:0506</v>
      </c>
      <c r="D3167" s="1" t="str">
        <f t="shared" si="531"/>
        <v>21:0168</v>
      </c>
      <c r="E3167" t="s">
        <v>13328</v>
      </c>
      <c r="F3167" t="s">
        <v>13329</v>
      </c>
      <c r="H3167">
        <v>54.3250758</v>
      </c>
      <c r="I3167">
        <v>-60.863008100000002</v>
      </c>
      <c r="J3167" s="1" t="str">
        <f t="shared" si="532"/>
        <v>NGR lake sediment grab sample</v>
      </c>
      <c r="K3167" s="1" t="str">
        <f t="shared" si="533"/>
        <v>&lt;177 micron (NGR)</v>
      </c>
      <c r="L3167">
        <v>43</v>
      </c>
      <c r="M3167" t="s">
        <v>34</v>
      </c>
      <c r="N3167">
        <v>828</v>
      </c>
      <c r="O3167" t="s">
        <v>665</v>
      </c>
      <c r="P3167" t="s">
        <v>255</v>
      </c>
      <c r="Q3167" t="s">
        <v>37</v>
      </c>
      <c r="R3167" t="s">
        <v>119</v>
      </c>
      <c r="S3167" t="s">
        <v>256</v>
      </c>
      <c r="T3167" t="s">
        <v>117</v>
      </c>
      <c r="U3167" t="s">
        <v>1042</v>
      </c>
      <c r="V3167" t="s">
        <v>2278</v>
      </c>
      <c r="W3167" t="s">
        <v>117</v>
      </c>
      <c r="X3167" t="s">
        <v>1069</v>
      </c>
      <c r="Y3167" t="s">
        <v>119</v>
      </c>
      <c r="Z3167" t="s">
        <v>258</v>
      </c>
      <c r="AA3167" t="s">
        <v>214</v>
      </c>
      <c r="AB3167" t="s">
        <v>477</v>
      </c>
      <c r="AC3167" t="s">
        <v>13330</v>
      </c>
      <c r="AD3167" t="s">
        <v>86</v>
      </c>
    </row>
    <row r="3168" spans="1:30" hidden="1" x14ac:dyDescent="0.3">
      <c r="A3168" t="s">
        <v>13331</v>
      </c>
      <c r="B3168" t="s">
        <v>13332</v>
      </c>
      <c r="C3168" s="1" t="str">
        <f t="shared" si="524"/>
        <v>21:0506</v>
      </c>
      <c r="D3168" s="1" t="str">
        <f>HYPERLINK("http://geochem.nrcan.gc.ca/cdogs/content/svy/svy_e.htm", "")</f>
        <v/>
      </c>
      <c r="G3168" s="1" t="str">
        <f>HYPERLINK("http://geochem.nrcan.gc.ca/cdogs/content/cr_/cr_00056_e.htm", "56")</f>
        <v>56</v>
      </c>
      <c r="J3168" t="s">
        <v>161</v>
      </c>
      <c r="K3168" t="s">
        <v>162</v>
      </c>
      <c r="L3168">
        <v>43</v>
      </c>
      <c r="M3168" t="s">
        <v>163</v>
      </c>
      <c r="N3168">
        <v>829</v>
      </c>
      <c r="O3168" t="s">
        <v>1175</v>
      </c>
      <c r="P3168" t="s">
        <v>733</v>
      </c>
      <c r="Q3168" t="s">
        <v>145</v>
      </c>
      <c r="R3168" t="s">
        <v>270</v>
      </c>
      <c r="S3168" t="s">
        <v>193</v>
      </c>
      <c r="T3168" t="s">
        <v>194</v>
      </c>
      <c r="U3168" t="s">
        <v>2715</v>
      </c>
      <c r="V3168" t="s">
        <v>352</v>
      </c>
      <c r="W3168" t="s">
        <v>239</v>
      </c>
      <c r="X3168" t="s">
        <v>2164</v>
      </c>
      <c r="Y3168" t="s">
        <v>136</v>
      </c>
      <c r="Z3168" t="s">
        <v>58</v>
      </c>
      <c r="AA3168" t="s">
        <v>107</v>
      </c>
      <c r="AB3168" t="s">
        <v>830</v>
      </c>
      <c r="AC3168" t="s">
        <v>276</v>
      </c>
      <c r="AD3168" t="s">
        <v>1313</v>
      </c>
    </row>
    <row r="3169" spans="1:30" hidden="1" x14ac:dyDescent="0.3">
      <c r="A3169" t="s">
        <v>13333</v>
      </c>
      <c r="B3169" t="s">
        <v>13334</v>
      </c>
      <c r="C3169" s="1" t="str">
        <f t="shared" si="524"/>
        <v>21:0506</v>
      </c>
      <c r="D3169" s="1" t="str">
        <f t="shared" ref="D3169:D3201" si="534">HYPERLINK("http://geochem.nrcan.gc.ca/cdogs/content/svy/svy210168_e.htm", "21:0168")</f>
        <v>21:0168</v>
      </c>
      <c r="E3169" t="s">
        <v>13335</v>
      </c>
      <c r="F3169" t="s">
        <v>13336</v>
      </c>
      <c r="H3169">
        <v>54.399729600000001</v>
      </c>
      <c r="I3169">
        <v>-60.862347100000001</v>
      </c>
      <c r="J3169" s="1" t="str">
        <f t="shared" ref="J3169:J3201" si="535">HYPERLINK("http://geochem.nrcan.gc.ca/cdogs/content/kwd/kwd020027_e.htm", "NGR lake sediment grab sample")</f>
        <v>NGR lake sediment grab sample</v>
      </c>
      <c r="K3169" s="1" t="str">
        <f t="shared" ref="K3169:K3201" si="536">HYPERLINK("http://geochem.nrcan.gc.ca/cdogs/content/kwd/kwd080006_e.htm", "&lt;177 micron (NGR)")</f>
        <v>&lt;177 micron (NGR)</v>
      </c>
      <c r="L3169">
        <v>43</v>
      </c>
      <c r="M3169" t="s">
        <v>76</v>
      </c>
      <c r="N3169">
        <v>830</v>
      </c>
      <c r="O3169" t="s">
        <v>270</v>
      </c>
      <c r="P3169" t="s">
        <v>145</v>
      </c>
      <c r="Q3169" t="s">
        <v>204</v>
      </c>
      <c r="R3169" t="s">
        <v>119</v>
      </c>
      <c r="S3169" t="s">
        <v>38</v>
      </c>
      <c r="T3169" t="s">
        <v>40</v>
      </c>
      <c r="U3169" t="s">
        <v>12965</v>
      </c>
      <c r="V3169" t="s">
        <v>351</v>
      </c>
      <c r="W3169" t="s">
        <v>194</v>
      </c>
      <c r="X3169" t="s">
        <v>740</v>
      </c>
      <c r="Y3169" t="s">
        <v>95</v>
      </c>
      <c r="Z3169" t="s">
        <v>134</v>
      </c>
      <c r="AA3169" t="s">
        <v>134</v>
      </c>
      <c r="AB3169" t="s">
        <v>1037</v>
      </c>
      <c r="AC3169" t="s">
        <v>484</v>
      </c>
      <c r="AD3169" t="s">
        <v>158</v>
      </c>
    </row>
    <row r="3170" spans="1:30" hidden="1" x14ac:dyDescent="0.3">
      <c r="A3170" t="s">
        <v>13337</v>
      </c>
      <c r="B3170" t="s">
        <v>13338</v>
      </c>
      <c r="C3170" s="1" t="str">
        <f t="shared" si="524"/>
        <v>21:0506</v>
      </c>
      <c r="D3170" s="1" t="str">
        <f t="shared" si="534"/>
        <v>21:0168</v>
      </c>
      <c r="E3170" t="s">
        <v>13339</v>
      </c>
      <c r="F3170" t="s">
        <v>13340</v>
      </c>
      <c r="H3170">
        <v>54.3449782</v>
      </c>
      <c r="I3170">
        <v>-60.866052600000003</v>
      </c>
      <c r="J3170" s="1" t="str">
        <f t="shared" si="535"/>
        <v>NGR lake sediment grab sample</v>
      </c>
      <c r="K3170" s="1" t="str">
        <f t="shared" si="536"/>
        <v>&lt;177 micron (NGR)</v>
      </c>
      <c r="L3170">
        <v>43</v>
      </c>
      <c r="M3170" t="s">
        <v>91</v>
      </c>
      <c r="N3170">
        <v>831</v>
      </c>
      <c r="O3170" t="s">
        <v>648</v>
      </c>
      <c r="P3170" t="s">
        <v>247</v>
      </c>
      <c r="Q3170" t="s">
        <v>92</v>
      </c>
      <c r="R3170" t="s">
        <v>68</v>
      </c>
      <c r="S3170" t="s">
        <v>131</v>
      </c>
      <c r="T3170" t="s">
        <v>117</v>
      </c>
      <c r="U3170" t="s">
        <v>1236</v>
      </c>
      <c r="V3170" t="s">
        <v>947</v>
      </c>
      <c r="W3170" t="s">
        <v>40</v>
      </c>
      <c r="X3170" t="s">
        <v>740</v>
      </c>
      <c r="Y3170" t="s">
        <v>39</v>
      </c>
      <c r="Z3170" t="s">
        <v>204</v>
      </c>
      <c r="AA3170" t="s">
        <v>58</v>
      </c>
      <c r="AB3170" t="s">
        <v>385</v>
      </c>
      <c r="AC3170" t="s">
        <v>353</v>
      </c>
      <c r="AD3170" t="s">
        <v>1477</v>
      </c>
    </row>
    <row r="3171" spans="1:30" hidden="1" x14ac:dyDescent="0.3">
      <c r="A3171" t="s">
        <v>13341</v>
      </c>
      <c r="B3171" t="s">
        <v>13342</v>
      </c>
      <c r="C3171" s="1" t="str">
        <f t="shared" si="524"/>
        <v>21:0506</v>
      </c>
      <c r="D3171" s="1" t="str">
        <f t="shared" si="534"/>
        <v>21:0168</v>
      </c>
      <c r="E3171" t="s">
        <v>13328</v>
      </c>
      <c r="F3171" t="s">
        <v>13343</v>
      </c>
      <c r="H3171">
        <v>54.3250758</v>
      </c>
      <c r="I3171">
        <v>-60.863008100000002</v>
      </c>
      <c r="J3171" s="1" t="str">
        <f t="shared" si="535"/>
        <v>NGR lake sediment grab sample</v>
      </c>
      <c r="K3171" s="1" t="str">
        <f t="shared" si="536"/>
        <v>&lt;177 micron (NGR)</v>
      </c>
      <c r="L3171">
        <v>43</v>
      </c>
      <c r="M3171" t="s">
        <v>52</v>
      </c>
      <c r="N3171">
        <v>832</v>
      </c>
      <c r="O3171" t="s">
        <v>69</v>
      </c>
      <c r="P3171" t="s">
        <v>192</v>
      </c>
      <c r="Q3171" t="s">
        <v>55</v>
      </c>
      <c r="R3171" t="s">
        <v>54</v>
      </c>
      <c r="S3171" t="s">
        <v>36</v>
      </c>
      <c r="T3171" t="s">
        <v>117</v>
      </c>
      <c r="U3171" t="s">
        <v>13344</v>
      </c>
      <c r="V3171" t="s">
        <v>1503</v>
      </c>
      <c r="W3171" t="s">
        <v>40</v>
      </c>
      <c r="X3171" t="s">
        <v>38</v>
      </c>
      <c r="Y3171" t="s">
        <v>37</v>
      </c>
      <c r="Z3171" t="s">
        <v>337</v>
      </c>
      <c r="AA3171" t="s">
        <v>204</v>
      </c>
      <c r="AB3171" t="s">
        <v>3589</v>
      </c>
      <c r="AC3171" t="s">
        <v>9680</v>
      </c>
      <c r="AD3171" t="s">
        <v>308</v>
      </c>
    </row>
    <row r="3172" spans="1:30" hidden="1" x14ac:dyDescent="0.3">
      <c r="A3172" t="s">
        <v>13345</v>
      </c>
      <c r="B3172" t="s">
        <v>13346</v>
      </c>
      <c r="C3172" s="1" t="str">
        <f t="shared" ref="C3172:C3235" si="537">HYPERLINK("http://geochem.nrcan.gc.ca/cdogs/content/bdl/bdl210506_e.htm", "21:0506")</f>
        <v>21:0506</v>
      </c>
      <c r="D3172" s="1" t="str">
        <f t="shared" si="534"/>
        <v>21:0168</v>
      </c>
      <c r="E3172" t="s">
        <v>13328</v>
      </c>
      <c r="F3172" t="s">
        <v>13347</v>
      </c>
      <c r="H3172">
        <v>54.3250758</v>
      </c>
      <c r="I3172">
        <v>-60.863008100000002</v>
      </c>
      <c r="J3172" s="1" t="str">
        <f t="shared" si="535"/>
        <v>NGR lake sediment grab sample</v>
      </c>
      <c r="K3172" s="1" t="str">
        <f t="shared" si="536"/>
        <v>&lt;177 micron (NGR)</v>
      </c>
      <c r="L3172">
        <v>43</v>
      </c>
      <c r="M3172" t="s">
        <v>65</v>
      </c>
      <c r="N3172">
        <v>833</v>
      </c>
      <c r="O3172" t="s">
        <v>82</v>
      </c>
      <c r="P3172" t="s">
        <v>263</v>
      </c>
      <c r="Q3172" t="s">
        <v>55</v>
      </c>
      <c r="R3172" t="s">
        <v>202</v>
      </c>
      <c r="S3172" t="s">
        <v>164</v>
      </c>
      <c r="T3172" t="s">
        <v>117</v>
      </c>
      <c r="U3172" t="s">
        <v>6704</v>
      </c>
      <c r="V3172" t="s">
        <v>2195</v>
      </c>
      <c r="W3172" t="s">
        <v>117</v>
      </c>
      <c r="X3172" t="s">
        <v>1069</v>
      </c>
      <c r="Y3172" t="s">
        <v>119</v>
      </c>
      <c r="Z3172" t="s">
        <v>258</v>
      </c>
      <c r="AA3172" t="s">
        <v>58</v>
      </c>
      <c r="AB3172" t="s">
        <v>559</v>
      </c>
      <c r="AC3172" t="s">
        <v>493</v>
      </c>
      <c r="AD3172" t="s">
        <v>324</v>
      </c>
    </row>
    <row r="3173" spans="1:30" hidden="1" x14ac:dyDescent="0.3">
      <c r="A3173" t="s">
        <v>13348</v>
      </c>
      <c r="B3173" t="s">
        <v>13349</v>
      </c>
      <c r="C3173" s="1" t="str">
        <f t="shared" si="537"/>
        <v>21:0506</v>
      </c>
      <c r="D3173" s="1" t="str">
        <f t="shared" si="534"/>
        <v>21:0168</v>
      </c>
      <c r="E3173" t="s">
        <v>13350</v>
      </c>
      <c r="F3173" t="s">
        <v>13351</v>
      </c>
      <c r="H3173">
        <v>54.280023</v>
      </c>
      <c r="I3173">
        <v>-60.886080700000001</v>
      </c>
      <c r="J3173" s="1" t="str">
        <f t="shared" si="535"/>
        <v>NGR lake sediment grab sample</v>
      </c>
      <c r="K3173" s="1" t="str">
        <f t="shared" si="536"/>
        <v>&lt;177 micron (NGR)</v>
      </c>
      <c r="L3173">
        <v>43</v>
      </c>
      <c r="M3173" t="s">
        <v>102</v>
      </c>
      <c r="N3173">
        <v>834</v>
      </c>
      <c r="O3173" t="s">
        <v>258</v>
      </c>
      <c r="P3173" t="s">
        <v>247</v>
      </c>
      <c r="Q3173" t="s">
        <v>68</v>
      </c>
      <c r="R3173" t="s">
        <v>131</v>
      </c>
      <c r="S3173" t="s">
        <v>131</v>
      </c>
      <c r="T3173" t="s">
        <v>194</v>
      </c>
      <c r="U3173" t="s">
        <v>967</v>
      </c>
      <c r="V3173" t="s">
        <v>714</v>
      </c>
      <c r="W3173" t="s">
        <v>40</v>
      </c>
      <c r="X3173" t="s">
        <v>70</v>
      </c>
      <c r="Y3173" t="s">
        <v>37</v>
      </c>
      <c r="Z3173" t="s">
        <v>263</v>
      </c>
      <c r="AA3173" t="s">
        <v>204</v>
      </c>
      <c r="AB3173" t="s">
        <v>1182</v>
      </c>
      <c r="AC3173" t="s">
        <v>5465</v>
      </c>
      <c r="AD3173" t="s">
        <v>480</v>
      </c>
    </row>
    <row r="3174" spans="1:30" hidden="1" x14ac:dyDescent="0.3">
      <c r="A3174" t="s">
        <v>13352</v>
      </c>
      <c r="B3174" t="s">
        <v>13353</v>
      </c>
      <c r="C3174" s="1" t="str">
        <f t="shared" si="537"/>
        <v>21:0506</v>
      </c>
      <c r="D3174" s="1" t="str">
        <f t="shared" si="534"/>
        <v>21:0168</v>
      </c>
      <c r="E3174" t="s">
        <v>13354</v>
      </c>
      <c r="F3174" t="s">
        <v>13355</v>
      </c>
      <c r="H3174">
        <v>54.254134399999998</v>
      </c>
      <c r="I3174">
        <v>-60.878455299999999</v>
      </c>
      <c r="J3174" s="1" t="str">
        <f t="shared" si="535"/>
        <v>NGR lake sediment grab sample</v>
      </c>
      <c r="K3174" s="1" t="str">
        <f t="shared" si="536"/>
        <v>&lt;177 micron (NGR)</v>
      </c>
      <c r="L3174">
        <v>43</v>
      </c>
      <c r="M3174" t="s">
        <v>113</v>
      </c>
      <c r="N3174">
        <v>835</v>
      </c>
      <c r="O3174" t="s">
        <v>720</v>
      </c>
      <c r="P3174" t="s">
        <v>129</v>
      </c>
      <c r="Q3174" t="s">
        <v>68</v>
      </c>
      <c r="R3174" t="s">
        <v>153</v>
      </c>
      <c r="S3174" t="s">
        <v>176</v>
      </c>
      <c r="T3174" t="s">
        <v>117</v>
      </c>
      <c r="U3174" t="s">
        <v>13356</v>
      </c>
      <c r="V3174" t="s">
        <v>213</v>
      </c>
      <c r="W3174" t="s">
        <v>117</v>
      </c>
      <c r="X3174" t="s">
        <v>136</v>
      </c>
      <c r="Y3174" t="s">
        <v>131</v>
      </c>
      <c r="Z3174" t="s">
        <v>423</v>
      </c>
      <c r="AA3174" t="s">
        <v>214</v>
      </c>
      <c r="AB3174" t="s">
        <v>1715</v>
      </c>
      <c r="AC3174" t="s">
        <v>13204</v>
      </c>
      <c r="AD3174" t="s">
        <v>1236</v>
      </c>
    </row>
    <row r="3175" spans="1:30" hidden="1" x14ac:dyDescent="0.3">
      <c r="A3175" t="s">
        <v>13357</v>
      </c>
      <c r="B3175" t="s">
        <v>13358</v>
      </c>
      <c r="C3175" s="1" t="str">
        <f t="shared" si="537"/>
        <v>21:0506</v>
      </c>
      <c r="D3175" s="1" t="str">
        <f t="shared" si="534"/>
        <v>21:0168</v>
      </c>
      <c r="E3175" t="s">
        <v>13359</v>
      </c>
      <c r="F3175" t="s">
        <v>13360</v>
      </c>
      <c r="H3175">
        <v>54.2328908</v>
      </c>
      <c r="I3175">
        <v>-60.872256999999998</v>
      </c>
      <c r="J3175" s="1" t="str">
        <f t="shared" si="535"/>
        <v>NGR lake sediment grab sample</v>
      </c>
      <c r="K3175" s="1" t="str">
        <f t="shared" si="536"/>
        <v>&lt;177 micron (NGR)</v>
      </c>
      <c r="L3175">
        <v>43</v>
      </c>
      <c r="M3175" t="s">
        <v>127</v>
      </c>
      <c r="N3175">
        <v>836</v>
      </c>
      <c r="O3175" t="s">
        <v>35</v>
      </c>
      <c r="P3175" t="s">
        <v>54</v>
      </c>
      <c r="Q3175" t="s">
        <v>39</v>
      </c>
      <c r="R3175" t="s">
        <v>95</v>
      </c>
      <c r="S3175" t="s">
        <v>39</v>
      </c>
      <c r="T3175" t="s">
        <v>40</v>
      </c>
      <c r="U3175" t="s">
        <v>107</v>
      </c>
      <c r="V3175" t="s">
        <v>94</v>
      </c>
      <c r="W3175" t="s">
        <v>194</v>
      </c>
      <c r="X3175" t="s">
        <v>43</v>
      </c>
      <c r="Y3175" t="s">
        <v>37</v>
      </c>
      <c r="Z3175" t="s">
        <v>67</v>
      </c>
      <c r="AA3175" t="s">
        <v>135</v>
      </c>
      <c r="AB3175" t="s">
        <v>1633</v>
      </c>
      <c r="AC3175" t="s">
        <v>10640</v>
      </c>
      <c r="AD3175" t="s">
        <v>107</v>
      </c>
    </row>
    <row r="3176" spans="1:30" hidden="1" x14ac:dyDescent="0.3">
      <c r="A3176" t="s">
        <v>13361</v>
      </c>
      <c r="B3176" t="s">
        <v>13362</v>
      </c>
      <c r="C3176" s="1" t="str">
        <f t="shared" si="537"/>
        <v>21:0506</v>
      </c>
      <c r="D3176" s="1" t="str">
        <f t="shared" si="534"/>
        <v>21:0168</v>
      </c>
      <c r="E3176" t="s">
        <v>13363</v>
      </c>
      <c r="F3176" t="s">
        <v>13364</v>
      </c>
      <c r="H3176">
        <v>54.193511100000002</v>
      </c>
      <c r="I3176">
        <v>-60.887771999999998</v>
      </c>
      <c r="J3176" s="1" t="str">
        <f t="shared" si="535"/>
        <v>NGR lake sediment grab sample</v>
      </c>
      <c r="K3176" s="1" t="str">
        <f t="shared" si="536"/>
        <v>&lt;177 micron (NGR)</v>
      </c>
      <c r="L3176">
        <v>43</v>
      </c>
      <c r="M3176" t="s">
        <v>142</v>
      </c>
      <c r="N3176">
        <v>837</v>
      </c>
      <c r="O3176" t="s">
        <v>571</v>
      </c>
      <c r="P3176" t="s">
        <v>66</v>
      </c>
      <c r="Q3176" t="s">
        <v>68</v>
      </c>
      <c r="R3176" t="s">
        <v>95</v>
      </c>
      <c r="S3176" t="s">
        <v>55</v>
      </c>
      <c r="T3176" t="s">
        <v>117</v>
      </c>
      <c r="U3176" t="s">
        <v>2590</v>
      </c>
      <c r="V3176" t="s">
        <v>239</v>
      </c>
      <c r="W3176" t="s">
        <v>40</v>
      </c>
      <c r="X3176" t="s">
        <v>70</v>
      </c>
      <c r="Y3176" t="s">
        <v>55</v>
      </c>
      <c r="Z3176" t="s">
        <v>164</v>
      </c>
      <c r="AA3176" t="s">
        <v>214</v>
      </c>
      <c r="AB3176" t="s">
        <v>1489</v>
      </c>
      <c r="AC3176" t="s">
        <v>765</v>
      </c>
      <c r="AD3176" t="s">
        <v>45</v>
      </c>
    </row>
    <row r="3177" spans="1:30" hidden="1" x14ac:dyDescent="0.3">
      <c r="A3177" t="s">
        <v>13365</v>
      </c>
      <c r="B3177" t="s">
        <v>13366</v>
      </c>
      <c r="C3177" s="1" t="str">
        <f t="shared" si="537"/>
        <v>21:0506</v>
      </c>
      <c r="D3177" s="1" t="str">
        <f t="shared" si="534"/>
        <v>21:0168</v>
      </c>
      <c r="E3177" t="s">
        <v>13367</v>
      </c>
      <c r="F3177" t="s">
        <v>13368</v>
      </c>
      <c r="H3177">
        <v>54.1549914</v>
      </c>
      <c r="I3177">
        <v>-60.964521400000002</v>
      </c>
      <c r="J3177" s="1" t="str">
        <f t="shared" si="535"/>
        <v>NGR lake sediment grab sample</v>
      </c>
      <c r="K3177" s="1" t="str">
        <f t="shared" si="536"/>
        <v>&lt;177 micron (NGR)</v>
      </c>
      <c r="L3177">
        <v>43</v>
      </c>
      <c r="M3177" t="s">
        <v>150</v>
      </c>
      <c r="N3177">
        <v>838</v>
      </c>
      <c r="O3177" t="s">
        <v>510</v>
      </c>
      <c r="P3177" t="s">
        <v>145</v>
      </c>
      <c r="Q3177" t="s">
        <v>55</v>
      </c>
      <c r="R3177" t="s">
        <v>95</v>
      </c>
      <c r="S3177" t="s">
        <v>164</v>
      </c>
      <c r="T3177" t="s">
        <v>649</v>
      </c>
      <c r="U3177" t="s">
        <v>11921</v>
      </c>
      <c r="V3177" t="s">
        <v>1572</v>
      </c>
      <c r="W3177" t="s">
        <v>40</v>
      </c>
      <c r="X3177" t="s">
        <v>39</v>
      </c>
      <c r="Y3177" t="s">
        <v>54</v>
      </c>
      <c r="Z3177" t="s">
        <v>214</v>
      </c>
      <c r="AA3177" t="s">
        <v>258</v>
      </c>
      <c r="AB3177" t="s">
        <v>1579</v>
      </c>
      <c r="AC3177" t="s">
        <v>13369</v>
      </c>
      <c r="AD3177" t="s">
        <v>196</v>
      </c>
    </row>
    <row r="3178" spans="1:30" hidden="1" x14ac:dyDescent="0.3">
      <c r="A3178" t="s">
        <v>13370</v>
      </c>
      <c r="B3178" t="s">
        <v>13371</v>
      </c>
      <c r="C3178" s="1" t="str">
        <f t="shared" si="537"/>
        <v>21:0506</v>
      </c>
      <c r="D3178" s="1" t="str">
        <f t="shared" si="534"/>
        <v>21:0168</v>
      </c>
      <c r="E3178" t="s">
        <v>13372</v>
      </c>
      <c r="F3178" t="s">
        <v>13373</v>
      </c>
      <c r="H3178">
        <v>54.133275699999999</v>
      </c>
      <c r="I3178">
        <v>-60.886446399999997</v>
      </c>
      <c r="J3178" s="1" t="str">
        <f t="shared" si="535"/>
        <v>NGR lake sediment grab sample</v>
      </c>
      <c r="K3178" s="1" t="str">
        <f t="shared" si="536"/>
        <v>&lt;177 micron (NGR)</v>
      </c>
      <c r="L3178">
        <v>43</v>
      </c>
      <c r="M3178" t="s">
        <v>175</v>
      </c>
      <c r="N3178">
        <v>839</v>
      </c>
      <c r="O3178" t="s">
        <v>67</v>
      </c>
      <c r="P3178" t="s">
        <v>130</v>
      </c>
      <c r="Q3178" t="s">
        <v>39</v>
      </c>
      <c r="R3178" t="s">
        <v>95</v>
      </c>
      <c r="S3178" t="s">
        <v>39</v>
      </c>
      <c r="T3178" t="s">
        <v>194</v>
      </c>
      <c r="U3178" t="s">
        <v>571</v>
      </c>
      <c r="V3178" t="s">
        <v>649</v>
      </c>
      <c r="W3178" t="s">
        <v>40</v>
      </c>
      <c r="X3178" t="s">
        <v>43</v>
      </c>
      <c r="Y3178" t="s">
        <v>39</v>
      </c>
      <c r="Z3178" t="s">
        <v>185</v>
      </c>
      <c r="AA3178" t="s">
        <v>204</v>
      </c>
      <c r="AB3178" t="s">
        <v>547</v>
      </c>
      <c r="AC3178" t="s">
        <v>119</v>
      </c>
      <c r="AD3178" t="s">
        <v>258</v>
      </c>
    </row>
    <row r="3179" spans="1:30" hidden="1" x14ac:dyDescent="0.3">
      <c r="A3179" t="s">
        <v>13374</v>
      </c>
      <c r="B3179" t="s">
        <v>13375</v>
      </c>
      <c r="C3179" s="1" t="str">
        <f t="shared" si="537"/>
        <v>21:0506</v>
      </c>
      <c r="D3179" s="1" t="str">
        <f t="shared" si="534"/>
        <v>21:0168</v>
      </c>
      <c r="E3179" t="s">
        <v>13376</v>
      </c>
      <c r="F3179" t="s">
        <v>13377</v>
      </c>
      <c r="H3179">
        <v>54.106193699999999</v>
      </c>
      <c r="I3179">
        <v>-60.854139000000004</v>
      </c>
      <c r="J3179" s="1" t="str">
        <f t="shared" si="535"/>
        <v>NGR lake sediment grab sample</v>
      </c>
      <c r="K3179" s="1" t="str">
        <f t="shared" si="536"/>
        <v>&lt;177 micron (NGR)</v>
      </c>
      <c r="L3179">
        <v>43</v>
      </c>
      <c r="M3179" t="s">
        <v>184</v>
      </c>
      <c r="N3179">
        <v>840</v>
      </c>
      <c r="O3179" t="s">
        <v>873</v>
      </c>
      <c r="P3179" t="s">
        <v>192</v>
      </c>
      <c r="Q3179" t="s">
        <v>95</v>
      </c>
      <c r="R3179" t="s">
        <v>95</v>
      </c>
      <c r="S3179" t="s">
        <v>136</v>
      </c>
      <c r="T3179" t="s">
        <v>40</v>
      </c>
      <c r="U3179" t="s">
        <v>291</v>
      </c>
      <c r="V3179" t="s">
        <v>1103</v>
      </c>
      <c r="W3179" t="s">
        <v>40</v>
      </c>
      <c r="X3179" t="s">
        <v>39</v>
      </c>
      <c r="Y3179" t="s">
        <v>37</v>
      </c>
      <c r="Z3179" t="s">
        <v>204</v>
      </c>
      <c r="AA3179" t="s">
        <v>135</v>
      </c>
      <c r="AB3179" t="s">
        <v>192</v>
      </c>
      <c r="AC3179" t="s">
        <v>1579</v>
      </c>
      <c r="AD3179" t="s">
        <v>71</v>
      </c>
    </row>
    <row r="3180" spans="1:30" hidden="1" x14ac:dyDescent="0.3">
      <c r="A3180" t="s">
        <v>13378</v>
      </c>
      <c r="B3180" t="s">
        <v>13379</v>
      </c>
      <c r="C3180" s="1" t="str">
        <f t="shared" si="537"/>
        <v>21:0506</v>
      </c>
      <c r="D3180" s="1" t="str">
        <f t="shared" si="534"/>
        <v>21:0168</v>
      </c>
      <c r="E3180" t="s">
        <v>13380</v>
      </c>
      <c r="F3180" t="s">
        <v>13381</v>
      </c>
      <c r="H3180">
        <v>54.062618000000001</v>
      </c>
      <c r="I3180">
        <v>-60.885973</v>
      </c>
      <c r="J3180" s="1" t="str">
        <f t="shared" si="535"/>
        <v>NGR lake sediment grab sample</v>
      </c>
      <c r="K3180" s="1" t="str">
        <f t="shared" si="536"/>
        <v>&lt;177 micron (NGR)</v>
      </c>
      <c r="L3180">
        <v>43</v>
      </c>
      <c r="M3180" t="s">
        <v>191</v>
      </c>
      <c r="N3180">
        <v>841</v>
      </c>
      <c r="O3180" t="s">
        <v>377</v>
      </c>
      <c r="P3180" t="s">
        <v>377</v>
      </c>
      <c r="Q3180" t="s">
        <v>95</v>
      </c>
      <c r="R3180" t="s">
        <v>95</v>
      </c>
      <c r="S3180" t="s">
        <v>39</v>
      </c>
      <c r="T3180" t="s">
        <v>40</v>
      </c>
      <c r="U3180" t="s">
        <v>397</v>
      </c>
      <c r="V3180" t="s">
        <v>649</v>
      </c>
      <c r="W3180" t="s">
        <v>40</v>
      </c>
      <c r="X3180" t="s">
        <v>179</v>
      </c>
      <c r="Y3180" t="s">
        <v>95</v>
      </c>
      <c r="Z3180" t="s">
        <v>134</v>
      </c>
      <c r="AA3180" t="s">
        <v>204</v>
      </c>
      <c r="AB3180" t="s">
        <v>2301</v>
      </c>
      <c r="AC3180" t="s">
        <v>818</v>
      </c>
      <c r="AD3180" t="s">
        <v>45</v>
      </c>
    </row>
    <row r="3181" spans="1:30" hidden="1" x14ac:dyDescent="0.3">
      <c r="A3181" t="s">
        <v>13382</v>
      </c>
      <c r="B3181" t="s">
        <v>13383</v>
      </c>
      <c r="C3181" s="1" t="str">
        <f t="shared" si="537"/>
        <v>21:0506</v>
      </c>
      <c r="D3181" s="1" t="str">
        <f t="shared" si="534"/>
        <v>21:0168</v>
      </c>
      <c r="E3181" t="s">
        <v>13384</v>
      </c>
      <c r="F3181" t="s">
        <v>13385</v>
      </c>
      <c r="H3181">
        <v>54.035820700000002</v>
      </c>
      <c r="I3181">
        <v>-60.869205800000003</v>
      </c>
      <c r="J3181" s="1" t="str">
        <f t="shared" si="535"/>
        <v>NGR lake sediment grab sample</v>
      </c>
      <c r="K3181" s="1" t="str">
        <f t="shared" si="536"/>
        <v>&lt;177 micron (NGR)</v>
      </c>
      <c r="L3181">
        <v>43</v>
      </c>
      <c r="M3181" t="s">
        <v>201</v>
      </c>
      <c r="N3181">
        <v>842</v>
      </c>
      <c r="O3181" t="s">
        <v>53</v>
      </c>
      <c r="P3181" t="s">
        <v>247</v>
      </c>
      <c r="Q3181" t="s">
        <v>37</v>
      </c>
      <c r="R3181" t="s">
        <v>95</v>
      </c>
      <c r="S3181" t="s">
        <v>37</v>
      </c>
      <c r="T3181" t="s">
        <v>117</v>
      </c>
      <c r="U3181" t="s">
        <v>694</v>
      </c>
      <c r="V3181" t="s">
        <v>57</v>
      </c>
      <c r="W3181" t="s">
        <v>40</v>
      </c>
      <c r="X3181" t="s">
        <v>179</v>
      </c>
      <c r="Y3181" t="s">
        <v>95</v>
      </c>
      <c r="Z3181" t="s">
        <v>263</v>
      </c>
      <c r="AA3181" t="s">
        <v>58</v>
      </c>
      <c r="AB3181" t="s">
        <v>1842</v>
      </c>
      <c r="AC3181" t="s">
        <v>378</v>
      </c>
      <c r="AD3181" t="s">
        <v>45</v>
      </c>
    </row>
    <row r="3182" spans="1:30" hidden="1" x14ac:dyDescent="0.3">
      <c r="A3182" t="s">
        <v>13386</v>
      </c>
      <c r="B3182" t="s">
        <v>13387</v>
      </c>
      <c r="C3182" s="1" t="str">
        <f t="shared" si="537"/>
        <v>21:0506</v>
      </c>
      <c r="D3182" s="1" t="str">
        <f t="shared" si="534"/>
        <v>21:0168</v>
      </c>
      <c r="E3182" t="s">
        <v>13388</v>
      </c>
      <c r="F3182" t="s">
        <v>13389</v>
      </c>
      <c r="H3182">
        <v>54.042027300000001</v>
      </c>
      <c r="I3182">
        <v>-60.913000099999998</v>
      </c>
      <c r="J3182" s="1" t="str">
        <f t="shared" si="535"/>
        <v>NGR lake sediment grab sample</v>
      </c>
      <c r="K3182" s="1" t="str">
        <f t="shared" si="536"/>
        <v>&lt;177 micron (NGR)</v>
      </c>
      <c r="L3182">
        <v>43</v>
      </c>
      <c r="M3182" t="s">
        <v>210</v>
      </c>
      <c r="N3182">
        <v>843</v>
      </c>
      <c r="O3182" t="s">
        <v>414</v>
      </c>
      <c r="P3182" t="s">
        <v>104</v>
      </c>
      <c r="Q3182" t="s">
        <v>95</v>
      </c>
      <c r="R3182" t="s">
        <v>95</v>
      </c>
      <c r="S3182" t="s">
        <v>153</v>
      </c>
      <c r="T3182" t="s">
        <v>194</v>
      </c>
      <c r="U3182" t="s">
        <v>9305</v>
      </c>
      <c r="V3182" t="s">
        <v>884</v>
      </c>
      <c r="W3182" t="s">
        <v>40</v>
      </c>
      <c r="X3182" t="s">
        <v>179</v>
      </c>
      <c r="Y3182" t="s">
        <v>37</v>
      </c>
      <c r="Z3182" t="s">
        <v>58</v>
      </c>
      <c r="AA3182" t="s">
        <v>258</v>
      </c>
      <c r="AB3182" t="s">
        <v>437</v>
      </c>
      <c r="AC3182" t="s">
        <v>1578</v>
      </c>
      <c r="AD3182" t="s">
        <v>61</v>
      </c>
    </row>
    <row r="3183" spans="1:30" hidden="1" x14ac:dyDescent="0.3">
      <c r="A3183" t="s">
        <v>13390</v>
      </c>
      <c r="B3183" t="s">
        <v>13391</v>
      </c>
      <c r="C3183" s="1" t="str">
        <f t="shared" si="537"/>
        <v>21:0506</v>
      </c>
      <c r="D3183" s="1" t="str">
        <f t="shared" si="534"/>
        <v>21:0168</v>
      </c>
      <c r="E3183" t="s">
        <v>13392</v>
      </c>
      <c r="F3183" t="s">
        <v>13393</v>
      </c>
      <c r="H3183">
        <v>54.073037300000003</v>
      </c>
      <c r="I3183">
        <v>-60.945668599999998</v>
      </c>
      <c r="J3183" s="1" t="str">
        <f t="shared" si="535"/>
        <v>NGR lake sediment grab sample</v>
      </c>
      <c r="K3183" s="1" t="str">
        <f t="shared" si="536"/>
        <v>&lt;177 micron (NGR)</v>
      </c>
      <c r="L3183">
        <v>43</v>
      </c>
      <c r="M3183" t="s">
        <v>221</v>
      </c>
      <c r="N3183">
        <v>844</v>
      </c>
      <c r="O3183" t="s">
        <v>408</v>
      </c>
      <c r="P3183" t="s">
        <v>232</v>
      </c>
      <c r="Q3183" t="s">
        <v>95</v>
      </c>
      <c r="R3183" t="s">
        <v>68</v>
      </c>
      <c r="S3183" t="s">
        <v>232</v>
      </c>
      <c r="T3183" t="s">
        <v>40</v>
      </c>
      <c r="U3183" t="s">
        <v>12591</v>
      </c>
      <c r="V3183" t="s">
        <v>484</v>
      </c>
      <c r="W3183" t="s">
        <v>40</v>
      </c>
      <c r="X3183" t="s">
        <v>179</v>
      </c>
      <c r="Y3183" t="s">
        <v>55</v>
      </c>
      <c r="Z3183" t="s">
        <v>214</v>
      </c>
      <c r="AA3183" t="s">
        <v>135</v>
      </c>
      <c r="AB3183" t="s">
        <v>176</v>
      </c>
      <c r="AC3183" t="s">
        <v>4178</v>
      </c>
      <c r="AD3183" t="s">
        <v>216</v>
      </c>
    </row>
    <row r="3184" spans="1:30" hidden="1" x14ac:dyDescent="0.3">
      <c r="A3184" t="s">
        <v>13394</v>
      </c>
      <c r="B3184" t="s">
        <v>13395</v>
      </c>
      <c r="C3184" s="1" t="str">
        <f t="shared" si="537"/>
        <v>21:0506</v>
      </c>
      <c r="D3184" s="1" t="str">
        <f t="shared" si="534"/>
        <v>21:0168</v>
      </c>
      <c r="E3184" t="s">
        <v>13396</v>
      </c>
      <c r="F3184" t="s">
        <v>13397</v>
      </c>
      <c r="H3184">
        <v>54.092976200000003</v>
      </c>
      <c r="I3184">
        <v>-60.921070700000001</v>
      </c>
      <c r="J3184" s="1" t="str">
        <f t="shared" si="535"/>
        <v>NGR lake sediment grab sample</v>
      </c>
      <c r="K3184" s="1" t="str">
        <f t="shared" si="536"/>
        <v>&lt;177 micron (NGR)</v>
      </c>
      <c r="L3184">
        <v>43</v>
      </c>
      <c r="M3184" t="s">
        <v>230</v>
      </c>
      <c r="N3184">
        <v>845</v>
      </c>
      <c r="O3184" t="s">
        <v>153</v>
      </c>
      <c r="P3184" t="s">
        <v>131</v>
      </c>
      <c r="Q3184" t="s">
        <v>95</v>
      </c>
      <c r="R3184" t="s">
        <v>95</v>
      </c>
      <c r="S3184" t="s">
        <v>55</v>
      </c>
      <c r="T3184" t="s">
        <v>40</v>
      </c>
      <c r="U3184" t="s">
        <v>165</v>
      </c>
      <c r="V3184" t="s">
        <v>194</v>
      </c>
      <c r="W3184" t="s">
        <v>40</v>
      </c>
      <c r="X3184" t="s">
        <v>43</v>
      </c>
      <c r="Y3184" t="s">
        <v>95</v>
      </c>
      <c r="Z3184" t="s">
        <v>153</v>
      </c>
      <c r="AA3184" t="s">
        <v>204</v>
      </c>
      <c r="AB3184" t="s">
        <v>784</v>
      </c>
      <c r="AC3184" t="s">
        <v>505</v>
      </c>
      <c r="AD3184" t="s">
        <v>214</v>
      </c>
    </row>
    <row r="3185" spans="1:30" hidden="1" x14ac:dyDescent="0.3">
      <c r="A3185" t="s">
        <v>13398</v>
      </c>
      <c r="B3185" t="s">
        <v>13399</v>
      </c>
      <c r="C3185" s="1" t="str">
        <f t="shared" si="537"/>
        <v>21:0506</v>
      </c>
      <c r="D3185" s="1" t="str">
        <f t="shared" si="534"/>
        <v>21:0168</v>
      </c>
      <c r="E3185" t="s">
        <v>13400</v>
      </c>
      <c r="F3185" t="s">
        <v>13401</v>
      </c>
      <c r="H3185">
        <v>54.123285199999998</v>
      </c>
      <c r="I3185">
        <v>-60.916691</v>
      </c>
      <c r="J3185" s="1" t="str">
        <f t="shared" si="535"/>
        <v>NGR lake sediment grab sample</v>
      </c>
      <c r="K3185" s="1" t="str">
        <f t="shared" si="536"/>
        <v>&lt;177 micron (NGR)</v>
      </c>
      <c r="L3185">
        <v>43</v>
      </c>
      <c r="M3185" t="s">
        <v>238</v>
      </c>
      <c r="N3185">
        <v>846</v>
      </c>
      <c r="O3185" t="s">
        <v>135</v>
      </c>
      <c r="P3185" t="s">
        <v>247</v>
      </c>
      <c r="Q3185" t="s">
        <v>95</v>
      </c>
      <c r="R3185" t="s">
        <v>95</v>
      </c>
      <c r="S3185" t="s">
        <v>202</v>
      </c>
      <c r="T3185" t="s">
        <v>194</v>
      </c>
      <c r="U3185" t="s">
        <v>9731</v>
      </c>
      <c r="V3185" t="s">
        <v>3537</v>
      </c>
      <c r="W3185" t="s">
        <v>40</v>
      </c>
      <c r="X3185" t="s">
        <v>13402</v>
      </c>
      <c r="Y3185" t="s">
        <v>119</v>
      </c>
      <c r="Z3185" t="s">
        <v>263</v>
      </c>
      <c r="AA3185" t="s">
        <v>135</v>
      </c>
      <c r="AB3185" t="s">
        <v>1276</v>
      </c>
      <c r="AC3185" t="s">
        <v>3711</v>
      </c>
      <c r="AD3185" t="s">
        <v>1412</v>
      </c>
    </row>
    <row r="3186" spans="1:30" hidden="1" x14ac:dyDescent="0.3">
      <c r="A3186" t="s">
        <v>13403</v>
      </c>
      <c r="B3186" t="s">
        <v>13404</v>
      </c>
      <c r="C3186" s="1" t="str">
        <f t="shared" si="537"/>
        <v>21:0506</v>
      </c>
      <c r="D3186" s="1" t="str">
        <f t="shared" si="534"/>
        <v>21:0168</v>
      </c>
      <c r="E3186" t="s">
        <v>13405</v>
      </c>
      <c r="F3186" t="s">
        <v>13406</v>
      </c>
      <c r="H3186">
        <v>54.169027700000001</v>
      </c>
      <c r="I3186">
        <v>-60.917946100000002</v>
      </c>
      <c r="J3186" s="1" t="str">
        <f t="shared" si="535"/>
        <v>NGR lake sediment grab sample</v>
      </c>
      <c r="K3186" s="1" t="str">
        <f t="shared" si="536"/>
        <v>&lt;177 micron (NGR)</v>
      </c>
      <c r="L3186">
        <v>43</v>
      </c>
      <c r="M3186" t="s">
        <v>246</v>
      </c>
      <c r="N3186">
        <v>847</v>
      </c>
      <c r="O3186" t="s">
        <v>1167</v>
      </c>
      <c r="P3186" t="s">
        <v>192</v>
      </c>
      <c r="Q3186" t="s">
        <v>37</v>
      </c>
      <c r="R3186" t="s">
        <v>119</v>
      </c>
      <c r="S3186" t="s">
        <v>36</v>
      </c>
      <c r="T3186" t="s">
        <v>40</v>
      </c>
      <c r="U3186" t="s">
        <v>10278</v>
      </c>
      <c r="V3186" t="s">
        <v>266</v>
      </c>
      <c r="W3186" t="s">
        <v>194</v>
      </c>
      <c r="X3186" t="s">
        <v>484</v>
      </c>
      <c r="Y3186" t="s">
        <v>79</v>
      </c>
      <c r="Z3186" t="s">
        <v>214</v>
      </c>
      <c r="AA3186" t="s">
        <v>204</v>
      </c>
      <c r="AB3186" t="s">
        <v>2086</v>
      </c>
      <c r="AC3186" t="s">
        <v>968</v>
      </c>
      <c r="AD3186" t="s">
        <v>71</v>
      </c>
    </row>
    <row r="3187" spans="1:30" hidden="1" x14ac:dyDescent="0.3">
      <c r="A3187" t="s">
        <v>13407</v>
      </c>
      <c r="B3187" t="s">
        <v>13408</v>
      </c>
      <c r="C3187" s="1" t="str">
        <f t="shared" si="537"/>
        <v>21:0506</v>
      </c>
      <c r="D3187" s="1" t="str">
        <f t="shared" si="534"/>
        <v>21:0168</v>
      </c>
      <c r="E3187" t="s">
        <v>13409</v>
      </c>
      <c r="F3187" t="s">
        <v>13410</v>
      </c>
      <c r="H3187">
        <v>54.201122300000002</v>
      </c>
      <c r="I3187">
        <v>-60.914951899999998</v>
      </c>
      <c r="J3187" s="1" t="str">
        <f t="shared" si="535"/>
        <v>NGR lake sediment grab sample</v>
      </c>
      <c r="K3187" s="1" t="str">
        <f t="shared" si="536"/>
        <v>&lt;177 micron (NGR)</v>
      </c>
      <c r="L3187">
        <v>44</v>
      </c>
      <c r="M3187" t="s">
        <v>34</v>
      </c>
      <c r="N3187">
        <v>848</v>
      </c>
      <c r="O3187" t="s">
        <v>665</v>
      </c>
      <c r="P3187" t="s">
        <v>165</v>
      </c>
      <c r="Q3187" t="s">
        <v>119</v>
      </c>
      <c r="R3187" t="s">
        <v>55</v>
      </c>
      <c r="S3187" t="s">
        <v>38</v>
      </c>
      <c r="T3187" t="s">
        <v>248</v>
      </c>
      <c r="U3187" t="s">
        <v>158</v>
      </c>
      <c r="V3187" t="s">
        <v>1503</v>
      </c>
      <c r="W3187" t="s">
        <v>40</v>
      </c>
      <c r="X3187" t="s">
        <v>39</v>
      </c>
      <c r="Y3187" t="s">
        <v>92</v>
      </c>
      <c r="Z3187" t="s">
        <v>164</v>
      </c>
      <c r="AA3187" t="s">
        <v>135</v>
      </c>
      <c r="AB3187" t="s">
        <v>1489</v>
      </c>
      <c r="AC3187" t="s">
        <v>987</v>
      </c>
      <c r="AD3187" t="s">
        <v>71</v>
      </c>
    </row>
    <row r="3188" spans="1:30" hidden="1" x14ac:dyDescent="0.3">
      <c r="A3188" t="s">
        <v>13411</v>
      </c>
      <c r="B3188" t="s">
        <v>13412</v>
      </c>
      <c r="C3188" s="1" t="str">
        <f t="shared" si="537"/>
        <v>21:0506</v>
      </c>
      <c r="D3188" s="1" t="str">
        <f t="shared" si="534"/>
        <v>21:0168</v>
      </c>
      <c r="E3188" t="s">
        <v>13409</v>
      </c>
      <c r="F3188" t="s">
        <v>13413</v>
      </c>
      <c r="H3188">
        <v>54.201122300000002</v>
      </c>
      <c r="I3188">
        <v>-60.914951899999998</v>
      </c>
      <c r="J3188" s="1" t="str">
        <f t="shared" si="535"/>
        <v>NGR lake sediment grab sample</v>
      </c>
      <c r="K3188" s="1" t="str">
        <f t="shared" si="536"/>
        <v>&lt;177 micron (NGR)</v>
      </c>
      <c r="L3188">
        <v>44</v>
      </c>
      <c r="M3188" t="s">
        <v>65</v>
      </c>
      <c r="N3188">
        <v>849</v>
      </c>
      <c r="O3188" t="s">
        <v>782</v>
      </c>
      <c r="P3188" t="s">
        <v>130</v>
      </c>
      <c r="Q3188" t="s">
        <v>202</v>
      </c>
      <c r="R3188" t="s">
        <v>39</v>
      </c>
      <c r="S3188" t="s">
        <v>68</v>
      </c>
      <c r="T3188" t="s">
        <v>117</v>
      </c>
      <c r="U3188" t="s">
        <v>13414</v>
      </c>
      <c r="V3188" t="s">
        <v>85</v>
      </c>
      <c r="W3188" t="s">
        <v>40</v>
      </c>
      <c r="X3188" t="s">
        <v>70</v>
      </c>
      <c r="Y3188" t="s">
        <v>38</v>
      </c>
      <c r="Z3188" t="s">
        <v>67</v>
      </c>
      <c r="AA3188" t="s">
        <v>204</v>
      </c>
      <c r="AB3188" t="s">
        <v>981</v>
      </c>
      <c r="AC3188" t="s">
        <v>2796</v>
      </c>
      <c r="AD3188" t="s">
        <v>409</v>
      </c>
    </row>
    <row r="3189" spans="1:30" hidden="1" x14ac:dyDescent="0.3">
      <c r="A3189" t="s">
        <v>13415</v>
      </c>
      <c r="B3189" t="s">
        <v>13416</v>
      </c>
      <c r="C3189" s="1" t="str">
        <f t="shared" si="537"/>
        <v>21:0506</v>
      </c>
      <c r="D3189" s="1" t="str">
        <f t="shared" si="534"/>
        <v>21:0168</v>
      </c>
      <c r="E3189" t="s">
        <v>13409</v>
      </c>
      <c r="F3189" t="s">
        <v>13417</v>
      </c>
      <c r="H3189">
        <v>54.201122300000002</v>
      </c>
      <c r="I3189">
        <v>-60.914951899999998</v>
      </c>
      <c r="J3189" s="1" t="str">
        <f t="shared" si="535"/>
        <v>NGR lake sediment grab sample</v>
      </c>
      <c r="K3189" s="1" t="str">
        <f t="shared" si="536"/>
        <v>&lt;177 micron (NGR)</v>
      </c>
      <c r="L3189">
        <v>44</v>
      </c>
      <c r="M3189" t="s">
        <v>52</v>
      </c>
      <c r="N3189">
        <v>850</v>
      </c>
      <c r="O3189" t="s">
        <v>5778</v>
      </c>
      <c r="P3189" t="s">
        <v>54</v>
      </c>
      <c r="Q3189" t="s">
        <v>185</v>
      </c>
      <c r="R3189" t="s">
        <v>55</v>
      </c>
      <c r="S3189" t="s">
        <v>68</v>
      </c>
      <c r="T3189" t="s">
        <v>649</v>
      </c>
      <c r="U3189" t="s">
        <v>4030</v>
      </c>
      <c r="V3189" t="s">
        <v>598</v>
      </c>
      <c r="W3189" t="s">
        <v>194</v>
      </c>
      <c r="X3189" t="s">
        <v>39</v>
      </c>
      <c r="Y3189" t="s">
        <v>153</v>
      </c>
      <c r="Z3189" t="s">
        <v>134</v>
      </c>
      <c r="AA3189" t="s">
        <v>135</v>
      </c>
      <c r="AB3189" t="s">
        <v>1192</v>
      </c>
      <c r="AC3189" t="s">
        <v>1547</v>
      </c>
      <c r="AD3189" t="s">
        <v>203</v>
      </c>
    </row>
    <row r="3190" spans="1:30" hidden="1" x14ac:dyDescent="0.3">
      <c r="A3190" t="s">
        <v>13418</v>
      </c>
      <c r="B3190" t="s">
        <v>13419</v>
      </c>
      <c r="C3190" s="1" t="str">
        <f t="shared" si="537"/>
        <v>21:0506</v>
      </c>
      <c r="D3190" s="1" t="str">
        <f t="shared" si="534"/>
        <v>21:0168</v>
      </c>
      <c r="E3190" t="s">
        <v>13420</v>
      </c>
      <c r="F3190" t="s">
        <v>13421</v>
      </c>
      <c r="H3190">
        <v>54.221512599999997</v>
      </c>
      <c r="I3190">
        <v>-60.910411000000003</v>
      </c>
      <c r="J3190" s="1" t="str">
        <f t="shared" si="535"/>
        <v>NGR lake sediment grab sample</v>
      </c>
      <c r="K3190" s="1" t="str">
        <f t="shared" si="536"/>
        <v>&lt;177 micron (NGR)</v>
      </c>
      <c r="L3190">
        <v>44</v>
      </c>
      <c r="M3190" t="s">
        <v>76</v>
      </c>
      <c r="N3190">
        <v>851</v>
      </c>
      <c r="O3190" t="s">
        <v>69</v>
      </c>
      <c r="P3190" t="s">
        <v>165</v>
      </c>
      <c r="Q3190" t="s">
        <v>37</v>
      </c>
      <c r="R3190" t="s">
        <v>92</v>
      </c>
      <c r="S3190" t="s">
        <v>79</v>
      </c>
      <c r="T3190" t="s">
        <v>40</v>
      </c>
      <c r="U3190" t="s">
        <v>10810</v>
      </c>
      <c r="V3190" t="s">
        <v>884</v>
      </c>
      <c r="W3190" t="s">
        <v>194</v>
      </c>
      <c r="X3190" t="s">
        <v>70</v>
      </c>
      <c r="Y3190" t="s">
        <v>136</v>
      </c>
      <c r="Z3190" t="s">
        <v>204</v>
      </c>
      <c r="AA3190" t="s">
        <v>204</v>
      </c>
      <c r="AB3190" t="s">
        <v>636</v>
      </c>
      <c r="AC3190" t="s">
        <v>3674</v>
      </c>
      <c r="AD3190" t="s">
        <v>48</v>
      </c>
    </row>
    <row r="3191" spans="1:30" hidden="1" x14ac:dyDescent="0.3">
      <c r="A3191" t="s">
        <v>13422</v>
      </c>
      <c r="B3191" t="s">
        <v>13423</v>
      </c>
      <c r="C3191" s="1" t="str">
        <f t="shared" si="537"/>
        <v>21:0506</v>
      </c>
      <c r="D3191" s="1" t="str">
        <f t="shared" si="534"/>
        <v>21:0168</v>
      </c>
      <c r="E3191" t="s">
        <v>13424</v>
      </c>
      <c r="F3191" t="s">
        <v>13425</v>
      </c>
      <c r="H3191">
        <v>54.244881100000001</v>
      </c>
      <c r="I3191">
        <v>-60.933112399999999</v>
      </c>
      <c r="J3191" s="1" t="str">
        <f t="shared" si="535"/>
        <v>NGR lake sediment grab sample</v>
      </c>
      <c r="K3191" s="1" t="str">
        <f t="shared" si="536"/>
        <v>&lt;177 micron (NGR)</v>
      </c>
      <c r="L3191">
        <v>44</v>
      </c>
      <c r="M3191" t="s">
        <v>91</v>
      </c>
      <c r="N3191">
        <v>852</v>
      </c>
      <c r="O3191" t="s">
        <v>270</v>
      </c>
      <c r="P3191" t="s">
        <v>648</v>
      </c>
      <c r="Q3191" t="s">
        <v>37</v>
      </c>
      <c r="R3191" t="s">
        <v>37</v>
      </c>
      <c r="S3191" t="s">
        <v>68</v>
      </c>
      <c r="T3191" t="s">
        <v>649</v>
      </c>
      <c r="U3191" t="s">
        <v>1602</v>
      </c>
      <c r="V3191" t="s">
        <v>47</v>
      </c>
      <c r="W3191" t="s">
        <v>40</v>
      </c>
      <c r="X3191" t="s">
        <v>70</v>
      </c>
      <c r="Y3191" t="s">
        <v>55</v>
      </c>
      <c r="Z3191" t="s">
        <v>211</v>
      </c>
      <c r="AA3191" t="s">
        <v>241</v>
      </c>
      <c r="AB3191" t="s">
        <v>1290</v>
      </c>
      <c r="AC3191" t="s">
        <v>818</v>
      </c>
      <c r="AD3191" t="s">
        <v>196</v>
      </c>
    </row>
    <row r="3192" spans="1:30" hidden="1" x14ac:dyDescent="0.3">
      <c r="A3192" t="s">
        <v>13426</v>
      </c>
      <c r="B3192" t="s">
        <v>13427</v>
      </c>
      <c r="C3192" s="1" t="str">
        <f t="shared" si="537"/>
        <v>21:0506</v>
      </c>
      <c r="D3192" s="1" t="str">
        <f t="shared" si="534"/>
        <v>21:0168</v>
      </c>
      <c r="E3192" t="s">
        <v>13428</v>
      </c>
      <c r="F3192" t="s">
        <v>13429</v>
      </c>
      <c r="H3192">
        <v>54.287143800000003</v>
      </c>
      <c r="I3192">
        <v>-60.935958499999998</v>
      </c>
      <c r="J3192" s="1" t="str">
        <f t="shared" si="535"/>
        <v>NGR lake sediment grab sample</v>
      </c>
      <c r="K3192" s="1" t="str">
        <f t="shared" si="536"/>
        <v>&lt;177 micron (NGR)</v>
      </c>
      <c r="L3192">
        <v>44</v>
      </c>
      <c r="M3192" t="s">
        <v>102</v>
      </c>
      <c r="N3192">
        <v>853</v>
      </c>
      <c r="O3192" t="s">
        <v>69</v>
      </c>
      <c r="P3192" t="s">
        <v>247</v>
      </c>
      <c r="Q3192" t="s">
        <v>95</v>
      </c>
      <c r="R3192" t="s">
        <v>176</v>
      </c>
      <c r="S3192" t="s">
        <v>153</v>
      </c>
      <c r="T3192" t="s">
        <v>40</v>
      </c>
      <c r="U3192" t="s">
        <v>6312</v>
      </c>
      <c r="V3192" t="s">
        <v>55</v>
      </c>
      <c r="W3192" t="s">
        <v>40</v>
      </c>
      <c r="X3192" t="s">
        <v>70</v>
      </c>
      <c r="Y3192" t="s">
        <v>68</v>
      </c>
      <c r="Z3192" t="s">
        <v>58</v>
      </c>
      <c r="AA3192" t="s">
        <v>214</v>
      </c>
      <c r="AB3192" t="s">
        <v>2444</v>
      </c>
      <c r="AC3192" t="s">
        <v>3439</v>
      </c>
      <c r="AD3192" t="s">
        <v>241</v>
      </c>
    </row>
    <row r="3193" spans="1:30" hidden="1" x14ac:dyDescent="0.3">
      <c r="A3193" t="s">
        <v>13430</v>
      </c>
      <c r="B3193" t="s">
        <v>13431</v>
      </c>
      <c r="C3193" s="1" t="str">
        <f t="shared" si="537"/>
        <v>21:0506</v>
      </c>
      <c r="D3193" s="1" t="str">
        <f t="shared" si="534"/>
        <v>21:0168</v>
      </c>
      <c r="E3193" t="s">
        <v>13432</v>
      </c>
      <c r="F3193" t="s">
        <v>13433</v>
      </c>
      <c r="H3193">
        <v>54.314818000000002</v>
      </c>
      <c r="I3193">
        <v>-60.924732800000001</v>
      </c>
      <c r="J3193" s="1" t="str">
        <f t="shared" si="535"/>
        <v>NGR lake sediment grab sample</v>
      </c>
      <c r="K3193" s="1" t="str">
        <f t="shared" si="536"/>
        <v>&lt;177 micron (NGR)</v>
      </c>
      <c r="L3193">
        <v>44</v>
      </c>
      <c r="M3193" t="s">
        <v>113</v>
      </c>
      <c r="N3193">
        <v>854</v>
      </c>
      <c r="O3193" t="s">
        <v>145</v>
      </c>
      <c r="P3193" t="s">
        <v>408</v>
      </c>
      <c r="Q3193" t="s">
        <v>185</v>
      </c>
      <c r="R3193" t="s">
        <v>136</v>
      </c>
      <c r="S3193" t="s">
        <v>38</v>
      </c>
      <c r="T3193" t="s">
        <v>144</v>
      </c>
      <c r="U3193" t="s">
        <v>478</v>
      </c>
      <c r="V3193" t="s">
        <v>47</v>
      </c>
      <c r="W3193" t="s">
        <v>144</v>
      </c>
      <c r="X3193" t="s">
        <v>39</v>
      </c>
      <c r="Y3193" t="s">
        <v>136</v>
      </c>
      <c r="Z3193" t="s">
        <v>135</v>
      </c>
      <c r="AA3193" t="s">
        <v>214</v>
      </c>
      <c r="AB3193" t="s">
        <v>3060</v>
      </c>
      <c r="AC3193" t="s">
        <v>1181</v>
      </c>
      <c r="AD3193" t="s">
        <v>392</v>
      </c>
    </row>
    <row r="3194" spans="1:30" hidden="1" x14ac:dyDescent="0.3">
      <c r="A3194" t="s">
        <v>13434</v>
      </c>
      <c r="B3194" t="s">
        <v>13435</v>
      </c>
      <c r="C3194" s="1" t="str">
        <f t="shared" si="537"/>
        <v>21:0506</v>
      </c>
      <c r="D3194" s="1" t="str">
        <f t="shared" si="534"/>
        <v>21:0168</v>
      </c>
      <c r="E3194" t="s">
        <v>13436</v>
      </c>
      <c r="F3194" t="s">
        <v>13437</v>
      </c>
      <c r="H3194">
        <v>54.354209699999998</v>
      </c>
      <c r="I3194">
        <v>-60.9148675</v>
      </c>
      <c r="J3194" s="1" t="str">
        <f t="shared" si="535"/>
        <v>NGR lake sediment grab sample</v>
      </c>
      <c r="K3194" s="1" t="str">
        <f t="shared" si="536"/>
        <v>&lt;177 micron (NGR)</v>
      </c>
      <c r="L3194">
        <v>44</v>
      </c>
      <c r="M3194" t="s">
        <v>127</v>
      </c>
      <c r="N3194">
        <v>855</v>
      </c>
      <c r="O3194" t="s">
        <v>1665</v>
      </c>
      <c r="P3194" t="s">
        <v>45</v>
      </c>
      <c r="Q3194" t="s">
        <v>130</v>
      </c>
      <c r="R3194" t="s">
        <v>92</v>
      </c>
      <c r="S3194" t="s">
        <v>193</v>
      </c>
      <c r="T3194" t="s">
        <v>649</v>
      </c>
      <c r="U3194" t="s">
        <v>13438</v>
      </c>
      <c r="V3194" t="s">
        <v>202</v>
      </c>
      <c r="W3194" t="s">
        <v>117</v>
      </c>
      <c r="X3194" t="s">
        <v>36</v>
      </c>
      <c r="Y3194" t="s">
        <v>38</v>
      </c>
      <c r="Z3194" t="s">
        <v>45</v>
      </c>
      <c r="AA3194" t="s">
        <v>392</v>
      </c>
      <c r="AB3194" t="s">
        <v>8081</v>
      </c>
      <c r="AC3194" t="s">
        <v>2776</v>
      </c>
      <c r="AD3194" t="s">
        <v>155</v>
      </c>
    </row>
    <row r="3195" spans="1:30" hidden="1" x14ac:dyDescent="0.3">
      <c r="A3195" t="s">
        <v>13439</v>
      </c>
      <c r="B3195" t="s">
        <v>13440</v>
      </c>
      <c r="C3195" s="1" t="str">
        <f t="shared" si="537"/>
        <v>21:0506</v>
      </c>
      <c r="D3195" s="1" t="str">
        <f t="shared" si="534"/>
        <v>21:0168</v>
      </c>
      <c r="E3195" t="s">
        <v>13441</v>
      </c>
      <c r="F3195" t="s">
        <v>13442</v>
      </c>
      <c r="H3195">
        <v>54.379671199999997</v>
      </c>
      <c r="I3195">
        <v>-60.910419699999998</v>
      </c>
      <c r="J3195" s="1" t="str">
        <f t="shared" si="535"/>
        <v>NGR lake sediment grab sample</v>
      </c>
      <c r="K3195" s="1" t="str">
        <f t="shared" si="536"/>
        <v>&lt;177 micron (NGR)</v>
      </c>
      <c r="L3195">
        <v>44</v>
      </c>
      <c r="M3195" t="s">
        <v>142</v>
      </c>
      <c r="N3195">
        <v>856</v>
      </c>
      <c r="O3195" t="s">
        <v>359</v>
      </c>
      <c r="P3195" t="s">
        <v>571</v>
      </c>
      <c r="Q3195" t="s">
        <v>37</v>
      </c>
      <c r="R3195" t="s">
        <v>130</v>
      </c>
      <c r="S3195" t="s">
        <v>79</v>
      </c>
      <c r="T3195" t="s">
        <v>40</v>
      </c>
      <c r="U3195" t="s">
        <v>12559</v>
      </c>
      <c r="V3195" t="s">
        <v>598</v>
      </c>
      <c r="W3195" t="s">
        <v>40</v>
      </c>
      <c r="X3195" t="s">
        <v>38</v>
      </c>
      <c r="Y3195" t="s">
        <v>136</v>
      </c>
      <c r="Z3195" t="s">
        <v>263</v>
      </c>
      <c r="AA3195" t="s">
        <v>135</v>
      </c>
      <c r="AB3195" t="s">
        <v>1927</v>
      </c>
      <c r="AC3195" t="s">
        <v>316</v>
      </c>
      <c r="AD3195" t="s">
        <v>605</v>
      </c>
    </row>
    <row r="3196" spans="1:30" hidden="1" x14ac:dyDescent="0.3">
      <c r="A3196" t="s">
        <v>13443</v>
      </c>
      <c r="B3196" t="s">
        <v>13444</v>
      </c>
      <c r="C3196" s="1" t="str">
        <f t="shared" si="537"/>
        <v>21:0506</v>
      </c>
      <c r="D3196" s="1" t="str">
        <f t="shared" si="534"/>
        <v>21:0168</v>
      </c>
      <c r="E3196" t="s">
        <v>13445</v>
      </c>
      <c r="F3196" t="s">
        <v>13446</v>
      </c>
      <c r="H3196">
        <v>54.413275599999999</v>
      </c>
      <c r="I3196">
        <v>-60.909018400000001</v>
      </c>
      <c r="J3196" s="1" t="str">
        <f t="shared" si="535"/>
        <v>NGR lake sediment grab sample</v>
      </c>
      <c r="K3196" s="1" t="str">
        <f t="shared" si="536"/>
        <v>&lt;177 micron (NGR)</v>
      </c>
      <c r="L3196">
        <v>44</v>
      </c>
      <c r="M3196" t="s">
        <v>150</v>
      </c>
      <c r="N3196">
        <v>857</v>
      </c>
      <c r="O3196" t="s">
        <v>753</v>
      </c>
      <c r="P3196" t="s">
        <v>576</v>
      </c>
      <c r="Q3196" t="s">
        <v>55</v>
      </c>
      <c r="R3196" t="s">
        <v>145</v>
      </c>
      <c r="S3196" t="s">
        <v>165</v>
      </c>
      <c r="T3196" t="s">
        <v>40</v>
      </c>
      <c r="U3196" t="s">
        <v>4632</v>
      </c>
      <c r="V3196" t="s">
        <v>3220</v>
      </c>
      <c r="W3196" t="s">
        <v>40</v>
      </c>
      <c r="X3196" t="s">
        <v>1069</v>
      </c>
      <c r="Y3196" t="s">
        <v>92</v>
      </c>
      <c r="Z3196" t="s">
        <v>214</v>
      </c>
      <c r="AA3196" t="s">
        <v>45</v>
      </c>
      <c r="AB3196" t="s">
        <v>655</v>
      </c>
      <c r="AC3196" t="s">
        <v>2776</v>
      </c>
      <c r="AD3196" t="s">
        <v>61</v>
      </c>
    </row>
    <row r="3197" spans="1:30" hidden="1" x14ac:dyDescent="0.3">
      <c r="A3197" t="s">
        <v>13447</v>
      </c>
      <c r="B3197" t="s">
        <v>13448</v>
      </c>
      <c r="C3197" s="1" t="str">
        <f t="shared" si="537"/>
        <v>21:0506</v>
      </c>
      <c r="D3197" s="1" t="str">
        <f t="shared" si="534"/>
        <v>21:0168</v>
      </c>
      <c r="E3197" t="s">
        <v>13449</v>
      </c>
      <c r="F3197" t="s">
        <v>13450</v>
      </c>
      <c r="H3197">
        <v>54.449413100000001</v>
      </c>
      <c r="I3197">
        <v>-60.909598199999998</v>
      </c>
      <c r="J3197" s="1" t="str">
        <f t="shared" si="535"/>
        <v>NGR lake sediment grab sample</v>
      </c>
      <c r="K3197" s="1" t="str">
        <f t="shared" si="536"/>
        <v>&lt;177 micron (NGR)</v>
      </c>
      <c r="L3197">
        <v>44</v>
      </c>
      <c r="M3197" t="s">
        <v>175</v>
      </c>
      <c r="N3197">
        <v>858</v>
      </c>
      <c r="O3197" t="s">
        <v>344</v>
      </c>
      <c r="P3197" t="s">
        <v>1019</v>
      </c>
      <c r="Q3197" t="s">
        <v>39</v>
      </c>
      <c r="R3197" t="s">
        <v>176</v>
      </c>
      <c r="S3197" t="s">
        <v>68</v>
      </c>
      <c r="T3197" t="s">
        <v>248</v>
      </c>
      <c r="U3197" t="s">
        <v>13451</v>
      </c>
      <c r="V3197" t="s">
        <v>313</v>
      </c>
      <c r="W3197" t="s">
        <v>649</v>
      </c>
      <c r="X3197" t="s">
        <v>301</v>
      </c>
      <c r="Y3197" t="s">
        <v>39</v>
      </c>
      <c r="Z3197" t="s">
        <v>35</v>
      </c>
      <c r="AA3197" t="s">
        <v>392</v>
      </c>
      <c r="AB3197" t="s">
        <v>5627</v>
      </c>
      <c r="AC3197" t="s">
        <v>6994</v>
      </c>
      <c r="AD3197" t="s">
        <v>44</v>
      </c>
    </row>
    <row r="3198" spans="1:30" hidden="1" x14ac:dyDescent="0.3">
      <c r="A3198" t="s">
        <v>13452</v>
      </c>
      <c r="B3198" t="s">
        <v>13453</v>
      </c>
      <c r="C3198" s="1" t="str">
        <f t="shared" si="537"/>
        <v>21:0506</v>
      </c>
      <c r="D3198" s="1" t="str">
        <f t="shared" si="534"/>
        <v>21:0168</v>
      </c>
      <c r="E3198" t="s">
        <v>13454</v>
      </c>
      <c r="F3198" t="s">
        <v>13455</v>
      </c>
      <c r="H3198">
        <v>54.478649500000003</v>
      </c>
      <c r="I3198">
        <v>-60.911379199999999</v>
      </c>
      <c r="J3198" s="1" t="str">
        <f t="shared" si="535"/>
        <v>NGR lake sediment grab sample</v>
      </c>
      <c r="K3198" s="1" t="str">
        <f t="shared" si="536"/>
        <v>&lt;177 micron (NGR)</v>
      </c>
      <c r="L3198">
        <v>44</v>
      </c>
      <c r="M3198" t="s">
        <v>184</v>
      </c>
      <c r="N3198">
        <v>859</v>
      </c>
      <c r="O3198" t="s">
        <v>409</v>
      </c>
      <c r="P3198" t="s">
        <v>1047</v>
      </c>
      <c r="Q3198" t="s">
        <v>55</v>
      </c>
      <c r="R3198" t="s">
        <v>276</v>
      </c>
      <c r="S3198" t="s">
        <v>79</v>
      </c>
      <c r="T3198" t="s">
        <v>233</v>
      </c>
      <c r="U3198" t="s">
        <v>803</v>
      </c>
      <c r="V3198" t="s">
        <v>39</v>
      </c>
      <c r="W3198" t="s">
        <v>39</v>
      </c>
      <c r="X3198" t="s">
        <v>55</v>
      </c>
      <c r="Y3198" t="s">
        <v>68</v>
      </c>
      <c r="Z3198" t="s">
        <v>35</v>
      </c>
      <c r="AA3198" t="s">
        <v>241</v>
      </c>
      <c r="AB3198" t="s">
        <v>135</v>
      </c>
      <c r="AC3198" t="s">
        <v>13456</v>
      </c>
      <c r="AD3198" t="s">
        <v>45</v>
      </c>
    </row>
    <row r="3199" spans="1:30" hidden="1" x14ac:dyDescent="0.3">
      <c r="A3199" t="s">
        <v>13457</v>
      </c>
      <c r="B3199" t="s">
        <v>13458</v>
      </c>
      <c r="C3199" s="1" t="str">
        <f t="shared" si="537"/>
        <v>21:0506</v>
      </c>
      <c r="D3199" s="1" t="str">
        <f t="shared" si="534"/>
        <v>21:0168</v>
      </c>
      <c r="E3199" t="s">
        <v>13459</v>
      </c>
      <c r="F3199" t="s">
        <v>13460</v>
      </c>
      <c r="H3199">
        <v>54.456094200000003</v>
      </c>
      <c r="I3199">
        <v>-60.967143100000001</v>
      </c>
      <c r="J3199" s="1" t="str">
        <f t="shared" si="535"/>
        <v>NGR lake sediment grab sample</v>
      </c>
      <c r="K3199" s="1" t="str">
        <f t="shared" si="536"/>
        <v>&lt;177 micron (NGR)</v>
      </c>
      <c r="L3199">
        <v>44</v>
      </c>
      <c r="M3199" t="s">
        <v>191</v>
      </c>
      <c r="N3199">
        <v>860</v>
      </c>
      <c r="O3199" t="s">
        <v>1464</v>
      </c>
      <c r="P3199" t="s">
        <v>1665</v>
      </c>
      <c r="Q3199" t="s">
        <v>68</v>
      </c>
      <c r="R3199" t="s">
        <v>255</v>
      </c>
      <c r="S3199" t="s">
        <v>79</v>
      </c>
      <c r="T3199" t="s">
        <v>57</v>
      </c>
      <c r="U3199" t="s">
        <v>10278</v>
      </c>
      <c r="V3199" t="s">
        <v>3340</v>
      </c>
      <c r="W3199" t="s">
        <v>57</v>
      </c>
      <c r="X3199" t="s">
        <v>307</v>
      </c>
      <c r="Y3199" t="s">
        <v>202</v>
      </c>
      <c r="Z3199" t="s">
        <v>337</v>
      </c>
      <c r="AA3199" t="s">
        <v>216</v>
      </c>
      <c r="AB3199" t="s">
        <v>2036</v>
      </c>
      <c r="AC3199" t="s">
        <v>1715</v>
      </c>
      <c r="AD3199" t="s">
        <v>45</v>
      </c>
    </row>
    <row r="3200" spans="1:30" hidden="1" x14ac:dyDescent="0.3">
      <c r="A3200" t="s">
        <v>13461</v>
      </c>
      <c r="B3200" t="s">
        <v>13462</v>
      </c>
      <c r="C3200" s="1" t="str">
        <f t="shared" si="537"/>
        <v>21:0506</v>
      </c>
      <c r="D3200" s="1" t="str">
        <f t="shared" si="534"/>
        <v>21:0168</v>
      </c>
      <c r="E3200" t="s">
        <v>13463</v>
      </c>
      <c r="F3200" t="s">
        <v>13464</v>
      </c>
      <c r="H3200">
        <v>54.4041955</v>
      </c>
      <c r="I3200">
        <v>-60.966322300000002</v>
      </c>
      <c r="J3200" s="1" t="str">
        <f t="shared" si="535"/>
        <v>NGR lake sediment grab sample</v>
      </c>
      <c r="K3200" s="1" t="str">
        <f t="shared" si="536"/>
        <v>&lt;177 micron (NGR)</v>
      </c>
      <c r="L3200">
        <v>44</v>
      </c>
      <c r="M3200" t="s">
        <v>201</v>
      </c>
      <c r="N3200">
        <v>861</v>
      </c>
      <c r="O3200" t="s">
        <v>129</v>
      </c>
      <c r="P3200" t="s">
        <v>247</v>
      </c>
      <c r="Q3200" t="s">
        <v>95</v>
      </c>
      <c r="R3200" t="s">
        <v>38</v>
      </c>
      <c r="S3200" t="s">
        <v>153</v>
      </c>
      <c r="T3200" t="s">
        <v>40</v>
      </c>
      <c r="U3200" t="s">
        <v>7356</v>
      </c>
      <c r="V3200" t="s">
        <v>714</v>
      </c>
      <c r="W3200" t="s">
        <v>40</v>
      </c>
      <c r="X3200" t="s">
        <v>39</v>
      </c>
      <c r="Y3200" t="s">
        <v>37</v>
      </c>
      <c r="Z3200" t="s">
        <v>35</v>
      </c>
      <c r="AA3200" t="s">
        <v>314</v>
      </c>
      <c r="AB3200" t="s">
        <v>204</v>
      </c>
      <c r="AC3200" t="s">
        <v>740</v>
      </c>
      <c r="AD3200" t="s">
        <v>83</v>
      </c>
    </row>
    <row r="3201" spans="1:30" hidden="1" x14ac:dyDescent="0.3">
      <c r="A3201" t="s">
        <v>13465</v>
      </c>
      <c r="B3201" t="s">
        <v>13466</v>
      </c>
      <c r="C3201" s="1" t="str">
        <f t="shared" si="537"/>
        <v>21:0506</v>
      </c>
      <c r="D3201" s="1" t="str">
        <f t="shared" si="534"/>
        <v>21:0168</v>
      </c>
      <c r="E3201" t="s">
        <v>13467</v>
      </c>
      <c r="F3201" t="s">
        <v>13468</v>
      </c>
      <c r="H3201">
        <v>54.382165499999999</v>
      </c>
      <c r="I3201">
        <v>-60.9718011</v>
      </c>
      <c r="J3201" s="1" t="str">
        <f t="shared" si="535"/>
        <v>NGR lake sediment grab sample</v>
      </c>
      <c r="K3201" s="1" t="str">
        <f t="shared" si="536"/>
        <v>&lt;177 micron (NGR)</v>
      </c>
      <c r="L3201">
        <v>44</v>
      </c>
      <c r="M3201" t="s">
        <v>210</v>
      </c>
      <c r="N3201">
        <v>862</v>
      </c>
      <c r="O3201" t="s">
        <v>69</v>
      </c>
      <c r="P3201" t="s">
        <v>665</v>
      </c>
      <c r="Q3201" t="s">
        <v>39</v>
      </c>
      <c r="R3201" t="s">
        <v>38</v>
      </c>
      <c r="S3201" t="s">
        <v>131</v>
      </c>
      <c r="T3201" t="s">
        <v>194</v>
      </c>
      <c r="U3201" t="s">
        <v>231</v>
      </c>
      <c r="V3201" t="s">
        <v>233</v>
      </c>
      <c r="W3201" t="s">
        <v>194</v>
      </c>
      <c r="X3201" t="s">
        <v>740</v>
      </c>
      <c r="Y3201" t="s">
        <v>37</v>
      </c>
      <c r="Z3201" t="s">
        <v>134</v>
      </c>
      <c r="AA3201" t="s">
        <v>58</v>
      </c>
      <c r="AB3201" t="s">
        <v>11863</v>
      </c>
      <c r="AC3201" t="s">
        <v>68</v>
      </c>
      <c r="AD3201" t="s">
        <v>58</v>
      </c>
    </row>
    <row r="3202" spans="1:30" hidden="1" x14ac:dyDescent="0.3">
      <c r="A3202" t="s">
        <v>13469</v>
      </c>
      <c r="B3202" t="s">
        <v>13470</v>
      </c>
      <c r="C3202" s="1" t="str">
        <f t="shared" si="537"/>
        <v>21:0506</v>
      </c>
      <c r="D3202" s="1" t="str">
        <f>HYPERLINK("http://geochem.nrcan.gc.ca/cdogs/content/svy/svy_e.htm", "")</f>
        <v/>
      </c>
      <c r="G3202" s="1" t="str">
        <f>HYPERLINK("http://geochem.nrcan.gc.ca/cdogs/content/cr_/cr_00055_e.htm", "55")</f>
        <v>55</v>
      </c>
      <c r="J3202" t="s">
        <v>161</v>
      </c>
      <c r="K3202" t="s">
        <v>162</v>
      </c>
      <c r="L3202">
        <v>44</v>
      </c>
      <c r="M3202" t="s">
        <v>163</v>
      </c>
      <c r="N3202">
        <v>863</v>
      </c>
      <c r="O3202" t="s">
        <v>103</v>
      </c>
      <c r="P3202" t="s">
        <v>36</v>
      </c>
      <c r="Q3202" t="s">
        <v>37</v>
      </c>
      <c r="R3202" t="s">
        <v>185</v>
      </c>
      <c r="S3202" t="s">
        <v>68</v>
      </c>
      <c r="T3202" t="s">
        <v>40</v>
      </c>
      <c r="U3202" t="s">
        <v>3749</v>
      </c>
      <c r="V3202" t="s">
        <v>47</v>
      </c>
      <c r="W3202" t="s">
        <v>40</v>
      </c>
      <c r="X3202" t="s">
        <v>740</v>
      </c>
      <c r="Y3202" t="s">
        <v>55</v>
      </c>
      <c r="Z3202" t="s">
        <v>134</v>
      </c>
      <c r="AA3202" t="s">
        <v>214</v>
      </c>
      <c r="AB3202" t="s">
        <v>1323</v>
      </c>
      <c r="AC3202" t="s">
        <v>901</v>
      </c>
      <c r="AD3202" t="s">
        <v>449</v>
      </c>
    </row>
    <row r="3203" spans="1:30" hidden="1" x14ac:dyDescent="0.3">
      <c r="A3203" t="s">
        <v>13471</v>
      </c>
      <c r="B3203" t="s">
        <v>13472</v>
      </c>
      <c r="C3203" s="1" t="str">
        <f t="shared" si="537"/>
        <v>21:0506</v>
      </c>
      <c r="D3203" s="1" t="str">
        <f t="shared" ref="D3203:D3222" si="538">HYPERLINK("http://geochem.nrcan.gc.ca/cdogs/content/svy/svy210168_e.htm", "21:0168")</f>
        <v>21:0168</v>
      </c>
      <c r="E3203" t="s">
        <v>13473</v>
      </c>
      <c r="F3203" t="s">
        <v>13474</v>
      </c>
      <c r="H3203">
        <v>54.350399099999997</v>
      </c>
      <c r="I3203">
        <v>-60.973474299999999</v>
      </c>
      <c r="J3203" s="1" t="str">
        <f t="shared" ref="J3203:J3222" si="539">HYPERLINK("http://geochem.nrcan.gc.ca/cdogs/content/kwd/kwd020027_e.htm", "NGR lake sediment grab sample")</f>
        <v>NGR lake sediment grab sample</v>
      </c>
      <c r="K3203" s="1" t="str">
        <f t="shared" ref="K3203:K3222" si="540">HYPERLINK("http://geochem.nrcan.gc.ca/cdogs/content/kwd/kwd080006_e.htm", "&lt;177 micron (NGR)")</f>
        <v>&lt;177 micron (NGR)</v>
      </c>
      <c r="L3203">
        <v>44</v>
      </c>
      <c r="M3203" t="s">
        <v>221</v>
      </c>
      <c r="N3203">
        <v>864</v>
      </c>
      <c r="O3203" t="s">
        <v>196</v>
      </c>
      <c r="P3203" t="s">
        <v>359</v>
      </c>
      <c r="Q3203" t="s">
        <v>92</v>
      </c>
      <c r="R3203" t="s">
        <v>92</v>
      </c>
      <c r="S3203" t="s">
        <v>377</v>
      </c>
      <c r="T3203" t="s">
        <v>248</v>
      </c>
      <c r="U3203" t="s">
        <v>3997</v>
      </c>
      <c r="V3203" t="s">
        <v>1141</v>
      </c>
      <c r="W3203" t="s">
        <v>117</v>
      </c>
      <c r="X3203" t="s">
        <v>55</v>
      </c>
      <c r="Y3203" t="s">
        <v>37</v>
      </c>
      <c r="Z3203" t="s">
        <v>423</v>
      </c>
      <c r="AA3203" t="s">
        <v>61</v>
      </c>
      <c r="AB3203" t="s">
        <v>13475</v>
      </c>
      <c r="AC3203" t="s">
        <v>339</v>
      </c>
      <c r="AD3203" t="s">
        <v>314</v>
      </c>
    </row>
    <row r="3204" spans="1:30" hidden="1" x14ac:dyDescent="0.3">
      <c r="A3204" t="s">
        <v>13476</v>
      </c>
      <c r="B3204" t="s">
        <v>13477</v>
      </c>
      <c r="C3204" s="1" t="str">
        <f t="shared" si="537"/>
        <v>21:0506</v>
      </c>
      <c r="D3204" s="1" t="str">
        <f t="shared" si="538"/>
        <v>21:0168</v>
      </c>
      <c r="E3204" t="s">
        <v>13478</v>
      </c>
      <c r="F3204" t="s">
        <v>13479</v>
      </c>
      <c r="H3204">
        <v>54.321961899999998</v>
      </c>
      <c r="I3204">
        <v>-60.956696800000003</v>
      </c>
      <c r="J3204" s="1" t="str">
        <f t="shared" si="539"/>
        <v>NGR lake sediment grab sample</v>
      </c>
      <c r="K3204" s="1" t="str">
        <f t="shared" si="540"/>
        <v>&lt;177 micron (NGR)</v>
      </c>
      <c r="L3204">
        <v>44</v>
      </c>
      <c r="M3204" t="s">
        <v>230</v>
      </c>
      <c r="N3204">
        <v>865</v>
      </c>
      <c r="O3204" t="s">
        <v>270</v>
      </c>
      <c r="P3204" t="s">
        <v>104</v>
      </c>
      <c r="Q3204" t="s">
        <v>92</v>
      </c>
      <c r="R3204" t="s">
        <v>136</v>
      </c>
      <c r="S3204" t="s">
        <v>68</v>
      </c>
      <c r="T3204" t="s">
        <v>117</v>
      </c>
      <c r="U3204" t="s">
        <v>1048</v>
      </c>
      <c r="V3204" t="s">
        <v>596</v>
      </c>
      <c r="W3204" t="s">
        <v>40</v>
      </c>
      <c r="X3204" t="s">
        <v>484</v>
      </c>
      <c r="Y3204" t="s">
        <v>136</v>
      </c>
      <c r="Z3204" t="s">
        <v>263</v>
      </c>
      <c r="AA3204" t="s">
        <v>314</v>
      </c>
      <c r="AB3204" t="s">
        <v>294</v>
      </c>
      <c r="AC3204" t="s">
        <v>5641</v>
      </c>
      <c r="AD3204" t="s">
        <v>392</v>
      </c>
    </row>
    <row r="3205" spans="1:30" hidden="1" x14ac:dyDescent="0.3">
      <c r="A3205" t="s">
        <v>13480</v>
      </c>
      <c r="B3205" t="s">
        <v>13481</v>
      </c>
      <c r="C3205" s="1" t="str">
        <f t="shared" si="537"/>
        <v>21:0506</v>
      </c>
      <c r="D3205" s="1" t="str">
        <f t="shared" si="538"/>
        <v>21:0168</v>
      </c>
      <c r="E3205" t="s">
        <v>13482</v>
      </c>
      <c r="F3205" t="s">
        <v>13483</v>
      </c>
      <c r="H3205">
        <v>54.300937300000001</v>
      </c>
      <c r="I3205">
        <v>-60.960489899999999</v>
      </c>
      <c r="J3205" s="1" t="str">
        <f t="shared" si="539"/>
        <v>NGR lake sediment grab sample</v>
      </c>
      <c r="K3205" s="1" t="str">
        <f t="shared" si="540"/>
        <v>&lt;177 micron (NGR)</v>
      </c>
      <c r="L3205">
        <v>44</v>
      </c>
      <c r="M3205" t="s">
        <v>238</v>
      </c>
      <c r="N3205">
        <v>866</v>
      </c>
      <c r="O3205" t="s">
        <v>151</v>
      </c>
      <c r="P3205" t="s">
        <v>873</v>
      </c>
      <c r="Q3205" t="s">
        <v>131</v>
      </c>
      <c r="R3205" t="s">
        <v>95</v>
      </c>
      <c r="S3205" t="s">
        <v>131</v>
      </c>
      <c r="T3205" t="s">
        <v>194</v>
      </c>
      <c r="U3205" t="s">
        <v>1125</v>
      </c>
      <c r="V3205" t="s">
        <v>94</v>
      </c>
      <c r="W3205" t="s">
        <v>239</v>
      </c>
      <c r="X3205" t="s">
        <v>55</v>
      </c>
      <c r="Y3205" t="s">
        <v>39</v>
      </c>
      <c r="Z3205" t="s">
        <v>67</v>
      </c>
      <c r="AA3205" t="s">
        <v>58</v>
      </c>
      <c r="AB3205" t="s">
        <v>5289</v>
      </c>
      <c r="AC3205" t="s">
        <v>5465</v>
      </c>
      <c r="AD3205" t="s">
        <v>44</v>
      </c>
    </row>
    <row r="3206" spans="1:30" hidden="1" x14ac:dyDescent="0.3">
      <c r="A3206" t="s">
        <v>13484</v>
      </c>
      <c r="B3206" t="s">
        <v>13485</v>
      </c>
      <c r="C3206" s="1" t="str">
        <f t="shared" si="537"/>
        <v>21:0506</v>
      </c>
      <c r="D3206" s="1" t="str">
        <f t="shared" si="538"/>
        <v>21:0168</v>
      </c>
      <c r="E3206" t="s">
        <v>13486</v>
      </c>
      <c r="F3206" t="s">
        <v>13487</v>
      </c>
      <c r="H3206">
        <v>54.263153099999997</v>
      </c>
      <c r="I3206">
        <v>-60.959822799999998</v>
      </c>
      <c r="J3206" s="1" t="str">
        <f t="shared" si="539"/>
        <v>NGR lake sediment grab sample</v>
      </c>
      <c r="K3206" s="1" t="str">
        <f t="shared" si="540"/>
        <v>&lt;177 micron (NGR)</v>
      </c>
      <c r="L3206">
        <v>44</v>
      </c>
      <c r="M3206" t="s">
        <v>246</v>
      </c>
      <c r="N3206">
        <v>867</v>
      </c>
      <c r="O3206" t="s">
        <v>546</v>
      </c>
      <c r="P3206" t="s">
        <v>58</v>
      </c>
      <c r="Q3206" t="s">
        <v>130</v>
      </c>
      <c r="R3206" t="s">
        <v>153</v>
      </c>
      <c r="S3206" t="s">
        <v>153</v>
      </c>
      <c r="T3206" t="s">
        <v>194</v>
      </c>
      <c r="U3206" t="s">
        <v>564</v>
      </c>
      <c r="V3206" t="s">
        <v>1503</v>
      </c>
      <c r="W3206" t="s">
        <v>94</v>
      </c>
      <c r="X3206" t="s">
        <v>70</v>
      </c>
      <c r="Y3206" t="s">
        <v>176</v>
      </c>
      <c r="Z3206" t="s">
        <v>135</v>
      </c>
      <c r="AA3206" t="s">
        <v>214</v>
      </c>
      <c r="AB3206" t="s">
        <v>1720</v>
      </c>
      <c r="AC3206" t="s">
        <v>13488</v>
      </c>
      <c r="AD3206" t="s">
        <v>1477</v>
      </c>
    </row>
    <row r="3207" spans="1:30" hidden="1" x14ac:dyDescent="0.3">
      <c r="A3207" t="s">
        <v>13489</v>
      </c>
      <c r="B3207" t="s">
        <v>13490</v>
      </c>
      <c r="C3207" s="1" t="str">
        <f t="shared" si="537"/>
        <v>21:0506</v>
      </c>
      <c r="D3207" s="1" t="str">
        <f t="shared" si="538"/>
        <v>21:0168</v>
      </c>
      <c r="E3207" t="s">
        <v>13491</v>
      </c>
      <c r="F3207" t="s">
        <v>13492</v>
      </c>
      <c r="H3207">
        <v>54.2223872</v>
      </c>
      <c r="I3207">
        <v>-60.964120100000002</v>
      </c>
      <c r="J3207" s="1" t="str">
        <f t="shared" si="539"/>
        <v>NGR lake sediment grab sample</v>
      </c>
      <c r="K3207" s="1" t="str">
        <f t="shared" si="540"/>
        <v>&lt;177 micron (NGR)</v>
      </c>
      <c r="L3207">
        <v>45</v>
      </c>
      <c r="M3207" t="s">
        <v>34</v>
      </c>
      <c r="N3207">
        <v>868</v>
      </c>
      <c r="O3207" t="s">
        <v>204</v>
      </c>
      <c r="P3207" t="s">
        <v>145</v>
      </c>
      <c r="Q3207" t="s">
        <v>39</v>
      </c>
      <c r="R3207" t="s">
        <v>95</v>
      </c>
      <c r="S3207" t="s">
        <v>37</v>
      </c>
      <c r="T3207" t="s">
        <v>194</v>
      </c>
      <c r="U3207" t="s">
        <v>44</v>
      </c>
      <c r="V3207" t="s">
        <v>144</v>
      </c>
      <c r="W3207" t="s">
        <v>40</v>
      </c>
      <c r="X3207" t="s">
        <v>740</v>
      </c>
      <c r="Y3207" t="s">
        <v>95</v>
      </c>
      <c r="Z3207" t="s">
        <v>67</v>
      </c>
      <c r="AA3207" t="s">
        <v>214</v>
      </c>
      <c r="AB3207" t="s">
        <v>1715</v>
      </c>
      <c r="AC3207" t="s">
        <v>167</v>
      </c>
      <c r="AD3207" t="s">
        <v>107</v>
      </c>
    </row>
    <row r="3208" spans="1:30" hidden="1" x14ac:dyDescent="0.3">
      <c r="A3208" t="s">
        <v>13493</v>
      </c>
      <c r="B3208" t="s">
        <v>13494</v>
      </c>
      <c r="C3208" s="1" t="str">
        <f t="shared" si="537"/>
        <v>21:0506</v>
      </c>
      <c r="D3208" s="1" t="str">
        <f t="shared" si="538"/>
        <v>21:0168</v>
      </c>
      <c r="E3208" t="s">
        <v>13491</v>
      </c>
      <c r="F3208" t="s">
        <v>13495</v>
      </c>
      <c r="H3208">
        <v>54.2223872</v>
      </c>
      <c r="I3208">
        <v>-60.964120100000002</v>
      </c>
      <c r="J3208" s="1" t="str">
        <f t="shared" si="539"/>
        <v>NGR lake sediment grab sample</v>
      </c>
      <c r="K3208" s="1" t="str">
        <f t="shared" si="540"/>
        <v>&lt;177 micron (NGR)</v>
      </c>
      <c r="L3208">
        <v>45</v>
      </c>
      <c r="M3208" t="s">
        <v>65</v>
      </c>
      <c r="N3208">
        <v>869</v>
      </c>
      <c r="O3208" t="s">
        <v>571</v>
      </c>
      <c r="P3208" t="s">
        <v>169</v>
      </c>
      <c r="Q3208" t="s">
        <v>39</v>
      </c>
      <c r="R3208" t="s">
        <v>95</v>
      </c>
      <c r="S3208" t="s">
        <v>37</v>
      </c>
      <c r="T3208" t="s">
        <v>40</v>
      </c>
      <c r="U3208" t="s">
        <v>257</v>
      </c>
      <c r="V3208" t="s">
        <v>144</v>
      </c>
      <c r="W3208" t="s">
        <v>40</v>
      </c>
      <c r="X3208" t="s">
        <v>39</v>
      </c>
      <c r="Y3208" t="s">
        <v>95</v>
      </c>
      <c r="Z3208" t="s">
        <v>185</v>
      </c>
      <c r="AA3208" t="s">
        <v>58</v>
      </c>
      <c r="AB3208" t="s">
        <v>2291</v>
      </c>
      <c r="AC3208" t="s">
        <v>106</v>
      </c>
      <c r="AD3208" t="s">
        <v>107</v>
      </c>
    </row>
    <row r="3209" spans="1:30" hidden="1" x14ac:dyDescent="0.3">
      <c r="A3209" t="s">
        <v>13496</v>
      </c>
      <c r="B3209" t="s">
        <v>13497</v>
      </c>
      <c r="C3209" s="1" t="str">
        <f t="shared" si="537"/>
        <v>21:0506</v>
      </c>
      <c r="D3209" s="1" t="str">
        <f t="shared" si="538"/>
        <v>21:0168</v>
      </c>
      <c r="E3209" t="s">
        <v>13491</v>
      </c>
      <c r="F3209" t="s">
        <v>13498</v>
      </c>
      <c r="H3209">
        <v>54.2223872</v>
      </c>
      <c r="I3209">
        <v>-60.964120100000002</v>
      </c>
      <c r="J3209" s="1" t="str">
        <f t="shared" si="539"/>
        <v>NGR lake sediment grab sample</v>
      </c>
      <c r="K3209" s="1" t="str">
        <f t="shared" si="540"/>
        <v>&lt;177 micron (NGR)</v>
      </c>
      <c r="L3209">
        <v>45</v>
      </c>
      <c r="M3209" t="s">
        <v>52</v>
      </c>
      <c r="N3209">
        <v>870</v>
      </c>
      <c r="O3209" t="s">
        <v>53</v>
      </c>
      <c r="P3209" t="s">
        <v>104</v>
      </c>
      <c r="Q3209" t="s">
        <v>95</v>
      </c>
      <c r="R3209" t="s">
        <v>136</v>
      </c>
      <c r="S3209" t="s">
        <v>37</v>
      </c>
      <c r="T3209" t="s">
        <v>194</v>
      </c>
      <c r="U3209" t="s">
        <v>619</v>
      </c>
      <c r="V3209" t="s">
        <v>313</v>
      </c>
      <c r="W3209" t="s">
        <v>40</v>
      </c>
      <c r="X3209" t="s">
        <v>70</v>
      </c>
      <c r="Y3209" t="s">
        <v>95</v>
      </c>
      <c r="Z3209" t="s">
        <v>164</v>
      </c>
      <c r="AA3209" t="s">
        <v>258</v>
      </c>
      <c r="AB3209" t="s">
        <v>178</v>
      </c>
      <c r="AC3209" t="s">
        <v>1503</v>
      </c>
      <c r="AD3209" t="s">
        <v>241</v>
      </c>
    </row>
    <row r="3210" spans="1:30" hidden="1" x14ac:dyDescent="0.3">
      <c r="A3210" t="s">
        <v>13499</v>
      </c>
      <c r="B3210" t="s">
        <v>13500</v>
      </c>
      <c r="C3210" s="1" t="str">
        <f t="shared" si="537"/>
        <v>21:0506</v>
      </c>
      <c r="D3210" s="1" t="str">
        <f t="shared" si="538"/>
        <v>21:0168</v>
      </c>
      <c r="E3210" t="s">
        <v>13501</v>
      </c>
      <c r="F3210" t="s">
        <v>13502</v>
      </c>
      <c r="H3210">
        <v>54.200311999999997</v>
      </c>
      <c r="I3210">
        <v>-60.987284600000002</v>
      </c>
      <c r="J3210" s="1" t="str">
        <f t="shared" si="539"/>
        <v>NGR lake sediment grab sample</v>
      </c>
      <c r="K3210" s="1" t="str">
        <f t="shared" si="540"/>
        <v>&lt;177 micron (NGR)</v>
      </c>
      <c r="L3210">
        <v>45</v>
      </c>
      <c r="M3210" t="s">
        <v>76</v>
      </c>
      <c r="N3210">
        <v>871</v>
      </c>
      <c r="O3210" t="s">
        <v>232</v>
      </c>
      <c r="P3210" t="s">
        <v>54</v>
      </c>
      <c r="Q3210" t="s">
        <v>136</v>
      </c>
      <c r="R3210" t="s">
        <v>37</v>
      </c>
      <c r="S3210" t="s">
        <v>38</v>
      </c>
      <c r="T3210" t="s">
        <v>40</v>
      </c>
      <c r="U3210" t="s">
        <v>3199</v>
      </c>
      <c r="V3210" t="s">
        <v>714</v>
      </c>
      <c r="W3210" t="s">
        <v>40</v>
      </c>
      <c r="X3210" t="s">
        <v>39</v>
      </c>
      <c r="Y3210" t="s">
        <v>37</v>
      </c>
      <c r="Z3210" t="s">
        <v>35</v>
      </c>
      <c r="AA3210" t="s">
        <v>214</v>
      </c>
      <c r="AB3210" t="s">
        <v>1373</v>
      </c>
      <c r="AC3210" t="s">
        <v>5459</v>
      </c>
      <c r="AD3210" t="s">
        <v>478</v>
      </c>
    </row>
    <row r="3211" spans="1:30" hidden="1" x14ac:dyDescent="0.3">
      <c r="A3211" t="s">
        <v>13503</v>
      </c>
      <c r="B3211" t="s">
        <v>13504</v>
      </c>
      <c r="C3211" s="1" t="str">
        <f t="shared" si="537"/>
        <v>21:0506</v>
      </c>
      <c r="D3211" s="1" t="str">
        <f t="shared" si="538"/>
        <v>21:0168</v>
      </c>
      <c r="E3211" t="s">
        <v>13505</v>
      </c>
      <c r="F3211" t="s">
        <v>13506</v>
      </c>
      <c r="H3211">
        <v>54.173323699999997</v>
      </c>
      <c r="I3211">
        <v>-60.960970000000003</v>
      </c>
      <c r="J3211" s="1" t="str">
        <f t="shared" si="539"/>
        <v>NGR lake sediment grab sample</v>
      </c>
      <c r="K3211" s="1" t="str">
        <f t="shared" si="540"/>
        <v>&lt;177 micron (NGR)</v>
      </c>
      <c r="L3211">
        <v>45</v>
      </c>
      <c r="M3211" t="s">
        <v>91</v>
      </c>
      <c r="N3211">
        <v>872</v>
      </c>
      <c r="O3211" t="s">
        <v>4169</v>
      </c>
      <c r="P3211" t="s">
        <v>256</v>
      </c>
      <c r="Q3211" t="s">
        <v>68</v>
      </c>
      <c r="R3211" t="s">
        <v>131</v>
      </c>
      <c r="S3211" t="s">
        <v>202</v>
      </c>
      <c r="T3211" t="s">
        <v>40</v>
      </c>
      <c r="U3211" t="s">
        <v>13507</v>
      </c>
      <c r="V3211" t="s">
        <v>812</v>
      </c>
      <c r="W3211" t="s">
        <v>194</v>
      </c>
      <c r="X3211" t="s">
        <v>740</v>
      </c>
      <c r="Y3211" t="s">
        <v>68</v>
      </c>
      <c r="Z3211" t="s">
        <v>135</v>
      </c>
      <c r="AA3211" t="s">
        <v>214</v>
      </c>
      <c r="AB3211" t="s">
        <v>330</v>
      </c>
      <c r="AC3211" t="s">
        <v>5421</v>
      </c>
      <c r="AD3211" t="s">
        <v>86</v>
      </c>
    </row>
    <row r="3212" spans="1:30" hidden="1" x14ac:dyDescent="0.3">
      <c r="A3212" t="s">
        <v>13508</v>
      </c>
      <c r="B3212" t="s">
        <v>13509</v>
      </c>
      <c r="C3212" s="1" t="str">
        <f t="shared" si="537"/>
        <v>21:0506</v>
      </c>
      <c r="D3212" s="1" t="str">
        <f t="shared" si="538"/>
        <v>21:0168</v>
      </c>
      <c r="E3212" t="s">
        <v>13510</v>
      </c>
      <c r="F3212" t="s">
        <v>13511</v>
      </c>
      <c r="H3212">
        <v>54.134957</v>
      </c>
      <c r="I3212">
        <v>-60.981792499999997</v>
      </c>
      <c r="J3212" s="1" t="str">
        <f t="shared" si="539"/>
        <v>NGR lake sediment grab sample</v>
      </c>
      <c r="K3212" s="1" t="str">
        <f t="shared" si="540"/>
        <v>&lt;177 micron (NGR)</v>
      </c>
      <c r="L3212">
        <v>45</v>
      </c>
      <c r="M3212" t="s">
        <v>102</v>
      </c>
      <c r="N3212">
        <v>873</v>
      </c>
      <c r="O3212" t="s">
        <v>247</v>
      </c>
      <c r="P3212" t="s">
        <v>193</v>
      </c>
      <c r="Q3212" t="s">
        <v>37</v>
      </c>
      <c r="R3212" t="s">
        <v>95</v>
      </c>
      <c r="S3212" t="s">
        <v>95</v>
      </c>
      <c r="T3212" t="s">
        <v>40</v>
      </c>
      <c r="U3212" t="s">
        <v>329</v>
      </c>
      <c r="V3212" t="s">
        <v>649</v>
      </c>
      <c r="W3212" t="s">
        <v>40</v>
      </c>
      <c r="X3212" t="s">
        <v>179</v>
      </c>
      <c r="Y3212" t="s">
        <v>95</v>
      </c>
      <c r="Z3212" t="s">
        <v>67</v>
      </c>
      <c r="AA3212" t="s">
        <v>58</v>
      </c>
      <c r="AB3212" t="s">
        <v>462</v>
      </c>
      <c r="AC3212" t="s">
        <v>2271</v>
      </c>
      <c r="AD3212" t="s">
        <v>196</v>
      </c>
    </row>
    <row r="3213" spans="1:30" hidden="1" x14ac:dyDescent="0.3">
      <c r="A3213" t="s">
        <v>13512</v>
      </c>
      <c r="B3213" t="s">
        <v>13513</v>
      </c>
      <c r="C3213" s="1" t="str">
        <f t="shared" si="537"/>
        <v>21:0506</v>
      </c>
      <c r="D3213" s="1" t="str">
        <f t="shared" si="538"/>
        <v>21:0168</v>
      </c>
      <c r="E3213" t="s">
        <v>13514</v>
      </c>
      <c r="F3213" t="s">
        <v>13515</v>
      </c>
      <c r="H3213">
        <v>54.109123099999998</v>
      </c>
      <c r="I3213">
        <v>-60.984042899999999</v>
      </c>
      <c r="J3213" s="1" t="str">
        <f t="shared" si="539"/>
        <v>NGR lake sediment grab sample</v>
      </c>
      <c r="K3213" s="1" t="str">
        <f t="shared" si="540"/>
        <v>&lt;177 micron (NGR)</v>
      </c>
      <c r="L3213">
        <v>45</v>
      </c>
      <c r="M3213" t="s">
        <v>113</v>
      </c>
      <c r="N3213">
        <v>874</v>
      </c>
      <c r="O3213" t="s">
        <v>571</v>
      </c>
      <c r="P3213" t="s">
        <v>54</v>
      </c>
      <c r="Q3213" t="s">
        <v>55</v>
      </c>
      <c r="R3213" t="s">
        <v>95</v>
      </c>
      <c r="S3213" t="s">
        <v>37</v>
      </c>
      <c r="T3213" t="s">
        <v>40</v>
      </c>
      <c r="U3213" t="s">
        <v>3419</v>
      </c>
      <c r="V3213" t="s">
        <v>47</v>
      </c>
      <c r="W3213" t="s">
        <v>40</v>
      </c>
      <c r="X3213" t="s">
        <v>179</v>
      </c>
      <c r="Y3213" t="s">
        <v>55</v>
      </c>
      <c r="Z3213" t="s">
        <v>35</v>
      </c>
      <c r="AA3213" t="s">
        <v>58</v>
      </c>
      <c r="AB3213" t="s">
        <v>636</v>
      </c>
      <c r="AC3213" t="s">
        <v>1572</v>
      </c>
      <c r="AD3213" t="s">
        <v>155</v>
      </c>
    </row>
    <row r="3214" spans="1:30" hidden="1" x14ac:dyDescent="0.3">
      <c r="A3214" t="s">
        <v>13516</v>
      </c>
      <c r="B3214" t="s">
        <v>13517</v>
      </c>
      <c r="C3214" s="1" t="str">
        <f t="shared" si="537"/>
        <v>21:0506</v>
      </c>
      <c r="D3214" s="1" t="str">
        <f t="shared" si="538"/>
        <v>21:0168</v>
      </c>
      <c r="E3214" t="s">
        <v>13518</v>
      </c>
      <c r="F3214" t="s">
        <v>13519</v>
      </c>
      <c r="H3214">
        <v>54.079075699999997</v>
      </c>
      <c r="I3214">
        <v>-60.9869986</v>
      </c>
      <c r="J3214" s="1" t="str">
        <f t="shared" si="539"/>
        <v>NGR lake sediment grab sample</v>
      </c>
      <c r="K3214" s="1" t="str">
        <f t="shared" si="540"/>
        <v>&lt;177 micron (NGR)</v>
      </c>
      <c r="L3214">
        <v>45</v>
      </c>
      <c r="M3214" t="s">
        <v>127</v>
      </c>
      <c r="N3214">
        <v>875</v>
      </c>
      <c r="O3214" t="s">
        <v>377</v>
      </c>
      <c r="P3214" t="s">
        <v>145</v>
      </c>
      <c r="Q3214" t="s">
        <v>95</v>
      </c>
      <c r="R3214" t="s">
        <v>95</v>
      </c>
      <c r="S3214" t="s">
        <v>39</v>
      </c>
      <c r="T3214" t="s">
        <v>40</v>
      </c>
      <c r="U3214" t="s">
        <v>304</v>
      </c>
      <c r="V3214" t="s">
        <v>42</v>
      </c>
      <c r="W3214" t="s">
        <v>40</v>
      </c>
      <c r="X3214" t="s">
        <v>43</v>
      </c>
      <c r="Y3214" t="s">
        <v>39</v>
      </c>
      <c r="Z3214" t="s">
        <v>204</v>
      </c>
      <c r="AA3214" t="s">
        <v>58</v>
      </c>
      <c r="AB3214" t="s">
        <v>462</v>
      </c>
      <c r="AC3214" t="s">
        <v>70</v>
      </c>
      <c r="AD3214" t="s">
        <v>83</v>
      </c>
    </row>
    <row r="3215" spans="1:30" hidden="1" x14ac:dyDescent="0.3">
      <c r="A3215" t="s">
        <v>13520</v>
      </c>
      <c r="B3215" t="s">
        <v>13521</v>
      </c>
      <c r="C3215" s="1" t="str">
        <f t="shared" si="537"/>
        <v>21:0506</v>
      </c>
      <c r="D3215" s="1" t="str">
        <f t="shared" si="538"/>
        <v>21:0168</v>
      </c>
      <c r="E3215" t="s">
        <v>13522</v>
      </c>
      <c r="F3215" t="s">
        <v>13523</v>
      </c>
      <c r="H3215">
        <v>54.0189454</v>
      </c>
      <c r="I3215">
        <v>-61.001033</v>
      </c>
      <c r="J3215" s="1" t="str">
        <f t="shared" si="539"/>
        <v>NGR lake sediment grab sample</v>
      </c>
      <c r="K3215" s="1" t="str">
        <f t="shared" si="540"/>
        <v>&lt;177 micron (NGR)</v>
      </c>
      <c r="L3215">
        <v>45</v>
      </c>
      <c r="M3215" t="s">
        <v>142</v>
      </c>
      <c r="N3215">
        <v>876</v>
      </c>
      <c r="O3215" t="s">
        <v>108</v>
      </c>
      <c r="P3215" t="s">
        <v>54</v>
      </c>
      <c r="Q3215" t="s">
        <v>39</v>
      </c>
      <c r="R3215" t="s">
        <v>39</v>
      </c>
      <c r="S3215" t="s">
        <v>38</v>
      </c>
      <c r="T3215" t="s">
        <v>40</v>
      </c>
      <c r="U3215" t="s">
        <v>8816</v>
      </c>
      <c r="V3215" t="s">
        <v>596</v>
      </c>
      <c r="W3215" t="s">
        <v>40</v>
      </c>
      <c r="X3215" t="s">
        <v>43</v>
      </c>
      <c r="Y3215" t="s">
        <v>55</v>
      </c>
      <c r="Z3215" t="s">
        <v>263</v>
      </c>
      <c r="AA3215" t="s">
        <v>214</v>
      </c>
      <c r="AB3215" t="s">
        <v>277</v>
      </c>
      <c r="AC3215" t="s">
        <v>884</v>
      </c>
      <c r="AD3215" t="s">
        <v>86</v>
      </c>
    </row>
    <row r="3216" spans="1:30" hidden="1" x14ac:dyDescent="0.3">
      <c r="A3216" t="s">
        <v>13524</v>
      </c>
      <c r="B3216" t="s">
        <v>13525</v>
      </c>
      <c r="C3216" s="1" t="str">
        <f t="shared" si="537"/>
        <v>21:0506</v>
      </c>
      <c r="D3216" s="1" t="str">
        <f t="shared" si="538"/>
        <v>21:0168</v>
      </c>
      <c r="E3216" t="s">
        <v>13526</v>
      </c>
      <c r="F3216" t="s">
        <v>13527</v>
      </c>
      <c r="H3216">
        <v>54.031112100000001</v>
      </c>
      <c r="I3216">
        <v>-61.140793199999997</v>
      </c>
      <c r="J3216" s="1" t="str">
        <f t="shared" si="539"/>
        <v>NGR lake sediment grab sample</v>
      </c>
      <c r="K3216" s="1" t="str">
        <f t="shared" si="540"/>
        <v>&lt;177 micron (NGR)</v>
      </c>
      <c r="L3216">
        <v>45</v>
      </c>
      <c r="M3216" t="s">
        <v>150</v>
      </c>
      <c r="N3216">
        <v>877</v>
      </c>
      <c r="O3216" t="s">
        <v>477</v>
      </c>
      <c r="P3216" t="s">
        <v>1175</v>
      </c>
      <c r="Q3216" t="s">
        <v>55</v>
      </c>
      <c r="R3216" t="s">
        <v>136</v>
      </c>
      <c r="S3216" t="s">
        <v>38</v>
      </c>
      <c r="T3216" t="s">
        <v>194</v>
      </c>
      <c r="U3216" t="s">
        <v>7559</v>
      </c>
      <c r="V3216" t="s">
        <v>351</v>
      </c>
      <c r="W3216" t="s">
        <v>194</v>
      </c>
      <c r="X3216" t="s">
        <v>43</v>
      </c>
      <c r="Y3216" t="s">
        <v>95</v>
      </c>
      <c r="Z3216" t="s">
        <v>423</v>
      </c>
      <c r="AA3216" t="s">
        <v>83</v>
      </c>
      <c r="AB3216" t="s">
        <v>1932</v>
      </c>
      <c r="AC3216" t="s">
        <v>884</v>
      </c>
      <c r="AD3216" t="s">
        <v>83</v>
      </c>
    </row>
    <row r="3217" spans="1:30" hidden="1" x14ac:dyDescent="0.3">
      <c r="A3217" t="s">
        <v>13528</v>
      </c>
      <c r="B3217" t="s">
        <v>13529</v>
      </c>
      <c r="C3217" s="1" t="str">
        <f t="shared" si="537"/>
        <v>21:0506</v>
      </c>
      <c r="D3217" s="1" t="str">
        <f t="shared" si="538"/>
        <v>21:0168</v>
      </c>
      <c r="E3217" t="s">
        <v>13530</v>
      </c>
      <c r="F3217" t="s">
        <v>13531</v>
      </c>
      <c r="H3217">
        <v>54.053964100000002</v>
      </c>
      <c r="I3217">
        <v>-61.082480199999999</v>
      </c>
      <c r="J3217" s="1" t="str">
        <f t="shared" si="539"/>
        <v>NGR lake sediment grab sample</v>
      </c>
      <c r="K3217" s="1" t="str">
        <f t="shared" si="540"/>
        <v>&lt;177 micron (NGR)</v>
      </c>
      <c r="L3217">
        <v>45</v>
      </c>
      <c r="M3217" t="s">
        <v>175</v>
      </c>
      <c r="N3217">
        <v>878</v>
      </c>
      <c r="O3217" t="s">
        <v>408</v>
      </c>
      <c r="P3217" t="s">
        <v>276</v>
      </c>
      <c r="Q3217" t="s">
        <v>39</v>
      </c>
      <c r="R3217" t="s">
        <v>136</v>
      </c>
      <c r="S3217" t="s">
        <v>202</v>
      </c>
      <c r="T3217" t="s">
        <v>194</v>
      </c>
      <c r="U3217" t="s">
        <v>4408</v>
      </c>
      <c r="V3217" t="s">
        <v>461</v>
      </c>
      <c r="W3217" t="s">
        <v>40</v>
      </c>
      <c r="X3217" t="s">
        <v>179</v>
      </c>
      <c r="Y3217" t="s">
        <v>95</v>
      </c>
      <c r="Z3217" t="s">
        <v>135</v>
      </c>
      <c r="AA3217" t="s">
        <v>214</v>
      </c>
      <c r="AB3217" t="s">
        <v>169</v>
      </c>
      <c r="AC3217" t="s">
        <v>301</v>
      </c>
      <c r="AD3217" t="s">
        <v>71</v>
      </c>
    </row>
    <row r="3218" spans="1:30" hidden="1" x14ac:dyDescent="0.3">
      <c r="A3218" t="s">
        <v>13532</v>
      </c>
      <c r="B3218" t="s">
        <v>13533</v>
      </c>
      <c r="C3218" s="1" t="str">
        <f t="shared" si="537"/>
        <v>21:0506</v>
      </c>
      <c r="D3218" s="1" t="str">
        <f t="shared" si="538"/>
        <v>21:0168</v>
      </c>
      <c r="E3218" t="s">
        <v>13534</v>
      </c>
      <c r="F3218" t="s">
        <v>13535</v>
      </c>
      <c r="H3218">
        <v>54.073173599999997</v>
      </c>
      <c r="I3218">
        <v>-61.045567300000002</v>
      </c>
      <c r="J3218" s="1" t="str">
        <f t="shared" si="539"/>
        <v>NGR lake sediment grab sample</v>
      </c>
      <c r="K3218" s="1" t="str">
        <f t="shared" si="540"/>
        <v>&lt;177 micron (NGR)</v>
      </c>
      <c r="L3218">
        <v>45</v>
      </c>
      <c r="M3218" t="s">
        <v>184</v>
      </c>
      <c r="N3218">
        <v>879</v>
      </c>
      <c r="O3218" t="s">
        <v>211</v>
      </c>
      <c r="P3218" t="s">
        <v>232</v>
      </c>
      <c r="Q3218" t="s">
        <v>136</v>
      </c>
      <c r="R3218" t="s">
        <v>95</v>
      </c>
      <c r="S3218" t="s">
        <v>153</v>
      </c>
      <c r="T3218" t="s">
        <v>144</v>
      </c>
      <c r="U3218" t="s">
        <v>13536</v>
      </c>
      <c r="V3218" t="s">
        <v>378</v>
      </c>
      <c r="W3218" t="s">
        <v>40</v>
      </c>
      <c r="X3218" t="s">
        <v>484</v>
      </c>
      <c r="Y3218" t="s">
        <v>95</v>
      </c>
      <c r="Z3218" t="s">
        <v>258</v>
      </c>
      <c r="AA3218" t="s">
        <v>107</v>
      </c>
      <c r="AB3218" t="s">
        <v>13537</v>
      </c>
      <c r="AC3218" t="s">
        <v>631</v>
      </c>
      <c r="AD3218" t="s">
        <v>83</v>
      </c>
    </row>
    <row r="3219" spans="1:30" hidden="1" x14ac:dyDescent="0.3">
      <c r="A3219" t="s">
        <v>13538</v>
      </c>
      <c r="B3219" t="s">
        <v>13539</v>
      </c>
      <c r="C3219" s="1" t="str">
        <f t="shared" si="537"/>
        <v>21:0506</v>
      </c>
      <c r="D3219" s="1" t="str">
        <f t="shared" si="538"/>
        <v>21:0168</v>
      </c>
      <c r="E3219" t="s">
        <v>13540</v>
      </c>
      <c r="F3219" t="s">
        <v>13541</v>
      </c>
      <c r="H3219">
        <v>54.091907300000003</v>
      </c>
      <c r="I3219">
        <v>-61.052210000000002</v>
      </c>
      <c r="J3219" s="1" t="str">
        <f t="shared" si="539"/>
        <v>NGR lake sediment grab sample</v>
      </c>
      <c r="K3219" s="1" t="str">
        <f t="shared" si="540"/>
        <v>&lt;177 micron (NGR)</v>
      </c>
      <c r="L3219">
        <v>45</v>
      </c>
      <c r="M3219" t="s">
        <v>191</v>
      </c>
      <c r="N3219">
        <v>880</v>
      </c>
      <c r="O3219" t="s">
        <v>414</v>
      </c>
      <c r="P3219" t="s">
        <v>164</v>
      </c>
      <c r="Q3219" t="s">
        <v>39</v>
      </c>
      <c r="R3219" t="s">
        <v>39</v>
      </c>
      <c r="S3219" t="s">
        <v>68</v>
      </c>
      <c r="T3219" t="s">
        <v>194</v>
      </c>
      <c r="U3219" t="s">
        <v>241</v>
      </c>
      <c r="V3219" t="s">
        <v>284</v>
      </c>
      <c r="W3219" t="s">
        <v>40</v>
      </c>
      <c r="X3219" t="s">
        <v>179</v>
      </c>
      <c r="Y3219" t="s">
        <v>95</v>
      </c>
      <c r="Z3219" t="s">
        <v>204</v>
      </c>
      <c r="AA3219" t="s">
        <v>214</v>
      </c>
      <c r="AB3219" t="s">
        <v>766</v>
      </c>
      <c r="AC3219" t="s">
        <v>2278</v>
      </c>
      <c r="AD3219" t="s">
        <v>196</v>
      </c>
    </row>
    <row r="3220" spans="1:30" hidden="1" x14ac:dyDescent="0.3">
      <c r="A3220" t="s">
        <v>13542</v>
      </c>
      <c r="B3220" t="s">
        <v>13543</v>
      </c>
      <c r="C3220" s="1" t="str">
        <f t="shared" si="537"/>
        <v>21:0506</v>
      </c>
      <c r="D3220" s="1" t="str">
        <f t="shared" si="538"/>
        <v>21:0168</v>
      </c>
      <c r="E3220" t="s">
        <v>13544</v>
      </c>
      <c r="F3220" t="s">
        <v>13545</v>
      </c>
      <c r="H3220">
        <v>54.095263299999999</v>
      </c>
      <c r="I3220">
        <v>-61.080360499999998</v>
      </c>
      <c r="J3220" s="1" t="str">
        <f t="shared" si="539"/>
        <v>NGR lake sediment grab sample</v>
      </c>
      <c r="K3220" s="1" t="str">
        <f t="shared" si="540"/>
        <v>&lt;177 micron (NGR)</v>
      </c>
      <c r="L3220">
        <v>45</v>
      </c>
      <c r="M3220" t="s">
        <v>201</v>
      </c>
      <c r="N3220">
        <v>881</v>
      </c>
      <c r="O3220" t="s">
        <v>753</v>
      </c>
      <c r="P3220" t="s">
        <v>255</v>
      </c>
      <c r="Q3220" t="s">
        <v>39</v>
      </c>
      <c r="R3220" t="s">
        <v>202</v>
      </c>
      <c r="S3220" t="s">
        <v>68</v>
      </c>
      <c r="T3220" t="s">
        <v>40</v>
      </c>
      <c r="U3220" t="s">
        <v>670</v>
      </c>
      <c r="V3220" t="s">
        <v>37</v>
      </c>
      <c r="W3220" t="s">
        <v>40</v>
      </c>
      <c r="X3220" t="s">
        <v>740</v>
      </c>
      <c r="Y3220" t="s">
        <v>55</v>
      </c>
      <c r="Z3220" t="s">
        <v>135</v>
      </c>
      <c r="AA3220" t="s">
        <v>135</v>
      </c>
      <c r="AB3220" t="s">
        <v>1276</v>
      </c>
      <c r="AC3220" t="s">
        <v>1049</v>
      </c>
      <c r="AD3220" t="s">
        <v>449</v>
      </c>
    </row>
    <row r="3221" spans="1:30" hidden="1" x14ac:dyDescent="0.3">
      <c r="A3221" t="s">
        <v>13546</v>
      </c>
      <c r="B3221" t="s">
        <v>13547</v>
      </c>
      <c r="C3221" s="1" t="str">
        <f t="shared" si="537"/>
        <v>21:0506</v>
      </c>
      <c r="D3221" s="1" t="str">
        <f t="shared" si="538"/>
        <v>21:0168</v>
      </c>
      <c r="E3221" t="s">
        <v>13548</v>
      </c>
      <c r="F3221" t="s">
        <v>13549</v>
      </c>
      <c r="H3221">
        <v>54.119464499999999</v>
      </c>
      <c r="I3221">
        <v>-61.034803500000002</v>
      </c>
      <c r="J3221" s="1" t="str">
        <f t="shared" si="539"/>
        <v>NGR lake sediment grab sample</v>
      </c>
      <c r="K3221" s="1" t="str">
        <f t="shared" si="540"/>
        <v>&lt;177 micron (NGR)</v>
      </c>
      <c r="L3221">
        <v>45</v>
      </c>
      <c r="M3221" t="s">
        <v>210</v>
      </c>
      <c r="N3221">
        <v>882</v>
      </c>
      <c r="O3221" t="s">
        <v>192</v>
      </c>
      <c r="P3221" t="s">
        <v>92</v>
      </c>
      <c r="Q3221" t="s">
        <v>95</v>
      </c>
      <c r="R3221" t="s">
        <v>39</v>
      </c>
      <c r="S3221" t="s">
        <v>39</v>
      </c>
      <c r="T3221" t="s">
        <v>40</v>
      </c>
      <c r="U3221" t="s">
        <v>116</v>
      </c>
      <c r="V3221" t="s">
        <v>144</v>
      </c>
      <c r="W3221" t="s">
        <v>40</v>
      </c>
      <c r="X3221" t="s">
        <v>39</v>
      </c>
      <c r="Y3221" t="s">
        <v>95</v>
      </c>
      <c r="Z3221" t="s">
        <v>153</v>
      </c>
      <c r="AA3221" t="s">
        <v>204</v>
      </c>
      <c r="AB3221" t="s">
        <v>597</v>
      </c>
      <c r="AC3221" t="s">
        <v>316</v>
      </c>
      <c r="AD3221" t="s">
        <v>83</v>
      </c>
    </row>
    <row r="3222" spans="1:30" hidden="1" x14ac:dyDescent="0.3">
      <c r="A3222" t="s">
        <v>13550</v>
      </c>
      <c r="B3222" t="s">
        <v>13551</v>
      </c>
      <c r="C3222" s="1" t="str">
        <f t="shared" si="537"/>
        <v>21:0506</v>
      </c>
      <c r="D3222" s="1" t="str">
        <f t="shared" si="538"/>
        <v>21:0168</v>
      </c>
      <c r="E3222" t="s">
        <v>13552</v>
      </c>
      <c r="F3222" t="s">
        <v>13553</v>
      </c>
      <c r="H3222">
        <v>54.146773500000002</v>
      </c>
      <c r="I3222">
        <v>-61.048576599999997</v>
      </c>
      <c r="J3222" s="1" t="str">
        <f t="shared" si="539"/>
        <v>NGR lake sediment grab sample</v>
      </c>
      <c r="K3222" s="1" t="str">
        <f t="shared" si="540"/>
        <v>&lt;177 micron (NGR)</v>
      </c>
      <c r="L3222">
        <v>45</v>
      </c>
      <c r="M3222" t="s">
        <v>221</v>
      </c>
      <c r="N3222">
        <v>883</v>
      </c>
      <c r="O3222" t="s">
        <v>35</v>
      </c>
      <c r="P3222" t="s">
        <v>193</v>
      </c>
      <c r="Q3222" t="s">
        <v>39</v>
      </c>
      <c r="R3222" t="s">
        <v>39</v>
      </c>
      <c r="S3222" t="s">
        <v>39</v>
      </c>
      <c r="T3222" t="s">
        <v>194</v>
      </c>
      <c r="U3222" t="s">
        <v>613</v>
      </c>
      <c r="V3222" t="s">
        <v>94</v>
      </c>
      <c r="W3222" t="s">
        <v>40</v>
      </c>
      <c r="X3222" t="s">
        <v>70</v>
      </c>
      <c r="Y3222" t="s">
        <v>95</v>
      </c>
      <c r="Z3222" t="s">
        <v>67</v>
      </c>
      <c r="AA3222" t="s">
        <v>135</v>
      </c>
      <c r="AB3222" t="s">
        <v>529</v>
      </c>
      <c r="AC3222" t="s">
        <v>1343</v>
      </c>
      <c r="AD3222" t="s">
        <v>314</v>
      </c>
    </row>
    <row r="3223" spans="1:30" hidden="1" x14ac:dyDescent="0.3">
      <c r="A3223" t="s">
        <v>13554</v>
      </c>
      <c r="B3223" t="s">
        <v>13555</v>
      </c>
      <c r="C3223" s="1" t="str">
        <f t="shared" si="537"/>
        <v>21:0506</v>
      </c>
      <c r="D3223" s="1" t="str">
        <f>HYPERLINK("http://geochem.nrcan.gc.ca/cdogs/content/svy/svy_e.htm", "")</f>
        <v/>
      </c>
      <c r="G3223" s="1" t="str">
        <f>HYPERLINK("http://geochem.nrcan.gc.ca/cdogs/content/cr_/cr_00060_e.htm", "60")</f>
        <v>60</v>
      </c>
      <c r="J3223" t="s">
        <v>161</v>
      </c>
      <c r="K3223" t="s">
        <v>162</v>
      </c>
      <c r="L3223">
        <v>45</v>
      </c>
      <c r="M3223" t="s">
        <v>163</v>
      </c>
      <c r="N3223">
        <v>884</v>
      </c>
      <c r="O3223" t="s">
        <v>129</v>
      </c>
      <c r="P3223" t="s">
        <v>169</v>
      </c>
      <c r="Q3223" t="s">
        <v>37</v>
      </c>
      <c r="R3223" t="s">
        <v>36</v>
      </c>
      <c r="S3223" t="s">
        <v>37</v>
      </c>
      <c r="T3223" t="s">
        <v>40</v>
      </c>
      <c r="U3223" t="s">
        <v>13556</v>
      </c>
      <c r="V3223" t="s">
        <v>47</v>
      </c>
      <c r="W3223" t="s">
        <v>40</v>
      </c>
      <c r="X3223" t="s">
        <v>740</v>
      </c>
      <c r="Y3223" t="s">
        <v>37</v>
      </c>
      <c r="Z3223" t="s">
        <v>134</v>
      </c>
      <c r="AA3223" t="s">
        <v>135</v>
      </c>
      <c r="AB3223" t="s">
        <v>1921</v>
      </c>
      <c r="AC3223" t="s">
        <v>625</v>
      </c>
      <c r="AD3223" t="s">
        <v>80</v>
      </c>
    </row>
    <row r="3224" spans="1:30" hidden="1" x14ac:dyDescent="0.3">
      <c r="A3224" t="s">
        <v>13557</v>
      </c>
      <c r="B3224" t="s">
        <v>13558</v>
      </c>
      <c r="C3224" s="1" t="str">
        <f t="shared" si="537"/>
        <v>21:0506</v>
      </c>
      <c r="D3224" s="1" t="str">
        <f t="shared" ref="D3224:D3243" si="541">HYPERLINK("http://geochem.nrcan.gc.ca/cdogs/content/svy/svy210168_e.htm", "21:0168")</f>
        <v>21:0168</v>
      </c>
      <c r="E3224" t="s">
        <v>13559</v>
      </c>
      <c r="F3224" t="s">
        <v>13560</v>
      </c>
      <c r="H3224">
        <v>54.182434700000002</v>
      </c>
      <c r="I3224">
        <v>-61.029839099999997</v>
      </c>
      <c r="J3224" s="1" t="str">
        <f t="shared" ref="J3224:J3243" si="542">HYPERLINK("http://geochem.nrcan.gc.ca/cdogs/content/kwd/kwd020027_e.htm", "NGR lake sediment grab sample")</f>
        <v>NGR lake sediment grab sample</v>
      </c>
      <c r="K3224" s="1" t="str">
        <f t="shared" ref="K3224:K3243" si="543">HYPERLINK("http://geochem.nrcan.gc.ca/cdogs/content/kwd/kwd080006_e.htm", "&lt;177 micron (NGR)")</f>
        <v>&lt;177 micron (NGR)</v>
      </c>
      <c r="L3224">
        <v>45</v>
      </c>
      <c r="M3224" t="s">
        <v>230</v>
      </c>
      <c r="N3224">
        <v>885</v>
      </c>
      <c r="O3224" t="s">
        <v>66</v>
      </c>
      <c r="P3224" t="s">
        <v>193</v>
      </c>
      <c r="Q3224" t="s">
        <v>131</v>
      </c>
      <c r="R3224" t="s">
        <v>39</v>
      </c>
      <c r="S3224" t="s">
        <v>95</v>
      </c>
      <c r="T3224" t="s">
        <v>40</v>
      </c>
      <c r="U3224" t="s">
        <v>2944</v>
      </c>
      <c r="V3224" t="s">
        <v>518</v>
      </c>
      <c r="W3224" t="s">
        <v>40</v>
      </c>
      <c r="X3224" t="s">
        <v>484</v>
      </c>
      <c r="Y3224" t="s">
        <v>37</v>
      </c>
      <c r="Z3224" t="s">
        <v>134</v>
      </c>
      <c r="AA3224" t="s">
        <v>214</v>
      </c>
      <c r="AB3224" t="s">
        <v>1192</v>
      </c>
      <c r="AC3224" t="s">
        <v>13561</v>
      </c>
      <c r="AD3224" t="s">
        <v>71</v>
      </c>
    </row>
    <row r="3225" spans="1:30" hidden="1" x14ac:dyDescent="0.3">
      <c r="A3225" t="s">
        <v>13562</v>
      </c>
      <c r="B3225" t="s">
        <v>13563</v>
      </c>
      <c r="C3225" s="1" t="str">
        <f t="shared" si="537"/>
        <v>21:0506</v>
      </c>
      <c r="D3225" s="1" t="str">
        <f t="shared" si="541"/>
        <v>21:0168</v>
      </c>
      <c r="E3225" t="s">
        <v>13564</v>
      </c>
      <c r="F3225" t="s">
        <v>13565</v>
      </c>
      <c r="H3225">
        <v>54.226738500000003</v>
      </c>
      <c r="I3225">
        <v>-61.030674300000001</v>
      </c>
      <c r="J3225" s="1" t="str">
        <f t="shared" si="542"/>
        <v>NGR lake sediment grab sample</v>
      </c>
      <c r="K3225" s="1" t="str">
        <f t="shared" si="543"/>
        <v>&lt;177 micron (NGR)</v>
      </c>
      <c r="L3225">
        <v>45</v>
      </c>
      <c r="M3225" t="s">
        <v>238</v>
      </c>
      <c r="N3225">
        <v>886</v>
      </c>
      <c r="O3225" t="s">
        <v>222</v>
      </c>
      <c r="P3225" t="s">
        <v>134</v>
      </c>
      <c r="Q3225" t="s">
        <v>37</v>
      </c>
      <c r="R3225" t="s">
        <v>185</v>
      </c>
      <c r="S3225" t="s">
        <v>185</v>
      </c>
      <c r="T3225" t="s">
        <v>194</v>
      </c>
      <c r="U3225" t="s">
        <v>13566</v>
      </c>
      <c r="V3225" t="s">
        <v>3461</v>
      </c>
      <c r="W3225" t="s">
        <v>40</v>
      </c>
      <c r="X3225" t="s">
        <v>339</v>
      </c>
      <c r="Y3225" t="s">
        <v>153</v>
      </c>
      <c r="Z3225" t="s">
        <v>135</v>
      </c>
      <c r="AA3225" t="s">
        <v>204</v>
      </c>
      <c r="AB3225" t="s">
        <v>1373</v>
      </c>
      <c r="AC3225" t="s">
        <v>1736</v>
      </c>
      <c r="AD3225" t="s">
        <v>203</v>
      </c>
    </row>
    <row r="3226" spans="1:30" hidden="1" x14ac:dyDescent="0.3">
      <c r="A3226" t="s">
        <v>13567</v>
      </c>
      <c r="B3226" t="s">
        <v>13568</v>
      </c>
      <c r="C3226" s="1" t="str">
        <f t="shared" si="537"/>
        <v>21:0506</v>
      </c>
      <c r="D3226" s="1" t="str">
        <f t="shared" si="541"/>
        <v>21:0168</v>
      </c>
      <c r="E3226" t="s">
        <v>13569</v>
      </c>
      <c r="F3226" t="s">
        <v>13570</v>
      </c>
      <c r="H3226">
        <v>54.2625344</v>
      </c>
      <c r="I3226">
        <v>-61.042864000000002</v>
      </c>
      <c r="J3226" s="1" t="str">
        <f t="shared" si="542"/>
        <v>NGR lake sediment grab sample</v>
      </c>
      <c r="K3226" s="1" t="str">
        <f t="shared" si="543"/>
        <v>&lt;177 micron (NGR)</v>
      </c>
      <c r="L3226">
        <v>45</v>
      </c>
      <c r="M3226" t="s">
        <v>246</v>
      </c>
      <c r="N3226">
        <v>887</v>
      </c>
      <c r="O3226" t="s">
        <v>873</v>
      </c>
      <c r="P3226" t="s">
        <v>185</v>
      </c>
      <c r="Q3226" t="s">
        <v>39</v>
      </c>
      <c r="R3226" t="s">
        <v>136</v>
      </c>
      <c r="S3226" t="s">
        <v>136</v>
      </c>
      <c r="T3226" t="s">
        <v>40</v>
      </c>
      <c r="U3226" t="s">
        <v>613</v>
      </c>
      <c r="V3226" t="s">
        <v>97</v>
      </c>
      <c r="W3226" t="s">
        <v>40</v>
      </c>
      <c r="X3226" t="s">
        <v>740</v>
      </c>
      <c r="Y3226" t="s">
        <v>55</v>
      </c>
      <c r="Z3226" t="s">
        <v>67</v>
      </c>
      <c r="AA3226" t="s">
        <v>135</v>
      </c>
      <c r="AB3226" t="s">
        <v>571</v>
      </c>
      <c r="AC3226" t="s">
        <v>121</v>
      </c>
      <c r="AD3226" t="s">
        <v>314</v>
      </c>
    </row>
    <row r="3227" spans="1:30" hidden="1" x14ac:dyDescent="0.3">
      <c r="A3227" t="s">
        <v>13571</v>
      </c>
      <c r="B3227" t="s">
        <v>13572</v>
      </c>
      <c r="C3227" s="1" t="str">
        <f t="shared" si="537"/>
        <v>21:0506</v>
      </c>
      <c r="D3227" s="1" t="str">
        <f t="shared" si="541"/>
        <v>21:0168</v>
      </c>
      <c r="E3227" t="s">
        <v>13573</v>
      </c>
      <c r="F3227" t="s">
        <v>13574</v>
      </c>
      <c r="H3227">
        <v>54.327097600000002</v>
      </c>
      <c r="I3227">
        <v>-61.032570100000001</v>
      </c>
      <c r="J3227" s="1" t="str">
        <f t="shared" si="542"/>
        <v>NGR lake sediment grab sample</v>
      </c>
      <c r="K3227" s="1" t="str">
        <f t="shared" si="543"/>
        <v>&lt;177 micron (NGR)</v>
      </c>
      <c r="L3227">
        <v>46</v>
      </c>
      <c r="M3227" t="s">
        <v>34</v>
      </c>
      <c r="N3227">
        <v>888</v>
      </c>
      <c r="O3227" t="s">
        <v>408</v>
      </c>
      <c r="P3227" t="s">
        <v>477</v>
      </c>
      <c r="Q3227" t="s">
        <v>37</v>
      </c>
      <c r="R3227" t="s">
        <v>38</v>
      </c>
      <c r="S3227" t="s">
        <v>131</v>
      </c>
      <c r="T3227" t="s">
        <v>40</v>
      </c>
      <c r="U3227" t="s">
        <v>4270</v>
      </c>
      <c r="V3227" t="s">
        <v>284</v>
      </c>
      <c r="W3227" t="s">
        <v>194</v>
      </c>
      <c r="X3227" t="s">
        <v>301</v>
      </c>
      <c r="Y3227" t="s">
        <v>55</v>
      </c>
      <c r="Z3227" t="s">
        <v>204</v>
      </c>
      <c r="AA3227" t="s">
        <v>58</v>
      </c>
      <c r="AB3227" t="s">
        <v>1940</v>
      </c>
      <c r="AC3227" t="s">
        <v>590</v>
      </c>
      <c r="AD3227" t="s">
        <v>196</v>
      </c>
    </row>
    <row r="3228" spans="1:30" hidden="1" x14ac:dyDescent="0.3">
      <c r="A3228" t="s">
        <v>13575</v>
      </c>
      <c r="B3228" t="s">
        <v>13576</v>
      </c>
      <c r="C3228" s="1" t="str">
        <f t="shared" si="537"/>
        <v>21:0506</v>
      </c>
      <c r="D3228" s="1" t="str">
        <f t="shared" si="541"/>
        <v>21:0168</v>
      </c>
      <c r="E3228" t="s">
        <v>13577</v>
      </c>
      <c r="F3228" t="s">
        <v>13578</v>
      </c>
      <c r="H3228">
        <v>54.284799800000002</v>
      </c>
      <c r="I3228">
        <v>-61.0433752</v>
      </c>
      <c r="J3228" s="1" t="str">
        <f t="shared" si="542"/>
        <v>NGR lake sediment grab sample</v>
      </c>
      <c r="K3228" s="1" t="str">
        <f t="shared" si="543"/>
        <v>&lt;177 micron (NGR)</v>
      </c>
      <c r="L3228">
        <v>46</v>
      </c>
      <c r="M3228" t="s">
        <v>76</v>
      </c>
      <c r="N3228">
        <v>889</v>
      </c>
      <c r="O3228" t="s">
        <v>204</v>
      </c>
      <c r="P3228" t="s">
        <v>344</v>
      </c>
      <c r="Q3228" t="s">
        <v>55</v>
      </c>
      <c r="R3228" t="s">
        <v>202</v>
      </c>
      <c r="S3228" t="s">
        <v>136</v>
      </c>
      <c r="T3228" t="s">
        <v>40</v>
      </c>
      <c r="U3228" t="s">
        <v>810</v>
      </c>
      <c r="V3228" t="s">
        <v>264</v>
      </c>
      <c r="W3228" t="s">
        <v>117</v>
      </c>
      <c r="X3228" t="s">
        <v>43</v>
      </c>
      <c r="Y3228" t="s">
        <v>55</v>
      </c>
      <c r="Z3228" t="s">
        <v>67</v>
      </c>
      <c r="AA3228" t="s">
        <v>204</v>
      </c>
      <c r="AB3228" t="s">
        <v>294</v>
      </c>
      <c r="AC3228" t="s">
        <v>157</v>
      </c>
      <c r="AD3228" t="s">
        <v>45</v>
      </c>
    </row>
    <row r="3229" spans="1:30" hidden="1" x14ac:dyDescent="0.3">
      <c r="A3229" t="s">
        <v>13579</v>
      </c>
      <c r="B3229" t="s">
        <v>13580</v>
      </c>
      <c r="C3229" s="1" t="str">
        <f t="shared" si="537"/>
        <v>21:0506</v>
      </c>
      <c r="D3229" s="1" t="str">
        <f t="shared" si="541"/>
        <v>21:0168</v>
      </c>
      <c r="E3229" t="s">
        <v>13573</v>
      </c>
      <c r="F3229" t="s">
        <v>13581</v>
      </c>
      <c r="H3229">
        <v>54.327097600000002</v>
      </c>
      <c r="I3229">
        <v>-61.032570100000001</v>
      </c>
      <c r="J3229" s="1" t="str">
        <f t="shared" si="542"/>
        <v>NGR lake sediment grab sample</v>
      </c>
      <c r="K3229" s="1" t="str">
        <f t="shared" si="543"/>
        <v>&lt;177 micron (NGR)</v>
      </c>
      <c r="L3229">
        <v>46</v>
      </c>
      <c r="M3229" t="s">
        <v>52</v>
      </c>
      <c r="N3229">
        <v>890</v>
      </c>
      <c r="O3229" t="s">
        <v>116</v>
      </c>
      <c r="P3229" t="s">
        <v>134</v>
      </c>
      <c r="Q3229" t="s">
        <v>37</v>
      </c>
      <c r="R3229" t="s">
        <v>92</v>
      </c>
      <c r="S3229" t="s">
        <v>38</v>
      </c>
      <c r="T3229" t="s">
        <v>40</v>
      </c>
      <c r="U3229" t="s">
        <v>2632</v>
      </c>
      <c r="V3229" t="s">
        <v>974</v>
      </c>
      <c r="W3229" t="s">
        <v>117</v>
      </c>
      <c r="X3229" t="s">
        <v>39</v>
      </c>
      <c r="Y3229" t="s">
        <v>55</v>
      </c>
      <c r="Z3229" t="s">
        <v>35</v>
      </c>
      <c r="AA3229" t="s">
        <v>58</v>
      </c>
      <c r="AB3229" t="s">
        <v>1299</v>
      </c>
      <c r="AC3229" t="s">
        <v>293</v>
      </c>
      <c r="AD3229" t="s">
        <v>115</v>
      </c>
    </row>
    <row r="3230" spans="1:30" hidden="1" x14ac:dyDescent="0.3">
      <c r="A3230" t="s">
        <v>13582</v>
      </c>
      <c r="B3230" t="s">
        <v>13583</v>
      </c>
      <c r="C3230" s="1" t="str">
        <f t="shared" si="537"/>
        <v>21:0506</v>
      </c>
      <c r="D3230" s="1" t="str">
        <f t="shared" si="541"/>
        <v>21:0168</v>
      </c>
      <c r="E3230" t="s">
        <v>13573</v>
      </c>
      <c r="F3230" t="s">
        <v>13584</v>
      </c>
      <c r="H3230">
        <v>54.327097600000002</v>
      </c>
      <c r="I3230">
        <v>-61.032570100000001</v>
      </c>
      <c r="J3230" s="1" t="str">
        <f t="shared" si="542"/>
        <v>NGR lake sediment grab sample</v>
      </c>
      <c r="K3230" s="1" t="str">
        <f t="shared" si="543"/>
        <v>&lt;177 micron (NGR)</v>
      </c>
      <c r="L3230">
        <v>46</v>
      </c>
      <c r="M3230" t="s">
        <v>65</v>
      </c>
      <c r="N3230">
        <v>891</v>
      </c>
      <c r="O3230" t="s">
        <v>128</v>
      </c>
      <c r="P3230" t="s">
        <v>134</v>
      </c>
      <c r="Q3230" t="s">
        <v>37</v>
      </c>
      <c r="R3230" t="s">
        <v>38</v>
      </c>
      <c r="S3230" t="s">
        <v>38</v>
      </c>
      <c r="T3230" t="s">
        <v>40</v>
      </c>
      <c r="U3230" t="s">
        <v>3199</v>
      </c>
      <c r="V3230" t="s">
        <v>596</v>
      </c>
      <c r="W3230" t="s">
        <v>194</v>
      </c>
      <c r="X3230" t="s">
        <v>740</v>
      </c>
      <c r="Y3230" t="s">
        <v>55</v>
      </c>
      <c r="Z3230" t="s">
        <v>35</v>
      </c>
      <c r="AA3230" t="s">
        <v>58</v>
      </c>
      <c r="AB3230" t="s">
        <v>255</v>
      </c>
      <c r="AC3230" t="s">
        <v>37</v>
      </c>
      <c r="AD3230" t="s">
        <v>83</v>
      </c>
    </row>
    <row r="3231" spans="1:30" hidden="1" x14ac:dyDescent="0.3">
      <c r="A3231" t="s">
        <v>13585</v>
      </c>
      <c r="B3231" t="s">
        <v>13586</v>
      </c>
      <c r="C3231" s="1" t="str">
        <f t="shared" si="537"/>
        <v>21:0506</v>
      </c>
      <c r="D3231" s="1" t="str">
        <f t="shared" si="541"/>
        <v>21:0168</v>
      </c>
      <c r="E3231" t="s">
        <v>13587</v>
      </c>
      <c r="F3231" t="s">
        <v>13588</v>
      </c>
      <c r="H3231">
        <v>54.3629307</v>
      </c>
      <c r="I3231">
        <v>-61.048789499999998</v>
      </c>
      <c r="J3231" s="1" t="str">
        <f t="shared" si="542"/>
        <v>NGR lake sediment grab sample</v>
      </c>
      <c r="K3231" s="1" t="str">
        <f t="shared" si="543"/>
        <v>&lt;177 micron (NGR)</v>
      </c>
      <c r="L3231">
        <v>46</v>
      </c>
      <c r="M3231" t="s">
        <v>91</v>
      </c>
      <c r="N3231">
        <v>892</v>
      </c>
      <c r="O3231" t="s">
        <v>241</v>
      </c>
      <c r="P3231" t="s">
        <v>103</v>
      </c>
      <c r="Q3231" t="s">
        <v>39</v>
      </c>
      <c r="R3231" t="s">
        <v>35</v>
      </c>
      <c r="S3231" t="s">
        <v>423</v>
      </c>
      <c r="T3231" t="s">
        <v>40</v>
      </c>
      <c r="U3231" t="s">
        <v>13589</v>
      </c>
      <c r="V3231" t="s">
        <v>1802</v>
      </c>
      <c r="W3231" t="s">
        <v>233</v>
      </c>
      <c r="X3231" t="s">
        <v>211</v>
      </c>
      <c r="Y3231" t="s">
        <v>135</v>
      </c>
      <c r="Z3231" t="s">
        <v>2422</v>
      </c>
      <c r="AA3231" t="s">
        <v>135</v>
      </c>
      <c r="AB3231" t="s">
        <v>35</v>
      </c>
      <c r="AC3231" t="s">
        <v>13590</v>
      </c>
      <c r="AD3231" t="s">
        <v>1529</v>
      </c>
    </row>
    <row r="3232" spans="1:30" hidden="1" x14ac:dyDescent="0.3">
      <c r="A3232" t="s">
        <v>13591</v>
      </c>
      <c r="B3232" t="s">
        <v>13592</v>
      </c>
      <c r="C3232" s="1" t="str">
        <f t="shared" si="537"/>
        <v>21:0506</v>
      </c>
      <c r="D3232" s="1" t="str">
        <f t="shared" si="541"/>
        <v>21:0168</v>
      </c>
      <c r="E3232" t="s">
        <v>13593</v>
      </c>
      <c r="F3232" t="s">
        <v>13594</v>
      </c>
      <c r="H3232">
        <v>54.378093999999997</v>
      </c>
      <c r="I3232">
        <v>-61.013454600000003</v>
      </c>
      <c r="J3232" s="1" t="str">
        <f t="shared" si="542"/>
        <v>NGR lake sediment grab sample</v>
      </c>
      <c r="K3232" s="1" t="str">
        <f t="shared" si="543"/>
        <v>&lt;177 micron (NGR)</v>
      </c>
      <c r="L3232">
        <v>46</v>
      </c>
      <c r="M3232" t="s">
        <v>102</v>
      </c>
      <c r="N3232">
        <v>893</v>
      </c>
      <c r="O3232" t="s">
        <v>665</v>
      </c>
      <c r="P3232" t="s">
        <v>283</v>
      </c>
      <c r="Q3232" t="s">
        <v>37</v>
      </c>
      <c r="R3232" t="s">
        <v>66</v>
      </c>
      <c r="S3232" t="s">
        <v>130</v>
      </c>
      <c r="T3232" t="s">
        <v>40</v>
      </c>
      <c r="U3232" t="s">
        <v>13595</v>
      </c>
      <c r="V3232" t="s">
        <v>1402</v>
      </c>
      <c r="W3232" t="s">
        <v>194</v>
      </c>
      <c r="X3232" t="s">
        <v>256</v>
      </c>
      <c r="Y3232" t="s">
        <v>136</v>
      </c>
      <c r="Z3232" t="s">
        <v>135</v>
      </c>
      <c r="AA3232" t="s">
        <v>214</v>
      </c>
      <c r="AB3232" t="s">
        <v>493</v>
      </c>
      <c r="AC3232" t="s">
        <v>631</v>
      </c>
      <c r="AD3232" t="s">
        <v>216</v>
      </c>
    </row>
    <row r="3233" spans="1:30" hidden="1" x14ac:dyDescent="0.3">
      <c r="A3233" t="s">
        <v>13596</v>
      </c>
      <c r="B3233" t="s">
        <v>13597</v>
      </c>
      <c r="C3233" s="1" t="str">
        <f t="shared" si="537"/>
        <v>21:0506</v>
      </c>
      <c r="D3233" s="1" t="str">
        <f t="shared" si="541"/>
        <v>21:0168</v>
      </c>
      <c r="E3233" t="s">
        <v>13598</v>
      </c>
      <c r="F3233" t="s">
        <v>13599</v>
      </c>
      <c r="H3233">
        <v>54.428161799999998</v>
      </c>
      <c r="I3233">
        <v>-61.014485700000002</v>
      </c>
      <c r="J3233" s="1" t="str">
        <f t="shared" si="542"/>
        <v>NGR lake sediment grab sample</v>
      </c>
      <c r="K3233" s="1" t="str">
        <f t="shared" si="543"/>
        <v>&lt;177 micron (NGR)</v>
      </c>
      <c r="L3233">
        <v>46</v>
      </c>
      <c r="M3233" t="s">
        <v>113</v>
      </c>
      <c r="N3233">
        <v>894</v>
      </c>
      <c r="O3233" t="s">
        <v>152</v>
      </c>
      <c r="P3233" t="s">
        <v>211</v>
      </c>
      <c r="Q3233" t="s">
        <v>55</v>
      </c>
      <c r="R3233" t="s">
        <v>67</v>
      </c>
      <c r="S3233" t="s">
        <v>37</v>
      </c>
      <c r="T3233" t="s">
        <v>40</v>
      </c>
      <c r="U3233" t="s">
        <v>1448</v>
      </c>
      <c r="V3233" t="s">
        <v>313</v>
      </c>
      <c r="W3233" t="s">
        <v>649</v>
      </c>
      <c r="X3233" t="s">
        <v>38</v>
      </c>
      <c r="Y3233" t="s">
        <v>55</v>
      </c>
      <c r="Z3233" t="s">
        <v>134</v>
      </c>
      <c r="AA3233" t="s">
        <v>83</v>
      </c>
      <c r="AB3233" t="s">
        <v>1259</v>
      </c>
      <c r="AC3233" t="s">
        <v>1572</v>
      </c>
      <c r="AD3233" t="s">
        <v>115</v>
      </c>
    </row>
    <row r="3234" spans="1:30" hidden="1" x14ac:dyDescent="0.3">
      <c r="A3234" t="s">
        <v>13600</v>
      </c>
      <c r="B3234" t="s">
        <v>13601</v>
      </c>
      <c r="C3234" s="1" t="str">
        <f t="shared" si="537"/>
        <v>21:0506</v>
      </c>
      <c r="D3234" s="1" t="str">
        <f t="shared" si="541"/>
        <v>21:0168</v>
      </c>
      <c r="E3234" t="s">
        <v>13602</v>
      </c>
      <c r="F3234" t="s">
        <v>13603</v>
      </c>
      <c r="H3234">
        <v>54.514957799999998</v>
      </c>
      <c r="I3234">
        <v>-60.729883899999997</v>
      </c>
      <c r="J3234" s="1" t="str">
        <f t="shared" si="542"/>
        <v>NGR lake sediment grab sample</v>
      </c>
      <c r="K3234" s="1" t="str">
        <f t="shared" si="543"/>
        <v>&lt;177 micron (NGR)</v>
      </c>
      <c r="L3234">
        <v>46</v>
      </c>
      <c r="M3234" t="s">
        <v>127</v>
      </c>
      <c r="N3234">
        <v>895</v>
      </c>
      <c r="O3234" t="s">
        <v>304</v>
      </c>
      <c r="P3234" t="s">
        <v>204</v>
      </c>
      <c r="Q3234" t="s">
        <v>38</v>
      </c>
      <c r="R3234" t="s">
        <v>92</v>
      </c>
      <c r="S3234" t="s">
        <v>38</v>
      </c>
      <c r="T3234" t="s">
        <v>117</v>
      </c>
      <c r="U3234" t="s">
        <v>13604</v>
      </c>
      <c r="V3234" t="s">
        <v>461</v>
      </c>
      <c r="W3234" t="s">
        <v>649</v>
      </c>
      <c r="X3234" t="s">
        <v>179</v>
      </c>
      <c r="Y3234" t="s">
        <v>169</v>
      </c>
      <c r="Z3234" t="s">
        <v>135</v>
      </c>
      <c r="AA3234" t="s">
        <v>107</v>
      </c>
      <c r="AB3234" t="s">
        <v>11731</v>
      </c>
      <c r="AC3234" t="s">
        <v>13605</v>
      </c>
      <c r="AD3234" t="s">
        <v>196</v>
      </c>
    </row>
    <row r="3235" spans="1:30" hidden="1" x14ac:dyDescent="0.3">
      <c r="A3235" t="s">
        <v>13606</v>
      </c>
      <c r="B3235" t="s">
        <v>13607</v>
      </c>
      <c r="C3235" s="1" t="str">
        <f t="shared" si="537"/>
        <v>21:0506</v>
      </c>
      <c r="D3235" s="1" t="str">
        <f t="shared" si="541"/>
        <v>21:0168</v>
      </c>
      <c r="E3235" t="s">
        <v>13608</v>
      </c>
      <c r="F3235" t="s">
        <v>13609</v>
      </c>
      <c r="H3235">
        <v>54.523056599999997</v>
      </c>
      <c r="I3235">
        <v>-60.667495099999996</v>
      </c>
      <c r="J3235" s="1" t="str">
        <f t="shared" si="542"/>
        <v>NGR lake sediment grab sample</v>
      </c>
      <c r="K3235" s="1" t="str">
        <f t="shared" si="543"/>
        <v>&lt;177 micron (NGR)</v>
      </c>
      <c r="L3235">
        <v>46</v>
      </c>
      <c r="M3235" t="s">
        <v>142</v>
      </c>
      <c r="N3235">
        <v>896</v>
      </c>
      <c r="O3235" t="s">
        <v>1142</v>
      </c>
      <c r="P3235" t="s">
        <v>571</v>
      </c>
      <c r="Q3235" t="s">
        <v>67</v>
      </c>
      <c r="R3235" t="s">
        <v>192</v>
      </c>
      <c r="S3235" t="s">
        <v>116</v>
      </c>
      <c r="T3235" t="s">
        <v>649</v>
      </c>
      <c r="U3235" t="s">
        <v>13316</v>
      </c>
      <c r="V3235" t="s">
        <v>119</v>
      </c>
      <c r="W3235" t="s">
        <v>144</v>
      </c>
      <c r="X3235" t="s">
        <v>484</v>
      </c>
      <c r="Y3235" t="s">
        <v>143</v>
      </c>
      <c r="Z3235" t="s">
        <v>211</v>
      </c>
      <c r="AA3235" t="s">
        <v>107</v>
      </c>
      <c r="AB3235" t="s">
        <v>1323</v>
      </c>
      <c r="AC3235" t="s">
        <v>1611</v>
      </c>
      <c r="AD3235" t="s">
        <v>115</v>
      </c>
    </row>
    <row r="3236" spans="1:30" hidden="1" x14ac:dyDescent="0.3">
      <c r="A3236" t="s">
        <v>13610</v>
      </c>
      <c r="B3236" t="s">
        <v>13611</v>
      </c>
      <c r="C3236" s="1" t="str">
        <f t="shared" ref="C3236:C3299" si="544">HYPERLINK("http://geochem.nrcan.gc.ca/cdogs/content/bdl/bdl210506_e.htm", "21:0506")</f>
        <v>21:0506</v>
      </c>
      <c r="D3236" s="1" t="str">
        <f t="shared" si="541"/>
        <v>21:0168</v>
      </c>
      <c r="E3236" t="s">
        <v>13612</v>
      </c>
      <c r="F3236" t="s">
        <v>13613</v>
      </c>
      <c r="H3236">
        <v>54.513292999999997</v>
      </c>
      <c r="I3236">
        <v>-60.641507900000001</v>
      </c>
      <c r="J3236" s="1" t="str">
        <f t="shared" si="542"/>
        <v>NGR lake sediment grab sample</v>
      </c>
      <c r="K3236" s="1" t="str">
        <f t="shared" si="543"/>
        <v>&lt;177 micron (NGR)</v>
      </c>
      <c r="L3236">
        <v>46</v>
      </c>
      <c r="M3236" t="s">
        <v>150</v>
      </c>
      <c r="N3236">
        <v>897</v>
      </c>
      <c r="O3236" t="s">
        <v>165</v>
      </c>
      <c r="P3236" t="s">
        <v>145</v>
      </c>
      <c r="Q3236" t="s">
        <v>136</v>
      </c>
      <c r="R3236" t="s">
        <v>202</v>
      </c>
      <c r="S3236" t="s">
        <v>131</v>
      </c>
      <c r="T3236" t="s">
        <v>40</v>
      </c>
      <c r="U3236" t="s">
        <v>492</v>
      </c>
      <c r="V3236" t="s">
        <v>248</v>
      </c>
      <c r="W3236" t="s">
        <v>40</v>
      </c>
      <c r="X3236" t="s">
        <v>740</v>
      </c>
      <c r="Y3236" t="s">
        <v>95</v>
      </c>
      <c r="Z3236" t="s">
        <v>185</v>
      </c>
      <c r="AA3236" t="s">
        <v>258</v>
      </c>
      <c r="AB3236" t="s">
        <v>8655</v>
      </c>
      <c r="AC3236" t="s">
        <v>884</v>
      </c>
      <c r="AD3236" t="s">
        <v>258</v>
      </c>
    </row>
    <row r="3237" spans="1:30" hidden="1" x14ac:dyDescent="0.3">
      <c r="A3237" t="s">
        <v>13614</v>
      </c>
      <c r="B3237" t="s">
        <v>13615</v>
      </c>
      <c r="C3237" s="1" t="str">
        <f t="shared" si="544"/>
        <v>21:0506</v>
      </c>
      <c r="D3237" s="1" t="str">
        <f t="shared" si="541"/>
        <v>21:0168</v>
      </c>
      <c r="E3237" t="s">
        <v>13616</v>
      </c>
      <c r="F3237" t="s">
        <v>13617</v>
      </c>
      <c r="H3237">
        <v>54.485724400000002</v>
      </c>
      <c r="I3237">
        <v>-60.628782899999997</v>
      </c>
      <c r="J3237" s="1" t="str">
        <f t="shared" si="542"/>
        <v>NGR lake sediment grab sample</v>
      </c>
      <c r="K3237" s="1" t="str">
        <f t="shared" si="543"/>
        <v>&lt;177 micron (NGR)</v>
      </c>
      <c r="L3237">
        <v>46</v>
      </c>
      <c r="M3237" t="s">
        <v>175</v>
      </c>
      <c r="N3237">
        <v>898</v>
      </c>
      <c r="O3237" t="s">
        <v>873</v>
      </c>
      <c r="P3237" t="s">
        <v>211</v>
      </c>
      <c r="Q3237" t="s">
        <v>38</v>
      </c>
      <c r="R3237" t="s">
        <v>176</v>
      </c>
      <c r="S3237" t="s">
        <v>92</v>
      </c>
      <c r="T3237" t="s">
        <v>649</v>
      </c>
      <c r="U3237" t="s">
        <v>10509</v>
      </c>
      <c r="V3237" t="s">
        <v>1337</v>
      </c>
      <c r="W3237" t="s">
        <v>649</v>
      </c>
      <c r="X3237" t="s">
        <v>39</v>
      </c>
      <c r="Y3237" t="s">
        <v>55</v>
      </c>
      <c r="Z3237" t="s">
        <v>214</v>
      </c>
      <c r="AA3237" t="s">
        <v>241</v>
      </c>
      <c r="AB3237" t="s">
        <v>5289</v>
      </c>
      <c r="AC3237" t="s">
        <v>278</v>
      </c>
      <c r="AD3237" t="s">
        <v>115</v>
      </c>
    </row>
    <row r="3238" spans="1:30" hidden="1" x14ac:dyDescent="0.3">
      <c r="A3238" t="s">
        <v>13618</v>
      </c>
      <c r="B3238" t="s">
        <v>13619</v>
      </c>
      <c r="C3238" s="1" t="str">
        <f t="shared" si="544"/>
        <v>21:0506</v>
      </c>
      <c r="D3238" s="1" t="str">
        <f t="shared" si="541"/>
        <v>21:0168</v>
      </c>
      <c r="E3238" t="s">
        <v>13620</v>
      </c>
      <c r="F3238" t="s">
        <v>13621</v>
      </c>
      <c r="H3238">
        <v>54.516610399999998</v>
      </c>
      <c r="I3238">
        <v>-60.503222200000003</v>
      </c>
      <c r="J3238" s="1" t="str">
        <f t="shared" si="542"/>
        <v>NGR lake sediment grab sample</v>
      </c>
      <c r="K3238" s="1" t="str">
        <f t="shared" si="543"/>
        <v>&lt;177 micron (NGR)</v>
      </c>
      <c r="L3238">
        <v>46</v>
      </c>
      <c r="M3238" t="s">
        <v>184</v>
      </c>
      <c r="N3238">
        <v>899</v>
      </c>
      <c r="O3238" t="s">
        <v>247</v>
      </c>
      <c r="P3238" t="s">
        <v>130</v>
      </c>
      <c r="Q3238" t="s">
        <v>38</v>
      </c>
      <c r="R3238" t="s">
        <v>68</v>
      </c>
      <c r="S3238" t="s">
        <v>38</v>
      </c>
      <c r="T3238" t="s">
        <v>40</v>
      </c>
      <c r="U3238" t="s">
        <v>3026</v>
      </c>
      <c r="V3238" t="s">
        <v>60</v>
      </c>
      <c r="W3238" t="s">
        <v>40</v>
      </c>
      <c r="X3238" t="s">
        <v>179</v>
      </c>
      <c r="Y3238" t="s">
        <v>39</v>
      </c>
      <c r="Z3238" t="s">
        <v>35</v>
      </c>
      <c r="AA3238" t="s">
        <v>214</v>
      </c>
      <c r="AB3238" t="s">
        <v>1579</v>
      </c>
      <c r="AC3238" t="s">
        <v>484</v>
      </c>
      <c r="AD3238" t="s">
        <v>241</v>
      </c>
    </row>
    <row r="3239" spans="1:30" hidden="1" x14ac:dyDescent="0.3">
      <c r="A3239" t="s">
        <v>13622</v>
      </c>
      <c r="B3239" t="s">
        <v>13623</v>
      </c>
      <c r="C3239" s="1" t="str">
        <f t="shared" si="544"/>
        <v>21:0506</v>
      </c>
      <c r="D3239" s="1" t="str">
        <f t="shared" si="541"/>
        <v>21:0168</v>
      </c>
      <c r="E3239" t="s">
        <v>13624</v>
      </c>
      <c r="F3239" t="s">
        <v>13625</v>
      </c>
      <c r="H3239">
        <v>54.512999000000001</v>
      </c>
      <c r="I3239">
        <v>-60.4593457</v>
      </c>
      <c r="J3239" s="1" t="str">
        <f t="shared" si="542"/>
        <v>NGR lake sediment grab sample</v>
      </c>
      <c r="K3239" s="1" t="str">
        <f t="shared" si="543"/>
        <v>&lt;177 micron (NGR)</v>
      </c>
      <c r="L3239">
        <v>46</v>
      </c>
      <c r="M3239" t="s">
        <v>191</v>
      </c>
      <c r="N3239">
        <v>900</v>
      </c>
      <c r="O3239" t="s">
        <v>403</v>
      </c>
      <c r="P3239" t="s">
        <v>130</v>
      </c>
      <c r="Q3239" t="s">
        <v>136</v>
      </c>
      <c r="R3239" t="s">
        <v>193</v>
      </c>
      <c r="S3239" t="s">
        <v>38</v>
      </c>
      <c r="T3239" t="s">
        <v>40</v>
      </c>
      <c r="U3239" t="s">
        <v>1451</v>
      </c>
      <c r="V3239" t="s">
        <v>974</v>
      </c>
      <c r="W3239" t="s">
        <v>40</v>
      </c>
      <c r="X3239" t="s">
        <v>70</v>
      </c>
      <c r="Y3239" t="s">
        <v>39</v>
      </c>
      <c r="Z3239" t="s">
        <v>263</v>
      </c>
      <c r="AA3239" t="s">
        <v>134</v>
      </c>
      <c r="AB3239" t="s">
        <v>119</v>
      </c>
      <c r="AC3239" t="s">
        <v>266</v>
      </c>
      <c r="AD3239" t="s">
        <v>1236</v>
      </c>
    </row>
    <row r="3240" spans="1:30" hidden="1" x14ac:dyDescent="0.3">
      <c r="A3240" t="s">
        <v>13626</v>
      </c>
      <c r="B3240" t="s">
        <v>13627</v>
      </c>
      <c r="C3240" s="1" t="str">
        <f t="shared" si="544"/>
        <v>21:0506</v>
      </c>
      <c r="D3240" s="1" t="str">
        <f t="shared" si="541"/>
        <v>21:0168</v>
      </c>
      <c r="E3240" t="s">
        <v>13628</v>
      </c>
      <c r="F3240" t="s">
        <v>13629</v>
      </c>
      <c r="H3240">
        <v>54.482989199999999</v>
      </c>
      <c r="I3240">
        <v>-60.511123900000001</v>
      </c>
      <c r="J3240" s="1" t="str">
        <f t="shared" si="542"/>
        <v>NGR lake sediment grab sample</v>
      </c>
      <c r="K3240" s="1" t="str">
        <f t="shared" si="543"/>
        <v>&lt;177 micron (NGR)</v>
      </c>
      <c r="L3240">
        <v>46</v>
      </c>
      <c r="M3240" t="s">
        <v>201</v>
      </c>
      <c r="N3240">
        <v>901</v>
      </c>
      <c r="O3240" t="s">
        <v>143</v>
      </c>
      <c r="P3240" t="s">
        <v>1241</v>
      </c>
      <c r="Q3240" t="s">
        <v>55</v>
      </c>
      <c r="R3240" t="s">
        <v>131</v>
      </c>
      <c r="S3240" t="s">
        <v>68</v>
      </c>
      <c r="T3240" t="s">
        <v>40</v>
      </c>
      <c r="U3240" t="s">
        <v>957</v>
      </c>
      <c r="V3240" t="s">
        <v>70</v>
      </c>
      <c r="W3240" t="s">
        <v>40</v>
      </c>
      <c r="X3240" t="s">
        <v>740</v>
      </c>
      <c r="Y3240" t="s">
        <v>38</v>
      </c>
      <c r="Z3240" t="s">
        <v>35</v>
      </c>
      <c r="AA3240" t="s">
        <v>134</v>
      </c>
      <c r="AB3240" t="s">
        <v>715</v>
      </c>
      <c r="AC3240" t="s">
        <v>167</v>
      </c>
      <c r="AD3240" t="s">
        <v>1477</v>
      </c>
    </row>
    <row r="3241" spans="1:30" hidden="1" x14ac:dyDescent="0.3">
      <c r="A3241" t="s">
        <v>13630</v>
      </c>
      <c r="B3241" t="s">
        <v>13631</v>
      </c>
      <c r="C3241" s="1" t="str">
        <f t="shared" si="544"/>
        <v>21:0506</v>
      </c>
      <c r="D3241" s="1" t="str">
        <f t="shared" si="541"/>
        <v>21:0168</v>
      </c>
      <c r="E3241" t="s">
        <v>13632</v>
      </c>
      <c r="F3241" t="s">
        <v>13633</v>
      </c>
      <c r="H3241">
        <v>54.450033400000002</v>
      </c>
      <c r="I3241">
        <v>-60.470530400000001</v>
      </c>
      <c r="J3241" s="1" t="str">
        <f t="shared" si="542"/>
        <v>NGR lake sediment grab sample</v>
      </c>
      <c r="K3241" s="1" t="str">
        <f t="shared" si="543"/>
        <v>&lt;177 micron (NGR)</v>
      </c>
      <c r="L3241">
        <v>46</v>
      </c>
      <c r="M3241" t="s">
        <v>210</v>
      </c>
      <c r="N3241">
        <v>902</v>
      </c>
      <c r="O3241" t="s">
        <v>196</v>
      </c>
      <c r="P3241" t="s">
        <v>408</v>
      </c>
      <c r="Q3241" t="s">
        <v>39</v>
      </c>
      <c r="R3241" t="s">
        <v>53</v>
      </c>
      <c r="S3241" t="s">
        <v>211</v>
      </c>
      <c r="T3241" t="s">
        <v>649</v>
      </c>
      <c r="U3241" t="s">
        <v>13634</v>
      </c>
      <c r="V3241" t="s">
        <v>316</v>
      </c>
      <c r="W3241" t="s">
        <v>40</v>
      </c>
      <c r="X3241" t="s">
        <v>39</v>
      </c>
      <c r="Y3241" t="s">
        <v>256</v>
      </c>
      <c r="Z3241" t="s">
        <v>204</v>
      </c>
      <c r="AA3241" t="s">
        <v>45</v>
      </c>
      <c r="AB3241" t="s">
        <v>1182</v>
      </c>
      <c r="AC3241" t="s">
        <v>13635</v>
      </c>
      <c r="AD3241" t="s">
        <v>409</v>
      </c>
    </row>
    <row r="3242" spans="1:30" hidden="1" x14ac:dyDescent="0.3">
      <c r="A3242" t="s">
        <v>13636</v>
      </c>
      <c r="B3242" t="s">
        <v>13637</v>
      </c>
      <c r="C3242" s="1" t="str">
        <f t="shared" si="544"/>
        <v>21:0506</v>
      </c>
      <c r="D3242" s="1" t="str">
        <f t="shared" si="541"/>
        <v>21:0168</v>
      </c>
      <c r="E3242" t="s">
        <v>13638</v>
      </c>
      <c r="F3242" t="s">
        <v>13639</v>
      </c>
      <c r="H3242">
        <v>54.450874399999996</v>
      </c>
      <c r="I3242">
        <v>-60.540395500000002</v>
      </c>
      <c r="J3242" s="1" t="str">
        <f t="shared" si="542"/>
        <v>NGR lake sediment grab sample</v>
      </c>
      <c r="K3242" s="1" t="str">
        <f t="shared" si="543"/>
        <v>&lt;177 micron (NGR)</v>
      </c>
      <c r="L3242">
        <v>46</v>
      </c>
      <c r="M3242" t="s">
        <v>221</v>
      </c>
      <c r="N3242">
        <v>903</v>
      </c>
      <c r="O3242" t="s">
        <v>304</v>
      </c>
      <c r="P3242" t="s">
        <v>1241</v>
      </c>
      <c r="Q3242" t="s">
        <v>68</v>
      </c>
      <c r="R3242" t="s">
        <v>193</v>
      </c>
      <c r="S3242" t="s">
        <v>130</v>
      </c>
      <c r="T3242" t="s">
        <v>40</v>
      </c>
      <c r="U3242" t="s">
        <v>11273</v>
      </c>
      <c r="V3242" t="s">
        <v>812</v>
      </c>
      <c r="W3242" t="s">
        <v>194</v>
      </c>
      <c r="X3242" t="s">
        <v>55</v>
      </c>
      <c r="Y3242" t="s">
        <v>176</v>
      </c>
      <c r="Z3242" t="s">
        <v>204</v>
      </c>
      <c r="AA3242" t="s">
        <v>204</v>
      </c>
      <c r="AB3242" t="s">
        <v>2787</v>
      </c>
      <c r="AC3242" t="s">
        <v>1373</v>
      </c>
      <c r="AD3242" t="s">
        <v>2423</v>
      </c>
    </row>
    <row r="3243" spans="1:30" hidden="1" x14ac:dyDescent="0.3">
      <c r="A3243" t="s">
        <v>13640</v>
      </c>
      <c r="B3243" t="s">
        <v>13641</v>
      </c>
      <c r="C3243" s="1" t="str">
        <f t="shared" si="544"/>
        <v>21:0506</v>
      </c>
      <c r="D3243" s="1" t="str">
        <f t="shared" si="541"/>
        <v>21:0168</v>
      </c>
      <c r="E3243" t="s">
        <v>13642</v>
      </c>
      <c r="F3243" t="s">
        <v>13643</v>
      </c>
      <c r="H3243">
        <v>54.397843899999998</v>
      </c>
      <c r="I3243">
        <v>-60.536052599999998</v>
      </c>
      <c r="J3243" s="1" t="str">
        <f t="shared" si="542"/>
        <v>NGR lake sediment grab sample</v>
      </c>
      <c r="K3243" s="1" t="str">
        <f t="shared" si="543"/>
        <v>&lt;177 micron (NGR)</v>
      </c>
      <c r="L3243">
        <v>46</v>
      </c>
      <c r="M3243" t="s">
        <v>230</v>
      </c>
      <c r="N3243">
        <v>904</v>
      </c>
      <c r="O3243" t="s">
        <v>78</v>
      </c>
      <c r="P3243" t="s">
        <v>232</v>
      </c>
      <c r="Q3243" t="s">
        <v>95</v>
      </c>
      <c r="R3243" t="s">
        <v>131</v>
      </c>
      <c r="S3243" t="s">
        <v>68</v>
      </c>
      <c r="T3243" t="s">
        <v>40</v>
      </c>
      <c r="U3243" t="s">
        <v>613</v>
      </c>
      <c r="V3243" t="s">
        <v>57</v>
      </c>
      <c r="W3243" t="s">
        <v>40</v>
      </c>
      <c r="X3243" t="s">
        <v>179</v>
      </c>
      <c r="Y3243" t="s">
        <v>136</v>
      </c>
      <c r="Z3243" t="s">
        <v>164</v>
      </c>
      <c r="AA3243" t="s">
        <v>135</v>
      </c>
      <c r="AB3243" t="s">
        <v>1250</v>
      </c>
      <c r="AC3243" t="s">
        <v>583</v>
      </c>
      <c r="AD3243" t="s">
        <v>83</v>
      </c>
    </row>
    <row r="3244" spans="1:30" hidden="1" x14ac:dyDescent="0.3">
      <c r="A3244" t="s">
        <v>13644</v>
      </c>
      <c r="B3244" t="s">
        <v>13645</v>
      </c>
      <c r="C3244" s="1" t="str">
        <f t="shared" si="544"/>
        <v>21:0506</v>
      </c>
      <c r="D3244" s="1" t="str">
        <f>HYPERLINK("http://geochem.nrcan.gc.ca/cdogs/content/svy/svy_e.htm", "")</f>
        <v/>
      </c>
      <c r="G3244" s="1" t="str">
        <f>HYPERLINK("http://geochem.nrcan.gc.ca/cdogs/content/cr_/cr_00055_e.htm", "55")</f>
        <v>55</v>
      </c>
      <c r="J3244" t="s">
        <v>161</v>
      </c>
      <c r="K3244" t="s">
        <v>162</v>
      </c>
      <c r="L3244">
        <v>46</v>
      </c>
      <c r="M3244" t="s">
        <v>163</v>
      </c>
      <c r="N3244">
        <v>905</v>
      </c>
      <c r="O3244" t="s">
        <v>397</v>
      </c>
      <c r="P3244" t="s">
        <v>193</v>
      </c>
      <c r="Q3244" t="s">
        <v>39</v>
      </c>
      <c r="R3244" t="s">
        <v>185</v>
      </c>
      <c r="S3244" t="s">
        <v>37</v>
      </c>
      <c r="T3244" t="s">
        <v>40</v>
      </c>
      <c r="U3244" t="s">
        <v>1318</v>
      </c>
      <c r="V3244" t="s">
        <v>167</v>
      </c>
      <c r="W3244" t="s">
        <v>40</v>
      </c>
      <c r="X3244" t="s">
        <v>179</v>
      </c>
      <c r="Y3244" t="s">
        <v>39</v>
      </c>
      <c r="Z3244" t="s">
        <v>35</v>
      </c>
      <c r="AA3244" t="s">
        <v>58</v>
      </c>
      <c r="AB3244" t="s">
        <v>992</v>
      </c>
      <c r="AC3244" t="s">
        <v>1181</v>
      </c>
      <c r="AD3244" t="s">
        <v>449</v>
      </c>
    </row>
    <row r="3245" spans="1:30" hidden="1" x14ac:dyDescent="0.3">
      <c r="A3245" t="s">
        <v>13646</v>
      </c>
      <c r="B3245" t="s">
        <v>13647</v>
      </c>
      <c r="C3245" s="1" t="str">
        <f t="shared" si="544"/>
        <v>21:0506</v>
      </c>
      <c r="D3245" s="1" t="str">
        <f t="shared" ref="D3245:D3260" si="545">HYPERLINK("http://geochem.nrcan.gc.ca/cdogs/content/svy/svy210168_e.htm", "21:0168")</f>
        <v>21:0168</v>
      </c>
      <c r="E3245" t="s">
        <v>13648</v>
      </c>
      <c r="F3245" t="s">
        <v>13649</v>
      </c>
      <c r="H3245">
        <v>54.387642999999997</v>
      </c>
      <c r="I3245">
        <v>-60.505117599999998</v>
      </c>
      <c r="J3245" s="1" t="str">
        <f t="shared" ref="J3245:J3260" si="546">HYPERLINK("http://geochem.nrcan.gc.ca/cdogs/content/kwd/kwd020027_e.htm", "NGR lake sediment grab sample")</f>
        <v>NGR lake sediment grab sample</v>
      </c>
      <c r="K3245" s="1" t="str">
        <f t="shared" ref="K3245:K3260" si="547">HYPERLINK("http://geochem.nrcan.gc.ca/cdogs/content/kwd/kwd080006_e.htm", "&lt;177 micron (NGR)")</f>
        <v>&lt;177 micron (NGR)</v>
      </c>
      <c r="L3245">
        <v>46</v>
      </c>
      <c r="M3245" t="s">
        <v>238</v>
      </c>
      <c r="N3245">
        <v>906</v>
      </c>
      <c r="O3245" t="s">
        <v>116</v>
      </c>
      <c r="P3245" t="s">
        <v>169</v>
      </c>
      <c r="Q3245" t="s">
        <v>95</v>
      </c>
      <c r="R3245" t="s">
        <v>38</v>
      </c>
      <c r="S3245" t="s">
        <v>153</v>
      </c>
      <c r="T3245" t="s">
        <v>40</v>
      </c>
      <c r="U3245" t="s">
        <v>670</v>
      </c>
      <c r="V3245" t="s">
        <v>596</v>
      </c>
      <c r="W3245" t="s">
        <v>40</v>
      </c>
      <c r="X3245" t="s">
        <v>43</v>
      </c>
      <c r="Y3245" t="s">
        <v>92</v>
      </c>
      <c r="Z3245" t="s">
        <v>204</v>
      </c>
      <c r="AA3245" t="s">
        <v>204</v>
      </c>
      <c r="AB3245" t="s">
        <v>766</v>
      </c>
      <c r="AC3245" t="s">
        <v>157</v>
      </c>
      <c r="AD3245" t="s">
        <v>61</v>
      </c>
    </row>
    <row r="3246" spans="1:30" hidden="1" x14ac:dyDescent="0.3">
      <c r="A3246" t="s">
        <v>13650</v>
      </c>
      <c r="B3246" t="s">
        <v>13651</v>
      </c>
      <c r="C3246" s="1" t="str">
        <f t="shared" si="544"/>
        <v>21:0506</v>
      </c>
      <c r="D3246" s="1" t="str">
        <f t="shared" si="545"/>
        <v>21:0168</v>
      </c>
      <c r="E3246" t="s">
        <v>13652</v>
      </c>
      <c r="F3246" t="s">
        <v>13653</v>
      </c>
      <c r="H3246">
        <v>54.390891699999997</v>
      </c>
      <c r="I3246">
        <v>-60.564690900000002</v>
      </c>
      <c r="J3246" s="1" t="str">
        <f t="shared" si="546"/>
        <v>NGR lake sediment grab sample</v>
      </c>
      <c r="K3246" s="1" t="str">
        <f t="shared" si="547"/>
        <v>&lt;177 micron (NGR)</v>
      </c>
      <c r="L3246">
        <v>46</v>
      </c>
      <c r="M3246" t="s">
        <v>246</v>
      </c>
      <c r="N3246">
        <v>907</v>
      </c>
      <c r="O3246" t="s">
        <v>67</v>
      </c>
      <c r="P3246" t="s">
        <v>165</v>
      </c>
      <c r="Q3246" t="s">
        <v>95</v>
      </c>
      <c r="R3246" t="s">
        <v>55</v>
      </c>
      <c r="S3246" t="s">
        <v>55</v>
      </c>
      <c r="T3246" t="s">
        <v>40</v>
      </c>
      <c r="U3246" t="s">
        <v>391</v>
      </c>
      <c r="V3246" t="s">
        <v>94</v>
      </c>
      <c r="W3246" t="s">
        <v>40</v>
      </c>
      <c r="X3246" t="s">
        <v>179</v>
      </c>
      <c r="Y3246" t="s">
        <v>136</v>
      </c>
      <c r="Z3246" t="s">
        <v>164</v>
      </c>
      <c r="AA3246" t="s">
        <v>204</v>
      </c>
      <c r="AB3246" t="s">
        <v>385</v>
      </c>
      <c r="AC3246" t="s">
        <v>590</v>
      </c>
      <c r="AD3246" t="s">
        <v>115</v>
      </c>
    </row>
    <row r="3247" spans="1:30" hidden="1" x14ac:dyDescent="0.3">
      <c r="A3247" t="s">
        <v>13654</v>
      </c>
      <c r="B3247" t="s">
        <v>13655</v>
      </c>
      <c r="C3247" s="1" t="str">
        <f t="shared" si="544"/>
        <v>21:0506</v>
      </c>
      <c r="D3247" s="1" t="str">
        <f t="shared" si="545"/>
        <v>21:0168</v>
      </c>
      <c r="E3247" t="s">
        <v>13656</v>
      </c>
      <c r="F3247" t="s">
        <v>13657</v>
      </c>
      <c r="H3247">
        <v>54.420125400000003</v>
      </c>
      <c r="I3247">
        <v>-60.636072800000001</v>
      </c>
      <c r="J3247" s="1" t="str">
        <f t="shared" si="546"/>
        <v>NGR lake sediment grab sample</v>
      </c>
      <c r="K3247" s="1" t="str">
        <f t="shared" si="547"/>
        <v>&lt;177 micron (NGR)</v>
      </c>
      <c r="L3247">
        <v>47</v>
      </c>
      <c r="M3247" t="s">
        <v>34</v>
      </c>
      <c r="N3247">
        <v>908</v>
      </c>
      <c r="O3247" t="s">
        <v>202</v>
      </c>
      <c r="P3247" t="s">
        <v>153</v>
      </c>
      <c r="Q3247" t="s">
        <v>55</v>
      </c>
      <c r="R3247" t="s">
        <v>55</v>
      </c>
      <c r="S3247" t="s">
        <v>95</v>
      </c>
      <c r="T3247" t="s">
        <v>40</v>
      </c>
      <c r="U3247" t="s">
        <v>66</v>
      </c>
      <c r="V3247" t="s">
        <v>748</v>
      </c>
      <c r="W3247" t="s">
        <v>40</v>
      </c>
      <c r="X3247" t="s">
        <v>43</v>
      </c>
      <c r="Y3247" t="s">
        <v>39</v>
      </c>
      <c r="Z3247" t="s">
        <v>185</v>
      </c>
      <c r="AA3247" t="s">
        <v>135</v>
      </c>
      <c r="AB3247" t="s">
        <v>134</v>
      </c>
      <c r="AC3247" t="s">
        <v>4903</v>
      </c>
      <c r="AD3247" t="s">
        <v>107</v>
      </c>
    </row>
    <row r="3248" spans="1:30" hidden="1" x14ac:dyDescent="0.3">
      <c r="A3248" t="s">
        <v>13658</v>
      </c>
      <c r="B3248" t="s">
        <v>13659</v>
      </c>
      <c r="C3248" s="1" t="str">
        <f t="shared" si="544"/>
        <v>21:0506</v>
      </c>
      <c r="D3248" s="1" t="str">
        <f t="shared" si="545"/>
        <v>21:0168</v>
      </c>
      <c r="E3248" t="s">
        <v>13660</v>
      </c>
      <c r="F3248" t="s">
        <v>13661</v>
      </c>
      <c r="H3248">
        <v>54.379782499999997</v>
      </c>
      <c r="I3248">
        <v>-60.649588999999999</v>
      </c>
      <c r="J3248" s="1" t="str">
        <f t="shared" si="546"/>
        <v>NGR lake sediment grab sample</v>
      </c>
      <c r="K3248" s="1" t="str">
        <f t="shared" si="547"/>
        <v>&lt;177 micron (NGR)</v>
      </c>
      <c r="L3248">
        <v>47</v>
      </c>
      <c r="M3248" t="s">
        <v>76</v>
      </c>
      <c r="N3248">
        <v>909</v>
      </c>
      <c r="O3248" t="s">
        <v>204</v>
      </c>
      <c r="P3248" t="s">
        <v>165</v>
      </c>
      <c r="Q3248" t="s">
        <v>95</v>
      </c>
      <c r="R3248" t="s">
        <v>95</v>
      </c>
      <c r="S3248" t="s">
        <v>68</v>
      </c>
      <c r="T3248" t="s">
        <v>194</v>
      </c>
      <c r="U3248" t="s">
        <v>3885</v>
      </c>
      <c r="V3248" t="s">
        <v>97</v>
      </c>
      <c r="W3248" t="s">
        <v>40</v>
      </c>
      <c r="X3248" t="s">
        <v>179</v>
      </c>
      <c r="Y3248" t="s">
        <v>37</v>
      </c>
      <c r="Z3248" t="s">
        <v>204</v>
      </c>
      <c r="AA3248" t="s">
        <v>135</v>
      </c>
      <c r="AB3248" t="s">
        <v>2747</v>
      </c>
      <c r="AC3248" t="s">
        <v>353</v>
      </c>
      <c r="AD3248" t="s">
        <v>61</v>
      </c>
    </row>
    <row r="3249" spans="1:30" hidden="1" x14ac:dyDescent="0.3">
      <c r="A3249" t="s">
        <v>13662</v>
      </c>
      <c r="B3249" t="s">
        <v>13663</v>
      </c>
      <c r="C3249" s="1" t="str">
        <f t="shared" si="544"/>
        <v>21:0506</v>
      </c>
      <c r="D3249" s="1" t="str">
        <f t="shared" si="545"/>
        <v>21:0168</v>
      </c>
      <c r="E3249" t="s">
        <v>13664</v>
      </c>
      <c r="F3249" t="s">
        <v>13665</v>
      </c>
      <c r="H3249">
        <v>54.420830700000003</v>
      </c>
      <c r="I3249">
        <v>-60.667248800000003</v>
      </c>
      <c r="J3249" s="1" t="str">
        <f t="shared" si="546"/>
        <v>NGR lake sediment grab sample</v>
      </c>
      <c r="K3249" s="1" t="str">
        <f t="shared" si="547"/>
        <v>&lt;177 micron (NGR)</v>
      </c>
      <c r="L3249">
        <v>47</v>
      </c>
      <c r="M3249" t="s">
        <v>91</v>
      </c>
      <c r="N3249">
        <v>910</v>
      </c>
      <c r="O3249" t="s">
        <v>135</v>
      </c>
      <c r="P3249" t="s">
        <v>165</v>
      </c>
      <c r="Q3249" t="s">
        <v>136</v>
      </c>
      <c r="R3249" t="s">
        <v>193</v>
      </c>
      <c r="S3249" t="s">
        <v>36</v>
      </c>
      <c r="T3249" t="s">
        <v>40</v>
      </c>
      <c r="U3249" t="s">
        <v>3701</v>
      </c>
      <c r="V3249" t="s">
        <v>740</v>
      </c>
      <c r="W3249" t="s">
        <v>40</v>
      </c>
      <c r="X3249" t="s">
        <v>39</v>
      </c>
      <c r="Y3249" t="s">
        <v>55</v>
      </c>
      <c r="Z3249" t="s">
        <v>135</v>
      </c>
      <c r="AA3249" t="s">
        <v>134</v>
      </c>
      <c r="AB3249" t="s">
        <v>157</v>
      </c>
      <c r="AC3249" t="s">
        <v>1069</v>
      </c>
      <c r="AD3249" t="s">
        <v>1384</v>
      </c>
    </row>
    <row r="3250" spans="1:30" hidden="1" x14ac:dyDescent="0.3">
      <c r="A3250" t="s">
        <v>13666</v>
      </c>
      <c r="B3250" t="s">
        <v>13667</v>
      </c>
      <c r="C3250" s="1" t="str">
        <f t="shared" si="544"/>
        <v>21:0506</v>
      </c>
      <c r="D3250" s="1" t="str">
        <f t="shared" si="545"/>
        <v>21:0168</v>
      </c>
      <c r="E3250" t="s">
        <v>13656</v>
      </c>
      <c r="F3250" t="s">
        <v>13668</v>
      </c>
      <c r="H3250">
        <v>54.420125400000003</v>
      </c>
      <c r="I3250">
        <v>-60.636072800000001</v>
      </c>
      <c r="J3250" s="1" t="str">
        <f t="shared" si="546"/>
        <v>NGR lake sediment grab sample</v>
      </c>
      <c r="K3250" s="1" t="str">
        <f t="shared" si="547"/>
        <v>&lt;177 micron (NGR)</v>
      </c>
      <c r="L3250">
        <v>47</v>
      </c>
      <c r="M3250" t="s">
        <v>52</v>
      </c>
      <c r="N3250">
        <v>911</v>
      </c>
      <c r="O3250" t="s">
        <v>408</v>
      </c>
      <c r="P3250" t="s">
        <v>214</v>
      </c>
      <c r="Q3250" t="s">
        <v>55</v>
      </c>
      <c r="R3250" t="s">
        <v>36</v>
      </c>
      <c r="S3250" t="s">
        <v>153</v>
      </c>
      <c r="T3250" t="s">
        <v>40</v>
      </c>
      <c r="U3250" t="s">
        <v>143</v>
      </c>
      <c r="V3250" t="s">
        <v>351</v>
      </c>
      <c r="W3250" t="s">
        <v>40</v>
      </c>
      <c r="X3250" t="s">
        <v>179</v>
      </c>
      <c r="Y3250" t="s">
        <v>37</v>
      </c>
      <c r="Z3250" t="s">
        <v>185</v>
      </c>
      <c r="AA3250" t="s">
        <v>135</v>
      </c>
      <c r="AB3250" t="s">
        <v>323</v>
      </c>
      <c r="AC3250" t="s">
        <v>13669</v>
      </c>
      <c r="AD3250" t="s">
        <v>324</v>
      </c>
    </row>
    <row r="3251" spans="1:30" hidden="1" x14ac:dyDescent="0.3">
      <c r="A3251" t="s">
        <v>13670</v>
      </c>
      <c r="B3251" t="s">
        <v>13671</v>
      </c>
      <c r="C3251" s="1" t="str">
        <f t="shared" si="544"/>
        <v>21:0506</v>
      </c>
      <c r="D3251" s="1" t="str">
        <f t="shared" si="545"/>
        <v>21:0168</v>
      </c>
      <c r="E3251" t="s">
        <v>13656</v>
      </c>
      <c r="F3251" t="s">
        <v>13672</v>
      </c>
      <c r="H3251">
        <v>54.420125400000003</v>
      </c>
      <c r="I3251">
        <v>-60.636072800000001</v>
      </c>
      <c r="J3251" s="1" t="str">
        <f t="shared" si="546"/>
        <v>NGR lake sediment grab sample</v>
      </c>
      <c r="K3251" s="1" t="str">
        <f t="shared" si="547"/>
        <v>&lt;177 micron (NGR)</v>
      </c>
      <c r="L3251">
        <v>47</v>
      </c>
      <c r="M3251" t="s">
        <v>65</v>
      </c>
      <c r="N3251">
        <v>912</v>
      </c>
      <c r="O3251" t="s">
        <v>176</v>
      </c>
      <c r="P3251" t="s">
        <v>119</v>
      </c>
      <c r="Q3251" t="s">
        <v>55</v>
      </c>
      <c r="R3251" t="s">
        <v>136</v>
      </c>
      <c r="S3251" t="s">
        <v>39</v>
      </c>
      <c r="T3251" t="s">
        <v>194</v>
      </c>
      <c r="U3251" t="s">
        <v>53</v>
      </c>
      <c r="V3251" t="s">
        <v>117</v>
      </c>
      <c r="W3251" t="s">
        <v>40</v>
      </c>
      <c r="X3251" t="s">
        <v>43</v>
      </c>
      <c r="Y3251" t="s">
        <v>55</v>
      </c>
      <c r="Z3251" t="s">
        <v>153</v>
      </c>
      <c r="AA3251" t="s">
        <v>204</v>
      </c>
      <c r="AB3251" t="s">
        <v>1579</v>
      </c>
      <c r="AC3251" t="s">
        <v>485</v>
      </c>
      <c r="AD3251" t="s">
        <v>61</v>
      </c>
    </row>
    <row r="3252" spans="1:30" hidden="1" x14ac:dyDescent="0.3">
      <c r="A3252" t="s">
        <v>13673</v>
      </c>
      <c r="B3252" t="s">
        <v>13674</v>
      </c>
      <c r="C3252" s="1" t="str">
        <f t="shared" si="544"/>
        <v>21:0506</v>
      </c>
      <c r="D3252" s="1" t="str">
        <f t="shared" si="545"/>
        <v>21:0168</v>
      </c>
      <c r="E3252" t="s">
        <v>13675</v>
      </c>
      <c r="F3252" t="s">
        <v>13676</v>
      </c>
      <c r="H3252">
        <v>54.421818799999997</v>
      </c>
      <c r="I3252">
        <v>-60.597080499999997</v>
      </c>
      <c r="J3252" s="1" t="str">
        <f t="shared" si="546"/>
        <v>NGR lake sediment grab sample</v>
      </c>
      <c r="K3252" s="1" t="str">
        <f t="shared" si="547"/>
        <v>&lt;177 micron (NGR)</v>
      </c>
      <c r="L3252">
        <v>47</v>
      </c>
      <c r="M3252" t="s">
        <v>102</v>
      </c>
      <c r="N3252">
        <v>913</v>
      </c>
      <c r="O3252" t="s">
        <v>384</v>
      </c>
      <c r="P3252" t="s">
        <v>408</v>
      </c>
      <c r="Q3252" t="s">
        <v>37</v>
      </c>
      <c r="R3252" t="s">
        <v>176</v>
      </c>
      <c r="S3252" t="s">
        <v>153</v>
      </c>
      <c r="T3252" t="s">
        <v>194</v>
      </c>
      <c r="U3252" t="s">
        <v>13677</v>
      </c>
      <c r="V3252" t="s">
        <v>322</v>
      </c>
      <c r="W3252" t="s">
        <v>40</v>
      </c>
      <c r="X3252" t="s">
        <v>740</v>
      </c>
      <c r="Y3252" t="s">
        <v>165</v>
      </c>
      <c r="Z3252" t="s">
        <v>134</v>
      </c>
      <c r="AA3252" t="s">
        <v>204</v>
      </c>
      <c r="AB3252" t="s">
        <v>176</v>
      </c>
      <c r="AC3252" t="s">
        <v>13678</v>
      </c>
      <c r="AD3252" t="s">
        <v>2717</v>
      </c>
    </row>
    <row r="3253" spans="1:30" hidden="1" x14ac:dyDescent="0.3">
      <c r="A3253" t="s">
        <v>13679</v>
      </c>
      <c r="B3253" t="s">
        <v>13680</v>
      </c>
      <c r="C3253" s="1" t="str">
        <f t="shared" si="544"/>
        <v>21:0506</v>
      </c>
      <c r="D3253" s="1" t="str">
        <f t="shared" si="545"/>
        <v>21:0168</v>
      </c>
      <c r="E3253" t="s">
        <v>13681</v>
      </c>
      <c r="F3253" t="s">
        <v>13682</v>
      </c>
      <c r="H3253">
        <v>54.4563305</v>
      </c>
      <c r="I3253">
        <v>-60.654228500000002</v>
      </c>
      <c r="J3253" s="1" t="str">
        <f t="shared" si="546"/>
        <v>NGR lake sediment grab sample</v>
      </c>
      <c r="K3253" s="1" t="str">
        <f t="shared" si="547"/>
        <v>&lt;177 micron (NGR)</v>
      </c>
      <c r="L3253">
        <v>47</v>
      </c>
      <c r="M3253" t="s">
        <v>113</v>
      </c>
      <c r="N3253">
        <v>914</v>
      </c>
      <c r="O3253" t="s">
        <v>694</v>
      </c>
      <c r="P3253" t="s">
        <v>391</v>
      </c>
      <c r="Q3253" t="s">
        <v>39</v>
      </c>
      <c r="R3253" t="s">
        <v>256</v>
      </c>
      <c r="S3253" t="s">
        <v>151</v>
      </c>
      <c r="T3253" t="s">
        <v>649</v>
      </c>
      <c r="U3253" t="s">
        <v>13683</v>
      </c>
      <c r="V3253" t="s">
        <v>13684</v>
      </c>
      <c r="W3253" t="s">
        <v>40</v>
      </c>
      <c r="X3253" t="s">
        <v>10031</v>
      </c>
      <c r="Y3253" t="s">
        <v>92</v>
      </c>
      <c r="Z3253" t="s">
        <v>449</v>
      </c>
      <c r="AA3253" t="s">
        <v>107</v>
      </c>
      <c r="AB3253" t="s">
        <v>315</v>
      </c>
      <c r="AC3253" t="s">
        <v>13685</v>
      </c>
      <c r="AD3253" t="s">
        <v>216</v>
      </c>
    </row>
    <row r="3254" spans="1:30" hidden="1" x14ac:dyDescent="0.3">
      <c r="A3254" t="s">
        <v>13686</v>
      </c>
      <c r="B3254" t="s">
        <v>13687</v>
      </c>
      <c r="C3254" s="1" t="str">
        <f t="shared" si="544"/>
        <v>21:0506</v>
      </c>
      <c r="D3254" s="1" t="str">
        <f t="shared" si="545"/>
        <v>21:0168</v>
      </c>
      <c r="E3254" t="s">
        <v>13688</v>
      </c>
      <c r="F3254" t="s">
        <v>13689</v>
      </c>
      <c r="H3254">
        <v>54.468550800000003</v>
      </c>
      <c r="I3254">
        <v>-60.6720647</v>
      </c>
      <c r="J3254" s="1" t="str">
        <f t="shared" si="546"/>
        <v>NGR lake sediment grab sample</v>
      </c>
      <c r="K3254" s="1" t="str">
        <f t="shared" si="547"/>
        <v>&lt;177 micron (NGR)</v>
      </c>
      <c r="L3254">
        <v>47</v>
      </c>
      <c r="M3254" t="s">
        <v>127</v>
      </c>
      <c r="N3254">
        <v>915</v>
      </c>
      <c r="O3254" t="s">
        <v>128</v>
      </c>
      <c r="P3254" t="s">
        <v>1241</v>
      </c>
      <c r="Q3254" t="s">
        <v>37</v>
      </c>
      <c r="R3254" t="s">
        <v>477</v>
      </c>
      <c r="S3254" t="s">
        <v>193</v>
      </c>
      <c r="T3254" t="s">
        <v>94</v>
      </c>
      <c r="U3254" t="s">
        <v>7371</v>
      </c>
      <c r="V3254" t="s">
        <v>818</v>
      </c>
      <c r="W3254" t="s">
        <v>40</v>
      </c>
      <c r="X3254" t="s">
        <v>70</v>
      </c>
      <c r="Y3254" t="s">
        <v>39</v>
      </c>
      <c r="Z3254" t="s">
        <v>58</v>
      </c>
      <c r="AA3254" t="s">
        <v>61</v>
      </c>
      <c r="AB3254" t="s">
        <v>3974</v>
      </c>
      <c r="AC3254" t="s">
        <v>461</v>
      </c>
      <c r="AD3254" t="s">
        <v>61</v>
      </c>
    </row>
    <row r="3255" spans="1:30" hidden="1" x14ac:dyDescent="0.3">
      <c r="A3255" t="s">
        <v>13690</v>
      </c>
      <c r="B3255" t="s">
        <v>13691</v>
      </c>
      <c r="C3255" s="1" t="str">
        <f t="shared" si="544"/>
        <v>21:0506</v>
      </c>
      <c r="D3255" s="1" t="str">
        <f t="shared" si="545"/>
        <v>21:0168</v>
      </c>
      <c r="E3255" t="s">
        <v>13692</v>
      </c>
      <c r="F3255" t="s">
        <v>13693</v>
      </c>
      <c r="H3255">
        <v>54.448926200000002</v>
      </c>
      <c r="I3255">
        <v>-60.708257600000003</v>
      </c>
      <c r="J3255" s="1" t="str">
        <f t="shared" si="546"/>
        <v>NGR lake sediment grab sample</v>
      </c>
      <c r="K3255" s="1" t="str">
        <f t="shared" si="547"/>
        <v>&lt;177 micron (NGR)</v>
      </c>
      <c r="L3255">
        <v>47</v>
      </c>
      <c r="M3255" t="s">
        <v>142</v>
      </c>
      <c r="N3255">
        <v>916</v>
      </c>
      <c r="O3255" t="s">
        <v>108</v>
      </c>
      <c r="P3255" t="s">
        <v>364</v>
      </c>
      <c r="Q3255" t="s">
        <v>55</v>
      </c>
      <c r="R3255" t="s">
        <v>131</v>
      </c>
      <c r="S3255" t="s">
        <v>136</v>
      </c>
      <c r="T3255" t="s">
        <v>144</v>
      </c>
      <c r="U3255" t="s">
        <v>6219</v>
      </c>
      <c r="V3255" t="s">
        <v>39</v>
      </c>
      <c r="W3255" t="s">
        <v>40</v>
      </c>
      <c r="X3255" t="s">
        <v>68</v>
      </c>
      <c r="Y3255" t="s">
        <v>55</v>
      </c>
      <c r="Z3255" t="s">
        <v>135</v>
      </c>
      <c r="AA3255" t="s">
        <v>45</v>
      </c>
      <c r="AB3255" t="s">
        <v>529</v>
      </c>
      <c r="AC3255" t="s">
        <v>590</v>
      </c>
      <c r="AD3255" t="s">
        <v>314</v>
      </c>
    </row>
    <row r="3256" spans="1:30" hidden="1" x14ac:dyDescent="0.3">
      <c r="A3256" t="s">
        <v>13694</v>
      </c>
      <c r="B3256" t="s">
        <v>13695</v>
      </c>
      <c r="C3256" s="1" t="str">
        <f t="shared" si="544"/>
        <v>21:0506</v>
      </c>
      <c r="D3256" s="1" t="str">
        <f t="shared" si="545"/>
        <v>21:0168</v>
      </c>
      <c r="E3256" t="s">
        <v>13696</v>
      </c>
      <c r="F3256" t="s">
        <v>13697</v>
      </c>
      <c r="H3256">
        <v>54.468143499999996</v>
      </c>
      <c r="I3256">
        <v>-60.729082599999998</v>
      </c>
      <c r="J3256" s="1" t="str">
        <f t="shared" si="546"/>
        <v>NGR lake sediment grab sample</v>
      </c>
      <c r="K3256" s="1" t="str">
        <f t="shared" si="547"/>
        <v>&lt;177 micron (NGR)</v>
      </c>
      <c r="L3256">
        <v>47</v>
      </c>
      <c r="M3256" t="s">
        <v>150</v>
      </c>
      <c r="N3256">
        <v>917</v>
      </c>
      <c r="O3256" t="s">
        <v>108</v>
      </c>
      <c r="P3256" t="s">
        <v>204</v>
      </c>
      <c r="Q3256" t="s">
        <v>37</v>
      </c>
      <c r="R3256" t="s">
        <v>176</v>
      </c>
      <c r="S3256" t="s">
        <v>68</v>
      </c>
      <c r="T3256" t="s">
        <v>144</v>
      </c>
      <c r="U3256" t="s">
        <v>13698</v>
      </c>
      <c r="V3256" t="s">
        <v>97</v>
      </c>
      <c r="W3256" t="s">
        <v>40</v>
      </c>
      <c r="X3256" t="s">
        <v>179</v>
      </c>
      <c r="Y3256" t="s">
        <v>55</v>
      </c>
      <c r="Z3256" t="s">
        <v>263</v>
      </c>
      <c r="AA3256" t="s">
        <v>196</v>
      </c>
      <c r="AB3256" t="s">
        <v>975</v>
      </c>
      <c r="AC3256" t="s">
        <v>484</v>
      </c>
      <c r="AD3256" t="s">
        <v>115</v>
      </c>
    </row>
    <row r="3257" spans="1:30" hidden="1" x14ac:dyDescent="0.3">
      <c r="A3257" t="s">
        <v>13699</v>
      </c>
      <c r="B3257" t="s">
        <v>13700</v>
      </c>
      <c r="C3257" s="1" t="str">
        <f t="shared" si="544"/>
        <v>21:0506</v>
      </c>
      <c r="D3257" s="1" t="str">
        <f t="shared" si="545"/>
        <v>21:0168</v>
      </c>
      <c r="E3257" t="s">
        <v>13701</v>
      </c>
      <c r="F3257" t="s">
        <v>13702</v>
      </c>
      <c r="H3257">
        <v>54.438263599999999</v>
      </c>
      <c r="I3257">
        <v>-60.763369300000001</v>
      </c>
      <c r="J3257" s="1" t="str">
        <f t="shared" si="546"/>
        <v>NGR lake sediment grab sample</v>
      </c>
      <c r="K3257" s="1" t="str">
        <f t="shared" si="547"/>
        <v>&lt;177 micron (NGR)</v>
      </c>
      <c r="L3257">
        <v>47</v>
      </c>
      <c r="M3257" t="s">
        <v>175</v>
      </c>
      <c r="N3257">
        <v>918</v>
      </c>
      <c r="O3257" t="s">
        <v>154</v>
      </c>
      <c r="P3257" t="s">
        <v>434</v>
      </c>
      <c r="Q3257" t="s">
        <v>55</v>
      </c>
      <c r="R3257" t="s">
        <v>145</v>
      </c>
      <c r="S3257" t="s">
        <v>377</v>
      </c>
      <c r="T3257" t="s">
        <v>179</v>
      </c>
      <c r="U3257" t="s">
        <v>10388</v>
      </c>
      <c r="V3257" t="s">
        <v>2776</v>
      </c>
      <c r="W3257" t="s">
        <v>117</v>
      </c>
      <c r="X3257" t="s">
        <v>831</v>
      </c>
      <c r="Y3257" t="s">
        <v>79</v>
      </c>
      <c r="Z3257" t="s">
        <v>258</v>
      </c>
      <c r="AA3257" t="s">
        <v>392</v>
      </c>
      <c r="AB3257" t="s">
        <v>103</v>
      </c>
      <c r="AC3257" t="s">
        <v>5641</v>
      </c>
      <c r="AD3257" t="s">
        <v>61</v>
      </c>
    </row>
    <row r="3258" spans="1:30" hidden="1" x14ac:dyDescent="0.3">
      <c r="A3258" t="s">
        <v>13703</v>
      </c>
      <c r="B3258" t="s">
        <v>13704</v>
      </c>
      <c r="C3258" s="1" t="str">
        <f t="shared" si="544"/>
        <v>21:0506</v>
      </c>
      <c r="D3258" s="1" t="str">
        <f t="shared" si="545"/>
        <v>21:0168</v>
      </c>
      <c r="E3258" t="s">
        <v>13705</v>
      </c>
      <c r="F3258" t="s">
        <v>13706</v>
      </c>
      <c r="H3258">
        <v>54.458857600000002</v>
      </c>
      <c r="I3258">
        <v>-60.813425100000003</v>
      </c>
      <c r="J3258" s="1" t="str">
        <f t="shared" si="546"/>
        <v>NGR lake sediment grab sample</v>
      </c>
      <c r="K3258" s="1" t="str">
        <f t="shared" si="547"/>
        <v>&lt;177 micron (NGR)</v>
      </c>
      <c r="L3258">
        <v>47</v>
      </c>
      <c r="M3258" t="s">
        <v>184</v>
      </c>
      <c r="N3258">
        <v>919</v>
      </c>
      <c r="O3258" t="s">
        <v>222</v>
      </c>
      <c r="P3258" t="s">
        <v>116</v>
      </c>
      <c r="Q3258" t="s">
        <v>37</v>
      </c>
      <c r="R3258" t="s">
        <v>232</v>
      </c>
      <c r="S3258" t="s">
        <v>79</v>
      </c>
      <c r="T3258" t="s">
        <v>40</v>
      </c>
      <c r="U3258" t="s">
        <v>6425</v>
      </c>
      <c r="V3258" t="s">
        <v>351</v>
      </c>
      <c r="W3258" t="s">
        <v>194</v>
      </c>
      <c r="X3258" t="s">
        <v>301</v>
      </c>
      <c r="Y3258" t="s">
        <v>39</v>
      </c>
      <c r="Z3258" t="s">
        <v>263</v>
      </c>
      <c r="AA3258" t="s">
        <v>134</v>
      </c>
      <c r="AB3258" t="s">
        <v>997</v>
      </c>
      <c r="AC3258" t="s">
        <v>371</v>
      </c>
      <c r="AD3258" t="s">
        <v>449</v>
      </c>
    </row>
    <row r="3259" spans="1:30" hidden="1" x14ac:dyDescent="0.3">
      <c r="A3259" t="s">
        <v>13707</v>
      </c>
      <c r="B3259" t="s">
        <v>13708</v>
      </c>
      <c r="C3259" s="1" t="str">
        <f t="shared" si="544"/>
        <v>21:0506</v>
      </c>
      <c r="D3259" s="1" t="str">
        <f t="shared" si="545"/>
        <v>21:0168</v>
      </c>
      <c r="E3259" t="s">
        <v>13709</v>
      </c>
      <c r="F3259" t="s">
        <v>13710</v>
      </c>
      <c r="H3259">
        <v>54.483859199999998</v>
      </c>
      <c r="I3259">
        <v>-60.804124299999998</v>
      </c>
      <c r="J3259" s="1" t="str">
        <f t="shared" si="546"/>
        <v>NGR lake sediment grab sample</v>
      </c>
      <c r="K3259" s="1" t="str">
        <f t="shared" si="547"/>
        <v>&lt;177 micron (NGR)</v>
      </c>
      <c r="L3259">
        <v>47</v>
      </c>
      <c r="M3259" t="s">
        <v>191</v>
      </c>
      <c r="N3259">
        <v>920</v>
      </c>
      <c r="O3259" t="s">
        <v>204</v>
      </c>
      <c r="P3259" t="s">
        <v>232</v>
      </c>
      <c r="Q3259" t="s">
        <v>95</v>
      </c>
      <c r="R3259" t="s">
        <v>193</v>
      </c>
      <c r="S3259" t="s">
        <v>68</v>
      </c>
      <c r="T3259" t="s">
        <v>40</v>
      </c>
      <c r="U3259" t="s">
        <v>641</v>
      </c>
      <c r="V3259" t="s">
        <v>649</v>
      </c>
      <c r="W3259" t="s">
        <v>40</v>
      </c>
      <c r="X3259" t="s">
        <v>179</v>
      </c>
      <c r="Y3259" t="s">
        <v>38</v>
      </c>
      <c r="Z3259" t="s">
        <v>185</v>
      </c>
      <c r="AA3259" t="s">
        <v>135</v>
      </c>
      <c r="AB3259" t="s">
        <v>2036</v>
      </c>
      <c r="AC3259" t="s">
        <v>450</v>
      </c>
      <c r="AD3259" t="s">
        <v>45</v>
      </c>
    </row>
    <row r="3260" spans="1:30" hidden="1" x14ac:dyDescent="0.3">
      <c r="A3260" t="s">
        <v>13711</v>
      </c>
      <c r="B3260" t="s">
        <v>13712</v>
      </c>
      <c r="C3260" s="1" t="str">
        <f t="shared" si="544"/>
        <v>21:0506</v>
      </c>
      <c r="D3260" s="1" t="str">
        <f t="shared" si="545"/>
        <v>21:0168</v>
      </c>
      <c r="E3260" t="s">
        <v>13713</v>
      </c>
      <c r="F3260" t="s">
        <v>13714</v>
      </c>
      <c r="H3260">
        <v>54.388326399999997</v>
      </c>
      <c r="I3260">
        <v>-61.280676100000001</v>
      </c>
      <c r="J3260" s="1" t="str">
        <f t="shared" si="546"/>
        <v>NGR lake sediment grab sample</v>
      </c>
      <c r="K3260" s="1" t="str">
        <f t="shared" si="547"/>
        <v>&lt;177 micron (NGR)</v>
      </c>
      <c r="L3260">
        <v>47</v>
      </c>
      <c r="M3260" t="s">
        <v>201</v>
      </c>
      <c r="N3260">
        <v>921</v>
      </c>
      <c r="O3260" t="s">
        <v>648</v>
      </c>
      <c r="P3260" t="s">
        <v>648</v>
      </c>
      <c r="Q3260" t="s">
        <v>55</v>
      </c>
      <c r="R3260" t="s">
        <v>145</v>
      </c>
      <c r="S3260" t="s">
        <v>38</v>
      </c>
      <c r="T3260" t="s">
        <v>40</v>
      </c>
      <c r="U3260" t="s">
        <v>6425</v>
      </c>
      <c r="V3260" t="s">
        <v>106</v>
      </c>
      <c r="W3260" t="s">
        <v>40</v>
      </c>
      <c r="X3260" t="s">
        <v>70</v>
      </c>
      <c r="Y3260" t="s">
        <v>37</v>
      </c>
      <c r="Z3260" t="s">
        <v>35</v>
      </c>
      <c r="AA3260" t="s">
        <v>204</v>
      </c>
      <c r="AB3260" t="s">
        <v>936</v>
      </c>
      <c r="AC3260" t="s">
        <v>1578</v>
      </c>
      <c r="AD3260" t="s">
        <v>241</v>
      </c>
    </row>
    <row r="3261" spans="1:30" hidden="1" x14ac:dyDescent="0.3">
      <c r="A3261" t="s">
        <v>13715</v>
      </c>
      <c r="B3261" t="s">
        <v>13716</v>
      </c>
      <c r="C3261" s="1" t="str">
        <f t="shared" si="544"/>
        <v>21:0506</v>
      </c>
      <c r="D3261" s="1" t="str">
        <f>HYPERLINK("http://geochem.nrcan.gc.ca/cdogs/content/svy/svy_e.htm", "")</f>
        <v/>
      </c>
      <c r="G3261" s="1" t="str">
        <f>HYPERLINK("http://geochem.nrcan.gc.ca/cdogs/content/cr_/cr_00060_e.htm", "60")</f>
        <v>60</v>
      </c>
      <c r="J3261" t="s">
        <v>161</v>
      </c>
      <c r="K3261" t="s">
        <v>162</v>
      </c>
      <c r="L3261">
        <v>47</v>
      </c>
      <c r="M3261" t="s">
        <v>163</v>
      </c>
      <c r="N3261">
        <v>922</v>
      </c>
      <c r="O3261" t="s">
        <v>414</v>
      </c>
      <c r="P3261" t="s">
        <v>256</v>
      </c>
      <c r="Q3261" t="s">
        <v>55</v>
      </c>
      <c r="R3261" t="s">
        <v>36</v>
      </c>
      <c r="S3261" t="s">
        <v>136</v>
      </c>
      <c r="T3261" t="s">
        <v>40</v>
      </c>
      <c r="U3261" t="s">
        <v>1901</v>
      </c>
      <c r="V3261" t="s">
        <v>70</v>
      </c>
      <c r="W3261" t="s">
        <v>40</v>
      </c>
      <c r="X3261" t="s">
        <v>39</v>
      </c>
      <c r="Y3261" t="s">
        <v>55</v>
      </c>
      <c r="Z3261" t="s">
        <v>164</v>
      </c>
      <c r="AA3261" t="s">
        <v>204</v>
      </c>
      <c r="AB3261" t="s">
        <v>306</v>
      </c>
      <c r="AC3261" t="s">
        <v>1522</v>
      </c>
      <c r="AD3261" t="s">
        <v>216</v>
      </c>
    </row>
    <row r="3262" spans="1:30" hidden="1" x14ac:dyDescent="0.3">
      <c r="A3262" t="s">
        <v>13717</v>
      </c>
      <c r="B3262" t="s">
        <v>13718</v>
      </c>
      <c r="C3262" s="1" t="str">
        <f t="shared" si="544"/>
        <v>21:0506</v>
      </c>
      <c r="D3262" s="1" t="str">
        <f t="shared" ref="D3262:D3270" si="548">HYPERLINK("http://geochem.nrcan.gc.ca/cdogs/content/svy/svy210168_e.htm", "21:0168")</f>
        <v>21:0168</v>
      </c>
      <c r="E3262" t="s">
        <v>13719</v>
      </c>
      <c r="F3262" t="s">
        <v>13720</v>
      </c>
      <c r="H3262">
        <v>54.366950299999999</v>
      </c>
      <c r="I3262">
        <v>-61.320160899999998</v>
      </c>
      <c r="J3262" s="1" t="str">
        <f t="shared" ref="J3262:J3270" si="549">HYPERLINK("http://geochem.nrcan.gc.ca/cdogs/content/kwd/kwd020027_e.htm", "NGR lake sediment grab sample")</f>
        <v>NGR lake sediment grab sample</v>
      </c>
      <c r="K3262" s="1" t="str">
        <f t="shared" ref="K3262:K3270" si="550">HYPERLINK("http://geochem.nrcan.gc.ca/cdogs/content/kwd/kwd080006_e.htm", "&lt;177 micron (NGR)")</f>
        <v>&lt;177 micron (NGR)</v>
      </c>
      <c r="L3262">
        <v>47</v>
      </c>
      <c r="M3262" t="s">
        <v>210</v>
      </c>
      <c r="N3262">
        <v>923</v>
      </c>
      <c r="O3262" t="s">
        <v>263</v>
      </c>
      <c r="P3262" t="s">
        <v>104</v>
      </c>
      <c r="Q3262" t="s">
        <v>95</v>
      </c>
      <c r="R3262" t="s">
        <v>176</v>
      </c>
      <c r="S3262" t="s">
        <v>68</v>
      </c>
      <c r="T3262" t="s">
        <v>40</v>
      </c>
      <c r="U3262" t="s">
        <v>528</v>
      </c>
      <c r="V3262" t="s">
        <v>920</v>
      </c>
      <c r="W3262" t="s">
        <v>40</v>
      </c>
      <c r="X3262" t="s">
        <v>70</v>
      </c>
      <c r="Y3262" t="s">
        <v>55</v>
      </c>
      <c r="Z3262" t="s">
        <v>337</v>
      </c>
      <c r="AA3262" t="s">
        <v>214</v>
      </c>
      <c r="AB3262" t="s">
        <v>1323</v>
      </c>
      <c r="AC3262" t="s">
        <v>85</v>
      </c>
      <c r="AD3262" t="s">
        <v>314</v>
      </c>
    </row>
    <row r="3263" spans="1:30" hidden="1" x14ac:dyDescent="0.3">
      <c r="A3263" t="s">
        <v>13721</v>
      </c>
      <c r="B3263" t="s">
        <v>13722</v>
      </c>
      <c r="C3263" s="1" t="str">
        <f t="shared" si="544"/>
        <v>21:0506</v>
      </c>
      <c r="D3263" s="1" t="str">
        <f t="shared" si="548"/>
        <v>21:0168</v>
      </c>
      <c r="E3263" t="s">
        <v>13723</v>
      </c>
      <c r="F3263" t="s">
        <v>13724</v>
      </c>
      <c r="H3263">
        <v>54.342028399999997</v>
      </c>
      <c r="I3263">
        <v>-61.300516700000003</v>
      </c>
      <c r="J3263" s="1" t="str">
        <f t="shared" si="549"/>
        <v>NGR lake sediment grab sample</v>
      </c>
      <c r="K3263" s="1" t="str">
        <f t="shared" si="550"/>
        <v>&lt;177 micron (NGR)</v>
      </c>
      <c r="L3263">
        <v>47</v>
      </c>
      <c r="M3263" t="s">
        <v>221</v>
      </c>
      <c r="N3263">
        <v>924</v>
      </c>
      <c r="O3263" t="s">
        <v>270</v>
      </c>
      <c r="P3263" t="s">
        <v>119</v>
      </c>
      <c r="Q3263" t="s">
        <v>95</v>
      </c>
      <c r="R3263" t="s">
        <v>185</v>
      </c>
      <c r="S3263" t="s">
        <v>38</v>
      </c>
      <c r="T3263" t="s">
        <v>40</v>
      </c>
      <c r="U3263" t="s">
        <v>1602</v>
      </c>
      <c r="V3263" t="s">
        <v>57</v>
      </c>
      <c r="W3263" t="s">
        <v>40</v>
      </c>
      <c r="X3263" t="s">
        <v>136</v>
      </c>
      <c r="Y3263" t="s">
        <v>39</v>
      </c>
      <c r="Z3263" t="s">
        <v>164</v>
      </c>
      <c r="AA3263" t="s">
        <v>134</v>
      </c>
      <c r="AB3263" t="s">
        <v>266</v>
      </c>
      <c r="AC3263" t="s">
        <v>740</v>
      </c>
      <c r="AD3263" t="s">
        <v>155</v>
      </c>
    </row>
    <row r="3264" spans="1:30" hidden="1" x14ac:dyDescent="0.3">
      <c r="A3264" t="s">
        <v>13725</v>
      </c>
      <c r="B3264" t="s">
        <v>13726</v>
      </c>
      <c r="C3264" s="1" t="str">
        <f t="shared" si="544"/>
        <v>21:0506</v>
      </c>
      <c r="D3264" s="1" t="str">
        <f t="shared" si="548"/>
        <v>21:0168</v>
      </c>
      <c r="E3264" t="s">
        <v>13727</v>
      </c>
      <c r="F3264" t="s">
        <v>13728</v>
      </c>
      <c r="H3264">
        <v>54.302757300000003</v>
      </c>
      <c r="I3264">
        <v>-61.315275999999997</v>
      </c>
      <c r="J3264" s="1" t="str">
        <f t="shared" si="549"/>
        <v>NGR lake sediment grab sample</v>
      </c>
      <c r="K3264" s="1" t="str">
        <f t="shared" si="550"/>
        <v>&lt;177 micron (NGR)</v>
      </c>
      <c r="L3264">
        <v>47</v>
      </c>
      <c r="M3264" t="s">
        <v>230</v>
      </c>
      <c r="N3264">
        <v>925</v>
      </c>
      <c r="O3264" t="s">
        <v>477</v>
      </c>
      <c r="P3264" t="s">
        <v>145</v>
      </c>
      <c r="Q3264" t="s">
        <v>55</v>
      </c>
      <c r="R3264" t="s">
        <v>169</v>
      </c>
      <c r="S3264" t="s">
        <v>68</v>
      </c>
      <c r="T3264" t="s">
        <v>40</v>
      </c>
      <c r="U3264" t="s">
        <v>670</v>
      </c>
      <c r="V3264" t="s">
        <v>70</v>
      </c>
      <c r="W3264" t="s">
        <v>40</v>
      </c>
      <c r="X3264" t="s">
        <v>39</v>
      </c>
      <c r="Y3264" t="s">
        <v>55</v>
      </c>
      <c r="Z3264" t="s">
        <v>35</v>
      </c>
      <c r="AA3264" t="s">
        <v>134</v>
      </c>
      <c r="AB3264" t="s">
        <v>805</v>
      </c>
      <c r="AC3264" t="s">
        <v>1503</v>
      </c>
      <c r="AD3264" t="s">
        <v>86</v>
      </c>
    </row>
    <row r="3265" spans="1:30" hidden="1" x14ac:dyDescent="0.3">
      <c r="A3265" t="s">
        <v>13729</v>
      </c>
      <c r="B3265" t="s">
        <v>13730</v>
      </c>
      <c r="C3265" s="1" t="str">
        <f t="shared" si="544"/>
        <v>21:0506</v>
      </c>
      <c r="D3265" s="1" t="str">
        <f t="shared" si="548"/>
        <v>21:0168</v>
      </c>
      <c r="E3265" t="s">
        <v>13731</v>
      </c>
      <c r="F3265" t="s">
        <v>13732</v>
      </c>
      <c r="H3265">
        <v>54.330065099999999</v>
      </c>
      <c r="I3265">
        <v>-61.339936100000003</v>
      </c>
      <c r="J3265" s="1" t="str">
        <f t="shared" si="549"/>
        <v>NGR lake sediment grab sample</v>
      </c>
      <c r="K3265" s="1" t="str">
        <f t="shared" si="550"/>
        <v>&lt;177 micron (NGR)</v>
      </c>
      <c r="L3265">
        <v>47</v>
      </c>
      <c r="M3265" t="s">
        <v>238</v>
      </c>
      <c r="N3265">
        <v>926</v>
      </c>
      <c r="O3265" t="s">
        <v>53</v>
      </c>
      <c r="P3265" t="s">
        <v>67</v>
      </c>
      <c r="Q3265" t="s">
        <v>39</v>
      </c>
      <c r="R3265" t="s">
        <v>119</v>
      </c>
      <c r="S3265" t="s">
        <v>38</v>
      </c>
      <c r="T3265" t="s">
        <v>40</v>
      </c>
      <c r="U3265" t="s">
        <v>216</v>
      </c>
      <c r="V3265" t="s">
        <v>47</v>
      </c>
      <c r="W3265" t="s">
        <v>40</v>
      </c>
      <c r="X3265" t="s">
        <v>70</v>
      </c>
      <c r="Y3265" t="s">
        <v>55</v>
      </c>
      <c r="Z3265" t="s">
        <v>134</v>
      </c>
      <c r="AA3265" t="s">
        <v>204</v>
      </c>
      <c r="AB3265" t="s">
        <v>2878</v>
      </c>
      <c r="AC3265" t="s">
        <v>947</v>
      </c>
      <c r="AD3265" t="s">
        <v>324</v>
      </c>
    </row>
    <row r="3266" spans="1:30" hidden="1" x14ac:dyDescent="0.3">
      <c r="A3266" t="s">
        <v>13733</v>
      </c>
      <c r="B3266" t="s">
        <v>13734</v>
      </c>
      <c r="C3266" s="1" t="str">
        <f t="shared" si="544"/>
        <v>21:0506</v>
      </c>
      <c r="D3266" s="1" t="str">
        <f t="shared" si="548"/>
        <v>21:0168</v>
      </c>
      <c r="E3266" t="s">
        <v>13735</v>
      </c>
      <c r="F3266" t="s">
        <v>13736</v>
      </c>
      <c r="H3266">
        <v>54.367432200000003</v>
      </c>
      <c r="I3266">
        <v>-61.345940900000002</v>
      </c>
      <c r="J3266" s="1" t="str">
        <f t="shared" si="549"/>
        <v>NGR lake sediment grab sample</v>
      </c>
      <c r="K3266" s="1" t="str">
        <f t="shared" si="550"/>
        <v>&lt;177 micron (NGR)</v>
      </c>
      <c r="L3266">
        <v>47</v>
      </c>
      <c r="M3266" t="s">
        <v>246</v>
      </c>
      <c r="N3266">
        <v>927</v>
      </c>
      <c r="O3266" t="s">
        <v>78</v>
      </c>
      <c r="P3266" t="s">
        <v>193</v>
      </c>
      <c r="Q3266" t="s">
        <v>95</v>
      </c>
      <c r="R3266" t="s">
        <v>92</v>
      </c>
      <c r="S3266" t="s">
        <v>136</v>
      </c>
      <c r="T3266" t="s">
        <v>40</v>
      </c>
      <c r="U3266" t="s">
        <v>134</v>
      </c>
      <c r="V3266" t="s">
        <v>117</v>
      </c>
      <c r="W3266" t="s">
        <v>40</v>
      </c>
      <c r="X3266" t="s">
        <v>179</v>
      </c>
      <c r="Y3266" t="s">
        <v>39</v>
      </c>
      <c r="Z3266" t="s">
        <v>67</v>
      </c>
      <c r="AA3266" t="s">
        <v>204</v>
      </c>
      <c r="AB3266" t="s">
        <v>2444</v>
      </c>
      <c r="AC3266" t="s">
        <v>60</v>
      </c>
      <c r="AD3266" t="s">
        <v>58</v>
      </c>
    </row>
    <row r="3267" spans="1:30" hidden="1" x14ac:dyDescent="0.3">
      <c r="A3267" t="s">
        <v>13737</v>
      </c>
      <c r="B3267" t="s">
        <v>13738</v>
      </c>
      <c r="C3267" s="1" t="str">
        <f t="shared" si="544"/>
        <v>21:0506</v>
      </c>
      <c r="D3267" s="1" t="str">
        <f t="shared" si="548"/>
        <v>21:0168</v>
      </c>
      <c r="E3267" t="s">
        <v>13739</v>
      </c>
      <c r="F3267" t="s">
        <v>13740</v>
      </c>
      <c r="H3267">
        <v>54.223487800000001</v>
      </c>
      <c r="I3267">
        <v>-61.483930000000001</v>
      </c>
      <c r="J3267" s="1" t="str">
        <f t="shared" si="549"/>
        <v>NGR lake sediment grab sample</v>
      </c>
      <c r="K3267" s="1" t="str">
        <f t="shared" si="550"/>
        <v>&lt;177 micron (NGR)</v>
      </c>
      <c r="L3267">
        <v>48</v>
      </c>
      <c r="M3267" t="s">
        <v>34</v>
      </c>
      <c r="N3267">
        <v>928</v>
      </c>
      <c r="O3267" t="s">
        <v>214</v>
      </c>
      <c r="P3267" t="s">
        <v>164</v>
      </c>
      <c r="Q3267" t="s">
        <v>68</v>
      </c>
      <c r="R3267" t="s">
        <v>38</v>
      </c>
      <c r="S3267" t="s">
        <v>153</v>
      </c>
      <c r="T3267" t="s">
        <v>40</v>
      </c>
      <c r="U3267" t="s">
        <v>5928</v>
      </c>
      <c r="V3267" t="s">
        <v>518</v>
      </c>
      <c r="W3267" t="s">
        <v>40</v>
      </c>
      <c r="X3267" t="s">
        <v>179</v>
      </c>
      <c r="Y3267" t="s">
        <v>37</v>
      </c>
      <c r="Z3267" t="s">
        <v>134</v>
      </c>
      <c r="AA3267" t="s">
        <v>135</v>
      </c>
      <c r="AB3267" t="s">
        <v>1733</v>
      </c>
      <c r="AC3267" t="s">
        <v>505</v>
      </c>
      <c r="AD3267" t="s">
        <v>83</v>
      </c>
    </row>
    <row r="3268" spans="1:30" hidden="1" x14ac:dyDescent="0.3">
      <c r="A3268" t="s">
        <v>13741</v>
      </c>
      <c r="B3268" t="s">
        <v>13742</v>
      </c>
      <c r="C3268" s="1" t="str">
        <f t="shared" si="544"/>
        <v>21:0506</v>
      </c>
      <c r="D3268" s="1" t="str">
        <f t="shared" si="548"/>
        <v>21:0168</v>
      </c>
      <c r="E3268" t="s">
        <v>13743</v>
      </c>
      <c r="F3268" t="s">
        <v>13744</v>
      </c>
      <c r="H3268">
        <v>54.393842100000001</v>
      </c>
      <c r="I3268">
        <v>-61.351317000000002</v>
      </c>
      <c r="J3268" s="1" t="str">
        <f t="shared" si="549"/>
        <v>NGR lake sediment grab sample</v>
      </c>
      <c r="K3268" s="1" t="str">
        <f t="shared" si="550"/>
        <v>&lt;177 micron (NGR)</v>
      </c>
      <c r="L3268">
        <v>48</v>
      </c>
      <c r="M3268" t="s">
        <v>76</v>
      </c>
      <c r="N3268">
        <v>929</v>
      </c>
      <c r="O3268" t="s">
        <v>335</v>
      </c>
      <c r="P3268" t="s">
        <v>397</v>
      </c>
      <c r="Q3268" t="s">
        <v>39</v>
      </c>
      <c r="R3268" t="s">
        <v>130</v>
      </c>
      <c r="S3268" t="s">
        <v>153</v>
      </c>
      <c r="T3268" t="s">
        <v>194</v>
      </c>
      <c r="U3268" t="s">
        <v>13745</v>
      </c>
      <c r="V3268" t="s">
        <v>2722</v>
      </c>
      <c r="W3268" t="s">
        <v>248</v>
      </c>
      <c r="X3268" t="s">
        <v>38</v>
      </c>
      <c r="Y3268" t="s">
        <v>37</v>
      </c>
      <c r="Z3268" t="s">
        <v>204</v>
      </c>
      <c r="AA3268" t="s">
        <v>204</v>
      </c>
      <c r="AB3268" t="s">
        <v>6775</v>
      </c>
      <c r="AC3268" t="s">
        <v>1802</v>
      </c>
      <c r="AD3268" t="s">
        <v>409</v>
      </c>
    </row>
    <row r="3269" spans="1:30" hidden="1" x14ac:dyDescent="0.3">
      <c r="A3269" t="s">
        <v>13746</v>
      </c>
      <c r="B3269" t="s">
        <v>13747</v>
      </c>
      <c r="C3269" s="1" t="str">
        <f t="shared" si="544"/>
        <v>21:0506</v>
      </c>
      <c r="D3269" s="1" t="str">
        <f t="shared" si="548"/>
        <v>21:0168</v>
      </c>
      <c r="E3269" t="s">
        <v>13748</v>
      </c>
      <c r="F3269" t="s">
        <v>13749</v>
      </c>
      <c r="H3269">
        <v>54.2742644</v>
      </c>
      <c r="I3269">
        <v>-61.299359699999997</v>
      </c>
      <c r="J3269" s="1" t="str">
        <f t="shared" si="549"/>
        <v>NGR lake sediment grab sample</v>
      </c>
      <c r="K3269" s="1" t="str">
        <f t="shared" si="550"/>
        <v>&lt;177 micron (NGR)</v>
      </c>
      <c r="L3269">
        <v>48</v>
      </c>
      <c r="M3269" t="s">
        <v>91</v>
      </c>
      <c r="N3269">
        <v>930</v>
      </c>
      <c r="O3269" t="s">
        <v>314</v>
      </c>
      <c r="P3269" t="s">
        <v>270</v>
      </c>
      <c r="Q3269" t="s">
        <v>202</v>
      </c>
      <c r="R3269" t="s">
        <v>193</v>
      </c>
      <c r="S3269" t="s">
        <v>232</v>
      </c>
      <c r="T3269" t="s">
        <v>194</v>
      </c>
      <c r="U3269" t="s">
        <v>13750</v>
      </c>
      <c r="V3269" t="s">
        <v>1311</v>
      </c>
      <c r="W3269" t="s">
        <v>248</v>
      </c>
      <c r="X3269" t="s">
        <v>55</v>
      </c>
      <c r="Y3269" t="s">
        <v>38</v>
      </c>
      <c r="Z3269" t="s">
        <v>204</v>
      </c>
      <c r="AA3269" t="s">
        <v>214</v>
      </c>
      <c r="AB3269" t="s">
        <v>165</v>
      </c>
      <c r="AC3269" t="s">
        <v>987</v>
      </c>
      <c r="AD3269" t="s">
        <v>324</v>
      </c>
    </row>
    <row r="3270" spans="1:30" hidden="1" x14ac:dyDescent="0.3">
      <c r="A3270" t="s">
        <v>13751</v>
      </c>
      <c r="B3270" t="s">
        <v>13752</v>
      </c>
      <c r="C3270" s="1" t="str">
        <f t="shared" si="544"/>
        <v>21:0506</v>
      </c>
      <c r="D3270" s="1" t="str">
        <f t="shared" si="548"/>
        <v>21:0168</v>
      </c>
      <c r="E3270" t="s">
        <v>13753</v>
      </c>
      <c r="F3270" t="s">
        <v>13754</v>
      </c>
      <c r="H3270">
        <v>54.241622200000002</v>
      </c>
      <c r="I3270">
        <v>-61.3067341</v>
      </c>
      <c r="J3270" s="1" t="str">
        <f t="shared" si="549"/>
        <v>NGR lake sediment grab sample</v>
      </c>
      <c r="K3270" s="1" t="str">
        <f t="shared" si="550"/>
        <v>&lt;177 micron (NGR)</v>
      </c>
      <c r="L3270">
        <v>48</v>
      </c>
      <c r="M3270" t="s">
        <v>102</v>
      </c>
      <c r="N3270">
        <v>931</v>
      </c>
      <c r="O3270" t="s">
        <v>1865</v>
      </c>
      <c r="P3270" t="s">
        <v>789</v>
      </c>
      <c r="Q3270" t="s">
        <v>39</v>
      </c>
      <c r="R3270" t="s">
        <v>67</v>
      </c>
      <c r="S3270" t="s">
        <v>54</v>
      </c>
      <c r="T3270" t="s">
        <v>40</v>
      </c>
      <c r="U3270" t="s">
        <v>13755</v>
      </c>
      <c r="V3270" t="s">
        <v>812</v>
      </c>
      <c r="W3270" t="s">
        <v>194</v>
      </c>
      <c r="X3270" t="s">
        <v>70</v>
      </c>
      <c r="Y3270" t="s">
        <v>37</v>
      </c>
      <c r="Z3270" t="s">
        <v>204</v>
      </c>
      <c r="AA3270" t="s">
        <v>241</v>
      </c>
      <c r="AB3270" t="s">
        <v>805</v>
      </c>
      <c r="AC3270" t="s">
        <v>1578</v>
      </c>
      <c r="AD3270" t="s">
        <v>478</v>
      </c>
    </row>
    <row r="3271" spans="1:30" hidden="1" x14ac:dyDescent="0.3">
      <c r="A3271" t="s">
        <v>13756</v>
      </c>
      <c r="B3271" t="s">
        <v>13757</v>
      </c>
      <c r="C3271" s="1" t="str">
        <f t="shared" si="544"/>
        <v>21:0506</v>
      </c>
      <c r="D3271" s="1" t="str">
        <f>HYPERLINK("http://geochem.nrcan.gc.ca/cdogs/content/svy/svy_e.htm", "")</f>
        <v/>
      </c>
      <c r="G3271" s="1" t="str">
        <f>HYPERLINK("http://geochem.nrcan.gc.ca/cdogs/content/cr_/cr_00056_e.htm", "56")</f>
        <v>56</v>
      </c>
      <c r="J3271" t="s">
        <v>161</v>
      </c>
      <c r="K3271" t="s">
        <v>162</v>
      </c>
      <c r="L3271">
        <v>48</v>
      </c>
      <c r="M3271" t="s">
        <v>163</v>
      </c>
      <c r="N3271">
        <v>932</v>
      </c>
      <c r="O3271" t="s">
        <v>1175</v>
      </c>
      <c r="P3271" t="s">
        <v>789</v>
      </c>
      <c r="Q3271" t="s">
        <v>145</v>
      </c>
      <c r="R3271" t="s">
        <v>270</v>
      </c>
      <c r="S3271" t="s">
        <v>176</v>
      </c>
      <c r="T3271" t="s">
        <v>649</v>
      </c>
      <c r="U3271" t="s">
        <v>2715</v>
      </c>
      <c r="V3271" t="s">
        <v>2195</v>
      </c>
      <c r="W3271" t="s">
        <v>233</v>
      </c>
      <c r="X3271" t="s">
        <v>2164</v>
      </c>
      <c r="Y3271" t="s">
        <v>136</v>
      </c>
      <c r="Z3271" t="s">
        <v>58</v>
      </c>
      <c r="AA3271" t="s">
        <v>314</v>
      </c>
      <c r="AB3271" t="s">
        <v>4178</v>
      </c>
      <c r="AC3271" t="s">
        <v>9533</v>
      </c>
      <c r="AD3271" t="s">
        <v>1070</v>
      </c>
    </row>
    <row r="3272" spans="1:30" hidden="1" x14ac:dyDescent="0.3">
      <c r="A3272" t="s">
        <v>13758</v>
      </c>
      <c r="B3272" t="s">
        <v>13759</v>
      </c>
      <c r="C3272" s="1" t="str">
        <f t="shared" si="544"/>
        <v>21:0506</v>
      </c>
      <c r="D3272" s="1" t="str">
        <f t="shared" ref="D3272:D3292" si="551">HYPERLINK("http://geochem.nrcan.gc.ca/cdogs/content/svy/svy210168_e.htm", "21:0168")</f>
        <v>21:0168</v>
      </c>
      <c r="E3272" t="s">
        <v>13760</v>
      </c>
      <c r="F3272" t="s">
        <v>13761</v>
      </c>
      <c r="H3272">
        <v>54.229561599999997</v>
      </c>
      <c r="I3272">
        <v>-61.3641626</v>
      </c>
      <c r="J3272" s="1" t="str">
        <f t="shared" ref="J3272:J3292" si="552">HYPERLINK("http://geochem.nrcan.gc.ca/cdogs/content/kwd/kwd020027_e.htm", "NGR lake sediment grab sample")</f>
        <v>NGR lake sediment grab sample</v>
      </c>
      <c r="K3272" s="1" t="str">
        <f t="shared" ref="K3272:K3292" si="553">HYPERLINK("http://geochem.nrcan.gc.ca/cdogs/content/kwd/kwd080006_e.htm", "&lt;177 micron (NGR)")</f>
        <v>&lt;177 micron (NGR)</v>
      </c>
      <c r="L3272">
        <v>48</v>
      </c>
      <c r="M3272" t="s">
        <v>113</v>
      </c>
      <c r="N3272">
        <v>933</v>
      </c>
      <c r="O3272" t="s">
        <v>211</v>
      </c>
      <c r="P3272" t="s">
        <v>270</v>
      </c>
      <c r="Q3272" t="s">
        <v>95</v>
      </c>
      <c r="R3272" t="s">
        <v>193</v>
      </c>
      <c r="S3272" t="s">
        <v>164</v>
      </c>
      <c r="T3272" t="s">
        <v>117</v>
      </c>
      <c r="U3272" t="s">
        <v>1801</v>
      </c>
      <c r="V3272" t="s">
        <v>1866</v>
      </c>
      <c r="W3272" t="s">
        <v>40</v>
      </c>
      <c r="X3272" t="s">
        <v>70</v>
      </c>
      <c r="Y3272" t="s">
        <v>136</v>
      </c>
      <c r="Z3272" t="s">
        <v>204</v>
      </c>
      <c r="AA3272" t="s">
        <v>134</v>
      </c>
      <c r="AB3272" t="s">
        <v>539</v>
      </c>
      <c r="AC3272" t="s">
        <v>714</v>
      </c>
      <c r="AD3272" t="s">
        <v>48</v>
      </c>
    </row>
    <row r="3273" spans="1:30" hidden="1" x14ac:dyDescent="0.3">
      <c r="A3273" t="s">
        <v>13762</v>
      </c>
      <c r="B3273" t="s">
        <v>13763</v>
      </c>
      <c r="C3273" s="1" t="str">
        <f t="shared" si="544"/>
        <v>21:0506</v>
      </c>
      <c r="D3273" s="1" t="str">
        <f t="shared" si="551"/>
        <v>21:0168</v>
      </c>
      <c r="E3273" t="s">
        <v>13764</v>
      </c>
      <c r="F3273" t="s">
        <v>13765</v>
      </c>
      <c r="H3273">
        <v>54.238945800000003</v>
      </c>
      <c r="I3273">
        <v>-61.406421199999997</v>
      </c>
      <c r="J3273" s="1" t="str">
        <f t="shared" si="552"/>
        <v>NGR lake sediment grab sample</v>
      </c>
      <c r="K3273" s="1" t="str">
        <f t="shared" si="553"/>
        <v>&lt;177 micron (NGR)</v>
      </c>
      <c r="L3273">
        <v>48</v>
      </c>
      <c r="M3273" t="s">
        <v>127</v>
      </c>
      <c r="N3273">
        <v>934</v>
      </c>
      <c r="O3273" t="s">
        <v>423</v>
      </c>
      <c r="P3273" t="s">
        <v>270</v>
      </c>
      <c r="Q3273" t="s">
        <v>37</v>
      </c>
      <c r="R3273" t="s">
        <v>377</v>
      </c>
      <c r="S3273" t="s">
        <v>202</v>
      </c>
      <c r="T3273" t="s">
        <v>194</v>
      </c>
      <c r="U3273" t="s">
        <v>13766</v>
      </c>
      <c r="V3273" t="s">
        <v>284</v>
      </c>
      <c r="W3273" t="s">
        <v>40</v>
      </c>
      <c r="X3273" t="s">
        <v>79</v>
      </c>
      <c r="Y3273" t="s">
        <v>95</v>
      </c>
      <c r="Z3273" t="s">
        <v>214</v>
      </c>
      <c r="AA3273" t="s">
        <v>204</v>
      </c>
      <c r="AB3273" t="s">
        <v>316</v>
      </c>
      <c r="AC3273" t="s">
        <v>733</v>
      </c>
      <c r="AD3273" t="s">
        <v>308</v>
      </c>
    </row>
    <row r="3274" spans="1:30" hidden="1" x14ac:dyDescent="0.3">
      <c r="A3274" t="s">
        <v>13767</v>
      </c>
      <c r="B3274" t="s">
        <v>13768</v>
      </c>
      <c r="C3274" s="1" t="str">
        <f t="shared" si="544"/>
        <v>21:0506</v>
      </c>
      <c r="D3274" s="1" t="str">
        <f t="shared" si="551"/>
        <v>21:0168</v>
      </c>
      <c r="E3274" t="s">
        <v>13769</v>
      </c>
      <c r="F3274" t="s">
        <v>13770</v>
      </c>
      <c r="H3274">
        <v>54.220420599999997</v>
      </c>
      <c r="I3274">
        <v>-61.550963899999999</v>
      </c>
      <c r="J3274" s="1" t="str">
        <f t="shared" si="552"/>
        <v>NGR lake sediment grab sample</v>
      </c>
      <c r="K3274" s="1" t="str">
        <f t="shared" si="553"/>
        <v>&lt;177 micron (NGR)</v>
      </c>
      <c r="L3274">
        <v>48</v>
      </c>
      <c r="M3274" t="s">
        <v>142</v>
      </c>
      <c r="N3274">
        <v>935</v>
      </c>
      <c r="O3274" t="s">
        <v>211</v>
      </c>
      <c r="P3274" t="s">
        <v>364</v>
      </c>
      <c r="Q3274" t="s">
        <v>37</v>
      </c>
      <c r="R3274" t="s">
        <v>130</v>
      </c>
      <c r="S3274" t="s">
        <v>202</v>
      </c>
      <c r="T3274" t="s">
        <v>194</v>
      </c>
      <c r="U3274" t="s">
        <v>8887</v>
      </c>
      <c r="V3274" t="s">
        <v>167</v>
      </c>
      <c r="W3274" t="s">
        <v>40</v>
      </c>
      <c r="X3274" t="s">
        <v>39</v>
      </c>
      <c r="Y3274" t="s">
        <v>39</v>
      </c>
      <c r="Z3274" t="s">
        <v>204</v>
      </c>
      <c r="AA3274" t="s">
        <v>135</v>
      </c>
      <c r="AB3274" t="s">
        <v>38</v>
      </c>
      <c r="AC3274" t="s">
        <v>3439</v>
      </c>
      <c r="AD3274" t="s">
        <v>308</v>
      </c>
    </row>
    <row r="3275" spans="1:30" hidden="1" x14ac:dyDescent="0.3">
      <c r="A3275" t="s">
        <v>13771</v>
      </c>
      <c r="B3275" t="s">
        <v>13772</v>
      </c>
      <c r="C3275" s="1" t="str">
        <f t="shared" si="544"/>
        <v>21:0506</v>
      </c>
      <c r="D3275" s="1" t="str">
        <f t="shared" si="551"/>
        <v>21:0168</v>
      </c>
      <c r="E3275" t="s">
        <v>13739</v>
      </c>
      <c r="F3275" t="s">
        <v>13773</v>
      </c>
      <c r="H3275">
        <v>54.223487800000001</v>
      </c>
      <c r="I3275">
        <v>-61.483930000000001</v>
      </c>
      <c r="J3275" s="1" t="str">
        <f t="shared" si="552"/>
        <v>NGR lake sediment grab sample</v>
      </c>
      <c r="K3275" s="1" t="str">
        <f t="shared" si="553"/>
        <v>&lt;177 micron (NGR)</v>
      </c>
      <c r="L3275">
        <v>48</v>
      </c>
      <c r="M3275" t="s">
        <v>65</v>
      </c>
      <c r="N3275">
        <v>936</v>
      </c>
      <c r="O3275" t="s">
        <v>214</v>
      </c>
      <c r="P3275" t="s">
        <v>164</v>
      </c>
      <c r="Q3275" t="s">
        <v>136</v>
      </c>
      <c r="R3275" t="s">
        <v>38</v>
      </c>
      <c r="S3275" t="s">
        <v>38</v>
      </c>
      <c r="T3275" t="s">
        <v>40</v>
      </c>
      <c r="U3275" t="s">
        <v>3791</v>
      </c>
      <c r="V3275" t="s">
        <v>42</v>
      </c>
      <c r="W3275" t="s">
        <v>194</v>
      </c>
      <c r="X3275" t="s">
        <v>179</v>
      </c>
      <c r="Y3275" t="s">
        <v>55</v>
      </c>
      <c r="Z3275" t="s">
        <v>134</v>
      </c>
      <c r="AA3275" t="s">
        <v>58</v>
      </c>
      <c r="AB3275" t="s">
        <v>2291</v>
      </c>
      <c r="AC3275" t="s">
        <v>85</v>
      </c>
      <c r="AD3275" t="s">
        <v>196</v>
      </c>
    </row>
    <row r="3276" spans="1:30" hidden="1" x14ac:dyDescent="0.3">
      <c r="A3276" t="s">
        <v>13774</v>
      </c>
      <c r="B3276" t="s">
        <v>13775</v>
      </c>
      <c r="C3276" s="1" t="str">
        <f t="shared" si="544"/>
        <v>21:0506</v>
      </c>
      <c r="D3276" s="1" t="str">
        <f t="shared" si="551"/>
        <v>21:0168</v>
      </c>
      <c r="E3276" t="s">
        <v>13739</v>
      </c>
      <c r="F3276" t="s">
        <v>13776</v>
      </c>
      <c r="H3276">
        <v>54.223487800000001</v>
      </c>
      <c r="I3276">
        <v>-61.483930000000001</v>
      </c>
      <c r="J3276" s="1" t="str">
        <f t="shared" si="552"/>
        <v>NGR lake sediment grab sample</v>
      </c>
      <c r="K3276" s="1" t="str">
        <f t="shared" si="553"/>
        <v>&lt;177 micron (NGR)</v>
      </c>
      <c r="L3276">
        <v>48</v>
      </c>
      <c r="M3276" t="s">
        <v>52</v>
      </c>
      <c r="N3276">
        <v>937</v>
      </c>
      <c r="O3276" t="s">
        <v>165</v>
      </c>
      <c r="P3276" t="s">
        <v>134</v>
      </c>
      <c r="Q3276" t="s">
        <v>38</v>
      </c>
      <c r="R3276" t="s">
        <v>92</v>
      </c>
      <c r="S3276" t="s">
        <v>176</v>
      </c>
      <c r="T3276" t="s">
        <v>194</v>
      </c>
      <c r="U3276" t="s">
        <v>859</v>
      </c>
      <c r="V3276" t="s">
        <v>39</v>
      </c>
      <c r="W3276" t="s">
        <v>40</v>
      </c>
      <c r="X3276" t="s">
        <v>179</v>
      </c>
      <c r="Y3276" t="s">
        <v>37</v>
      </c>
      <c r="Z3276" t="s">
        <v>204</v>
      </c>
      <c r="AA3276" t="s">
        <v>216</v>
      </c>
      <c r="AB3276" t="s">
        <v>377</v>
      </c>
      <c r="AC3276" t="s">
        <v>85</v>
      </c>
      <c r="AD3276" t="s">
        <v>115</v>
      </c>
    </row>
    <row r="3277" spans="1:30" hidden="1" x14ac:dyDescent="0.3">
      <c r="A3277" t="s">
        <v>13777</v>
      </c>
      <c r="B3277" t="s">
        <v>13778</v>
      </c>
      <c r="C3277" s="1" t="str">
        <f t="shared" si="544"/>
        <v>21:0506</v>
      </c>
      <c r="D3277" s="1" t="str">
        <f t="shared" si="551"/>
        <v>21:0168</v>
      </c>
      <c r="E3277" t="s">
        <v>13779</v>
      </c>
      <c r="F3277" t="s">
        <v>13780</v>
      </c>
      <c r="H3277">
        <v>54.224567999999998</v>
      </c>
      <c r="I3277">
        <v>-61.588370599999998</v>
      </c>
      <c r="J3277" s="1" t="str">
        <f t="shared" si="552"/>
        <v>NGR lake sediment grab sample</v>
      </c>
      <c r="K3277" s="1" t="str">
        <f t="shared" si="553"/>
        <v>&lt;177 micron (NGR)</v>
      </c>
      <c r="L3277">
        <v>48</v>
      </c>
      <c r="M3277" t="s">
        <v>150</v>
      </c>
      <c r="N3277">
        <v>938</v>
      </c>
      <c r="O3277" t="s">
        <v>409</v>
      </c>
      <c r="P3277" t="s">
        <v>107</v>
      </c>
      <c r="Q3277" t="s">
        <v>131</v>
      </c>
      <c r="R3277" t="s">
        <v>36</v>
      </c>
      <c r="S3277" t="s">
        <v>145</v>
      </c>
      <c r="T3277" t="s">
        <v>94</v>
      </c>
      <c r="U3277" t="s">
        <v>4443</v>
      </c>
      <c r="V3277" t="s">
        <v>2195</v>
      </c>
      <c r="W3277" t="s">
        <v>144</v>
      </c>
      <c r="X3277" t="s">
        <v>70</v>
      </c>
      <c r="Y3277" t="s">
        <v>176</v>
      </c>
      <c r="Z3277" t="s">
        <v>135</v>
      </c>
      <c r="AA3277" t="s">
        <v>135</v>
      </c>
      <c r="AB3277" t="s">
        <v>103</v>
      </c>
      <c r="AC3277" t="s">
        <v>3439</v>
      </c>
      <c r="AD3277" t="s">
        <v>1448</v>
      </c>
    </row>
    <row r="3278" spans="1:30" hidden="1" x14ac:dyDescent="0.3">
      <c r="A3278" t="s">
        <v>13781</v>
      </c>
      <c r="B3278" t="s">
        <v>13782</v>
      </c>
      <c r="C3278" s="1" t="str">
        <f t="shared" si="544"/>
        <v>21:0506</v>
      </c>
      <c r="D3278" s="1" t="str">
        <f t="shared" si="551"/>
        <v>21:0168</v>
      </c>
      <c r="E3278" t="s">
        <v>13783</v>
      </c>
      <c r="F3278" t="s">
        <v>13784</v>
      </c>
      <c r="H3278">
        <v>54.209278300000001</v>
      </c>
      <c r="I3278">
        <v>-61.589106700000002</v>
      </c>
      <c r="J3278" s="1" t="str">
        <f t="shared" si="552"/>
        <v>NGR lake sediment grab sample</v>
      </c>
      <c r="K3278" s="1" t="str">
        <f t="shared" si="553"/>
        <v>&lt;177 micron (NGR)</v>
      </c>
      <c r="L3278">
        <v>48</v>
      </c>
      <c r="M3278" t="s">
        <v>175</v>
      </c>
      <c r="N3278">
        <v>939</v>
      </c>
      <c r="O3278" t="s">
        <v>270</v>
      </c>
      <c r="P3278" t="s">
        <v>130</v>
      </c>
      <c r="Q3278" t="s">
        <v>153</v>
      </c>
      <c r="R3278" t="s">
        <v>153</v>
      </c>
      <c r="S3278" t="s">
        <v>92</v>
      </c>
      <c r="T3278" t="s">
        <v>194</v>
      </c>
      <c r="U3278" t="s">
        <v>350</v>
      </c>
      <c r="V3278" t="s">
        <v>1642</v>
      </c>
      <c r="W3278" t="s">
        <v>40</v>
      </c>
      <c r="X3278" t="s">
        <v>43</v>
      </c>
      <c r="Y3278" t="s">
        <v>95</v>
      </c>
      <c r="Z3278" t="s">
        <v>164</v>
      </c>
      <c r="AA3278" t="s">
        <v>214</v>
      </c>
      <c r="AB3278" t="s">
        <v>683</v>
      </c>
      <c r="AC3278" t="s">
        <v>596</v>
      </c>
      <c r="AD3278" t="s">
        <v>61</v>
      </c>
    </row>
    <row r="3279" spans="1:30" hidden="1" x14ac:dyDescent="0.3">
      <c r="A3279" t="s">
        <v>13785</v>
      </c>
      <c r="B3279" t="s">
        <v>13786</v>
      </c>
      <c r="C3279" s="1" t="str">
        <f t="shared" si="544"/>
        <v>21:0506</v>
      </c>
      <c r="D3279" s="1" t="str">
        <f t="shared" si="551"/>
        <v>21:0168</v>
      </c>
      <c r="E3279" t="s">
        <v>13787</v>
      </c>
      <c r="F3279" t="s">
        <v>13788</v>
      </c>
      <c r="H3279">
        <v>54.161281799999998</v>
      </c>
      <c r="I3279">
        <v>-61.643244799999998</v>
      </c>
      <c r="J3279" s="1" t="str">
        <f t="shared" si="552"/>
        <v>NGR lake sediment grab sample</v>
      </c>
      <c r="K3279" s="1" t="str">
        <f t="shared" si="553"/>
        <v>&lt;177 micron (NGR)</v>
      </c>
      <c r="L3279">
        <v>48</v>
      </c>
      <c r="M3279" t="s">
        <v>184</v>
      </c>
      <c r="N3279">
        <v>940</v>
      </c>
      <c r="O3279" t="s">
        <v>204</v>
      </c>
      <c r="P3279" t="s">
        <v>276</v>
      </c>
      <c r="Q3279" t="s">
        <v>37</v>
      </c>
      <c r="R3279" t="s">
        <v>119</v>
      </c>
      <c r="S3279" t="s">
        <v>95</v>
      </c>
      <c r="T3279" t="s">
        <v>117</v>
      </c>
      <c r="U3279" t="s">
        <v>13789</v>
      </c>
      <c r="V3279" t="s">
        <v>94</v>
      </c>
      <c r="W3279" t="s">
        <v>194</v>
      </c>
      <c r="X3279" t="s">
        <v>43</v>
      </c>
      <c r="Y3279" t="s">
        <v>95</v>
      </c>
      <c r="Z3279" t="s">
        <v>67</v>
      </c>
      <c r="AA3279" t="s">
        <v>45</v>
      </c>
      <c r="AB3279" t="s">
        <v>345</v>
      </c>
      <c r="AC3279" t="s">
        <v>461</v>
      </c>
      <c r="AD3279" t="s">
        <v>258</v>
      </c>
    </row>
    <row r="3280" spans="1:30" hidden="1" x14ac:dyDescent="0.3">
      <c r="A3280" t="s">
        <v>13790</v>
      </c>
      <c r="B3280" t="s">
        <v>13791</v>
      </c>
      <c r="C3280" s="1" t="str">
        <f t="shared" si="544"/>
        <v>21:0506</v>
      </c>
      <c r="D3280" s="1" t="str">
        <f t="shared" si="551"/>
        <v>21:0168</v>
      </c>
      <c r="E3280" t="s">
        <v>13792</v>
      </c>
      <c r="F3280" t="s">
        <v>13793</v>
      </c>
      <c r="H3280">
        <v>54.127954299999999</v>
      </c>
      <c r="I3280">
        <v>-61.623627999999997</v>
      </c>
      <c r="J3280" s="1" t="str">
        <f t="shared" si="552"/>
        <v>NGR lake sediment grab sample</v>
      </c>
      <c r="K3280" s="1" t="str">
        <f t="shared" si="553"/>
        <v>&lt;177 micron (NGR)</v>
      </c>
      <c r="L3280">
        <v>48</v>
      </c>
      <c r="M3280" t="s">
        <v>191</v>
      </c>
      <c r="N3280">
        <v>941</v>
      </c>
      <c r="O3280" t="s">
        <v>726</v>
      </c>
      <c r="P3280" t="s">
        <v>364</v>
      </c>
      <c r="Q3280" t="s">
        <v>38</v>
      </c>
      <c r="R3280" t="s">
        <v>79</v>
      </c>
      <c r="S3280" t="s">
        <v>185</v>
      </c>
      <c r="T3280" t="s">
        <v>649</v>
      </c>
      <c r="U3280" t="s">
        <v>942</v>
      </c>
      <c r="V3280" t="s">
        <v>6426</v>
      </c>
      <c r="W3280" t="s">
        <v>194</v>
      </c>
      <c r="X3280" t="s">
        <v>179</v>
      </c>
      <c r="Y3280" t="s">
        <v>92</v>
      </c>
      <c r="Z3280" t="s">
        <v>58</v>
      </c>
      <c r="AA3280" t="s">
        <v>44</v>
      </c>
      <c r="AB3280" t="s">
        <v>936</v>
      </c>
      <c r="AC3280" t="s">
        <v>5421</v>
      </c>
      <c r="AD3280" t="s">
        <v>170</v>
      </c>
    </row>
    <row r="3281" spans="1:30" hidden="1" x14ac:dyDescent="0.3">
      <c r="A3281" t="s">
        <v>13794</v>
      </c>
      <c r="B3281" t="s">
        <v>13795</v>
      </c>
      <c r="C3281" s="1" t="str">
        <f t="shared" si="544"/>
        <v>21:0506</v>
      </c>
      <c r="D3281" s="1" t="str">
        <f t="shared" si="551"/>
        <v>21:0168</v>
      </c>
      <c r="E3281" t="s">
        <v>13796</v>
      </c>
      <c r="F3281" t="s">
        <v>13797</v>
      </c>
      <c r="H3281">
        <v>54.107585399999998</v>
      </c>
      <c r="I3281">
        <v>-61.635393000000001</v>
      </c>
      <c r="J3281" s="1" t="str">
        <f t="shared" si="552"/>
        <v>NGR lake sediment grab sample</v>
      </c>
      <c r="K3281" s="1" t="str">
        <f t="shared" si="553"/>
        <v>&lt;177 micron (NGR)</v>
      </c>
      <c r="L3281">
        <v>48</v>
      </c>
      <c r="M3281" t="s">
        <v>201</v>
      </c>
      <c r="N3281">
        <v>942</v>
      </c>
      <c r="O3281" t="s">
        <v>3947</v>
      </c>
      <c r="P3281" t="s">
        <v>108</v>
      </c>
      <c r="Q3281" t="s">
        <v>37</v>
      </c>
      <c r="R3281" t="s">
        <v>153</v>
      </c>
      <c r="S3281" t="s">
        <v>192</v>
      </c>
      <c r="T3281" t="s">
        <v>649</v>
      </c>
      <c r="U3281" t="s">
        <v>12297</v>
      </c>
      <c r="V3281" t="s">
        <v>38</v>
      </c>
      <c r="W3281" t="s">
        <v>117</v>
      </c>
      <c r="X3281" t="s">
        <v>70</v>
      </c>
      <c r="Y3281" t="s">
        <v>165</v>
      </c>
      <c r="Z3281" t="s">
        <v>44</v>
      </c>
      <c r="AA3281" t="s">
        <v>196</v>
      </c>
      <c r="AB3281" t="s">
        <v>1182</v>
      </c>
      <c r="AC3281" t="s">
        <v>301</v>
      </c>
      <c r="AD3281" t="s">
        <v>2471</v>
      </c>
    </row>
    <row r="3282" spans="1:30" hidden="1" x14ac:dyDescent="0.3">
      <c r="A3282" t="s">
        <v>13798</v>
      </c>
      <c r="B3282" t="s">
        <v>13799</v>
      </c>
      <c r="C3282" s="1" t="str">
        <f t="shared" si="544"/>
        <v>21:0506</v>
      </c>
      <c r="D3282" s="1" t="str">
        <f t="shared" si="551"/>
        <v>21:0168</v>
      </c>
      <c r="E3282" t="s">
        <v>13800</v>
      </c>
      <c r="F3282" t="s">
        <v>13801</v>
      </c>
      <c r="H3282">
        <v>54.082544400000003</v>
      </c>
      <c r="I3282">
        <v>-61.628387799999999</v>
      </c>
      <c r="J3282" s="1" t="str">
        <f t="shared" si="552"/>
        <v>NGR lake sediment grab sample</v>
      </c>
      <c r="K3282" s="1" t="str">
        <f t="shared" si="553"/>
        <v>&lt;177 micron (NGR)</v>
      </c>
      <c r="L3282">
        <v>48</v>
      </c>
      <c r="M3282" t="s">
        <v>210</v>
      </c>
      <c r="N3282">
        <v>943</v>
      </c>
      <c r="O3282" t="s">
        <v>408</v>
      </c>
      <c r="P3282" t="s">
        <v>35</v>
      </c>
      <c r="Q3282" t="s">
        <v>37</v>
      </c>
      <c r="R3282" t="s">
        <v>68</v>
      </c>
      <c r="S3282" t="s">
        <v>55</v>
      </c>
      <c r="T3282" t="s">
        <v>94</v>
      </c>
      <c r="U3282" t="s">
        <v>122</v>
      </c>
      <c r="V3282" t="s">
        <v>39</v>
      </c>
      <c r="W3282" t="s">
        <v>40</v>
      </c>
      <c r="X3282" t="s">
        <v>43</v>
      </c>
      <c r="Y3282" t="s">
        <v>37</v>
      </c>
      <c r="Z3282" t="s">
        <v>44</v>
      </c>
      <c r="AA3282" t="s">
        <v>135</v>
      </c>
      <c r="AB3282" t="s">
        <v>1585</v>
      </c>
      <c r="AC3282" t="s">
        <v>583</v>
      </c>
      <c r="AD3282" t="s">
        <v>216</v>
      </c>
    </row>
    <row r="3283" spans="1:30" hidden="1" x14ac:dyDescent="0.3">
      <c r="A3283" t="s">
        <v>13802</v>
      </c>
      <c r="B3283" t="s">
        <v>13803</v>
      </c>
      <c r="C3283" s="1" t="str">
        <f t="shared" si="544"/>
        <v>21:0506</v>
      </c>
      <c r="D3283" s="1" t="str">
        <f t="shared" si="551"/>
        <v>21:0168</v>
      </c>
      <c r="E3283" t="s">
        <v>13804</v>
      </c>
      <c r="F3283" t="s">
        <v>13805</v>
      </c>
      <c r="H3283">
        <v>54.053475599999999</v>
      </c>
      <c r="I3283">
        <v>-61.582675000000002</v>
      </c>
      <c r="J3283" s="1" t="str">
        <f t="shared" si="552"/>
        <v>NGR lake sediment grab sample</v>
      </c>
      <c r="K3283" s="1" t="str">
        <f t="shared" si="553"/>
        <v>&lt;177 micron (NGR)</v>
      </c>
      <c r="L3283">
        <v>48</v>
      </c>
      <c r="M3283" t="s">
        <v>221</v>
      </c>
      <c r="N3283">
        <v>944</v>
      </c>
      <c r="O3283" t="s">
        <v>571</v>
      </c>
      <c r="P3283" t="s">
        <v>202</v>
      </c>
      <c r="Q3283" t="s">
        <v>39</v>
      </c>
      <c r="R3283" t="s">
        <v>38</v>
      </c>
      <c r="S3283" t="s">
        <v>95</v>
      </c>
      <c r="T3283" t="s">
        <v>117</v>
      </c>
      <c r="U3283" t="s">
        <v>258</v>
      </c>
      <c r="V3283" t="s">
        <v>239</v>
      </c>
      <c r="W3283" t="s">
        <v>40</v>
      </c>
      <c r="X3283" t="s">
        <v>43</v>
      </c>
      <c r="Y3283" t="s">
        <v>95</v>
      </c>
      <c r="Z3283" t="s">
        <v>67</v>
      </c>
      <c r="AA3283" t="s">
        <v>134</v>
      </c>
      <c r="AB3283" t="s">
        <v>205</v>
      </c>
      <c r="AC3283" t="s">
        <v>57</v>
      </c>
      <c r="AD3283" t="s">
        <v>409</v>
      </c>
    </row>
    <row r="3284" spans="1:30" hidden="1" x14ac:dyDescent="0.3">
      <c r="A3284" t="s">
        <v>13806</v>
      </c>
      <c r="B3284" t="s">
        <v>13807</v>
      </c>
      <c r="C3284" s="1" t="str">
        <f t="shared" si="544"/>
        <v>21:0506</v>
      </c>
      <c r="D3284" s="1" t="str">
        <f t="shared" si="551"/>
        <v>21:0168</v>
      </c>
      <c r="E3284" t="s">
        <v>13808</v>
      </c>
      <c r="F3284" t="s">
        <v>13809</v>
      </c>
      <c r="H3284">
        <v>54.013526300000002</v>
      </c>
      <c r="I3284">
        <v>-61.583911200000003</v>
      </c>
      <c r="J3284" s="1" t="str">
        <f t="shared" si="552"/>
        <v>NGR lake sediment grab sample</v>
      </c>
      <c r="K3284" s="1" t="str">
        <f t="shared" si="553"/>
        <v>&lt;177 micron (NGR)</v>
      </c>
      <c r="L3284">
        <v>48</v>
      </c>
      <c r="M3284" t="s">
        <v>230</v>
      </c>
      <c r="N3284">
        <v>945</v>
      </c>
      <c r="O3284" t="s">
        <v>329</v>
      </c>
      <c r="P3284" t="s">
        <v>130</v>
      </c>
      <c r="Q3284" t="s">
        <v>39</v>
      </c>
      <c r="R3284" t="s">
        <v>131</v>
      </c>
      <c r="S3284" t="s">
        <v>39</v>
      </c>
      <c r="T3284" t="s">
        <v>194</v>
      </c>
      <c r="U3284" t="s">
        <v>2493</v>
      </c>
      <c r="V3284" t="s">
        <v>233</v>
      </c>
      <c r="W3284" t="s">
        <v>40</v>
      </c>
      <c r="X3284" t="s">
        <v>43</v>
      </c>
      <c r="Y3284" t="s">
        <v>136</v>
      </c>
      <c r="Z3284" t="s">
        <v>134</v>
      </c>
      <c r="AA3284" t="s">
        <v>204</v>
      </c>
      <c r="AB3284" t="s">
        <v>683</v>
      </c>
      <c r="AC3284" t="s">
        <v>352</v>
      </c>
      <c r="AD3284" t="s">
        <v>48</v>
      </c>
    </row>
    <row r="3285" spans="1:30" hidden="1" x14ac:dyDescent="0.3">
      <c r="A3285" t="s">
        <v>13810</v>
      </c>
      <c r="B3285" t="s">
        <v>13811</v>
      </c>
      <c r="C3285" s="1" t="str">
        <f t="shared" si="544"/>
        <v>21:0506</v>
      </c>
      <c r="D3285" s="1" t="str">
        <f t="shared" si="551"/>
        <v>21:0168</v>
      </c>
      <c r="E3285" t="s">
        <v>13812</v>
      </c>
      <c r="F3285" t="s">
        <v>13813</v>
      </c>
      <c r="H3285">
        <v>54.0360388</v>
      </c>
      <c r="I3285">
        <v>-61.641983000000003</v>
      </c>
      <c r="J3285" s="1" t="str">
        <f t="shared" si="552"/>
        <v>NGR lake sediment grab sample</v>
      </c>
      <c r="K3285" s="1" t="str">
        <f t="shared" si="553"/>
        <v>&lt;177 micron (NGR)</v>
      </c>
      <c r="L3285">
        <v>48</v>
      </c>
      <c r="M3285" t="s">
        <v>238</v>
      </c>
      <c r="N3285">
        <v>946</v>
      </c>
      <c r="O3285" t="s">
        <v>477</v>
      </c>
      <c r="P3285" t="s">
        <v>153</v>
      </c>
      <c r="Q3285" t="s">
        <v>55</v>
      </c>
      <c r="R3285" t="s">
        <v>38</v>
      </c>
      <c r="S3285" t="s">
        <v>55</v>
      </c>
      <c r="T3285" t="s">
        <v>40</v>
      </c>
      <c r="U3285" t="s">
        <v>1482</v>
      </c>
      <c r="V3285" t="s">
        <v>1598</v>
      </c>
      <c r="W3285" t="s">
        <v>40</v>
      </c>
      <c r="X3285" t="s">
        <v>179</v>
      </c>
      <c r="Y3285" t="s">
        <v>95</v>
      </c>
      <c r="Z3285" t="s">
        <v>35</v>
      </c>
      <c r="AA3285" t="s">
        <v>204</v>
      </c>
      <c r="AB3285" t="s">
        <v>830</v>
      </c>
      <c r="AC3285" t="s">
        <v>598</v>
      </c>
      <c r="AD3285" t="s">
        <v>1477</v>
      </c>
    </row>
    <row r="3286" spans="1:30" hidden="1" x14ac:dyDescent="0.3">
      <c r="A3286" t="s">
        <v>13814</v>
      </c>
      <c r="B3286" t="s">
        <v>13815</v>
      </c>
      <c r="C3286" s="1" t="str">
        <f t="shared" si="544"/>
        <v>21:0506</v>
      </c>
      <c r="D3286" s="1" t="str">
        <f t="shared" si="551"/>
        <v>21:0168</v>
      </c>
      <c r="E3286" t="s">
        <v>13816</v>
      </c>
      <c r="F3286" t="s">
        <v>13817</v>
      </c>
      <c r="H3286">
        <v>54.003229099999999</v>
      </c>
      <c r="I3286">
        <v>-61.7290323</v>
      </c>
      <c r="J3286" s="1" t="str">
        <f t="shared" si="552"/>
        <v>NGR lake sediment grab sample</v>
      </c>
      <c r="K3286" s="1" t="str">
        <f t="shared" si="553"/>
        <v>&lt;177 micron (NGR)</v>
      </c>
      <c r="L3286">
        <v>48</v>
      </c>
      <c r="M3286" t="s">
        <v>246</v>
      </c>
      <c r="N3286">
        <v>947</v>
      </c>
      <c r="O3286" t="s">
        <v>67</v>
      </c>
      <c r="P3286" t="s">
        <v>202</v>
      </c>
      <c r="Q3286" t="s">
        <v>39</v>
      </c>
      <c r="R3286" t="s">
        <v>92</v>
      </c>
      <c r="S3286" t="s">
        <v>95</v>
      </c>
      <c r="T3286" t="s">
        <v>40</v>
      </c>
      <c r="U3286" t="s">
        <v>265</v>
      </c>
      <c r="V3286" t="s">
        <v>194</v>
      </c>
      <c r="W3286" t="s">
        <v>40</v>
      </c>
      <c r="X3286" t="s">
        <v>43</v>
      </c>
      <c r="Y3286" t="s">
        <v>95</v>
      </c>
      <c r="Z3286" t="s">
        <v>185</v>
      </c>
      <c r="AA3286" t="s">
        <v>204</v>
      </c>
      <c r="AB3286" t="s">
        <v>936</v>
      </c>
      <c r="AC3286" t="s">
        <v>167</v>
      </c>
      <c r="AD3286" t="s">
        <v>44</v>
      </c>
    </row>
    <row r="3287" spans="1:30" hidden="1" x14ac:dyDescent="0.3">
      <c r="A3287" t="s">
        <v>13818</v>
      </c>
      <c r="B3287" t="s">
        <v>13819</v>
      </c>
      <c r="C3287" s="1" t="str">
        <f t="shared" si="544"/>
        <v>21:0506</v>
      </c>
      <c r="D3287" s="1" t="str">
        <f t="shared" si="551"/>
        <v>21:0168</v>
      </c>
      <c r="E3287" t="s">
        <v>13820</v>
      </c>
      <c r="F3287" t="s">
        <v>13821</v>
      </c>
      <c r="H3287">
        <v>54.104953899999998</v>
      </c>
      <c r="I3287">
        <v>-61.716501000000001</v>
      </c>
      <c r="J3287" s="1" t="str">
        <f t="shared" si="552"/>
        <v>NGR lake sediment grab sample</v>
      </c>
      <c r="K3287" s="1" t="str">
        <f t="shared" si="553"/>
        <v>&lt;177 micron (NGR)</v>
      </c>
      <c r="L3287">
        <v>49</v>
      </c>
      <c r="M3287" t="s">
        <v>34</v>
      </c>
      <c r="N3287">
        <v>948</v>
      </c>
      <c r="O3287" t="s">
        <v>78</v>
      </c>
      <c r="P3287" t="s">
        <v>176</v>
      </c>
      <c r="Q3287" t="s">
        <v>95</v>
      </c>
      <c r="R3287" t="s">
        <v>131</v>
      </c>
      <c r="S3287" t="s">
        <v>95</v>
      </c>
      <c r="T3287" t="s">
        <v>40</v>
      </c>
      <c r="U3287" t="s">
        <v>1047</v>
      </c>
      <c r="V3287" t="s">
        <v>233</v>
      </c>
      <c r="W3287" t="s">
        <v>40</v>
      </c>
      <c r="X3287" t="s">
        <v>43</v>
      </c>
      <c r="Y3287" t="s">
        <v>95</v>
      </c>
      <c r="Z3287" t="s">
        <v>134</v>
      </c>
      <c r="AA3287" t="s">
        <v>204</v>
      </c>
      <c r="AB3287" t="s">
        <v>683</v>
      </c>
      <c r="AC3287" t="s">
        <v>47</v>
      </c>
      <c r="AD3287" t="s">
        <v>83</v>
      </c>
    </row>
    <row r="3288" spans="1:30" hidden="1" x14ac:dyDescent="0.3">
      <c r="A3288" t="s">
        <v>13822</v>
      </c>
      <c r="B3288" t="s">
        <v>13823</v>
      </c>
      <c r="C3288" s="1" t="str">
        <f t="shared" si="544"/>
        <v>21:0506</v>
      </c>
      <c r="D3288" s="1" t="str">
        <f t="shared" si="551"/>
        <v>21:0168</v>
      </c>
      <c r="E3288" t="s">
        <v>13824</v>
      </c>
      <c r="F3288" t="s">
        <v>13825</v>
      </c>
      <c r="H3288">
        <v>54.015510800000001</v>
      </c>
      <c r="I3288">
        <v>-61.757748900000003</v>
      </c>
      <c r="J3288" s="1" t="str">
        <f t="shared" si="552"/>
        <v>NGR lake sediment grab sample</v>
      </c>
      <c r="K3288" s="1" t="str">
        <f t="shared" si="553"/>
        <v>&lt;177 micron (NGR)</v>
      </c>
      <c r="L3288">
        <v>49</v>
      </c>
      <c r="M3288" t="s">
        <v>76</v>
      </c>
      <c r="N3288">
        <v>949</v>
      </c>
      <c r="O3288" t="s">
        <v>153</v>
      </c>
      <c r="P3288" t="s">
        <v>79</v>
      </c>
      <c r="Q3288" t="s">
        <v>39</v>
      </c>
      <c r="R3288" t="s">
        <v>37</v>
      </c>
      <c r="S3288" t="s">
        <v>95</v>
      </c>
      <c r="T3288" t="s">
        <v>194</v>
      </c>
      <c r="U3288" t="s">
        <v>397</v>
      </c>
      <c r="V3288" t="s">
        <v>117</v>
      </c>
      <c r="W3288" t="s">
        <v>40</v>
      </c>
      <c r="X3288" t="s">
        <v>179</v>
      </c>
      <c r="Y3288" t="s">
        <v>95</v>
      </c>
      <c r="Z3288" t="s">
        <v>67</v>
      </c>
      <c r="AA3288" t="s">
        <v>135</v>
      </c>
      <c r="AB3288" t="s">
        <v>450</v>
      </c>
      <c r="AC3288" t="s">
        <v>4178</v>
      </c>
      <c r="AD3288" t="s">
        <v>45</v>
      </c>
    </row>
    <row r="3289" spans="1:30" hidden="1" x14ac:dyDescent="0.3">
      <c r="A3289" t="s">
        <v>13826</v>
      </c>
      <c r="B3289" t="s">
        <v>13827</v>
      </c>
      <c r="C3289" s="1" t="str">
        <f t="shared" si="544"/>
        <v>21:0506</v>
      </c>
      <c r="D3289" s="1" t="str">
        <f t="shared" si="551"/>
        <v>21:0168</v>
      </c>
      <c r="E3289" t="s">
        <v>13828</v>
      </c>
      <c r="F3289" t="s">
        <v>13829</v>
      </c>
      <c r="H3289">
        <v>54.038709900000001</v>
      </c>
      <c r="I3289">
        <v>-61.792166100000003</v>
      </c>
      <c r="J3289" s="1" t="str">
        <f t="shared" si="552"/>
        <v>NGR lake sediment grab sample</v>
      </c>
      <c r="K3289" s="1" t="str">
        <f t="shared" si="553"/>
        <v>&lt;177 micron (NGR)</v>
      </c>
      <c r="L3289">
        <v>49</v>
      </c>
      <c r="M3289" t="s">
        <v>91</v>
      </c>
      <c r="N3289">
        <v>950</v>
      </c>
      <c r="O3289" t="s">
        <v>58</v>
      </c>
      <c r="P3289" t="s">
        <v>359</v>
      </c>
      <c r="Q3289" t="s">
        <v>37</v>
      </c>
      <c r="R3289" t="s">
        <v>131</v>
      </c>
      <c r="S3289" t="s">
        <v>37</v>
      </c>
      <c r="T3289" t="s">
        <v>144</v>
      </c>
      <c r="U3289" t="s">
        <v>1206</v>
      </c>
      <c r="V3289" t="s">
        <v>461</v>
      </c>
      <c r="W3289" t="s">
        <v>40</v>
      </c>
      <c r="X3289" t="s">
        <v>179</v>
      </c>
      <c r="Y3289" t="s">
        <v>39</v>
      </c>
      <c r="Z3289" t="s">
        <v>58</v>
      </c>
      <c r="AA3289" t="s">
        <v>409</v>
      </c>
      <c r="AB3289" t="s">
        <v>8571</v>
      </c>
      <c r="AC3289" t="s">
        <v>1978</v>
      </c>
      <c r="AD3289" t="s">
        <v>605</v>
      </c>
    </row>
    <row r="3290" spans="1:30" hidden="1" x14ac:dyDescent="0.3">
      <c r="A3290" t="s">
        <v>13830</v>
      </c>
      <c r="B3290" t="s">
        <v>13831</v>
      </c>
      <c r="C3290" s="1" t="str">
        <f t="shared" si="544"/>
        <v>21:0506</v>
      </c>
      <c r="D3290" s="1" t="str">
        <f t="shared" si="551"/>
        <v>21:0168</v>
      </c>
      <c r="E3290" t="s">
        <v>13832</v>
      </c>
      <c r="F3290" t="s">
        <v>13833</v>
      </c>
      <c r="H3290">
        <v>54.043473300000002</v>
      </c>
      <c r="I3290">
        <v>-61.742100299999997</v>
      </c>
      <c r="J3290" s="1" t="str">
        <f t="shared" si="552"/>
        <v>NGR lake sediment grab sample</v>
      </c>
      <c r="K3290" s="1" t="str">
        <f t="shared" si="553"/>
        <v>&lt;177 micron (NGR)</v>
      </c>
      <c r="L3290">
        <v>49</v>
      </c>
      <c r="M3290" t="s">
        <v>102</v>
      </c>
      <c r="N3290">
        <v>951</v>
      </c>
      <c r="O3290" t="s">
        <v>408</v>
      </c>
      <c r="P3290" t="s">
        <v>576</v>
      </c>
      <c r="Q3290" t="s">
        <v>55</v>
      </c>
      <c r="R3290" t="s">
        <v>92</v>
      </c>
      <c r="S3290" t="s">
        <v>131</v>
      </c>
      <c r="T3290" t="s">
        <v>649</v>
      </c>
      <c r="U3290" t="s">
        <v>1571</v>
      </c>
      <c r="V3290" t="s">
        <v>55</v>
      </c>
      <c r="W3290" t="s">
        <v>40</v>
      </c>
      <c r="X3290" t="s">
        <v>43</v>
      </c>
      <c r="Y3290" t="s">
        <v>55</v>
      </c>
      <c r="Z3290" t="s">
        <v>58</v>
      </c>
      <c r="AA3290" t="s">
        <v>241</v>
      </c>
      <c r="AB3290" t="s">
        <v>3974</v>
      </c>
      <c r="AC3290" t="s">
        <v>1043</v>
      </c>
      <c r="AD3290" t="s">
        <v>392</v>
      </c>
    </row>
    <row r="3291" spans="1:30" hidden="1" x14ac:dyDescent="0.3">
      <c r="A3291" t="s">
        <v>13834</v>
      </c>
      <c r="B3291" t="s">
        <v>13835</v>
      </c>
      <c r="C3291" s="1" t="str">
        <f t="shared" si="544"/>
        <v>21:0506</v>
      </c>
      <c r="D3291" s="1" t="str">
        <f t="shared" si="551"/>
        <v>21:0168</v>
      </c>
      <c r="E3291" t="s">
        <v>13836</v>
      </c>
      <c r="F3291" t="s">
        <v>13837</v>
      </c>
      <c r="H3291">
        <v>54.0380143</v>
      </c>
      <c r="I3291">
        <v>-61.7087298</v>
      </c>
      <c r="J3291" s="1" t="str">
        <f t="shared" si="552"/>
        <v>NGR lake sediment grab sample</v>
      </c>
      <c r="K3291" s="1" t="str">
        <f t="shared" si="553"/>
        <v>&lt;177 micron (NGR)</v>
      </c>
      <c r="L3291">
        <v>49</v>
      </c>
      <c r="M3291" t="s">
        <v>113</v>
      </c>
      <c r="N3291">
        <v>952</v>
      </c>
      <c r="O3291" t="s">
        <v>164</v>
      </c>
      <c r="P3291" t="s">
        <v>165</v>
      </c>
      <c r="Q3291" t="s">
        <v>55</v>
      </c>
      <c r="R3291" t="s">
        <v>38</v>
      </c>
      <c r="S3291" t="s">
        <v>95</v>
      </c>
      <c r="T3291" t="s">
        <v>194</v>
      </c>
      <c r="U3291" t="s">
        <v>134</v>
      </c>
      <c r="V3291" t="s">
        <v>649</v>
      </c>
      <c r="W3291" t="s">
        <v>40</v>
      </c>
      <c r="X3291" t="s">
        <v>43</v>
      </c>
      <c r="Y3291" t="s">
        <v>95</v>
      </c>
      <c r="Z3291" t="s">
        <v>67</v>
      </c>
      <c r="AA3291" t="s">
        <v>135</v>
      </c>
      <c r="AB3291" t="s">
        <v>825</v>
      </c>
      <c r="AC3291" t="s">
        <v>293</v>
      </c>
      <c r="AD3291" t="s">
        <v>241</v>
      </c>
    </row>
    <row r="3292" spans="1:30" hidden="1" x14ac:dyDescent="0.3">
      <c r="A3292" t="s">
        <v>13838</v>
      </c>
      <c r="B3292" t="s">
        <v>13839</v>
      </c>
      <c r="C3292" s="1" t="str">
        <f t="shared" si="544"/>
        <v>21:0506</v>
      </c>
      <c r="D3292" s="1" t="str">
        <f t="shared" si="551"/>
        <v>21:0168</v>
      </c>
      <c r="E3292" t="s">
        <v>13840</v>
      </c>
      <c r="F3292" t="s">
        <v>13841</v>
      </c>
      <c r="H3292">
        <v>54.068139000000002</v>
      </c>
      <c r="I3292">
        <v>-61.704937399999999</v>
      </c>
      <c r="J3292" s="1" t="str">
        <f t="shared" si="552"/>
        <v>NGR lake sediment grab sample</v>
      </c>
      <c r="K3292" s="1" t="str">
        <f t="shared" si="553"/>
        <v>&lt;177 micron (NGR)</v>
      </c>
      <c r="L3292">
        <v>49</v>
      </c>
      <c r="M3292" t="s">
        <v>127</v>
      </c>
      <c r="N3292">
        <v>953</v>
      </c>
      <c r="O3292" t="s">
        <v>477</v>
      </c>
      <c r="P3292" t="s">
        <v>119</v>
      </c>
      <c r="Q3292" t="s">
        <v>95</v>
      </c>
      <c r="R3292" t="s">
        <v>131</v>
      </c>
      <c r="S3292" t="s">
        <v>39</v>
      </c>
      <c r="T3292" t="s">
        <v>40</v>
      </c>
      <c r="U3292" t="s">
        <v>41</v>
      </c>
      <c r="V3292" t="s">
        <v>94</v>
      </c>
      <c r="W3292" t="s">
        <v>40</v>
      </c>
      <c r="X3292" t="s">
        <v>43</v>
      </c>
      <c r="Y3292" t="s">
        <v>95</v>
      </c>
      <c r="Z3292" t="s">
        <v>67</v>
      </c>
      <c r="AA3292" t="s">
        <v>135</v>
      </c>
      <c r="AB3292" t="s">
        <v>683</v>
      </c>
      <c r="AC3292" t="s">
        <v>70</v>
      </c>
      <c r="AD3292" t="s">
        <v>196</v>
      </c>
    </row>
    <row r="3293" spans="1:30" hidden="1" x14ac:dyDescent="0.3">
      <c r="A3293" t="s">
        <v>13842</v>
      </c>
      <c r="B3293" t="s">
        <v>13843</v>
      </c>
      <c r="C3293" s="1" t="str">
        <f t="shared" si="544"/>
        <v>21:0506</v>
      </c>
      <c r="D3293" s="1" t="str">
        <f>HYPERLINK("http://geochem.nrcan.gc.ca/cdogs/content/svy/svy_e.htm", "")</f>
        <v/>
      </c>
      <c r="G3293" s="1" t="str">
        <f>HYPERLINK("http://geochem.nrcan.gc.ca/cdogs/content/cr_/cr_00060_e.htm", "60")</f>
        <v>60</v>
      </c>
      <c r="J3293" t="s">
        <v>161</v>
      </c>
      <c r="K3293" t="s">
        <v>162</v>
      </c>
      <c r="L3293">
        <v>49</v>
      </c>
      <c r="M3293" t="s">
        <v>163</v>
      </c>
      <c r="N3293">
        <v>954</v>
      </c>
      <c r="O3293" t="s">
        <v>135</v>
      </c>
      <c r="P3293" t="s">
        <v>145</v>
      </c>
      <c r="Q3293" t="s">
        <v>55</v>
      </c>
      <c r="R3293" t="s">
        <v>169</v>
      </c>
      <c r="S3293" t="s">
        <v>37</v>
      </c>
      <c r="T3293" t="s">
        <v>40</v>
      </c>
      <c r="U3293" t="s">
        <v>1060</v>
      </c>
      <c r="V3293" t="s">
        <v>47</v>
      </c>
      <c r="W3293" t="s">
        <v>40</v>
      </c>
      <c r="X3293" t="s">
        <v>39</v>
      </c>
      <c r="Y3293" t="s">
        <v>37</v>
      </c>
      <c r="Z3293" t="s">
        <v>134</v>
      </c>
      <c r="AA3293" t="s">
        <v>135</v>
      </c>
      <c r="AB3293" t="s">
        <v>1090</v>
      </c>
      <c r="AC3293" t="s">
        <v>1522</v>
      </c>
      <c r="AD3293" t="s">
        <v>170</v>
      </c>
    </row>
    <row r="3294" spans="1:30" hidden="1" x14ac:dyDescent="0.3">
      <c r="A3294" t="s">
        <v>13844</v>
      </c>
      <c r="B3294" t="s">
        <v>13845</v>
      </c>
      <c r="C3294" s="1" t="str">
        <f t="shared" si="544"/>
        <v>21:0506</v>
      </c>
      <c r="D3294" s="1" t="str">
        <f t="shared" ref="D3294:D3311" si="554">HYPERLINK("http://geochem.nrcan.gc.ca/cdogs/content/svy/svy210168_e.htm", "21:0168")</f>
        <v>21:0168</v>
      </c>
      <c r="E3294" t="s">
        <v>13820</v>
      </c>
      <c r="F3294" t="s">
        <v>13846</v>
      </c>
      <c r="H3294">
        <v>54.104953899999998</v>
      </c>
      <c r="I3294">
        <v>-61.716501000000001</v>
      </c>
      <c r="J3294" s="1" t="str">
        <f t="shared" ref="J3294:J3311" si="555">HYPERLINK("http://geochem.nrcan.gc.ca/cdogs/content/kwd/kwd020027_e.htm", "NGR lake sediment grab sample")</f>
        <v>NGR lake sediment grab sample</v>
      </c>
      <c r="K3294" s="1" t="str">
        <f t="shared" ref="K3294:K3311" si="556">HYPERLINK("http://geochem.nrcan.gc.ca/cdogs/content/kwd/kwd080006_e.htm", "&lt;177 micron (NGR)")</f>
        <v>&lt;177 micron (NGR)</v>
      </c>
      <c r="L3294">
        <v>49</v>
      </c>
      <c r="M3294" t="s">
        <v>65</v>
      </c>
      <c r="N3294">
        <v>955</v>
      </c>
      <c r="O3294" t="s">
        <v>247</v>
      </c>
      <c r="P3294" t="s">
        <v>176</v>
      </c>
      <c r="Q3294" t="s">
        <v>55</v>
      </c>
      <c r="R3294" t="s">
        <v>131</v>
      </c>
      <c r="S3294" t="s">
        <v>95</v>
      </c>
      <c r="T3294" t="s">
        <v>40</v>
      </c>
      <c r="U3294" t="s">
        <v>304</v>
      </c>
      <c r="V3294" t="s">
        <v>233</v>
      </c>
      <c r="W3294" t="s">
        <v>40</v>
      </c>
      <c r="X3294" t="s">
        <v>43</v>
      </c>
      <c r="Y3294" t="s">
        <v>95</v>
      </c>
      <c r="Z3294" t="s">
        <v>67</v>
      </c>
      <c r="AA3294" t="s">
        <v>204</v>
      </c>
      <c r="AB3294" t="s">
        <v>2065</v>
      </c>
      <c r="AC3294" t="s">
        <v>47</v>
      </c>
      <c r="AD3294" t="s">
        <v>241</v>
      </c>
    </row>
    <row r="3295" spans="1:30" hidden="1" x14ac:dyDescent="0.3">
      <c r="A3295" t="s">
        <v>13847</v>
      </c>
      <c r="B3295" t="s">
        <v>13848</v>
      </c>
      <c r="C3295" s="1" t="str">
        <f t="shared" si="544"/>
        <v>21:0506</v>
      </c>
      <c r="D3295" s="1" t="str">
        <f t="shared" si="554"/>
        <v>21:0168</v>
      </c>
      <c r="E3295" t="s">
        <v>13820</v>
      </c>
      <c r="F3295" t="s">
        <v>13849</v>
      </c>
      <c r="H3295">
        <v>54.104953899999998</v>
      </c>
      <c r="I3295">
        <v>-61.716501000000001</v>
      </c>
      <c r="J3295" s="1" t="str">
        <f t="shared" si="555"/>
        <v>NGR lake sediment grab sample</v>
      </c>
      <c r="K3295" s="1" t="str">
        <f t="shared" si="556"/>
        <v>&lt;177 micron (NGR)</v>
      </c>
      <c r="L3295">
        <v>49</v>
      </c>
      <c r="M3295" t="s">
        <v>52</v>
      </c>
      <c r="N3295">
        <v>956</v>
      </c>
      <c r="O3295" t="s">
        <v>571</v>
      </c>
      <c r="P3295" t="s">
        <v>36</v>
      </c>
      <c r="Q3295" t="s">
        <v>95</v>
      </c>
      <c r="R3295" t="s">
        <v>38</v>
      </c>
      <c r="S3295" t="s">
        <v>39</v>
      </c>
      <c r="T3295" t="s">
        <v>40</v>
      </c>
      <c r="U3295" t="s">
        <v>391</v>
      </c>
      <c r="V3295" t="s">
        <v>264</v>
      </c>
      <c r="W3295" t="s">
        <v>40</v>
      </c>
      <c r="X3295" t="s">
        <v>43</v>
      </c>
      <c r="Y3295" t="s">
        <v>95</v>
      </c>
      <c r="Z3295" t="s">
        <v>164</v>
      </c>
      <c r="AA3295" t="s">
        <v>135</v>
      </c>
      <c r="AB3295" t="s">
        <v>462</v>
      </c>
      <c r="AC3295" t="s">
        <v>596</v>
      </c>
      <c r="AD3295" t="s">
        <v>115</v>
      </c>
    </row>
    <row r="3296" spans="1:30" hidden="1" x14ac:dyDescent="0.3">
      <c r="A3296" t="s">
        <v>13850</v>
      </c>
      <c r="B3296" t="s">
        <v>13851</v>
      </c>
      <c r="C3296" s="1" t="str">
        <f t="shared" si="544"/>
        <v>21:0506</v>
      </c>
      <c r="D3296" s="1" t="str">
        <f t="shared" si="554"/>
        <v>21:0168</v>
      </c>
      <c r="E3296" t="s">
        <v>13852</v>
      </c>
      <c r="F3296" t="s">
        <v>13853</v>
      </c>
      <c r="H3296">
        <v>54.123316199999998</v>
      </c>
      <c r="I3296">
        <v>-61.676529199999997</v>
      </c>
      <c r="J3296" s="1" t="str">
        <f t="shared" si="555"/>
        <v>NGR lake sediment grab sample</v>
      </c>
      <c r="K3296" s="1" t="str">
        <f t="shared" si="556"/>
        <v>&lt;177 micron (NGR)</v>
      </c>
      <c r="L3296">
        <v>49</v>
      </c>
      <c r="M3296" t="s">
        <v>142</v>
      </c>
      <c r="N3296">
        <v>957</v>
      </c>
      <c r="O3296" t="s">
        <v>169</v>
      </c>
      <c r="P3296" t="s">
        <v>153</v>
      </c>
      <c r="Q3296" t="s">
        <v>68</v>
      </c>
      <c r="R3296" t="s">
        <v>37</v>
      </c>
      <c r="S3296" t="s">
        <v>95</v>
      </c>
      <c r="T3296" t="s">
        <v>40</v>
      </c>
      <c r="U3296" t="s">
        <v>143</v>
      </c>
      <c r="V3296" t="s">
        <v>649</v>
      </c>
      <c r="W3296" t="s">
        <v>40</v>
      </c>
      <c r="X3296" t="s">
        <v>43</v>
      </c>
      <c r="Y3296" t="s">
        <v>95</v>
      </c>
      <c r="Z3296" t="s">
        <v>67</v>
      </c>
      <c r="AA3296" t="s">
        <v>204</v>
      </c>
      <c r="AB3296" t="s">
        <v>338</v>
      </c>
      <c r="AC3296" t="s">
        <v>947</v>
      </c>
      <c r="AD3296" t="s">
        <v>45</v>
      </c>
    </row>
    <row r="3297" spans="1:30" hidden="1" x14ac:dyDescent="0.3">
      <c r="A3297" t="s">
        <v>13854</v>
      </c>
      <c r="B3297" t="s">
        <v>13855</v>
      </c>
      <c r="C3297" s="1" t="str">
        <f t="shared" si="544"/>
        <v>21:0506</v>
      </c>
      <c r="D3297" s="1" t="str">
        <f t="shared" si="554"/>
        <v>21:0168</v>
      </c>
      <c r="E3297" t="s">
        <v>13856</v>
      </c>
      <c r="F3297" t="s">
        <v>13857</v>
      </c>
      <c r="H3297">
        <v>54.205991099999999</v>
      </c>
      <c r="I3297">
        <v>-61.669931200000001</v>
      </c>
      <c r="J3297" s="1" t="str">
        <f t="shared" si="555"/>
        <v>NGR lake sediment grab sample</v>
      </c>
      <c r="K3297" s="1" t="str">
        <f t="shared" si="556"/>
        <v>&lt;177 micron (NGR)</v>
      </c>
      <c r="L3297">
        <v>49</v>
      </c>
      <c r="M3297" t="s">
        <v>150</v>
      </c>
      <c r="N3297">
        <v>958</v>
      </c>
      <c r="O3297" t="s">
        <v>104</v>
      </c>
      <c r="P3297" t="s">
        <v>202</v>
      </c>
      <c r="Q3297" t="s">
        <v>136</v>
      </c>
      <c r="R3297" t="s">
        <v>136</v>
      </c>
      <c r="S3297" t="s">
        <v>95</v>
      </c>
      <c r="T3297" t="s">
        <v>40</v>
      </c>
      <c r="U3297" t="s">
        <v>211</v>
      </c>
      <c r="V3297" t="s">
        <v>144</v>
      </c>
      <c r="W3297" t="s">
        <v>40</v>
      </c>
      <c r="X3297" t="s">
        <v>43</v>
      </c>
      <c r="Y3297" t="s">
        <v>95</v>
      </c>
      <c r="Z3297" t="s">
        <v>67</v>
      </c>
      <c r="AA3297" t="s">
        <v>204</v>
      </c>
      <c r="AB3297" t="s">
        <v>1807</v>
      </c>
      <c r="AC3297" t="s">
        <v>97</v>
      </c>
      <c r="AD3297" t="s">
        <v>107</v>
      </c>
    </row>
    <row r="3298" spans="1:30" hidden="1" x14ac:dyDescent="0.3">
      <c r="A3298" t="s">
        <v>13858</v>
      </c>
      <c r="B3298" t="s">
        <v>13859</v>
      </c>
      <c r="C3298" s="1" t="str">
        <f t="shared" si="544"/>
        <v>21:0506</v>
      </c>
      <c r="D3298" s="1" t="str">
        <f t="shared" si="554"/>
        <v>21:0168</v>
      </c>
      <c r="E3298" t="s">
        <v>13860</v>
      </c>
      <c r="F3298" t="s">
        <v>13861</v>
      </c>
      <c r="H3298">
        <v>54.226382800000003</v>
      </c>
      <c r="I3298">
        <v>-61.638288000000003</v>
      </c>
      <c r="J3298" s="1" t="str">
        <f t="shared" si="555"/>
        <v>NGR lake sediment grab sample</v>
      </c>
      <c r="K3298" s="1" t="str">
        <f t="shared" si="556"/>
        <v>&lt;177 micron (NGR)</v>
      </c>
      <c r="L3298">
        <v>49</v>
      </c>
      <c r="M3298" t="s">
        <v>175</v>
      </c>
      <c r="N3298">
        <v>959</v>
      </c>
      <c r="O3298" t="s">
        <v>2678</v>
      </c>
      <c r="P3298" t="s">
        <v>66</v>
      </c>
      <c r="Q3298" t="s">
        <v>131</v>
      </c>
      <c r="R3298" t="s">
        <v>153</v>
      </c>
      <c r="S3298" t="s">
        <v>145</v>
      </c>
      <c r="T3298" t="s">
        <v>40</v>
      </c>
      <c r="U3298" t="s">
        <v>7371</v>
      </c>
      <c r="V3298" t="s">
        <v>728</v>
      </c>
      <c r="W3298" t="s">
        <v>649</v>
      </c>
      <c r="X3298" t="s">
        <v>43</v>
      </c>
      <c r="Y3298" t="s">
        <v>38</v>
      </c>
      <c r="Z3298" t="s">
        <v>135</v>
      </c>
      <c r="AA3298" t="s">
        <v>44</v>
      </c>
      <c r="AB3298" t="s">
        <v>104</v>
      </c>
      <c r="AC3298" t="s">
        <v>213</v>
      </c>
      <c r="AD3298" t="s">
        <v>115</v>
      </c>
    </row>
    <row r="3299" spans="1:30" hidden="1" x14ac:dyDescent="0.3">
      <c r="A3299" t="s">
        <v>13862</v>
      </c>
      <c r="B3299" t="s">
        <v>13863</v>
      </c>
      <c r="C3299" s="1" t="str">
        <f t="shared" si="544"/>
        <v>21:0506</v>
      </c>
      <c r="D3299" s="1" t="str">
        <f t="shared" si="554"/>
        <v>21:0168</v>
      </c>
      <c r="E3299" t="s">
        <v>13864</v>
      </c>
      <c r="F3299" t="s">
        <v>13865</v>
      </c>
      <c r="H3299">
        <v>54.2673177</v>
      </c>
      <c r="I3299">
        <v>-61.609329500000001</v>
      </c>
      <c r="J3299" s="1" t="str">
        <f t="shared" si="555"/>
        <v>NGR lake sediment grab sample</v>
      </c>
      <c r="K3299" s="1" t="str">
        <f t="shared" si="556"/>
        <v>&lt;177 micron (NGR)</v>
      </c>
      <c r="L3299">
        <v>49</v>
      </c>
      <c r="M3299" t="s">
        <v>184</v>
      </c>
      <c r="N3299">
        <v>960</v>
      </c>
      <c r="O3299" t="s">
        <v>116</v>
      </c>
      <c r="P3299" t="s">
        <v>204</v>
      </c>
      <c r="Q3299" t="s">
        <v>37</v>
      </c>
      <c r="R3299" t="s">
        <v>202</v>
      </c>
      <c r="S3299" t="s">
        <v>37</v>
      </c>
      <c r="T3299" t="s">
        <v>40</v>
      </c>
      <c r="U3299" t="s">
        <v>13755</v>
      </c>
      <c r="V3299" t="s">
        <v>133</v>
      </c>
      <c r="W3299" t="s">
        <v>248</v>
      </c>
      <c r="X3299" t="s">
        <v>740</v>
      </c>
      <c r="Y3299" t="s">
        <v>37</v>
      </c>
      <c r="Z3299" t="s">
        <v>135</v>
      </c>
      <c r="AA3299" t="s">
        <v>58</v>
      </c>
      <c r="AB3299" t="s">
        <v>566</v>
      </c>
      <c r="AC3299" t="s">
        <v>13866</v>
      </c>
      <c r="AD3299" t="s">
        <v>155</v>
      </c>
    </row>
    <row r="3300" spans="1:30" hidden="1" x14ac:dyDescent="0.3">
      <c r="A3300" t="s">
        <v>13867</v>
      </c>
      <c r="B3300" t="s">
        <v>13868</v>
      </c>
      <c r="C3300" s="1" t="str">
        <f t="shared" ref="C3300:C3363" si="557">HYPERLINK("http://geochem.nrcan.gc.ca/cdogs/content/bdl/bdl210506_e.htm", "21:0506")</f>
        <v>21:0506</v>
      </c>
      <c r="D3300" s="1" t="str">
        <f t="shared" si="554"/>
        <v>21:0168</v>
      </c>
      <c r="E3300" t="s">
        <v>13869</v>
      </c>
      <c r="F3300" t="s">
        <v>13870</v>
      </c>
      <c r="H3300">
        <v>54.274137899999999</v>
      </c>
      <c r="I3300">
        <v>-61.534059300000003</v>
      </c>
      <c r="J3300" s="1" t="str">
        <f t="shared" si="555"/>
        <v>NGR lake sediment grab sample</v>
      </c>
      <c r="K3300" s="1" t="str">
        <f t="shared" si="556"/>
        <v>&lt;177 micron (NGR)</v>
      </c>
      <c r="L3300">
        <v>49</v>
      </c>
      <c r="M3300" t="s">
        <v>191</v>
      </c>
      <c r="N3300">
        <v>961</v>
      </c>
      <c r="O3300" t="s">
        <v>364</v>
      </c>
      <c r="P3300" t="s">
        <v>256</v>
      </c>
      <c r="Q3300" t="s">
        <v>68</v>
      </c>
      <c r="R3300" t="s">
        <v>165</v>
      </c>
      <c r="S3300" t="s">
        <v>92</v>
      </c>
      <c r="T3300" t="s">
        <v>40</v>
      </c>
      <c r="U3300" t="s">
        <v>3445</v>
      </c>
      <c r="V3300" t="s">
        <v>351</v>
      </c>
      <c r="W3300" t="s">
        <v>40</v>
      </c>
      <c r="X3300" t="s">
        <v>70</v>
      </c>
      <c r="Y3300" t="s">
        <v>55</v>
      </c>
      <c r="Z3300" t="s">
        <v>204</v>
      </c>
      <c r="AA3300" t="s">
        <v>134</v>
      </c>
      <c r="AB3300" t="s">
        <v>6994</v>
      </c>
      <c r="AC3300" t="s">
        <v>3511</v>
      </c>
      <c r="AD3300" t="s">
        <v>354</v>
      </c>
    </row>
    <row r="3301" spans="1:30" hidden="1" x14ac:dyDescent="0.3">
      <c r="A3301" t="s">
        <v>13871</v>
      </c>
      <c r="B3301" t="s">
        <v>13872</v>
      </c>
      <c r="C3301" s="1" t="str">
        <f t="shared" si="557"/>
        <v>21:0506</v>
      </c>
      <c r="D3301" s="1" t="str">
        <f t="shared" si="554"/>
        <v>21:0168</v>
      </c>
      <c r="E3301" t="s">
        <v>13873</v>
      </c>
      <c r="F3301" t="s">
        <v>13874</v>
      </c>
      <c r="H3301">
        <v>54.274822200000003</v>
      </c>
      <c r="I3301">
        <v>-61.4782984</v>
      </c>
      <c r="J3301" s="1" t="str">
        <f t="shared" si="555"/>
        <v>NGR lake sediment grab sample</v>
      </c>
      <c r="K3301" s="1" t="str">
        <f t="shared" si="556"/>
        <v>&lt;177 micron (NGR)</v>
      </c>
      <c r="L3301">
        <v>49</v>
      </c>
      <c r="M3301" t="s">
        <v>201</v>
      </c>
      <c r="N3301">
        <v>962</v>
      </c>
      <c r="O3301" t="s">
        <v>337</v>
      </c>
      <c r="P3301" t="s">
        <v>165</v>
      </c>
      <c r="Q3301" t="s">
        <v>37</v>
      </c>
      <c r="R3301" t="s">
        <v>54</v>
      </c>
      <c r="S3301" t="s">
        <v>79</v>
      </c>
      <c r="T3301" t="s">
        <v>40</v>
      </c>
      <c r="U3301" t="s">
        <v>13875</v>
      </c>
      <c r="V3301" t="s">
        <v>689</v>
      </c>
      <c r="W3301" t="s">
        <v>40</v>
      </c>
      <c r="X3301" t="s">
        <v>39</v>
      </c>
      <c r="Y3301" t="s">
        <v>95</v>
      </c>
      <c r="Z3301" t="s">
        <v>204</v>
      </c>
      <c r="AA3301" t="s">
        <v>67</v>
      </c>
      <c r="AB3301" t="s">
        <v>2271</v>
      </c>
      <c r="AC3301" t="s">
        <v>565</v>
      </c>
      <c r="AD3301" t="s">
        <v>1060</v>
      </c>
    </row>
    <row r="3302" spans="1:30" hidden="1" x14ac:dyDescent="0.3">
      <c r="A3302" t="s">
        <v>13876</v>
      </c>
      <c r="B3302" t="s">
        <v>13877</v>
      </c>
      <c r="C3302" s="1" t="str">
        <f t="shared" si="557"/>
        <v>21:0506</v>
      </c>
      <c r="D3302" s="1" t="str">
        <f t="shared" si="554"/>
        <v>21:0168</v>
      </c>
      <c r="E3302" t="s">
        <v>13878</v>
      </c>
      <c r="F3302" t="s">
        <v>13879</v>
      </c>
      <c r="H3302">
        <v>54.278315200000002</v>
      </c>
      <c r="I3302">
        <v>-61.4213989</v>
      </c>
      <c r="J3302" s="1" t="str">
        <f t="shared" si="555"/>
        <v>NGR lake sediment grab sample</v>
      </c>
      <c r="K3302" s="1" t="str">
        <f t="shared" si="556"/>
        <v>&lt;177 micron (NGR)</v>
      </c>
      <c r="L3302">
        <v>49</v>
      </c>
      <c r="M3302" t="s">
        <v>210</v>
      </c>
      <c r="N3302">
        <v>963</v>
      </c>
      <c r="O3302" t="s">
        <v>58</v>
      </c>
      <c r="P3302" t="s">
        <v>192</v>
      </c>
      <c r="Q3302" t="s">
        <v>39</v>
      </c>
      <c r="R3302" t="s">
        <v>202</v>
      </c>
      <c r="S3302" t="s">
        <v>169</v>
      </c>
      <c r="T3302" t="s">
        <v>194</v>
      </c>
      <c r="U3302" t="s">
        <v>1174</v>
      </c>
      <c r="V3302" t="s">
        <v>1337</v>
      </c>
      <c r="W3302" t="s">
        <v>117</v>
      </c>
      <c r="X3302" t="s">
        <v>43</v>
      </c>
      <c r="Y3302" t="s">
        <v>136</v>
      </c>
      <c r="Z3302" t="s">
        <v>35</v>
      </c>
      <c r="AA3302" t="s">
        <v>44</v>
      </c>
      <c r="AB3302" t="s">
        <v>636</v>
      </c>
      <c r="AC3302" t="s">
        <v>620</v>
      </c>
      <c r="AD3302" t="s">
        <v>71</v>
      </c>
    </row>
    <row r="3303" spans="1:30" hidden="1" x14ac:dyDescent="0.3">
      <c r="A3303" t="s">
        <v>13880</v>
      </c>
      <c r="B3303" t="s">
        <v>13881</v>
      </c>
      <c r="C3303" s="1" t="str">
        <f t="shared" si="557"/>
        <v>21:0506</v>
      </c>
      <c r="D3303" s="1" t="str">
        <f t="shared" si="554"/>
        <v>21:0168</v>
      </c>
      <c r="E3303" t="s">
        <v>13882</v>
      </c>
      <c r="F3303" t="s">
        <v>13883</v>
      </c>
      <c r="H3303">
        <v>54.274472000000003</v>
      </c>
      <c r="I3303">
        <v>-61.386389700000002</v>
      </c>
      <c r="J3303" s="1" t="str">
        <f t="shared" si="555"/>
        <v>NGR lake sediment grab sample</v>
      </c>
      <c r="K3303" s="1" t="str">
        <f t="shared" si="556"/>
        <v>&lt;177 micron (NGR)</v>
      </c>
      <c r="L3303">
        <v>49</v>
      </c>
      <c r="M3303" t="s">
        <v>221</v>
      </c>
      <c r="N3303">
        <v>964</v>
      </c>
      <c r="O3303" t="s">
        <v>58</v>
      </c>
      <c r="P3303" t="s">
        <v>35</v>
      </c>
      <c r="Q3303" t="s">
        <v>136</v>
      </c>
      <c r="R3303" t="s">
        <v>119</v>
      </c>
      <c r="S3303" t="s">
        <v>131</v>
      </c>
      <c r="T3303" t="s">
        <v>40</v>
      </c>
      <c r="U3303" t="s">
        <v>13884</v>
      </c>
      <c r="V3303" t="s">
        <v>714</v>
      </c>
      <c r="W3303" t="s">
        <v>117</v>
      </c>
      <c r="X3303" t="s">
        <v>179</v>
      </c>
      <c r="Y3303" t="s">
        <v>131</v>
      </c>
      <c r="Z3303" t="s">
        <v>35</v>
      </c>
      <c r="AA3303" t="s">
        <v>258</v>
      </c>
      <c r="AB3303" t="s">
        <v>437</v>
      </c>
      <c r="AC3303" t="s">
        <v>2195</v>
      </c>
      <c r="AD3303" t="s">
        <v>71</v>
      </c>
    </row>
    <row r="3304" spans="1:30" hidden="1" x14ac:dyDescent="0.3">
      <c r="A3304" t="s">
        <v>13885</v>
      </c>
      <c r="B3304" t="s">
        <v>13886</v>
      </c>
      <c r="C3304" s="1" t="str">
        <f t="shared" si="557"/>
        <v>21:0506</v>
      </c>
      <c r="D3304" s="1" t="str">
        <f t="shared" si="554"/>
        <v>21:0168</v>
      </c>
      <c r="E3304" t="s">
        <v>13887</v>
      </c>
      <c r="F3304" t="s">
        <v>13888</v>
      </c>
      <c r="H3304">
        <v>54.286141999999998</v>
      </c>
      <c r="I3304">
        <v>-61.374549500000001</v>
      </c>
      <c r="J3304" s="1" t="str">
        <f t="shared" si="555"/>
        <v>NGR lake sediment grab sample</v>
      </c>
      <c r="K3304" s="1" t="str">
        <f t="shared" si="556"/>
        <v>&lt;177 micron (NGR)</v>
      </c>
      <c r="L3304">
        <v>49</v>
      </c>
      <c r="M3304" t="s">
        <v>230</v>
      </c>
      <c r="N3304">
        <v>965</v>
      </c>
      <c r="O3304" t="s">
        <v>789</v>
      </c>
      <c r="P3304" t="s">
        <v>359</v>
      </c>
      <c r="Q3304" t="s">
        <v>39</v>
      </c>
      <c r="R3304" t="s">
        <v>176</v>
      </c>
      <c r="S3304" t="s">
        <v>131</v>
      </c>
      <c r="T3304" t="s">
        <v>248</v>
      </c>
      <c r="U3304" t="s">
        <v>1048</v>
      </c>
      <c r="V3304" t="s">
        <v>884</v>
      </c>
      <c r="W3304" t="s">
        <v>248</v>
      </c>
      <c r="X3304" t="s">
        <v>43</v>
      </c>
      <c r="Y3304" t="s">
        <v>131</v>
      </c>
      <c r="Z3304" t="s">
        <v>263</v>
      </c>
      <c r="AA3304" t="s">
        <v>122</v>
      </c>
      <c r="AB3304" t="s">
        <v>3978</v>
      </c>
      <c r="AC3304" t="s">
        <v>714</v>
      </c>
      <c r="AD3304" t="s">
        <v>605</v>
      </c>
    </row>
    <row r="3305" spans="1:30" hidden="1" x14ac:dyDescent="0.3">
      <c r="A3305" t="s">
        <v>13889</v>
      </c>
      <c r="B3305" t="s">
        <v>13890</v>
      </c>
      <c r="C3305" s="1" t="str">
        <f t="shared" si="557"/>
        <v>21:0506</v>
      </c>
      <c r="D3305" s="1" t="str">
        <f t="shared" si="554"/>
        <v>21:0168</v>
      </c>
      <c r="E3305" t="s">
        <v>13891</v>
      </c>
      <c r="F3305" t="s">
        <v>13892</v>
      </c>
      <c r="H3305">
        <v>54.7763183</v>
      </c>
      <c r="I3305">
        <v>-61.368631000000001</v>
      </c>
      <c r="J3305" s="1" t="str">
        <f t="shared" si="555"/>
        <v>NGR lake sediment grab sample</v>
      </c>
      <c r="K3305" s="1" t="str">
        <f t="shared" si="556"/>
        <v>&lt;177 micron (NGR)</v>
      </c>
      <c r="L3305">
        <v>49</v>
      </c>
      <c r="M3305" t="s">
        <v>238</v>
      </c>
      <c r="N3305">
        <v>966</v>
      </c>
      <c r="O3305" t="s">
        <v>423</v>
      </c>
      <c r="P3305" t="s">
        <v>164</v>
      </c>
      <c r="Q3305" t="s">
        <v>95</v>
      </c>
      <c r="R3305" t="s">
        <v>130</v>
      </c>
      <c r="S3305" t="s">
        <v>202</v>
      </c>
      <c r="T3305" t="s">
        <v>40</v>
      </c>
      <c r="U3305" t="s">
        <v>900</v>
      </c>
      <c r="V3305" t="s">
        <v>598</v>
      </c>
      <c r="W3305" t="s">
        <v>40</v>
      </c>
      <c r="X3305" t="s">
        <v>43</v>
      </c>
      <c r="Y3305" t="s">
        <v>55</v>
      </c>
      <c r="Z3305" t="s">
        <v>214</v>
      </c>
      <c r="AA3305" t="s">
        <v>258</v>
      </c>
      <c r="AB3305" t="s">
        <v>134</v>
      </c>
      <c r="AC3305" t="s">
        <v>47</v>
      </c>
      <c r="AD3305" t="s">
        <v>107</v>
      </c>
    </row>
    <row r="3306" spans="1:30" hidden="1" x14ac:dyDescent="0.3">
      <c r="A3306" t="s">
        <v>13893</v>
      </c>
      <c r="B3306" t="s">
        <v>13894</v>
      </c>
      <c r="C3306" s="1" t="str">
        <f t="shared" si="557"/>
        <v>21:0506</v>
      </c>
      <c r="D3306" s="1" t="str">
        <f t="shared" si="554"/>
        <v>21:0168</v>
      </c>
      <c r="E3306" t="s">
        <v>13895</v>
      </c>
      <c r="F3306" t="s">
        <v>13896</v>
      </c>
      <c r="H3306">
        <v>54.756068399999997</v>
      </c>
      <c r="I3306">
        <v>-61.3935338</v>
      </c>
      <c r="J3306" s="1" t="str">
        <f t="shared" si="555"/>
        <v>NGR lake sediment grab sample</v>
      </c>
      <c r="K3306" s="1" t="str">
        <f t="shared" si="556"/>
        <v>&lt;177 micron (NGR)</v>
      </c>
      <c r="L3306">
        <v>49</v>
      </c>
      <c r="M3306" t="s">
        <v>246</v>
      </c>
      <c r="N3306">
        <v>967</v>
      </c>
      <c r="O3306" t="s">
        <v>414</v>
      </c>
      <c r="P3306" t="s">
        <v>164</v>
      </c>
      <c r="Q3306" t="s">
        <v>95</v>
      </c>
      <c r="R3306" t="s">
        <v>153</v>
      </c>
      <c r="S3306" t="s">
        <v>131</v>
      </c>
      <c r="T3306" t="s">
        <v>40</v>
      </c>
      <c r="U3306" t="s">
        <v>3987</v>
      </c>
      <c r="V3306" t="s">
        <v>47</v>
      </c>
      <c r="W3306" t="s">
        <v>40</v>
      </c>
      <c r="X3306" t="s">
        <v>43</v>
      </c>
      <c r="Y3306" t="s">
        <v>95</v>
      </c>
      <c r="Z3306" t="s">
        <v>135</v>
      </c>
      <c r="AA3306" t="s">
        <v>214</v>
      </c>
      <c r="AB3306" t="s">
        <v>1633</v>
      </c>
      <c r="AC3306" t="s">
        <v>233</v>
      </c>
      <c r="AD3306" t="s">
        <v>58</v>
      </c>
    </row>
    <row r="3307" spans="1:30" hidden="1" x14ac:dyDescent="0.3">
      <c r="A3307" t="s">
        <v>13897</v>
      </c>
      <c r="B3307" t="s">
        <v>13898</v>
      </c>
      <c r="C3307" s="1" t="str">
        <f t="shared" si="557"/>
        <v>21:0506</v>
      </c>
      <c r="D3307" s="1" t="str">
        <f t="shared" si="554"/>
        <v>21:0168</v>
      </c>
      <c r="E3307" t="s">
        <v>13899</v>
      </c>
      <c r="F3307" t="s">
        <v>13900</v>
      </c>
      <c r="H3307">
        <v>54.757831600000003</v>
      </c>
      <c r="I3307">
        <v>-61.825592399999998</v>
      </c>
      <c r="J3307" s="1" t="str">
        <f t="shared" si="555"/>
        <v>NGR lake sediment grab sample</v>
      </c>
      <c r="K3307" s="1" t="str">
        <f t="shared" si="556"/>
        <v>&lt;177 micron (NGR)</v>
      </c>
      <c r="L3307">
        <v>50</v>
      </c>
      <c r="M3307" t="s">
        <v>34</v>
      </c>
      <c r="N3307">
        <v>968</v>
      </c>
      <c r="O3307" t="s">
        <v>383</v>
      </c>
      <c r="P3307" t="s">
        <v>176</v>
      </c>
      <c r="Q3307" t="s">
        <v>95</v>
      </c>
      <c r="R3307" t="s">
        <v>153</v>
      </c>
      <c r="S3307" t="s">
        <v>68</v>
      </c>
      <c r="T3307" t="s">
        <v>40</v>
      </c>
      <c r="U3307" t="s">
        <v>1241</v>
      </c>
      <c r="V3307" t="s">
        <v>248</v>
      </c>
      <c r="W3307" t="s">
        <v>40</v>
      </c>
      <c r="X3307" t="s">
        <v>43</v>
      </c>
      <c r="Y3307" t="s">
        <v>95</v>
      </c>
      <c r="Z3307" t="s">
        <v>164</v>
      </c>
      <c r="AA3307" t="s">
        <v>204</v>
      </c>
      <c r="AB3307" t="s">
        <v>3060</v>
      </c>
      <c r="AC3307" t="s">
        <v>144</v>
      </c>
      <c r="AD3307" t="s">
        <v>258</v>
      </c>
    </row>
    <row r="3308" spans="1:30" hidden="1" x14ac:dyDescent="0.3">
      <c r="A3308" t="s">
        <v>13901</v>
      </c>
      <c r="B3308" t="s">
        <v>13902</v>
      </c>
      <c r="C3308" s="1" t="str">
        <f t="shared" si="557"/>
        <v>21:0506</v>
      </c>
      <c r="D3308" s="1" t="str">
        <f t="shared" si="554"/>
        <v>21:0168</v>
      </c>
      <c r="E3308" t="s">
        <v>13903</v>
      </c>
      <c r="F3308" t="s">
        <v>13904</v>
      </c>
      <c r="H3308">
        <v>54.746997999999998</v>
      </c>
      <c r="I3308">
        <v>-61.4437207</v>
      </c>
      <c r="J3308" s="1" t="str">
        <f t="shared" si="555"/>
        <v>NGR lake sediment grab sample</v>
      </c>
      <c r="K3308" s="1" t="str">
        <f t="shared" si="556"/>
        <v>&lt;177 micron (NGR)</v>
      </c>
      <c r="L3308">
        <v>50</v>
      </c>
      <c r="M3308" t="s">
        <v>76</v>
      </c>
      <c r="N3308">
        <v>969</v>
      </c>
      <c r="O3308" t="s">
        <v>414</v>
      </c>
      <c r="P3308" t="s">
        <v>193</v>
      </c>
      <c r="Q3308" t="s">
        <v>95</v>
      </c>
      <c r="R3308" t="s">
        <v>54</v>
      </c>
      <c r="S3308" t="s">
        <v>92</v>
      </c>
      <c r="T3308" t="s">
        <v>40</v>
      </c>
      <c r="U3308" t="s">
        <v>336</v>
      </c>
      <c r="V3308" t="s">
        <v>167</v>
      </c>
      <c r="W3308" t="s">
        <v>40</v>
      </c>
      <c r="X3308" t="s">
        <v>43</v>
      </c>
      <c r="Y3308" t="s">
        <v>39</v>
      </c>
      <c r="Z3308" t="s">
        <v>263</v>
      </c>
      <c r="AA3308" t="s">
        <v>135</v>
      </c>
      <c r="AB3308" t="s">
        <v>450</v>
      </c>
      <c r="AC3308" t="s">
        <v>233</v>
      </c>
      <c r="AD3308" t="s">
        <v>107</v>
      </c>
    </row>
    <row r="3309" spans="1:30" hidden="1" x14ac:dyDescent="0.3">
      <c r="A3309" t="s">
        <v>13905</v>
      </c>
      <c r="B3309" t="s">
        <v>13906</v>
      </c>
      <c r="C3309" s="1" t="str">
        <f t="shared" si="557"/>
        <v>21:0506</v>
      </c>
      <c r="D3309" s="1" t="str">
        <f t="shared" si="554"/>
        <v>21:0168</v>
      </c>
      <c r="E3309" t="s">
        <v>13907</v>
      </c>
      <c r="F3309" t="s">
        <v>13908</v>
      </c>
      <c r="H3309">
        <v>54.748239699999999</v>
      </c>
      <c r="I3309">
        <v>-61.530278600000003</v>
      </c>
      <c r="J3309" s="1" t="str">
        <f t="shared" si="555"/>
        <v>NGR lake sediment grab sample</v>
      </c>
      <c r="K3309" s="1" t="str">
        <f t="shared" si="556"/>
        <v>&lt;177 micron (NGR)</v>
      </c>
      <c r="L3309">
        <v>50</v>
      </c>
      <c r="M3309" t="s">
        <v>91</v>
      </c>
      <c r="N3309">
        <v>970</v>
      </c>
      <c r="O3309" t="s">
        <v>1948</v>
      </c>
      <c r="P3309" t="s">
        <v>53</v>
      </c>
      <c r="Q3309" t="s">
        <v>95</v>
      </c>
      <c r="R3309" t="s">
        <v>377</v>
      </c>
      <c r="S3309" t="s">
        <v>165</v>
      </c>
      <c r="T3309" t="s">
        <v>194</v>
      </c>
      <c r="U3309" t="s">
        <v>13909</v>
      </c>
      <c r="V3309" t="s">
        <v>316</v>
      </c>
      <c r="W3309" t="s">
        <v>194</v>
      </c>
      <c r="X3309" t="s">
        <v>179</v>
      </c>
      <c r="Y3309" t="s">
        <v>37</v>
      </c>
      <c r="Z3309" t="s">
        <v>214</v>
      </c>
      <c r="AA3309" t="s">
        <v>409</v>
      </c>
      <c r="AB3309" t="s">
        <v>529</v>
      </c>
      <c r="AC3309" t="s">
        <v>57</v>
      </c>
      <c r="AD3309" t="s">
        <v>83</v>
      </c>
    </row>
    <row r="3310" spans="1:30" hidden="1" x14ac:dyDescent="0.3">
      <c r="A3310" t="s">
        <v>13910</v>
      </c>
      <c r="B3310" t="s">
        <v>13911</v>
      </c>
      <c r="C3310" s="1" t="str">
        <f t="shared" si="557"/>
        <v>21:0506</v>
      </c>
      <c r="D3310" s="1" t="str">
        <f t="shared" si="554"/>
        <v>21:0168</v>
      </c>
      <c r="E3310" t="s">
        <v>13912</v>
      </c>
      <c r="F3310" t="s">
        <v>13913</v>
      </c>
      <c r="H3310">
        <v>54.751527899999999</v>
      </c>
      <c r="I3310">
        <v>-61.5853362</v>
      </c>
      <c r="J3310" s="1" t="str">
        <f t="shared" si="555"/>
        <v>NGR lake sediment grab sample</v>
      </c>
      <c r="K3310" s="1" t="str">
        <f t="shared" si="556"/>
        <v>&lt;177 micron (NGR)</v>
      </c>
      <c r="L3310">
        <v>50</v>
      </c>
      <c r="M3310" t="s">
        <v>102</v>
      </c>
      <c r="N3310">
        <v>971</v>
      </c>
      <c r="O3310" t="s">
        <v>241</v>
      </c>
      <c r="P3310" t="s">
        <v>204</v>
      </c>
      <c r="Q3310" t="s">
        <v>95</v>
      </c>
      <c r="R3310" t="s">
        <v>193</v>
      </c>
      <c r="S3310" t="s">
        <v>276</v>
      </c>
      <c r="T3310" t="s">
        <v>40</v>
      </c>
      <c r="U3310" t="s">
        <v>13914</v>
      </c>
      <c r="V3310" t="s">
        <v>278</v>
      </c>
      <c r="W3310" t="s">
        <v>144</v>
      </c>
      <c r="X3310" t="s">
        <v>43</v>
      </c>
      <c r="Y3310" t="s">
        <v>39</v>
      </c>
      <c r="Z3310" t="s">
        <v>337</v>
      </c>
      <c r="AA3310" t="s">
        <v>107</v>
      </c>
      <c r="AB3310" t="s">
        <v>1633</v>
      </c>
      <c r="AC3310" t="s">
        <v>239</v>
      </c>
      <c r="AD3310" t="s">
        <v>44</v>
      </c>
    </row>
    <row r="3311" spans="1:30" hidden="1" x14ac:dyDescent="0.3">
      <c r="A3311" t="s">
        <v>13915</v>
      </c>
      <c r="B3311" t="s">
        <v>13916</v>
      </c>
      <c r="C3311" s="1" t="str">
        <f t="shared" si="557"/>
        <v>21:0506</v>
      </c>
      <c r="D3311" s="1" t="str">
        <f t="shared" si="554"/>
        <v>21:0168</v>
      </c>
      <c r="E3311" t="s">
        <v>13917</v>
      </c>
      <c r="F3311" t="s">
        <v>13918</v>
      </c>
      <c r="H3311">
        <v>54.758002300000001</v>
      </c>
      <c r="I3311">
        <v>-61.643031200000003</v>
      </c>
      <c r="J3311" s="1" t="str">
        <f t="shared" si="555"/>
        <v>NGR lake sediment grab sample</v>
      </c>
      <c r="K3311" s="1" t="str">
        <f t="shared" si="556"/>
        <v>&lt;177 micron (NGR)</v>
      </c>
      <c r="L3311">
        <v>50</v>
      </c>
      <c r="M3311" t="s">
        <v>113</v>
      </c>
      <c r="N3311">
        <v>972</v>
      </c>
      <c r="O3311" t="s">
        <v>873</v>
      </c>
      <c r="P3311" t="s">
        <v>304</v>
      </c>
      <c r="Q3311" t="s">
        <v>95</v>
      </c>
      <c r="R3311" t="s">
        <v>153</v>
      </c>
      <c r="S3311" t="s">
        <v>37</v>
      </c>
      <c r="T3311" t="s">
        <v>40</v>
      </c>
      <c r="U3311" t="s">
        <v>1125</v>
      </c>
      <c r="V3311" t="s">
        <v>649</v>
      </c>
      <c r="W3311" t="s">
        <v>248</v>
      </c>
      <c r="X3311" t="s">
        <v>43</v>
      </c>
      <c r="Y3311" t="s">
        <v>95</v>
      </c>
      <c r="Z3311" t="s">
        <v>164</v>
      </c>
      <c r="AA3311" t="s">
        <v>135</v>
      </c>
      <c r="AB3311" t="s">
        <v>276</v>
      </c>
      <c r="AC3311" t="s">
        <v>144</v>
      </c>
      <c r="AD3311" t="s">
        <v>214</v>
      </c>
    </row>
    <row r="3312" spans="1:30" hidden="1" x14ac:dyDescent="0.3">
      <c r="A3312" t="s">
        <v>13919</v>
      </c>
      <c r="B3312" t="s">
        <v>13920</v>
      </c>
      <c r="C3312" s="1" t="str">
        <f t="shared" si="557"/>
        <v>21:0506</v>
      </c>
      <c r="D3312" s="1" t="str">
        <f>HYPERLINK("http://geochem.nrcan.gc.ca/cdogs/content/svy/svy_e.htm", "")</f>
        <v/>
      </c>
      <c r="G3312" s="1" t="str">
        <f>HYPERLINK("http://geochem.nrcan.gc.ca/cdogs/content/cr_/cr_00060_e.htm", "60")</f>
        <v>60</v>
      </c>
      <c r="J3312" t="s">
        <v>161</v>
      </c>
      <c r="K3312" t="s">
        <v>162</v>
      </c>
      <c r="L3312">
        <v>50</v>
      </c>
      <c r="M3312" t="s">
        <v>163</v>
      </c>
      <c r="N3312">
        <v>973</v>
      </c>
      <c r="O3312" t="s">
        <v>129</v>
      </c>
      <c r="P3312" t="s">
        <v>256</v>
      </c>
      <c r="Q3312" t="s">
        <v>37</v>
      </c>
      <c r="R3312" t="s">
        <v>169</v>
      </c>
      <c r="S3312" t="s">
        <v>68</v>
      </c>
      <c r="T3312" t="s">
        <v>40</v>
      </c>
      <c r="U3312" t="s">
        <v>5685</v>
      </c>
      <c r="V3312" t="s">
        <v>167</v>
      </c>
      <c r="W3312" t="s">
        <v>194</v>
      </c>
      <c r="X3312" t="s">
        <v>70</v>
      </c>
      <c r="Y3312" t="s">
        <v>37</v>
      </c>
      <c r="Z3312" t="s">
        <v>164</v>
      </c>
      <c r="AA3312" t="s">
        <v>214</v>
      </c>
      <c r="AB3312" t="s">
        <v>306</v>
      </c>
      <c r="AC3312" t="s">
        <v>1523</v>
      </c>
      <c r="AD3312" t="s">
        <v>324</v>
      </c>
    </row>
    <row r="3313" spans="1:30" hidden="1" x14ac:dyDescent="0.3">
      <c r="A3313" t="s">
        <v>13921</v>
      </c>
      <c r="B3313" t="s">
        <v>13922</v>
      </c>
      <c r="C3313" s="1" t="str">
        <f t="shared" si="557"/>
        <v>21:0506</v>
      </c>
      <c r="D3313" s="1" t="str">
        <f t="shared" ref="D3313:D3329" si="558">HYPERLINK("http://geochem.nrcan.gc.ca/cdogs/content/svy/svy210168_e.htm", "21:0168")</f>
        <v>21:0168</v>
      </c>
      <c r="E3313" t="s">
        <v>13923</v>
      </c>
      <c r="F3313" t="s">
        <v>13924</v>
      </c>
      <c r="H3313">
        <v>54.755416099999998</v>
      </c>
      <c r="I3313">
        <v>-61.685665700000001</v>
      </c>
      <c r="J3313" s="1" t="str">
        <f t="shared" ref="J3313:J3329" si="559">HYPERLINK("http://geochem.nrcan.gc.ca/cdogs/content/kwd/kwd020027_e.htm", "NGR lake sediment grab sample")</f>
        <v>NGR lake sediment grab sample</v>
      </c>
      <c r="K3313" s="1" t="str">
        <f t="shared" ref="K3313:K3329" si="560">HYPERLINK("http://geochem.nrcan.gc.ca/cdogs/content/kwd/kwd080006_e.htm", "&lt;177 micron (NGR)")</f>
        <v>&lt;177 micron (NGR)</v>
      </c>
      <c r="L3313">
        <v>50</v>
      </c>
      <c r="M3313" t="s">
        <v>127</v>
      </c>
      <c r="N3313">
        <v>974</v>
      </c>
      <c r="O3313" t="s">
        <v>641</v>
      </c>
      <c r="P3313" t="s">
        <v>130</v>
      </c>
      <c r="Q3313" t="s">
        <v>95</v>
      </c>
      <c r="R3313" t="s">
        <v>202</v>
      </c>
      <c r="S3313" t="s">
        <v>270</v>
      </c>
      <c r="T3313" t="s">
        <v>40</v>
      </c>
      <c r="U3313" t="s">
        <v>13925</v>
      </c>
      <c r="V3313" t="s">
        <v>1383</v>
      </c>
      <c r="W3313" t="s">
        <v>117</v>
      </c>
      <c r="X3313" t="s">
        <v>43</v>
      </c>
      <c r="Y3313" t="s">
        <v>37</v>
      </c>
      <c r="Z3313" t="s">
        <v>204</v>
      </c>
      <c r="AA3313" t="s">
        <v>45</v>
      </c>
      <c r="AB3313" t="s">
        <v>784</v>
      </c>
      <c r="AC3313" t="s">
        <v>144</v>
      </c>
      <c r="AD3313" t="s">
        <v>214</v>
      </c>
    </row>
    <row r="3314" spans="1:30" hidden="1" x14ac:dyDescent="0.3">
      <c r="A3314" t="s">
        <v>13926</v>
      </c>
      <c r="B3314" t="s">
        <v>13927</v>
      </c>
      <c r="C3314" s="1" t="str">
        <f t="shared" si="557"/>
        <v>21:0506</v>
      </c>
      <c r="D3314" s="1" t="str">
        <f t="shared" si="558"/>
        <v>21:0168</v>
      </c>
      <c r="E3314" t="s">
        <v>13928</v>
      </c>
      <c r="F3314" t="s">
        <v>13929</v>
      </c>
      <c r="H3314">
        <v>54.763946900000001</v>
      </c>
      <c r="I3314">
        <v>-61.727961299999997</v>
      </c>
      <c r="J3314" s="1" t="str">
        <f t="shared" si="559"/>
        <v>NGR lake sediment grab sample</v>
      </c>
      <c r="K3314" s="1" t="str">
        <f t="shared" si="560"/>
        <v>&lt;177 micron (NGR)</v>
      </c>
      <c r="L3314">
        <v>50</v>
      </c>
      <c r="M3314" t="s">
        <v>142</v>
      </c>
      <c r="N3314">
        <v>975</v>
      </c>
      <c r="O3314" t="s">
        <v>45</v>
      </c>
      <c r="P3314" t="s">
        <v>185</v>
      </c>
      <c r="Q3314" t="s">
        <v>95</v>
      </c>
      <c r="R3314" t="s">
        <v>79</v>
      </c>
      <c r="S3314" t="s">
        <v>131</v>
      </c>
      <c r="T3314" t="s">
        <v>40</v>
      </c>
      <c r="U3314" t="s">
        <v>1502</v>
      </c>
      <c r="V3314" t="s">
        <v>505</v>
      </c>
      <c r="W3314" t="s">
        <v>649</v>
      </c>
      <c r="X3314" t="s">
        <v>43</v>
      </c>
      <c r="Y3314" t="s">
        <v>55</v>
      </c>
      <c r="Z3314" t="s">
        <v>263</v>
      </c>
      <c r="AA3314" t="s">
        <v>135</v>
      </c>
      <c r="AB3314" t="s">
        <v>2444</v>
      </c>
      <c r="AC3314" t="s">
        <v>42</v>
      </c>
      <c r="AD3314" t="s">
        <v>44</v>
      </c>
    </row>
    <row r="3315" spans="1:30" hidden="1" x14ac:dyDescent="0.3">
      <c r="A3315" t="s">
        <v>13930</v>
      </c>
      <c r="B3315" t="s">
        <v>13931</v>
      </c>
      <c r="C3315" s="1" t="str">
        <f t="shared" si="557"/>
        <v>21:0506</v>
      </c>
      <c r="D3315" s="1" t="str">
        <f t="shared" si="558"/>
        <v>21:0168</v>
      </c>
      <c r="E3315" t="s">
        <v>13932</v>
      </c>
      <c r="F3315" t="s">
        <v>13933</v>
      </c>
      <c r="H3315">
        <v>54.759738499999997</v>
      </c>
      <c r="I3315">
        <v>-61.772215199999998</v>
      </c>
      <c r="J3315" s="1" t="str">
        <f t="shared" si="559"/>
        <v>NGR lake sediment grab sample</v>
      </c>
      <c r="K3315" s="1" t="str">
        <f t="shared" si="560"/>
        <v>&lt;177 micron (NGR)</v>
      </c>
      <c r="L3315">
        <v>50</v>
      </c>
      <c r="M3315" t="s">
        <v>150</v>
      </c>
      <c r="N3315">
        <v>976</v>
      </c>
      <c r="O3315" t="s">
        <v>257</v>
      </c>
      <c r="P3315" t="s">
        <v>119</v>
      </c>
      <c r="Q3315" t="s">
        <v>95</v>
      </c>
      <c r="R3315" t="s">
        <v>79</v>
      </c>
      <c r="S3315" t="s">
        <v>79</v>
      </c>
      <c r="T3315" t="s">
        <v>40</v>
      </c>
      <c r="U3315" t="s">
        <v>324</v>
      </c>
      <c r="V3315" t="s">
        <v>293</v>
      </c>
      <c r="W3315" t="s">
        <v>194</v>
      </c>
      <c r="X3315" t="s">
        <v>43</v>
      </c>
      <c r="Y3315" t="s">
        <v>55</v>
      </c>
      <c r="Z3315" t="s">
        <v>337</v>
      </c>
      <c r="AA3315" t="s">
        <v>135</v>
      </c>
      <c r="AB3315" t="s">
        <v>952</v>
      </c>
      <c r="AC3315" t="s">
        <v>233</v>
      </c>
      <c r="AD3315" t="s">
        <v>44</v>
      </c>
    </row>
    <row r="3316" spans="1:30" hidden="1" x14ac:dyDescent="0.3">
      <c r="A3316" t="s">
        <v>13934</v>
      </c>
      <c r="B3316" t="s">
        <v>13935</v>
      </c>
      <c r="C3316" s="1" t="str">
        <f t="shared" si="557"/>
        <v>21:0506</v>
      </c>
      <c r="D3316" s="1" t="str">
        <f t="shared" si="558"/>
        <v>21:0168</v>
      </c>
      <c r="E3316" t="s">
        <v>13899</v>
      </c>
      <c r="F3316" t="s">
        <v>13936</v>
      </c>
      <c r="H3316">
        <v>54.757831600000003</v>
      </c>
      <c r="I3316">
        <v>-61.825592399999998</v>
      </c>
      <c r="J3316" s="1" t="str">
        <f t="shared" si="559"/>
        <v>NGR lake sediment grab sample</v>
      </c>
      <c r="K3316" s="1" t="str">
        <f t="shared" si="560"/>
        <v>&lt;177 micron (NGR)</v>
      </c>
      <c r="L3316">
        <v>50</v>
      </c>
      <c r="M3316" t="s">
        <v>52</v>
      </c>
      <c r="N3316">
        <v>977</v>
      </c>
      <c r="O3316" t="s">
        <v>304</v>
      </c>
      <c r="P3316" t="s">
        <v>79</v>
      </c>
      <c r="Q3316" t="s">
        <v>95</v>
      </c>
      <c r="R3316" t="s">
        <v>79</v>
      </c>
      <c r="S3316" t="s">
        <v>37</v>
      </c>
      <c r="T3316" t="s">
        <v>40</v>
      </c>
      <c r="U3316" t="s">
        <v>152</v>
      </c>
      <c r="V3316" t="s">
        <v>248</v>
      </c>
      <c r="W3316" t="s">
        <v>194</v>
      </c>
      <c r="X3316" t="s">
        <v>43</v>
      </c>
      <c r="Y3316" t="s">
        <v>95</v>
      </c>
      <c r="Z3316" t="s">
        <v>134</v>
      </c>
      <c r="AA3316" t="s">
        <v>204</v>
      </c>
      <c r="AB3316" t="s">
        <v>559</v>
      </c>
      <c r="AC3316" t="s">
        <v>94</v>
      </c>
      <c r="AD3316" t="s">
        <v>115</v>
      </c>
    </row>
    <row r="3317" spans="1:30" hidden="1" x14ac:dyDescent="0.3">
      <c r="A3317" t="s">
        <v>13937</v>
      </c>
      <c r="B3317" t="s">
        <v>13938</v>
      </c>
      <c r="C3317" s="1" t="str">
        <f t="shared" si="557"/>
        <v>21:0506</v>
      </c>
      <c r="D3317" s="1" t="str">
        <f t="shared" si="558"/>
        <v>21:0168</v>
      </c>
      <c r="E3317" t="s">
        <v>13899</v>
      </c>
      <c r="F3317" t="s">
        <v>13939</v>
      </c>
      <c r="H3317">
        <v>54.757831600000003</v>
      </c>
      <c r="I3317">
        <v>-61.825592399999998</v>
      </c>
      <c r="J3317" s="1" t="str">
        <f t="shared" si="559"/>
        <v>NGR lake sediment grab sample</v>
      </c>
      <c r="K3317" s="1" t="str">
        <f t="shared" si="560"/>
        <v>&lt;177 micron (NGR)</v>
      </c>
      <c r="L3317">
        <v>50</v>
      </c>
      <c r="M3317" t="s">
        <v>65</v>
      </c>
      <c r="N3317">
        <v>978</v>
      </c>
      <c r="O3317" t="s">
        <v>77</v>
      </c>
      <c r="P3317" t="s">
        <v>92</v>
      </c>
      <c r="Q3317" t="s">
        <v>95</v>
      </c>
      <c r="R3317" t="s">
        <v>79</v>
      </c>
      <c r="S3317" t="s">
        <v>37</v>
      </c>
      <c r="T3317" t="s">
        <v>40</v>
      </c>
      <c r="U3317" t="s">
        <v>789</v>
      </c>
      <c r="V3317" t="s">
        <v>248</v>
      </c>
      <c r="W3317" t="s">
        <v>40</v>
      </c>
      <c r="X3317" t="s">
        <v>43</v>
      </c>
      <c r="Y3317" t="s">
        <v>39</v>
      </c>
      <c r="Z3317" t="s">
        <v>134</v>
      </c>
      <c r="AA3317" t="s">
        <v>134</v>
      </c>
      <c r="AB3317" t="s">
        <v>1489</v>
      </c>
      <c r="AC3317" t="s">
        <v>94</v>
      </c>
      <c r="AD3317" t="s">
        <v>44</v>
      </c>
    </row>
    <row r="3318" spans="1:30" hidden="1" x14ac:dyDescent="0.3">
      <c r="A3318" t="s">
        <v>13940</v>
      </c>
      <c r="B3318" t="s">
        <v>13941</v>
      </c>
      <c r="C3318" s="1" t="str">
        <f t="shared" si="557"/>
        <v>21:0506</v>
      </c>
      <c r="D3318" s="1" t="str">
        <f t="shared" si="558"/>
        <v>21:0168</v>
      </c>
      <c r="E3318" t="s">
        <v>13942</v>
      </c>
      <c r="F3318" t="s">
        <v>13943</v>
      </c>
      <c r="H3318">
        <v>54.732522600000003</v>
      </c>
      <c r="I3318">
        <v>-61.8358147</v>
      </c>
      <c r="J3318" s="1" t="str">
        <f t="shared" si="559"/>
        <v>NGR lake sediment grab sample</v>
      </c>
      <c r="K3318" s="1" t="str">
        <f t="shared" si="560"/>
        <v>&lt;177 micron (NGR)</v>
      </c>
      <c r="L3318">
        <v>50</v>
      </c>
      <c r="M3318" t="s">
        <v>175</v>
      </c>
      <c r="N3318">
        <v>979</v>
      </c>
      <c r="O3318" t="s">
        <v>135</v>
      </c>
      <c r="P3318" t="s">
        <v>119</v>
      </c>
      <c r="Q3318" t="s">
        <v>95</v>
      </c>
      <c r="R3318" t="s">
        <v>79</v>
      </c>
      <c r="S3318" t="s">
        <v>37</v>
      </c>
      <c r="T3318" t="s">
        <v>40</v>
      </c>
      <c r="U3318" t="s">
        <v>383</v>
      </c>
      <c r="V3318" t="s">
        <v>117</v>
      </c>
      <c r="W3318" t="s">
        <v>40</v>
      </c>
      <c r="X3318" t="s">
        <v>43</v>
      </c>
      <c r="Y3318" t="s">
        <v>95</v>
      </c>
      <c r="Z3318" t="s">
        <v>67</v>
      </c>
      <c r="AA3318" t="s">
        <v>204</v>
      </c>
      <c r="AB3318" t="s">
        <v>1259</v>
      </c>
      <c r="AC3318" t="s">
        <v>248</v>
      </c>
      <c r="AD3318" t="s">
        <v>58</v>
      </c>
    </row>
    <row r="3319" spans="1:30" hidden="1" x14ac:dyDescent="0.3">
      <c r="A3319" t="s">
        <v>13944</v>
      </c>
      <c r="B3319" t="s">
        <v>13945</v>
      </c>
      <c r="C3319" s="1" t="str">
        <f t="shared" si="557"/>
        <v>21:0506</v>
      </c>
      <c r="D3319" s="1" t="str">
        <f t="shared" si="558"/>
        <v>21:0168</v>
      </c>
      <c r="E3319" t="s">
        <v>13946</v>
      </c>
      <c r="F3319" t="s">
        <v>13947</v>
      </c>
      <c r="H3319">
        <v>54.728348400000002</v>
      </c>
      <c r="I3319">
        <v>-61.801273299999998</v>
      </c>
      <c r="J3319" s="1" t="str">
        <f t="shared" si="559"/>
        <v>NGR lake sediment grab sample</v>
      </c>
      <c r="K3319" s="1" t="str">
        <f t="shared" si="560"/>
        <v>&lt;177 micron (NGR)</v>
      </c>
      <c r="L3319">
        <v>50</v>
      </c>
      <c r="M3319" t="s">
        <v>184</v>
      </c>
      <c r="N3319">
        <v>980</v>
      </c>
      <c r="O3319" t="s">
        <v>255</v>
      </c>
      <c r="P3319" t="s">
        <v>68</v>
      </c>
      <c r="Q3319" t="s">
        <v>95</v>
      </c>
      <c r="R3319" t="s">
        <v>92</v>
      </c>
      <c r="S3319" t="s">
        <v>37</v>
      </c>
      <c r="T3319" t="s">
        <v>40</v>
      </c>
      <c r="U3319" t="s">
        <v>93</v>
      </c>
      <c r="V3319" t="s">
        <v>390</v>
      </c>
      <c r="W3319" t="s">
        <v>40</v>
      </c>
      <c r="X3319" t="s">
        <v>43</v>
      </c>
      <c r="Y3319" t="s">
        <v>39</v>
      </c>
      <c r="Z3319" t="s">
        <v>67</v>
      </c>
      <c r="AA3319" t="s">
        <v>134</v>
      </c>
      <c r="AB3319" t="s">
        <v>825</v>
      </c>
      <c r="AC3319" t="s">
        <v>250</v>
      </c>
      <c r="AD3319" t="s">
        <v>58</v>
      </c>
    </row>
    <row r="3320" spans="1:30" hidden="1" x14ac:dyDescent="0.3">
      <c r="A3320" t="s">
        <v>13948</v>
      </c>
      <c r="B3320" t="s">
        <v>13949</v>
      </c>
      <c r="C3320" s="1" t="str">
        <f t="shared" si="557"/>
        <v>21:0506</v>
      </c>
      <c r="D3320" s="1" t="str">
        <f t="shared" si="558"/>
        <v>21:0168</v>
      </c>
      <c r="E3320" t="s">
        <v>13950</v>
      </c>
      <c r="F3320" t="s">
        <v>13951</v>
      </c>
      <c r="H3320">
        <v>54.722215800000001</v>
      </c>
      <c r="I3320">
        <v>-61.7528553</v>
      </c>
      <c r="J3320" s="1" t="str">
        <f t="shared" si="559"/>
        <v>NGR lake sediment grab sample</v>
      </c>
      <c r="K3320" s="1" t="str">
        <f t="shared" si="560"/>
        <v>&lt;177 micron (NGR)</v>
      </c>
      <c r="L3320">
        <v>50</v>
      </c>
      <c r="M3320" t="s">
        <v>191</v>
      </c>
      <c r="N3320">
        <v>981</v>
      </c>
      <c r="O3320" t="s">
        <v>299</v>
      </c>
      <c r="P3320" t="s">
        <v>92</v>
      </c>
      <c r="Q3320" t="s">
        <v>55</v>
      </c>
      <c r="R3320" t="s">
        <v>79</v>
      </c>
      <c r="S3320" t="s">
        <v>136</v>
      </c>
      <c r="T3320" t="s">
        <v>40</v>
      </c>
      <c r="U3320" t="s">
        <v>369</v>
      </c>
      <c r="V3320" t="s">
        <v>42</v>
      </c>
      <c r="W3320" t="s">
        <v>40</v>
      </c>
      <c r="X3320" t="s">
        <v>43</v>
      </c>
      <c r="Y3320" t="s">
        <v>39</v>
      </c>
      <c r="Z3320" t="s">
        <v>263</v>
      </c>
      <c r="AA3320" t="s">
        <v>204</v>
      </c>
      <c r="AB3320" t="s">
        <v>597</v>
      </c>
      <c r="AC3320" t="s">
        <v>233</v>
      </c>
      <c r="AD3320" t="s">
        <v>44</v>
      </c>
    </row>
    <row r="3321" spans="1:30" hidden="1" x14ac:dyDescent="0.3">
      <c r="A3321" t="s">
        <v>13952</v>
      </c>
      <c r="B3321" t="s">
        <v>13953</v>
      </c>
      <c r="C3321" s="1" t="str">
        <f t="shared" si="557"/>
        <v>21:0506</v>
      </c>
      <c r="D3321" s="1" t="str">
        <f t="shared" si="558"/>
        <v>21:0168</v>
      </c>
      <c r="E3321" t="s">
        <v>13954</v>
      </c>
      <c r="F3321" t="s">
        <v>13955</v>
      </c>
      <c r="H3321">
        <v>54.693543300000002</v>
      </c>
      <c r="I3321">
        <v>-61.721602300000001</v>
      </c>
      <c r="J3321" s="1" t="str">
        <f t="shared" si="559"/>
        <v>NGR lake sediment grab sample</v>
      </c>
      <c r="K3321" s="1" t="str">
        <f t="shared" si="560"/>
        <v>&lt;177 micron (NGR)</v>
      </c>
      <c r="L3321">
        <v>50</v>
      </c>
      <c r="M3321" t="s">
        <v>201</v>
      </c>
      <c r="N3321">
        <v>982</v>
      </c>
      <c r="O3321" t="s">
        <v>231</v>
      </c>
      <c r="P3321" t="s">
        <v>256</v>
      </c>
      <c r="Q3321" t="s">
        <v>95</v>
      </c>
      <c r="R3321" t="s">
        <v>54</v>
      </c>
      <c r="S3321" t="s">
        <v>202</v>
      </c>
      <c r="T3321" t="s">
        <v>194</v>
      </c>
      <c r="U3321" t="s">
        <v>13956</v>
      </c>
      <c r="V3321" t="s">
        <v>812</v>
      </c>
      <c r="W3321" t="s">
        <v>40</v>
      </c>
      <c r="X3321" t="s">
        <v>43</v>
      </c>
      <c r="Y3321" t="s">
        <v>37</v>
      </c>
      <c r="Z3321" t="s">
        <v>58</v>
      </c>
      <c r="AA3321" t="s">
        <v>58</v>
      </c>
      <c r="AB3321" t="s">
        <v>462</v>
      </c>
      <c r="AC3321" t="s">
        <v>97</v>
      </c>
      <c r="AD3321" t="s">
        <v>324</v>
      </c>
    </row>
    <row r="3322" spans="1:30" hidden="1" x14ac:dyDescent="0.3">
      <c r="A3322" t="s">
        <v>13957</v>
      </c>
      <c r="B3322" t="s">
        <v>13958</v>
      </c>
      <c r="C3322" s="1" t="str">
        <f t="shared" si="557"/>
        <v>21:0506</v>
      </c>
      <c r="D3322" s="1" t="str">
        <f t="shared" si="558"/>
        <v>21:0168</v>
      </c>
      <c r="E3322" t="s">
        <v>13959</v>
      </c>
      <c r="F3322" t="s">
        <v>13960</v>
      </c>
      <c r="H3322">
        <v>54.686296200000001</v>
      </c>
      <c r="I3322">
        <v>-61.776142100000001</v>
      </c>
      <c r="J3322" s="1" t="str">
        <f t="shared" si="559"/>
        <v>NGR lake sediment grab sample</v>
      </c>
      <c r="K3322" s="1" t="str">
        <f t="shared" si="560"/>
        <v>&lt;177 micron (NGR)</v>
      </c>
      <c r="L3322">
        <v>50</v>
      </c>
      <c r="M3322" t="s">
        <v>210</v>
      </c>
      <c r="N3322">
        <v>983</v>
      </c>
      <c r="O3322" t="s">
        <v>665</v>
      </c>
      <c r="P3322" t="s">
        <v>119</v>
      </c>
      <c r="Q3322" t="s">
        <v>95</v>
      </c>
      <c r="R3322" t="s">
        <v>185</v>
      </c>
      <c r="S3322" t="s">
        <v>176</v>
      </c>
      <c r="T3322" t="s">
        <v>40</v>
      </c>
      <c r="U3322" t="s">
        <v>13961</v>
      </c>
      <c r="V3322" t="s">
        <v>352</v>
      </c>
      <c r="W3322" t="s">
        <v>40</v>
      </c>
      <c r="X3322" t="s">
        <v>43</v>
      </c>
      <c r="Y3322" t="s">
        <v>39</v>
      </c>
      <c r="Z3322" t="s">
        <v>211</v>
      </c>
      <c r="AA3322" t="s">
        <v>135</v>
      </c>
      <c r="AB3322" t="s">
        <v>1733</v>
      </c>
      <c r="AC3322" t="s">
        <v>179</v>
      </c>
      <c r="AD3322" t="s">
        <v>115</v>
      </c>
    </row>
    <row r="3323" spans="1:30" hidden="1" x14ac:dyDescent="0.3">
      <c r="A3323" t="s">
        <v>13962</v>
      </c>
      <c r="B3323" t="s">
        <v>13963</v>
      </c>
      <c r="C3323" s="1" t="str">
        <f t="shared" si="557"/>
        <v>21:0506</v>
      </c>
      <c r="D3323" s="1" t="str">
        <f t="shared" si="558"/>
        <v>21:0168</v>
      </c>
      <c r="E3323" t="s">
        <v>13964</v>
      </c>
      <c r="F3323" t="s">
        <v>13965</v>
      </c>
      <c r="H3323">
        <v>54.703096600000002</v>
      </c>
      <c r="I3323">
        <v>-61.826384599999997</v>
      </c>
      <c r="J3323" s="1" t="str">
        <f t="shared" si="559"/>
        <v>NGR lake sediment grab sample</v>
      </c>
      <c r="K3323" s="1" t="str">
        <f t="shared" si="560"/>
        <v>&lt;177 micron (NGR)</v>
      </c>
      <c r="L3323">
        <v>50</v>
      </c>
      <c r="M3323" t="s">
        <v>221</v>
      </c>
      <c r="N3323">
        <v>984</v>
      </c>
      <c r="O3323" t="s">
        <v>135</v>
      </c>
      <c r="P3323" t="s">
        <v>131</v>
      </c>
      <c r="Q3323" t="s">
        <v>95</v>
      </c>
      <c r="R3323" t="s">
        <v>202</v>
      </c>
      <c r="S3323" t="s">
        <v>68</v>
      </c>
      <c r="T3323" t="s">
        <v>40</v>
      </c>
      <c r="U3323" t="s">
        <v>1059</v>
      </c>
      <c r="V3323" t="s">
        <v>518</v>
      </c>
      <c r="W3323" t="s">
        <v>40</v>
      </c>
      <c r="X3323" t="s">
        <v>43</v>
      </c>
      <c r="Y3323" t="s">
        <v>95</v>
      </c>
      <c r="Z3323" t="s">
        <v>204</v>
      </c>
      <c r="AA3323" t="s">
        <v>134</v>
      </c>
      <c r="AB3323" t="s">
        <v>153</v>
      </c>
      <c r="AC3323" t="s">
        <v>94</v>
      </c>
      <c r="AD3323" t="s">
        <v>115</v>
      </c>
    </row>
    <row r="3324" spans="1:30" hidden="1" x14ac:dyDescent="0.3">
      <c r="A3324" t="s">
        <v>13966</v>
      </c>
      <c r="B3324" t="s">
        <v>13967</v>
      </c>
      <c r="C3324" s="1" t="str">
        <f t="shared" si="557"/>
        <v>21:0506</v>
      </c>
      <c r="D3324" s="1" t="str">
        <f t="shared" si="558"/>
        <v>21:0168</v>
      </c>
      <c r="E3324" t="s">
        <v>13968</v>
      </c>
      <c r="F3324" t="s">
        <v>13969</v>
      </c>
      <c r="H3324">
        <v>54.673803300000003</v>
      </c>
      <c r="I3324">
        <v>-61.854246199999999</v>
      </c>
      <c r="J3324" s="1" t="str">
        <f t="shared" si="559"/>
        <v>NGR lake sediment grab sample</v>
      </c>
      <c r="K3324" s="1" t="str">
        <f t="shared" si="560"/>
        <v>&lt;177 micron (NGR)</v>
      </c>
      <c r="L3324">
        <v>50</v>
      </c>
      <c r="M3324" t="s">
        <v>230</v>
      </c>
      <c r="N3324">
        <v>985</v>
      </c>
      <c r="O3324" t="s">
        <v>1665</v>
      </c>
      <c r="P3324" t="s">
        <v>193</v>
      </c>
      <c r="Q3324" t="s">
        <v>95</v>
      </c>
      <c r="R3324" t="s">
        <v>165</v>
      </c>
      <c r="S3324" t="s">
        <v>176</v>
      </c>
      <c r="T3324" t="s">
        <v>40</v>
      </c>
      <c r="U3324" t="s">
        <v>13970</v>
      </c>
      <c r="V3324" t="s">
        <v>2108</v>
      </c>
      <c r="W3324" t="s">
        <v>40</v>
      </c>
      <c r="X3324" t="s">
        <v>43</v>
      </c>
      <c r="Y3324" t="s">
        <v>55</v>
      </c>
      <c r="Z3324" t="s">
        <v>196</v>
      </c>
      <c r="AA3324" t="s">
        <v>214</v>
      </c>
      <c r="AB3324" t="s">
        <v>416</v>
      </c>
      <c r="AC3324" t="s">
        <v>60</v>
      </c>
      <c r="AD3324" t="s">
        <v>61</v>
      </c>
    </row>
    <row r="3325" spans="1:30" hidden="1" x14ac:dyDescent="0.3">
      <c r="A3325" t="s">
        <v>13971</v>
      </c>
      <c r="B3325" t="s">
        <v>13972</v>
      </c>
      <c r="C3325" s="1" t="str">
        <f t="shared" si="557"/>
        <v>21:0506</v>
      </c>
      <c r="D3325" s="1" t="str">
        <f t="shared" si="558"/>
        <v>21:0168</v>
      </c>
      <c r="E3325" t="s">
        <v>13973</v>
      </c>
      <c r="F3325" t="s">
        <v>13974</v>
      </c>
      <c r="H3325">
        <v>54.610374399999998</v>
      </c>
      <c r="I3325">
        <v>-61.847220100000001</v>
      </c>
      <c r="J3325" s="1" t="str">
        <f t="shared" si="559"/>
        <v>NGR lake sediment grab sample</v>
      </c>
      <c r="K3325" s="1" t="str">
        <f t="shared" si="560"/>
        <v>&lt;177 micron (NGR)</v>
      </c>
      <c r="L3325">
        <v>50</v>
      </c>
      <c r="M3325" t="s">
        <v>238</v>
      </c>
      <c r="N3325">
        <v>986</v>
      </c>
      <c r="O3325" t="s">
        <v>665</v>
      </c>
      <c r="P3325" t="s">
        <v>134</v>
      </c>
      <c r="Q3325" t="s">
        <v>95</v>
      </c>
      <c r="R3325" t="s">
        <v>169</v>
      </c>
      <c r="S3325" t="s">
        <v>164</v>
      </c>
      <c r="T3325" t="s">
        <v>40</v>
      </c>
      <c r="U3325" t="s">
        <v>13975</v>
      </c>
      <c r="V3325" t="s">
        <v>4031</v>
      </c>
      <c r="W3325" t="s">
        <v>40</v>
      </c>
      <c r="X3325" t="s">
        <v>70</v>
      </c>
      <c r="Y3325" t="s">
        <v>136</v>
      </c>
      <c r="Z3325" t="s">
        <v>45</v>
      </c>
      <c r="AA3325" t="s">
        <v>44</v>
      </c>
      <c r="AB3325" t="s">
        <v>46</v>
      </c>
      <c r="AC3325" t="s">
        <v>97</v>
      </c>
      <c r="AD3325" t="s">
        <v>241</v>
      </c>
    </row>
    <row r="3326" spans="1:30" hidden="1" x14ac:dyDescent="0.3">
      <c r="A3326" t="s">
        <v>13976</v>
      </c>
      <c r="B3326" t="s">
        <v>13977</v>
      </c>
      <c r="C3326" s="1" t="str">
        <f t="shared" si="557"/>
        <v>21:0506</v>
      </c>
      <c r="D3326" s="1" t="str">
        <f t="shared" si="558"/>
        <v>21:0168</v>
      </c>
      <c r="E3326" t="s">
        <v>13978</v>
      </c>
      <c r="F3326" t="s">
        <v>13979</v>
      </c>
      <c r="H3326">
        <v>54.6174964</v>
      </c>
      <c r="I3326">
        <v>-61.9157498</v>
      </c>
      <c r="J3326" s="1" t="str">
        <f t="shared" si="559"/>
        <v>NGR lake sediment grab sample</v>
      </c>
      <c r="K3326" s="1" t="str">
        <f t="shared" si="560"/>
        <v>&lt;177 micron (NGR)</v>
      </c>
      <c r="L3326">
        <v>50</v>
      </c>
      <c r="M3326" t="s">
        <v>246</v>
      </c>
      <c r="N3326">
        <v>987</v>
      </c>
      <c r="O3326" t="s">
        <v>291</v>
      </c>
      <c r="P3326" t="s">
        <v>134</v>
      </c>
      <c r="Q3326" t="s">
        <v>95</v>
      </c>
      <c r="R3326" t="s">
        <v>202</v>
      </c>
      <c r="S3326" t="s">
        <v>54</v>
      </c>
      <c r="T3326" t="s">
        <v>649</v>
      </c>
      <c r="U3326" t="s">
        <v>1089</v>
      </c>
      <c r="V3326" t="s">
        <v>2662</v>
      </c>
      <c r="W3326" t="s">
        <v>194</v>
      </c>
      <c r="X3326" t="s">
        <v>43</v>
      </c>
      <c r="Y3326" t="s">
        <v>37</v>
      </c>
      <c r="Z3326" t="s">
        <v>258</v>
      </c>
      <c r="AA3326" t="s">
        <v>314</v>
      </c>
      <c r="AB3326" t="s">
        <v>259</v>
      </c>
      <c r="AC3326" t="s">
        <v>167</v>
      </c>
      <c r="AD3326" t="s">
        <v>196</v>
      </c>
    </row>
    <row r="3327" spans="1:30" hidden="1" x14ac:dyDescent="0.3">
      <c r="A3327" t="s">
        <v>13980</v>
      </c>
      <c r="B3327" t="s">
        <v>13981</v>
      </c>
      <c r="C3327" s="1" t="str">
        <f t="shared" si="557"/>
        <v>21:0506</v>
      </c>
      <c r="D3327" s="1" t="str">
        <f t="shared" si="558"/>
        <v>21:0168</v>
      </c>
      <c r="E3327" t="s">
        <v>13982</v>
      </c>
      <c r="F3327" t="s">
        <v>13983</v>
      </c>
      <c r="H3327">
        <v>54.551753900000001</v>
      </c>
      <c r="I3327">
        <v>-61.881470499999999</v>
      </c>
      <c r="J3327" s="1" t="str">
        <f t="shared" si="559"/>
        <v>NGR lake sediment grab sample</v>
      </c>
      <c r="K3327" s="1" t="str">
        <f t="shared" si="560"/>
        <v>&lt;177 micron (NGR)</v>
      </c>
      <c r="L3327">
        <v>51</v>
      </c>
      <c r="M3327" t="s">
        <v>34</v>
      </c>
      <c r="N3327">
        <v>988</v>
      </c>
      <c r="O3327" t="s">
        <v>789</v>
      </c>
      <c r="P3327" t="s">
        <v>247</v>
      </c>
      <c r="Q3327" t="s">
        <v>37</v>
      </c>
      <c r="R3327" t="s">
        <v>36</v>
      </c>
      <c r="S3327" t="s">
        <v>153</v>
      </c>
      <c r="T3327" t="s">
        <v>40</v>
      </c>
      <c r="U3327" t="s">
        <v>1318</v>
      </c>
      <c r="V3327" t="s">
        <v>70</v>
      </c>
      <c r="W3327" t="s">
        <v>40</v>
      </c>
      <c r="X3327" t="s">
        <v>43</v>
      </c>
      <c r="Y3327" t="s">
        <v>39</v>
      </c>
      <c r="Z3327" t="s">
        <v>204</v>
      </c>
      <c r="AA3327" t="s">
        <v>134</v>
      </c>
      <c r="AB3327" t="s">
        <v>1921</v>
      </c>
      <c r="AC3327" t="s">
        <v>121</v>
      </c>
      <c r="AD3327" t="s">
        <v>392</v>
      </c>
    </row>
    <row r="3328" spans="1:30" hidden="1" x14ac:dyDescent="0.3">
      <c r="A3328" t="s">
        <v>13984</v>
      </c>
      <c r="B3328" t="s">
        <v>13985</v>
      </c>
      <c r="C3328" s="1" t="str">
        <f t="shared" si="557"/>
        <v>21:0506</v>
      </c>
      <c r="D3328" s="1" t="str">
        <f t="shared" si="558"/>
        <v>21:0168</v>
      </c>
      <c r="E3328" t="s">
        <v>13986</v>
      </c>
      <c r="F3328" t="s">
        <v>13987</v>
      </c>
      <c r="H3328">
        <v>54.589582499999999</v>
      </c>
      <c r="I3328">
        <v>-61.981106199999999</v>
      </c>
      <c r="J3328" s="1" t="str">
        <f t="shared" si="559"/>
        <v>NGR lake sediment grab sample</v>
      </c>
      <c r="K3328" s="1" t="str">
        <f t="shared" si="560"/>
        <v>&lt;177 micron (NGR)</v>
      </c>
      <c r="L3328">
        <v>51</v>
      </c>
      <c r="M3328" t="s">
        <v>76</v>
      </c>
      <c r="N3328">
        <v>989</v>
      </c>
      <c r="O3328" t="s">
        <v>143</v>
      </c>
      <c r="P3328" t="s">
        <v>397</v>
      </c>
      <c r="Q3328" t="s">
        <v>39</v>
      </c>
      <c r="R3328" t="s">
        <v>165</v>
      </c>
      <c r="S3328" t="s">
        <v>153</v>
      </c>
      <c r="T3328" t="s">
        <v>40</v>
      </c>
      <c r="U3328" t="s">
        <v>2667</v>
      </c>
      <c r="V3328" t="s">
        <v>167</v>
      </c>
      <c r="W3328" t="s">
        <v>40</v>
      </c>
      <c r="X3328" t="s">
        <v>43</v>
      </c>
      <c r="Y3328" t="s">
        <v>95</v>
      </c>
      <c r="Z3328" t="s">
        <v>214</v>
      </c>
      <c r="AA3328" t="s">
        <v>204</v>
      </c>
      <c r="AB3328" t="s">
        <v>306</v>
      </c>
      <c r="AC3328" t="s">
        <v>830</v>
      </c>
      <c r="AD3328" t="s">
        <v>61</v>
      </c>
    </row>
    <row r="3329" spans="1:30" hidden="1" x14ac:dyDescent="0.3">
      <c r="A3329" t="s">
        <v>13988</v>
      </c>
      <c r="B3329" t="s">
        <v>13989</v>
      </c>
      <c r="C3329" s="1" t="str">
        <f t="shared" si="557"/>
        <v>21:0506</v>
      </c>
      <c r="D3329" s="1" t="str">
        <f t="shared" si="558"/>
        <v>21:0168</v>
      </c>
      <c r="E3329" t="s">
        <v>13990</v>
      </c>
      <c r="F3329" t="s">
        <v>13991</v>
      </c>
      <c r="H3329">
        <v>54.581807499999996</v>
      </c>
      <c r="I3329">
        <v>-61.911824799999998</v>
      </c>
      <c r="J3329" s="1" t="str">
        <f t="shared" si="559"/>
        <v>NGR lake sediment grab sample</v>
      </c>
      <c r="K3329" s="1" t="str">
        <f t="shared" si="560"/>
        <v>&lt;177 micron (NGR)</v>
      </c>
      <c r="L3329">
        <v>51</v>
      </c>
      <c r="M3329" t="s">
        <v>91</v>
      </c>
      <c r="N3329">
        <v>990</v>
      </c>
      <c r="O3329" t="s">
        <v>211</v>
      </c>
      <c r="P3329" t="s">
        <v>247</v>
      </c>
      <c r="Q3329" t="s">
        <v>136</v>
      </c>
      <c r="R3329" t="s">
        <v>276</v>
      </c>
      <c r="S3329" t="s">
        <v>193</v>
      </c>
      <c r="T3329" t="s">
        <v>40</v>
      </c>
      <c r="U3329" t="s">
        <v>2600</v>
      </c>
      <c r="V3329" t="s">
        <v>590</v>
      </c>
      <c r="W3329" t="s">
        <v>40</v>
      </c>
      <c r="X3329" t="s">
        <v>740</v>
      </c>
      <c r="Y3329" t="s">
        <v>95</v>
      </c>
      <c r="Z3329" t="s">
        <v>258</v>
      </c>
      <c r="AA3329" t="s">
        <v>204</v>
      </c>
      <c r="AB3329" t="s">
        <v>604</v>
      </c>
      <c r="AC3329" t="s">
        <v>598</v>
      </c>
      <c r="AD3329" t="s">
        <v>605</v>
      </c>
    </row>
    <row r="3330" spans="1:30" hidden="1" x14ac:dyDescent="0.3">
      <c r="A3330" t="s">
        <v>13992</v>
      </c>
      <c r="B3330" t="s">
        <v>13993</v>
      </c>
      <c r="C3330" s="1" t="str">
        <f t="shared" si="557"/>
        <v>21:0506</v>
      </c>
      <c r="D3330" s="1" t="str">
        <f>HYPERLINK("http://geochem.nrcan.gc.ca/cdogs/content/svy/svy_e.htm", "")</f>
        <v/>
      </c>
      <c r="G3330" s="1" t="str">
        <f>HYPERLINK("http://geochem.nrcan.gc.ca/cdogs/content/cr_/cr_00056_e.htm", "56")</f>
        <v>56</v>
      </c>
      <c r="J3330" t="s">
        <v>161</v>
      </c>
      <c r="K3330" t="s">
        <v>162</v>
      </c>
      <c r="L3330">
        <v>51</v>
      </c>
      <c r="M3330" t="s">
        <v>163</v>
      </c>
      <c r="N3330">
        <v>991</v>
      </c>
      <c r="O3330" t="s">
        <v>1108</v>
      </c>
      <c r="P3330" t="s">
        <v>257</v>
      </c>
      <c r="Q3330" t="s">
        <v>256</v>
      </c>
      <c r="R3330" t="s">
        <v>135</v>
      </c>
      <c r="S3330" t="s">
        <v>193</v>
      </c>
      <c r="T3330" t="s">
        <v>117</v>
      </c>
      <c r="U3330" t="s">
        <v>137</v>
      </c>
      <c r="V3330" t="s">
        <v>4369</v>
      </c>
      <c r="W3330" t="s">
        <v>239</v>
      </c>
      <c r="X3330" t="s">
        <v>145</v>
      </c>
      <c r="Y3330" t="s">
        <v>37</v>
      </c>
      <c r="Z3330" t="s">
        <v>58</v>
      </c>
      <c r="AA3330" t="s">
        <v>107</v>
      </c>
      <c r="AB3330" t="s">
        <v>968</v>
      </c>
      <c r="AC3330" t="s">
        <v>46</v>
      </c>
      <c r="AD3330" t="s">
        <v>1612</v>
      </c>
    </row>
    <row r="3331" spans="1:30" hidden="1" x14ac:dyDescent="0.3">
      <c r="A3331" t="s">
        <v>13994</v>
      </c>
      <c r="B3331" t="s">
        <v>13995</v>
      </c>
      <c r="C3331" s="1" t="str">
        <f t="shared" si="557"/>
        <v>21:0506</v>
      </c>
      <c r="D3331" s="1" t="str">
        <f t="shared" ref="D3331:D3361" si="561">HYPERLINK("http://geochem.nrcan.gc.ca/cdogs/content/svy/svy210168_e.htm", "21:0168")</f>
        <v>21:0168</v>
      </c>
      <c r="E3331" t="s">
        <v>13996</v>
      </c>
      <c r="F3331" t="s">
        <v>13997</v>
      </c>
      <c r="H3331">
        <v>54.577235799999997</v>
      </c>
      <c r="I3331">
        <v>-61.872880799999997</v>
      </c>
      <c r="J3331" s="1" t="str">
        <f t="shared" ref="J3331:J3361" si="562">HYPERLINK("http://geochem.nrcan.gc.ca/cdogs/content/kwd/kwd020027_e.htm", "NGR lake sediment grab sample")</f>
        <v>NGR lake sediment grab sample</v>
      </c>
      <c r="K3331" s="1" t="str">
        <f t="shared" ref="K3331:K3361" si="563">HYPERLINK("http://geochem.nrcan.gc.ca/cdogs/content/kwd/kwd080006_e.htm", "&lt;177 micron (NGR)")</f>
        <v>&lt;177 micron (NGR)</v>
      </c>
      <c r="L3331">
        <v>51</v>
      </c>
      <c r="M3331" t="s">
        <v>102</v>
      </c>
      <c r="N3331">
        <v>992</v>
      </c>
      <c r="O3331" t="s">
        <v>576</v>
      </c>
      <c r="P3331" t="s">
        <v>164</v>
      </c>
      <c r="Q3331" t="s">
        <v>55</v>
      </c>
      <c r="R3331" t="s">
        <v>232</v>
      </c>
      <c r="S3331" t="s">
        <v>79</v>
      </c>
      <c r="T3331" t="s">
        <v>40</v>
      </c>
      <c r="U3331" t="s">
        <v>443</v>
      </c>
      <c r="V3331" t="s">
        <v>97</v>
      </c>
      <c r="W3331" t="s">
        <v>40</v>
      </c>
      <c r="X3331" t="s">
        <v>39</v>
      </c>
      <c r="Y3331" t="s">
        <v>39</v>
      </c>
      <c r="Z3331" t="s">
        <v>214</v>
      </c>
      <c r="AA3331" t="s">
        <v>204</v>
      </c>
      <c r="AB3331" t="s">
        <v>830</v>
      </c>
      <c r="AC3331" t="s">
        <v>598</v>
      </c>
      <c r="AD3331" t="s">
        <v>478</v>
      </c>
    </row>
    <row r="3332" spans="1:30" hidden="1" x14ac:dyDescent="0.3">
      <c r="A3332" t="s">
        <v>13998</v>
      </c>
      <c r="B3332" t="s">
        <v>13999</v>
      </c>
      <c r="C3332" s="1" t="str">
        <f t="shared" si="557"/>
        <v>21:0506</v>
      </c>
      <c r="D3332" s="1" t="str">
        <f t="shared" si="561"/>
        <v>21:0168</v>
      </c>
      <c r="E3332" t="s">
        <v>13982</v>
      </c>
      <c r="F3332" t="s">
        <v>14000</v>
      </c>
      <c r="H3332">
        <v>54.551753900000001</v>
      </c>
      <c r="I3332">
        <v>-61.881470499999999</v>
      </c>
      <c r="J3332" s="1" t="str">
        <f t="shared" si="562"/>
        <v>NGR lake sediment grab sample</v>
      </c>
      <c r="K3332" s="1" t="str">
        <f t="shared" si="563"/>
        <v>&lt;177 micron (NGR)</v>
      </c>
      <c r="L3332">
        <v>51</v>
      </c>
      <c r="M3332" t="s">
        <v>52</v>
      </c>
      <c r="N3332">
        <v>993</v>
      </c>
      <c r="O3332" t="s">
        <v>152</v>
      </c>
      <c r="P3332" t="s">
        <v>134</v>
      </c>
      <c r="Q3332" t="s">
        <v>55</v>
      </c>
      <c r="R3332" t="s">
        <v>130</v>
      </c>
      <c r="S3332" t="s">
        <v>131</v>
      </c>
      <c r="T3332" t="s">
        <v>40</v>
      </c>
      <c r="U3332" t="s">
        <v>71</v>
      </c>
      <c r="V3332" t="s">
        <v>47</v>
      </c>
      <c r="W3332" t="s">
        <v>194</v>
      </c>
      <c r="X3332" t="s">
        <v>43</v>
      </c>
      <c r="Y3332" t="s">
        <v>39</v>
      </c>
      <c r="Z3332" t="s">
        <v>204</v>
      </c>
      <c r="AA3332" t="s">
        <v>204</v>
      </c>
      <c r="AB3332" t="s">
        <v>566</v>
      </c>
      <c r="AC3332" t="s">
        <v>461</v>
      </c>
      <c r="AD3332" t="s">
        <v>392</v>
      </c>
    </row>
    <row r="3333" spans="1:30" hidden="1" x14ac:dyDescent="0.3">
      <c r="A3333" t="s">
        <v>14001</v>
      </c>
      <c r="B3333" t="s">
        <v>14002</v>
      </c>
      <c r="C3333" s="1" t="str">
        <f t="shared" si="557"/>
        <v>21:0506</v>
      </c>
      <c r="D3333" s="1" t="str">
        <f t="shared" si="561"/>
        <v>21:0168</v>
      </c>
      <c r="E3333" t="s">
        <v>13982</v>
      </c>
      <c r="F3333" t="s">
        <v>14003</v>
      </c>
      <c r="H3333">
        <v>54.551753900000001</v>
      </c>
      <c r="I3333">
        <v>-61.881470499999999</v>
      </c>
      <c r="J3333" s="1" t="str">
        <f t="shared" si="562"/>
        <v>NGR lake sediment grab sample</v>
      </c>
      <c r="K3333" s="1" t="str">
        <f t="shared" si="563"/>
        <v>&lt;177 micron (NGR)</v>
      </c>
      <c r="L3333">
        <v>51</v>
      </c>
      <c r="M3333" t="s">
        <v>65</v>
      </c>
      <c r="N3333">
        <v>994</v>
      </c>
      <c r="O3333" t="s">
        <v>211</v>
      </c>
      <c r="P3333" t="s">
        <v>134</v>
      </c>
      <c r="Q3333" t="s">
        <v>37</v>
      </c>
      <c r="R3333" t="s">
        <v>130</v>
      </c>
      <c r="S3333" t="s">
        <v>92</v>
      </c>
      <c r="T3333" t="s">
        <v>40</v>
      </c>
      <c r="U3333" t="s">
        <v>6312</v>
      </c>
      <c r="V3333" t="s">
        <v>415</v>
      </c>
      <c r="W3333" t="s">
        <v>40</v>
      </c>
      <c r="X3333" t="s">
        <v>43</v>
      </c>
      <c r="Y3333" t="s">
        <v>39</v>
      </c>
      <c r="Z3333" t="s">
        <v>204</v>
      </c>
      <c r="AA3333" t="s">
        <v>135</v>
      </c>
      <c r="AB3333" t="s">
        <v>285</v>
      </c>
      <c r="AC3333" t="s">
        <v>293</v>
      </c>
      <c r="AD3333" t="s">
        <v>392</v>
      </c>
    </row>
    <row r="3334" spans="1:30" hidden="1" x14ac:dyDescent="0.3">
      <c r="A3334" t="s">
        <v>14004</v>
      </c>
      <c r="B3334" t="s">
        <v>14005</v>
      </c>
      <c r="C3334" s="1" t="str">
        <f t="shared" si="557"/>
        <v>21:0506</v>
      </c>
      <c r="D3334" s="1" t="str">
        <f t="shared" si="561"/>
        <v>21:0168</v>
      </c>
      <c r="E3334" t="s">
        <v>14006</v>
      </c>
      <c r="F3334" t="s">
        <v>14007</v>
      </c>
      <c r="H3334">
        <v>54.554234000000001</v>
      </c>
      <c r="I3334">
        <v>-61.855440000000002</v>
      </c>
      <c r="J3334" s="1" t="str">
        <f t="shared" si="562"/>
        <v>NGR lake sediment grab sample</v>
      </c>
      <c r="K3334" s="1" t="str">
        <f t="shared" si="563"/>
        <v>&lt;177 micron (NGR)</v>
      </c>
      <c r="L3334">
        <v>51</v>
      </c>
      <c r="M3334" t="s">
        <v>113</v>
      </c>
      <c r="N3334">
        <v>995</v>
      </c>
      <c r="O3334" t="s">
        <v>304</v>
      </c>
      <c r="P3334" t="s">
        <v>5778</v>
      </c>
      <c r="Q3334" t="s">
        <v>95</v>
      </c>
      <c r="R3334" t="s">
        <v>164</v>
      </c>
      <c r="S3334" t="s">
        <v>38</v>
      </c>
      <c r="T3334" t="s">
        <v>40</v>
      </c>
      <c r="U3334" t="s">
        <v>1556</v>
      </c>
      <c r="V3334" t="s">
        <v>57</v>
      </c>
      <c r="W3334" t="s">
        <v>40</v>
      </c>
      <c r="X3334" t="s">
        <v>43</v>
      </c>
      <c r="Y3334" t="s">
        <v>95</v>
      </c>
      <c r="Z3334" t="s">
        <v>134</v>
      </c>
      <c r="AA3334" t="s">
        <v>204</v>
      </c>
      <c r="AB3334" t="s">
        <v>559</v>
      </c>
      <c r="AC3334" t="s">
        <v>213</v>
      </c>
      <c r="AD3334" t="s">
        <v>392</v>
      </c>
    </row>
    <row r="3335" spans="1:30" hidden="1" x14ac:dyDescent="0.3">
      <c r="A3335" t="s">
        <v>14008</v>
      </c>
      <c r="B3335" t="s">
        <v>14009</v>
      </c>
      <c r="C3335" s="1" t="str">
        <f t="shared" si="557"/>
        <v>21:0506</v>
      </c>
      <c r="D3335" s="1" t="str">
        <f t="shared" si="561"/>
        <v>21:0168</v>
      </c>
      <c r="E3335" t="s">
        <v>14010</v>
      </c>
      <c r="F3335" t="s">
        <v>14011</v>
      </c>
      <c r="H3335">
        <v>54.552409900000001</v>
      </c>
      <c r="I3335">
        <v>-61.822679800000003</v>
      </c>
      <c r="J3335" s="1" t="str">
        <f t="shared" si="562"/>
        <v>NGR lake sediment grab sample</v>
      </c>
      <c r="K3335" s="1" t="str">
        <f t="shared" si="563"/>
        <v>&lt;177 micron (NGR)</v>
      </c>
      <c r="L3335">
        <v>51</v>
      </c>
      <c r="M3335" t="s">
        <v>127</v>
      </c>
      <c r="N3335">
        <v>996</v>
      </c>
      <c r="O3335" t="s">
        <v>58</v>
      </c>
      <c r="P3335" t="s">
        <v>265</v>
      </c>
      <c r="Q3335" t="s">
        <v>95</v>
      </c>
      <c r="R3335" t="s">
        <v>176</v>
      </c>
      <c r="S3335" t="s">
        <v>68</v>
      </c>
      <c r="T3335" t="s">
        <v>40</v>
      </c>
      <c r="U3335" t="s">
        <v>82</v>
      </c>
      <c r="V3335" t="s">
        <v>1642</v>
      </c>
      <c r="W3335" t="s">
        <v>40</v>
      </c>
      <c r="X3335" t="s">
        <v>43</v>
      </c>
      <c r="Y3335" t="s">
        <v>55</v>
      </c>
      <c r="Z3335" t="s">
        <v>337</v>
      </c>
      <c r="AA3335" t="s">
        <v>258</v>
      </c>
      <c r="AB3335" t="s">
        <v>1259</v>
      </c>
      <c r="AC3335" t="s">
        <v>1578</v>
      </c>
      <c r="AD3335" t="s">
        <v>258</v>
      </c>
    </row>
    <row r="3336" spans="1:30" hidden="1" x14ac:dyDescent="0.3">
      <c r="A3336" t="s">
        <v>14012</v>
      </c>
      <c r="B3336" t="s">
        <v>14013</v>
      </c>
      <c r="C3336" s="1" t="str">
        <f t="shared" si="557"/>
        <v>21:0506</v>
      </c>
      <c r="D3336" s="1" t="str">
        <f t="shared" si="561"/>
        <v>21:0168</v>
      </c>
      <c r="E3336" t="s">
        <v>14014</v>
      </c>
      <c r="F3336" t="s">
        <v>14015</v>
      </c>
      <c r="H3336">
        <v>54.532183600000003</v>
      </c>
      <c r="I3336">
        <v>-61.817698999999998</v>
      </c>
      <c r="J3336" s="1" t="str">
        <f t="shared" si="562"/>
        <v>NGR lake sediment grab sample</v>
      </c>
      <c r="K3336" s="1" t="str">
        <f t="shared" si="563"/>
        <v>&lt;177 micron (NGR)</v>
      </c>
      <c r="L3336">
        <v>51</v>
      </c>
      <c r="M3336" t="s">
        <v>142</v>
      </c>
      <c r="N3336">
        <v>997</v>
      </c>
      <c r="O3336" t="s">
        <v>222</v>
      </c>
      <c r="P3336" t="s">
        <v>152</v>
      </c>
      <c r="Q3336" t="s">
        <v>95</v>
      </c>
      <c r="R3336" t="s">
        <v>119</v>
      </c>
      <c r="S3336" t="s">
        <v>92</v>
      </c>
      <c r="T3336" t="s">
        <v>40</v>
      </c>
      <c r="U3336" t="s">
        <v>7015</v>
      </c>
      <c r="V3336" t="s">
        <v>1503</v>
      </c>
      <c r="W3336" t="s">
        <v>117</v>
      </c>
      <c r="X3336" t="s">
        <v>43</v>
      </c>
      <c r="Y3336" t="s">
        <v>136</v>
      </c>
      <c r="Z3336" t="s">
        <v>135</v>
      </c>
      <c r="AA3336" t="s">
        <v>134</v>
      </c>
      <c r="AB3336" t="s">
        <v>981</v>
      </c>
      <c r="AC3336" t="s">
        <v>97</v>
      </c>
      <c r="AD3336" t="s">
        <v>45</v>
      </c>
    </row>
    <row r="3337" spans="1:30" hidden="1" x14ac:dyDescent="0.3">
      <c r="A3337" t="s">
        <v>14016</v>
      </c>
      <c r="B3337" t="s">
        <v>14017</v>
      </c>
      <c r="C3337" s="1" t="str">
        <f t="shared" si="557"/>
        <v>21:0506</v>
      </c>
      <c r="D3337" s="1" t="str">
        <f t="shared" si="561"/>
        <v>21:0168</v>
      </c>
      <c r="E3337" t="s">
        <v>14018</v>
      </c>
      <c r="F3337" t="s">
        <v>14019</v>
      </c>
      <c r="H3337">
        <v>54.518549399999998</v>
      </c>
      <c r="I3337">
        <v>-61.851372400000002</v>
      </c>
      <c r="J3337" s="1" t="str">
        <f t="shared" si="562"/>
        <v>NGR lake sediment grab sample</v>
      </c>
      <c r="K3337" s="1" t="str">
        <f t="shared" si="563"/>
        <v>&lt;177 micron (NGR)</v>
      </c>
      <c r="L3337">
        <v>51</v>
      </c>
      <c r="M3337" t="s">
        <v>150</v>
      </c>
      <c r="N3337">
        <v>998</v>
      </c>
      <c r="O3337" t="s">
        <v>270</v>
      </c>
      <c r="P3337" t="s">
        <v>104</v>
      </c>
      <c r="Q3337" t="s">
        <v>55</v>
      </c>
      <c r="R3337" t="s">
        <v>165</v>
      </c>
      <c r="S3337" t="s">
        <v>131</v>
      </c>
      <c r="T3337" t="s">
        <v>40</v>
      </c>
      <c r="U3337" t="s">
        <v>14020</v>
      </c>
      <c r="V3337" t="s">
        <v>97</v>
      </c>
      <c r="W3337" t="s">
        <v>40</v>
      </c>
      <c r="X3337" t="s">
        <v>179</v>
      </c>
      <c r="Y3337" t="s">
        <v>95</v>
      </c>
      <c r="Z3337" t="s">
        <v>204</v>
      </c>
      <c r="AA3337" t="s">
        <v>58</v>
      </c>
      <c r="AB3337" t="s">
        <v>68</v>
      </c>
      <c r="AC3337" t="s">
        <v>714</v>
      </c>
      <c r="AD3337" t="s">
        <v>122</v>
      </c>
    </row>
    <row r="3338" spans="1:30" hidden="1" x14ac:dyDescent="0.3">
      <c r="A3338" t="s">
        <v>14021</v>
      </c>
      <c r="B3338" t="s">
        <v>14022</v>
      </c>
      <c r="C3338" s="1" t="str">
        <f t="shared" si="557"/>
        <v>21:0506</v>
      </c>
      <c r="D3338" s="1" t="str">
        <f t="shared" si="561"/>
        <v>21:0168</v>
      </c>
      <c r="E3338" t="s">
        <v>14023</v>
      </c>
      <c r="F3338" t="s">
        <v>14024</v>
      </c>
      <c r="H3338">
        <v>54.5288453</v>
      </c>
      <c r="I3338">
        <v>-61.914241400000002</v>
      </c>
      <c r="J3338" s="1" t="str">
        <f t="shared" si="562"/>
        <v>NGR lake sediment grab sample</v>
      </c>
      <c r="K3338" s="1" t="str">
        <f t="shared" si="563"/>
        <v>&lt;177 micron (NGR)</v>
      </c>
      <c r="L3338">
        <v>51</v>
      </c>
      <c r="M3338" t="s">
        <v>175</v>
      </c>
      <c r="N3338">
        <v>999</v>
      </c>
      <c r="O3338" t="s">
        <v>255</v>
      </c>
      <c r="P3338" t="s">
        <v>571</v>
      </c>
      <c r="Q3338" t="s">
        <v>39</v>
      </c>
      <c r="R3338" t="s">
        <v>165</v>
      </c>
      <c r="S3338" t="s">
        <v>79</v>
      </c>
      <c r="T3338" t="s">
        <v>40</v>
      </c>
      <c r="U3338" t="s">
        <v>4370</v>
      </c>
      <c r="V3338" t="s">
        <v>444</v>
      </c>
      <c r="W3338" t="s">
        <v>40</v>
      </c>
      <c r="X3338" t="s">
        <v>179</v>
      </c>
      <c r="Y3338" t="s">
        <v>95</v>
      </c>
      <c r="Z3338" t="s">
        <v>35</v>
      </c>
      <c r="AA3338" t="s">
        <v>58</v>
      </c>
      <c r="AB3338" t="s">
        <v>631</v>
      </c>
      <c r="AC3338" t="s">
        <v>1343</v>
      </c>
      <c r="AD3338" t="s">
        <v>170</v>
      </c>
    </row>
    <row r="3339" spans="1:30" hidden="1" x14ac:dyDescent="0.3">
      <c r="A3339" t="s">
        <v>14025</v>
      </c>
      <c r="B3339" t="s">
        <v>14026</v>
      </c>
      <c r="C3339" s="1" t="str">
        <f t="shared" si="557"/>
        <v>21:0506</v>
      </c>
      <c r="D3339" s="1" t="str">
        <f t="shared" si="561"/>
        <v>21:0168</v>
      </c>
      <c r="E3339" t="s">
        <v>14027</v>
      </c>
      <c r="F3339" t="s">
        <v>14028</v>
      </c>
      <c r="H3339">
        <v>54.527987199999998</v>
      </c>
      <c r="I3339">
        <v>-61.953577099999997</v>
      </c>
      <c r="J3339" s="1" t="str">
        <f t="shared" si="562"/>
        <v>NGR lake sediment grab sample</v>
      </c>
      <c r="K3339" s="1" t="str">
        <f t="shared" si="563"/>
        <v>&lt;177 micron (NGR)</v>
      </c>
      <c r="L3339">
        <v>51</v>
      </c>
      <c r="M3339" t="s">
        <v>184</v>
      </c>
      <c r="N3339">
        <v>1000</v>
      </c>
      <c r="O3339" t="s">
        <v>3952</v>
      </c>
      <c r="P3339" t="s">
        <v>66</v>
      </c>
      <c r="Q3339" t="s">
        <v>95</v>
      </c>
      <c r="R3339" t="s">
        <v>185</v>
      </c>
      <c r="S3339" t="s">
        <v>193</v>
      </c>
      <c r="T3339" t="s">
        <v>40</v>
      </c>
      <c r="U3339" t="s">
        <v>14029</v>
      </c>
      <c r="V3339" t="s">
        <v>1545</v>
      </c>
      <c r="W3339" t="s">
        <v>40</v>
      </c>
      <c r="X3339" t="s">
        <v>43</v>
      </c>
      <c r="Y3339" t="s">
        <v>39</v>
      </c>
      <c r="Z3339" t="s">
        <v>263</v>
      </c>
      <c r="AA3339" t="s">
        <v>135</v>
      </c>
      <c r="AB3339" t="s">
        <v>429</v>
      </c>
      <c r="AC3339" t="s">
        <v>179</v>
      </c>
      <c r="AD3339" t="s">
        <v>241</v>
      </c>
    </row>
    <row r="3340" spans="1:30" hidden="1" x14ac:dyDescent="0.3">
      <c r="A3340" t="s">
        <v>14030</v>
      </c>
      <c r="B3340" t="s">
        <v>14031</v>
      </c>
      <c r="C3340" s="1" t="str">
        <f t="shared" si="557"/>
        <v>21:0506</v>
      </c>
      <c r="D3340" s="1" t="str">
        <f t="shared" si="561"/>
        <v>21:0168</v>
      </c>
      <c r="E3340" t="s">
        <v>14032</v>
      </c>
      <c r="F3340" t="s">
        <v>14033</v>
      </c>
      <c r="H3340">
        <v>54.510671000000002</v>
      </c>
      <c r="I3340">
        <v>-61.967629199999998</v>
      </c>
      <c r="J3340" s="1" t="str">
        <f t="shared" si="562"/>
        <v>NGR lake sediment grab sample</v>
      </c>
      <c r="K3340" s="1" t="str">
        <f t="shared" si="563"/>
        <v>&lt;177 micron (NGR)</v>
      </c>
      <c r="L3340">
        <v>51</v>
      </c>
      <c r="M3340" t="s">
        <v>191</v>
      </c>
      <c r="N3340">
        <v>1001</v>
      </c>
      <c r="O3340" t="s">
        <v>151</v>
      </c>
      <c r="P3340" t="s">
        <v>232</v>
      </c>
      <c r="Q3340" t="s">
        <v>95</v>
      </c>
      <c r="R3340" t="s">
        <v>176</v>
      </c>
      <c r="S3340" t="s">
        <v>79</v>
      </c>
      <c r="T3340" t="s">
        <v>194</v>
      </c>
      <c r="U3340" t="s">
        <v>14034</v>
      </c>
      <c r="V3340" t="s">
        <v>2195</v>
      </c>
      <c r="W3340" t="s">
        <v>40</v>
      </c>
      <c r="X3340" t="s">
        <v>43</v>
      </c>
      <c r="Y3340" t="s">
        <v>136</v>
      </c>
      <c r="Z3340" t="s">
        <v>35</v>
      </c>
      <c r="AA3340" t="s">
        <v>58</v>
      </c>
      <c r="AB3340" t="s">
        <v>1250</v>
      </c>
      <c r="AC3340" t="s">
        <v>60</v>
      </c>
      <c r="AD3340" t="s">
        <v>44</v>
      </c>
    </row>
    <row r="3341" spans="1:30" hidden="1" x14ac:dyDescent="0.3">
      <c r="A3341" t="s">
        <v>14035</v>
      </c>
      <c r="B3341" t="s">
        <v>14036</v>
      </c>
      <c r="C3341" s="1" t="str">
        <f t="shared" si="557"/>
        <v>21:0506</v>
      </c>
      <c r="D3341" s="1" t="str">
        <f t="shared" si="561"/>
        <v>21:0168</v>
      </c>
      <c r="E3341" t="s">
        <v>14037</v>
      </c>
      <c r="F3341" t="s">
        <v>14038</v>
      </c>
      <c r="H3341">
        <v>54.497198300000001</v>
      </c>
      <c r="I3341">
        <v>-61.925289100000001</v>
      </c>
      <c r="J3341" s="1" t="str">
        <f t="shared" si="562"/>
        <v>NGR lake sediment grab sample</v>
      </c>
      <c r="K3341" s="1" t="str">
        <f t="shared" si="563"/>
        <v>&lt;177 micron (NGR)</v>
      </c>
      <c r="L3341">
        <v>51</v>
      </c>
      <c r="M3341" t="s">
        <v>201</v>
      </c>
      <c r="N3341">
        <v>1002</v>
      </c>
      <c r="O3341" t="s">
        <v>1139</v>
      </c>
      <c r="P3341" t="s">
        <v>255</v>
      </c>
      <c r="Q3341" t="s">
        <v>39</v>
      </c>
      <c r="R3341" t="s">
        <v>36</v>
      </c>
      <c r="S3341" t="s">
        <v>185</v>
      </c>
      <c r="T3341" t="s">
        <v>40</v>
      </c>
      <c r="U3341" t="s">
        <v>1174</v>
      </c>
      <c r="V3341" t="s">
        <v>213</v>
      </c>
      <c r="W3341" t="s">
        <v>649</v>
      </c>
      <c r="X3341" t="s">
        <v>43</v>
      </c>
      <c r="Y3341" t="s">
        <v>55</v>
      </c>
      <c r="Z3341" t="s">
        <v>204</v>
      </c>
      <c r="AA3341" t="s">
        <v>135</v>
      </c>
      <c r="AB3341" t="s">
        <v>385</v>
      </c>
      <c r="AC3341" t="s">
        <v>47</v>
      </c>
      <c r="AD3341" t="s">
        <v>314</v>
      </c>
    </row>
    <row r="3342" spans="1:30" hidden="1" x14ac:dyDescent="0.3">
      <c r="A3342" t="s">
        <v>14039</v>
      </c>
      <c r="B3342" t="s">
        <v>14040</v>
      </c>
      <c r="C3342" s="1" t="str">
        <f t="shared" si="557"/>
        <v>21:0506</v>
      </c>
      <c r="D3342" s="1" t="str">
        <f t="shared" si="561"/>
        <v>21:0168</v>
      </c>
      <c r="E3342" t="s">
        <v>14041</v>
      </c>
      <c r="F3342" t="s">
        <v>14042</v>
      </c>
      <c r="H3342">
        <v>54.502570200000001</v>
      </c>
      <c r="I3342">
        <v>-61.834586199999997</v>
      </c>
      <c r="J3342" s="1" t="str">
        <f t="shared" si="562"/>
        <v>NGR lake sediment grab sample</v>
      </c>
      <c r="K3342" s="1" t="str">
        <f t="shared" si="563"/>
        <v>&lt;177 micron (NGR)</v>
      </c>
      <c r="L3342">
        <v>51</v>
      </c>
      <c r="M3342" t="s">
        <v>210</v>
      </c>
      <c r="N3342">
        <v>1003</v>
      </c>
      <c r="O3342" t="s">
        <v>151</v>
      </c>
      <c r="P3342" t="s">
        <v>192</v>
      </c>
      <c r="Q3342" t="s">
        <v>39</v>
      </c>
      <c r="R3342" t="s">
        <v>119</v>
      </c>
      <c r="S3342" t="s">
        <v>68</v>
      </c>
      <c r="T3342" t="s">
        <v>40</v>
      </c>
      <c r="U3342" t="s">
        <v>4928</v>
      </c>
      <c r="V3342" t="s">
        <v>415</v>
      </c>
      <c r="W3342" t="s">
        <v>194</v>
      </c>
      <c r="X3342" t="s">
        <v>43</v>
      </c>
      <c r="Y3342" t="s">
        <v>39</v>
      </c>
      <c r="Z3342" t="s">
        <v>35</v>
      </c>
      <c r="AA3342" t="s">
        <v>58</v>
      </c>
      <c r="AB3342" t="s">
        <v>519</v>
      </c>
      <c r="AC3342" t="s">
        <v>47</v>
      </c>
      <c r="AD3342" t="s">
        <v>107</v>
      </c>
    </row>
    <row r="3343" spans="1:30" hidden="1" x14ac:dyDescent="0.3">
      <c r="A3343" t="s">
        <v>14043</v>
      </c>
      <c r="B3343" t="s">
        <v>14044</v>
      </c>
      <c r="C3343" s="1" t="str">
        <f t="shared" si="557"/>
        <v>21:0506</v>
      </c>
      <c r="D3343" s="1" t="str">
        <f t="shared" si="561"/>
        <v>21:0168</v>
      </c>
      <c r="E3343" t="s">
        <v>14045</v>
      </c>
      <c r="F3343" t="s">
        <v>14046</v>
      </c>
      <c r="H3343">
        <v>54.466703600000002</v>
      </c>
      <c r="I3343">
        <v>-61.844355200000003</v>
      </c>
      <c r="J3343" s="1" t="str">
        <f t="shared" si="562"/>
        <v>NGR lake sediment grab sample</v>
      </c>
      <c r="K3343" s="1" t="str">
        <f t="shared" si="563"/>
        <v>&lt;177 micron (NGR)</v>
      </c>
      <c r="L3343">
        <v>51</v>
      </c>
      <c r="M3343" t="s">
        <v>221</v>
      </c>
      <c r="N3343">
        <v>1004</v>
      </c>
      <c r="O3343" t="s">
        <v>1900</v>
      </c>
      <c r="P3343" t="s">
        <v>873</v>
      </c>
      <c r="Q3343" t="s">
        <v>55</v>
      </c>
      <c r="R3343" t="s">
        <v>130</v>
      </c>
      <c r="S3343" t="s">
        <v>79</v>
      </c>
      <c r="T3343" t="s">
        <v>194</v>
      </c>
      <c r="U3343" t="s">
        <v>6425</v>
      </c>
      <c r="V3343" t="s">
        <v>97</v>
      </c>
      <c r="W3343" t="s">
        <v>40</v>
      </c>
      <c r="X3343" t="s">
        <v>43</v>
      </c>
      <c r="Y3343" t="s">
        <v>39</v>
      </c>
      <c r="Z3343" t="s">
        <v>214</v>
      </c>
      <c r="AA3343" t="s">
        <v>61</v>
      </c>
      <c r="AB3343" t="s">
        <v>329</v>
      </c>
      <c r="AC3343" t="s">
        <v>596</v>
      </c>
      <c r="AD3343" t="s">
        <v>438</v>
      </c>
    </row>
    <row r="3344" spans="1:30" hidden="1" x14ac:dyDescent="0.3">
      <c r="A3344" t="s">
        <v>14047</v>
      </c>
      <c r="B3344" t="s">
        <v>14048</v>
      </c>
      <c r="C3344" s="1" t="str">
        <f t="shared" si="557"/>
        <v>21:0506</v>
      </c>
      <c r="D3344" s="1" t="str">
        <f t="shared" si="561"/>
        <v>21:0168</v>
      </c>
      <c r="E3344" t="s">
        <v>14049</v>
      </c>
      <c r="F3344" t="s">
        <v>14050</v>
      </c>
      <c r="H3344">
        <v>54.431786299999999</v>
      </c>
      <c r="I3344">
        <v>-61.866321900000003</v>
      </c>
      <c r="J3344" s="1" t="str">
        <f t="shared" si="562"/>
        <v>NGR lake sediment grab sample</v>
      </c>
      <c r="K3344" s="1" t="str">
        <f t="shared" si="563"/>
        <v>&lt;177 micron (NGR)</v>
      </c>
      <c r="L3344">
        <v>51</v>
      </c>
      <c r="M3344" t="s">
        <v>230</v>
      </c>
      <c r="N3344">
        <v>1005</v>
      </c>
      <c r="O3344" t="s">
        <v>510</v>
      </c>
      <c r="P3344" t="s">
        <v>265</v>
      </c>
      <c r="Q3344" t="s">
        <v>39</v>
      </c>
      <c r="R3344" t="s">
        <v>232</v>
      </c>
      <c r="S3344" t="s">
        <v>92</v>
      </c>
      <c r="T3344" t="s">
        <v>40</v>
      </c>
      <c r="U3344" t="s">
        <v>336</v>
      </c>
      <c r="V3344" t="s">
        <v>47</v>
      </c>
      <c r="W3344" t="s">
        <v>40</v>
      </c>
      <c r="X3344" t="s">
        <v>179</v>
      </c>
      <c r="Y3344" t="s">
        <v>95</v>
      </c>
      <c r="Z3344" t="s">
        <v>204</v>
      </c>
      <c r="AA3344" t="s">
        <v>135</v>
      </c>
      <c r="AB3344" t="s">
        <v>371</v>
      </c>
      <c r="AC3344" t="s">
        <v>598</v>
      </c>
      <c r="AD3344" t="s">
        <v>80</v>
      </c>
    </row>
    <row r="3345" spans="1:30" hidden="1" x14ac:dyDescent="0.3">
      <c r="A3345" t="s">
        <v>14051</v>
      </c>
      <c r="B3345" t="s">
        <v>14052</v>
      </c>
      <c r="C3345" s="1" t="str">
        <f t="shared" si="557"/>
        <v>21:0506</v>
      </c>
      <c r="D3345" s="1" t="str">
        <f t="shared" si="561"/>
        <v>21:0168</v>
      </c>
      <c r="E3345" t="s">
        <v>14053</v>
      </c>
      <c r="F3345" t="s">
        <v>14054</v>
      </c>
      <c r="H3345">
        <v>54.379540599999999</v>
      </c>
      <c r="I3345">
        <v>-61.8616502</v>
      </c>
      <c r="J3345" s="1" t="str">
        <f t="shared" si="562"/>
        <v>NGR lake sediment grab sample</v>
      </c>
      <c r="K3345" s="1" t="str">
        <f t="shared" si="563"/>
        <v>&lt;177 micron (NGR)</v>
      </c>
      <c r="L3345">
        <v>51</v>
      </c>
      <c r="M3345" t="s">
        <v>238</v>
      </c>
      <c r="N3345">
        <v>1006</v>
      </c>
      <c r="O3345" t="s">
        <v>391</v>
      </c>
      <c r="P3345" t="s">
        <v>571</v>
      </c>
      <c r="Q3345" t="s">
        <v>39</v>
      </c>
      <c r="R3345" t="s">
        <v>185</v>
      </c>
      <c r="S3345" t="s">
        <v>92</v>
      </c>
      <c r="T3345" t="s">
        <v>40</v>
      </c>
      <c r="U3345" t="s">
        <v>9731</v>
      </c>
      <c r="V3345" t="s">
        <v>47</v>
      </c>
      <c r="W3345" t="s">
        <v>40</v>
      </c>
      <c r="X3345" t="s">
        <v>179</v>
      </c>
      <c r="Y3345" t="s">
        <v>39</v>
      </c>
      <c r="Z3345" t="s">
        <v>204</v>
      </c>
      <c r="AA3345" t="s">
        <v>204</v>
      </c>
      <c r="AB3345" t="s">
        <v>68</v>
      </c>
      <c r="AC3345" t="s">
        <v>968</v>
      </c>
      <c r="AD3345" t="s">
        <v>1448</v>
      </c>
    </row>
    <row r="3346" spans="1:30" hidden="1" x14ac:dyDescent="0.3">
      <c r="A3346" t="s">
        <v>14055</v>
      </c>
      <c r="B3346" t="s">
        <v>14056</v>
      </c>
      <c r="C3346" s="1" t="str">
        <f t="shared" si="557"/>
        <v>21:0506</v>
      </c>
      <c r="D3346" s="1" t="str">
        <f t="shared" si="561"/>
        <v>21:0168</v>
      </c>
      <c r="E3346" t="s">
        <v>14057</v>
      </c>
      <c r="F3346" t="s">
        <v>14058</v>
      </c>
      <c r="H3346">
        <v>54.346765599999998</v>
      </c>
      <c r="I3346">
        <v>-61.855418</v>
      </c>
      <c r="J3346" s="1" t="str">
        <f t="shared" si="562"/>
        <v>NGR lake sediment grab sample</v>
      </c>
      <c r="K3346" s="1" t="str">
        <f t="shared" si="563"/>
        <v>&lt;177 micron (NGR)</v>
      </c>
      <c r="L3346">
        <v>51</v>
      </c>
      <c r="M3346" t="s">
        <v>246</v>
      </c>
      <c r="N3346">
        <v>1007</v>
      </c>
      <c r="O3346" t="s">
        <v>1464</v>
      </c>
      <c r="P3346" t="s">
        <v>873</v>
      </c>
      <c r="Q3346" t="s">
        <v>119</v>
      </c>
      <c r="R3346" t="s">
        <v>54</v>
      </c>
      <c r="S3346" t="s">
        <v>130</v>
      </c>
      <c r="T3346" t="s">
        <v>117</v>
      </c>
      <c r="U3346" t="s">
        <v>4514</v>
      </c>
      <c r="V3346" t="s">
        <v>316</v>
      </c>
      <c r="W3346" t="s">
        <v>194</v>
      </c>
      <c r="X3346" t="s">
        <v>1802</v>
      </c>
      <c r="Y3346" t="s">
        <v>247</v>
      </c>
      <c r="Z3346" t="s">
        <v>214</v>
      </c>
      <c r="AA3346" t="s">
        <v>196</v>
      </c>
      <c r="AB3346" t="s">
        <v>2747</v>
      </c>
      <c r="AC3346" t="s">
        <v>1572</v>
      </c>
      <c r="AD3346" t="s">
        <v>1612</v>
      </c>
    </row>
    <row r="3347" spans="1:30" hidden="1" x14ac:dyDescent="0.3">
      <c r="A3347" t="s">
        <v>14059</v>
      </c>
      <c r="B3347" t="s">
        <v>14060</v>
      </c>
      <c r="C3347" s="1" t="str">
        <f t="shared" si="557"/>
        <v>21:0506</v>
      </c>
      <c r="D3347" s="1" t="str">
        <f t="shared" si="561"/>
        <v>21:0168</v>
      </c>
      <c r="E3347" t="s">
        <v>14061</v>
      </c>
      <c r="F3347" t="s">
        <v>14062</v>
      </c>
      <c r="H3347">
        <v>54.399003</v>
      </c>
      <c r="I3347">
        <v>-61.795946299999997</v>
      </c>
      <c r="J3347" s="1" t="str">
        <f t="shared" si="562"/>
        <v>NGR lake sediment grab sample</v>
      </c>
      <c r="K3347" s="1" t="str">
        <f t="shared" si="563"/>
        <v>&lt;177 micron (NGR)</v>
      </c>
      <c r="L3347">
        <v>52</v>
      </c>
      <c r="M3347" t="s">
        <v>34</v>
      </c>
      <c r="N3347">
        <v>1008</v>
      </c>
      <c r="O3347" t="s">
        <v>329</v>
      </c>
      <c r="P3347" t="s">
        <v>193</v>
      </c>
      <c r="Q3347" t="s">
        <v>55</v>
      </c>
      <c r="R3347" t="s">
        <v>119</v>
      </c>
      <c r="S3347" t="s">
        <v>68</v>
      </c>
      <c r="T3347" t="s">
        <v>40</v>
      </c>
      <c r="U3347" t="s">
        <v>61</v>
      </c>
      <c r="V3347" t="s">
        <v>70</v>
      </c>
      <c r="W3347" t="s">
        <v>40</v>
      </c>
      <c r="X3347" t="s">
        <v>179</v>
      </c>
      <c r="Y3347" t="s">
        <v>95</v>
      </c>
      <c r="Z3347" t="s">
        <v>35</v>
      </c>
      <c r="AA3347" t="s">
        <v>134</v>
      </c>
      <c r="AB3347" t="s">
        <v>715</v>
      </c>
      <c r="AC3347" t="s">
        <v>85</v>
      </c>
      <c r="AD3347" t="s">
        <v>1477</v>
      </c>
    </row>
    <row r="3348" spans="1:30" hidden="1" x14ac:dyDescent="0.3">
      <c r="A3348" t="s">
        <v>14063</v>
      </c>
      <c r="B3348" t="s">
        <v>14064</v>
      </c>
      <c r="C3348" s="1" t="str">
        <f t="shared" si="557"/>
        <v>21:0506</v>
      </c>
      <c r="D3348" s="1" t="str">
        <f t="shared" si="561"/>
        <v>21:0168</v>
      </c>
      <c r="E3348" t="s">
        <v>14065</v>
      </c>
      <c r="F3348" t="s">
        <v>14066</v>
      </c>
      <c r="H3348">
        <v>54.352108200000004</v>
      </c>
      <c r="I3348">
        <v>-61.818354200000002</v>
      </c>
      <c r="J3348" s="1" t="str">
        <f t="shared" si="562"/>
        <v>NGR lake sediment grab sample</v>
      </c>
      <c r="K3348" s="1" t="str">
        <f t="shared" si="563"/>
        <v>&lt;177 micron (NGR)</v>
      </c>
      <c r="L3348">
        <v>52</v>
      </c>
      <c r="M3348" t="s">
        <v>76</v>
      </c>
      <c r="N3348">
        <v>1009</v>
      </c>
      <c r="O3348" t="s">
        <v>155</v>
      </c>
      <c r="P3348" t="s">
        <v>408</v>
      </c>
      <c r="Q3348" t="s">
        <v>38</v>
      </c>
      <c r="R3348" t="s">
        <v>108</v>
      </c>
      <c r="S3348" t="s">
        <v>247</v>
      </c>
      <c r="T3348" t="s">
        <v>40</v>
      </c>
      <c r="U3348" t="s">
        <v>14067</v>
      </c>
      <c r="V3348" t="s">
        <v>4178</v>
      </c>
      <c r="W3348" t="s">
        <v>94</v>
      </c>
      <c r="X3348" t="s">
        <v>484</v>
      </c>
      <c r="Y3348" t="s">
        <v>202</v>
      </c>
      <c r="Z3348" t="s">
        <v>337</v>
      </c>
      <c r="AA3348" t="s">
        <v>45</v>
      </c>
      <c r="AB3348" t="s">
        <v>5113</v>
      </c>
      <c r="AC3348" t="s">
        <v>1736</v>
      </c>
      <c r="AD3348" t="s">
        <v>409</v>
      </c>
    </row>
    <row r="3349" spans="1:30" hidden="1" x14ac:dyDescent="0.3">
      <c r="A3349" t="s">
        <v>14068</v>
      </c>
      <c r="B3349" t="s">
        <v>14069</v>
      </c>
      <c r="C3349" s="1" t="str">
        <f t="shared" si="557"/>
        <v>21:0506</v>
      </c>
      <c r="D3349" s="1" t="str">
        <f t="shared" si="561"/>
        <v>21:0168</v>
      </c>
      <c r="E3349" t="s">
        <v>14061</v>
      </c>
      <c r="F3349" t="s">
        <v>14070</v>
      </c>
      <c r="H3349">
        <v>54.399003</v>
      </c>
      <c r="I3349">
        <v>-61.795946299999997</v>
      </c>
      <c r="J3349" s="1" t="str">
        <f t="shared" si="562"/>
        <v>NGR lake sediment grab sample</v>
      </c>
      <c r="K3349" s="1" t="str">
        <f t="shared" si="563"/>
        <v>&lt;177 micron (NGR)</v>
      </c>
      <c r="L3349">
        <v>52</v>
      </c>
      <c r="M3349" t="s">
        <v>52</v>
      </c>
      <c r="N3349">
        <v>1010</v>
      </c>
      <c r="O3349" t="s">
        <v>329</v>
      </c>
      <c r="P3349" t="s">
        <v>119</v>
      </c>
      <c r="Q3349" t="s">
        <v>39</v>
      </c>
      <c r="R3349" t="s">
        <v>79</v>
      </c>
      <c r="S3349" t="s">
        <v>68</v>
      </c>
      <c r="T3349" t="s">
        <v>40</v>
      </c>
      <c r="U3349" t="s">
        <v>1295</v>
      </c>
      <c r="V3349" t="s">
        <v>596</v>
      </c>
      <c r="W3349" t="s">
        <v>40</v>
      </c>
      <c r="X3349" t="s">
        <v>70</v>
      </c>
      <c r="Y3349" t="s">
        <v>95</v>
      </c>
      <c r="Z3349" t="s">
        <v>35</v>
      </c>
      <c r="AA3349" t="s">
        <v>204</v>
      </c>
      <c r="AB3349" t="s">
        <v>715</v>
      </c>
      <c r="AC3349" t="s">
        <v>620</v>
      </c>
      <c r="AD3349" t="s">
        <v>605</v>
      </c>
    </row>
    <row r="3350" spans="1:30" hidden="1" x14ac:dyDescent="0.3">
      <c r="A3350" t="s">
        <v>14071</v>
      </c>
      <c r="B3350" t="s">
        <v>14072</v>
      </c>
      <c r="C3350" s="1" t="str">
        <f t="shared" si="557"/>
        <v>21:0506</v>
      </c>
      <c r="D3350" s="1" t="str">
        <f t="shared" si="561"/>
        <v>21:0168</v>
      </c>
      <c r="E3350" t="s">
        <v>14061</v>
      </c>
      <c r="F3350" t="s">
        <v>14073</v>
      </c>
      <c r="H3350">
        <v>54.399003</v>
      </c>
      <c r="I3350">
        <v>-61.795946299999997</v>
      </c>
      <c r="J3350" s="1" t="str">
        <f t="shared" si="562"/>
        <v>NGR lake sediment grab sample</v>
      </c>
      <c r="K3350" s="1" t="str">
        <f t="shared" si="563"/>
        <v>&lt;177 micron (NGR)</v>
      </c>
      <c r="L3350">
        <v>52</v>
      </c>
      <c r="M3350" t="s">
        <v>65</v>
      </c>
      <c r="N3350">
        <v>1011</v>
      </c>
      <c r="O3350" t="s">
        <v>571</v>
      </c>
      <c r="P3350" t="s">
        <v>79</v>
      </c>
      <c r="Q3350" t="s">
        <v>39</v>
      </c>
      <c r="R3350" t="s">
        <v>153</v>
      </c>
      <c r="S3350" t="s">
        <v>37</v>
      </c>
      <c r="T3350" t="s">
        <v>40</v>
      </c>
      <c r="U3350" t="s">
        <v>503</v>
      </c>
      <c r="V3350" t="s">
        <v>70</v>
      </c>
      <c r="W3350" t="s">
        <v>40</v>
      </c>
      <c r="X3350" t="s">
        <v>70</v>
      </c>
      <c r="Y3350" t="s">
        <v>95</v>
      </c>
      <c r="Z3350" t="s">
        <v>164</v>
      </c>
      <c r="AA3350" t="s">
        <v>134</v>
      </c>
      <c r="AB3350" t="s">
        <v>4178</v>
      </c>
      <c r="AC3350" t="s">
        <v>620</v>
      </c>
      <c r="AD3350" t="s">
        <v>1477</v>
      </c>
    </row>
    <row r="3351" spans="1:30" hidden="1" x14ac:dyDescent="0.3">
      <c r="A3351" t="s">
        <v>14074</v>
      </c>
      <c r="B3351" t="s">
        <v>14075</v>
      </c>
      <c r="C3351" s="1" t="str">
        <f t="shared" si="557"/>
        <v>21:0506</v>
      </c>
      <c r="D3351" s="1" t="str">
        <f t="shared" si="561"/>
        <v>21:0168</v>
      </c>
      <c r="E3351" t="s">
        <v>14076</v>
      </c>
      <c r="F3351" t="s">
        <v>14077</v>
      </c>
      <c r="H3351">
        <v>54.428899299999998</v>
      </c>
      <c r="I3351">
        <v>-61.793466000000002</v>
      </c>
      <c r="J3351" s="1" t="str">
        <f t="shared" si="562"/>
        <v>NGR lake sediment grab sample</v>
      </c>
      <c r="K3351" s="1" t="str">
        <f t="shared" si="563"/>
        <v>&lt;177 micron (NGR)</v>
      </c>
      <c r="L3351">
        <v>52</v>
      </c>
      <c r="M3351" t="s">
        <v>91</v>
      </c>
      <c r="N3351">
        <v>1012</v>
      </c>
      <c r="O3351" t="s">
        <v>77</v>
      </c>
      <c r="P3351" t="s">
        <v>67</v>
      </c>
      <c r="Q3351" t="s">
        <v>95</v>
      </c>
      <c r="R3351" t="s">
        <v>130</v>
      </c>
      <c r="S3351" t="s">
        <v>136</v>
      </c>
      <c r="T3351" t="s">
        <v>40</v>
      </c>
      <c r="U3351" t="s">
        <v>1216</v>
      </c>
      <c r="V3351" t="s">
        <v>351</v>
      </c>
      <c r="W3351" t="s">
        <v>40</v>
      </c>
      <c r="X3351" t="s">
        <v>39</v>
      </c>
      <c r="Y3351" t="s">
        <v>68</v>
      </c>
      <c r="Z3351" t="s">
        <v>67</v>
      </c>
      <c r="AA3351" t="s">
        <v>204</v>
      </c>
      <c r="AB3351" t="s">
        <v>631</v>
      </c>
      <c r="AC3351" t="s">
        <v>884</v>
      </c>
      <c r="AD3351" t="s">
        <v>216</v>
      </c>
    </row>
    <row r="3352" spans="1:30" hidden="1" x14ac:dyDescent="0.3">
      <c r="A3352" t="s">
        <v>14078</v>
      </c>
      <c r="B3352" t="s">
        <v>14079</v>
      </c>
      <c r="C3352" s="1" t="str">
        <f t="shared" si="557"/>
        <v>21:0506</v>
      </c>
      <c r="D3352" s="1" t="str">
        <f t="shared" si="561"/>
        <v>21:0168</v>
      </c>
      <c r="E3352" t="s">
        <v>14080</v>
      </c>
      <c r="F3352" t="s">
        <v>14081</v>
      </c>
      <c r="H3352">
        <v>54.471586600000002</v>
      </c>
      <c r="I3352">
        <v>-61.806593200000002</v>
      </c>
      <c r="J3352" s="1" t="str">
        <f t="shared" si="562"/>
        <v>NGR lake sediment grab sample</v>
      </c>
      <c r="K3352" s="1" t="str">
        <f t="shared" si="563"/>
        <v>&lt;177 micron (NGR)</v>
      </c>
      <c r="L3352">
        <v>52</v>
      </c>
      <c r="M3352" t="s">
        <v>102</v>
      </c>
      <c r="N3352">
        <v>1013</v>
      </c>
      <c r="O3352" t="s">
        <v>222</v>
      </c>
      <c r="P3352" t="s">
        <v>873</v>
      </c>
      <c r="Q3352" t="s">
        <v>95</v>
      </c>
      <c r="R3352" t="s">
        <v>130</v>
      </c>
      <c r="S3352" t="s">
        <v>185</v>
      </c>
      <c r="T3352" t="s">
        <v>40</v>
      </c>
      <c r="U3352" t="s">
        <v>14082</v>
      </c>
      <c r="V3352" t="s">
        <v>2476</v>
      </c>
      <c r="W3352" t="s">
        <v>194</v>
      </c>
      <c r="X3352" t="s">
        <v>740</v>
      </c>
      <c r="Y3352" t="s">
        <v>38</v>
      </c>
      <c r="Z3352" t="s">
        <v>35</v>
      </c>
      <c r="AA3352" t="s">
        <v>83</v>
      </c>
      <c r="AB3352" t="s">
        <v>169</v>
      </c>
      <c r="AC3352" t="s">
        <v>565</v>
      </c>
      <c r="AD3352" t="s">
        <v>203</v>
      </c>
    </row>
    <row r="3353" spans="1:30" hidden="1" x14ac:dyDescent="0.3">
      <c r="A3353" t="s">
        <v>14083</v>
      </c>
      <c r="B3353" t="s">
        <v>14084</v>
      </c>
      <c r="C3353" s="1" t="str">
        <f t="shared" si="557"/>
        <v>21:0506</v>
      </c>
      <c r="D3353" s="1" t="str">
        <f t="shared" si="561"/>
        <v>21:0168</v>
      </c>
      <c r="E3353" t="s">
        <v>14085</v>
      </c>
      <c r="F3353" t="s">
        <v>14086</v>
      </c>
      <c r="H3353">
        <v>54.502476799999997</v>
      </c>
      <c r="I3353">
        <v>-61.810171799999999</v>
      </c>
      <c r="J3353" s="1" t="str">
        <f t="shared" si="562"/>
        <v>NGR lake sediment grab sample</v>
      </c>
      <c r="K3353" s="1" t="str">
        <f t="shared" si="563"/>
        <v>&lt;177 micron (NGR)</v>
      </c>
      <c r="L3353">
        <v>52</v>
      </c>
      <c r="M3353" t="s">
        <v>113</v>
      </c>
      <c r="N3353">
        <v>1014</v>
      </c>
      <c r="O3353" t="s">
        <v>873</v>
      </c>
      <c r="P3353" t="s">
        <v>204</v>
      </c>
      <c r="Q3353" t="s">
        <v>95</v>
      </c>
      <c r="R3353" t="s">
        <v>202</v>
      </c>
      <c r="S3353" t="s">
        <v>39</v>
      </c>
      <c r="T3353" t="s">
        <v>40</v>
      </c>
      <c r="U3353" t="s">
        <v>1871</v>
      </c>
      <c r="V3353" t="s">
        <v>39</v>
      </c>
      <c r="W3353" t="s">
        <v>194</v>
      </c>
      <c r="X3353" t="s">
        <v>43</v>
      </c>
      <c r="Y3353" t="s">
        <v>55</v>
      </c>
      <c r="Z3353" t="s">
        <v>164</v>
      </c>
      <c r="AA3353" t="s">
        <v>204</v>
      </c>
      <c r="AB3353" t="s">
        <v>1546</v>
      </c>
      <c r="AC3353" t="s">
        <v>179</v>
      </c>
      <c r="AD3353" t="s">
        <v>314</v>
      </c>
    </row>
    <row r="3354" spans="1:30" hidden="1" x14ac:dyDescent="0.3">
      <c r="A3354" t="s">
        <v>14087</v>
      </c>
      <c r="B3354" t="s">
        <v>14088</v>
      </c>
      <c r="C3354" s="1" t="str">
        <f t="shared" si="557"/>
        <v>21:0506</v>
      </c>
      <c r="D3354" s="1" t="str">
        <f t="shared" si="561"/>
        <v>21:0168</v>
      </c>
      <c r="E3354" t="s">
        <v>14089</v>
      </c>
      <c r="F3354" t="s">
        <v>14090</v>
      </c>
      <c r="H3354">
        <v>54.521318800000003</v>
      </c>
      <c r="I3354">
        <v>-61.741128699999997</v>
      </c>
      <c r="J3354" s="1" t="str">
        <f t="shared" si="562"/>
        <v>NGR lake sediment grab sample</v>
      </c>
      <c r="K3354" s="1" t="str">
        <f t="shared" si="563"/>
        <v>&lt;177 micron (NGR)</v>
      </c>
      <c r="L3354">
        <v>52</v>
      </c>
      <c r="M3354" t="s">
        <v>127</v>
      </c>
      <c r="N3354">
        <v>1015</v>
      </c>
      <c r="O3354" t="s">
        <v>129</v>
      </c>
      <c r="P3354" t="s">
        <v>1101</v>
      </c>
      <c r="Q3354" t="s">
        <v>39</v>
      </c>
      <c r="R3354" t="s">
        <v>165</v>
      </c>
      <c r="S3354" t="s">
        <v>136</v>
      </c>
      <c r="T3354" t="s">
        <v>40</v>
      </c>
      <c r="U3354" t="s">
        <v>688</v>
      </c>
      <c r="V3354" t="s">
        <v>322</v>
      </c>
      <c r="W3354" t="s">
        <v>40</v>
      </c>
      <c r="X3354" t="s">
        <v>179</v>
      </c>
      <c r="Y3354" t="s">
        <v>39</v>
      </c>
      <c r="Z3354" t="s">
        <v>204</v>
      </c>
      <c r="AA3354" t="s">
        <v>204</v>
      </c>
      <c r="AB3354" t="s">
        <v>6775</v>
      </c>
      <c r="AC3354" t="s">
        <v>2095</v>
      </c>
      <c r="AD3354" t="s">
        <v>203</v>
      </c>
    </row>
    <row r="3355" spans="1:30" hidden="1" x14ac:dyDescent="0.3">
      <c r="A3355" t="s">
        <v>14091</v>
      </c>
      <c r="B3355" t="s">
        <v>14092</v>
      </c>
      <c r="C3355" s="1" t="str">
        <f t="shared" si="557"/>
        <v>21:0506</v>
      </c>
      <c r="D3355" s="1" t="str">
        <f t="shared" si="561"/>
        <v>21:0168</v>
      </c>
      <c r="E3355" t="s">
        <v>14093</v>
      </c>
      <c r="F3355" t="s">
        <v>14094</v>
      </c>
      <c r="H3355">
        <v>54.552909999999997</v>
      </c>
      <c r="I3355">
        <v>-61.747995699999997</v>
      </c>
      <c r="J3355" s="1" t="str">
        <f t="shared" si="562"/>
        <v>NGR lake sediment grab sample</v>
      </c>
      <c r="K3355" s="1" t="str">
        <f t="shared" si="563"/>
        <v>&lt;177 micron (NGR)</v>
      </c>
      <c r="L3355">
        <v>52</v>
      </c>
      <c r="M3355" t="s">
        <v>142</v>
      </c>
      <c r="N3355">
        <v>1016</v>
      </c>
      <c r="O3355" t="s">
        <v>108</v>
      </c>
      <c r="P3355" t="s">
        <v>67</v>
      </c>
      <c r="Q3355" t="s">
        <v>37</v>
      </c>
      <c r="R3355" t="s">
        <v>164</v>
      </c>
      <c r="S3355" t="s">
        <v>131</v>
      </c>
      <c r="T3355" t="s">
        <v>40</v>
      </c>
      <c r="U3355" t="s">
        <v>3987</v>
      </c>
      <c r="V3355" t="s">
        <v>1103</v>
      </c>
      <c r="W3355" t="s">
        <v>40</v>
      </c>
      <c r="X3355" t="s">
        <v>179</v>
      </c>
      <c r="Y3355" t="s">
        <v>39</v>
      </c>
      <c r="Z3355" t="s">
        <v>204</v>
      </c>
      <c r="AA3355" t="s">
        <v>134</v>
      </c>
      <c r="AB3355" t="s">
        <v>266</v>
      </c>
      <c r="AC3355" t="s">
        <v>1503</v>
      </c>
      <c r="AD3355" t="s">
        <v>137</v>
      </c>
    </row>
    <row r="3356" spans="1:30" hidden="1" x14ac:dyDescent="0.3">
      <c r="A3356" t="s">
        <v>14095</v>
      </c>
      <c r="B3356" t="s">
        <v>14096</v>
      </c>
      <c r="C3356" s="1" t="str">
        <f t="shared" si="557"/>
        <v>21:0506</v>
      </c>
      <c r="D3356" s="1" t="str">
        <f t="shared" si="561"/>
        <v>21:0168</v>
      </c>
      <c r="E3356" t="s">
        <v>14097</v>
      </c>
      <c r="F3356" t="s">
        <v>14098</v>
      </c>
      <c r="H3356">
        <v>54.579609900000001</v>
      </c>
      <c r="I3356">
        <v>-61.771422999999999</v>
      </c>
      <c r="J3356" s="1" t="str">
        <f t="shared" si="562"/>
        <v>NGR lake sediment grab sample</v>
      </c>
      <c r="K3356" s="1" t="str">
        <f t="shared" si="563"/>
        <v>&lt;177 micron (NGR)</v>
      </c>
      <c r="L3356">
        <v>52</v>
      </c>
      <c r="M3356" t="s">
        <v>150</v>
      </c>
      <c r="N3356">
        <v>1017</v>
      </c>
      <c r="O3356" t="s">
        <v>103</v>
      </c>
      <c r="P3356" t="s">
        <v>130</v>
      </c>
      <c r="Q3356" t="s">
        <v>39</v>
      </c>
      <c r="R3356" t="s">
        <v>165</v>
      </c>
      <c r="S3356" t="s">
        <v>131</v>
      </c>
      <c r="T3356" t="s">
        <v>40</v>
      </c>
      <c r="U3356" t="s">
        <v>3952</v>
      </c>
      <c r="V3356" t="s">
        <v>60</v>
      </c>
      <c r="W3356" t="s">
        <v>40</v>
      </c>
      <c r="X3356" t="s">
        <v>179</v>
      </c>
      <c r="Y3356" t="s">
        <v>95</v>
      </c>
      <c r="Z3356" t="s">
        <v>134</v>
      </c>
      <c r="AA3356" t="s">
        <v>204</v>
      </c>
      <c r="AB3356" t="s">
        <v>1411</v>
      </c>
      <c r="AC3356" t="s">
        <v>47</v>
      </c>
      <c r="AD3356" t="s">
        <v>480</v>
      </c>
    </row>
    <row r="3357" spans="1:30" hidden="1" x14ac:dyDescent="0.3">
      <c r="A3357" t="s">
        <v>14099</v>
      </c>
      <c r="B3357" t="s">
        <v>14100</v>
      </c>
      <c r="C3357" s="1" t="str">
        <f t="shared" si="557"/>
        <v>21:0506</v>
      </c>
      <c r="D3357" s="1" t="str">
        <f t="shared" si="561"/>
        <v>21:0168</v>
      </c>
      <c r="E3357" t="s">
        <v>14101</v>
      </c>
      <c r="F3357" t="s">
        <v>14102</v>
      </c>
      <c r="H3357">
        <v>54.601544599999997</v>
      </c>
      <c r="I3357">
        <v>-61.736084599999998</v>
      </c>
      <c r="J3357" s="1" t="str">
        <f t="shared" si="562"/>
        <v>NGR lake sediment grab sample</v>
      </c>
      <c r="K3357" s="1" t="str">
        <f t="shared" si="563"/>
        <v>&lt;177 micron (NGR)</v>
      </c>
      <c r="L3357">
        <v>52</v>
      </c>
      <c r="M3357" t="s">
        <v>175</v>
      </c>
      <c r="N3357">
        <v>1018</v>
      </c>
      <c r="O3357" t="s">
        <v>104</v>
      </c>
      <c r="P3357" t="s">
        <v>68</v>
      </c>
      <c r="Q3357" t="s">
        <v>95</v>
      </c>
      <c r="R3357" t="s">
        <v>185</v>
      </c>
      <c r="S3357" t="s">
        <v>37</v>
      </c>
      <c r="T3357" t="s">
        <v>40</v>
      </c>
      <c r="U3357" t="s">
        <v>877</v>
      </c>
      <c r="V3357" t="s">
        <v>47</v>
      </c>
      <c r="W3357" t="s">
        <v>40</v>
      </c>
      <c r="X3357" t="s">
        <v>70</v>
      </c>
      <c r="Y3357" t="s">
        <v>95</v>
      </c>
      <c r="Z3357" t="s">
        <v>135</v>
      </c>
      <c r="AA3357" t="s">
        <v>67</v>
      </c>
      <c r="AB3357" t="s">
        <v>631</v>
      </c>
      <c r="AC3357" t="s">
        <v>596</v>
      </c>
      <c r="AD3357" t="s">
        <v>324</v>
      </c>
    </row>
    <row r="3358" spans="1:30" hidden="1" x14ac:dyDescent="0.3">
      <c r="A3358" t="s">
        <v>14103</v>
      </c>
      <c r="B3358" t="s">
        <v>14104</v>
      </c>
      <c r="C3358" s="1" t="str">
        <f t="shared" si="557"/>
        <v>21:0506</v>
      </c>
      <c r="D3358" s="1" t="str">
        <f t="shared" si="561"/>
        <v>21:0168</v>
      </c>
      <c r="E3358" t="s">
        <v>14105</v>
      </c>
      <c r="F3358" t="s">
        <v>14106</v>
      </c>
      <c r="H3358">
        <v>54.623389500000002</v>
      </c>
      <c r="I3358">
        <v>-61.801964099999999</v>
      </c>
      <c r="J3358" s="1" t="str">
        <f t="shared" si="562"/>
        <v>NGR lake sediment grab sample</v>
      </c>
      <c r="K3358" s="1" t="str">
        <f t="shared" si="563"/>
        <v>&lt;177 micron (NGR)</v>
      </c>
      <c r="L3358">
        <v>52</v>
      </c>
      <c r="M3358" t="s">
        <v>184</v>
      </c>
      <c r="N3358">
        <v>1019</v>
      </c>
      <c r="O3358" t="s">
        <v>135</v>
      </c>
      <c r="P3358" t="s">
        <v>165</v>
      </c>
      <c r="Q3358" t="s">
        <v>55</v>
      </c>
      <c r="R3358" t="s">
        <v>232</v>
      </c>
      <c r="S3358" t="s">
        <v>38</v>
      </c>
      <c r="T3358" t="s">
        <v>40</v>
      </c>
      <c r="U3358" t="s">
        <v>577</v>
      </c>
      <c r="V3358" t="s">
        <v>444</v>
      </c>
      <c r="W3358" t="s">
        <v>40</v>
      </c>
      <c r="X3358" t="s">
        <v>179</v>
      </c>
      <c r="Y3358" t="s">
        <v>95</v>
      </c>
      <c r="Z3358" t="s">
        <v>35</v>
      </c>
      <c r="AA3358" t="s">
        <v>134</v>
      </c>
      <c r="AB3358" t="s">
        <v>589</v>
      </c>
      <c r="AC3358" t="s">
        <v>47</v>
      </c>
      <c r="AD3358" t="s">
        <v>1452</v>
      </c>
    </row>
    <row r="3359" spans="1:30" hidden="1" x14ac:dyDescent="0.3">
      <c r="A3359" t="s">
        <v>14107</v>
      </c>
      <c r="B3359" t="s">
        <v>14108</v>
      </c>
      <c r="C3359" s="1" t="str">
        <f t="shared" si="557"/>
        <v>21:0506</v>
      </c>
      <c r="D3359" s="1" t="str">
        <f t="shared" si="561"/>
        <v>21:0168</v>
      </c>
      <c r="E3359" t="s">
        <v>14109</v>
      </c>
      <c r="F3359" t="s">
        <v>14110</v>
      </c>
      <c r="H3359">
        <v>54.670978699999999</v>
      </c>
      <c r="I3359">
        <v>-61.783907200000002</v>
      </c>
      <c r="J3359" s="1" t="str">
        <f t="shared" si="562"/>
        <v>NGR lake sediment grab sample</v>
      </c>
      <c r="K3359" s="1" t="str">
        <f t="shared" si="563"/>
        <v>&lt;177 micron (NGR)</v>
      </c>
      <c r="L3359">
        <v>52</v>
      </c>
      <c r="M3359" t="s">
        <v>191</v>
      </c>
      <c r="N3359">
        <v>1020</v>
      </c>
      <c r="O3359" t="s">
        <v>641</v>
      </c>
      <c r="P3359" t="s">
        <v>256</v>
      </c>
      <c r="Q3359" t="s">
        <v>95</v>
      </c>
      <c r="R3359" t="s">
        <v>92</v>
      </c>
      <c r="S3359" t="s">
        <v>202</v>
      </c>
      <c r="T3359" t="s">
        <v>40</v>
      </c>
      <c r="U3359" t="s">
        <v>7729</v>
      </c>
      <c r="V3359" t="s">
        <v>1181</v>
      </c>
      <c r="W3359" t="s">
        <v>40</v>
      </c>
      <c r="X3359" t="s">
        <v>179</v>
      </c>
      <c r="Y3359" t="s">
        <v>55</v>
      </c>
      <c r="Z3359" t="s">
        <v>214</v>
      </c>
      <c r="AA3359" t="s">
        <v>44</v>
      </c>
      <c r="AB3359" t="s">
        <v>519</v>
      </c>
      <c r="AC3359" t="s">
        <v>57</v>
      </c>
      <c r="AD3359" t="s">
        <v>392</v>
      </c>
    </row>
    <row r="3360" spans="1:30" hidden="1" x14ac:dyDescent="0.3">
      <c r="A3360" t="s">
        <v>14111</v>
      </c>
      <c r="B3360" t="s">
        <v>14112</v>
      </c>
      <c r="C3360" s="1" t="str">
        <f t="shared" si="557"/>
        <v>21:0506</v>
      </c>
      <c r="D3360" s="1" t="str">
        <f t="shared" si="561"/>
        <v>21:0168</v>
      </c>
      <c r="E3360" t="s">
        <v>14113</v>
      </c>
      <c r="F3360" t="s">
        <v>14114</v>
      </c>
      <c r="H3360">
        <v>54.6645118</v>
      </c>
      <c r="I3360">
        <v>-61.725724800000002</v>
      </c>
      <c r="J3360" s="1" t="str">
        <f t="shared" si="562"/>
        <v>NGR lake sediment grab sample</v>
      </c>
      <c r="K3360" s="1" t="str">
        <f t="shared" si="563"/>
        <v>&lt;177 micron (NGR)</v>
      </c>
      <c r="L3360">
        <v>52</v>
      </c>
      <c r="M3360" t="s">
        <v>201</v>
      </c>
      <c r="N3360">
        <v>1021</v>
      </c>
      <c r="O3360" t="s">
        <v>510</v>
      </c>
      <c r="P3360" t="s">
        <v>185</v>
      </c>
      <c r="Q3360" t="s">
        <v>95</v>
      </c>
      <c r="R3360" t="s">
        <v>79</v>
      </c>
      <c r="S3360" t="s">
        <v>130</v>
      </c>
      <c r="T3360" t="s">
        <v>40</v>
      </c>
      <c r="U3360" t="s">
        <v>14115</v>
      </c>
      <c r="V3360" t="s">
        <v>1503</v>
      </c>
      <c r="W3360" t="s">
        <v>40</v>
      </c>
      <c r="X3360" t="s">
        <v>43</v>
      </c>
      <c r="Y3360" t="s">
        <v>95</v>
      </c>
      <c r="Z3360" t="s">
        <v>204</v>
      </c>
      <c r="AA3360" t="s">
        <v>58</v>
      </c>
      <c r="AB3360" t="s">
        <v>1076</v>
      </c>
      <c r="AC3360" t="s">
        <v>144</v>
      </c>
      <c r="AD3360" t="s">
        <v>409</v>
      </c>
    </row>
    <row r="3361" spans="1:30" hidden="1" x14ac:dyDescent="0.3">
      <c r="A3361" t="s">
        <v>14116</v>
      </c>
      <c r="B3361" t="s">
        <v>14117</v>
      </c>
      <c r="C3361" s="1" t="str">
        <f t="shared" si="557"/>
        <v>21:0506</v>
      </c>
      <c r="D3361" s="1" t="str">
        <f t="shared" si="561"/>
        <v>21:0168</v>
      </c>
      <c r="E3361" t="s">
        <v>14118</v>
      </c>
      <c r="F3361" t="s">
        <v>14119</v>
      </c>
      <c r="H3361">
        <v>54.662036100000002</v>
      </c>
      <c r="I3361">
        <v>-61.6726235</v>
      </c>
      <c r="J3361" s="1" t="str">
        <f t="shared" si="562"/>
        <v>NGR lake sediment grab sample</v>
      </c>
      <c r="K3361" s="1" t="str">
        <f t="shared" si="563"/>
        <v>&lt;177 micron (NGR)</v>
      </c>
      <c r="L3361">
        <v>52</v>
      </c>
      <c r="M3361" t="s">
        <v>210</v>
      </c>
      <c r="N3361">
        <v>1022</v>
      </c>
      <c r="O3361" t="s">
        <v>337</v>
      </c>
      <c r="P3361" t="s">
        <v>67</v>
      </c>
      <c r="Q3361" t="s">
        <v>95</v>
      </c>
      <c r="R3361" t="s">
        <v>153</v>
      </c>
      <c r="S3361" t="s">
        <v>38</v>
      </c>
      <c r="T3361" t="s">
        <v>194</v>
      </c>
      <c r="U3361" t="s">
        <v>842</v>
      </c>
      <c r="V3361" t="s">
        <v>167</v>
      </c>
      <c r="W3361" t="s">
        <v>194</v>
      </c>
      <c r="X3361" t="s">
        <v>179</v>
      </c>
      <c r="Y3361" t="s">
        <v>39</v>
      </c>
      <c r="Z3361" t="s">
        <v>134</v>
      </c>
      <c r="AA3361" t="s">
        <v>258</v>
      </c>
      <c r="AB3361" t="s">
        <v>437</v>
      </c>
      <c r="AC3361" t="s">
        <v>42</v>
      </c>
      <c r="AD3361" t="s">
        <v>83</v>
      </c>
    </row>
    <row r="3362" spans="1:30" hidden="1" x14ac:dyDescent="0.3">
      <c r="A3362" t="s">
        <v>14120</v>
      </c>
      <c r="B3362" t="s">
        <v>14121</v>
      </c>
      <c r="C3362" s="1" t="str">
        <f t="shared" si="557"/>
        <v>21:0506</v>
      </c>
      <c r="D3362" s="1" t="str">
        <f>HYPERLINK("http://geochem.nrcan.gc.ca/cdogs/content/svy/svy_e.htm", "")</f>
        <v/>
      </c>
      <c r="G3362" s="1" t="str">
        <f>HYPERLINK("http://geochem.nrcan.gc.ca/cdogs/content/cr_/cr_00056_e.htm", "56")</f>
        <v>56</v>
      </c>
      <c r="J3362" t="s">
        <v>161</v>
      </c>
      <c r="K3362" t="s">
        <v>162</v>
      </c>
      <c r="L3362">
        <v>52</v>
      </c>
      <c r="M3362" t="s">
        <v>163</v>
      </c>
      <c r="N3362">
        <v>1023</v>
      </c>
      <c r="O3362" t="s">
        <v>1120</v>
      </c>
      <c r="P3362" t="s">
        <v>257</v>
      </c>
      <c r="Q3362" t="s">
        <v>145</v>
      </c>
      <c r="R3362" t="s">
        <v>270</v>
      </c>
      <c r="S3362" t="s">
        <v>193</v>
      </c>
      <c r="T3362" t="s">
        <v>194</v>
      </c>
      <c r="U3362" t="s">
        <v>1236</v>
      </c>
      <c r="V3362" t="s">
        <v>2271</v>
      </c>
      <c r="W3362" t="s">
        <v>239</v>
      </c>
      <c r="X3362" t="s">
        <v>145</v>
      </c>
      <c r="Y3362" t="s">
        <v>68</v>
      </c>
      <c r="Z3362" t="s">
        <v>423</v>
      </c>
      <c r="AA3362" t="s">
        <v>107</v>
      </c>
      <c r="AB3362" t="s">
        <v>1736</v>
      </c>
      <c r="AC3362" t="s">
        <v>14122</v>
      </c>
      <c r="AD3362" t="s">
        <v>487</v>
      </c>
    </row>
    <row r="3363" spans="1:30" hidden="1" x14ac:dyDescent="0.3">
      <c r="A3363" t="s">
        <v>14123</v>
      </c>
      <c r="B3363" t="s">
        <v>14124</v>
      </c>
      <c r="C3363" s="1" t="str">
        <f t="shared" si="557"/>
        <v>21:0506</v>
      </c>
      <c r="D3363" s="1" t="str">
        <f t="shared" ref="D3363:D3378" si="564">HYPERLINK("http://geochem.nrcan.gc.ca/cdogs/content/svy/svy210168_e.htm", "21:0168")</f>
        <v>21:0168</v>
      </c>
      <c r="E3363" t="s">
        <v>14125</v>
      </c>
      <c r="F3363" t="s">
        <v>14126</v>
      </c>
      <c r="H3363">
        <v>54.6562634</v>
      </c>
      <c r="I3363">
        <v>-61.648008599999997</v>
      </c>
      <c r="J3363" s="1" t="str">
        <f t="shared" ref="J3363:J3378" si="565">HYPERLINK("http://geochem.nrcan.gc.ca/cdogs/content/kwd/kwd020027_e.htm", "NGR lake sediment grab sample")</f>
        <v>NGR lake sediment grab sample</v>
      </c>
      <c r="K3363" s="1" t="str">
        <f t="shared" ref="K3363:K3378" si="566">HYPERLINK("http://geochem.nrcan.gc.ca/cdogs/content/kwd/kwd080006_e.htm", "&lt;177 micron (NGR)")</f>
        <v>&lt;177 micron (NGR)</v>
      </c>
      <c r="L3363">
        <v>52</v>
      </c>
      <c r="M3363" t="s">
        <v>221</v>
      </c>
      <c r="N3363">
        <v>1024</v>
      </c>
      <c r="O3363" t="s">
        <v>641</v>
      </c>
      <c r="P3363" t="s">
        <v>169</v>
      </c>
      <c r="Q3363" t="s">
        <v>95</v>
      </c>
      <c r="R3363" t="s">
        <v>176</v>
      </c>
      <c r="S3363" t="s">
        <v>54</v>
      </c>
      <c r="T3363" t="s">
        <v>194</v>
      </c>
      <c r="U3363" t="s">
        <v>14127</v>
      </c>
      <c r="V3363" t="s">
        <v>316</v>
      </c>
      <c r="W3363" t="s">
        <v>40</v>
      </c>
      <c r="X3363" t="s">
        <v>179</v>
      </c>
      <c r="Y3363" t="s">
        <v>55</v>
      </c>
      <c r="Z3363" t="s">
        <v>214</v>
      </c>
      <c r="AA3363" t="s">
        <v>44</v>
      </c>
      <c r="AB3363" t="s">
        <v>276</v>
      </c>
      <c r="AC3363" t="s">
        <v>106</v>
      </c>
      <c r="AD3363" t="s">
        <v>155</v>
      </c>
    </row>
    <row r="3364" spans="1:30" hidden="1" x14ac:dyDescent="0.3">
      <c r="A3364" t="s">
        <v>14128</v>
      </c>
      <c r="B3364" t="s">
        <v>14129</v>
      </c>
      <c r="C3364" s="1" t="str">
        <f t="shared" ref="C3364:C3427" si="567">HYPERLINK("http://geochem.nrcan.gc.ca/cdogs/content/bdl/bdl210506_e.htm", "21:0506")</f>
        <v>21:0506</v>
      </c>
      <c r="D3364" s="1" t="str">
        <f t="shared" si="564"/>
        <v>21:0168</v>
      </c>
      <c r="E3364" t="s">
        <v>14130</v>
      </c>
      <c r="F3364" t="s">
        <v>14131</v>
      </c>
      <c r="H3364">
        <v>54.656827900000003</v>
      </c>
      <c r="I3364">
        <v>-61.592615799999997</v>
      </c>
      <c r="J3364" s="1" t="str">
        <f t="shared" si="565"/>
        <v>NGR lake sediment grab sample</v>
      </c>
      <c r="K3364" s="1" t="str">
        <f t="shared" si="566"/>
        <v>&lt;177 micron (NGR)</v>
      </c>
      <c r="L3364">
        <v>52</v>
      </c>
      <c r="M3364" t="s">
        <v>230</v>
      </c>
      <c r="N3364">
        <v>1025</v>
      </c>
      <c r="O3364" t="s">
        <v>344</v>
      </c>
      <c r="P3364" t="s">
        <v>130</v>
      </c>
      <c r="Q3364" t="s">
        <v>95</v>
      </c>
      <c r="R3364" t="s">
        <v>185</v>
      </c>
      <c r="S3364" t="s">
        <v>176</v>
      </c>
      <c r="T3364" t="s">
        <v>40</v>
      </c>
      <c r="U3364" t="s">
        <v>4443</v>
      </c>
      <c r="V3364" t="s">
        <v>3537</v>
      </c>
      <c r="W3364" t="s">
        <v>40</v>
      </c>
      <c r="X3364" t="s">
        <v>43</v>
      </c>
      <c r="Y3364" t="s">
        <v>95</v>
      </c>
      <c r="Z3364" t="s">
        <v>204</v>
      </c>
      <c r="AA3364" t="s">
        <v>58</v>
      </c>
      <c r="AB3364" t="s">
        <v>169</v>
      </c>
      <c r="AC3364" t="s">
        <v>179</v>
      </c>
      <c r="AD3364" t="s">
        <v>48</v>
      </c>
    </row>
    <row r="3365" spans="1:30" hidden="1" x14ac:dyDescent="0.3">
      <c r="A3365" t="s">
        <v>14132</v>
      </c>
      <c r="B3365" t="s">
        <v>14133</v>
      </c>
      <c r="C3365" s="1" t="str">
        <f t="shared" si="567"/>
        <v>21:0506</v>
      </c>
      <c r="D3365" s="1" t="str">
        <f t="shared" si="564"/>
        <v>21:0168</v>
      </c>
      <c r="E3365" t="s">
        <v>14134</v>
      </c>
      <c r="F3365" t="s">
        <v>14135</v>
      </c>
      <c r="H3365">
        <v>54.651006700000003</v>
      </c>
      <c r="I3365">
        <v>-61.533000800000003</v>
      </c>
      <c r="J3365" s="1" t="str">
        <f t="shared" si="565"/>
        <v>NGR lake sediment grab sample</v>
      </c>
      <c r="K3365" s="1" t="str">
        <f t="shared" si="566"/>
        <v>&lt;177 micron (NGR)</v>
      </c>
      <c r="L3365">
        <v>52</v>
      </c>
      <c r="M3365" t="s">
        <v>238</v>
      </c>
      <c r="N3365">
        <v>1026</v>
      </c>
      <c r="O3365" t="s">
        <v>283</v>
      </c>
      <c r="P3365" t="s">
        <v>54</v>
      </c>
      <c r="Q3365" t="s">
        <v>95</v>
      </c>
      <c r="R3365" t="s">
        <v>54</v>
      </c>
      <c r="S3365" t="s">
        <v>130</v>
      </c>
      <c r="T3365" t="s">
        <v>40</v>
      </c>
      <c r="U3365" t="s">
        <v>370</v>
      </c>
      <c r="V3365" t="s">
        <v>352</v>
      </c>
      <c r="W3365" t="s">
        <v>40</v>
      </c>
      <c r="X3365" t="s">
        <v>179</v>
      </c>
      <c r="Y3365" t="s">
        <v>39</v>
      </c>
      <c r="Z3365" t="s">
        <v>135</v>
      </c>
      <c r="AA3365" t="s">
        <v>135</v>
      </c>
      <c r="AB3365" t="s">
        <v>215</v>
      </c>
      <c r="AC3365" t="s">
        <v>60</v>
      </c>
      <c r="AD3365" t="s">
        <v>203</v>
      </c>
    </row>
    <row r="3366" spans="1:30" hidden="1" x14ac:dyDescent="0.3">
      <c r="A3366" t="s">
        <v>14136</v>
      </c>
      <c r="B3366" t="s">
        <v>14137</v>
      </c>
      <c r="C3366" s="1" t="str">
        <f t="shared" si="567"/>
        <v>21:0506</v>
      </c>
      <c r="D3366" s="1" t="str">
        <f t="shared" si="564"/>
        <v>21:0168</v>
      </c>
      <c r="E3366" t="s">
        <v>14138</v>
      </c>
      <c r="F3366" t="s">
        <v>14139</v>
      </c>
      <c r="H3366">
        <v>54.630456500000001</v>
      </c>
      <c r="I3366">
        <v>-61.532671800000003</v>
      </c>
      <c r="J3366" s="1" t="str">
        <f t="shared" si="565"/>
        <v>NGR lake sediment grab sample</v>
      </c>
      <c r="K3366" s="1" t="str">
        <f t="shared" si="566"/>
        <v>&lt;177 micron (NGR)</v>
      </c>
      <c r="L3366">
        <v>52</v>
      </c>
      <c r="M3366" t="s">
        <v>246</v>
      </c>
      <c r="N3366">
        <v>1027</v>
      </c>
      <c r="O3366" t="s">
        <v>151</v>
      </c>
      <c r="P3366" t="s">
        <v>256</v>
      </c>
      <c r="Q3366" t="s">
        <v>95</v>
      </c>
      <c r="R3366" t="s">
        <v>145</v>
      </c>
      <c r="S3366" t="s">
        <v>176</v>
      </c>
      <c r="T3366" t="s">
        <v>40</v>
      </c>
      <c r="U3366" t="s">
        <v>1313</v>
      </c>
      <c r="V3366" t="s">
        <v>85</v>
      </c>
      <c r="W3366" t="s">
        <v>40</v>
      </c>
      <c r="X3366" t="s">
        <v>179</v>
      </c>
      <c r="Y3366" t="s">
        <v>95</v>
      </c>
      <c r="Z3366" t="s">
        <v>135</v>
      </c>
      <c r="AA3366" t="s">
        <v>214</v>
      </c>
      <c r="AB3366" t="s">
        <v>2787</v>
      </c>
      <c r="AC3366" t="s">
        <v>167</v>
      </c>
      <c r="AD3366" t="s">
        <v>1477</v>
      </c>
    </row>
    <row r="3367" spans="1:30" hidden="1" x14ac:dyDescent="0.3">
      <c r="A3367" t="s">
        <v>14140</v>
      </c>
      <c r="B3367" t="s">
        <v>14141</v>
      </c>
      <c r="C3367" s="1" t="str">
        <f t="shared" si="567"/>
        <v>21:0506</v>
      </c>
      <c r="D3367" s="1" t="str">
        <f t="shared" si="564"/>
        <v>21:0168</v>
      </c>
      <c r="E3367" t="s">
        <v>14142</v>
      </c>
      <c r="F3367" t="s">
        <v>14143</v>
      </c>
      <c r="H3367">
        <v>54.520266900000003</v>
      </c>
      <c r="I3367">
        <v>-61.546298399999998</v>
      </c>
      <c r="J3367" s="1" t="str">
        <f t="shared" si="565"/>
        <v>NGR lake sediment grab sample</v>
      </c>
      <c r="K3367" s="1" t="str">
        <f t="shared" si="566"/>
        <v>&lt;177 micron (NGR)</v>
      </c>
      <c r="L3367">
        <v>53</v>
      </c>
      <c r="M3367" t="s">
        <v>34</v>
      </c>
      <c r="N3367">
        <v>1028</v>
      </c>
      <c r="O3367" t="s">
        <v>391</v>
      </c>
      <c r="P3367" t="s">
        <v>145</v>
      </c>
      <c r="Q3367" t="s">
        <v>95</v>
      </c>
      <c r="R3367" t="s">
        <v>176</v>
      </c>
      <c r="S3367" t="s">
        <v>38</v>
      </c>
      <c r="T3367" t="s">
        <v>40</v>
      </c>
      <c r="U3367" t="s">
        <v>2175</v>
      </c>
      <c r="V3367" t="s">
        <v>818</v>
      </c>
      <c r="W3367" t="s">
        <v>40</v>
      </c>
      <c r="X3367" t="s">
        <v>70</v>
      </c>
      <c r="Y3367" t="s">
        <v>38</v>
      </c>
      <c r="Z3367" t="s">
        <v>135</v>
      </c>
      <c r="AA3367" t="s">
        <v>214</v>
      </c>
      <c r="AB3367" t="s">
        <v>1090</v>
      </c>
      <c r="AC3367" t="s">
        <v>765</v>
      </c>
      <c r="AD3367" t="s">
        <v>241</v>
      </c>
    </row>
    <row r="3368" spans="1:30" hidden="1" x14ac:dyDescent="0.3">
      <c r="A3368" t="s">
        <v>14144</v>
      </c>
      <c r="B3368" t="s">
        <v>14145</v>
      </c>
      <c r="C3368" s="1" t="str">
        <f t="shared" si="567"/>
        <v>21:0506</v>
      </c>
      <c r="D3368" s="1" t="str">
        <f t="shared" si="564"/>
        <v>21:0168</v>
      </c>
      <c r="E3368" t="s">
        <v>14146</v>
      </c>
      <c r="F3368" t="s">
        <v>14147</v>
      </c>
      <c r="H3368">
        <v>54.619245200000002</v>
      </c>
      <c r="I3368">
        <v>-61.567676400000003</v>
      </c>
      <c r="J3368" s="1" t="str">
        <f t="shared" si="565"/>
        <v>NGR lake sediment grab sample</v>
      </c>
      <c r="K3368" s="1" t="str">
        <f t="shared" si="566"/>
        <v>&lt;177 micron (NGR)</v>
      </c>
      <c r="L3368">
        <v>53</v>
      </c>
      <c r="M3368" t="s">
        <v>76</v>
      </c>
      <c r="N3368">
        <v>1029</v>
      </c>
      <c r="O3368" t="s">
        <v>53</v>
      </c>
      <c r="P3368" t="s">
        <v>185</v>
      </c>
      <c r="Q3368" t="s">
        <v>95</v>
      </c>
      <c r="R3368" t="s">
        <v>119</v>
      </c>
      <c r="S3368" t="s">
        <v>37</v>
      </c>
      <c r="T3368" t="s">
        <v>40</v>
      </c>
      <c r="U3368" t="s">
        <v>434</v>
      </c>
      <c r="V3368" t="s">
        <v>322</v>
      </c>
      <c r="W3368" t="s">
        <v>40</v>
      </c>
      <c r="X3368" t="s">
        <v>43</v>
      </c>
      <c r="Y3368" t="s">
        <v>39</v>
      </c>
      <c r="Z3368" t="s">
        <v>134</v>
      </c>
      <c r="AA3368" t="s">
        <v>135</v>
      </c>
      <c r="AB3368" t="s">
        <v>315</v>
      </c>
      <c r="AC3368" t="s">
        <v>239</v>
      </c>
      <c r="AD3368" t="s">
        <v>83</v>
      </c>
    </row>
    <row r="3369" spans="1:30" hidden="1" x14ac:dyDescent="0.3">
      <c r="A3369" t="s">
        <v>14148</v>
      </c>
      <c r="B3369" t="s">
        <v>14149</v>
      </c>
      <c r="C3369" s="1" t="str">
        <f t="shared" si="567"/>
        <v>21:0506</v>
      </c>
      <c r="D3369" s="1" t="str">
        <f t="shared" si="564"/>
        <v>21:0168</v>
      </c>
      <c r="E3369" t="s">
        <v>14150</v>
      </c>
      <c r="F3369" t="s">
        <v>14151</v>
      </c>
      <c r="H3369">
        <v>54.638369500000003</v>
      </c>
      <c r="I3369">
        <v>-61.631263500000003</v>
      </c>
      <c r="J3369" s="1" t="str">
        <f t="shared" si="565"/>
        <v>NGR lake sediment grab sample</v>
      </c>
      <c r="K3369" s="1" t="str">
        <f t="shared" si="566"/>
        <v>&lt;177 micron (NGR)</v>
      </c>
      <c r="L3369">
        <v>53</v>
      </c>
      <c r="M3369" t="s">
        <v>91</v>
      </c>
      <c r="N3369">
        <v>1030</v>
      </c>
      <c r="O3369" t="s">
        <v>1019</v>
      </c>
      <c r="P3369" t="s">
        <v>414</v>
      </c>
      <c r="Q3369" t="s">
        <v>95</v>
      </c>
      <c r="R3369" t="s">
        <v>54</v>
      </c>
      <c r="S3369" t="s">
        <v>79</v>
      </c>
      <c r="T3369" t="s">
        <v>194</v>
      </c>
      <c r="U3369" t="s">
        <v>7966</v>
      </c>
      <c r="V3369" t="s">
        <v>740</v>
      </c>
      <c r="W3369" t="s">
        <v>117</v>
      </c>
      <c r="X3369" t="s">
        <v>43</v>
      </c>
      <c r="Y3369" t="s">
        <v>37</v>
      </c>
      <c r="Z3369" t="s">
        <v>214</v>
      </c>
      <c r="AA3369" t="s">
        <v>392</v>
      </c>
      <c r="AB3369" t="s">
        <v>414</v>
      </c>
      <c r="AC3369" t="s">
        <v>70</v>
      </c>
      <c r="AD3369" t="s">
        <v>107</v>
      </c>
    </row>
    <row r="3370" spans="1:30" hidden="1" x14ac:dyDescent="0.3">
      <c r="A3370" t="s">
        <v>14152</v>
      </c>
      <c r="B3370" t="s">
        <v>14153</v>
      </c>
      <c r="C3370" s="1" t="str">
        <f t="shared" si="567"/>
        <v>21:0506</v>
      </c>
      <c r="D3370" s="1" t="str">
        <f t="shared" si="564"/>
        <v>21:0168</v>
      </c>
      <c r="E3370" t="s">
        <v>14154</v>
      </c>
      <c r="F3370" t="s">
        <v>14155</v>
      </c>
      <c r="H3370">
        <v>54.594391399999999</v>
      </c>
      <c r="I3370">
        <v>-61.706401900000003</v>
      </c>
      <c r="J3370" s="1" t="str">
        <f t="shared" si="565"/>
        <v>NGR lake sediment grab sample</v>
      </c>
      <c r="K3370" s="1" t="str">
        <f t="shared" si="566"/>
        <v>&lt;177 micron (NGR)</v>
      </c>
      <c r="L3370">
        <v>53</v>
      </c>
      <c r="M3370" t="s">
        <v>102</v>
      </c>
      <c r="N3370">
        <v>1031</v>
      </c>
      <c r="O3370" t="s">
        <v>576</v>
      </c>
      <c r="P3370" t="s">
        <v>67</v>
      </c>
      <c r="Q3370" t="s">
        <v>55</v>
      </c>
      <c r="R3370" t="s">
        <v>164</v>
      </c>
      <c r="S3370" t="s">
        <v>79</v>
      </c>
      <c r="T3370" t="s">
        <v>40</v>
      </c>
      <c r="U3370" t="s">
        <v>8233</v>
      </c>
      <c r="V3370" t="s">
        <v>884</v>
      </c>
      <c r="W3370" t="s">
        <v>40</v>
      </c>
      <c r="X3370" t="s">
        <v>70</v>
      </c>
      <c r="Y3370" t="s">
        <v>39</v>
      </c>
      <c r="Z3370" t="s">
        <v>135</v>
      </c>
      <c r="AA3370" t="s">
        <v>134</v>
      </c>
      <c r="AB3370" t="s">
        <v>316</v>
      </c>
      <c r="AC3370" t="s">
        <v>167</v>
      </c>
      <c r="AD3370" t="s">
        <v>158</v>
      </c>
    </row>
    <row r="3371" spans="1:30" hidden="1" x14ac:dyDescent="0.3">
      <c r="A3371" t="s">
        <v>14156</v>
      </c>
      <c r="B3371" t="s">
        <v>14157</v>
      </c>
      <c r="C3371" s="1" t="str">
        <f t="shared" si="567"/>
        <v>21:0506</v>
      </c>
      <c r="D3371" s="1" t="str">
        <f t="shared" si="564"/>
        <v>21:0168</v>
      </c>
      <c r="E3371" t="s">
        <v>14158</v>
      </c>
      <c r="F3371" t="s">
        <v>14159</v>
      </c>
      <c r="H3371">
        <v>54.558902799999998</v>
      </c>
      <c r="I3371">
        <v>-61.672728999999997</v>
      </c>
      <c r="J3371" s="1" t="str">
        <f t="shared" si="565"/>
        <v>NGR lake sediment grab sample</v>
      </c>
      <c r="K3371" s="1" t="str">
        <f t="shared" si="566"/>
        <v>&lt;177 micron (NGR)</v>
      </c>
      <c r="L3371">
        <v>53</v>
      </c>
      <c r="M3371" t="s">
        <v>113</v>
      </c>
      <c r="N3371">
        <v>1032</v>
      </c>
      <c r="O3371" t="s">
        <v>255</v>
      </c>
      <c r="P3371" t="s">
        <v>36</v>
      </c>
      <c r="Q3371" t="s">
        <v>55</v>
      </c>
      <c r="R3371" t="s">
        <v>256</v>
      </c>
      <c r="S3371" t="s">
        <v>92</v>
      </c>
      <c r="T3371" t="s">
        <v>40</v>
      </c>
      <c r="U3371" t="s">
        <v>241</v>
      </c>
      <c r="V3371" t="s">
        <v>596</v>
      </c>
      <c r="W3371" t="s">
        <v>40</v>
      </c>
      <c r="X3371" t="s">
        <v>179</v>
      </c>
      <c r="Y3371" t="s">
        <v>95</v>
      </c>
      <c r="Z3371" t="s">
        <v>263</v>
      </c>
      <c r="AA3371" t="s">
        <v>134</v>
      </c>
      <c r="AB3371" t="s">
        <v>3711</v>
      </c>
      <c r="AC3371" t="s">
        <v>947</v>
      </c>
      <c r="AD3371" t="s">
        <v>478</v>
      </c>
    </row>
    <row r="3372" spans="1:30" hidden="1" x14ac:dyDescent="0.3">
      <c r="A3372" t="s">
        <v>14160</v>
      </c>
      <c r="B3372" t="s">
        <v>14161</v>
      </c>
      <c r="C3372" s="1" t="str">
        <f t="shared" si="567"/>
        <v>21:0506</v>
      </c>
      <c r="D3372" s="1" t="str">
        <f t="shared" si="564"/>
        <v>21:0168</v>
      </c>
      <c r="E3372" t="s">
        <v>14162</v>
      </c>
      <c r="F3372" t="s">
        <v>14163</v>
      </c>
      <c r="H3372">
        <v>54.522631500000003</v>
      </c>
      <c r="I3372">
        <v>-61.689526700000002</v>
      </c>
      <c r="J3372" s="1" t="str">
        <f t="shared" si="565"/>
        <v>NGR lake sediment grab sample</v>
      </c>
      <c r="K3372" s="1" t="str">
        <f t="shared" si="566"/>
        <v>&lt;177 micron (NGR)</v>
      </c>
      <c r="L3372">
        <v>53</v>
      </c>
      <c r="M3372" t="s">
        <v>127</v>
      </c>
      <c r="N3372">
        <v>1033</v>
      </c>
      <c r="O3372" t="s">
        <v>641</v>
      </c>
      <c r="P3372" t="s">
        <v>135</v>
      </c>
      <c r="Q3372" t="s">
        <v>39</v>
      </c>
      <c r="R3372" t="s">
        <v>36</v>
      </c>
      <c r="S3372" t="s">
        <v>202</v>
      </c>
      <c r="T3372" t="s">
        <v>40</v>
      </c>
      <c r="U3372" t="s">
        <v>1534</v>
      </c>
      <c r="V3372" t="s">
        <v>590</v>
      </c>
      <c r="W3372" t="s">
        <v>117</v>
      </c>
      <c r="X3372" t="s">
        <v>70</v>
      </c>
      <c r="Y3372" t="s">
        <v>37</v>
      </c>
      <c r="Z3372" t="s">
        <v>135</v>
      </c>
      <c r="AA3372" t="s">
        <v>45</v>
      </c>
      <c r="AB3372" t="s">
        <v>178</v>
      </c>
      <c r="AC3372" t="s">
        <v>884</v>
      </c>
      <c r="AD3372" t="s">
        <v>71</v>
      </c>
    </row>
    <row r="3373" spans="1:30" hidden="1" x14ac:dyDescent="0.3">
      <c r="A3373" t="s">
        <v>14164</v>
      </c>
      <c r="B3373" t="s">
        <v>14165</v>
      </c>
      <c r="C3373" s="1" t="str">
        <f t="shared" si="567"/>
        <v>21:0506</v>
      </c>
      <c r="D3373" s="1" t="str">
        <f t="shared" si="564"/>
        <v>21:0168</v>
      </c>
      <c r="E3373" t="s">
        <v>14166</v>
      </c>
      <c r="F3373" t="s">
        <v>14167</v>
      </c>
      <c r="H3373">
        <v>54.509146299999998</v>
      </c>
      <c r="I3373">
        <v>-61.6181482</v>
      </c>
      <c r="J3373" s="1" t="str">
        <f t="shared" si="565"/>
        <v>NGR lake sediment grab sample</v>
      </c>
      <c r="K3373" s="1" t="str">
        <f t="shared" si="566"/>
        <v>&lt;177 micron (NGR)</v>
      </c>
      <c r="L3373">
        <v>53</v>
      </c>
      <c r="M3373" t="s">
        <v>142</v>
      </c>
      <c r="N3373">
        <v>1034</v>
      </c>
      <c r="O3373" t="s">
        <v>397</v>
      </c>
      <c r="P3373" t="s">
        <v>134</v>
      </c>
      <c r="Q3373" t="s">
        <v>39</v>
      </c>
      <c r="R3373" t="s">
        <v>153</v>
      </c>
      <c r="S3373" t="s">
        <v>39</v>
      </c>
      <c r="T3373" t="s">
        <v>40</v>
      </c>
      <c r="U3373" t="s">
        <v>2678</v>
      </c>
      <c r="V3373" t="s">
        <v>271</v>
      </c>
      <c r="W3373" t="s">
        <v>40</v>
      </c>
      <c r="X3373" t="s">
        <v>43</v>
      </c>
      <c r="Y3373" t="s">
        <v>95</v>
      </c>
      <c r="Z3373" t="s">
        <v>67</v>
      </c>
      <c r="AA3373" t="s">
        <v>135</v>
      </c>
      <c r="AB3373" t="s">
        <v>936</v>
      </c>
      <c r="AC3373" t="s">
        <v>106</v>
      </c>
      <c r="AD3373" t="s">
        <v>115</v>
      </c>
    </row>
    <row r="3374" spans="1:30" hidden="1" x14ac:dyDescent="0.3">
      <c r="A3374" t="s">
        <v>14168</v>
      </c>
      <c r="B3374" t="s">
        <v>14169</v>
      </c>
      <c r="C3374" s="1" t="str">
        <f t="shared" si="567"/>
        <v>21:0506</v>
      </c>
      <c r="D3374" s="1" t="str">
        <f t="shared" si="564"/>
        <v>21:0168</v>
      </c>
      <c r="E3374" t="s">
        <v>14170</v>
      </c>
      <c r="F3374" t="s">
        <v>14171</v>
      </c>
      <c r="H3374">
        <v>54.523626999999998</v>
      </c>
      <c r="I3374">
        <v>-61.574873099999998</v>
      </c>
      <c r="J3374" s="1" t="str">
        <f t="shared" si="565"/>
        <v>NGR lake sediment grab sample</v>
      </c>
      <c r="K3374" s="1" t="str">
        <f t="shared" si="566"/>
        <v>&lt;177 micron (NGR)</v>
      </c>
      <c r="L3374">
        <v>53</v>
      </c>
      <c r="M3374" t="s">
        <v>150</v>
      </c>
      <c r="N3374">
        <v>1035</v>
      </c>
      <c r="O3374" t="s">
        <v>403</v>
      </c>
      <c r="P3374" t="s">
        <v>164</v>
      </c>
      <c r="Q3374" t="s">
        <v>131</v>
      </c>
      <c r="R3374" t="s">
        <v>265</v>
      </c>
      <c r="S3374" t="s">
        <v>79</v>
      </c>
      <c r="T3374" t="s">
        <v>40</v>
      </c>
      <c r="U3374" t="s">
        <v>1313</v>
      </c>
      <c r="V3374" t="s">
        <v>598</v>
      </c>
      <c r="W3374" t="s">
        <v>40</v>
      </c>
      <c r="X3374" t="s">
        <v>70</v>
      </c>
      <c r="Y3374" t="s">
        <v>95</v>
      </c>
      <c r="Z3374" t="s">
        <v>337</v>
      </c>
      <c r="AA3374" t="s">
        <v>134</v>
      </c>
      <c r="AB3374" t="s">
        <v>68</v>
      </c>
      <c r="AC3374" t="s">
        <v>947</v>
      </c>
      <c r="AD3374" t="s">
        <v>878</v>
      </c>
    </row>
    <row r="3375" spans="1:30" hidden="1" x14ac:dyDescent="0.3">
      <c r="A3375" t="s">
        <v>14172</v>
      </c>
      <c r="B3375" t="s">
        <v>14173</v>
      </c>
      <c r="C3375" s="1" t="str">
        <f t="shared" si="567"/>
        <v>21:0506</v>
      </c>
      <c r="D3375" s="1" t="str">
        <f t="shared" si="564"/>
        <v>21:0168</v>
      </c>
      <c r="E3375" t="s">
        <v>14142</v>
      </c>
      <c r="F3375" t="s">
        <v>14174</v>
      </c>
      <c r="H3375">
        <v>54.520266900000003</v>
      </c>
      <c r="I3375">
        <v>-61.546298399999998</v>
      </c>
      <c r="J3375" s="1" t="str">
        <f t="shared" si="565"/>
        <v>NGR lake sediment grab sample</v>
      </c>
      <c r="K3375" s="1" t="str">
        <f t="shared" si="566"/>
        <v>&lt;177 micron (NGR)</v>
      </c>
      <c r="L3375">
        <v>53</v>
      </c>
      <c r="M3375" t="s">
        <v>65</v>
      </c>
      <c r="N3375">
        <v>1036</v>
      </c>
      <c r="O3375" t="s">
        <v>648</v>
      </c>
      <c r="P3375" t="s">
        <v>169</v>
      </c>
      <c r="Q3375" t="s">
        <v>95</v>
      </c>
      <c r="R3375" t="s">
        <v>119</v>
      </c>
      <c r="S3375" t="s">
        <v>38</v>
      </c>
      <c r="T3375" t="s">
        <v>40</v>
      </c>
      <c r="U3375" t="s">
        <v>9305</v>
      </c>
      <c r="V3375" t="s">
        <v>812</v>
      </c>
      <c r="W3375" t="s">
        <v>40</v>
      </c>
      <c r="X3375" t="s">
        <v>70</v>
      </c>
      <c r="Y3375" t="s">
        <v>38</v>
      </c>
      <c r="Z3375" t="s">
        <v>135</v>
      </c>
      <c r="AA3375" t="s">
        <v>214</v>
      </c>
      <c r="AB3375" t="s">
        <v>306</v>
      </c>
      <c r="AC3375" t="s">
        <v>1044</v>
      </c>
      <c r="AD3375" t="s">
        <v>83</v>
      </c>
    </row>
    <row r="3376" spans="1:30" hidden="1" x14ac:dyDescent="0.3">
      <c r="A3376" t="s">
        <v>14175</v>
      </c>
      <c r="B3376" t="s">
        <v>14176</v>
      </c>
      <c r="C3376" s="1" t="str">
        <f t="shared" si="567"/>
        <v>21:0506</v>
      </c>
      <c r="D3376" s="1" t="str">
        <f t="shared" si="564"/>
        <v>21:0168</v>
      </c>
      <c r="E3376" t="s">
        <v>14142</v>
      </c>
      <c r="F3376" t="s">
        <v>14177</v>
      </c>
      <c r="H3376">
        <v>54.520266900000003</v>
      </c>
      <c r="I3376">
        <v>-61.546298399999998</v>
      </c>
      <c r="J3376" s="1" t="str">
        <f t="shared" si="565"/>
        <v>NGR lake sediment grab sample</v>
      </c>
      <c r="K3376" s="1" t="str">
        <f t="shared" si="566"/>
        <v>&lt;177 micron (NGR)</v>
      </c>
      <c r="L3376">
        <v>53</v>
      </c>
      <c r="M3376" t="s">
        <v>52</v>
      </c>
      <c r="N3376">
        <v>1037</v>
      </c>
      <c r="O3376" t="s">
        <v>128</v>
      </c>
      <c r="P3376" t="s">
        <v>36</v>
      </c>
      <c r="Q3376" t="s">
        <v>95</v>
      </c>
      <c r="R3376" t="s">
        <v>79</v>
      </c>
      <c r="S3376" t="s">
        <v>68</v>
      </c>
      <c r="T3376" t="s">
        <v>40</v>
      </c>
      <c r="U3376" t="s">
        <v>7080</v>
      </c>
      <c r="V3376" t="s">
        <v>167</v>
      </c>
      <c r="W3376" t="s">
        <v>194</v>
      </c>
      <c r="X3376" t="s">
        <v>179</v>
      </c>
      <c r="Y3376" t="s">
        <v>55</v>
      </c>
      <c r="Z3376" t="s">
        <v>164</v>
      </c>
      <c r="AA3376" t="s">
        <v>214</v>
      </c>
      <c r="AB3376" t="s">
        <v>1090</v>
      </c>
      <c r="AC3376" t="s">
        <v>740</v>
      </c>
      <c r="AD3376" t="s">
        <v>45</v>
      </c>
    </row>
    <row r="3377" spans="1:30" hidden="1" x14ac:dyDescent="0.3">
      <c r="A3377" t="s">
        <v>14178</v>
      </c>
      <c r="B3377" t="s">
        <v>14179</v>
      </c>
      <c r="C3377" s="1" t="str">
        <f t="shared" si="567"/>
        <v>21:0506</v>
      </c>
      <c r="D3377" s="1" t="str">
        <f t="shared" si="564"/>
        <v>21:0168</v>
      </c>
      <c r="E3377" t="s">
        <v>14180</v>
      </c>
      <c r="F3377" t="s">
        <v>14181</v>
      </c>
      <c r="H3377">
        <v>54.549267700000001</v>
      </c>
      <c r="I3377">
        <v>-61.6188954</v>
      </c>
      <c r="J3377" s="1" t="str">
        <f t="shared" si="565"/>
        <v>NGR lake sediment grab sample</v>
      </c>
      <c r="K3377" s="1" t="str">
        <f t="shared" si="566"/>
        <v>&lt;177 micron (NGR)</v>
      </c>
      <c r="L3377">
        <v>53</v>
      </c>
      <c r="M3377" t="s">
        <v>175</v>
      </c>
      <c r="N3377">
        <v>1038</v>
      </c>
      <c r="O3377" t="s">
        <v>414</v>
      </c>
      <c r="P3377" t="s">
        <v>377</v>
      </c>
      <c r="Q3377" t="s">
        <v>37</v>
      </c>
      <c r="R3377" t="s">
        <v>35</v>
      </c>
      <c r="S3377" t="s">
        <v>193</v>
      </c>
      <c r="T3377" t="s">
        <v>40</v>
      </c>
      <c r="U3377" t="s">
        <v>11315</v>
      </c>
      <c r="V3377" t="s">
        <v>598</v>
      </c>
      <c r="W3377" t="s">
        <v>40</v>
      </c>
      <c r="X3377" t="s">
        <v>39</v>
      </c>
      <c r="Y3377" t="s">
        <v>95</v>
      </c>
      <c r="Z3377" t="s">
        <v>214</v>
      </c>
      <c r="AA3377" t="s">
        <v>134</v>
      </c>
      <c r="AB3377" t="s">
        <v>2776</v>
      </c>
      <c r="AC3377" t="s">
        <v>167</v>
      </c>
      <c r="AD3377" t="s">
        <v>480</v>
      </c>
    </row>
    <row r="3378" spans="1:30" hidden="1" x14ac:dyDescent="0.3">
      <c r="A3378" t="s">
        <v>14182</v>
      </c>
      <c r="B3378" t="s">
        <v>14183</v>
      </c>
      <c r="C3378" s="1" t="str">
        <f t="shared" si="567"/>
        <v>21:0506</v>
      </c>
      <c r="D3378" s="1" t="str">
        <f t="shared" si="564"/>
        <v>21:0168</v>
      </c>
      <c r="E3378" t="s">
        <v>14184</v>
      </c>
      <c r="F3378" t="s">
        <v>14185</v>
      </c>
      <c r="H3378">
        <v>54.560161600000001</v>
      </c>
      <c r="I3378">
        <v>-61.574759200000003</v>
      </c>
      <c r="J3378" s="1" t="str">
        <f t="shared" si="565"/>
        <v>NGR lake sediment grab sample</v>
      </c>
      <c r="K3378" s="1" t="str">
        <f t="shared" si="566"/>
        <v>&lt;177 micron (NGR)</v>
      </c>
      <c r="L3378">
        <v>53</v>
      </c>
      <c r="M3378" t="s">
        <v>184</v>
      </c>
      <c r="N3378">
        <v>1039</v>
      </c>
      <c r="O3378" t="s">
        <v>255</v>
      </c>
      <c r="P3378" t="s">
        <v>477</v>
      </c>
      <c r="Q3378" t="s">
        <v>136</v>
      </c>
      <c r="R3378" t="s">
        <v>78</v>
      </c>
      <c r="S3378" t="s">
        <v>92</v>
      </c>
      <c r="T3378" t="s">
        <v>40</v>
      </c>
      <c r="U3378" t="s">
        <v>3742</v>
      </c>
      <c r="V3378" t="s">
        <v>714</v>
      </c>
      <c r="W3378" t="s">
        <v>40</v>
      </c>
      <c r="X3378" t="s">
        <v>179</v>
      </c>
      <c r="Y3378" t="s">
        <v>95</v>
      </c>
      <c r="Z3378" t="s">
        <v>135</v>
      </c>
      <c r="AA3378" t="s">
        <v>67</v>
      </c>
      <c r="AB3378" t="s">
        <v>136</v>
      </c>
      <c r="AC3378" t="s">
        <v>60</v>
      </c>
      <c r="AD3378" t="s">
        <v>80</v>
      </c>
    </row>
    <row r="3379" spans="1:30" hidden="1" x14ac:dyDescent="0.3">
      <c r="A3379" t="s">
        <v>14186</v>
      </c>
      <c r="B3379" t="s">
        <v>14187</v>
      </c>
      <c r="C3379" s="1" t="str">
        <f t="shared" si="567"/>
        <v>21:0506</v>
      </c>
      <c r="D3379" s="1" t="str">
        <f>HYPERLINK("http://geochem.nrcan.gc.ca/cdogs/content/svy/svy_e.htm", "")</f>
        <v/>
      </c>
      <c r="G3379" s="1" t="str">
        <f>HYPERLINK("http://geochem.nrcan.gc.ca/cdogs/content/cr_/cr_00055_e.htm", "55")</f>
        <v>55</v>
      </c>
      <c r="J3379" t="s">
        <v>161</v>
      </c>
      <c r="K3379" t="s">
        <v>162</v>
      </c>
      <c r="L3379">
        <v>53</v>
      </c>
      <c r="M3379" t="s">
        <v>163</v>
      </c>
      <c r="N3379">
        <v>1040</v>
      </c>
      <c r="O3379" t="s">
        <v>270</v>
      </c>
      <c r="P3379" t="s">
        <v>193</v>
      </c>
      <c r="Q3379" t="s">
        <v>136</v>
      </c>
      <c r="R3379" t="s">
        <v>130</v>
      </c>
      <c r="S3379" t="s">
        <v>55</v>
      </c>
      <c r="T3379" t="s">
        <v>40</v>
      </c>
      <c r="U3379" t="s">
        <v>1584</v>
      </c>
      <c r="V3379" t="s">
        <v>47</v>
      </c>
      <c r="W3379" t="s">
        <v>40</v>
      </c>
      <c r="X3379" t="s">
        <v>70</v>
      </c>
      <c r="Y3379" t="s">
        <v>37</v>
      </c>
      <c r="Z3379" t="s">
        <v>134</v>
      </c>
      <c r="AA3379" t="s">
        <v>58</v>
      </c>
      <c r="AB3379" t="s">
        <v>992</v>
      </c>
      <c r="AC3379" t="s">
        <v>371</v>
      </c>
      <c r="AD3379" t="s">
        <v>86</v>
      </c>
    </row>
    <row r="3380" spans="1:30" hidden="1" x14ac:dyDescent="0.3">
      <c r="A3380" t="s">
        <v>14188</v>
      </c>
      <c r="B3380" t="s">
        <v>14189</v>
      </c>
      <c r="C3380" s="1" t="str">
        <f t="shared" si="567"/>
        <v>21:0506</v>
      </c>
      <c r="D3380" s="1" t="str">
        <f t="shared" ref="D3380:D3394" si="568">HYPERLINK("http://geochem.nrcan.gc.ca/cdogs/content/svy/svy210168_e.htm", "21:0168")</f>
        <v>21:0168</v>
      </c>
      <c r="E3380" t="s">
        <v>14190</v>
      </c>
      <c r="F3380" t="s">
        <v>14191</v>
      </c>
      <c r="H3380">
        <v>54.5924604</v>
      </c>
      <c r="I3380">
        <v>-61.563802899999999</v>
      </c>
      <c r="J3380" s="1" t="str">
        <f t="shared" ref="J3380:J3394" si="569">HYPERLINK("http://geochem.nrcan.gc.ca/cdogs/content/kwd/kwd020027_e.htm", "NGR lake sediment grab sample")</f>
        <v>NGR lake sediment grab sample</v>
      </c>
      <c r="K3380" s="1" t="str">
        <f t="shared" ref="K3380:K3394" si="570">HYPERLINK("http://geochem.nrcan.gc.ca/cdogs/content/kwd/kwd080006_e.htm", "&lt;177 micron (NGR)")</f>
        <v>&lt;177 micron (NGR)</v>
      </c>
      <c r="L3380">
        <v>53</v>
      </c>
      <c r="M3380" t="s">
        <v>191</v>
      </c>
      <c r="N3380">
        <v>1041</v>
      </c>
      <c r="O3380" t="s">
        <v>299</v>
      </c>
      <c r="P3380" t="s">
        <v>276</v>
      </c>
      <c r="Q3380" t="s">
        <v>95</v>
      </c>
      <c r="R3380" t="s">
        <v>202</v>
      </c>
      <c r="S3380" t="s">
        <v>176</v>
      </c>
      <c r="T3380" t="s">
        <v>194</v>
      </c>
      <c r="U3380" t="s">
        <v>14192</v>
      </c>
      <c r="V3380" t="s">
        <v>643</v>
      </c>
      <c r="W3380" t="s">
        <v>194</v>
      </c>
      <c r="X3380" t="s">
        <v>179</v>
      </c>
      <c r="Y3380" t="s">
        <v>68</v>
      </c>
      <c r="Z3380" t="s">
        <v>258</v>
      </c>
      <c r="AA3380" t="s">
        <v>44</v>
      </c>
      <c r="AB3380" t="s">
        <v>1779</v>
      </c>
      <c r="AC3380" t="s">
        <v>293</v>
      </c>
      <c r="AD3380" t="s">
        <v>241</v>
      </c>
    </row>
    <row r="3381" spans="1:30" hidden="1" x14ac:dyDescent="0.3">
      <c r="A3381" t="s">
        <v>14193</v>
      </c>
      <c r="B3381" t="s">
        <v>14194</v>
      </c>
      <c r="C3381" s="1" t="str">
        <f t="shared" si="567"/>
        <v>21:0506</v>
      </c>
      <c r="D3381" s="1" t="str">
        <f t="shared" si="568"/>
        <v>21:0168</v>
      </c>
      <c r="E3381" t="s">
        <v>14195</v>
      </c>
      <c r="F3381" t="s">
        <v>14196</v>
      </c>
      <c r="H3381">
        <v>54.589952400000001</v>
      </c>
      <c r="I3381">
        <v>-61.499304799999997</v>
      </c>
      <c r="J3381" s="1" t="str">
        <f t="shared" si="569"/>
        <v>NGR lake sediment grab sample</v>
      </c>
      <c r="K3381" s="1" t="str">
        <f t="shared" si="570"/>
        <v>&lt;177 micron (NGR)</v>
      </c>
      <c r="L3381">
        <v>53</v>
      </c>
      <c r="M3381" t="s">
        <v>201</v>
      </c>
      <c r="N3381">
        <v>1042</v>
      </c>
      <c r="O3381" t="s">
        <v>329</v>
      </c>
      <c r="P3381" t="s">
        <v>68</v>
      </c>
      <c r="Q3381" t="s">
        <v>95</v>
      </c>
      <c r="R3381" t="s">
        <v>92</v>
      </c>
      <c r="S3381" t="s">
        <v>39</v>
      </c>
      <c r="T3381" t="s">
        <v>40</v>
      </c>
      <c r="U3381" t="s">
        <v>116</v>
      </c>
      <c r="V3381" t="s">
        <v>248</v>
      </c>
      <c r="W3381" t="s">
        <v>194</v>
      </c>
      <c r="X3381" t="s">
        <v>43</v>
      </c>
      <c r="Y3381" t="s">
        <v>37</v>
      </c>
      <c r="Z3381" t="s">
        <v>185</v>
      </c>
      <c r="AA3381" t="s">
        <v>134</v>
      </c>
      <c r="AB3381" t="s">
        <v>571</v>
      </c>
      <c r="AC3381" t="s">
        <v>4178</v>
      </c>
      <c r="AD3381" t="s">
        <v>45</v>
      </c>
    </row>
    <row r="3382" spans="1:30" hidden="1" x14ac:dyDescent="0.3">
      <c r="A3382" t="s">
        <v>14197</v>
      </c>
      <c r="B3382" t="s">
        <v>14198</v>
      </c>
      <c r="C3382" s="1" t="str">
        <f t="shared" si="567"/>
        <v>21:0506</v>
      </c>
      <c r="D3382" s="1" t="str">
        <f t="shared" si="568"/>
        <v>21:0168</v>
      </c>
      <c r="E3382" t="s">
        <v>14199</v>
      </c>
      <c r="F3382" t="s">
        <v>14200</v>
      </c>
      <c r="H3382">
        <v>54.596902700000001</v>
      </c>
      <c r="I3382">
        <v>-61.435612499999998</v>
      </c>
      <c r="J3382" s="1" t="str">
        <f t="shared" si="569"/>
        <v>NGR lake sediment grab sample</v>
      </c>
      <c r="K3382" s="1" t="str">
        <f t="shared" si="570"/>
        <v>&lt;177 micron (NGR)</v>
      </c>
      <c r="L3382">
        <v>53</v>
      </c>
      <c r="M3382" t="s">
        <v>210</v>
      </c>
      <c r="N3382">
        <v>1043</v>
      </c>
      <c r="O3382" t="s">
        <v>571</v>
      </c>
      <c r="P3382" t="s">
        <v>119</v>
      </c>
      <c r="Q3382" t="s">
        <v>95</v>
      </c>
      <c r="R3382" t="s">
        <v>92</v>
      </c>
      <c r="S3382" t="s">
        <v>39</v>
      </c>
      <c r="T3382" t="s">
        <v>40</v>
      </c>
      <c r="U3382" t="s">
        <v>265</v>
      </c>
      <c r="V3382" t="s">
        <v>748</v>
      </c>
      <c r="W3382" t="s">
        <v>117</v>
      </c>
      <c r="X3382" t="s">
        <v>43</v>
      </c>
      <c r="Y3382" t="s">
        <v>153</v>
      </c>
      <c r="Z3382" t="s">
        <v>153</v>
      </c>
      <c r="AA3382" t="s">
        <v>134</v>
      </c>
      <c r="AB3382" t="s">
        <v>2258</v>
      </c>
      <c r="AC3382" t="s">
        <v>1344</v>
      </c>
      <c r="AD3382" t="s">
        <v>61</v>
      </c>
    </row>
    <row r="3383" spans="1:30" hidden="1" x14ac:dyDescent="0.3">
      <c r="A3383" t="s">
        <v>14201</v>
      </c>
      <c r="B3383" t="s">
        <v>14202</v>
      </c>
      <c r="C3383" s="1" t="str">
        <f t="shared" si="567"/>
        <v>21:0506</v>
      </c>
      <c r="D3383" s="1" t="str">
        <f t="shared" si="568"/>
        <v>21:0168</v>
      </c>
      <c r="E3383" t="s">
        <v>14203</v>
      </c>
      <c r="F3383" t="s">
        <v>14204</v>
      </c>
      <c r="H3383">
        <v>54.550235999999998</v>
      </c>
      <c r="I3383">
        <v>-61.472870100000002</v>
      </c>
      <c r="J3383" s="1" t="str">
        <f t="shared" si="569"/>
        <v>NGR lake sediment grab sample</v>
      </c>
      <c r="K3383" s="1" t="str">
        <f t="shared" si="570"/>
        <v>&lt;177 micron (NGR)</v>
      </c>
      <c r="L3383">
        <v>53</v>
      </c>
      <c r="M3383" t="s">
        <v>221</v>
      </c>
      <c r="N3383">
        <v>1044</v>
      </c>
      <c r="O3383" t="s">
        <v>255</v>
      </c>
      <c r="P3383" t="s">
        <v>165</v>
      </c>
      <c r="Q3383" t="s">
        <v>68</v>
      </c>
      <c r="R3383" t="s">
        <v>247</v>
      </c>
      <c r="S3383" t="s">
        <v>79</v>
      </c>
      <c r="T3383" t="s">
        <v>40</v>
      </c>
      <c r="U3383" t="s">
        <v>14205</v>
      </c>
      <c r="V3383" t="s">
        <v>85</v>
      </c>
      <c r="W3383" t="s">
        <v>40</v>
      </c>
      <c r="X3383" t="s">
        <v>39</v>
      </c>
      <c r="Y3383" t="s">
        <v>39</v>
      </c>
      <c r="Z3383" t="s">
        <v>135</v>
      </c>
      <c r="AA3383" t="s">
        <v>67</v>
      </c>
      <c r="AB3383" t="s">
        <v>631</v>
      </c>
      <c r="AC3383" t="s">
        <v>505</v>
      </c>
      <c r="AD3383" t="s">
        <v>137</v>
      </c>
    </row>
    <row r="3384" spans="1:30" hidden="1" x14ac:dyDescent="0.3">
      <c r="A3384" t="s">
        <v>14206</v>
      </c>
      <c r="B3384" t="s">
        <v>14207</v>
      </c>
      <c r="C3384" s="1" t="str">
        <f t="shared" si="567"/>
        <v>21:0506</v>
      </c>
      <c r="D3384" s="1" t="str">
        <f t="shared" si="568"/>
        <v>21:0168</v>
      </c>
      <c r="E3384" t="s">
        <v>14208</v>
      </c>
      <c r="F3384" t="s">
        <v>14209</v>
      </c>
      <c r="H3384">
        <v>54.5476727</v>
      </c>
      <c r="I3384">
        <v>-61.501476199999999</v>
      </c>
      <c r="J3384" s="1" t="str">
        <f t="shared" si="569"/>
        <v>NGR lake sediment grab sample</v>
      </c>
      <c r="K3384" s="1" t="str">
        <f t="shared" si="570"/>
        <v>&lt;177 micron (NGR)</v>
      </c>
      <c r="L3384">
        <v>53</v>
      </c>
      <c r="M3384" t="s">
        <v>230</v>
      </c>
      <c r="N3384">
        <v>1045</v>
      </c>
      <c r="O3384" t="s">
        <v>128</v>
      </c>
      <c r="P3384" t="s">
        <v>164</v>
      </c>
      <c r="Q3384" t="s">
        <v>136</v>
      </c>
      <c r="R3384" t="s">
        <v>35</v>
      </c>
      <c r="S3384" t="s">
        <v>185</v>
      </c>
      <c r="T3384" t="s">
        <v>40</v>
      </c>
      <c r="U3384" t="s">
        <v>14210</v>
      </c>
      <c r="V3384" t="s">
        <v>884</v>
      </c>
      <c r="W3384" t="s">
        <v>40</v>
      </c>
      <c r="X3384" t="s">
        <v>70</v>
      </c>
      <c r="Y3384" t="s">
        <v>95</v>
      </c>
      <c r="Z3384" t="s">
        <v>204</v>
      </c>
      <c r="AA3384" t="s">
        <v>67</v>
      </c>
      <c r="AB3384" t="s">
        <v>55</v>
      </c>
      <c r="AC3384" t="s">
        <v>97</v>
      </c>
      <c r="AD3384" t="s">
        <v>1452</v>
      </c>
    </row>
    <row r="3385" spans="1:30" hidden="1" x14ac:dyDescent="0.3">
      <c r="A3385" t="s">
        <v>14211</v>
      </c>
      <c r="B3385" t="s">
        <v>14212</v>
      </c>
      <c r="C3385" s="1" t="str">
        <f t="shared" si="567"/>
        <v>21:0506</v>
      </c>
      <c r="D3385" s="1" t="str">
        <f t="shared" si="568"/>
        <v>21:0168</v>
      </c>
      <c r="E3385" t="s">
        <v>14213</v>
      </c>
      <c r="F3385" t="s">
        <v>14214</v>
      </c>
      <c r="H3385">
        <v>54.510818999999998</v>
      </c>
      <c r="I3385">
        <v>-61.386075900000002</v>
      </c>
      <c r="J3385" s="1" t="str">
        <f t="shared" si="569"/>
        <v>NGR lake sediment grab sample</v>
      </c>
      <c r="K3385" s="1" t="str">
        <f t="shared" si="570"/>
        <v>&lt;177 micron (NGR)</v>
      </c>
      <c r="L3385">
        <v>53</v>
      </c>
      <c r="M3385" t="s">
        <v>238</v>
      </c>
      <c r="N3385">
        <v>1046</v>
      </c>
      <c r="O3385" t="s">
        <v>335</v>
      </c>
      <c r="P3385" t="s">
        <v>265</v>
      </c>
      <c r="Q3385" t="s">
        <v>95</v>
      </c>
      <c r="R3385" t="s">
        <v>119</v>
      </c>
      <c r="S3385" t="s">
        <v>38</v>
      </c>
      <c r="T3385" t="s">
        <v>194</v>
      </c>
      <c r="U3385" t="s">
        <v>8106</v>
      </c>
      <c r="V3385" t="s">
        <v>85</v>
      </c>
      <c r="W3385" t="s">
        <v>117</v>
      </c>
      <c r="X3385" t="s">
        <v>179</v>
      </c>
      <c r="Y3385" t="s">
        <v>37</v>
      </c>
      <c r="Z3385" t="s">
        <v>214</v>
      </c>
      <c r="AA3385" t="s">
        <v>155</v>
      </c>
      <c r="AB3385" t="s">
        <v>1788</v>
      </c>
      <c r="AC3385" t="s">
        <v>590</v>
      </c>
      <c r="AD3385" t="s">
        <v>392</v>
      </c>
    </row>
    <row r="3386" spans="1:30" hidden="1" x14ac:dyDescent="0.3">
      <c r="A3386" t="s">
        <v>14215</v>
      </c>
      <c r="B3386" t="s">
        <v>14216</v>
      </c>
      <c r="C3386" s="1" t="str">
        <f t="shared" si="567"/>
        <v>21:0506</v>
      </c>
      <c r="D3386" s="1" t="str">
        <f t="shared" si="568"/>
        <v>21:0168</v>
      </c>
      <c r="E3386" t="s">
        <v>14217</v>
      </c>
      <c r="F3386" t="s">
        <v>14218</v>
      </c>
      <c r="H3386">
        <v>54.5170843</v>
      </c>
      <c r="I3386">
        <v>-61.360058600000002</v>
      </c>
      <c r="J3386" s="1" t="str">
        <f t="shared" si="569"/>
        <v>NGR lake sediment grab sample</v>
      </c>
      <c r="K3386" s="1" t="str">
        <f t="shared" si="570"/>
        <v>&lt;177 micron (NGR)</v>
      </c>
      <c r="L3386">
        <v>53</v>
      </c>
      <c r="M3386" t="s">
        <v>246</v>
      </c>
      <c r="N3386">
        <v>1047</v>
      </c>
      <c r="O3386" t="s">
        <v>263</v>
      </c>
      <c r="P3386" t="s">
        <v>36</v>
      </c>
      <c r="Q3386" t="s">
        <v>95</v>
      </c>
      <c r="R3386" t="s">
        <v>79</v>
      </c>
      <c r="S3386" t="s">
        <v>136</v>
      </c>
      <c r="T3386" t="s">
        <v>40</v>
      </c>
      <c r="U3386" t="s">
        <v>10228</v>
      </c>
      <c r="V3386" t="s">
        <v>271</v>
      </c>
      <c r="W3386" t="s">
        <v>194</v>
      </c>
      <c r="X3386" t="s">
        <v>43</v>
      </c>
      <c r="Y3386" t="s">
        <v>37</v>
      </c>
      <c r="Z3386" t="s">
        <v>164</v>
      </c>
      <c r="AA3386" t="s">
        <v>204</v>
      </c>
      <c r="AB3386" t="s">
        <v>2258</v>
      </c>
      <c r="AC3386" t="s">
        <v>620</v>
      </c>
      <c r="AD3386" t="s">
        <v>258</v>
      </c>
    </row>
    <row r="3387" spans="1:30" hidden="1" x14ac:dyDescent="0.3">
      <c r="A3387" t="s">
        <v>14219</v>
      </c>
      <c r="B3387" t="s">
        <v>14220</v>
      </c>
      <c r="C3387" s="1" t="str">
        <f t="shared" si="567"/>
        <v>21:0506</v>
      </c>
      <c r="D3387" s="1" t="str">
        <f t="shared" si="568"/>
        <v>21:0168</v>
      </c>
      <c r="E3387" t="s">
        <v>14221</v>
      </c>
      <c r="F3387" t="s">
        <v>14222</v>
      </c>
      <c r="H3387">
        <v>54.513251799999999</v>
      </c>
      <c r="I3387">
        <v>-61.314067899999998</v>
      </c>
      <c r="J3387" s="1" t="str">
        <f t="shared" si="569"/>
        <v>NGR lake sediment grab sample</v>
      </c>
      <c r="K3387" s="1" t="str">
        <f t="shared" si="570"/>
        <v>&lt;177 micron (NGR)</v>
      </c>
      <c r="L3387">
        <v>54</v>
      </c>
      <c r="M3387" t="s">
        <v>34</v>
      </c>
      <c r="N3387">
        <v>1048</v>
      </c>
      <c r="O3387" t="s">
        <v>337</v>
      </c>
      <c r="P3387" t="s">
        <v>329</v>
      </c>
      <c r="Q3387" t="s">
        <v>39</v>
      </c>
      <c r="R3387" t="s">
        <v>176</v>
      </c>
      <c r="S3387" t="s">
        <v>136</v>
      </c>
      <c r="T3387" t="s">
        <v>40</v>
      </c>
      <c r="U3387" t="s">
        <v>619</v>
      </c>
      <c r="V3387" t="s">
        <v>179</v>
      </c>
      <c r="W3387" t="s">
        <v>194</v>
      </c>
      <c r="X3387" t="s">
        <v>179</v>
      </c>
      <c r="Y3387" t="s">
        <v>39</v>
      </c>
      <c r="Z3387" t="s">
        <v>44</v>
      </c>
      <c r="AA3387" t="s">
        <v>58</v>
      </c>
      <c r="AB3387" t="s">
        <v>2003</v>
      </c>
      <c r="AC3387" t="s">
        <v>818</v>
      </c>
      <c r="AD3387" t="s">
        <v>115</v>
      </c>
    </row>
    <row r="3388" spans="1:30" hidden="1" x14ac:dyDescent="0.3">
      <c r="A3388" t="s">
        <v>14223</v>
      </c>
      <c r="B3388" t="s">
        <v>14224</v>
      </c>
      <c r="C3388" s="1" t="str">
        <f t="shared" si="567"/>
        <v>21:0506</v>
      </c>
      <c r="D3388" s="1" t="str">
        <f t="shared" si="568"/>
        <v>21:0168</v>
      </c>
      <c r="E3388" t="s">
        <v>14221</v>
      </c>
      <c r="F3388" t="s">
        <v>14225</v>
      </c>
      <c r="H3388">
        <v>54.513251799999999</v>
      </c>
      <c r="I3388">
        <v>-61.314067899999998</v>
      </c>
      <c r="J3388" s="1" t="str">
        <f t="shared" si="569"/>
        <v>NGR lake sediment grab sample</v>
      </c>
      <c r="K3388" s="1" t="str">
        <f t="shared" si="570"/>
        <v>&lt;177 micron (NGR)</v>
      </c>
      <c r="L3388">
        <v>54</v>
      </c>
      <c r="M3388" t="s">
        <v>52</v>
      </c>
      <c r="N3388">
        <v>1049</v>
      </c>
      <c r="O3388" t="s">
        <v>510</v>
      </c>
      <c r="P3388" t="s">
        <v>204</v>
      </c>
      <c r="Q3388" t="s">
        <v>55</v>
      </c>
      <c r="R3388" t="s">
        <v>176</v>
      </c>
      <c r="S3388" t="s">
        <v>136</v>
      </c>
      <c r="T3388" t="s">
        <v>40</v>
      </c>
      <c r="U3388" t="s">
        <v>641</v>
      </c>
      <c r="V3388" t="s">
        <v>239</v>
      </c>
      <c r="W3388" t="s">
        <v>40</v>
      </c>
      <c r="X3388" t="s">
        <v>43</v>
      </c>
      <c r="Y3388" t="s">
        <v>39</v>
      </c>
      <c r="Z3388" t="s">
        <v>257</v>
      </c>
      <c r="AA3388" t="s">
        <v>58</v>
      </c>
      <c r="AB3388" t="s">
        <v>205</v>
      </c>
      <c r="AC3388" t="s">
        <v>565</v>
      </c>
      <c r="AD3388" t="s">
        <v>314</v>
      </c>
    </row>
    <row r="3389" spans="1:30" hidden="1" x14ac:dyDescent="0.3">
      <c r="A3389" t="s">
        <v>14226</v>
      </c>
      <c r="B3389" t="s">
        <v>14227</v>
      </c>
      <c r="C3389" s="1" t="str">
        <f t="shared" si="567"/>
        <v>21:0506</v>
      </c>
      <c r="D3389" s="1" t="str">
        <f t="shared" si="568"/>
        <v>21:0168</v>
      </c>
      <c r="E3389" t="s">
        <v>14221</v>
      </c>
      <c r="F3389" t="s">
        <v>14228</v>
      </c>
      <c r="H3389">
        <v>54.513251799999999</v>
      </c>
      <c r="I3389">
        <v>-61.314067899999998</v>
      </c>
      <c r="J3389" s="1" t="str">
        <f t="shared" si="569"/>
        <v>NGR lake sediment grab sample</v>
      </c>
      <c r="K3389" s="1" t="str">
        <f t="shared" si="570"/>
        <v>&lt;177 micron (NGR)</v>
      </c>
      <c r="L3389">
        <v>54</v>
      </c>
      <c r="M3389" t="s">
        <v>65</v>
      </c>
      <c r="N3389">
        <v>1050</v>
      </c>
      <c r="O3389" t="s">
        <v>873</v>
      </c>
      <c r="P3389" t="s">
        <v>329</v>
      </c>
      <c r="Q3389" t="s">
        <v>55</v>
      </c>
      <c r="R3389" t="s">
        <v>119</v>
      </c>
      <c r="S3389" t="s">
        <v>37</v>
      </c>
      <c r="T3389" t="s">
        <v>40</v>
      </c>
      <c r="U3389" t="s">
        <v>1227</v>
      </c>
      <c r="V3389" t="s">
        <v>313</v>
      </c>
      <c r="W3389" t="s">
        <v>40</v>
      </c>
      <c r="X3389" t="s">
        <v>179</v>
      </c>
      <c r="Y3389" t="s">
        <v>95</v>
      </c>
      <c r="Z3389" t="s">
        <v>44</v>
      </c>
      <c r="AA3389" t="s">
        <v>258</v>
      </c>
      <c r="AB3389" t="s">
        <v>559</v>
      </c>
      <c r="AC3389" t="s">
        <v>55</v>
      </c>
      <c r="AD3389" t="s">
        <v>314</v>
      </c>
    </row>
    <row r="3390" spans="1:30" hidden="1" x14ac:dyDescent="0.3">
      <c r="A3390" t="s">
        <v>14229</v>
      </c>
      <c r="B3390" t="s">
        <v>14230</v>
      </c>
      <c r="C3390" s="1" t="str">
        <f t="shared" si="567"/>
        <v>21:0506</v>
      </c>
      <c r="D3390" s="1" t="str">
        <f t="shared" si="568"/>
        <v>21:0168</v>
      </c>
      <c r="E3390" t="s">
        <v>14231</v>
      </c>
      <c r="F3390" t="s">
        <v>14232</v>
      </c>
      <c r="H3390">
        <v>54.517505200000002</v>
      </c>
      <c r="I3390">
        <v>-61.234849599999997</v>
      </c>
      <c r="J3390" s="1" t="str">
        <f t="shared" si="569"/>
        <v>NGR lake sediment grab sample</v>
      </c>
      <c r="K3390" s="1" t="str">
        <f t="shared" si="570"/>
        <v>&lt;177 micron (NGR)</v>
      </c>
      <c r="L3390">
        <v>54</v>
      </c>
      <c r="M3390" t="s">
        <v>76</v>
      </c>
      <c r="N3390">
        <v>1051</v>
      </c>
      <c r="O3390" t="s">
        <v>676</v>
      </c>
      <c r="P3390" t="s">
        <v>45</v>
      </c>
      <c r="Q3390" t="s">
        <v>37</v>
      </c>
      <c r="R3390" t="s">
        <v>176</v>
      </c>
      <c r="S3390" t="s">
        <v>37</v>
      </c>
      <c r="T3390" t="s">
        <v>40</v>
      </c>
      <c r="U3390" t="s">
        <v>3627</v>
      </c>
      <c r="V3390" t="s">
        <v>42</v>
      </c>
      <c r="W3390" t="s">
        <v>649</v>
      </c>
      <c r="X3390" t="s">
        <v>68</v>
      </c>
      <c r="Y3390" t="s">
        <v>37</v>
      </c>
      <c r="Z3390" t="s">
        <v>135</v>
      </c>
      <c r="AA3390" t="s">
        <v>214</v>
      </c>
      <c r="AB3390" t="s">
        <v>997</v>
      </c>
      <c r="AC3390" t="s">
        <v>2776</v>
      </c>
      <c r="AD3390" t="s">
        <v>241</v>
      </c>
    </row>
    <row r="3391" spans="1:30" hidden="1" x14ac:dyDescent="0.3">
      <c r="A3391" t="s">
        <v>14233</v>
      </c>
      <c r="B3391" t="s">
        <v>14234</v>
      </c>
      <c r="C3391" s="1" t="str">
        <f t="shared" si="567"/>
        <v>21:0506</v>
      </c>
      <c r="D3391" s="1" t="str">
        <f t="shared" si="568"/>
        <v>21:0168</v>
      </c>
      <c r="E3391" t="s">
        <v>14235</v>
      </c>
      <c r="F3391" t="s">
        <v>14236</v>
      </c>
      <c r="H3391">
        <v>54.309857399999999</v>
      </c>
      <c r="I3391">
        <v>-61.918606400000002</v>
      </c>
      <c r="J3391" s="1" t="str">
        <f t="shared" si="569"/>
        <v>NGR lake sediment grab sample</v>
      </c>
      <c r="K3391" s="1" t="str">
        <f t="shared" si="570"/>
        <v>&lt;177 micron (NGR)</v>
      </c>
      <c r="L3391">
        <v>54</v>
      </c>
      <c r="M3391" t="s">
        <v>91</v>
      </c>
      <c r="N3391">
        <v>1052</v>
      </c>
      <c r="O3391" t="s">
        <v>359</v>
      </c>
      <c r="P3391" t="s">
        <v>329</v>
      </c>
      <c r="Q3391" t="s">
        <v>37</v>
      </c>
      <c r="R3391" t="s">
        <v>176</v>
      </c>
      <c r="S3391" t="s">
        <v>68</v>
      </c>
      <c r="T3391" t="s">
        <v>40</v>
      </c>
      <c r="U3391" t="s">
        <v>3428</v>
      </c>
      <c r="V3391" t="s">
        <v>974</v>
      </c>
      <c r="W3391" t="s">
        <v>40</v>
      </c>
      <c r="X3391" t="s">
        <v>484</v>
      </c>
      <c r="Y3391" t="s">
        <v>55</v>
      </c>
      <c r="Z3391" t="s">
        <v>337</v>
      </c>
      <c r="AA3391" t="s">
        <v>67</v>
      </c>
      <c r="AB3391" t="s">
        <v>631</v>
      </c>
      <c r="AC3391" t="s">
        <v>92</v>
      </c>
      <c r="AD3391" t="s">
        <v>122</v>
      </c>
    </row>
    <row r="3392" spans="1:30" hidden="1" x14ac:dyDescent="0.3">
      <c r="A3392" t="s">
        <v>14237</v>
      </c>
      <c r="B3392" t="s">
        <v>14238</v>
      </c>
      <c r="C3392" s="1" t="str">
        <f t="shared" si="567"/>
        <v>21:0506</v>
      </c>
      <c r="D3392" s="1" t="str">
        <f t="shared" si="568"/>
        <v>21:0168</v>
      </c>
      <c r="E3392" t="s">
        <v>14239</v>
      </c>
      <c r="F3392" t="s">
        <v>14240</v>
      </c>
      <c r="H3392">
        <v>54.249715100000003</v>
      </c>
      <c r="I3392">
        <v>-61.970725399999999</v>
      </c>
      <c r="J3392" s="1" t="str">
        <f t="shared" si="569"/>
        <v>NGR lake sediment grab sample</v>
      </c>
      <c r="K3392" s="1" t="str">
        <f t="shared" si="570"/>
        <v>&lt;177 micron (NGR)</v>
      </c>
      <c r="L3392">
        <v>54</v>
      </c>
      <c r="M3392" t="s">
        <v>102</v>
      </c>
      <c r="N3392">
        <v>1053</v>
      </c>
      <c r="O3392" t="s">
        <v>753</v>
      </c>
      <c r="P3392" t="s">
        <v>571</v>
      </c>
      <c r="Q3392" t="s">
        <v>136</v>
      </c>
      <c r="R3392" t="s">
        <v>185</v>
      </c>
      <c r="S3392" t="s">
        <v>130</v>
      </c>
      <c r="T3392" t="s">
        <v>40</v>
      </c>
      <c r="U3392" t="s">
        <v>370</v>
      </c>
      <c r="V3392" t="s">
        <v>1503</v>
      </c>
      <c r="W3392" t="s">
        <v>40</v>
      </c>
      <c r="X3392" t="s">
        <v>39</v>
      </c>
      <c r="Y3392" t="s">
        <v>136</v>
      </c>
      <c r="Z3392" t="s">
        <v>204</v>
      </c>
      <c r="AA3392" t="s">
        <v>134</v>
      </c>
      <c r="AB3392" t="s">
        <v>371</v>
      </c>
      <c r="AC3392" t="s">
        <v>36</v>
      </c>
      <c r="AD3392" t="s">
        <v>1448</v>
      </c>
    </row>
    <row r="3393" spans="1:30" hidden="1" x14ac:dyDescent="0.3">
      <c r="A3393" t="s">
        <v>14241</v>
      </c>
      <c r="B3393" t="s">
        <v>14242</v>
      </c>
      <c r="C3393" s="1" t="str">
        <f t="shared" si="567"/>
        <v>21:0506</v>
      </c>
      <c r="D3393" s="1" t="str">
        <f t="shared" si="568"/>
        <v>21:0168</v>
      </c>
      <c r="E3393" t="s">
        <v>14243</v>
      </c>
      <c r="F3393" t="s">
        <v>14244</v>
      </c>
      <c r="H3393">
        <v>54.264938899999997</v>
      </c>
      <c r="I3393">
        <v>-61.965263700000001</v>
      </c>
      <c r="J3393" s="1" t="str">
        <f t="shared" si="569"/>
        <v>NGR lake sediment grab sample</v>
      </c>
      <c r="K3393" s="1" t="str">
        <f t="shared" si="570"/>
        <v>&lt;177 micron (NGR)</v>
      </c>
      <c r="L3393">
        <v>54</v>
      </c>
      <c r="M3393" t="s">
        <v>113</v>
      </c>
      <c r="N3393">
        <v>1054</v>
      </c>
      <c r="O3393" t="s">
        <v>14245</v>
      </c>
      <c r="P3393" t="s">
        <v>571</v>
      </c>
      <c r="Q3393" t="s">
        <v>119</v>
      </c>
      <c r="R3393" t="s">
        <v>176</v>
      </c>
      <c r="S3393" t="s">
        <v>169</v>
      </c>
      <c r="T3393" t="s">
        <v>40</v>
      </c>
      <c r="U3393" t="s">
        <v>14246</v>
      </c>
      <c r="V3393" t="s">
        <v>1222</v>
      </c>
      <c r="W3393" t="s">
        <v>649</v>
      </c>
      <c r="X3393" t="s">
        <v>740</v>
      </c>
      <c r="Y3393" t="s">
        <v>68</v>
      </c>
      <c r="Z3393" t="s">
        <v>35</v>
      </c>
      <c r="AA3393" t="s">
        <v>134</v>
      </c>
      <c r="AB3393" t="s">
        <v>38</v>
      </c>
      <c r="AC3393" t="s">
        <v>2777</v>
      </c>
      <c r="AD3393" t="s">
        <v>1477</v>
      </c>
    </row>
    <row r="3394" spans="1:30" hidden="1" x14ac:dyDescent="0.3">
      <c r="A3394" t="s">
        <v>14247</v>
      </c>
      <c r="B3394" t="s">
        <v>14248</v>
      </c>
      <c r="C3394" s="1" t="str">
        <f t="shared" si="567"/>
        <v>21:0506</v>
      </c>
      <c r="D3394" s="1" t="str">
        <f t="shared" si="568"/>
        <v>21:0168</v>
      </c>
      <c r="E3394" t="s">
        <v>14249</v>
      </c>
      <c r="F3394" t="s">
        <v>14250</v>
      </c>
      <c r="H3394">
        <v>54.243999199999998</v>
      </c>
      <c r="I3394">
        <v>-61.922263299999997</v>
      </c>
      <c r="J3394" s="1" t="str">
        <f t="shared" si="569"/>
        <v>NGR lake sediment grab sample</v>
      </c>
      <c r="K3394" s="1" t="str">
        <f t="shared" si="570"/>
        <v>&lt;177 micron (NGR)</v>
      </c>
      <c r="L3394">
        <v>54</v>
      </c>
      <c r="M3394" t="s">
        <v>127</v>
      </c>
      <c r="N3394">
        <v>1055</v>
      </c>
      <c r="O3394" t="s">
        <v>107</v>
      </c>
      <c r="P3394" t="s">
        <v>256</v>
      </c>
      <c r="Q3394" t="s">
        <v>176</v>
      </c>
      <c r="R3394" t="s">
        <v>131</v>
      </c>
      <c r="S3394" t="s">
        <v>185</v>
      </c>
      <c r="T3394" t="s">
        <v>194</v>
      </c>
      <c r="U3394" t="s">
        <v>2471</v>
      </c>
      <c r="V3394" t="s">
        <v>353</v>
      </c>
      <c r="W3394" t="s">
        <v>194</v>
      </c>
      <c r="X3394" t="s">
        <v>179</v>
      </c>
      <c r="Y3394" t="s">
        <v>38</v>
      </c>
      <c r="Z3394" t="s">
        <v>211</v>
      </c>
      <c r="AA3394" t="s">
        <v>115</v>
      </c>
      <c r="AB3394" t="s">
        <v>472</v>
      </c>
      <c r="AC3394" t="s">
        <v>278</v>
      </c>
      <c r="AD3394" t="s">
        <v>71</v>
      </c>
    </row>
    <row r="3395" spans="1:30" hidden="1" x14ac:dyDescent="0.3">
      <c r="A3395" t="s">
        <v>14251</v>
      </c>
      <c r="B3395" t="s">
        <v>14252</v>
      </c>
      <c r="C3395" s="1" t="str">
        <f t="shared" si="567"/>
        <v>21:0506</v>
      </c>
      <c r="D3395" s="1" t="str">
        <f>HYPERLINK("http://geochem.nrcan.gc.ca/cdogs/content/svy/svy_e.htm", "")</f>
        <v/>
      </c>
      <c r="G3395" s="1" t="str">
        <f>HYPERLINK("http://geochem.nrcan.gc.ca/cdogs/content/cr_/cr_00060_e.htm", "60")</f>
        <v>60</v>
      </c>
      <c r="J3395" t="s">
        <v>161</v>
      </c>
      <c r="K3395" t="s">
        <v>162</v>
      </c>
      <c r="L3395">
        <v>54</v>
      </c>
      <c r="M3395" t="s">
        <v>163</v>
      </c>
      <c r="N3395">
        <v>1056</v>
      </c>
      <c r="O3395" t="s">
        <v>414</v>
      </c>
      <c r="P3395" t="s">
        <v>169</v>
      </c>
      <c r="Q3395" t="s">
        <v>37</v>
      </c>
      <c r="R3395" t="s">
        <v>36</v>
      </c>
      <c r="S3395" t="s">
        <v>37</v>
      </c>
      <c r="T3395" t="s">
        <v>40</v>
      </c>
      <c r="U3395" t="s">
        <v>1451</v>
      </c>
      <c r="V3395" t="s">
        <v>47</v>
      </c>
      <c r="W3395" t="s">
        <v>40</v>
      </c>
      <c r="X3395" t="s">
        <v>70</v>
      </c>
      <c r="Y3395" t="s">
        <v>136</v>
      </c>
      <c r="Z3395" t="s">
        <v>164</v>
      </c>
      <c r="AA3395" t="s">
        <v>135</v>
      </c>
      <c r="AB3395" t="s">
        <v>306</v>
      </c>
      <c r="AC3395" t="s">
        <v>1090</v>
      </c>
      <c r="AD3395" t="s">
        <v>324</v>
      </c>
    </row>
    <row r="3396" spans="1:30" hidden="1" x14ac:dyDescent="0.3">
      <c r="A3396" t="s">
        <v>14253</v>
      </c>
      <c r="B3396" t="s">
        <v>14254</v>
      </c>
      <c r="C3396" s="1" t="str">
        <f t="shared" si="567"/>
        <v>21:0506</v>
      </c>
      <c r="D3396" s="1" t="str">
        <f t="shared" ref="D3396:D3418" si="571">HYPERLINK("http://geochem.nrcan.gc.ca/cdogs/content/svy/svy210168_e.htm", "21:0168")</f>
        <v>21:0168</v>
      </c>
      <c r="E3396" t="s">
        <v>14255</v>
      </c>
      <c r="F3396" t="s">
        <v>14256</v>
      </c>
      <c r="H3396">
        <v>54.204808</v>
      </c>
      <c r="I3396">
        <v>-61.974538899999999</v>
      </c>
      <c r="J3396" s="1" t="str">
        <f t="shared" ref="J3396:J3418" si="572">HYPERLINK("http://geochem.nrcan.gc.ca/cdogs/content/kwd/kwd020027_e.htm", "NGR lake sediment grab sample")</f>
        <v>NGR lake sediment grab sample</v>
      </c>
      <c r="K3396" s="1" t="str">
        <f t="shared" ref="K3396:K3418" si="573">HYPERLINK("http://geochem.nrcan.gc.ca/cdogs/content/kwd/kwd080006_e.htm", "&lt;177 micron (NGR)")</f>
        <v>&lt;177 micron (NGR)</v>
      </c>
      <c r="L3396">
        <v>54</v>
      </c>
      <c r="M3396" t="s">
        <v>142</v>
      </c>
      <c r="N3396">
        <v>1057</v>
      </c>
      <c r="O3396" t="s">
        <v>1139</v>
      </c>
      <c r="P3396" t="s">
        <v>67</v>
      </c>
      <c r="Q3396" t="s">
        <v>92</v>
      </c>
      <c r="R3396" t="s">
        <v>92</v>
      </c>
      <c r="S3396" t="s">
        <v>119</v>
      </c>
      <c r="T3396" t="s">
        <v>40</v>
      </c>
      <c r="U3396" t="s">
        <v>14257</v>
      </c>
      <c r="V3396" t="s">
        <v>1222</v>
      </c>
      <c r="W3396" t="s">
        <v>117</v>
      </c>
      <c r="X3396" t="s">
        <v>179</v>
      </c>
      <c r="Y3396" t="s">
        <v>38</v>
      </c>
      <c r="Z3396" t="s">
        <v>135</v>
      </c>
      <c r="AA3396" t="s">
        <v>44</v>
      </c>
      <c r="AB3396" t="s">
        <v>636</v>
      </c>
      <c r="AC3396" t="s">
        <v>2278</v>
      </c>
      <c r="AD3396" t="s">
        <v>155</v>
      </c>
    </row>
    <row r="3397" spans="1:30" hidden="1" x14ac:dyDescent="0.3">
      <c r="A3397" t="s">
        <v>14258</v>
      </c>
      <c r="B3397" t="s">
        <v>14259</v>
      </c>
      <c r="C3397" s="1" t="str">
        <f t="shared" si="567"/>
        <v>21:0506</v>
      </c>
      <c r="D3397" s="1" t="str">
        <f t="shared" si="571"/>
        <v>21:0168</v>
      </c>
      <c r="E3397" t="s">
        <v>14260</v>
      </c>
      <c r="F3397" t="s">
        <v>14261</v>
      </c>
      <c r="H3397">
        <v>54.0056558</v>
      </c>
      <c r="I3397">
        <v>-61.972859399999997</v>
      </c>
      <c r="J3397" s="1" t="str">
        <f t="shared" si="572"/>
        <v>NGR lake sediment grab sample</v>
      </c>
      <c r="K3397" s="1" t="str">
        <f t="shared" si="573"/>
        <v>&lt;177 micron (NGR)</v>
      </c>
      <c r="L3397">
        <v>54</v>
      </c>
      <c r="M3397" t="s">
        <v>150</v>
      </c>
      <c r="N3397">
        <v>1058</v>
      </c>
      <c r="O3397" t="s">
        <v>1101</v>
      </c>
      <c r="P3397" t="s">
        <v>571</v>
      </c>
      <c r="Q3397" t="s">
        <v>95</v>
      </c>
      <c r="R3397" t="s">
        <v>153</v>
      </c>
      <c r="S3397" t="s">
        <v>165</v>
      </c>
      <c r="T3397" t="s">
        <v>40</v>
      </c>
      <c r="U3397" t="s">
        <v>14262</v>
      </c>
      <c r="V3397" t="s">
        <v>3511</v>
      </c>
      <c r="W3397" t="s">
        <v>40</v>
      </c>
      <c r="X3397" t="s">
        <v>43</v>
      </c>
      <c r="Y3397" t="s">
        <v>37</v>
      </c>
      <c r="Z3397" t="s">
        <v>58</v>
      </c>
      <c r="AA3397" t="s">
        <v>115</v>
      </c>
      <c r="AB3397" t="s">
        <v>874</v>
      </c>
      <c r="AC3397" t="s">
        <v>85</v>
      </c>
      <c r="AD3397" t="s">
        <v>83</v>
      </c>
    </row>
    <row r="3398" spans="1:30" hidden="1" x14ac:dyDescent="0.3">
      <c r="A3398" t="s">
        <v>14263</v>
      </c>
      <c r="B3398" t="s">
        <v>14264</v>
      </c>
      <c r="C3398" s="1" t="str">
        <f t="shared" si="567"/>
        <v>21:0506</v>
      </c>
      <c r="D3398" s="1" t="str">
        <f t="shared" si="571"/>
        <v>21:0168</v>
      </c>
      <c r="E3398" t="s">
        <v>14265</v>
      </c>
      <c r="F3398" t="s">
        <v>14266</v>
      </c>
      <c r="H3398">
        <v>54.027414999999998</v>
      </c>
      <c r="I3398">
        <v>-61.954980800000001</v>
      </c>
      <c r="J3398" s="1" t="str">
        <f t="shared" si="572"/>
        <v>NGR lake sediment grab sample</v>
      </c>
      <c r="K3398" s="1" t="str">
        <f t="shared" si="573"/>
        <v>&lt;177 micron (NGR)</v>
      </c>
      <c r="L3398">
        <v>54</v>
      </c>
      <c r="M3398" t="s">
        <v>175</v>
      </c>
      <c r="N3398">
        <v>1059</v>
      </c>
      <c r="O3398" t="s">
        <v>397</v>
      </c>
      <c r="P3398" t="s">
        <v>359</v>
      </c>
      <c r="Q3398" t="s">
        <v>55</v>
      </c>
      <c r="R3398" t="s">
        <v>92</v>
      </c>
      <c r="S3398" t="s">
        <v>136</v>
      </c>
      <c r="T3398" t="s">
        <v>194</v>
      </c>
      <c r="U3398" t="s">
        <v>71</v>
      </c>
      <c r="V3398" t="s">
        <v>351</v>
      </c>
      <c r="W3398" t="s">
        <v>194</v>
      </c>
      <c r="X3398" t="s">
        <v>43</v>
      </c>
      <c r="Y3398" t="s">
        <v>39</v>
      </c>
      <c r="Z3398" t="s">
        <v>58</v>
      </c>
      <c r="AA3398" t="s">
        <v>61</v>
      </c>
      <c r="AB3398" t="s">
        <v>14267</v>
      </c>
      <c r="AC3398" t="s">
        <v>37</v>
      </c>
      <c r="AD3398" t="s">
        <v>107</v>
      </c>
    </row>
    <row r="3399" spans="1:30" hidden="1" x14ac:dyDescent="0.3">
      <c r="A3399" t="s">
        <v>14268</v>
      </c>
      <c r="B3399" t="s">
        <v>14269</v>
      </c>
      <c r="C3399" s="1" t="str">
        <f t="shared" si="567"/>
        <v>21:0506</v>
      </c>
      <c r="D3399" s="1" t="str">
        <f t="shared" si="571"/>
        <v>21:0168</v>
      </c>
      <c r="E3399" t="s">
        <v>14270</v>
      </c>
      <c r="F3399" t="s">
        <v>14271</v>
      </c>
      <c r="H3399">
        <v>54.0583326</v>
      </c>
      <c r="I3399">
        <v>-61.905208399999999</v>
      </c>
      <c r="J3399" s="1" t="str">
        <f t="shared" si="572"/>
        <v>NGR lake sediment grab sample</v>
      </c>
      <c r="K3399" s="1" t="str">
        <f t="shared" si="573"/>
        <v>&lt;177 micron (NGR)</v>
      </c>
      <c r="L3399">
        <v>54</v>
      </c>
      <c r="M3399" t="s">
        <v>184</v>
      </c>
      <c r="N3399">
        <v>1060</v>
      </c>
      <c r="O3399" t="s">
        <v>130</v>
      </c>
      <c r="P3399" t="s">
        <v>185</v>
      </c>
      <c r="Q3399" t="s">
        <v>39</v>
      </c>
      <c r="R3399" t="s">
        <v>38</v>
      </c>
      <c r="S3399" t="s">
        <v>95</v>
      </c>
      <c r="T3399" t="s">
        <v>40</v>
      </c>
      <c r="U3399" t="s">
        <v>571</v>
      </c>
      <c r="V3399" t="s">
        <v>117</v>
      </c>
      <c r="W3399" t="s">
        <v>40</v>
      </c>
      <c r="X3399" t="s">
        <v>43</v>
      </c>
      <c r="Y3399" t="s">
        <v>39</v>
      </c>
      <c r="Z3399" t="s">
        <v>67</v>
      </c>
      <c r="AA3399" t="s">
        <v>214</v>
      </c>
      <c r="AB3399" t="s">
        <v>276</v>
      </c>
      <c r="AC3399" t="s">
        <v>1411</v>
      </c>
      <c r="AD3399" t="s">
        <v>314</v>
      </c>
    </row>
    <row r="3400" spans="1:30" hidden="1" x14ac:dyDescent="0.3">
      <c r="A3400" t="s">
        <v>14272</v>
      </c>
      <c r="B3400" t="s">
        <v>14273</v>
      </c>
      <c r="C3400" s="1" t="str">
        <f t="shared" si="567"/>
        <v>21:0506</v>
      </c>
      <c r="D3400" s="1" t="str">
        <f t="shared" si="571"/>
        <v>21:0168</v>
      </c>
      <c r="E3400" t="s">
        <v>14274</v>
      </c>
      <c r="F3400" t="s">
        <v>14275</v>
      </c>
      <c r="H3400">
        <v>54.047471199999997</v>
      </c>
      <c r="I3400">
        <v>-61.846946299999999</v>
      </c>
      <c r="J3400" s="1" t="str">
        <f t="shared" si="572"/>
        <v>NGR lake sediment grab sample</v>
      </c>
      <c r="K3400" s="1" t="str">
        <f t="shared" si="573"/>
        <v>&lt;177 micron (NGR)</v>
      </c>
      <c r="L3400">
        <v>54</v>
      </c>
      <c r="M3400" t="s">
        <v>191</v>
      </c>
      <c r="N3400">
        <v>1061</v>
      </c>
      <c r="O3400" t="s">
        <v>66</v>
      </c>
      <c r="P3400" t="s">
        <v>192</v>
      </c>
      <c r="Q3400" t="s">
        <v>95</v>
      </c>
      <c r="R3400" t="s">
        <v>68</v>
      </c>
      <c r="S3400" t="s">
        <v>55</v>
      </c>
      <c r="T3400" t="s">
        <v>194</v>
      </c>
      <c r="U3400" t="s">
        <v>2781</v>
      </c>
      <c r="V3400" t="s">
        <v>1598</v>
      </c>
      <c r="W3400" t="s">
        <v>117</v>
      </c>
      <c r="X3400" t="s">
        <v>43</v>
      </c>
      <c r="Y3400" t="s">
        <v>38</v>
      </c>
      <c r="Z3400" t="s">
        <v>134</v>
      </c>
      <c r="AA3400" t="s">
        <v>214</v>
      </c>
      <c r="AB3400" t="s">
        <v>164</v>
      </c>
      <c r="AC3400" t="s">
        <v>1411</v>
      </c>
      <c r="AD3400" t="s">
        <v>314</v>
      </c>
    </row>
    <row r="3401" spans="1:30" hidden="1" x14ac:dyDescent="0.3">
      <c r="A3401" t="s">
        <v>14276</v>
      </c>
      <c r="B3401" t="s">
        <v>14277</v>
      </c>
      <c r="C3401" s="1" t="str">
        <f t="shared" si="567"/>
        <v>21:0506</v>
      </c>
      <c r="D3401" s="1" t="str">
        <f t="shared" si="571"/>
        <v>21:0168</v>
      </c>
      <c r="E3401" t="s">
        <v>14278</v>
      </c>
      <c r="F3401" t="s">
        <v>14279</v>
      </c>
      <c r="H3401">
        <v>54.079107</v>
      </c>
      <c r="I3401">
        <v>-61.802397200000001</v>
      </c>
      <c r="J3401" s="1" t="str">
        <f t="shared" si="572"/>
        <v>NGR lake sediment grab sample</v>
      </c>
      <c r="K3401" s="1" t="str">
        <f t="shared" si="573"/>
        <v>&lt;177 micron (NGR)</v>
      </c>
      <c r="L3401">
        <v>54</v>
      </c>
      <c r="M3401" t="s">
        <v>201</v>
      </c>
      <c r="N3401">
        <v>1062</v>
      </c>
      <c r="O3401" t="s">
        <v>403</v>
      </c>
      <c r="P3401" t="s">
        <v>232</v>
      </c>
      <c r="Q3401" t="s">
        <v>39</v>
      </c>
      <c r="R3401" t="s">
        <v>131</v>
      </c>
      <c r="S3401" t="s">
        <v>38</v>
      </c>
      <c r="T3401" t="s">
        <v>117</v>
      </c>
      <c r="U3401" t="s">
        <v>107</v>
      </c>
      <c r="V3401" t="s">
        <v>8790</v>
      </c>
      <c r="W3401" t="s">
        <v>40</v>
      </c>
      <c r="X3401" t="s">
        <v>43</v>
      </c>
      <c r="Y3401" t="s">
        <v>37</v>
      </c>
      <c r="Z3401" t="s">
        <v>204</v>
      </c>
      <c r="AA3401" t="s">
        <v>58</v>
      </c>
      <c r="AB3401" t="s">
        <v>437</v>
      </c>
      <c r="AC3401" t="s">
        <v>631</v>
      </c>
      <c r="AD3401" t="s">
        <v>1448</v>
      </c>
    </row>
    <row r="3402" spans="1:30" hidden="1" x14ac:dyDescent="0.3">
      <c r="A3402" t="s">
        <v>14280</v>
      </c>
      <c r="B3402" t="s">
        <v>14281</v>
      </c>
      <c r="C3402" s="1" t="str">
        <f t="shared" si="567"/>
        <v>21:0506</v>
      </c>
      <c r="D3402" s="1" t="str">
        <f t="shared" si="571"/>
        <v>21:0168</v>
      </c>
      <c r="E3402" t="s">
        <v>14282</v>
      </c>
      <c r="F3402" t="s">
        <v>14283</v>
      </c>
      <c r="H3402">
        <v>54.089725600000001</v>
      </c>
      <c r="I3402">
        <v>-61.7461907</v>
      </c>
      <c r="J3402" s="1" t="str">
        <f t="shared" si="572"/>
        <v>NGR lake sediment grab sample</v>
      </c>
      <c r="K3402" s="1" t="str">
        <f t="shared" si="573"/>
        <v>&lt;177 micron (NGR)</v>
      </c>
      <c r="L3402">
        <v>54</v>
      </c>
      <c r="M3402" t="s">
        <v>210</v>
      </c>
      <c r="N3402">
        <v>1063</v>
      </c>
      <c r="O3402" t="s">
        <v>377</v>
      </c>
      <c r="P3402" t="s">
        <v>136</v>
      </c>
      <c r="Q3402" t="s">
        <v>95</v>
      </c>
      <c r="R3402" t="s">
        <v>68</v>
      </c>
      <c r="S3402" t="s">
        <v>55</v>
      </c>
      <c r="T3402" t="s">
        <v>40</v>
      </c>
      <c r="U3402" t="s">
        <v>214</v>
      </c>
      <c r="V3402" t="s">
        <v>144</v>
      </c>
      <c r="W3402" t="s">
        <v>40</v>
      </c>
      <c r="X3402" t="s">
        <v>43</v>
      </c>
      <c r="Y3402" t="s">
        <v>39</v>
      </c>
      <c r="Z3402" t="s">
        <v>153</v>
      </c>
      <c r="AA3402" t="s">
        <v>134</v>
      </c>
      <c r="AB3402" t="s">
        <v>39</v>
      </c>
      <c r="AC3402" t="s">
        <v>97</v>
      </c>
      <c r="AD3402" t="s">
        <v>61</v>
      </c>
    </row>
    <row r="3403" spans="1:30" hidden="1" x14ac:dyDescent="0.3">
      <c r="A3403" t="s">
        <v>14284</v>
      </c>
      <c r="B3403" t="s">
        <v>14285</v>
      </c>
      <c r="C3403" s="1" t="str">
        <f t="shared" si="567"/>
        <v>21:0506</v>
      </c>
      <c r="D3403" s="1" t="str">
        <f t="shared" si="571"/>
        <v>21:0168</v>
      </c>
      <c r="E3403" t="s">
        <v>14286</v>
      </c>
      <c r="F3403" t="s">
        <v>14287</v>
      </c>
      <c r="H3403">
        <v>54.114966099999997</v>
      </c>
      <c r="I3403">
        <v>-61.735101700000001</v>
      </c>
      <c r="J3403" s="1" t="str">
        <f t="shared" si="572"/>
        <v>NGR lake sediment grab sample</v>
      </c>
      <c r="K3403" s="1" t="str">
        <f t="shared" si="573"/>
        <v>&lt;177 micron (NGR)</v>
      </c>
      <c r="L3403">
        <v>54</v>
      </c>
      <c r="M3403" t="s">
        <v>221</v>
      </c>
      <c r="N3403">
        <v>1064</v>
      </c>
      <c r="O3403" t="s">
        <v>753</v>
      </c>
      <c r="P3403" t="s">
        <v>67</v>
      </c>
      <c r="Q3403" t="s">
        <v>39</v>
      </c>
      <c r="R3403" t="s">
        <v>131</v>
      </c>
      <c r="S3403" t="s">
        <v>38</v>
      </c>
      <c r="T3403" t="s">
        <v>194</v>
      </c>
      <c r="U3403" t="s">
        <v>3791</v>
      </c>
      <c r="V3403" t="s">
        <v>1610</v>
      </c>
      <c r="W3403" t="s">
        <v>194</v>
      </c>
      <c r="X3403" t="s">
        <v>179</v>
      </c>
      <c r="Y3403" t="s">
        <v>202</v>
      </c>
      <c r="Z3403" t="s">
        <v>135</v>
      </c>
      <c r="AA3403" t="s">
        <v>258</v>
      </c>
      <c r="AB3403" t="s">
        <v>59</v>
      </c>
      <c r="AC3403" t="s">
        <v>590</v>
      </c>
      <c r="AD3403" t="s">
        <v>1477</v>
      </c>
    </row>
    <row r="3404" spans="1:30" hidden="1" x14ac:dyDescent="0.3">
      <c r="A3404" t="s">
        <v>14288</v>
      </c>
      <c r="B3404" t="s">
        <v>14289</v>
      </c>
      <c r="C3404" s="1" t="str">
        <f t="shared" si="567"/>
        <v>21:0506</v>
      </c>
      <c r="D3404" s="1" t="str">
        <f t="shared" si="571"/>
        <v>21:0168</v>
      </c>
      <c r="E3404" t="s">
        <v>14290</v>
      </c>
      <c r="F3404" t="s">
        <v>14291</v>
      </c>
      <c r="H3404">
        <v>54.152028199999997</v>
      </c>
      <c r="I3404">
        <v>-61.766619300000002</v>
      </c>
      <c r="J3404" s="1" t="str">
        <f t="shared" si="572"/>
        <v>NGR lake sediment grab sample</v>
      </c>
      <c r="K3404" s="1" t="str">
        <f t="shared" si="573"/>
        <v>&lt;177 micron (NGR)</v>
      </c>
      <c r="L3404">
        <v>54</v>
      </c>
      <c r="M3404" t="s">
        <v>230</v>
      </c>
      <c r="N3404">
        <v>1065</v>
      </c>
      <c r="O3404" t="s">
        <v>409</v>
      </c>
      <c r="P3404" t="s">
        <v>263</v>
      </c>
      <c r="Q3404" t="s">
        <v>165</v>
      </c>
      <c r="R3404" t="s">
        <v>176</v>
      </c>
      <c r="S3404" t="s">
        <v>145</v>
      </c>
      <c r="T3404" t="s">
        <v>144</v>
      </c>
      <c r="U3404" t="s">
        <v>942</v>
      </c>
      <c r="V3404" t="s">
        <v>79</v>
      </c>
      <c r="W3404" t="s">
        <v>248</v>
      </c>
      <c r="X3404" t="s">
        <v>179</v>
      </c>
      <c r="Y3404" t="s">
        <v>176</v>
      </c>
      <c r="Z3404" t="s">
        <v>257</v>
      </c>
      <c r="AA3404" t="s">
        <v>45</v>
      </c>
      <c r="AB3404" t="s">
        <v>315</v>
      </c>
      <c r="AC3404" t="s">
        <v>4903</v>
      </c>
      <c r="AD3404" t="s">
        <v>71</v>
      </c>
    </row>
    <row r="3405" spans="1:30" hidden="1" x14ac:dyDescent="0.3">
      <c r="A3405" t="s">
        <v>14292</v>
      </c>
      <c r="B3405" t="s">
        <v>14293</v>
      </c>
      <c r="C3405" s="1" t="str">
        <f t="shared" si="567"/>
        <v>21:0506</v>
      </c>
      <c r="D3405" s="1" t="str">
        <f t="shared" si="571"/>
        <v>21:0168</v>
      </c>
      <c r="E3405" t="s">
        <v>14294</v>
      </c>
      <c r="F3405" t="s">
        <v>14295</v>
      </c>
      <c r="H3405">
        <v>54.1597115</v>
      </c>
      <c r="I3405">
        <v>-61.775274199999998</v>
      </c>
      <c r="J3405" s="1" t="str">
        <f t="shared" si="572"/>
        <v>NGR lake sediment grab sample</v>
      </c>
      <c r="K3405" s="1" t="str">
        <f t="shared" si="573"/>
        <v>&lt;177 micron (NGR)</v>
      </c>
      <c r="L3405">
        <v>54</v>
      </c>
      <c r="M3405" t="s">
        <v>238</v>
      </c>
      <c r="N3405">
        <v>1066</v>
      </c>
      <c r="O3405" t="s">
        <v>69</v>
      </c>
      <c r="P3405" t="s">
        <v>67</v>
      </c>
      <c r="Q3405" t="s">
        <v>39</v>
      </c>
      <c r="R3405" t="s">
        <v>131</v>
      </c>
      <c r="S3405" t="s">
        <v>131</v>
      </c>
      <c r="T3405" t="s">
        <v>194</v>
      </c>
      <c r="U3405" t="s">
        <v>2678</v>
      </c>
      <c r="V3405" t="s">
        <v>239</v>
      </c>
      <c r="W3405" t="s">
        <v>194</v>
      </c>
      <c r="X3405" t="s">
        <v>43</v>
      </c>
      <c r="Y3405" t="s">
        <v>131</v>
      </c>
      <c r="Z3405" t="s">
        <v>164</v>
      </c>
      <c r="AA3405" t="s">
        <v>204</v>
      </c>
      <c r="AB3405" t="s">
        <v>671</v>
      </c>
      <c r="AC3405" t="s">
        <v>2278</v>
      </c>
      <c r="AD3405" t="s">
        <v>86</v>
      </c>
    </row>
    <row r="3406" spans="1:30" hidden="1" x14ac:dyDescent="0.3">
      <c r="A3406" t="s">
        <v>14296</v>
      </c>
      <c r="B3406" t="s">
        <v>14297</v>
      </c>
      <c r="C3406" s="1" t="str">
        <f t="shared" si="567"/>
        <v>21:0506</v>
      </c>
      <c r="D3406" s="1" t="str">
        <f t="shared" si="571"/>
        <v>21:0168</v>
      </c>
      <c r="E3406" t="s">
        <v>14298</v>
      </c>
      <c r="F3406" t="s">
        <v>14299</v>
      </c>
      <c r="H3406">
        <v>54.2021935</v>
      </c>
      <c r="I3406">
        <v>-61.737221599999998</v>
      </c>
      <c r="J3406" s="1" t="str">
        <f t="shared" si="572"/>
        <v>NGR lake sediment grab sample</v>
      </c>
      <c r="K3406" s="1" t="str">
        <f t="shared" si="573"/>
        <v>&lt;177 micron (NGR)</v>
      </c>
      <c r="L3406">
        <v>54</v>
      </c>
      <c r="M3406" t="s">
        <v>246</v>
      </c>
      <c r="N3406">
        <v>1067</v>
      </c>
      <c r="O3406" t="s">
        <v>53</v>
      </c>
      <c r="P3406" t="s">
        <v>130</v>
      </c>
      <c r="Q3406" t="s">
        <v>38</v>
      </c>
      <c r="R3406" t="s">
        <v>68</v>
      </c>
      <c r="S3406" t="s">
        <v>95</v>
      </c>
      <c r="T3406" t="s">
        <v>194</v>
      </c>
      <c r="U3406" t="s">
        <v>299</v>
      </c>
      <c r="V3406" t="s">
        <v>94</v>
      </c>
      <c r="W3406" t="s">
        <v>40</v>
      </c>
      <c r="X3406" t="s">
        <v>43</v>
      </c>
      <c r="Y3406" t="s">
        <v>39</v>
      </c>
      <c r="Z3406" t="s">
        <v>164</v>
      </c>
      <c r="AA3406" t="s">
        <v>204</v>
      </c>
      <c r="AB3406" t="s">
        <v>2922</v>
      </c>
      <c r="AC3406" t="s">
        <v>596</v>
      </c>
      <c r="AD3406" t="s">
        <v>107</v>
      </c>
    </row>
    <row r="3407" spans="1:30" hidden="1" x14ac:dyDescent="0.3">
      <c r="A3407" t="s">
        <v>14300</v>
      </c>
      <c r="B3407" t="s">
        <v>14301</v>
      </c>
      <c r="C3407" s="1" t="str">
        <f t="shared" si="567"/>
        <v>21:0506</v>
      </c>
      <c r="D3407" s="1" t="str">
        <f t="shared" si="571"/>
        <v>21:0168</v>
      </c>
      <c r="E3407" t="s">
        <v>14302</v>
      </c>
      <c r="F3407" t="s">
        <v>14303</v>
      </c>
      <c r="H3407">
        <v>54.3015367</v>
      </c>
      <c r="I3407">
        <v>-61.553587499999999</v>
      </c>
      <c r="J3407" s="1" t="str">
        <f t="shared" si="572"/>
        <v>NGR lake sediment grab sample</v>
      </c>
      <c r="K3407" s="1" t="str">
        <f t="shared" si="573"/>
        <v>&lt;177 micron (NGR)</v>
      </c>
      <c r="L3407">
        <v>55</v>
      </c>
      <c r="M3407" t="s">
        <v>34</v>
      </c>
      <c r="N3407">
        <v>1068</v>
      </c>
      <c r="O3407" t="s">
        <v>44</v>
      </c>
      <c r="P3407" t="s">
        <v>648</v>
      </c>
      <c r="Q3407" t="s">
        <v>39</v>
      </c>
      <c r="R3407" t="s">
        <v>185</v>
      </c>
      <c r="S3407" t="s">
        <v>92</v>
      </c>
      <c r="T3407" t="s">
        <v>194</v>
      </c>
      <c r="U3407" t="s">
        <v>12123</v>
      </c>
      <c r="V3407" t="s">
        <v>97</v>
      </c>
      <c r="W3407" t="s">
        <v>117</v>
      </c>
      <c r="X3407" t="s">
        <v>39</v>
      </c>
      <c r="Y3407" t="s">
        <v>92</v>
      </c>
      <c r="Z3407" t="s">
        <v>423</v>
      </c>
      <c r="AA3407" t="s">
        <v>58</v>
      </c>
      <c r="AB3407" t="s">
        <v>477</v>
      </c>
      <c r="AC3407" t="s">
        <v>176</v>
      </c>
      <c r="AD3407" t="s">
        <v>45</v>
      </c>
    </row>
    <row r="3408" spans="1:30" hidden="1" x14ac:dyDescent="0.3">
      <c r="A3408" t="s">
        <v>14304</v>
      </c>
      <c r="B3408" t="s">
        <v>14305</v>
      </c>
      <c r="C3408" s="1" t="str">
        <f t="shared" si="567"/>
        <v>21:0506</v>
      </c>
      <c r="D3408" s="1" t="str">
        <f t="shared" si="571"/>
        <v>21:0168</v>
      </c>
      <c r="E3408" t="s">
        <v>14306</v>
      </c>
      <c r="F3408" t="s">
        <v>14307</v>
      </c>
      <c r="H3408">
        <v>54.210092000000003</v>
      </c>
      <c r="I3408">
        <v>-61.7048086</v>
      </c>
      <c r="J3408" s="1" t="str">
        <f t="shared" si="572"/>
        <v>NGR lake sediment grab sample</v>
      </c>
      <c r="K3408" s="1" t="str">
        <f t="shared" si="573"/>
        <v>&lt;177 micron (NGR)</v>
      </c>
      <c r="L3408">
        <v>55</v>
      </c>
      <c r="M3408" t="s">
        <v>76</v>
      </c>
      <c r="N3408">
        <v>1069</v>
      </c>
      <c r="O3408" t="s">
        <v>789</v>
      </c>
      <c r="P3408" t="s">
        <v>377</v>
      </c>
      <c r="Q3408" t="s">
        <v>131</v>
      </c>
      <c r="R3408" t="s">
        <v>38</v>
      </c>
      <c r="S3408" t="s">
        <v>131</v>
      </c>
      <c r="T3408" t="s">
        <v>40</v>
      </c>
      <c r="U3408" t="s">
        <v>10228</v>
      </c>
      <c r="V3408" t="s">
        <v>1503</v>
      </c>
      <c r="W3408" t="s">
        <v>40</v>
      </c>
      <c r="X3408" t="s">
        <v>43</v>
      </c>
      <c r="Y3408" t="s">
        <v>37</v>
      </c>
      <c r="Z3408" t="s">
        <v>135</v>
      </c>
      <c r="AA3408" t="s">
        <v>58</v>
      </c>
      <c r="AB3408" t="s">
        <v>169</v>
      </c>
      <c r="AC3408" t="s">
        <v>740</v>
      </c>
      <c r="AD3408" t="s">
        <v>86</v>
      </c>
    </row>
    <row r="3409" spans="1:30" hidden="1" x14ac:dyDescent="0.3">
      <c r="A3409" t="s">
        <v>14308</v>
      </c>
      <c r="B3409" t="s">
        <v>14309</v>
      </c>
      <c r="C3409" s="1" t="str">
        <f t="shared" si="567"/>
        <v>21:0506</v>
      </c>
      <c r="D3409" s="1" t="str">
        <f t="shared" si="571"/>
        <v>21:0168</v>
      </c>
      <c r="E3409" t="s">
        <v>14310</v>
      </c>
      <c r="F3409" t="s">
        <v>14311</v>
      </c>
      <c r="H3409">
        <v>54.240910900000003</v>
      </c>
      <c r="I3409">
        <v>-61.692134299999999</v>
      </c>
      <c r="J3409" s="1" t="str">
        <f t="shared" si="572"/>
        <v>NGR lake sediment grab sample</v>
      </c>
      <c r="K3409" s="1" t="str">
        <f t="shared" si="573"/>
        <v>&lt;177 micron (NGR)</v>
      </c>
      <c r="L3409">
        <v>55</v>
      </c>
      <c r="M3409" t="s">
        <v>91</v>
      </c>
      <c r="N3409">
        <v>1070</v>
      </c>
      <c r="O3409" t="s">
        <v>391</v>
      </c>
      <c r="P3409" t="s">
        <v>477</v>
      </c>
      <c r="Q3409" t="s">
        <v>92</v>
      </c>
      <c r="R3409" t="s">
        <v>79</v>
      </c>
      <c r="S3409" t="s">
        <v>68</v>
      </c>
      <c r="T3409" t="s">
        <v>117</v>
      </c>
      <c r="U3409" t="s">
        <v>7559</v>
      </c>
      <c r="V3409" t="s">
        <v>57</v>
      </c>
      <c r="W3409" t="s">
        <v>40</v>
      </c>
      <c r="X3409" t="s">
        <v>43</v>
      </c>
      <c r="Y3409" t="s">
        <v>136</v>
      </c>
      <c r="Z3409" t="s">
        <v>134</v>
      </c>
      <c r="AA3409" t="s">
        <v>135</v>
      </c>
      <c r="AB3409" t="s">
        <v>1489</v>
      </c>
      <c r="AC3409" t="s">
        <v>583</v>
      </c>
      <c r="AD3409" t="s">
        <v>392</v>
      </c>
    </row>
    <row r="3410" spans="1:30" hidden="1" x14ac:dyDescent="0.3">
      <c r="A3410" t="s">
        <v>14312</v>
      </c>
      <c r="B3410" t="s">
        <v>14313</v>
      </c>
      <c r="C3410" s="1" t="str">
        <f t="shared" si="567"/>
        <v>21:0506</v>
      </c>
      <c r="D3410" s="1" t="str">
        <f t="shared" si="571"/>
        <v>21:0168</v>
      </c>
      <c r="E3410" t="s">
        <v>14314</v>
      </c>
      <c r="F3410" t="s">
        <v>14315</v>
      </c>
      <c r="H3410">
        <v>54.272192199999999</v>
      </c>
      <c r="I3410">
        <v>-61.691512699999997</v>
      </c>
      <c r="J3410" s="1" t="str">
        <f t="shared" si="572"/>
        <v>NGR lake sediment grab sample</v>
      </c>
      <c r="K3410" s="1" t="str">
        <f t="shared" si="573"/>
        <v>&lt;177 micron (NGR)</v>
      </c>
      <c r="L3410">
        <v>55</v>
      </c>
      <c r="M3410" t="s">
        <v>102</v>
      </c>
      <c r="N3410">
        <v>1071</v>
      </c>
      <c r="O3410" t="s">
        <v>129</v>
      </c>
      <c r="P3410" t="s">
        <v>232</v>
      </c>
      <c r="Q3410" t="s">
        <v>37</v>
      </c>
      <c r="R3410" t="s">
        <v>130</v>
      </c>
      <c r="S3410" t="s">
        <v>68</v>
      </c>
      <c r="T3410" t="s">
        <v>194</v>
      </c>
      <c r="U3410" t="s">
        <v>1447</v>
      </c>
      <c r="V3410" t="s">
        <v>1503</v>
      </c>
      <c r="W3410" t="s">
        <v>40</v>
      </c>
      <c r="X3410" t="s">
        <v>55</v>
      </c>
      <c r="Y3410" t="s">
        <v>68</v>
      </c>
      <c r="Z3410" t="s">
        <v>204</v>
      </c>
      <c r="AA3410" t="s">
        <v>258</v>
      </c>
      <c r="AB3410" t="s">
        <v>178</v>
      </c>
      <c r="AC3410" t="s">
        <v>583</v>
      </c>
      <c r="AD3410" t="s">
        <v>241</v>
      </c>
    </row>
    <row r="3411" spans="1:30" hidden="1" x14ac:dyDescent="0.3">
      <c r="A3411" t="s">
        <v>14316</v>
      </c>
      <c r="B3411" t="s">
        <v>14317</v>
      </c>
      <c r="C3411" s="1" t="str">
        <f t="shared" si="567"/>
        <v>21:0506</v>
      </c>
      <c r="D3411" s="1" t="str">
        <f t="shared" si="571"/>
        <v>21:0168</v>
      </c>
      <c r="E3411" t="s">
        <v>14318</v>
      </c>
      <c r="F3411" t="s">
        <v>14319</v>
      </c>
      <c r="H3411">
        <v>54.281134100000003</v>
      </c>
      <c r="I3411">
        <v>-61.640983800000001</v>
      </c>
      <c r="J3411" s="1" t="str">
        <f t="shared" si="572"/>
        <v>NGR lake sediment grab sample</v>
      </c>
      <c r="K3411" s="1" t="str">
        <f t="shared" si="573"/>
        <v>&lt;177 micron (NGR)</v>
      </c>
      <c r="L3411">
        <v>55</v>
      </c>
      <c r="M3411" t="s">
        <v>113</v>
      </c>
      <c r="N3411">
        <v>1072</v>
      </c>
      <c r="O3411" t="s">
        <v>665</v>
      </c>
      <c r="P3411" t="s">
        <v>214</v>
      </c>
      <c r="Q3411" t="s">
        <v>136</v>
      </c>
      <c r="R3411" t="s">
        <v>119</v>
      </c>
      <c r="S3411" t="s">
        <v>38</v>
      </c>
      <c r="T3411" t="s">
        <v>94</v>
      </c>
      <c r="U3411" t="s">
        <v>8957</v>
      </c>
      <c r="V3411" t="s">
        <v>689</v>
      </c>
      <c r="W3411" t="s">
        <v>248</v>
      </c>
      <c r="X3411" t="s">
        <v>43</v>
      </c>
      <c r="Y3411" t="s">
        <v>92</v>
      </c>
      <c r="Z3411" t="s">
        <v>214</v>
      </c>
      <c r="AA3411" t="s">
        <v>241</v>
      </c>
      <c r="AB3411" t="s">
        <v>721</v>
      </c>
      <c r="AC3411" t="s">
        <v>136</v>
      </c>
      <c r="AD3411" t="s">
        <v>155</v>
      </c>
    </row>
    <row r="3412" spans="1:30" hidden="1" x14ac:dyDescent="0.3">
      <c r="A3412" t="s">
        <v>14320</v>
      </c>
      <c r="B3412" t="s">
        <v>14321</v>
      </c>
      <c r="C3412" s="1" t="str">
        <f t="shared" si="567"/>
        <v>21:0506</v>
      </c>
      <c r="D3412" s="1" t="str">
        <f t="shared" si="571"/>
        <v>21:0168</v>
      </c>
      <c r="E3412" t="s">
        <v>14322</v>
      </c>
      <c r="F3412" t="s">
        <v>14323</v>
      </c>
      <c r="H3412">
        <v>54.286175900000003</v>
      </c>
      <c r="I3412">
        <v>-61.591580200000003</v>
      </c>
      <c r="J3412" s="1" t="str">
        <f t="shared" si="572"/>
        <v>NGR lake sediment grab sample</v>
      </c>
      <c r="K3412" s="1" t="str">
        <f t="shared" si="573"/>
        <v>&lt;177 micron (NGR)</v>
      </c>
      <c r="L3412">
        <v>55</v>
      </c>
      <c r="M3412" t="s">
        <v>127</v>
      </c>
      <c r="N3412">
        <v>1073</v>
      </c>
      <c r="O3412" t="s">
        <v>108</v>
      </c>
      <c r="P3412" t="s">
        <v>263</v>
      </c>
      <c r="Q3412" t="s">
        <v>39</v>
      </c>
      <c r="R3412" t="s">
        <v>119</v>
      </c>
      <c r="S3412" t="s">
        <v>38</v>
      </c>
      <c r="T3412" t="s">
        <v>40</v>
      </c>
      <c r="U3412" t="s">
        <v>14324</v>
      </c>
      <c r="V3412" t="s">
        <v>57</v>
      </c>
      <c r="W3412" t="s">
        <v>40</v>
      </c>
      <c r="X3412" t="s">
        <v>39</v>
      </c>
      <c r="Y3412" t="s">
        <v>37</v>
      </c>
      <c r="Z3412" t="s">
        <v>185</v>
      </c>
      <c r="AA3412" t="s">
        <v>204</v>
      </c>
      <c r="AB3412" t="s">
        <v>987</v>
      </c>
      <c r="AC3412" t="s">
        <v>2787</v>
      </c>
      <c r="AD3412" t="s">
        <v>392</v>
      </c>
    </row>
    <row r="3413" spans="1:30" hidden="1" x14ac:dyDescent="0.3">
      <c r="A3413" t="s">
        <v>14325</v>
      </c>
      <c r="B3413" t="s">
        <v>14326</v>
      </c>
      <c r="C3413" s="1" t="str">
        <f t="shared" si="567"/>
        <v>21:0506</v>
      </c>
      <c r="D3413" s="1" t="str">
        <f t="shared" si="571"/>
        <v>21:0168</v>
      </c>
      <c r="E3413" t="s">
        <v>14302</v>
      </c>
      <c r="F3413" t="s">
        <v>14327</v>
      </c>
      <c r="H3413">
        <v>54.3015367</v>
      </c>
      <c r="I3413">
        <v>-61.553587499999999</v>
      </c>
      <c r="J3413" s="1" t="str">
        <f t="shared" si="572"/>
        <v>NGR lake sediment grab sample</v>
      </c>
      <c r="K3413" s="1" t="str">
        <f t="shared" si="573"/>
        <v>&lt;177 micron (NGR)</v>
      </c>
      <c r="L3413">
        <v>55</v>
      </c>
      <c r="M3413" t="s">
        <v>65</v>
      </c>
      <c r="N3413">
        <v>1074</v>
      </c>
      <c r="O3413" t="s">
        <v>45</v>
      </c>
      <c r="P3413" t="s">
        <v>391</v>
      </c>
      <c r="Q3413" t="s">
        <v>55</v>
      </c>
      <c r="R3413" t="s">
        <v>130</v>
      </c>
      <c r="S3413" t="s">
        <v>79</v>
      </c>
      <c r="T3413" t="s">
        <v>194</v>
      </c>
      <c r="U3413" t="s">
        <v>12123</v>
      </c>
      <c r="V3413" t="s">
        <v>444</v>
      </c>
      <c r="W3413" t="s">
        <v>649</v>
      </c>
      <c r="X3413" t="s">
        <v>39</v>
      </c>
      <c r="Y3413" t="s">
        <v>79</v>
      </c>
      <c r="Z3413" t="s">
        <v>423</v>
      </c>
      <c r="AA3413" t="s">
        <v>58</v>
      </c>
      <c r="AB3413" t="s">
        <v>437</v>
      </c>
      <c r="AC3413" t="s">
        <v>14328</v>
      </c>
      <c r="AD3413" t="s">
        <v>83</v>
      </c>
    </row>
    <row r="3414" spans="1:30" hidden="1" x14ac:dyDescent="0.3">
      <c r="A3414" t="s">
        <v>14329</v>
      </c>
      <c r="B3414" t="s">
        <v>14330</v>
      </c>
      <c r="C3414" s="1" t="str">
        <f t="shared" si="567"/>
        <v>21:0506</v>
      </c>
      <c r="D3414" s="1" t="str">
        <f t="shared" si="571"/>
        <v>21:0168</v>
      </c>
      <c r="E3414" t="s">
        <v>14302</v>
      </c>
      <c r="F3414" t="s">
        <v>14331</v>
      </c>
      <c r="H3414">
        <v>54.3015367</v>
      </c>
      <c r="I3414">
        <v>-61.553587499999999</v>
      </c>
      <c r="J3414" s="1" t="str">
        <f t="shared" si="572"/>
        <v>NGR lake sediment grab sample</v>
      </c>
      <c r="K3414" s="1" t="str">
        <f t="shared" si="573"/>
        <v>&lt;177 micron (NGR)</v>
      </c>
      <c r="L3414">
        <v>55</v>
      </c>
      <c r="M3414" t="s">
        <v>52</v>
      </c>
      <c r="N3414">
        <v>1075</v>
      </c>
      <c r="O3414" t="s">
        <v>45</v>
      </c>
      <c r="P3414" t="s">
        <v>304</v>
      </c>
      <c r="Q3414" t="s">
        <v>95</v>
      </c>
      <c r="R3414" t="s">
        <v>67</v>
      </c>
      <c r="S3414" t="s">
        <v>176</v>
      </c>
      <c r="T3414" t="s">
        <v>40</v>
      </c>
      <c r="U3414" t="s">
        <v>14332</v>
      </c>
      <c r="V3414" t="s">
        <v>1337</v>
      </c>
      <c r="W3414" t="s">
        <v>248</v>
      </c>
      <c r="X3414" t="s">
        <v>740</v>
      </c>
      <c r="Y3414" t="s">
        <v>79</v>
      </c>
      <c r="Z3414" t="s">
        <v>135</v>
      </c>
      <c r="AA3414" t="s">
        <v>214</v>
      </c>
      <c r="AB3414" t="s">
        <v>437</v>
      </c>
      <c r="AC3414" t="s">
        <v>5854</v>
      </c>
      <c r="AD3414" t="s">
        <v>314</v>
      </c>
    </row>
    <row r="3415" spans="1:30" hidden="1" x14ac:dyDescent="0.3">
      <c r="A3415" t="s">
        <v>14333</v>
      </c>
      <c r="B3415" t="s">
        <v>14334</v>
      </c>
      <c r="C3415" s="1" t="str">
        <f t="shared" si="567"/>
        <v>21:0506</v>
      </c>
      <c r="D3415" s="1" t="str">
        <f t="shared" si="571"/>
        <v>21:0168</v>
      </c>
      <c r="E3415" t="s">
        <v>14335</v>
      </c>
      <c r="F3415" t="s">
        <v>14336</v>
      </c>
      <c r="H3415">
        <v>54.300902299999997</v>
      </c>
      <c r="I3415">
        <v>-61.4694219</v>
      </c>
      <c r="J3415" s="1" t="str">
        <f t="shared" si="572"/>
        <v>NGR lake sediment grab sample</v>
      </c>
      <c r="K3415" s="1" t="str">
        <f t="shared" si="573"/>
        <v>&lt;177 micron (NGR)</v>
      </c>
      <c r="L3415">
        <v>55</v>
      </c>
      <c r="M3415" t="s">
        <v>142</v>
      </c>
      <c r="N3415">
        <v>1076</v>
      </c>
      <c r="O3415" t="s">
        <v>329</v>
      </c>
      <c r="P3415" t="s">
        <v>359</v>
      </c>
      <c r="Q3415" t="s">
        <v>55</v>
      </c>
      <c r="R3415" t="s">
        <v>165</v>
      </c>
      <c r="S3415" t="s">
        <v>67</v>
      </c>
      <c r="T3415" t="s">
        <v>40</v>
      </c>
      <c r="U3415" t="s">
        <v>6807</v>
      </c>
      <c r="V3415" t="s">
        <v>1642</v>
      </c>
      <c r="W3415" t="s">
        <v>40</v>
      </c>
      <c r="X3415" t="s">
        <v>179</v>
      </c>
      <c r="Y3415" t="s">
        <v>92</v>
      </c>
      <c r="Z3415" t="s">
        <v>35</v>
      </c>
      <c r="AA3415" t="s">
        <v>134</v>
      </c>
      <c r="AB3415" t="s">
        <v>131</v>
      </c>
      <c r="AC3415" t="s">
        <v>3016</v>
      </c>
      <c r="AD3415" t="s">
        <v>1448</v>
      </c>
    </row>
    <row r="3416" spans="1:30" hidden="1" x14ac:dyDescent="0.3">
      <c r="A3416" t="s">
        <v>14337</v>
      </c>
      <c r="B3416" t="s">
        <v>14338</v>
      </c>
      <c r="C3416" s="1" t="str">
        <f t="shared" si="567"/>
        <v>21:0506</v>
      </c>
      <c r="D3416" s="1" t="str">
        <f t="shared" si="571"/>
        <v>21:0168</v>
      </c>
      <c r="E3416" t="s">
        <v>14339</v>
      </c>
      <c r="F3416" t="s">
        <v>14340</v>
      </c>
      <c r="H3416">
        <v>54.323068900000003</v>
      </c>
      <c r="I3416">
        <v>-61.4049853</v>
      </c>
      <c r="J3416" s="1" t="str">
        <f t="shared" si="572"/>
        <v>NGR lake sediment grab sample</v>
      </c>
      <c r="K3416" s="1" t="str">
        <f t="shared" si="573"/>
        <v>&lt;177 micron (NGR)</v>
      </c>
      <c r="L3416">
        <v>55</v>
      </c>
      <c r="M3416" t="s">
        <v>150</v>
      </c>
      <c r="N3416">
        <v>1077</v>
      </c>
      <c r="O3416" t="s">
        <v>53</v>
      </c>
      <c r="P3416" t="s">
        <v>36</v>
      </c>
      <c r="Q3416" t="s">
        <v>55</v>
      </c>
      <c r="R3416" t="s">
        <v>256</v>
      </c>
      <c r="S3416" t="s">
        <v>153</v>
      </c>
      <c r="T3416" t="s">
        <v>40</v>
      </c>
      <c r="U3416" t="s">
        <v>2194</v>
      </c>
      <c r="V3416" t="s">
        <v>70</v>
      </c>
      <c r="W3416" t="s">
        <v>40</v>
      </c>
      <c r="X3416" t="s">
        <v>179</v>
      </c>
      <c r="Y3416" t="s">
        <v>39</v>
      </c>
      <c r="Z3416" t="s">
        <v>164</v>
      </c>
      <c r="AA3416" t="s">
        <v>134</v>
      </c>
      <c r="AB3416" t="s">
        <v>485</v>
      </c>
      <c r="AC3416" t="s">
        <v>47</v>
      </c>
      <c r="AD3416" t="s">
        <v>324</v>
      </c>
    </row>
    <row r="3417" spans="1:30" hidden="1" x14ac:dyDescent="0.3">
      <c r="A3417" t="s">
        <v>14341</v>
      </c>
      <c r="B3417" t="s">
        <v>14342</v>
      </c>
      <c r="C3417" s="1" t="str">
        <f t="shared" si="567"/>
        <v>21:0506</v>
      </c>
      <c r="D3417" s="1" t="str">
        <f t="shared" si="571"/>
        <v>21:0168</v>
      </c>
      <c r="E3417" t="s">
        <v>14343</v>
      </c>
      <c r="F3417" t="s">
        <v>14344</v>
      </c>
      <c r="H3417">
        <v>54.370137700000001</v>
      </c>
      <c r="I3417">
        <v>-61.403330500000003</v>
      </c>
      <c r="J3417" s="1" t="str">
        <f t="shared" si="572"/>
        <v>NGR lake sediment grab sample</v>
      </c>
      <c r="K3417" s="1" t="str">
        <f t="shared" si="573"/>
        <v>&lt;177 micron (NGR)</v>
      </c>
      <c r="L3417">
        <v>55</v>
      </c>
      <c r="M3417" t="s">
        <v>175</v>
      </c>
      <c r="N3417">
        <v>1078</v>
      </c>
      <c r="O3417" t="s">
        <v>66</v>
      </c>
      <c r="P3417" t="s">
        <v>66</v>
      </c>
      <c r="Q3417" t="s">
        <v>95</v>
      </c>
      <c r="R3417" t="s">
        <v>202</v>
      </c>
      <c r="S3417" t="s">
        <v>136</v>
      </c>
      <c r="T3417" t="s">
        <v>40</v>
      </c>
      <c r="U3417" t="s">
        <v>957</v>
      </c>
      <c r="V3417" t="s">
        <v>70</v>
      </c>
      <c r="W3417" t="s">
        <v>194</v>
      </c>
      <c r="X3417" t="s">
        <v>43</v>
      </c>
      <c r="Y3417" t="s">
        <v>37</v>
      </c>
      <c r="Z3417" t="s">
        <v>135</v>
      </c>
      <c r="AA3417" t="s">
        <v>115</v>
      </c>
      <c r="AB3417" t="s">
        <v>576</v>
      </c>
      <c r="AC3417" t="s">
        <v>57</v>
      </c>
      <c r="AD3417" t="s">
        <v>392</v>
      </c>
    </row>
    <row r="3418" spans="1:30" hidden="1" x14ac:dyDescent="0.3">
      <c r="A3418" t="s">
        <v>14345</v>
      </c>
      <c r="B3418" t="s">
        <v>14346</v>
      </c>
      <c r="C3418" s="1" t="str">
        <f t="shared" si="567"/>
        <v>21:0506</v>
      </c>
      <c r="D3418" s="1" t="str">
        <f t="shared" si="571"/>
        <v>21:0168</v>
      </c>
      <c r="E3418" t="s">
        <v>14347</v>
      </c>
      <c r="F3418" t="s">
        <v>14348</v>
      </c>
      <c r="H3418">
        <v>54.398063700000002</v>
      </c>
      <c r="I3418">
        <v>-61.421024500000001</v>
      </c>
      <c r="J3418" s="1" t="str">
        <f t="shared" si="572"/>
        <v>NGR lake sediment grab sample</v>
      </c>
      <c r="K3418" s="1" t="str">
        <f t="shared" si="573"/>
        <v>&lt;177 micron (NGR)</v>
      </c>
      <c r="L3418">
        <v>55</v>
      </c>
      <c r="M3418" t="s">
        <v>184</v>
      </c>
      <c r="N3418">
        <v>1079</v>
      </c>
      <c r="O3418" t="s">
        <v>823</v>
      </c>
      <c r="P3418" t="s">
        <v>576</v>
      </c>
      <c r="Q3418" t="s">
        <v>95</v>
      </c>
      <c r="R3418" t="s">
        <v>256</v>
      </c>
      <c r="S3418" t="s">
        <v>232</v>
      </c>
      <c r="T3418" t="s">
        <v>194</v>
      </c>
      <c r="U3418" t="s">
        <v>14349</v>
      </c>
      <c r="V3418" t="s">
        <v>92</v>
      </c>
      <c r="W3418" t="s">
        <v>248</v>
      </c>
      <c r="X3418" t="s">
        <v>179</v>
      </c>
      <c r="Y3418" t="s">
        <v>37</v>
      </c>
      <c r="Z3418" t="s">
        <v>214</v>
      </c>
      <c r="AA3418" t="s">
        <v>314</v>
      </c>
      <c r="AB3418" t="s">
        <v>1557</v>
      </c>
      <c r="AC3418" t="s">
        <v>106</v>
      </c>
      <c r="AD3418" t="s">
        <v>196</v>
      </c>
    </row>
    <row r="3419" spans="1:30" hidden="1" x14ac:dyDescent="0.3">
      <c r="A3419" t="s">
        <v>14350</v>
      </c>
      <c r="B3419" t="s">
        <v>14351</v>
      </c>
      <c r="C3419" s="1" t="str">
        <f t="shared" si="567"/>
        <v>21:0506</v>
      </c>
      <c r="D3419" s="1" t="str">
        <f>HYPERLINK("http://geochem.nrcan.gc.ca/cdogs/content/svy/svy_e.htm", "")</f>
        <v/>
      </c>
      <c r="G3419" s="1" t="str">
        <f>HYPERLINK("http://geochem.nrcan.gc.ca/cdogs/content/cr_/cr_00055_e.htm", "55")</f>
        <v>55</v>
      </c>
      <c r="J3419" t="s">
        <v>161</v>
      </c>
      <c r="K3419" t="s">
        <v>162</v>
      </c>
      <c r="L3419">
        <v>55</v>
      </c>
      <c r="M3419" t="s">
        <v>163</v>
      </c>
      <c r="N3419">
        <v>1080</v>
      </c>
      <c r="O3419" t="s">
        <v>270</v>
      </c>
      <c r="P3419" t="s">
        <v>193</v>
      </c>
      <c r="Q3419" t="s">
        <v>37</v>
      </c>
      <c r="R3419" t="s">
        <v>193</v>
      </c>
      <c r="S3419" t="s">
        <v>37</v>
      </c>
      <c r="T3419" t="s">
        <v>194</v>
      </c>
      <c r="U3419" t="s">
        <v>6210</v>
      </c>
      <c r="V3419" t="s">
        <v>167</v>
      </c>
      <c r="W3419" t="s">
        <v>194</v>
      </c>
      <c r="X3419" t="s">
        <v>179</v>
      </c>
      <c r="Y3419" t="s">
        <v>136</v>
      </c>
      <c r="Z3419" t="s">
        <v>164</v>
      </c>
      <c r="AA3419" t="s">
        <v>214</v>
      </c>
      <c r="AB3419" t="s">
        <v>1557</v>
      </c>
      <c r="AC3419" t="s">
        <v>371</v>
      </c>
      <c r="AD3419" t="s">
        <v>203</v>
      </c>
    </row>
    <row r="3420" spans="1:30" hidden="1" x14ac:dyDescent="0.3">
      <c r="A3420" t="s">
        <v>14352</v>
      </c>
      <c r="B3420" t="s">
        <v>14353</v>
      </c>
      <c r="C3420" s="1" t="str">
        <f t="shared" si="567"/>
        <v>21:0506</v>
      </c>
      <c r="D3420" s="1" t="str">
        <f t="shared" ref="D3420:D3433" si="574">HYPERLINK("http://geochem.nrcan.gc.ca/cdogs/content/svy/svy210168_e.htm", "21:0168")</f>
        <v>21:0168</v>
      </c>
      <c r="E3420" t="s">
        <v>14354</v>
      </c>
      <c r="F3420" t="s">
        <v>14355</v>
      </c>
      <c r="H3420">
        <v>54.4191492</v>
      </c>
      <c r="I3420">
        <v>-61.338525599999997</v>
      </c>
      <c r="J3420" s="1" t="str">
        <f t="shared" ref="J3420:J3433" si="575">HYPERLINK("http://geochem.nrcan.gc.ca/cdogs/content/kwd/kwd020027_e.htm", "NGR lake sediment grab sample")</f>
        <v>NGR lake sediment grab sample</v>
      </c>
      <c r="K3420" s="1" t="str">
        <f t="shared" ref="K3420:K3433" si="576">HYPERLINK("http://geochem.nrcan.gc.ca/cdogs/content/kwd/kwd080006_e.htm", "&lt;177 micron (NGR)")</f>
        <v>&lt;177 micron (NGR)</v>
      </c>
      <c r="L3420">
        <v>55</v>
      </c>
      <c r="M3420" t="s">
        <v>191</v>
      </c>
      <c r="N3420">
        <v>1081</v>
      </c>
      <c r="O3420" t="s">
        <v>211</v>
      </c>
      <c r="P3420" t="s">
        <v>873</v>
      </c>
      <c r="Q3420" t="s">
        <v>37</v>
      </c>
      <c r="R3420" t="s">
        <v>67</v>
      </c>
      <c r="S3420" t="s">
        <v>79</v>
      </c>
      <c r="T3420" t="s">
        <v>194</v>
      </c>
      <c r="U3420" t="s">
        <v>6872</v>
      </c>
      <c r="V3420" t="s">
        <v>322</v>
      </c>
      <c r="W3420" t="s">
        <v>144</v>
      </c>
      <c r="X3420" t="s">
        <v>55</v>
      </c>
      <c r="Y3420" t="s">
        <v>136</v>
      </c>
      <c r="Z3420" t="s">
        <v>134</v>
      </c>
      <c r="AA3420" t="s">
        <v>135</v>
      </c>
      <c r="AB3420" t="s">
        <v>1961</v>
      </c>
      <c r="AC3420" t="s">
        <v>3511</v>
      </c>
      <c r="AD3420" t="s">
        <v>86</v>
      </c>
    </row>
    <row r="3421" spans="1:30" hidden="1" x14ac:dyDescent="0.3">
      <c r="A3421" t="s">
        <v>14356</v>
      </c>
      <c r="B3421" t="s">
        <v>14357</v>
      </c>
      <c r="C3421" s="1" t="str">
        <f t="shared" si="567"/>
        <v>21:0506</v>
      </c>
      <c r="D3421" s="1" t="str">
        <f t="shared" si="574"/>
        <v>21:0168</v>
      </c>
      <c r="E3421" t="s">
        <v>14358</v>
      </c>
      <c r="F3421" t="s">
        <v>14359</v>
      </c>
      <c r="H3421">
        <v>54.4191018</v>
      </c>
      <c r="I3421">
        <v>-61.295787300000001</v>
      </c>
      <c r="J3421" s="1" t="str">
        <f t="shared" si="575"/>
        <v>NGR lake sediment grab sample</v>
      </c>
      <c r="K3421" s="1" t="str">
        <f t="shared" si="576"/>
        <v>&lt;177 micron (NGR)</v>
      </c>
      <c r="L3421">
        <v>55</v>
      </c>
      <c r="M3421" t="s">
        <v>201</v>
      </c>
      <c r="N3421">
        <v>1082</v>
      </c>
      <c r="O3421" t="s">
        <v>61</v>
      </c>
      <c r="P3421" t="s">
        <v>135</v>
      </c>
      <c r="Q3421" t="s">
        <v>38</v>
      </c>
      <c r="R3421" t="s">
        <v>265</v>
      </c>
      <c r="S3421" t="s">
        <v>92</v>
      </c>
      <c r="T3421" t="s">
        <v>117</v>
      </c>
      <c r="U3421" t="s">
        <v>14360</v>
      </c>
      <c r="V3421" t="s">
        <v>974</v>
      </c>
      <c r="W3421" t="s">
        <v>167</v>
      </c>
      <c r="X3421" t="s">
        <v>70</v>
      </c>
      <c r="Y3421" t="s">
        <v>38</v>
      </c>
      <c r="Z3421" t="s">
        <v>67</v>
      </c>
      <c r="AA3421" t="s">
        <v>135</v>
      </c>
      <c r="AB3421" t="s">
        <v>992</v>
      </c>
      <c r="AC3421" t="s">
        <v>596</v>
      </c>
      <c r="AD3421" t="s">
        <v>115</v>
      </c>
    </row>
    <row r="3422" spans="1:30" hidden="1" x14ac:dyDescent="0.3">
      <c r="A3422" t="s">
        <v>14361</v>
      </c>
      <c r="B3422" t="s">
        <v>14362</v>
      </c>
      <c r="C3422" s="1" t="str">
        <f t="shared" si="567"/>
        <v>21:0506</v>
      </c>
      <c r="D3422" s="1" t="str">
        <f t="shared" si="574"/>
        <v>21:0168</v>
      </c>
      <c r="E3422" t="s">
        <v>14363</v>
      </c>
      <c r="F3422" t="s">
        <v>14364</v>
      </c>
      <c r="H3422">
        <v>54.333490099999999</v>
      </c>
      <c r="I3422">
        <v>-61.799708799999998</v>
      </c>
      <c r="J3422" s="1" t="str">
        <f t="shared" si="575"/>
        <v>NGR lake sediment grab sample</v>
      </c>
      <c r="K3422" s="1" t="str">
        <f t="shared" si="576"/>
        <v>&lt;177 micron (NGR)</v>
      </c>
      <c r="L3422">
        <v>55</v>
      </c>
      <c r="M3422" t="s">
        <v>210</v>
      </c>
      <c r="N3422">
        <v>1083</v>
      </c>
      <c r="O3422" t="s">
        <v>192</v>
      </c>
      <c r="P3422" t="s">
        <v>36</v>
      </c>
      <c r="Q3422" t="s">
        <v>68</v>
      </c>
      <c r="R3422" t="s">
        <v>36</v>
      </c>
      <c r="S3422" t="s">
        <v>92</v>
      </c>
      <c r="T3422" t="s">
        <v>40</v>
      </c>
      <c r="U3422" t="s">
        <v>3612</v>
      </c>
      <c r="V3422" t="s">
        <v>974</v>
      </c>
      <c r="W3422" t="s">
        <v>40</v>
      </c>
      <c r="X3422" t="s">
        <v>70</v>
      </c>
      <c r="Y3422" t="s">
        <v>39</v>
      </c>
      <c r="Z3422" t="s">
        <v>134</v>
      </c>
      <c r="AA3422" t="s">
        <v>134</v>
      </c>
      <c r="AB3422" t="s">
        <v>2662</v>
      </c>
      <c r="AC3422" t="s">
        <v>85</v>
      </c>
      <c r="AD3422" t="s">
        <v>1236</v>
      </c>
    </row>
    <row r="3423" spans="1:30" hidden="1" x14ac:dyDescent="0.3">
      <c r="A3423" t="s">
        <v>14365</v>
      </c>
      <c r="B3423" t="s">
        <v>14366</v>
      </c>
      <c r="C3423" s="1" t="str">
        <f t="shared" si="567"/>
        <v>21:0506</v>
      </c>
      <c r="D3423" s="1" t="str">
        <f t="shared" si="574"/>
        <v>21:0168</v>
      </c>
      <c r="E3423" t="s">
        <v>14367</v>
      </c>
      <c r="F3423" t="s">
        <v>14368</v>
      </c>
      <c r="H3423">
        <v>54.349238700000001</v>
      </c>
      <c r="I3423">
        <v>-61.742303300000003</v>
      </c>
      <c r="J3423" s="1" t="str">
        <f t="shared" si="575"/>
        <v>NGR lake sediment grab sample</v>
      </c>
      <c r="K3423" s="1" t="str">
        <f t="shared" si="576"/>
        <v>&lt;177 micron (NGR)</v>
      </c>
      <c r="L3423">
        <v>55</v>
      </c>
      <c r="M3423" t="s">
        <v>221</v>
      </c>
      <c r="N3423">
        <v>1084</v>
      </c>
      <c r="O3423" t="s">
        <v>409</v>
      </c>
      <c r="P3423" t="s">
        <v>232</v>
      </c>
      <c r="Q3423" t="s">
        <v>37</v>
      </c>
      <c r="R3423" t="s">
        <v>193</v>
      </c>
      <c r="S3423" t="s">
        <v>128</v>
      </c>
      <c r="T3423" t="s">
        <v>117</v>
      </c>
      <c r="U3423" t="s">
        <v>14369</v>
      </c>
      <c r="V3423" t="s">
        <v>804</v>
      </c>
      <c r="W3423" t="s">
        <v>117</v>
      </c>
      <c r="X3423" t="s">
        <v>804</v>
      </c>
      <c r="Y3423" t="s">
        <v>214</v>
      </c>
      <c r="Z3423" t="s">
        <v>45</v>
      </c>
      <c r="AA3423" t="s">
        <v>45</v>
      </c>
      <c r="AB3423" t="s">
        <v>195</v>
      </c>
      <c r="AC3423" t="s">
        <v>1807</v>
      </c>
      <c r="AD3423" t="s">
        <v>83</v>
      </c>
    </row>
    <row r="3424" spans="1:30" hidden="1" x14ac:dyDescent="0.3">
      <c r="A3424" t="s">
        <v>14370</v>
      </c>
      <c r="B3424" t="s">
        <v>14371</v>
      </c>
      <c r="C3424" s="1" t="str">
        <f t="shared" si="567"/>
        <v>21:0506</v>
      </c>
      <c r="D3424" s="1" t="str">
        <f t="shared" si="574"/>
        <v>21:0168</v>
      </c>
      <c r="E3424" t="s">
        <v>14372</v>
      </c>
      <c r="F3424" t="s">
        <v>14373</v>
      </c>
      <c r="H3424">
        <v>54.363481800000002</v>
      </c>
      <c r="I3424">
        <v>-61.735972699999998</v>
      </c>
      <c r="J3424" s="1" t="str">
        <f t="shared" si="575"/>
        <v>NGR lake sediment grab sample</v>
      </c>
      <c r="K3424" s="1" t="str">
        <f t="shared" si="576"/>
        <v>&lt;177 micron (NGR)</v>
      </c>
      <c r="L3424">
        <v>55</v>
      </c>
      <c r="M3424" t="s">
        <v>230</v>
      </c>
      <c r="N3424">
        <v>1085</v>
      </c>
      <c r="O3424" t="s">
        <v>196</v>
      </c>
      <c r="P3424" t="s">
        <v>66</v>
      </c>
      <c r="Q3424" t="s">
        <v>131</v>
      </c>
      <c r="R3424" t="s">
        <v>185</v>
      </c>
      <c r="S3424" t="s">
        <v>185</v>
      </c>
      <c r="T3424" t="s">
        <v>194</v>
      </c>
      <c r="U3424" t="s">
        <v>14374</v>
      </c>
      <c r="V3424" t="s">
        <v>1598</v>
      </c>
      <c r="W3424" t="s">
        <v>239</v>
      </c>
      <c r="X3424" t="s">
        <v>43</v>
      </c>
      <c r="Y3424" t="s">
        <v>131</v>
      </c>
      <c r="Z3424" t="s">
        <v>35</v>
      </c>
      <c r="AA3424" t="s">
        <v>214</v>
      </c>
      <c r="AB3424" t="s">
        <v>559</v>
      </c>
      <c r="AC3424" t="s">
        <v>106</v>
      </c>
      <c r="AD3424" t="s">
        <v>61</v>
      </c>
    </row>
    <row r="3425" spans="1:30" hidden="1" x14ac:dyDescent="0.3">
      <c r="A3425" t="s">
        <v>14375</v>
      </c>
      <c r="B3425" t="s">
        <v>14376</v>
      </c>
      <c r="C3425" s="1" t="str">
        <f t="shared" si="567"/>
        <v>21:0506</v>
      </c>
      <c r="D3425" s="1" t="str">
        <f t="shared" si="574"/>
        <v>21:0168</v>
      </c>
      <c r="E3425" t="s">
        <v>14377</v>
      </c>
      <c r="F3425" t="s">
        <v>14378</v>
      </c>
      <c r="H3425">
        <v>54.394019299999997</v>
      </c>
      <c r="I3425">
        <v>-61.734709899999999</v>
      </c>
      <c r="J3425" s="1" t="str">
        <f t="shared" si="575"/>
        <v>NGR lake sediment grab sample</v>
      </c>
      <c r="K3425" s="1" t="str">
        <f t="shared" si="576"/>
        <v>&lt;177 micron (NGR)</v>
      </c>
      <c r="L3425">
        <v>55</v>
      </c>
      <c r="M3425" t="s">
        <v>238</v>
      </c>
      <c r="N3425">
        <v>1086</v>
      </c>
      <c r="O3425" t="s">
        <v>35</v>
      </c>
      <c r="P3425" t="s">
        <v>176</v>
      </c>
      <c r="Q3425" t="s">
        <v>37</v>
      </c>
      <c r="R3425" t="s">
        <v>79</v>
      </c>
      <c r="S3425" t="s">
        <v>68</v>
      </c>
      <c r="T3425" t="s">
        <v>40</v>
      </c>
      <c r="U3425" t="s">
        <v>13970</v>
      </c>
      <c r="V3425" t="s">
        <v>70</v>
      </c>
      <c r="W3425" t="s">
        <v>40</v>
      </c>
      <c r="X3425" t="s">
        <v>70</v>
      </c>
      <c r="Y3425" t="s">
        <v>39</v>
      </c>
      <c r="Z3425" t="s">
        <v>164</v>
      </c>
      <c r="AA3425" t="s">
        <v>67</v>
      </c>
      <c r="AB3425" t="s">
        <v>57</v>
      </c>
      <c r="AC3425" t="s">
        <v>39</v>
      </c>
      <c r="AD3425" t="s">
        <v>158</v>
      </c>
    </row>
    <row r="3426" spans="1:30" hidden="1" x14ac:dyDescent="0.3">
      <c r="A3426" t="s">
        <v>14379</v>
      </c>
      <c r="B3426" t="s">
        <v>14380</v>
      </c>
      <c r="C3426" s="1" t="str">
        <f t="shared" si="567"/>
        <v>21:0506</v>
      </c>
      <c r="D3426" s="1" t="str">
        <f t="shared" si="574"/>
        <v>21:0168</v>
      </c>
      <c r="E3426" t="s">
        <v>14381</v>
      </c>
      <c r="F3426" t="s">
        <v>14382</v>
      </c>
      <c r="H3426">
        <v>54.4322467</v>
      </c>
      <c r="I3426">
        <v>-61.745187000000001</v>
      </c>
      <c r="J3426" s="1" t="str">
        <f t="shared" si="575"/>
        <v>NGR lake sediment grab sample</v>
      </c>
      <c r="K3426" s="1" t="str">
        <f t="shared" si="576"/>
        <v>&lt;177 micron (NGR)</v>
      </c>
      <c r="L3426">
        <v>55</v>
      </c>
      <c r="M3426" t="s">
        <v>246</v>
      </c>
      <c r="N3426">
        <v>1087</v>
      </c>
      <c r="O3426" t="s">
        <v>129</v>
      </c>
      <c r="P3426" t="s">
        <v>119</v>
      </c>
      <c r="Q3426" t="s">
        <v>95</v>
      </c>
      <c r="R3426" t="s">
        <v>193</v>
      </c>
      <c r="S3426" t="s">
        <v>92</v>
      </c>
      <c r="T3426" t="s">
        <v>194</v>
      </c>
      <c r="U3426" t="s">
        <v>11230</v>
      </c>
      <c r="V3426" t="s">
        <v>106</v>
      </c>
      <c r="W3426" t="s">
        <v>194</v>
      </c>
      <c r="X3426" t="s">
        <v>70</v>
      </c>
      <c r="Y3426" t="s">
        <v>202</v>
      </c>
      <c r="Z3426" t="s">
        <v>164</v>
      </c>
      <c r="AA3426" t="s">
        <v>204</v>
      </c>
      <c r="AB3426" t="s">
        <v>2125</v>
      </c>
      <c r="AC3426" t="s">
        <v>461</v>
      </c>
      <c r="AD3426" t="s">
        <v>48</v>
      </c>
    </row>
    <row r="3427" spans="1:30" hidden="1" x14ac:dyDescent="0.3">
      <c r="A3427" t="s">
        <v>14383</v>
      </c>
      <c r="B3427" t="s">
        <v>14384</v>
      </c>
      <c r="C3427" s="1" t="str">
        <f t="shared" si="567"/>
        <v>21:0506</v>
      </c>
      <c r="D3427" s="1" t="str">
        <f t="shared" si="574"/>
        <v>21:0168</v>
      </c>
      <c r="E3427" t="s">
        <v>14385</v>
      </c>
      <c r="F3427" t="s">
        <v>14386</v>
      </c>
      <c r="H3427">
        <v>54.426022199999998</v>
      </c>
      <c r="I3427">
        <v>-61.563973599999997</v>
      </c>
      <c r="J3427" s="1" t="str">
        <f t="shared" si="575"/>
        <v>NGR lake sediment grab sample</v>
      </c>
      <c r="K3427" s="1" t="str">
        <f t="shared" si="576"/>
        <v>&lt;177 micron (NGR)</v>
      </c>
      <c r="L3427">
        <v>56</v>
      </c>
      <c r="M3427" t="s">
        <v>34</v>
      </c>
      <c r="N3427">
        <v>1088</v>
      </c>
      <c r="O3427" t="s">
        <v>648</v>
      </c>
      <c r="P3427" t="s">
        <v>576</v>
      </c>
      <c r="Q3427" t="s">
        <v>55</v>
      </c>
      <c r="R3427" t="s">
        <v>247</v>
      </c>
      <c r="S3427" t="s">
        <v>193</v>
      </c>
      <c r="T3427" t="s">
        <v>40</v>
      </c>
      <c r="U3427" t="s">
        <v>7559</v>
      </c>
      <c r="V3427" t="s">
        <v>947</v>
      </c>
      <c r="W3427" t="s">
        <v>40</v>
      </c>
      <c r="X3427" t="s">
        <v>131</v>
      </c>
      <c r="Y3427" t="s">
        <v>153</v>
      </c>
      <c r="Z3427" t="s">
        <v>263</v>
      </c>
      <c r="AA3427" t="s">
        <v>204</v>
      </c>
      <c r="AB3427" t="s">
        <v>589</v>
      </c>
      <c r="AC3427" t="s">
        <v>2086</v>
      </c>
      <c r="AD3427" t="s">
        <v>158</v>
      </c>
    </row>
    <row r="3428" spans="1:30" hidden="1" x14ac:dyDescent="0.3">
      <c r="A3428" t="s">
        <v>14387</v>
      </c>
      <c r="B3428" t="s">
        <v>14388</v>
      </c>
      <c r="C3428" s="1" t="str">
        <f t="shared" ref="C3428:C3464" si="577">HYPERLINK("http://geochem.nrcan.gc.ca/cdogs/content/bdl/bdl210506_e.htm", "21:0506")</f>
        <v>21:0506</v>
      </c>
      <c r="D3428" s="1" t="str">
        <f t="shared" si="574"/>
        <v>21:0168</v>
      </c>
      <c r="E3428" t="s">
        <v>14389</v>
      </c>
      <c r="F3428" t="s">
        <v>14390</v>
      </c>
      <c r="H3428">
        <v>54.466302399999996</v>
      </c>
      <c r="I3428">
        <v>-61.690987999999997</v>
      </c>
      <c r="J3428" s="1" t="str">
        <f t="shared" si="575"/>
        <v>NGR lake sediment grab sample</v>
      </c>
      <c r="K3428" s="1" t="str">
        <f t="shared" si="576"/>
        <v>&lt;177 micron (NGR)</v>
      </c>
      <c r="L3428">
        <v>56</v>
      </c>
      <c r="M3428" t="s">
        <v>76</v>
      </c>
      <c r="N3428">
        <v>1089</v>
      </c>
      <c r="O3428" t="s">
        <v>676</v>
      </c>
      <c r="P3428" t="s">
        <v>247</v>
      </c>
      <c r="Q3428" t="s">
        <v>39</v>
      </c>
      <c r="R3428" t="s">
        <v>202</v>
      </c>
      <c r="S3428" t="s">
        <v>477</v>
      </c>
      <c r="T3428" t="s">
        <v>649</v>
      </c>
      <c r="U3428" t="s">
        <v>14391</v>
      </c>
      <c r="V3428" t="s">
        <v>1572</v>
      </c>
      <c r="W3428" t="s">
        <v>40</v>
      </c>
      <c r="X3428" t="s">
        <v>179</v>
      </c>
      <c r="Y3428" t="s">
        <v>55</v>
      </c>
      <c r="Z3428" t="s">
        <v>263</v>
      </c>
      <c r="AA3428" t="s">
        <v>214</v>
      </c>
      <c r="AB3428" t="s">
        <v>981</v>
      </c>
      <c r="AC3428" t="s">
        <v>167</v>
      </c>
      <c r="AD3428" t="s">
        <v>122</v>
      </c>
    </row>
    <row r="3429" spans="1:30" hidden="1" x14ac:dyDescent="0.3">
      <c r="A3429" t="s">
        <v>14392</v>
      </c>
      <c r="B3429" t="s">
        <v>14393</v>
      </c>
      <c r="C3429" s="1" t="str">
        <f t="shared" si="577"/>
        <v>21:0506</v>
      </c>
      <c r="D3429" s="1" t="str">
        <f t="shared" si="574"/>
        <v>21:0168</v>
      </c>
      <c r="E3429" t="s">
        <v>14394</v>
      </c>
      <c r="F3429" t="s">
        <v>14395</v>
      </c>
      <c r="H3429">
        <v>54.4307376</v>
      </c>
      <c r="I3429">
        <v>-61.688545599999998</v>
      </c>
      <c r="J3429" s="1" t="str">
        <f t="shared" si="575"/>
        <v>NGR lake sediment grab sample</v>
      </c>
      <c r="K3429" s="1" t="str">
        <f t="shared" si="576"/>
        <v>&lt;177 micron (NGR)</v>
      </c>
      <c r="L3429">
        <v>56</v>
      </c>
      <c r="M3429" t="s">
        <v>91</v>
      </c>
      <c r="N3429">
        <v>1090</v>
      </c>
      <c r="O3429" t="s">
        <v>5561</v>
      </c>
      <c r="P3429" t="s">
        <v>263</v>
      </c>
      <c r="Q3429" t="s">
        <v>95</v>
      </c>
      <c r="R3429" t="s">
        <v>276</v>
      </c>
      <c r="S3429" t="s">
        <v>337</v>
      </c>
      <c r="T3429" t="s">
        <v>649</v>
      </c>
      <c r="U3429" t="s">
        <v>14396</v>
      </c>
      <c r="V3429" t="s">
        <v>14397</v>
      </c>
      <c r="W3429" t="s">
        <v>117</v>
      </c>
      <c r="X3429" t="s">
        <v>70</v>
      </c>
      <c r="Y3429" t="s">
        <v>66</v>
      </c>
      <c r="Z3429" t="s">
        <v>135</v>
      </c>
      <c r="AA3429" t="s">
        <v>45</v>
      </c>
      <c r="AB3429" t="s">
        <v>559</v>
      </c>
      <c r="AC3429" t="s">
        <v>818</v>
      </c>
      <c r="AD3429" t="s">
        <v>409</v>
      </c>
    </row>
    <row r="3430" spans="1:30" hidden="1" x14ac:dyDescent="0.3">
      <c r="A3430" t="s">
        <v>14398</v>
      </c>
      <c r="B3430" t="s">
        <v>14399</v>
      </c>
      <c r="C3430" s="1" t="str">
        <f t="shared" si="577"/>
        <v>21:0506</v>
      </c>
      <c r="D3430" s="1" t="str">
        <f t="shared" si="574"/>
        <v>21:0168</v>
      </c>
      <c r="E3430" t="s">
        <v>14400</v>
      </c>
      <c r="F3430" t="s">
        <v>14401</v>
      </c>
      <c r="H3430">
        <v>54.412870099999999</v>
      </c>
      <c r="I3430">
        <v>-61.688607599999997</v>
      </c>
      <c r="J3430" s="1" t="str">
        <f t="shared" si="575"/>
        <v>NGR lake sediment grab sample</v>
      </c>
      <c r="K3430" s="1" t="str">
        <f t="shared" si="576"/>
        <v>&lt;177 micron (NGR)</v>
      </c>
      <c r="L3430">
        <v>56</v>
      </c>
      <c r="M3430" t="s">
        <v>102</v>
      </c>
      <c r="N3430">
        <v>1091</v>
      </c>
      <c r="O3430" t="s">
        <v>103</v>
      </c>
      <c r="P3430" t="s">
        <v>265</v>
      </c>
      <c r="Q3430" t="s">
        <v>37</v>
      </c>
      <c r="R3430" t="s">
        <v>145</v>
      </c>
      <c r="S3430" t="s">
        <v>153</v>
      </c>
      <c r="T3430" t="s">
        <v>194</v>
      </c>
      <c r="U3430" t="s">
        <v>3341</v>
      </c>
      <c r="V3430" t="s">
        <v>70</v>
      </c>
      <c r="W3430" t="s">
        <v>40</v>
      </c>
      <c r="X3430" t="s">
        <v>43</v>
      </c>
      <c r="Y3430" t="s">
        <v>95</v>
      </c>
      <c r="Z3430" t="s">
        <v>204</v>
      </c>
      <c r="AA3430" t="s">
        <v>134</v>
      </c>
      <c r="AB3430" t="s">
        <v>2776</v>
      </c>
      <c r="AC3430" t="s">
        <v>598</v>
      </c>
      <c r="AD3430" t="s">
        <v>1477</v>
      </c>
    </row>
    <row r="3431" spans="1:30" hidden="1" x14ac:dyDescent="0.3">
      <c r="A3431" t="s">
        <v>14402</v>
      </c>
      <c r="B3431" t="s">
        <v>14403</v>
      </c>
      <c r="C3431" s="1" t="str">
        <f t="shared" si="577"/>
        <v>21:0506</v>
      </c>
      <c r="D3431" s="1" t="str">
        <f t="shared" si="574"/>
        <v>21:0168</v>
      </c>
      <c r="E3431" t="s">
        <v>14404</v>
      </c>
      <c r="F3431" t="s">
        <v>14405</v>
      </c>
      <c r="H3431">
        <v>54.371407099999999</v>
      </c>
      <c r="I3431">
        <v>-61.696010899999997</v>
      </c>
      <c r="J3431" s="1" t="str">
        <f t="shared" si="575"/>
        <v>NGR lake sediment grab sample</v>
      </c>
      <c r="K3431" s="1" t="str">
        <f t="shared" si="576"/>
        <v>&lt;177 micron (NGR)</v>
      </c>
      <c r="L3431">
        <v>56</v>
      </c>
      <c r="M3431" t="s">
        <v>113</v>
      </c>
      <c r="N3431">
        <v>1092</v>
      </c>
      <c r="O3431" t="s">
        <v>257</v>
      </c>
      <c r="P3431" t="s">
        <v>77</v>
      </c>
      <c r="Q3431" t="s">
        <v>68</v>
      </c>
      <c r="R3431" t="s">
        <v>169</v>
      </c>
      <c r="S3431" t="s">
        <v>79</v>
      </c>
      <c r="T3431" t="s">
        <v>194</v>
      </c>
      <c r="U3431" t="s">
        <v>4750</v>
      </c>
      <c r="V3431" t="s">
        <v>740</v>
      </c>
      <c r="W3431" t="s">
        <v>40</v>
      </c>
      <c r="X3431" t="s">
        <v>740</v>
      </c>
      <c r="Y3431" t="s">
        <v>136</v>
      </c>
      <c r="Z3431" t="s">
        <v>135</v>
      </c>
      <c r="AA3431" t="s">
        <v>204</v>
      </c>
      <c r="AB3431" t="s">
        <v>589</v>
      </c>
      <c r="AC3431" t="s">
        <v>2202</v>
      </c>
      <c r="AD3431" t="s">
        <v>878</v>
      </c>
    </row>
    <row r="3432" spans="1:30" hidden="1" x14ac:dyDescent="0.3">
      <c r="A3432" t="s">
        <v>14406</v>
      </c>
      <c r="B3432" t="s">
        <v>14407</v>
      </c>
      <c r="C3432" s="1" t="str">
        <f t="shared" si="577"/>
        <v>21:0506</v>
      </c>
      <c r="D3432" s="1" t="str">
        <f t="shared" si="574"/>
        <v>21:0168</v>
      </c>
      <c r="E3432" t="s">
        <v>14408</v>
      </c>
      <c r="F3432" t="s">
        <v>14409</v>
      </c>
      <c r="H3432">
        <v>54.348011800000002</v>
      </c>
      <c r="I3432">
        <v>-61.696921400000001</v>
      </c>
      <c r="J3432" s="1" t="str">
        <f t="shared" si="575"/>
        <v>NGR lake sediment grab sample</v>
      </c>
      <c r="K3432" s="1" t="str">
        <f t="shared" si="576"/>
        <v>&lt;177 micron (NGR)</v>
      </c>
      <c r="L3432">
        <v>56</v>
      </c>
      <c r="M3432" t="s">
        <v>127</v>
      </c>
      <c r="N3432">
        <v>1093</v>
      </c>
      <c r="O3432" t="s">
        <v>4002</v>
      </c>
      <c r="P3432" t="s">
        <v>337</v>
      </c>
      <c r="Q3432" t="s">
        <v>92</v>
      </c>
      <c r="R3432" t="s">
        <v>130</v>
      </c>
      <c r="S3432" t="s">
        <v>38</v>
      </c>
      <c r="T3432" t="s">
        <v>117</v>
      </c>
      <c r="U3432" t="s">
        <v>6275</v>
      </c>
      <c r="V3432" t="s">
        <v>1054</v>
      </c>
      <c r="W3432" t="s">
        <v>94</v>
      </c>
      <c r="X3432" t="s">
        <v>43</v>
      </c>
      <c r="Y3432" t="s">
        <v>36</v>
      </c>
      <c r="Z3432" t="s">
        <v>337</v>
      </c>
      <c r="AA3432" t="s">
        <v>258</v>
      </c>
      <c r="AB3432" t="s">
        <v>53</v>
      </c>
      <c r="AC3432" t="s">
        <v>278</v>
      </c>
      <c r="AD3432" t="s">
        <v>438</v>
      </c>
    </row>
    <row r="3433" spans="1:30" hidden="1" x14ac:dyDescent="0.3">
      <c r="A3433" t="s">
        <v>14410</v>
      </c>
      <c r="B3433" t="s">
        <v>14411</v>
      </c>
      <c r="C3433" s="1" t="str">
        <f t="shared" si="577"/>
        <v>21:0506</v>
      </c>
      <c r="D3433" s="1" t="str">
        <f t="shared" si="574"/>
        <v>21:0168</v>
      </c>
      <c r="E3433" t="s">
        <v>14412</v>
      </c>
      <c r="F3433" t="s">
        <v>14413</v>
      </c>
      <c r="H3433">
        <v>54.3458209</v>
      </c>
      <c r="I3433">
        <v>-61.656912300000002</v>
      </c>
      <c r="J3433" s="1" t="str">
        <f t="shared" si="575"/>
        <v>NGR lake sediment grab sample</v>
      </c>
      <c r="K3433" s="1" t="str">
        <f t="shared" si="576"/>
        <v>&lt;177 micron (NGR)</v>
      </c>
      <c r="L3433">
        <v>56</v>
      </c>
      <c r="M3433" t="s">
        <v>142</v>
      </c>
      <c r="N3433">
        <v>1094</v>
      </c>
      <c r="O3433" t="s">
        <v>61</v>
      </c>
      <c r="P3433" t="s">
        <v>152</v>
      </c>
      <c r="Q3433" t="s">
        <v>202</v>
      </c>
      <c r="R3433" t="s">
        <v>192</v>
      </c>
      <c r="S3433" t="s">
        <v>165</v>
      </c>
      <c r="T3433" t="s">
        <v>94</v>
      </c>
      <c r="U3433" t="s">
        <v>14414</v>
      </c>
      <c r="V3433" t="s">
        <v>371</v>
      </c>
      <c r="W3433" t="s">
        <v>248</v>
      </c>
      <c r="X3433" t="s">
        <v>39</v>
      </c>
      <c r="Y3433" t="s">
        <v>131</v>
      </c>
      <c r="Z3433" t="s">
        <v>423</v>
      </c>
      <c r="AA3433" t="s">
        <v>409</v>
      </c>
      <c r="AB3433" t="s">
        <v>981</v>
      </c>
      <c r="AC3433" t="s">
        <v>136</v>
      </c>
      <c r="AD3433" t="s">
        <v>324</v>
      </c>
    </row>
    <row r="3434" spans="1:30" hidden="1" x14ac:dyDescent="0.3">
      <c r="A3434" t="s">
        <v>14415</v>
      </c>
      <c r="B3434" t="s">
        <v>14416</v>
      </c>
      <c r="C3434" s="1" t="str">
        <f t="shared" si="577"/>
        <v>21:0506</v>
      </c>
      <c r="D3434" s="1" t="str">
        <f>HYPERLINK("http://geochem.nrcan.gc.ca/cdogs/content/svy/svy_e.htm", "")</f>
        <v/>
      </c>
      <c r="G3434" s="1" t="str">
        <f>HYPERLINK("http://geochem.nrcan.gc.ca/cdogs/content/cr_/cr_00055_e.htm", "55")</f>
        <v>55</v>
      </c>
      <c r="J3434" t="s">
        <v>161</v>
      </c>
      <c r="K3434" t="s">
        <v>162</v>
      </c>
      <c r="L3434">
        <v>56</v>
      </c>
      <c r="M3434" t="s">
        <v>163</v>
      </c>
      <c r="N3434">
        <v>1095</v>
      </c>
      <c r="O3434" t="s">
        <v>576</v>
      </c>
      <c r="P3434" t="s">
        <v>54</v>
      </c>
      <c r="Q3434" t="s">
        <v>136</v>
      </c>
      <c r="R3434" t="s">
        <v>130</v>
      </c>
      <c r="S3434" t="s">
        <v>37</v>
      </c>
      <c r="T3434" t="s">
        <v>40</v>
      </c>
      <c r="U3434" t="s">
        <v>3445</v>
      </c>
      <c r="V3434" t="s">
        <v>322</v>
      </c>
      <c r="W3434" t="s">
        <v>194</v>
      </c>
      <c r="X3434" t="s">
        <v>179</v>
      </c>
      <c r="Y3434" t="s">
        <v>37</v>
      </c>
      <c r="Z3434" t="s">
        <v>134</v>
      </c>
      <c r="AA3434" t="s">
        <v>258</v>
      </c>
      <c r="AB3434" t="s">
        <v>2301</v>
      </c>
      <c r="AC3434" t="s">
        <v>901</v>
      </c>
      <c r="AD3434" t="s">
        <v>324</v>
      </c>
    </row>
    <row r="3435" spans="1:30" hidden="1" x14ac:dyDescent="0.3">
      <c r="A3435" t="s">
        <v>14417</v>
      </c>
      <c r="B3435" t="s">
        <v>14418</v>
      </c>
      <c r="C3435" s="1" t="str">
        <f t="shared" si="577"/>
        <v>21:0506</v>
      </c>
      <c r="D3435" s="1" t="str">
        <f t="shared" ref="D3435:D3448" si="578">HYPERLINK("http://geochem.nrcan.gc.ca/cdogs/content/svy/svy210168_e.htm", "21:0168")</f>
        <v>21:0168</v>
      </c>
      <c r="E3435" t="s">
        <v>14419</v>
      </c>
      <c r="F3435" t="s">
        <v>14420</v>
      </c>
      <c r="H3435">
        <v>54.366545100000003</v>
      </c>
      <c r="I3435">
        <v>-61.657498099999998</v>
      </c>
      <c r="J3435" s="1" t="str">
        <f t="shared" ref="J3435:J3448" si="579">HYPERLINK("http://geochem.nrcan.gc.ca/cdogs/content/kwd/kwd020027_e.htm", "NGR lake sediment grab sample")</f>
        <v>NGR lake sediment grab sample</v>
      </c>
      <c r="K3435" s="1" t="str">
        <f t="shared" ref="K3435:K3448" si="580">HYPERLINK("http://geochem.nrcan.gc.ca/cdogs/content/kwd/kwd080006_e.htm", "&lt;177 micron (NGR)")</f>
        <v>&lt;177 micron (NGR)</v>
      </c>
      <c r="L3435">
        <v>56</v>
      </c>
      <c r="M3435" t="s">
        <v>150</v>
      </c>
      <c r="N3435">
        <v>1096</v>
      </c>
      <c r="O3435" t="s">
        <v>41</v>
      </c>
      <c r="P3435" t="s">
        <v>152</v>
      </c>
      <c r="Q3435" t="s">
        <v>68</v>
      </c>
      <c r="R3435" t="s">
        <v>377</v>
      </c>
      <c r="S3435" t="s">
        <v>119</v>
      </c>
      <c r="T3435" t="s">
        <v>117</v>
      </c>
      <c r="U3435" t="s">
        <v>3331</v>
      </c>
      <c r="V3435" t="s">
        <v>740</v>
      </c>
      <c r="W3435" t="s">
        <v>40</v>
      </c>
      <c r="X3435" t="s">
        <v>70</v>
      </c>
      <c r="Y3435" t="s">
        <v>39</v>
      </c>
      <c r="Z3435" t="s">
        <v>135</v>
      </c>
      <c r="AA3435" t="s">
        <v>258</v>
      </c>
      <c r="AB3435" t="s">
        <v>805</v>
      </c>
      <c r="AC3435" t="s">
        <v>352</v>
      </c>
      <c r="AD3435" t="s">
        <v>1236</v>
      </c>
    </row>
    <row r="3436" spans="1:30" hidden="1" x14ac:dyDescent="0.3">
      <c r="A3436" t="s">
        <v>14421</v>
      </c>
      <c r="B3436" t="s">
        <v>14422</v>
      </c>
      <c r="C3436" s="1" t="str">
        <f t="shared" si="577"/>
        <v>21:0506</v>
      </c>
      <c r="D3436" s="1" t="str">
        <f t="shared" si="578"/>
        <v>21:0168</v>
      </c>
      <c r="E3436" t="s">
        <v>14423</v>
      </c>
      <c r="F3436" t="s">
        <v>14424</v>
      </c>
      <c r="H3436">
        <v>54.405563200000003</v>
      </c>
      <c r="I3436">
        <v>-61.641478800000002</v>
      </c>
      <c r="J3436" s="1" t="str">
        <f t="shared" si="579"/>
        <v>NGR lake sediment grab sample</v>
      </c>
      <c r="K3436" s="1" t="str">
        <f t="shared" si="580"/>
        <v>&lt;177 micron (NGR)</v>
      </c>
      <c r="L3436">
        <v>56</v>
      </c>
      <c r="M3436" t="s">
        <v>175</v>
      </c>
      <c r="N3436">
        <v>1097</v>
      </c>
      <c r="O3436" t="s">
        <v>116</v>
      </c>
      <c r="P3436" t="s">
        <v>263</v>
      </c>
      <c r="Q3436" t="s">
        <v>39</v>
      </c>
      <c r="R3436" t="s">
        <v>169</v>
      </c>
      <c r="S3436" t="s">
        <v>37</v>
      </c>
      <c r="T3436" t="s">
        <v>40</v>
      </c>
      <c r="U3436" t="s">
        <v>1948</v>
      </c>
      <c r="V3436" t="s">
        <v>106</v>
      </c>
      <c r="W3436" t="s">
        <v>117</v>
      </c>
      <c r="X3436" t="s">
        <v>43</v>
      </c>
      <c r="Y3436" t="s">
        <v>92</v>
      </c>
      <c r="Z3436" t="s">
        <v>204</v>
      </c>
      <c r="AA3436" t="s">
        <v>204</v>
      </c>
      <c r="AB3436" t="s">
        <v>5113</v>
      </c>
      <c r="AC3436" t="s">
        <v>598</v>
      </c>
      <c r="AD3436" t="s">
        <v>203</v>
      </c>
    </row>
    <row r="3437" spans="1:30" hidden="1" x14ac:dyDescent="0.3">
      <c r="A3437" t="s">
        <v>14425</v>
      </c>
      <c r="B3437" t="s">
        <v>14426</v>
      </c>
      <c r="C3437" s="1" t="str">
        <f t="shared" si="577"/>
        <v>21:0506</v>
      </c>
      <c r="D3437" s="1" t="str">
        <f t="shared" si="578"/>
        <v>21:0168</v>
      </c>
      <c r="E3437" t="s">
        <v>14427</v>
      </c>
      <c r="F3437" t="s">
        <v>14428</v>
      </c>
      <c r="H3437">
        <v>54.421007400000001</v>
      </c>
      <c r="I3437">
        <v>-61.636929600000002</v>
      </c>
      <c r="J3437" s="1" t="str">
        <f t="shared" si="579"/>
        <v>NGR lake sediment grab sample</v>
      </c>
      <c r="K3437" s="1" t="str">
        <f t="shared" si="580"/>
        <v>&lt;177 micron (NGR)</v>
      </c>
      <c r="L3437">
        <v>56</v>
      </c>
      <c r="M3437" t="s">
        <v>184</v>
      </c>
      <c r="N3437">
        <v>1098</v>
      </c>
      <c r="O3437" t="s">
        <v>335</v>
      </c>
      <c r="P3437" t="s">
        <v>165</v>
      </c>
      <c r="Q3437" t="s">
        <v>95</v>
      </c>
      <c r="R3437" t="s">
        <v>256</v>
      </c>
      <c r="S3437" t="s">
        <v>202</v>
      </c>
      <c r="T3437" t="s">
        <v>194</v>
      </c>
      <c r="U3437" t="s">
        <v>8681</v>
      </c>
      <c r="V3437" t="s">
        <v>339</v>
      </c>
      <c r="W3437" t="s">
        <v>40</v>
      </c>
      <c r="X3437" t="s">
        <v>39</v>
      </c>
      <c r="Y3437" t="s">
        <v>263</v>
      </c>
      <c r="Z3437" t="s">
        <v>337</v>
      </c>
      <c r="AA3437" t="s">
        <v>204</v>
      </c>
      <c r="AB3437" t="s">
        <v>1517</v>
      </c>
      <c r="AC3437" t="s">
        <v>3511</v>
      </c>
      <c r="AD3437" t="s">
        <v>80</v>
      </c>
    </row>
    <row r="3438" spans="1:30" hidden="1" x14ac:dyDescent="0.3">
      <c r="A3438" t="s">
        <v>14429</v>
      </c>
      <c r="B3438" t="s">
        <v>14430</v>
      </c>
      <c r="C3438" s="1" t="str">
        <f t="shared" si="577"/>
        <v>21:0506</v>
      </c>
      <c r="D3438" s="1" t="str">
        <f t="shared" si="578"/>
        <v>21:0168</v>
      </c>
      <c r="E3438" t="s">
        <v>14431</v>
      </c>
      <c r="F3438" t="s">
        <v>14432</v>
      </c>
      <c r="H3438">
        <v>54.4555164</v>
      </c>
      <c r="I3438">
        <v>-61.643665599999999</v>
      </c>
      <c r="J3438" s="1" t="str">
        <f t="shared" si="579"/>
        <v>NGR lake sediment grab sample</v>
      </c>
      <c r="K3438" s="1" t="str">
        <f t="shared" si="580"/>
        <v>&lt;177 micron (NGR)</v>
      </c>
      <c r="L3438">
        <v>56</v>
      </c>
      <c r="M3438" t="s">
        <v>191</v>
      </c>
      <c r="N3438">
        <v>1099</v>
      </c>
      <c r="O3438" t="s">
        <v>364</v>
      </c>
      <c r="P3438" t="s">
        <v>329</v>
      </c>
      <c r="Q3438" t="s">
        <v>55</v>
      </c>
      <c r="R3438" t="s">
        <v>377</v>
      </c>
      <c r="S3438" t="s">
        <v>176</v>
      </c>
      <c r="T3438" t="s">
        <v>40</v>
      </c>
      <c r="U3438" t="s">
        <v>14433</v>
      </c>
      <c r="V3438" t="s">
        <v>740</v>
      </c>
      <c r="W3438" t="s">
        <v>40</v>
      </c>
      <c r="X3438" t="s">
        <v>70</v>
      </c>
      <c r="Y3438" t="s">
        <v>39</v>
      </c>
      <c r="Z3438" t="s">
        <v>337</v>
      </c>
      <c r="AA3438" t="s">
        <v>134</v>
      </c>
      <c r="AB3438" t="s">
        <v>316</v>
      </c>
      <c r="AC3438" t="s">
        <v>339</v>
      </c>
      <c r="AD3438" t="s">
        <v>2471</v>
      </c>
    </row>
    <row r="3439" spans="1:30" hidden="1" x14ac:dyDescent="0.3">
      <c r="A3439" t="s">
        <v>14434</v>
      </c>
      <c r="B3439" t="s">
        <v>14435</v>
      </c>
      <c r="C3439" s="1" t="str">
        <f t="shared" si="577"/>
        <v>21:0506</v>
      </c>
      <c r="D3439" s="1" t="str">
        <f t="shared" si="578"/>
        <v>21:0168</v>
      </c>
      <c r="E3439" t="s">
        <v>14436</v>
      </c>
      <c r="F3439" t="s">
        <v>14437</v>
      </c>
      <c r="H3439">
        <v>54.451571600000001</v>
      </c>
      <c r="I3439">
        <v>-61.589578699999997</v>
      </c>
      <c r="J3439" s="1" t="str">
        <f t="shared" si="579"/>
        <v>NGR lake sediment grab sample</v>
      </c>
      <c r="K3439" s="1" t="str">
        <f t="shared" si="580"/>
        <v>&lt;177 micron (NGR)</v>
      </c>
      <c r="L3439">
        <v>56</v>
      </c>
      <c r="M3439" t="s">
        <v>201</v>
      </c>
      <c r="N3439">
        <v>1100</v>
      </c>
      <c r="O3439" t="s">
        <v>1241</v>
      </c>
      <c r="P3439" t="s">
        <v>329</v>
      </c>
      <c r="Q3439" t="s">
        <v>95</v>
      </c>
      <c r="R3439" t="s">
        <v>130</v>
      </c>
      <c r="S3439" t="s">
        <v>131</v>
      </c>
      <c r="T3439" t="s">
        <v>194</v>
      </c>
      <c r="U3439" t="s">
        <v>6252</v>
      </c>
      <c r="V3439" t="s">
        <v>1222</v>
      </c>
      <c r="W3439" t="s">
        <v>194</v>
      </c>
      <c r="X3439" t="s">
        <v>43</v>
      </c>
      <c r="Y3439" t="s">
        <v>39</v>
      </c>
      <c r="Z3439" t="s">
        <v>337</v>
      </c>
      <c r="AA3439" t="s">
        <v>115</v>
      </c>
      <c r="AB3439" t="s">
        <v>597</v>
      </c>
      <c r="AC3439" t="s">
        <v>596</v>
      </c>
      <c r="AD3439" t="s">
        <v>324</v>
      </c>
    </row>
    <row r="3440" spans="1:30" hidden="1" x14ac:dyDescent="0.3">
      <c r="A3440" t="s">
        <v>14438</v>
      </c>
      <c r="B3440" t="s">
        <v>14439</v>
      </c>
      <c r="C3440" s="1" t="str">
        <f t="shared" si="577"/>
        <v>21:0506</v>
      </c>
      <c r="D3440" s="1" t="str">
        <f t="shared" si="578"/>
        <v>21:0168</v>
      </c>
      <c r="E3440" t="s">
        <v>14385</v>
      </c>
      <c r="F3440" t="s">
        <v>14440</v>
      </c>
      <c r="H3440">
        <v>54.426022199999998</v>
      </c>
      <c r="I3440">
        <v>-61.563973599999997</v>
      </c>
      <c r="J3440" s="1" t="str">
        <f t="shared" si="579"/>
        <v>NGR lake sediment grab sample</v>
      </c>
      <c r="K3440" s="1" t="str">
        <f t="shared" si="580"/>
        <v>&lt;177 micron (NGR)</v>
      </c>
      <c r="L3440">
        <v>56</v>
      </c>
      <c r="M3440" t="s">
        <v>52</v>
      </c>
      <c r="N3440">
        <v>1101</v>
      </c>
      <c r="O3440" t="s">
        <v>222</v>
      </c>
      <c r="P3440" t="s">
        <v>344</v>
      </c>
      <c r="Q3440" t="s">
        <v>39</v>
      </c>
      <c r="R3440" t="s">
        <v>145</v>
      </c>
      <c r="S3440" t="s">
        <v>68</v>
      </c>
      <c r="T3440" t="s">
        <v>117</v>
      </c>
      <c r="U3440" t="s">
        <v>1309</v>
      </c>
      <c r="V3440" t="s">
        <v>42</v>
      </c>
      <c r="W3440" t="s">
        <v>144</v>
      </c>
      <c r="X3440" t="s">
        <v>43</v>
      </c>
      <c r="Y3440" t="s">
        <v>176</v>
      </c>
      <c r="Z3440" t="s">
        <v>204</v>
      </c>
      <c r="AA3440" t="s">
        <v>58</v>
      </c>
      <c r="AB3440" t="s">
        <v>636</v>
      </c>
      <c r="AC3440" t="s">
        <v>121</v>
      </c>
      <c r="AD3440" t="s">
        <v>216</v>
      </c>
    </row>
    <row r="3441" spans="1:30" hidden="1" x14ac:dyDescent="0.3">
      <c r="A3441" t="s">
        <v>14441</v>
      </c>
      <c r="B3441" t="s">
        <v>14442</v>
      </c>
      <c r="C3441" s="1" t="str">
        <f t="shared" si="577"/>
        <v>21:0506</v>
      </c>
      <c r="D3441" s="1" t="str">
        <f t="shared" si="578"/>
        <v>21:0168</v>
      </c>
      <c r="E3441" t="s">
        <v>14385</v>
      </c>
      <c r="F3441" t="s">
        <v>14443</v>
      </c>
      <c r="H3441">
        <v>54.426022199999998</v>
      </c>
      <c r="I3441">
        <v>-61.563973599999997</v>
      </c>
      <c r="J3441" s="1" t="str">
        <f t="shared" si="579"/>
        <v>NGR lake sediment grab sample</v>
      </c>
      <c r="K3441" s="1" t="str">
        <f t="shared" si="580"/>
        <v>&lt;177 micron (NGR)</v>
      </c>
      <c r="L3441">
        <v>56</v>
      </c>
      <c r="M3441" t="s">
        <v>65</v>
      </c>
      <c r="N3441">
        <v>1102</v>
      </c>
      <c r="O3441" t="s">
        <v>116</v>
      </c>
      <c r="P3441" t="s">
        <v>103</v>
      </c>
      <c r="Q3441" t="s">
        <v>39</v>
      </c>
      <c r="R3441" t="s">
        <v>276</v>
      </c>
      <c r="S3441" t="s">
        <v>185</v>
      </c>
      <c r="T3441" t="s">
        <v>194</v>
      </c>
      <c r="U3441" t="s">
        <v>48</v>
      </c>
      <c r="V3441" t="s">
        <v>947</v>
      </c>
      <c r="W3441" t="s">
        <v>194</v>
      </c>
      <c r="X3441" t="s">
        <v>1069</v>
      </c>
      <c r="Y3441" t="s">
        <v>153</v>
      </c>
      <c r="Z3441" t="s">
        <v>263</v>
      </c>
      <c r="AA3441" t="s">
        <v>134</v>
      </c>
      <c r="AB3441" t="s">
        <v>153</v>
      </c>
      <c r="AC3441" t="s">
        <v>185</v>
      </c>
      <c r="AD3441" t="s">
        <v>1236</v>
      </c>
    </row>
    <row r="3442" spans="1:30" hidden="1" x14ac:dyDescent="0.3">
      <c r="A3442" t="s">
        <v>14444</v>
      </c>
      <c r="B3442" t="s">
        <v>14445</v>
      </c>
      <c r="C3442" s="1" t="str">
        <f t="shared" si="577"/>
        <v>21:0506</v>
      </c>
      <c r="D3442" s="1" t="str">
        <f t="shared" si="578"/>
        <v>21:0168</v>
      </c>
      <c r="E3442" t="s">
        <v>14446</v>
      </c>
      <c r="F3442" t="s">
        <v>14447</v>
      </c>
      <c r="H3442">
        <v>54.402976199999998</v>
      </c>
      <c r="I3442">
        <v>-61.5556585</v>
      </c>
      <c r="J3442" s="1" t="str">
        <f t="shared" si="579"/>
        <v>NGR lake sediment grab sample</v>
      </c>
      <c r="K3442" s="1" t="str">
        <f t="shared" si="580"/>
        <v>&lt;177 micron (NGR)</v>
      </c>
      <c r="L3442">
        <v>56</v>
      </c>
      <c r="M3442" t="s">
        <v>210</v>
      </c>
      <c r="N3442">
        <v>1103</v>
      </c>
      <c r="O3442" t="s">
        <v>344</v>
      </c>
      <c r="P3442" t="s">
        <v>35</v>
      </c>
      <c r="Q3442" t="s">
        <v>39</v>
      </c>
      <c r="R3442" t="s">
        <v>119</v>
      </c>
      <c r="S3442" t="s">
        <v>153</v>
      </c>
      <c r="T3442" t="s">
        <v>40</v>
      </c>
      <c r="U3442" t="s">
        <v>6425</v>
      </c>
      <c r="V3442" t="s">
        <v>596</v>
      </c>
      <c r="W3442" t="s">
        <v>117</v>
      </c>
      <c r="X3442" t="s">
        <v>43</v>
      </c>
      <c r="Y3442" t="s">
        <v>153</v>
      </c>
      <c r="Z3442" t="s">
        <v>204</v>
      </c>
      <c r="AA3442" t="s">
        <v>135</v>
      </c>
      <c r="AB3442" t="s">
        <v>597</v>
      </c>
      <c r="AC3442" t="s">
        <v>60</v>
      </c>
      <c r="AD3442" t="s">
        <v>241</v>
      </c>
    </row>
    <row r="3443" spans="1:30" hidden="1" x14ac:dyDescent="0.3">
      <c r="A3443" t="s">
        <v>14448</v>
      </c>
      <c r="B3443" t="s">
        <v>14449</v>
      </c>
      <c r="C3443" s="1" t="str">
        <f t="shared" si="577"/>
        <v>21:0506</v>
      </c>
      <c r="D3443" s="1" t="str">
        <f t="shared" si="578"/>
        <v>21:0168</v>
      </c>
      <c r="E3443" t="s">
        <v>14450</v>
      </c>
      <c r="F3443" t="s">
        <v>14451</v>
      </c>
      <c r="H3443">
        <v>54.373710000000003</v>
      </c>
      <c r="I3443">
        <v>-61.577562399999998</v>
      </c>
      <c r="J3443" s="1" t="str">
        <f t="shared" si="579"/>
        <v>NGR lake sediment grab sample</v>
      </c>
      <c r="K3443" s="1" t="str">
        <f t="shared" si="580"/>
        <v>&lt;177 micron (NGR)</v>
      </c>
      <c r="L3443">
        <v>56</v>
      </c>
      <c r="M3443" t="s">
        <v>221</v>
      </c>
      <c r="N3443">
        <v>1104</v>
      </c>
      <c r="O3443" t="s">
        <v>1900</v>
      </c>
      <c r="P3443" t="s">
        <v>510</v>
      </c>
      <c r="Q3443" t="s">
        <v>55</v>
      </c>
      <c r="R3443" t="s">
        <v>176</v>
      </c>
      <c r="S3443" t="s">
        <v>37</v>
      </c>
      <c r="T3443" t="s">
        <v>194</v>
      </c>
      <c r="U3443" t="s">
        <v>3341</v>
      </c>
      <c r="V3443" t="s">
        <v>57</v>
      </c>
      <c r="W3443" t="s">
        <v>248</v>
      </c>
      <c r="X3443" t="s">
        <v>43</v>
      </c>
      <c r="Y3443" t="s">
        <v>38</v>
      </c>
      <c r="Z3443" t="s">
        <v>204</v>
      </c>
      <c r="AA3443" t="s">
        <v>45</v>
      </c>
      <c r="AB3443" t="s">
        <v>429</v>
      </c>
      <c r="AC3443" t="s">
        <v>631</v>
      </c>
      <c r="AD3443" t="s">
        <v>107</v>
      </c>
    </row>
    <row r="3444" spans="1:30" hidden="1" x14ac:dyDescent="0.3">
      <c r="A3444" t="s">
        <v>14452</v>
      </c>
      <c r="B3444" t="s">
        <v>14453</v>
      </c>
      <c r="C3444" s="1" t="str">
        <f t="shared" si="577"/>
        <v>21:0506</v>
      </c>
      <c r="D3444" s="1" t="str">
        <f t="shared" si="578"/>
        <v>21:0168</v>
      </c>
      <c r="E3444" t="s">
        <v>14454</v>
      </c>
      <c r="F3444" t="s">
        <v>14455</v>
      </c>
      <c r="H3444">
        <v>54.355624800000001</v>
      </c>
      <c r="I3444">
        <v>-61.530974800000003</v>
      </c>
      <c r="J3444" s="1" t="str">
        <f t="shared" si="579"/>
        <v>NGR lake sediment grab sample</v>
      </c>
      <c r="K3444" s="1" t="str">
        <f t="shared" si="580"/>
        <v>&lt;177 micron (NGR)</v>
      </c>
      <c r="L3444">
        <v>56</v>
      </c>
      <c r="M3444" t="s">
        <v>230</v>
      </c>
      <c r="N3444">
        <v>1105</v>
      </c>
      <c r="O3444" t="s">
        <v>423</v>
      </c>
      <c r="P3444" t="s">
        <v>145</v>
      </c>
      <c r="Q3444" t="s">
        <v>68</v>
      </c>
      <c r="R3444" t="s">
        <v>130</v>
      </c>
      <c r="S3444" t="s">
        <v>92</v>
      </c>
      <c r="T3444" t="s">
        <v>40</v>
      </c>
      <c r="U3444" t="s">
        <v>14456</v>
      </c>
      <c r="V3444" t="s">
        <v>565</v>
      </c>
      <c r="W3444" t="s">
        <v>40</v>
      </c>
      <c r="X3444" t="s">
        <v>55</v>
      </c>
      <c r="Y3444" t="s">
        <v>38</v>
      </c>
      <c r="Z3444" t="s">
        <v>204</v>
      </c>
      <c r="AA3444" t="s">
        <v>67</v>
      </c>
      <c r="AB3444" t="s">
        <v>4178</v>
      </c>
      <c r="AC3444" t="s">
        <v>339</v>
      </c>
      <c r="AD3444" t="s">
        <v>878</v>
      </c>
    </row>
    <row r="3445" spans="1:30" hidden="1" x14ac:dyDescent="0.3">
      <c r="A3445" t="s">
        <v>14457</v>
      </c>
      <c r="B3445" t="s">
        <v>14458</v>
      </c>
      <c r="C3445" s="1" t="str">
        <f t="shared" si="577"/>
        <v>21:0506</v>
      </c>
      <c r="D3445" s="1" t="str">
        <f t="shared" si="578"/>
        <v>21:0168</v>
      </c>
      <c r="E3445" t="s">
        <v>14459</v>
      </c>
      <c r="F3445" t="s">
        <v>14460</v>
      </c>
      <c r="H3445">
        <v>54.405579600000003</v>
      </c>
      <c r="I3445">
        <v>-61.533025899999998</v>
      </c>
      <c r="J3445" s="1" t="str">
        <f t="shared" si="579"/>
        <v>NGR lake sediment grab sample</v>
      </c>
      <c r="K3445" s="1" t="str">
        <f t="shared" si="580"/>
        <v>&lt;177 micron (NGR)</v>
      </c>
      <c r="L3445">
        <v>56</v>
      </c>
      <c r="M3445" t="s">
        <v>238</v>
      </c>
      <c r="N3445">
        <v>1106</v>
      </c>
      <c r="O3445" t="s">
        <v>270</v>
      </c>
      <c r="P3445" t="s">
        <v>232</v>
      </c>
      <c r="Q3445" t="s">
        <v>55</v>
      </c>
      <c r="R3445" t="s">
        <v>164</v>
      </c>
      <c r="S3445" t="s">
        <v>202</v>
      </c>
      <c r="T3445" t="s">
        <v>40</v>
      </c>
      <c r="U3445" t="s">
        <v>3460</v>
      </c>
      <c r="V3445" t="s">
        <v>39</v>
      </c>
      <c r="W3445" t="s">
        <v>40</v>
      </c>
      <c r="X3445" t="s">
        <v>179</v>
      </c>
      <c r="Y3445" t="s">
        <v>39</v>
      </c>
      <c r="Z3445" t="s">
        <v>263</v>
      </c>
      <c r="AA3445" t="s">
        <v>67</v>
      </c>
      <c r="AB3445" t="s">
        <v>2776</v>
      </c>
      <c r="AC3445" t="s">
        <v>233</v>
      </c>
      <c r="AD3445" t="s">
        <v>354</v>
      </c>
    </row>
    <row r="3446" spans="1:30" hidden="1" x14ac:dyDescent="0.3">
      <c r="A3446" t="s">
        <v>14461</v>
      </c>
      <c r="B3446" t="s">
        <v>14462</v>
      </c>
      <c r="C3446" s="1" t="str">
        <f t="shared" si="577"/>
        <v>21:0506</v>
      </c>
      <c r="D3446" s="1" t="str">
        <f t="shared" si="578"/>
        <v>21:0168</v>
      </c>
      <c r="E3446" t="s">
        <v>14463</v>
      </c>
      <c r="F3446" t="s">
        <v>14464</v>
      </c>
      <c r="H3446">
        <v>54.429224099999999</v>
      </c>
      <c r="I3446">
        <v>-61.479688400000001</v>
      </c>
      <c r="J3446" s="1" t="str">
        <f t="shared" si="579"/>
        <v>NGR lake sediment grab sample</v>
      </c>
      <c r="K3446" s="1" t="str">
        <f t="shared" si="580"/>
        <v>&lt;177 micron (NGR)</v>
      </c>
      <c r="L3446">
        <v>56</v>
      </c>
      <c r="M3446" t="s">
        <v>246</v>
      </c>
      <c r="N3446">
        <v>1107</v>
      </c>
      <c r="O3446" t="s">
        <v>314</v>
      </c>
      <c r="P3446" t="s">
        <v>257</v>
      </c>
      <c r="Q3446" t="s">
        <v>136</v>
      </c>
      <c r="R3446" t="s">
        <v>193</v>
      </c>
      <c r="S3446" t="s">
        <v>185</v>
      </c>
      <c r="T3446" t="s">
        <v>144</v>
      </c>
      <c r="U3446" t="s">
        <v>7167</v>
      </c>
      <c r="V3446" t="s">
        <v>1383</v>
      </c>
      <c r="W3446" t="s">
        <v>649</v>
      </c>
      <c r="X3446" t="s">
        <v>179</v>
      </c>
      <c r="Y3446" t="s">
        <v>37</v>
      </c>
      <c r="Z3446" t="s">
        <v>423</v>
      </c>
      <c r="AA3446" t="s">
        <v>48</v>
      </c>
      <c r="AB3446" t="s">
        <v>1338</v>
      </c>
      <c r="AC3446" t="s">
        <v>714</v>
      </c>
      <c r="AD3446" t="s">
        <v>155</v>
      </c>
    </row>
    <row r="3447" spans="1:30" hidden="1" x14ac:dyDescent="0.3">
      <c r="A3447" t="s">
        <v>14465</v>
      </c>
      <c r="B3447" t="s">
        <v>14466</v>
      </c>
      <c r="C3447" s="1" t="str">
        <f t="shared" si="577"/>
        <v>21:0506</v>
      </c>
      <c r="D3447" s="1" t="str">
        <f t="shared" si="578"/>
        <v>21:0168</v>
      </c>
      <c r="E3447" t="s">
        <v>14467</v>
      </c>
      <c r="F3447" t="s">
        <v>14468</v>
      </c>
      <c r="H3447">
        <v>54.468336700000002</v>
      </c>
      <c r="I3447">
        <v>-61.465136899999997</v>
      </c>
      <c r="J3447" s="1" t="str">
        <f t="shared" si="579"/>
        <v>NGR lake sediment grab sample</v>
      </c>
      <c r="K3447" s="1" t="str">
        <f t="shared" si="580"/>
        <v>&lt;177 micron (NGR)</v>
      </c>
      <c r="L3447">
        <v>57</v>
      </c>
      <c r="M3447" t="s">
        <v>34</v>
      </c>
      <c r="N3447">
        <v>1108</v>
      </c>
      <c r="O3447" t="s">
        <v>329</v>
      </c>
      <c r="P3447" t="s">
        <v>77</v>
      </c>
      <c r="Q3447" t="s">
        <v>95</v>
      </c>
      <c r="R3447" t="s">
        <v>131</v>
      </c>
      <c r="S3447" t="s">
        <v>55</v>
      </c>
      <c r="T3447" t="s">
        <v>194</v>
      </c>
      <c r="U3447" t="s">
        <v>4002</v>
      </c>
      <c r="V3447" t="s">
        <v>271</v>
      </c>
      <c r="W3447" t="s">
        <v>194</v>
      </c>
      <c r="X3447" t="s">
        <v>43</v>
      </c>
      <c r="Y3447" t="s">
        <v>55</v>
      </c>
      <c r="Z3447" t="s">
        <v>204</v>
      </c>
      <c r="AA3447" t="s">
        <v>314</v>
      </c>
      <c r="AB3447" t="s">
        <v>493</v>
      </c>
      <c r="AC3447" t="s">
        <v>4178</v>
      </c>
      <c r="AD3447" t="s">
        <v>83</v>
      </c>
    </row>
    <row r="3448" spans="1:30" hidden="1" x14ac:dyDescent="0.3">
      <c r="A3448" t="s">
        <v>14469</v>
      </c>
      <c r="B3448" t="s">
        <v>14470</v>
      </c>
      <c r="C3448" s="1" t="str">
        <f t="shared" si="577"/>
        <v>21:0506</v>
      </c>
      <c r="D3448" s="1" t="str">
        <f t="shared" si="578"/>
        <v>21:0168</v>
      </c>
      <c r="E3448" t="s">
        <v>14471</v>
      </c>
      <c r="F3448" t="s">
        <v>14472</v>
      </c>
      <c r="H3448">
        <v>54.440996499999997</v>
      </c>
      <c r="I3448">
        <v>-61.501088099999997</v>
      </c>
      <c r="J3448" s="1" t="str">
        <f t="shared" si="579"/>
        <v>NGR lake sediment grab sample</v>
      </c>
      <c r="K3448" s="1" t="str">
        <f t="shared" si="580"/>
        <v>&lt;177 micron (NGR)</v>
      </c>
      <c r="L3448">
        <v>57</v>
      </c>
      <c r="M3448" t="s">
        <v>76</v>
      </c>
      <c r="N3448">
        <v>1109</v>
      </c>
      <c r="O3448" t="s">
        <v>143</v>
      </c>
      <c r="P3448" t="s">
        <v>477</v>
      </c>
      <c r="Q3448" t="s">
        <v>39</v>
      </c>
      <c r="R3448" t="s">
        <v>202</v>
      </c>
      <c r="S3448" t="s">
        <v>136</v>
      </c>
      <c r="T3448" t="s">
        <v>40</v>
      </c>
      <c r="U3448" t="s">
        <v>1151</v>
      </c>
      <c r="V3448" t="s">
        <v>596</v>
      </c>
      <c r="W3448" t="s">
        <v>40</v>
      </c>
      <c r="X3448" t="s">
        <v>43</v>
      </c>
      <c r="Y3448" t="s">
        <v>55</v>
      </c>
      <c r="Z3448" t="s">
        <v>263</v>
      </c>
      <c r="AA3448" t="s">
        <v>44</v>
      </c>
      <c r="AB3448" t="s">
        <v>1720</v>
      </c>
      <c r="AC3448" t="s">
        <v>596</v>
      </c>
      <c r="AD3448" t="s">
        <v>203</v>
      </c>
    </row>
    <row r="3449" spans="1:30" hidden="1" x14ac:dyDescent="0.3">
      <c r="A3449" t="s">
        <v>14473</v>
      </c>
      <c r="B3449" t="s">
        <v>14474</v>
      </c>
      <c r="C3449" s="1" t="str">
        <f t="shared" si="577"/>
        <v>21:0506</v>
      </c>
      <c r="D3449" s="1" t="str">
        <f>HYPERLINK("http://geochem.nrcan.gc.ca/cdogs/content/svy/svy_e.htm", "")</f>
        <v/>
      </c>
      <c r="G3449" s="1" t="str">
        <f>HYPERLINK("http://geochem.nrcan.gc.ca/cdogs/content/cr_/cr_00056_e.htm", "56")</f>
        <v>56</v>
      </c>
      <c r="J3449" t="s">
        <v>161</v>
      </c>
      <c r="K3449" t="s">
        <v>162</v>
      </c>
      <c r="L3449">
        <v>57</v>
      </c>
      <c r="M3449" t="s">
        <v>163</v>
      </c>
      <c r="N3449">
        <v>1110</v>
      </c>
      <c r="O3449" t="s">
        <v>392</v>
      </c>
      <c r="P3449" t="s">
        <v>733</v>
      </c>
      <c r="Q3449" t="s">
        <v>256</v>
      </c>
      <c r="R3449" t="s">
        <v>576</v>
      </c>
      <c r="S3449" t="s">
        <v>130</v>
      </c>
      <c r="T3449" t="s">
        <v>194</v>
      </c>
      <c r="U3449" t="s">
        <v>3388</v>
      </c>
      <c r="V3449" t="s">
        <v>484</v>
      </c>
      <c r="W3449" t="s">
        <v>239</v>
      </c>
      <c r="X3449" t="s">
        <v>145</v>
      </c>
      <c r="Y3449" t="s">
        <v>136</v>
      </c>
      <c r="Z3449" t="s">
        <v>58</v>
      </c>
      <c r="AA3449" t="s">
        <v>107</v>
      </c>
      <c r="AB3449" t="s">
        <v>4178</v>
      </c>
      <c r="AC3449" t="s">
        <v>8117</v>
      </c>
      <c r="AD3449" t="s">
        <v>1801</v>
      </c>
    </row>
    <row r="3450" spans="1:30" hidden="1" x14ac:dyDescent="0.3">
      <c r="A3450" t="s">
        <v>14475</v>
      </c>
      <c r="B3450" t="s">
        <v>14476</v>
      </c>
      <c r="C3450" s="1" t="str">
        <f t="shared" si="577"/>
        <v>21:0506</v>
      </c>
      <c r="D3450" s="1" t="str">
        <f t="shared" ref="D3450:D3464" si="581">HYPERLINK("http://geochem.nrcan.gc.ca/cdogs/content/svy/svy210168_e.htm", "21:0168")</f>
        <v>21:0168</v>
      </c>
      <c r="E3450" t="s">
        <v>14477</v>
      </c>
      <c r="F3450" t="s">
        <v>14478</v>
      </c>
      <c r="H3450">
        <v>54.464633599999999</v>
      </c>
      <c r="I3450">
        <v>-61.520621900000002</v>
      </c>
      <c r="J3450" s="1" t="str">
        <f t="shared" ref="J3450:J3483" si="582">HYPERLINK("http://geochem.nrcan.gc.ca/cdogs/content/kwd/kwd020027_e.htm", "NGR lake sediment grab sample")</f>
        <v>NGR lake sediment grab sample</v>
      </c>
      <c r="K3450" s="1" t="str">
        <f t="shared" ref="K3450:K3483" si="583">HYPERLINK("http://geochem.nrcan.gc.ca/cdogs/content/kwd/kwd080006_e.htm", "&lt;177 micron (NGR)")</f>
        <v>&lt;177 micron (NGR)</v>
      </c>
      <c r="L3450">
        <v>57</v>
      </c>
      <c r="M3450" t="s">
        <v>91</v>
      </c>
      <c r="N3450">
        <v>1111</v>
      </c>
      <c r="O3450" t="s">
        <v>105</v>
      </c>
      <c r="P3450" t="s">
        <v>414</v>
      </c>
      <c r="Q3450" t="s">
        <v>55</v>
      </c>
      <c r="R3450" t="s">
        <v>36</v>
      </c>
      <c r="S3450" t="s">
        <v>185</v>
      </c>
      <c r="T3450" t="s">
        <v>40</v>
      </c>
      <c r="U3450" t="s">
        <v>3764</v>
      </c>
      <c r="V3450" t="s">
        <v>339</v>
      </c>
      <c r="W3450" t="s">
        <v>117</v>
      </c>
      <c r="X3450" t="s">
        <v>39</v>
      </c>
      <c r="Y3450" t="s">
        <v>131</v>
      </c>
      <c r="Z3450" t="s">
        <v>135</v>
      </c>
      <c r="AA3450" t="s">
        <v>258</v>
      </c>
      <c r="AB3450" t="s">
        <v>784</v>
      </c>
      <c r="AC3450" t="s">
        <v>339</v>
      </c>
      <c r="AD3450" t="s">
        <v>478</v>
      </c>
    </row>
    <row r="3451" spans="1:30" hidden="1" x14ac:dyDescent="0.3">
      <c r="A3451" t="s">
        <v>14479</v>
      </c>
      <c r="B3451" t="s">
        <v>14480</v>
      </c>
      <c r="C3451" s="1" t="str">
        <f t="shared" si="577"/>
        <v>21:0506</v>
      </c>
      <c r="D3451" s="1" t="str">
        <f t="shared" si="581"/>
        <v>21:0168</v>
      </c>
      <c r="E3451" t="s">
        <v>14467</v>
      </c>
      <c r="F3451" t="s">
        <v>14481</v>
      </c>
      <c r="H3451">
        <v>54.468336700000002</v>
      </c>
      <c r="I3451">
        <v>-61.465136899999997</v>
      </c>
      <c r="J3451" s="1" t="str">
        <f t="shared" si="582"/>
        <v>NGR lake sediment grab sample</v>
      </c>
      <c r="K3451" s="1" t="str">
        <f t="shared" si="583"/>
        <v>&lt;177 micron (NGR)</v>
      </c>
      <c r="L3451">
        <v>57</v>
      </c>
      <c r="M3451" t="s">
        <v>65</v>
      </c>
      <c r="N3451">
        <v>1112</v>
      </c>
      <c r="O3451" t="s">
        <v>329</v>
      </c>
      <c r="P3451" t="s">
        <v>129</v>
      </c>
      <c r="Q3451" t="s">
        <v>39</v>
      </c>
      <c r="R3451" t="s">
        <v>92</v>
      </c>
      <c r="S3451" t="s">
        <v>55</v>
      </c>
      <c r="T3451" t="s">
        <v>40</v>
      </c>
      <c r="U3451" t="s">
        <v>2678</v>
      </c>
      <c r="V3451" t="s">
        <v>271</v>
      </c>
      <c r="W3451" t="s">
        <v>117</v>
      </c>
      <c r="X3451" t="s">
        <v>179</v>
      </c>
      <c r="Y3451" t="s">
        <v>39</v>
      </c>
      <c r="Z3451" t="s">
        <v>35</v>
      </c>
      <c r="AA3451" t="s">
        <v>45</v>
      </c>
      <c r="AB3451" t="s">
        <v>2747</v>
      </c>
      <c r="AC3451" t="s">
        <v>4178</v>
      </c>
      <c r="AD3451" t="s">
        <v>44</v>
      </c>
    </row>
    <row r="3452" spans="1:30" hidden="1" x14ac:dyDescent="0.3">
      <c r="A3452" t="s">
        <v>14482</v>
      </c>
      <c r="B3452" t="s">
        <v>14483</v>
      </c>
      <c r="C3452" s="1" t="str">
        <f t="shared" si="577"/>
        <v>21:0506</v>
      </c>
      <c r="D3452" s="1" t="str">
        <f t="shared" si="581"/>
        <v>21:0168</v>
      </c>
      <c r="E3452" t="s">
        <v>14467</v>
      </c>
      <c r="F3452" t="s">
        <v>14484</v>
      </c>
      <c r="H3452">
        <v>54.468336700000002</v>
      </c>
      <c r="I3452">
        <v>-61.465136899999997</v>
      </c>
      <c r="J3452" s="1" t="str">
        <f t="shared" si="582"/>
        <v>NGR lake sediment grab sample</v>
      </c>
      <c r="K3452" s="1" t="str">
        <f t="shared" si="583"/>
        <v>&lt;177 micron (NGR)</v>
      </c>
      <c r="L3452">
        <v>57</v>
      </c>
      <c r="M3452" t="s">
        <v>52</v>
      </c>
      <c r="N3452">
        <v>1113</v>
      </c>
      <c r="O3452" t="s">
        <v>116</v>
      </c>
      <c r="P3452" t="s">
        <v>116</v>
      </c>
      <c r="Q3452" t="s">
        <v>95</v>
      </c>
      <c r="R3452" t="s">
        <v>79</v>
      </c>
      <c r="S3452" t="s">
        <v>37</v>
      </c>
      <c r="T3452" t="s">
        <v>40</v>
      </c>
      <c r="U3452" t="s">
        <v>842</v>
      </c>
      <c r="V3452" t="s">
        <v>167</v>
      </c>
      <c r="W3452" t="s">
        <v>194</v>
      </c>
      <c r="X3452" t="s">
        <v>39</v>
      </c>
      <c r="Y3452" t="s">
        <v>37</v>
      </c>
      <c r="Z3452" t="s">
        <v>263</v>
      </c>
      <c r="AA3452" t="s">
        <v>83</v>
      </c>
      <c r="AB3452" t="s">
        <v>178</v>
      </c>
      <c r="AC3452" t="s">
        <v>38</v>
      </c>
      <c r="AD3452" t="s">
        <v>44</v>
      </c>
    </row>
    <row r="3453" spans="1:30" hidden="1" x14ac:dyDescent="0.3">
      <c r="A3453" t="s">
        <v>14485</v>
      </c>
      <c r="B3453" t="s">
        <v>14486</v>
      </c>
      <c r="C3453" s="1" t="str">
        <f t="shared" si="577"/>
        <v>21:0506</v>
      </c>
      <c r="D3453" s="1" t="str">
        <f t="shared" si="581"/>
        <v>21:0168</v>
      </c>
      <c r="E3453" t="s">
        <v>14487</v>
      </c>
      <c r="F3453" t="s">
        <v>14488</v>
      </c>
      <c r="H3453">
        <v>54.519076800000001</v>
      </c>
      <c r="I3453">
        <v>-61.456791000000003</v>
      </c>
      <c r="J3453" s="1" t="str">
        <f t="shared" si="582"/>
        <v>NGR lake sediment grab sample</v>
      </c>
      <c r="K3453" s="1" t="str">
        <f t="shared" si="583"/>
        <v>&lt;177 micron (NGR)</v>
      </c>
      <c r="L3453">
        <v>57</v>
      </c>
      <c r="M3453" t="s">
        <v>102</v>
      </c>
      <c r="N3453">
        <v>1114</v>
      </c>
      <c r="O3453" t="s">
        <v>337</v>
      </c>
      <c r="P3453" t="s">
        <v>256</v>
      </c>
      <c r="Q3453" t="s">
        <v>37</v>
      </c>
      <c r="R3453" t="s">
        <v>192</v>
      </c>
      <c r="S3453" t="s">
        <v>119</v>
      </c>
      <c r="T3453" t="s">
        <v>40</v>
      </c>
      <c r="U3453" t="s">
        <v>14489</v>
      </c>
      <c r="V3453" t="s">
        <v>55</v>
      </c>
      <c r="W3453" t="s">
        <v>40</v>
      </c>
      <c r="X3453" t="s">
        <v>55</v>
      </c>
      <c r="Y3453" t="s">
        <v>95</v>
      </c>
      <c r="Z3453" t="s">
        <v>214</v>
      </c>
      <c r="AA3453" t="s">
        <v>134</v>
      </c>
      <c r="AB3453" t="s">
        <v>2278</v>
      </c>
      <c r="AC3453" t="s">
        <v>884</v>
      </c>
      <c r="AD3453" t="s">
        <v>1236</v>
      </c>
    </row>
    <row r="3454" spans="1:30" hidden="1" x14ac:dyDescent="0.3">
      <c r="A3454" t="s">
        <v>14490</v>
      </c>
      <c r="B3454" t="s">
        <v>14491</v>
      </c>
      <c r="C3454" s="1" t="str">
        <f t="shared" si="577"/>
        <v>21:0506</v>
      </c>
      <c r="D3454" s="1" t="str">
        <f t="shared" si="581"/>
        <v>21:0168</v>
      </c>
      <c r="E3454" t="s">
        <v>14492</v>
      </c>
      <c r="F3454" t="s">
        <v>14493</v>
      </c>
      <c r="H3454">
        <v>54.464787999999999</v>
      </c>
      <c r="I3454">
        <v>-61.405571600000002</v>
      </c>
      <c r="J3454" s="1" t="str">
        <f t="shared" si="582"/>
        <v>NGR lake sediment grab sample</v>
      </c>
      <c r="K3454" s="1" t="str">
        <f t="shared" si="583"/>
        <v>&lt;177 micron (NGR)</v>
      </c>
      <c r="L3454">
        <v>57</v>
      </c>
      <c r="M3454" t="s">
        <v>113</v>
      </c>
      <c r="N3454">
        <v>1115</v>
      </c>
      <c r="O3454" t="s">
        <v>299</v>
      </c>
      <c r="P3454" t="s">
        <v>247</v>
      </c>
      <c r="Q3454" t="s">
        <v>37</v>
      </c>
      <c r="R3454" t="s">
        <v>165</v>
      </c>
      <c r="S3454" t="s">
        <v>68</v>
      </c>
      <c r="T3454" t="s">
        <v>40</v>
      </c>
      <c r="U3454" t="s">
        <v>3550</v>
      </c>
      <c r="V3454" t="s">
        <v>47</v>
      </c>
      <c r="W3454" t="s">
        <v>117</v>
      </c>
      <c r="X3454" t="s">
        <v>339</v>
      </c>
      <c r="Y3454" t="s">
        <v>39</v>
      </c>
      <c r="Z3454" t="s">
        <v>1139</v>
      </c>
      <c r="AA3454" t="s">
        <v>135</v>
      </c>
      <c r="AB3454" t="s">
        <v>2922</v>
      </c>
      <c r="AC3454" t="s">
        <v>583</v>
      </c>
      <c r="AD3454" t="s">
        <v>449</v>
      </c>
    </row>
    <row r="3455" spans="1:30" hidden="1" x14ac:dyDescent="0.3">
      <c r="A3455" t="s">
        <v>14494</v>
      </c>
      <c r="B3455" t="s">
        <v>14495</v>
      </c>
      <c r="C3455" s="1" t="str">
        <f t="shared" si="577"/>
        <v>21:0506</v>
      </c>
      <c r="D3455" s="1" t="str">
        <f t="shared" si="581"/>
        <v>21:0168</v>
      </c>
      <c r="E3455" t="s">
        <v>14496</v>
      </c>
      <c r="F3455" t="s">
        <v>14497</v>
      </c>
      <c r="H3455">
        <v>54.457194600000001</v>
      </c>
      <c r="I3455">
        <v>-61.335719400000002</v>
      </c>
      <c r="J3455" s="1" t="str">
        <f t="shared" si="582"/>
        <v>NGR lake sediment grab sample</v>
      </c>
      <c r="K3455" s="1" t="str">
        <f t="shared" si="583"/>
        <v>&lt;177 micron (NGR)</v>
      </c>
      <c r="L3455">
        <v>57</v>
      </c>
      <c r="M3455" t="s">
        <v>127</v>
      </c>
      <c r="N3455">
        <v>1116</v>
      </c>
      <c r="O3455" t="s">
        <v>128</v>
      </c>
      <c r="P3455" t="s">
        <v>232</v>
      </c>
      <c r="Q3455" t="s">
        <v>55</v>
      </c>
      <c r="R3455" t="s">
        <v>153</v>
      </c>
      <c r="S3455" t="s">
        <v>55</v>
      </c>
      <c r="T3455" t="s">
        <v>40</v>
      </c>
      <c r="U3455" t="s">
        <v>789</v>
      </c>
      <c r="V3455" t="s">
        <v>390</v>
      </c>
      <c r="W3455" t="s">
        <v>194</v>
      </c>
      <c r="X3455" t="s">
        <v>339</v>
      </c>
      <c r="Y3455" t="s">
        <v>55</v>
      </c>
      <c r="Z3455" t="s">
        <v>135</v>
      </c>
      <c r="AA3455" t="s">
        <v>135</v>
      </c>
      <c r="AB3455" t="s">
        <v>671</v>
      </c>
      <c r="AC3455" t="s">
        <v>987</v>
      </c>
      <c r="AD3455" t="s">
        <v>45</v>
      </c>
    </row>
    <row r="3456" spans="1:30" hidden="1" x14ac:dyDescent="0.3">
      <c r="A3456" t="s">
        <v>14498</v>
      </c>
      <c r="B3456" t="s">
        <v>14499</v>
      </c>
      <c r="C3456" s="1" t="str">
        <f t="shared" si="577"/>
        <v>21:0506</v>
      </c>
      <c r="D3456" s="1" t="str">
        <f t="shared" si="581"/>
        <v>21:0168</v>
      </c>
      <c r="E3456" t="s">
        <v>14500</v>
      </c>
      <c r="F3456" t="s">
        <v>14501</v>
      </c>
      <c r="H3456">
        <v>54.462776400000003</v>
      </c>
      <c r="I3456">
        <v>-61.2906549</v>
      </c>
      <c r="J3456" s="1" t="str">
        <f t="shared" si="582"/>
        <v>NGR lake sediment grab sample</v>
      </c>
      <c r="K3456" s="1" t="str">
        <f t="shared" si="583"/>
        <v>&lt;177 micron (NGR)</v>
      </c>
      <c r="L3456">
        <v>57</v>
      </c>
      <c r="M3456" t="s">
        <v>142</v>
      </c>
      <c r="N3456">
        <v>1117</v>
      </c>
      <c r="O3456" t="s">
        <v>116</v>
      </c>
      <c r="P3456" t="s">
        <v>69</v>
      </c>
      <c r="Q3456" t="s">
        <v>136</v>
      </c>
      <c r="R3456" t="s">
        <v>67</v>
      </c>
      <c r="S3456" t="s">
        <v>68</v>
      </c>
      <c r="T3456" t="s">
        <v>194</v>
      </c>
      <c r="U3456" t="s">
        <v>321</v>
      </c>
      <c r="V3456" t="s">
        <v>351</v>
      </c>
      <c r="W3456" t="s">
        <v>649</v>
      </c>
      <c r="X3456" t="s">
        <v>70</v>
      </c>
      <c r="Y3456" t="s">
        <v>55</v>
      </c>
      <c r="Z3456" t="s">
        <v>423</v>
      </c>
      <c r="AA3456" t="s">
        <v>204</v>
      </c>
      <c r="AB3456" t="s">
        <v>195</v>
      </c>
      <c r="AC3456" t="s">
        <v>2662</v>
      </c>
      <c r="AD3456" t="s">
        <v>155</v>
      </c>
    </row>
    <row r="3457" spans="1:30" hidden="1" x14ac:dyDescent="0.3">
      <c r="A3457" t="s">
        <v>14502</v>
      </c>
      <c r="B3457" t="s">
        <v>14503</v>
      </c>
      <c r="C3457" s="1" t="str">
        <f t="shared" si="577"/>
        <v>21:0506</v>
      </c>
      <c r="D3457" s="1" t="str">
        <f t="shared" si="581"/>
        <v>21:0168</v>
      </c>
      <c r="E3457" t="s">
        <v>14504</v>
      </c>
      <c r="F3457" t="s">
        <v>14505</v>
      </c>
      <c r="H3457">
        <v>54.454935800000001</v>
      </c>
      <c r="I3457">
        <v>-61.225634700000001</v>
      </c>
      <c r="J3457" s="1" t="str">
        <f t="shared" si="582"/>
        <v>NGR lake sediment grab sample</v>
      </c>
      <c r="K3457" s="1" t="str">
        <f t="shared" si="583"/>
        <v>&lt;177 micron (NGR)</v>
      </c>
      <c r="L3457">
        <v>57</v>
      </c>
      <c r="M3457" t="s">
        <v>150</v>
      </c>
      <c r="N3457">
        <v>1118</v>
      </c>
      <c r="O3457" t="s">
        <v>122</v>
      </c>
      <c r="P3457" t="s">
        <v>103</v>
      </c>
      <c r="Q3457" t="s">
        <v>131</v>
      </c>
      <c r="R3457" t="s">
        <v>103</v>
      </c>
      <c r="S3457" t="s">
        <v>136</v>
      </c>
      <c r="T3457" t="s">
        <v>194</v>
      </c>
      <c r="U3457" t="s">
        <v>4275</v>
      </c>
      <c r="V3457" t="s">
        <v>167</v>
      </c>
      <c r="W3457" t="s">
        <v>167</v>
      </c>
      <c r="X3457" t="s">
        <v>39</v>
      </c>
      <c r="Y3457" t="s">
        <v>136</v>
      </c>
      <c r="Z3457" t="s">
        <v>134</v>
      </c>
      <c r="AA3457" t="s">
        <v>214</v>
      </c>
      <c r="AB3457" t="s">
        <v>2747</v>
      </c>
      <c r="AC3457" t="s">
        <v>740</v>
      </c>
      <c r="AD3457" t="s">
        <v>241</v>
      </c>
    </row>
    <row r="3458" spans="1:30" hidden="1" x14ac:dyDescent="0.3">
      <c r="A3458" t="s">
        <v>14506</v>
      </c>
      <c r="B3458" t="s">
        <v>14507</v>
      </c>
      <c r="C3458" s="1" t="str">
        <f t="shared" si="577"/>
        <v>21:0506</v>
      </c>
      <c r="D3458" s="1" t="str">
        <f t="shared" si="581"/>
        <v>21:0168</v>
      </c>
      <c r="E3458" t="s">
        <v>14508</v>
      </c>
      <c r="F3458" t="s">
        <v>14509</v>
      </c>
      <c r="H3458">
        <v>54.452860800000003</v>
      </c>
      <c r="I3458">
        <v>-61.204436600000001</v>
      </c>
      <c r="J3458" s="1" t="str">
        <f t="shared" si="582"/>
        <v>NGR lake sediment grab sample</v>
      </c>
      <c r="K3458" s="1" t="str">
        <f t="shared" si="583"/>
        <v>&lt;177 micron (NGR)</v>
      </c>
      <c r="L3458">
        <v>57</v>
      </c>
      <c r="M3458" t="s">
        <v>175</v>
      </c>
      <c r="N3458">
        <v>1119</v>
      </c>
      <c r="O3458" t="s">
        <v>48</v>
      </c>
      <c r="P3458" t="s">
        <v>329</v>
      </c>
      <c r="Q3458" t="s">
        <v>136</v>
      </c>
      <c r="R3458" t="s">
        <v>135</v>
      </c>
      <c r="S3458" t="s">
        <v>136</v>
      </c>
      <c r="T3458" t="s">
        <v>40</v>
      </c>
      <c r="U3458" t="s">
        <v>5288</v>
      </c>
      <c r="V3458" t="s">
        <v>70</v>
      </c>
      <c r="W3458" t="s">
        <v>97</v>
      </c>
      <c r="X3458" t="s">
        <v>39</v>
      </c>
      <c r="Y3458" t="s">
        <v>55</v>
      </c>
      <c r="Z3458" t="s">
        <v>35</v>
      </c>
      <c r="AA3458" t="s">
        <v>135</v>
      </c>
      <c r="AB3458" t="s">
        <v>1927</v>
      </c>
      <c r="AC3458" t="s">
        <v>293</v>
      </c>
      <c r="AD3458" t="s">
        <v>122</v>
      </c>
    </row>
    <row r="3459" spans="1:30" hidden="1" x14ac:dyDescent="0.3">
      <c r="A3459" t="s">
        <v>14510</v>
      </c>
      <c r="B3459" t="s">
        <v>14511</v>
      </c>
      <c r="C3459" s="1" t="str">
        <f t="shared" si="577"/>
        <v>21:0506</v>
      </c>
      <c r="D3459" s="1" t="str">
        <f t="shared" si="581"/>
        <v>21:0168</v>
      </c>
      <c r="E3459" t="s">
        <v>14512</v>
      </c>
      <c r="F3459" t="s">
        <v>14513</v>
      </c>
      <c r="H3459">
        <v>54.459258900000002</v>
      </c>
      <c r="I3459">
        <v>-61.1413163</v>
      </c>
      <c r="J3459" s="1" t="str">
        <f t="shared" si="582"/>
        <v>NGR lake sediment grab sample</v>
      </c>
      <c r="K3459" s="1" t="str">
        <f t="shared" si="583"/>
        <v>&lt;177 micron (NGR)</v>
      </c>
      <c r="L3459">
        <v>57</v>
      </c>
      <c r="M3459" t="s">
        <v>184</v>
      </c>
      <c r="N3459">
        <v>1120</v>
      </c>
      <c r="O3459" t="s">
        <v>71</v>
      </c>
      <c r="P3459" t="s">
        <v>129</v>
      </c>
      <c r="Q3459" t="s">
        <v>37</v>
      </c>
      <c r="R3459" t="s">
        <v>66</v>
      </c>
      <c r="S3459" t="s">
        <v>131</v>
      </c>
      <c r="T3459" t="s">
        <v>649</v>
      </c>
      <c r="U3459" t="s">
        <v>1412</v>
      </c>
      <c r="V3459" t="s">
        <v>2108</v>
      </c>
      <c r="W3459" t="s">
        <v>97</v>
      </c>
      <c r="X3459" t="s">
        <v>484</v>
      </c>
      <c r="Y3459" t="s">
        <v>38</v>
      </c>
      <c r="Z3459" t="s">
        <v>134</v>
      </c>
      <c r="AA3459" t="s">
        <v>83</v>
      </c>
      <c r="AB3459" t="s">
        <v>1779</v>
      </c>
      <c r="AC3459" t="s">
        <v>1389</v>
      </c>
      <c r="AD3459" t="s">
        <v>83</v>
      </c>
    </row>
    <row r="3460" spans="1:30" hidden="1" x14ac:dyDescent="0.3">
      <c r="A3460" t="s">
        <v>14514</v>
      </c>
      <c r="B3460" t="s">
        <v>14515</v>
      </c>
      <c r="C3460" s="1" t="str">
        <f t="shared" si="577"/>
        <v>21:0506</v>
      </c>
      <c r="D3460" s="1" t="str">
        <f t="shared" si="581"/>
        <v>21:0168</v>
      </c>
      <c r="E3460" t="s">
        <v>14516</v>
      </c>
      <c r="F3460" t="s">
        <v>14517</v>
      </c>
      <c r="H3460">
        <v>54.465107400000001</v>
      </c>
      <c r="I3460">
        <v>-61.101795099999997</v>
      </c>
      <c r="J3460" s="1" t="str">
        <f t="shared" si="582"/>
        <v>NGR lake sediment grab sample</v>
      </c>
      <c r="K3460" s="1" t="str">
        <f t="shared" si="583"/>
        <v>&lt;177 micron (NGR)</v>
      </c>
      <c r="L3460">
        <v>57</v>
      </c>
      <c r="M3460" t="s">
        <v>191</v>
      </c>
      <c r="N3460">
        <v>1121</v>
      </c>
      <c r="O3460" t="s">
        <v>2422</v>
      </c>
      <c r="P3460" t="s">
        <v>1019</v>
      </c>
      <c r="Q3460" t="s">
        <v>131</v>
      </c>
      <c r="R3460" t="s">
        <v>265</v>
      </c>
      <c r="S3460" t="s">
        <v>38</v>
      </c>
      <c r="T3460" t="s">
        <v>194</v>
      </c>
      <c r="U3460" t="s">
        <v>877</v>
      </c>
      <c r="V3460" t="s">
        <v>233</v>
      </c>
      <c r="W3460" t="s">
        <v>596</v>
      </c>
      <c r="X3460" t="s">
        <v>70</v>
      </c>
      <c r="Y3460" t="s">
        <v>68</v>
      </c>
      <c r="Z3460" t="s">
        <v>164</v>
      </c>
      <c r="AA3460" t="s">
        <v>45</v>
      </c>
      <c r="AB3460" t="s">
        <v>539</v>
      </c>
      <c r="AC3460" t="s">
        <v>11240</v>
      </c>
      <c r="AD3460" t="s">
        <v>115</v>
      </c>
    </row>
    <row r="3461" spans="1:30" hidden="1" x14ac:dyDescent="0.3">
      <c r="A3461" t="s">
        <v>14518</v>
      </c>
      <c r="B3461" t="s">
        <v>14519</v>
      </c>
      <c r="C3461" s="1" t="str">
        <f t="shared" si="577"/>
        <v>21:0506</v>
      </c>
      <c r="D3461" s="1" t="str">
        <f t="shared" si="581"/>
        <v>21:0168</v>
      </c>
      <c r="E3461" t="s">
        <v>14520</v>
      </c>
      <c r="F3461" t="s">
        <v>14521</v>
      </c>
      <c r="H3461">
        <v>54.462182900000002</v>
      </c>
      <c r="I3461">
        <v>-61.031385100000001</v>
      </c>
      <c r="J3461" s="1" t="str">
        <f t="shared" si="582"/>
        <v>NGR lake sediment grab sample</v>
      </c>
      <c r="K3461" s="1" t="str">
        <f t="shared" si="583"/>
        <v>&lt;177 micron (NGR)</v>
      </c>
      <c r="L3461">
        <v>57</v>
      </c>
      <c r="M3461" t="s">
        <v>201</v>
      </c>
      <c r="N3461">
        <v>1122</v>
      </c>
      <c r="O3461" t="s">
        <v>3460</v>
      </c>
      <c r="P3461" t="s">
        <v>3341</v>
      </c>
      <c r="Q3461" t="s">
        <v>176</v>
      </c>
      <c r="R3461" t="s">
        <v>324</v>
      </c>
      <c r="S3461" t="s">
        <v>78</v>
      </c>
      <c r="T3461" t="s">
        <v>94</v>
      </c>
      <c r="U3461" t="s">
        <v>1354</v>
      </c>
      <c r="V3461" t="s">
        <v>901</v>
      </c>
      <c r="W3461" t="s">
        <v>2271</v>
      </c>
      <c r="X3461" t="s">
        <v>1458</v>
      </c>
      <c r="Y3461" t="s">
        <v>131</v>
      </c>
      <c r="Z3461" t="s">
        <v>263</v>
      </c>
      <c r="AA3461" t="s">
        <v>86</v>
      </c>
      <c r="AB3461" t="s">
        <v>84</v>
      </c>
      <c r="AC3461" t="s">
        <v>2662</v>
      </c>
      <c r="AD3461" t="s">
        <v>409</v>
      </c>
    </row>
    <row r="3462" spans="1:30" hidden="1" x14ac:dyDescent="0.3">
      <c r="A3462" t="s">
        <v>14522</v>
      </c>
      <c r="B3462" t="s">
        <v>14523</v>
      </c>
      <c r="C3462" s="1" t="str">
        <f t="shared" si="577"/>
        <v>21:0506</v>
      </c>
      <c r="D3462" s="1" t="str">
        <f t="shared" si="581"/>
        <v>21:0168</v>
      </c>
      <c r="E3462" t="s">
        <v>14524</v>
      </c>
      <c r="F3462" t="s">
        <v>14525</v>
      </c>
      <c r="H3462">
        <v>54.471187</v>
      </c>
      <c r="I3462">
        <v>-61.024053899999998</v>
      </c>
      <c r="J3462" s="1" t="str">
        <f t="shared" si="582"/>
        <v>NGR lake sediment grab sample</v>
      </c>
      <c r="K3462" s="1" t="str">
        <f t="shared" si="583"/>
        <v>&lt;177 micron (NGR)</v>
      </c>
      <c r="L3462">
        <v>57</v>
      </c>
      <c r="M3462" t="s">
        <v>210</v>
      </c>
      <c r="N3462">
        <v>1123</v>
      </c>
      <c r="O3462" t="s">
        <v>1108</v>
      </c>
      <c r="P3462" t="s">
        <v>1241</v>
      </c>
      <c r="Q3462" t="s">
        <v>38</v>
      </c>
      <c r="R3462" t="s">
        <v>129</v>
      </c>
      <c r="S3462" t="s">
        <v>131</v>
      </c>
      <c r="T3462" t="s">
        <v>144</v>
      </c>
      <c r="U3462" t="s">
        <v>4183</v>
      </c>
      <c r="V3462" t="s">
        <v>57</v>
      </c>
      <c r="W3462" t="s">
        <v>620</v>
      </c>
      <c r="X3462" t="s">
        <v>70</v>
      </c>
      <c r="Y3462" t="s">
        <v>55</v>
      </c>
      <c r="Z3462" t="s">
        <v>164</v>
      </c>
      <c r="AA3462" t="s">
        <v>392</v>
      </c>
      <c r="AB3462" t="s">
        <v>300</v>
      </c>
      <c r="AC3462" t="s">
        <v>353</v>
      </c>
      <c r="AD3462" t="s">
        <v>196</v>
      </c>
    </row>
    <row r="3463" spans="1:30" hidden="1" x14ac:dyDescent="0.3">
      <c r="A3463" t="s">
        <v>14526</v>
      </c>
      <c r="B3463" t="s">
        <v>14527</v>
      </c>
      <c r="C3463" s="1" t="str">
        <f t="shared" si="577"/>
        <v>21:0506</v>
      </c>
      <c r="D3463" s="1" t="str">
        <f t="shared" si="581"/>
        <v>21:0168</v>
      </c>
      <c r="E3463" t="s">
        <v>14528</v>
      </c>
      <c r="F3463" t="s">
        <v>14529</v>
      </c>
      <c r="H3463">
        <v>54.475462999999998</v>
      </c>
      <c r="I3463">
        <v>-60.979857799999998</v>
      </c>
      <c r="J3463" s="1" t="str">
        <f t="shared" si="582"/>
        <v>NGR lake sediment grab sample</v>
      </c>
      <c r="K3463" s="1" t="str">
        <f t="shared" si="583"/>
        <v>&lt;177 micron (NGR)</v>
      </c>
      <c r="L3463">
        <v>57</v>
      </c>
      <c r="M3463" t="s">
        <v>221</v>
      </c>
      <c r="N3463">
        <v>1124</v>
      </c>
      <c r="O3463" t="s">
        <v>478</v>
      </c>
      <c r="P3463" t="s">
        <v>151</v>
      </c>
      <c r="Q3463" t="s">
        <v>38</v>
      </c>
      <c r="R3463" t="s">
        <v>77</v>
      </c>
      <c r="S3463" t="s">
        <v>131</v>
      </c>
      <c r="T3463" t="s">
        <v>194</v>
      </c>
      <c r="U3463" t="s">
        <v>11964</v>
      </c>
      <c r="V3463" t="s">
        <v>2722</v>
      </c>
      <c r="W3463" t="s">
        <v>1503</v>
      </c>
      <c r="X3463" t="s">
        <v>38</v>
      </c>
      <c r="Y3463" t="s">
        <v>37</v>
      </c>
      <c r="Z3463" t="s">
        <v>204</v>
      </c>
      <c r="AA3463" t="s">
        <v>392</v>
      </c>
      <c r="AB3463" t="s">
        <v>655</v>
      </c>
      <c r="AC3463" t="s">
        <v>266</v>
      </c>
      <c r="AD3463" t="s">
        <v>196</v>
      </c>
    </row>
    <row r="3464" spans="1:30" hidden="1" x14ac:dyDescent="0.3">
      <c r="A3464" t="s">
        <v>14530</v>
      </c>
      <c r="B3464" t="s">
        <v>14531</v>
      </c>
      <c r="C3464" s="1" t="str">
        <f t="shared" si="577"/>
        <v>21:0506</v>
      </c>
      <c r="D3464" s="1" t="str">
        <f t="shared" si="581"/>
        <v>21:0168</v>
      </c>
      <c r="E3464" t="s">
        <v>14532</v>
      </c>
      <c r="F3464" t="s">
        <v>14533</v>
      </c>
      <c r="H3464">
        <v>54.518028000000001</v>
      </c>
      <c r="I3464">
        <v>-60.957530800000001</v>
      </c>
      <c r="J3464" s="1" t="str">
        <f t="shared" si="582"/>
        <v>NGR lake sediment grab sample</v>
      </c>
      <c r="K3464" s="1" t="str">
        <f t="shared" si="583"/>
        <v>&lt;177 micron (NGR)</v>
      </c>
      <c r="L3464">
        <v>57</v>
      </c>
      <c r="M3464" t="s">
        <v>230</v>
      </c>
      <c r="N3464">
        <v>1125</v>
      </c>
      <c r="O3464" t="s">
        <v>71</v>
      </c>
      <c r="P3464" t="s">
        <v>364</v>
      </c>
      <c r="Q3464" t="s">
        <v>68</v>
      </c>
      <c r="R3464" t="s">
        <v>329</v>
      </c>
      <c r="S3464" t="s">
        <v>185</v>
      </c>
      <c r="T3464" t="s">
        <v>194</v>
      </c>
      <c r="U3464" t="s">
        <v>1666</v>
      </c>
      <c r="V3464" t="s">
        <v>714</v>
      </c>
      <c r="W3464" t="s">
        <v>248</v>
      </c>
      <c r="X3464" t="s">
        <v>484</v>
      </c>
      <c r="Y3464" t="s">
        <v>37</v>
      </c>
      <c r="Z3464" t="s">
        <v>204</v>
      </c>
      <c r="AA3464" t="s">
        <v>214</v>
      </c>
      <c r="AB3464" t="s">
        <v>2662</v>
      </c>
      <c r="AC3464" t="s">
        <v>1736</v>
      </c>
      <c r="AD3464" t="s">
        <v>170</v>
      </c>
    </row>
    <row r="3465" spans="1:30" hidden="1" x14ac:dyDescent="0.3">
      <c r="A3465" t="s">
        <v>14534</v>
      </c>
      <c r="B3465" t="s">
        <v>14535</v>
      </c>
      <c r="C3465" s="1" t="str">
        <f t="shared" ref="C3465:C3528" si="584">HYPERLINK("http://geochem.nrcan.gc.ca/cdogs/content/bdl/bdl210508_e.htm", "21:0508")</f>
        <v>21:0508</v>
      </c>
      <c r="D3465" s="1" t="str">
        <f t="shared" ref="D3465:D3483" si="585">HYPERLINK("http://geochem.nrcan.gc.ca/cdogs/content/svy/svy210169_e.htm", "21:0169")</f>
        <v>21:0169</v>
      </c>
      <c r="E3465" t="s">
        <v>14536</v>
      </c>
      <c r="F3465" t="s">
        <v>14537</v>
      </c>
      <c r="H3465">
        <v>54.176043700000001</v>
      </c>
      <c r="I3465">
        <v>-62.974839899999999</v>
      </c>
      <c r="J3465" s="1" t="str">
        <f t="shared" si="582"/>
        <v>NGR lake sediment grab sample</v>
      </c>
      <c r="K3465" s="1" t="str">
        <f t="shared" si="583"/>
        <v>&lt;177 micron (NGR)</v>
      </c>
      <c r="L3465">
        <v>1</v>
      </c>
      <c r="M3465" t="s">
        <v>34</v>
      </c>
      <c r="N3465">
        <v>1</v>
      </c>
      <c r="O3465" t="s">
        <v>676</v>
      </c>
      <c r="P3465" t="s">
        <v>67</v>
      </c>
      <c r="Q3465" t="s">
        <v>55</v>
      </c>
      <c r="R3465" t="s">
        <v>202</v>
      </c>
      <c r="S3465" t="s">
        <v>39</v>
      </c>
      <c r="T3465" t="s">
        <v>40</v>
      </c>
      <c r="U3465" t="s">
        <v>58</v>
      </c>
      <c r="V3465" t="s">
        <v>649</v>
      </c>
      <c r="W3465" t="s">
        <v>194</v>
      </c>
      <c r="X3465" t="s">
        <v>179</v>
      </c>
      <c r="Y3465" t="s">
        <v>95</v>
      </c>
      <c r="Z3465" t="s">
        <v>185</v>
      </c>
      <c r="AA3465" t="s">
        <v>258</v>
      </c>
      <c r="AB3465" t="s">
        <v>1842</v>
      </c>
      <c r="AC3465" t="s">
        <v>2776</v>
      </c>
      <c r="AD3465" t="s">
        <v>45</v>
      </c>
    </row>
    <row r="3466" spans="1:30" hidden="1" x14ac:dyDescent="0.3">
      <c r="A3466" t="s">
        <v>14538</v>
      </c>
      <c r="B3466" t="s">
        <v>14539</v>
      </c>
      <c r="C3466" s="1" t="str">
        <f t="shared" si="584"/>
        <v>21:0508</v>
      </c>
      <c r="D3466" s="1" t="str">
        <f t="shared" si="585"/>
        <v>21:0169</v>
      </c>
      <c r="E3466" t="s">
        <v>14540</v>
      </c>
      <c r="F3466" t="s">
        <v>14541</v>
      </c>
      <c r="H3466">
        <v>54.168952099999998</v>
      </c>
      <c r="I3466">
        <v>-63.018284800000004</v>
      </c>
      <c r="J3466" s="1" t="str">
        <f t="shared" si="582"/>
        <v>NGR lake sediment grab sample</v>
      </c>
      <c r="K3466" s="1" t="str">
        <f t="shared" si="583"/>
        <v>&lt;177 micron (NGR)</v>
      </c>
      <c r="L3466">
        <v>1</v>
      </c>
      <c r="M3466" t="s">
        <v>76</v>
      </c>
      <c r="N3466">
        <v>2</v>
      </c>
      <c r="O3466" t="s">
        <v>115</v>
      </c>
      <c r="P3466" t="s">
        <v>130</v>
      </c>
      <c r="Q3466" t="s">
        <v>95</v>
      </c>
      <c r="R3466" t="s">
        <v>153</v>
      </c>
      <c r="S3466" t="s">
        <v>153</v>
      </c>
      <c r="T3466" t="s">
        <v>40</v>
      </c>
      <c r="U3466" t="s">
        <v>14542</v>
      </c>
      <c r="V3466" t="s">
        <v>136</v>
      </c>
      <c r="W3466" t="s">
        <v>194</v>
      </c>
      <c r="X3466" t="s">
        <v>301</v>
      </c>
      <c r="Y3466" t="s">
        <v>176</v>
      </c>
      <c r="Z3466" t="s">
        <v>314</v>
      </c>
      <c r="AA3466" t="s">
        <v>58</v>
      </c>
      <c r="AB3466" t="s">
        <v>1715</v>
      </c>
      <c r="AC3466" t="s">
        <v>479</v>
      </c>
      <c r="AD3466" t="s">
        <v>71</v>
      </c>
    </row>
    <row r="3467" spans="1:30" hidden="1" x14ac:dyDescent="0.3">
      <c r="A3467" t="s">
        <v>14543</v>
      </c>
      <c r="B3467" t="s">
        <v>14544</v>
      </c>
      <c r="C3467" s="1" t="str">
        <f t="shared" si="584"/>
        <v>21:0508</v>
      </c>
      <c r="D3467" s="1" t="str">
        <f t="shared" si="585"/>
        <v>21:0169</v>
      </c>
      <c r="E3467" t="s">
        <v>14536</v>
      </c>
      <c r="F3467" t="s">
        <v>14545</v>
      </c>
      <c r="H3467">
        <v>54.176043700000001</v>
      </c>
      <c r="I3467">
        <v>-62.974839899999999</v>
      </c>
      <c r="J3467" s="1" t="str">
        <f t="shared" si="582"/>
        <v>NGR lake sediment grab sample</v>
      </c>
      <c r="K3467" s="1" t="str">
        <f t="shared" si="583"/>
        <v>&lt;177 micron (NGR)</v>
      </c>
      <c r="L3467">
        <v>1</v>
      </c>
      <c r="M3467" t="s">
        <v>52</v>
      </c>
      <c r="N3467">
        <v>3</v>
      </c>
      <c r="O3467" t="s">
        <v>2493</v>
      </c>
      <c r="P3467" t="s">
        <v>164</v>
      </c>
      <c r="Q3467" t="s">
        <v>55</v>
      </c>
      <c r="R3467" t="s">
        <v>176</v>
      </c>
      <c r="S3467" t="s">
        <v>39</v>
      </c>
      <c r="T3467" t="s">
        <v>40</v>
      </c>
      <c r="U3467" t="s">
        <v>1019</v>
      </c>
      <c r="V3467" t="s">
        <v>233</v>
      </c>
      <c r="W3467" t="s">
        <v>40</v>
      </c>
      <c r="X3467" t="s">
        <v>179</v>
      </c>
      <c r="Y3467" t="s">
        <v>55</v>
      </c>
      <c r="Z3467" t="s">
        <v>185</v>
      </c>
      <c r="AA3467" t="s">
        <v>45</v>
      </c>
      <c r="AB3467" t="s">
        <v>8655</v>
      </c>
      <c r="AC3467" t="s">
        <v>901</v>
      </c>
      <c r="AD3467" t="s">
        <v>258</v>
      </c>
    </row>
    <row r="3468" spans="1:30" hidden="1" x14ac:dyDescent="0.3">
      <c r="A3468" t="s">
        <v>14546</v>
      </c>
      <c r="B3468" t="s">
        <v>14547</v>
      </c>
      <c r="C3468" s="1" t="str">
        <f t="shared" si="584"/>
        <v>21:0508</v>
      </c>
      <c r="D3468" s="1" t="str">
        <f t="shared" si="585"/>
        <v>21:0169</v>
      </c>
      <c r="E3468" t="s">
        <v>14536</v>
      </c>
      <c r="F3468" t="s">
        <v>14548</v>
      </c>
      <c r="H3468">
        <v>54.176043700000001</v>
      </c>
      <c r="I3468">
        <v>-62.974839899999999</v>
      </c>
      <c r="J3468" s="1" t="str">
        <f t="shared" si="582"/>
        <v>NGR lake sediment grab sample</v>
      </c>
      <c r="K3468" s="1" t="str">
        <f t="shared" si="583"/>
        <v>&lt;177 micron (NGR)</v>
      </c>
      <c r="L3468">
        <v>1</v>
      </c>
      <c r="M3468" t="s">
        <v>65</v>
      </c>
      <c r="N3468">
        <v>4</v>
      </c>
      <c r="O3468" t="s">
        <v>45</v>
      </c>
      <c r="P3468" t="s">
        <v>54</v>
      </c>
      <c r="Q3468" t="s">
        <v>39</v>
      </c>
      <c r="R3468" t="s">
        <v>79</v>
      </c>
      <c r="S3468" t="s">
        <v>39</v>
      </c>
      <c r="T3468" t="s">
        <v>40</v>
      </c>
      <c r="U3468" t="s">
        <v>58</v>
      </c>
      <c r="V3468" t="s">
        <v>649</v>
      </c>
      <c r="W3468" t="s">
        <v>117</v>
      </c>
      <c r="X3468" t="s">
        <v>43</v>
      </c>
      <c r="Y3468" t="s">
        <v>39</v>
      </c>
      <c r="Z3468" t="s">
        <v>153</v>
      </c>
      <c r="AA3468" t="s">
        <v>58</v>
      </c>
      <c r="AB3468" t="s">
        <v>1940</v>
      </c>
      <c r="AC3468" t="s">
        <v>136</v>
      </c>
      <c r="AD3468" t="s">
        <v>258</v>
      </c>
    </row>
    <row r="3469" spans="1:30" hidden="1" x14ac:dyDescent="0.3">
      <c r="A3469" t="s">
        <v>14549</v>
      </c>
      <c r="B3469" t="s">
        <v>14550</v>
      </c>
      <c r="C3469" s="1" t="str">
        <f t="shared" si="584"/>
        <v>21:0508</v>
      </c>
      <c r="D3469" s="1" t="str">
        <f t="shared" si="585"/>
        <v>21:0169</v>
      </c>
      <c r="E3469" t="s">
        <v>14551</v>
      </c>
      <c r="F3469" t="s">
        <v>14552</v>
      </c>
      <c r="H3469">
        <v>54.178925499999998</v>
      </c>
      <c r="I3469">
        <v>-62.921212500000003</v>
      </c>
      <c r="J3469" s="1" t="str">
        <f t="shared" si="582"/>
        <v>NGR lake sediment grab sample</v>
      </c>
      <c r="K3469" s="1" t="str">
        <f t="shared" si="583"/>
        <v>&lt;177 micron (NGR)</v>
      </c>
      <c r="L3469">
        <v>1</v>
      </c>
      <c r="M3469" t="s">
        <v>91</v>
      </c>
      <c r="N3469">
        <v>5</v>
      </c>
      <c r="O3469" t="s">
        <v>304</v>
      </c>
      <c r="P3469" t="s">
        <v>176</v>
      </c>
      <c r="Q3469" t="s">
        <v>95</v>
      </c>
      <c r="R3469" t="s">
        <v>131</v>
      </c>
      <c r="S3469" t="s">
        <v>95</v>
      </c>
      <c r="T3469" t="s">
        <v>40</v>
      </c>
      <c r="U3469" t="s">
        <v>134</v>
      </c>
      <c r="V3469" t="s">
        <v>2296</v>
      </c>
      <c r="W3469" t="s">
        <v>194</v>
      </c>
      <c r="X3469" t="s">
        <v>43</v>
      </c>
      <c r="Y3469" t="s">
        <v>55</v>
      </c>
      <c r="Z3469" t="s">
        <v>185</v>
      </c>
      <c r="AA3469" t="s">
        <v>258</v>
      </c>
      <c r="AB3469" t="s">
        <v>1932</v>
      </c>
      <c r="AC3469" t="s">
        <v>631</v>
      </c>
      <c r="AD3469" t="s">
        <v>58</v>
      </c>
    </row>
    <row r="3470" spans="1:30" hidden="1" x14ac:dyDescent="0.3">
      <c r="A3470" t="s">
        <v>14553</v>
      </c>
      <c r="B3470" t="s">
        <v>14554</v>
      </c>
      <c r="C3470" s="1" t="str">
        <f t="shared" si="584"/>
        <v>21:0508</v>
      </c>
      <c r="D3470" s="1" t="str">
        <f t="shared" si="585"/>
        <v>21:0169</v>
      </c>
      <c r="E3470" t="s">
        <v>14555</v>
      </c>
      <c r="F3470" t="s">
        <v>14556</v>
      </c>
      <c r="H3470">
        <v>54.169842199999998</v>
      </c>
      <c r="I3470">
        <v>-62.841725699999998</v>
      </c>
      <c r="J3470" s="1" t="str">
        <f t="shared" si="582"/>
        <v>NGR lake sediment grab sample</v>
      </c>
      <c r="K3470" s="1" t="str">
        <f t="shared" si="583"/>
        <v>&lt;177 micron (NGR)</v>
      </c>
      <c r="L3470">
        <v>1</v>
      </c>
      <c r="M3470" t="s">
        <v>102</v>
      </c>
      <c r="N3470">
        <v>6</v>
      </c>
      <c r="O3470" t="s">
        <v>524</v>
      </c>
      <c r="P3470" t="s">
        <v>135</v>
      </c>
      <c r="Q3470" t="s">
        <v>95</v>
      </c>
      <c r="R3470" t="s">
        <v>153</v>
      </c>
      <c r="S3470" t="s">
        <v>68</v>
      </c>
      <c r="T3470" t="s">
        <v>194</v>
      </c>
      <c r="U3470" t="s">
        <v>9964</v>
      </c>
      <c r="V3470" t="s">
        <v>293</v>
      </c>
      <c r="W3470" t="s">
        <v>194</v>
      </c>
      <c r="X3470" t="s">
        <v>131</v>
      </c>
      <c r="Y3470" t="s">
        <v>119</v>
      </c>
      <c r="Z3470" t="s">
        <v>392</v>
      </c>
      <c r="AA3470" t="s">
        <v>115</v>
      </c>
      <c r="AB3470" t="s">
        <v>695</v>
      </c>
      <c r="AC3470" t="s">
        <v>12797</v>
      </c>
      <c r="AD3470" t="s">
        <v>155</v>
      </c>
    </row>
    <row r="3471" spans="1:30" hidden="1" x14ac:dyDescent="0.3">
      <c r="A3471" t="s">
        <v>14557</v>
      </c>
      <c r="B3471" t="s">
        <v>14558</v>
      </c>
      <c r="C3471" s="1" t="str">
        <f t="shared" si="584"/>
        <v>21:0508</v>
      </c>
      <c r="D3471" s="1" t="str">
        <f t="shared" si="585"/>
        <v>21:0169</v>
      </c>
      <c r="E3471" t="s">
        <v>14559</v>
      </c>
      <c r="F3471" t="s">
        <v>14560</v>
      </c>
      <c r="H3471">
        <v>54.1394606</v>
      </c>
      <c r="I3471">
        <v>-62.851716699999997</v>
      </c>
      <c r="J3471" s="1" t="str">
        <f t="shared" si="582"/>
        <v>NGR lake sediment grab sample</v>
      </c>
      <c r="K3471" s="1" t="str">
        <f t="shared" si="583"/>
        <v>&lt;177 micron (NGR)</v>
      </c>
      <c r="L3471">
        <v>1</v>
      </c>
      <c r="M3471" t="s">
        <v>113</v>
      </c>
      <c r="N3471">
        <v>7</v>
      </c>
      <c r="O3471" t="s">
        <v>222</v>
      </c>
      <c r="P3471" t="s">
        <v>165</v>
      </c>
      <c r="Q3471" t="s">
        <v>95</v>
      </c>
      <c r="R3471" t="s">
        <v>153</v>
      </c>
      <c r="S3471" t="s">
        <v>92</v>
      </c>
      <c r="T3471" t="s">
        <v>40</v>
      </c>
      <c r="U3471" t="s">
        <v>1241</v>
      </c>
      <c r="V3471" t="s">
        <v>167</v>
      </c>
      <c r="W3471" t="s">
        <v>194</v>
      </c>
      <c r="X3471" t="s">
        <v>339</v>
      </c>
      <c r="Y3471" t="s">
        <v>79</v>
      </c>
      <c r="Z3471" t="s">
        <v>44</v>
      </c>
      <c r="AA3471" t="s">
        <v>44</v>
      </c>
      <c r="AB3471" t="s">
        <v>2003</v>
      </c>
      <c r="AC3471" t="s">
        <v>6583</v>
      </c>
      <c r="AD3471" t="s">
        <v>107</v>
      </c>
    </row>
    <row r="3472" spans="1:30" hidden="1" x14ac:dyDescent="0.3">
      <c r="A3472" t="s">
        <v>14561</v>
      </c>
      <c r="B3472" t="s">
        <v>14562</v>
      </c>
      <c r="C3472" s="1" t="str">
        <f t="shared" si="584"/>
        <v>21:0508</v>
      </c>
      <c r="D3472" s="1" t="str">
        <f t="shared" si="585"/>
        <v>21:0169</v>
      </c>
      <c r="E3472" t="s">
        <v>14563</v>
      </c>
      <c r="F3472" t="s">
        <v>14564</v>
      </c>
      <c r="H3472">
        <v>54.141022200000002</v>
      </c>
      <c r="I3472">
        <v>-62.798528599999997</v>
      </c>
      <c r="J3472" s="1" t="str">
        <f t="shared" si="582"/>
        <v>NGR lake sediment grab sample</v>
      </c>
      <c r="K3472" s="1" t="str">
        <f t="shared" si="583"/>
        <v>&lt;177 micron (NGR)</v>
      </c>
      <c r="L3472">
        <v>1</v>
      </c>
      <c r="M3472" t="s">
        <v>127</v>
      </c>
      <c r="N3472">
        <v>8</v>
      </c>
      <c r="O3472" t="s">
        <v>69</v>
      </c>
      <c r="P3472" t="s">
        <v>128</v>
      </c>
      <c r="Q3472" t="s">
        <v>95</v>
      </c>
      <c r="R3472" t="s">
        <v>153</v>
      </c>
      <c r="S3472" t="s">
        <v>38</v>
      </c>
      <c r="T3472" t="s">
        <v>194</v>
      </c>
      <c r="U3472" t="s">
        <v>1901</v>
      </c>
      <c r="V3472" t="s">
        <v>313</v>
      </c>
      <c r="W3472" t="s">
        <v>194</v>
      </c>
      <c r="X3472" t="s">
        <v>131</v>
      </c>
      <c r="Y3472" t="s">
        <v>55</v>
      </c>
      <c r="Z3472" t="s">
        <v>45</v>
      </c>
      <c r="AA3472" t="s">
        <v>258</v>
      </c>
      <c r="AB3472" t="s">
        <v>582</v>
      </c>
      <c r="AC3472" t="s">
        <v>10811</v>
      </c>
      <c r="AD3472" t="s">
        <v>196</v>
      </c>
    </row>
    <row r="3473" spans="1:30" hidden="1" x14ac:dyDescent="0.3">
      <c r="A3473" t="s">
        <v>14565</v>
      </c>
      <c r="B3473" t="s">
        <v>14566</v>
      </c>
      <c r="C3473" s="1" t="str">
        <f t="shared" si="584"/>
        <v>21:0508</v>
      </c>
      <c r="D3473" s="1" t="str">
        <f t="shared" si="585"/>
        <v>21:0169</v>
      </c>
      <c r="E3473" t="s">
        <v>14567</v>
      </c>
      <c r="F3473" t="s">
        <v>14568</v>
      </c>
      <c r="H3473">
        <v>54.117947800000003</v>
      </c>
      <c r="I3473">
        <v>-62.806980299999999</v>
      </c>
      <c r="J3473" s="1" t="str">
        <f t="shared" si="582"/>
        <v>NGR lake sediment grab sample</v>
      </c>
      <c r="K3473" s="1" t="str">
        <f t="shared" si="583"/>
        <v>&lt;177 micron (NGR)</v>
      </c>
      <c r="L3473">
        <v>1</v>
      </c>
      <c r="M3473" t="s">
        <v>142</v>
      </c>
      <c r="N3473">
        <v>9</v>
      </c>
      <c r="O3473" t="s">
        <v>1665</v>
      </c>
      <c r="P3473" t="s">
        <v>36</v>
      </c>
      <c r="Q3473" t="s">
        <v>39</v>
      </c>
      <c r="R3473" t="s">
        <v>92</v>
      </c>
      <c r="S3473" t="s">
        <v>153</v>
      </c>
      <c r="T3473" t="s">
        <v>40</v>
      </c>
      <c r="U3473" t="s">
        <v>3428</v>
      </c>
      <c r="V3473" t="s">
        <v>213</v>
      </c>
      <c r="W3473" t="s">
        <v>40</v>
      </c>
      <c r="X3473" t="s">
        <v>136</v>
      </c>
      <c r="Y3473" t="s">
        <v>37</v>
      </c>
      <c r="Z3473" t="s">
        <v>45</v>
      </c>
      <c r="AA3473" t="s">
        <v>45</v>
      </c>
      <c r="AB3473" t="s">
        <v>1927</v>
      </c>
      <c r="AC3473" t="s">
        <v>2633</v>
      </c>
      <c r="AD3473" t="s">
        <v>438</v>
      </c>
    </row>
    <row r="3474" spans="1:30" hidden="1" x14ac:dyDescent="0.3">
      <c r="A3474" t="s">
        <v>14569</v>
      </c>
      <c r="B3474" t="s">
        <v>14570</v>
      </c>
      <c r="C3474" s="1" t="str">
        <f t="shared" si="584"/>
        <v>21:0508</v>
      </c>
      <c r="D3474" s="1" t="str">
        <f t="shared" si="585"/>
        <v>21:0169</v>
      </c>
      <c r="E3474" t="s">
        <v>14571</v>
      </c>
      <c r="F3474" t="s">
        <v>14572</v>
      </c>
      <c r="H3474">
        <v>54.073587199999999</v>
      </c>
      <c r="I3474">
        <v>-62.743480300000002</v>
      </c>
      <c r="J3474" s="1" t="str">
        <f t="shared" si="582"/>
        <v>NGR lake sediment grab sample</v>
      </c>
      <c r="K3474" s="1" t="str">
        <f t="shared" si="583"/>
        <v>&lt;177 micron (NGR)</v>
      </c>
      <c r="L3474">
        <v>1</v>
      </c>
      <c r="M3474" t="s">
        <v>150</v>
      </c>
      <c r="N3474">
        <v>10</v>
      </c>
      <c r="O3474" t="s">
        <v>1108</v>
      </c>
      <c r="P3474" t="s">
        <v>164</v>
      </c>
      <c r="Q3474" t="s">
        <v>95</v>
      </c>
      <c r="R3474" t="s">
        <v>153</v>
      </c>
      <c r="S3474" t="s">
        <v>176</v>
      </c>
      <c r="T3474" t="s">
        <v>40</v>
      </c>
      <c r="U3474" t="s">
        <v>5111</v>
      </c>
      <c r="V3474" t="s">
        <v>153</v>
      </c>
      <c r="W3474" t="s">
        <v>649</v>
      </c>
      <c r="X3474" t="s">
        <v>484</v>
      </c>
      <c r="Y3474" t="s">
        <v>169</v>
      </c>
      <c r="Z3474" t="s">
        <v>82</v>
      </c>
      <c r="AA3474" t="s">
        <v>314</v>
      </c>
      <c r="AB3474" t="s">
        <v>936</v>
      </c>
      <c r="AC3474" t="s">
        <v>6276</v>
      </c>
      <c r="AD3474" t="s">
        <v>354</v>
      </c>
    </row>
    <row r="3475" spans="1:30" hidden="1" x14ac:dyDescent="0.3">
      <c r="A3475" t="s">
        <v>14573</v>
      </c>
      <c r="B3475" t="s">
        <v>14574</v>
      </c>
      <c r="C3475" s="1" t="str">
        <f t="shared" si="584"/>
        <v>21:0508</v>
      </c>
      <c r="D3475" s="1" t="str">
        <f t="shared" si="585"/>
        <v>21:0169</v>
      </c>
      <c r="E3475" t="s">
        <v>14575</v>
      </c>
      <c r="F3475" t="s">
        <v>14576</v>
      </c>
      <c r="H3475">
        <v>54.041945499999997</v>
      </c>
      <c r="I3475">
        <v>-62.740541</v>
      </c>
      <c r="J3475" s="1" t="str">
        <f t="shared" si="582"/>
        <v>NGR lake sediment grab sample</v>
      </c>
      <c r="K3475" s="1" t="str">
        <f t="shared" si="583"/>
        <v>&lt;177 micron (NGR)</v>
      </c>
      <c r="L3475">
        <v>1</v>
      </c>
      <c r="M3475" t="s">
        <v>175</v>
      </c>
      <c r="N3475">
        <v>11</v>
      </c>
      <c r="O3475" t="s">
        <v>391</v>
      </c>
      <c r="P3475" t="s">
        <v>202</v>
      </c>
      <c r="Q3475" t="s">
        <v>39</v>
      </c>
      <c r="R3475" t="s">
        <v>38</v>
      </c>
      <c r="S3475" t="s">
        <v>136</v>
      </c>
      <c r="T3475" t="s">
        <v>40</v>
      </c>
      <c r="U3475" t="s">
        <v>1139</v>
      </c>
      <c r="V3475" t="s">
        <v>144</v>
      </c>
      <c r="W3475" t="s">
        <v>194</v>
      </c>
      <c r="X3475" t="s">
        <v>70</v>
      </c>
      <c r="Y3475" t="s">
        <v>55</v>
      </c>
      <c r="Z3475" t="s">
        <v>35</v>
      </c>
      <c r="AA3475" t="s">
        <v>58</v>
      </c>
      <c r="AB3475" t="s">
        <v>134</v>
      </c>
      <c r="AC3475" t="s">
        <v>4178</v>
      </c>
      <c r="AD3475" t="s">
        <v>196</v>
      </c>
    </row>
    <row r="3476" spans="1:30" hidden="1" x14ac:dyDescent="0.3">
      <c r="A3476" t="s">
        <v>14577</v>
      </c>
      <c r="B3476" t="s">
        <v>14578</v>
      </c>
      <c r="C3476" s="1" t="str">
        <f t="shared" si="584"/>
        <v>21:0508</v>
      </c>
      <c r="D3476" s="1" t="str">
        <f t="shared" si="585"/>
        <v>21:0169</v>
      </c>
      <c r="E3476" t="s">
        <v>14579</v>
      </c>
      <c r="F3476" t="s">
        <v>14580</v>
      </c>
      <c r="H3476">
        <v>54.025329399999997</v>
      </c>
      <c r="I3476">
        <v>-62.7500766</v>
      </c>
      <c r="J3476" s="1" t="str">
        <f t="shared" si="582"/>
        <v>NGR lake sediment grab sample</v>
      </c>
      <c r="K3476" s="1" t="str">
        <f t="shared" si="583"/>
        <v>&lt;177 micron (NGR)</v>
      </c>
      <c r="L3476">
        <v>1</v>
      </c>
      <c r="M3476" t="s">
        <v>184</v>
      </c>
      <c r="N3476">
        <v>12</v>
      </c>
      <c r="O3476" t="s">
        <v>45</v>
      </c>
      <c r="P3476" t="s">
        <v>165</v>
      </c>
      <c r="Q3476" t="s">
        <v>39</v>
      </c>
      <c r="R3476" t="s">
        <v>131</v>
      </c>
      <c r="S3476" t="s">
        <v>92</v>
      </c>
      <c r="T3476" t="s">
        <v>40</v>
      </c>
      <c r="U3476" t="s">
        <v>308</v>
      </c>
      <c r="V3476" t="s">
        <v>740</v>
      </c>
      <c r="W3476" t="s">
        <v>40</v>
      </c>
      <c r="X3476" t="s">
        <v>484</v>
      </c>
      <c r="Y3476" t="s">
        <v>68</v>
      </c>
      <c r="Z3476" t="s">
        <v>214</v>
      </c>
      <c r="AA3476" t="s">
        <v>44</v>
      </c>
      <c r="AB3476" t="s">
        <v>695</v>
      </c>
      <c r="AC3476" t="s">
        <v>485</v>
      </c>
      <c r="AD3476" t="s">
        <v>392</v>
      </c>
    </row>
    <row r="3477" spans="1:30" hidden="1" x14ac:dyDescent="0.3">
      <c r="A3477" t="s">
        <v>14581</v>
      </c>
      <c r="B3477" t="s">
        <v>14582</v>
      </c>
      <c r="C3477" s="1" t="str">
        <f t="shared" si="584"/>
        <v>21:0508</v>
      </c>
      <c r="D3477" s="1" t="str">
        <f t="shared" si="585"/>
        <v>21:0169</v>
      </c>
      <c r="E3477" t="s">
        <v>14583</v>
      </c>
      <c r="F3477" t="s">
        <v>14584</v>
      </c>
      <c r="H3477">
        <v>54.014617399999999</v>
      </c>
      <c r="I3477">
        <v>-62.676671900000002</v>
      </c>
      <c r="J3477" s="1" t="str">
        <f t="shared" si="582"/>
        <v>NGR lake sediment grab sample</v>
      </c>
      <c r="K3477" s="1" t="str">
        <f t="shared" si="583"/>
        <v>&lt;177 micron (NGR)</v>
      </c>
      <c r="L3477">
        <v>1</v>
      </c>
      <c r="M3477" t="s">
        <v>191</v>
      </c>
      <c r="N3477">
        <v>13</v>
      </c>
      <c r="O3477" t="s">
        <v>1236</v>
      </c>
      <c r="P3477" t="s">
        <v>169</v>
      </c>
      <c r="Q3477" t="s">
        <v>104</v>
      </c>
      <c r="R3477" t="s">
        <v>92</v>
      </c>
      <c r="S3477" t="s">
        <v>79</v>
      </c>
      <c r="T3477" t="s">
        <v>40</v>
      </c>
      <c r="U3477" t="s">
        <v>9555</v>
      </c>
      <c r="V3477" t="s">
        <v>3439</v>
      </c>
      <c r="W3477" t="s">
        <v>144</v>
      </c>
      <c r="X3477" t="s">
        <v>39</v>
      </c>
      <c r="Y3477" t="s">
        <v>67</v>
      </c>
      <c r="Z3477" t="s">
        <v>214</v>
      </c>
      <c r="AA3477" t="s">
        <v>258</v>
      </c>
      <c r="AB3477" t="s">
        <v>1579</v>
      </c>
      <c r="AC3477" t="s">
        <v>2513</v>
      </c>
      <c r="AD3477" t="s">
        <v>1529</v>
      </c>
    </row>
    <row r="3478" spans="1:30" hidden="1" x14ac:dyDescent="0.3">
      <c r="A3478" t="s">
        <v>14585</v>
      </c>
      <c r="B3478" t="s">
        <v>14586</v>
      </c>
      <c r="C3478" s="1" t="str">
        <f t="shared" si="584"/>
        <v>21:0508</v>
      </c>
      <c r="D3478" s="1" t="str">
        <f t="shared" si="585"/>
        <v>21:0169</v>
      </c>
      <c r="E3478" t="s">
        <v>14587</v>
      </c>
      <c r="F3478" t="s">
        <v>14588</v>
      </c>
      <c r="H3478">
        <v>54.0083135</v>
      </c>
      <c r="I3478">
        <v>-62.626666</v>
      </c>
      <c r="J3478" s="1" t="str">
        <f t="shared" si="582"/>
        <v>NGR lake sediment grab sample</v>
      </c>
      <c r="K3478" s="1" t="str">
        <f t="shared" si="583"/>
        <v>&lt;177 micron (NGR)</v>
      </c>
      <c r="L3478">
        <v>1</v>
      </c>
      <c r="M3478" t="s">
        <v>201</v>
      </c>
      <c r="N3478">
        <v>14</v>
      </c>
      <c r="O3478" t="s">
        <v>61</v>
      </c>
      <c r="P3478" t="s">
        <v>202</v>
      </c>
      <c r="Q3478" t="s">
        <v>131</v>
      </c>
      <c r="R3478" t="s">
        <v>136</v>
      </c>
      <c r="S3478" t="s">
        <v>39</v>
      </c>
      <c r="T3478" t="s">
        <v>40</v>
      </c>
      <c r="U3478" t="s">
        <v>45</v>
      </c>
      <c r="V3478" t="s">
        <v>233</v>
      </c>
      <c r="W3478" t="s">
        <v>248</v>
      </c>
      <c r="X3478" t="s">
        <v>43</v>
      </c>
      <c r="Y3478" t="s">
        <v>136</v>
      </c>
      <c r="Z3478" t="s">
        <v>67</v>
      </c>
      <c r="AA3478" t="s">
        <v>258</v>
      </c>
      <c r="AB3478" t="s">
        <v>636</v>
      </c>
      <c r="AC3478" t="s">
        <v>620</v>
      </c>
      <c r="AD3478" t="s">
        <v>196</v>
      </c>
    </row>
    <row r="3479" spans="1:30" hidden="1" x14ac:dyDescent="0.3">
      <c r="A3479" t="s">
        <v>14589</v>
      </c>
      <c r="B3479" t="s">
        <v>14590</v>
      </c>
      <c r="C3479" s="1" t="str">
        <f t="shared" si="584"/>
        <v>21:0508</v>
      </c>
      <c r="D3479" s="1" t="str">
        <f t="shared" si="585"/>
        <v>21:0169</v>
      </c>
      <c r="E3479" t="s">
        <v>14591</v>
      </c>
      <c r="F3479" t="s">
        <v>14592</v>
      </c>
      <c r="H3479">
        <v>54.006203800000002</v>
      </c>
      <c r="I3479">
        <v>-62.568956300000004</v>
      </c>
      <c r="J3479" s="1" t="str">
        <f t="shared" si="582"/>
        <v>NGR lake sediment grab sample</v>
      </c>
      <c r="K3479" s="1" t="str">
        <f t="shared" si="583"/>
        <v>&lt;177 micron (NGR)</v>
      </c>
      <c r="L3479">
        <v>1</v>
      </c>
      <c r="M3479" t="s">
        <v>210</v>
      </c>
      <c r="N3479">
        <v>15</v>
      </c>
      <c r="O3479" t="s">
        <v>5778</v>
      </c>
      <c r="P3479" t="s">
        <v>202</v>
      </c>
      <c r="Q3479" t="s">
        <v>95</v>
      </c>
      <c r="R3479" t="s">
        <v>38</v>
      </c>
      <c r="S3479" t="s">
        <v>136</v>
      </c>
      <c r="T3479" t="s">
        <v>40</v>
      </c>
      <c r="U3479" t="s">
        <v>122</v>
      </c>
      <c r="V3479" t="s">
        <v>2476</v>
      </c>
      <c r="W3479" t="s">
        <v>194</v>
      </c>
      <c r="X3479" t="s">
        <v>43</v>
      </c>
      <c r="Y3479" t="s">
        <v>38</v>
      </c>
      <c r="Z3479" t="s">
        <v>35</v>
      </c>
      <c r="AA3479" t="s">
        <v>258</v>
      </c>
      <c r="AB3479" t="s">
        <v>2291</v>
      </c>
      <c r="AC3479" t="s">
        <v>213</v>
      </c>
      <c r="AD3479" t="s">
        <v>409</v>
      </c>
    </row>
    <row r="3480" spans="1:30" hidden="1" x14ac:dyDescent="0.3">
      <c r="A3480" t="s">
        <v>14593</v>
      </c>
      <c r="B3480" t="s">
        <v>14594</v>
      </c>
      <c r="C3480" s="1" t="str">
        <f t="shared" si="584"/>
        <v>21:0508</v>
      </c>
      <c r="D3480" s="1" t="str">
        <f t="shared" si="585"/>
        <v>21:0169</v>
      </c>
      <c r="E3480" t="s">
        <v>14595</v>
      </c>
      <c r="F3480" t="s">
        <v>14596</v>
      </c>
      <c r="H3480">
        <v>54.017485700000002</v>
      </c>
      <c r="I3480">
        <v>-62.510489100000001</v>
      </c>
      <c r="J3480" s="1" t="str">
        <f t="shared" si="582"/>
        <v>NGR lake sediment grab sample</v>
      </c>
      <c r="K3480" s="1" t="str">
        <f t="shared" si="583"/>
        <v>&lt;177 micron (NGR)</v>
      </c>
      <c r="L3480">
        <v>1</v>
      </c>
      <c r="M3480" t="s">
        <v>221</v>
      </c>
      <c r="N3480">
        <v>16</v>
      </c>
      <c r="O3480" t="s">
        <v>69</v>
      </c>
      <c r="P3480" t="s">
        <v>131</v>
      </c>
      <c r="Q3480" t="s">
        <v>39</v>
      </c>
      <c r="R3480" t="s">
        <v>136</v>
      </c>
      <c r="S3480" t="s">
        <v>55</v>
      </c>
      <c r="T3480" t="s">
        <v>40</v>
      </c>
      <c r="U3480" t="s">
        <v>510</v>
      </c>
      <c r="V3480" t="s">
        <v>649</v>
      </c>
      <c r="W3480" t="s">
        <v>40</v>
      </c>
      <c r="X3480" t="s">
        <v>43</v>
      </c>
      <c r="Y3480" t="s">
        <v>37</v>
      </c>
      <c r="Z3480" t="s">
        <v>67</v>
      </c>
      <c r="AA3480" t="s">
        <v>135</v>
      </c>
      <c r="AB3480" t="s">
        <v>59</v>
      </c>
      <c r="AC3480" t="s">
        <v>818</v>
      </c>
      <c r="AD3480" t="s">
        <v>314</v>
      </c>
    </row>
    <row r="3481" spans="1:30" hidden="1" x14ac:dyDescent="0.3">
      <c r="A3481" t="s">
        <v>14597</v>
      </c>
      <c r="B3481" t="s">
        <v>14598</v>
      </c>
      <c r="C3481" s="1" t="str">
        <f t="shared" si="584"/>
        <v>21:0508</v>
      </c>
      <c r="D3481" s="1" t="str">
        <f t="shared" si="585"/>
        <v>21:0169</v>
      </c>
      <c r="E3481" t="s">
        <v>14599</v>
      </c>
      <c r="F3481" t="s">
        <v>14600</v>
      </c>
      <c r="H3481">
        <v>54.0109827</v>
      </c>
      <c r="I3481">
        <v>-62.4668128</v>
      </c>
      <c r="J3481" s="1" t="str">
        <f t="shared" si="582"/>
        <v>NGR lake sediment grab sample</v>
      </c>
      <c r="K3481" s="1" t="str">
        <f t="shared" si="583"/>
        <v>&lt;177 micron (NGR)</v>
      </c>
      <c r="L3481">
        <v>1</v>
      </c>
      <c r="M3481" t="s">
        <v>230</v>
      </c>
      <c r="N3481">
        <v>17</v>
      </c>
      <c r="O3481" t="s">
        <v>45</v>
      </c>
      <c r="P3481" t="s">
        <v>54</v>
      </c>
      <c r="Q3481" t="s">
        <v>136</v>
      </c>
      <c r="R3481" t="s">
        <v>92</v>
      </c>
      <c r="S3481" t="s">
        <v>79</v>
      </c>
      <c r="T3481" t="s">
        <v>40</v>
      </c>
      <c r="U3481" t="s">
        <v>12945</v>
      </c>
      <c r="V3481" t="s">
        <v>598</v>
      </c>
      <c r="W3481" t="s">
        <v>194</v>
      </c>
      <c r="X3481" t="s">
        <v>39</v>
      </c>
      <c r="Y3481" t="s">
        <v>68</v>
      </c>
      <c r="Z3481" t="s">
        <v>134</v>
      </c>
      <c r="AA3481" t="s">
        <v>67</v>
      </c>
      <c r="AB3481" t="s">
        <v>106</v>
      </c>
      <c r="AC3481" t="s">
        <v>3674</v>
      </c>
      <c r="AD3481" t="s">
        <v>170</v>
      </c>
    </row>
    <row r="3482" spans="1:30" hidden="1" x14ac:dyDescent="0.3">
      <c r="A3482" t="s">
        <v>14601</v>
      </c>
      <c r="B3482" t="s">
        <v>14602</v>
      </c>
      <c r="C3482" s="1" t="str">
        <f t="shared" si="584"/>
        <v>21:0508</v>
      </c>
      <c r="D3482" s="1" t="str">
        <f t="shared" si="585"/>
        <v>21:0169</v>
      </c>
      <c r="E3482" t="s">
        <v>14603</v>
      </c>
      <c r="F3482" t="s">
        <v>14604</v>
      </c>
      <c r="H3482">
        <v>54.032577099999997</v>
      </c>
      <c r="I3482">
        <v>-62.476447100000001</v>
      </c>
      <c r="J3482" s="1" t="str">
        <f t="shared" si="582"/>
        <v>NGR lake sediment grab sample</v>
      </c>
      <c r="K3482" s="1" t="str">
        <f t="shared" si="583"/>
        <v>&lt;177 micron (NGR)</v>
      </c>
      <c r="L3482">
        <v>1</v>
      </c>
      <c r="M3482" t="s">
        <v>238</v>
      </c>
      <c r="N3482">
        <v>18</v>
      </c>
      <c r="O3482" t="s">
        <v>1175</v>
      </c>
      <c r="P3482" t="s">
        <v>185</v>
      </c>
      <c r="Q3482" t="s">
        <v>68</v>
      </c>
      <c r="R3482" t="s">
        <v>131</v>
      </c>
      <c r="S3482" t="s">
        <v>54</v>
      </c>
      <c r="T3482" t="s">
        <v>40</v>
      </c>
      <c r="U3482" t="s">
        <v>1167</v>
      </c>
      <c r="V3482" t="s">
        <v>598</v>
      </c>
      <c r="W3482" t="s">
        <v>194</v>
      </c>
      <c r="X3482" t="s">
        <v>179</v>
      </c>
      <c r="Y3482" t="s">
        <v>176</v>
      </c>
      <c r="Z3482" t="s">
        <v>135</v>
      </c>
      <c r="AA3482" t="s">
        <v>44</v>
      </c>
      <c r="AB3482" t="s">
        <v>1733</v>
      </c>
      <c r="AC3482" t="s">
        <v>2776</v>
      </c>
      <c r="AD3482" t="s">
        <v>1452</v>
      </c>
    </row>
    <row r="3483" spans="1:30" hidden="1" x14ac:dyDescent="0.3">
      <c r="A3483" t="s">
        <v>14605</v>
      </c>
      <c r="B3483" t="s">
        <v>14606</v>
      </c>
      <c r="C3483" s="1" t="str">
        <f t="shared" si="584"/>
        <v>21:0508</v>
      </c>
      <c r="D3483" s="1" t="str">
        <f t="shared" si="585"/>
        <v>21:0169</v>
      </c>
      <c r="E3483" t="s">
        <v>14607</v>
      </c>
      <c r="F3483" t="s">
        <v>14608</v>
      </c>
      <c r="H3483">
        <v>54.050555199999998</v>
      </c>
      <c r="I3483">
        <v>-62.551653899999998</v>
      </c>
      <c r="J3483" s="1" t="str">
        <f t="shared" si="582"/>
        <v>NGR lake sediment grab sample</v>
      </c>
      <c r="K3483" s="1" t="str">
        <f t="shared" si="583"/>
        <v>&lt;177 micron (NGR)</v>
      </c>
      <c r="L3483">
        <v>1</v>
      </c>
      <c r="M3483" t="s">
        <v>246</v>
      </c>
      <c r="N3483">
        <v>19</v>
      </c>
      <c r="O3483" t="s">
        <v>45</v>
      </c>
      <c r="P3483" t="s">
        <v>136</v>
      </c>
      <c r="Q3483" t="s">
        <v>153</v>
      </c>
      <c r="R3483" t="s">
        <v>68</v>
      </c>
      <c r="S3483" t="s">
        <v>39</v>
      </c>
      <c r="T3483" t="s">
        <v>40</v>
      </c>
      <c r="U3483" t="s">
        <v>1134</v>
      </c>
      <c r="V3483" t="s">
        <v>239</v>
      </c>
      <c r="W3483" t="s">
        <v>40</v>
      </c>
      <c r="X3483" t="s">
        <v>179</v>
      </c>
      <c r="Y3483" t="s">
        <v>55</v>
      </c>
      <c r="Z3483" t="s">
        <v>67</v>
      </c>
      <c r="AA3483" t="s">
        <v>204</v>
      </c>
      <c r="AB3483" t="s">
        <v>987</v>
      </c>
      <c r="AC3483" t="s">
        <v>1503</v>
      </c>
      <c r="AD3483" t="s">
        <v>203</v>
      </c>
    </row>
    <row r="3484" spans="1:30" hidden="1" x14ac:dyDescent="0.3">
      <c r="A3484" t="s">
        <v>14609</v>
      </c>
      <c r="B3484" t="s">
        <v>14610</v>
      </c>
      <c r="C3484" s="1" t="str">
        <f t="shared" si="584"/>
        <v>21:0508</v>
      </c>
      <c r="D3484" s="1" t="str">
        <f>HYPERLINK("http://geochem.nrcan.gc.ca/cdogs/content/svy/svy_e.htm", "")</f>
        <v/>
      </c>
      <c r="G3484" s="1" t="str">
        <f>HYPERLINK("http://geochem.nrcan.gc.ca/cdogs/content/cr_/cr_00056_e.htm", "56")</f>
        <v>56</v>
      </c>
      <c r="J3484" t="s">
        <v>161</v>
      </c>
      <c r="K3484" t="s">
        <v>162</v>
      </c>
      <c r="L3484">
        <v>1</v>
      </c>
      <c r="M3484" t="s">
        <v>163</v>
      </c>
      <c r="N3484">
        <v>20</v>
      </c>
      <c r="O3484" t="s">
        <v>1175</v>
      </c>
      <c r="P3484" t="s">
        <v>1101</v>
      </c>
      <c r="Q3484" t="s">
        <v>169</v>
      </c>
      <c r="R3484" t="s">
        <v>128</v>
      </c>
      <c r="S3484" t="s">
        <v>130</v>
      </c>
      <c r="T3484" t="s">
        <v>194</v>
      </c>
      <c r="U3484" t="s">
        <v>1885</v>
      </c>
      <c r="V3484" t="s">
        <v>484</v>
      </c>
      <c r="W3484" t="s">
        <v>194</v>
      </c>
      <c r="X3484" t="s">
        <v>1523</v>
      </c>
      <c r="Y3484" t="s">
        <v>136</v>
      </c>
      <c r="Z3484" t="s">
        <v>58</v>
      </c>
      <c r="AA3484" t="s">
        <v>392</v>
      </c>
      <c r="AB3484" t="s">
        <v>485</v>
      </c>
      <c r="AC3484" t="s">
        <v>636</v>
      </c>
      <c r="AD3484" t="s">
        <v>4370</v>
      </c>
    </row>
    <row r="3485" spans="1:30" hidden="1" x14ac:dyDescent="0.3">
      <c r="A3485" t="s">
        <v>14611</v>
      </c>
      <c r="B3485" t="s">
        <v>14612</v>
      </c>
      <c r="C3485" s="1" t="str">
        <f t="shared" si="584"/>
        <v>21:0508</v>
      </c>
      <c r="D3485" s="1" t="str">
        <f t="shared" ref="D3485:D3497" si="586">HYPERLINK("http://geochem.nrcan.gc.ca/cdogs/content/svy/svy210169_e.htm", "21:0169")</f>
        <v>21:0169</v>
      </c>
      <c r="E3485" t="s">
        <v>14613</v>
      </c>
      <c r="F3485" t="s">
        <v>14614</v>
      </c>
      <c r="H3485">
        <v>54.038588699999998</v>
      </c>
      <c r="I3485">
        <v>-62.647778000000002</v>
      </c>
      <c r="J3485" s="1" t="str">
        <f t="shared" ref="J3485:J3497" si="587">HYPERLINK("http://geochem.nrcan.gc.ca/cdogs/content/kwd/kwd020027_e.htm", "NGR lake sediment grab sample")</f>
        <v>NGR lake sediment grab sample</v>
      </c>
      <c r="K3485" s="1" t="str">
        <f t="shared" ref="K3485:K3497" si="588">HYPERLINK("http://geochem.nrcan.gc.ca/cdogs/content/kwd/kwd080006_e.htm", "&lt;177 micron (NGR)")</f>
        <v>&lt;177 micron (NGR)</v>
      </c>
      <c r="L3485">
        <v>2</v>
      </c>
      <c r="M3485" t="s">
        <v>34</v>
      </c>
      <c r="N3485">
        <v>21</v>
      </c>
      <c r="O3485" t="s">
        <v>45</v>
      </c>
      <c r="P3485" t="s">
        <v>54</v>
      </c>
      <c r="Q3485" t="s">
        <v>257</v>
      </c>
      <c r="R3485" t="s">
        <v>131</v>
      </c>
      <c r="S3485" t="s">
        <v>39</v>
      </c>
      <c r="T3485" t="s">
        <v>194</v>
      </c>
      <c r="U3485" t="s">
        <v>423</v>
      </c>
      <c r="V3485" t="s">
        <v>239</v>
      </c>
      <c r="W3485" t="s">
        <v>649</v>
      </c>
      <c r="X3485" t="s">
        <v>43</v>
      </c>
      <c r="Y3485" t="s">
        <v>39</v>
      </c>
      <c r="Z3485" t="s">
        <v>185</v>
      </c>
      <c r="AA3485" t="s">
        <v>44</v>
      </c>
      <c r="AB3485" t="s">
        <v>2003</v>
      </c>
      <c r="AC3485" t="s">
        <v>3511</v>
      </c>
      <c r="AD3485" t="s">
        <v>480</v>
      </c>
    </row>
    <row r="3486" spans="1:30" hidden="1" x14ac:dyDescent="0.3">
      <c r="A3486" t="s">
        <v>14615</v>
      </c>
      <c r="B3486" t="s">
        <v>14616</v>
      </c>
      <c r="C3486" s="1" t="str">
        <f t="shared" si="584"/>
        <v>21:0508</v>
      </c>
      <c r="D3486" s="1" t="str">
        <f t="shared" si="586"/>
        <v>21:0169</v>
      </c>
      <c r="E3486" t="s">
        <v>14617</v>
      </c>
      <c r="F3486" t="s">
        <v>14618</v>
      </c>
      <c r="H3486">
        <v>54.034472200000003</v>
      </c>
      <c r="I3486">
        <v>-62.585892200000004</v>
      </c>
      <c r="J3486" s="1" t="str">
        <f t="shared" si="587"/>
        <v>NGR lake sediment grab sample</v>
      </c>
      <c r="K3486" s="1" t="str">
        <f t="shared" si="588"/>
        <v>&lt;177 micron (NGR)</v>
      </c>
      <c r="L3486">
        <v>2</v>
      </c>
      <c r="M3486" t="s">
        <v>76</v>
      </c>
      <c r="N3486">
        <v>22</v>
      </c>
      <c r="O3486" t="s">
        <v>1242</v>
      </c>
      <c r="P3486" t="s">
        <v>145</v>
      </c>
      <c r="Q3486" t="s">
        <v>255</v>
      </c>
      <c r="R3486" t="s">
        <v>38</v>
      </c>
      <c r="S3486" t="s">
        <v>131</v>
      </c>
      <c r="T3486" t="s">
        <v>194</v>
      </c>
      <c r="U3486" t="s">
        <v>14257</v>
      </c>
      <c r="V3486" t="s">
        <v>818</v>
      </c>
      <c r="W3486" t="s">
        <v>144</v>
      </c>
      <c r="X3486" t="s">
        <v>43</v>
      </c>
      <c r="Y3486" t="s">
        <v>131</v>
      </c>
      <c r="Z3486" t="s">
        <v>35</v>
      </c>
      <c r="AA3486" t="s">
        <v>314</v>
      </c>
      <c r="AB3486" t="s">
        <v>1192</v>
      </c>
      <c r="AC3486" t="s">
        <v>715</v>
      </c>
      <c r="AD3486" t="s">
        <v>1477</v>
      </c>
    </row>
    <row r="3487" spans="1:30" hidden="1" x14ac:dyDescent="0.3">
      <c r="A3487" t="s">
        <v>14619</v>
      </c>
      <c r="B3487" t="s">
        <v>14620</v>
      </c>
      <c r="C3487" s="1" t="str">
        <f t="shared" si="584"/>
        <v>21:0508</v>
      </c>
      <c r="D3487" s="1" t="str">
        <f t="shared" si="586"/>
        <v>21:0169</v>
      </c>
      <c r="E3487" t="s">
        <v>14613</v>
      </c>
      <c r="F3487" t="s">
        <v>14621</v>
      </c>
      <c r="H3487">
        <v>54.038588699999998</v>
      </c>
      <c r="I3487">
        <v>-62.647778000000002</v>
      </c>
      <c r="J3487" s="1" t="str">
        <f t="shared" si="587"/>
        <v>NGR lake sediment grab sample</v>
      </c>
      <c r="K3487" s="1" t="str">
        <f t="shared" si="588"/>
        <v>&lt;177 micron (NGR)</v>
      </c>
      <c r="L3487">
        <v>2</v>
      </c>
      <c r="M3487" t="s">
        <v>65</v>
      </c>
      <c r="N3487">
        <v>23</v>
      </c>
      <c r="O3487" t="s">
        <v>1139</v>
      </c>
      <c r="P3487" t="s">
        <v>193</v>
      </c>
      <c r="Q3487" t="s">
        <v>93</v>
      </c>
      <c r="R3487" t="s">
        <v>131</v>
      </c>
      <c r="S3487" t="s">
        <v>95</v>
      </c>
      <c r="T3487" t="s">
        <v>40</v>
      </c>
      <c r="U3487" t="s">
        <v>214</v>
      </c>
      <c r="V3487" t="s">
        <v>1027</v>
      </c>
      <c r="W3487" t="s">
        <v>117</v>
      </c>
      <c r="X3487" t="s">
        <v>43</v>
      </c>
      <c r="Y3487" t="s">
        <v>55</v>
      </c>
      <c r="Z3487" t="s">
        <v>67</v>
      </c>
      <c r="AA3487" t="s">
        <v>45</v>
      </c>
      <c r="AB3487" t="s">
        <v>300</v>
      </c>
      <c r="AC3487" t="s">
        <v>1389</v>
      </c>
      <c r="AD3487" t="s">
        <v>1448</v>
      </c>
    </row>
    <row r="3488" spans="1:30" hidden="1" x14ac:dyDescent="0.3">
      <c r="A3488" t="s">
        <v>14622</v>
      </c>
      <c r="B3488" t="s">
        <v>14623</v>
      </c>
      <c r="C3488" s="1" t="str">
        <f t="shared" si="584"/>
        <v>21:0508</v>
      </c>
      <c r="D3488" s="1" t="str">
        <f t="shared" si="586"/>
        <v>21:0169</v>
      </c>
      <c r="E3488" t="s">
        <v>14613</v>
      </c>
      <c r="F3488" t="s">
        <v>14624</v>
      </c>
      <c r="H3488">
        <v>54.038588699999998</v>
      </c>
      <c r="I3488">
        <v>-62.647778000000002</v>
      </c>
      <c r="J3488" s="1" t="str">
        <f t="shared" si="587"/>
        <v>NGR lake sediment grab sample</v>
      </c>
      <c r="K3488" s="1" t="str">
        <f t="shared" si="588"/>
        <v>&lt;177 micron (NGR)</v>
      </c>
      <c r="L3488">
        <v>2</v>
      </c>
      <c r="M3488" t="s">
        <v>52</v>
      </c>
      <c r="N3488">
        <v>24</v>
      </c>
      <c r="O3488" t="s">
        <v>676</v>
      </c>
      <c r="P3488" t="s">
        <v>193</v>
      </c>
      <c r="Q3488" t="s">
        <v>69</v>
      </c>
      <c r="R3488" t="s">
        <v>131</v>
      </c>
      <c r="S3488" t="s">
        <v>39</v>
      </c>
      <c r="T3488" t="s">
        <v>40</v>
      </c>
      <c r="U3488" t="s">
        <v>383</v>
      </c>
      <c r="V3488" t="s">
        <v>94</v>
      </c>
      <c r="W3488" t="s">
        <v>117</v>
      </c>
      <c r="X3488" t="s">
        <v>43</v>
      </c>
      <c r="Y3488" t="s">
        <v>39</v>
      </c>
      <c r="Z3488" t="s">
        <v>185</v>
      </c>
      <c r="AA3488" t="s">
        <v>44</v>
      </c>
      <c r="AB3488" t="s">
        <v>2003</v>
      </c>
      <c r="AC3488" t="s">
        <v>4903</v>
      </c>
      <c r="AD3488" t="s">
        <v>324</v>
      </c>
    </row>
    <row r="3489" spans="1:30" hidden="1" x14ac:dyDescent="0.3">
      <c r="A3489" t="s">
        <v>14625</v>
      </c>
      <c r="B3489" t="s">
        <v>14626</v>
      </c>
      <c r="C3489" s="1" t="str">
        <f t="shared" si="584"/>
        <v>21:0508</v>
      </c>
      <c r="D3489" s="1" t="str">
        <f t="shared" si="586"/>
        <v>21:0169</v>
      </c>
      <c r="E3489" t="s">
        <v>14627</v>
      </c>
      <c r="F3489" t="s">
        <v>14628</v>
      </c>
      <c r="H3489">
        <v>54.056517499999998</v>
      </c>
      <c r="I3489">
        <v>-62.684446399999999</v>
      </c>
      <c r="J3489" s="1" t="str">
        <f t="shared" si="587"/>
        <v>NGR lake sediment grab sample</v>
      </c>
      <c r="K3489" s="1" t="str">
        <f t="shared" si="588"/>
        <v>&lt;177 micron (NGR)</v>
      </c>
      <c r="L3489">
        <v>2</v>
      </c>
      <c r="M3489" t="s">
        <v>91</v>
      </c>
      <c r="N3489">
        <v>25</v>
      </c>
      <c r="O3489" t="s">
        <v>257</v>
      </c>
      <c r="P3489" t="s">
        <v>202</v>
      </c>
      <c r="Q3489" t="s">
        <v>131</v>
      </c>
      <c r="R3489" t="s">
        <v>131</v>
      </c>
      <c r="S3489" t="s">
        <v>68</v>
      </c>
      <c r="T3489" t="s">
        <v>40</v>
      </c>
      <c r="U3489" t="s">
        <v>2124</v>
      </c>
      <c r="V3489" t="s">
        <v>39</v>
      </c>
      <c r="W3489" t="s">
        <v>40</v>
      </c>
      <c r="X3489" t="s">
        <v>39</v>
      </c>
      <c r="Y3489" t="s">
        <v>37</v>
      </c>
      <c r="Z3489" t="s">
        <v>35</v>
      </c>
      <c r="AA3489" t="s">
        <v>134</v>
      </c>
      <c r="AB3489" t="s">
        <v>968</v>
      </c>
      <c r="AC3489" t="s">
        <v>818</v>
      </c>
      <c r="AD3489" t="s">
        <v>438</v>
      </c>
    </row>
    <row r="3490" spans="1:30" hidden="1" x14ac:dyDescent="0.3">
      <c r="A3490" t="s">
        <v>14629</v>
      </c>
      <c r="B3490" t="s">
        <v>14630</v>
      </c>
      <c r="C3490" s="1" t="str">
        <f t="shared" si="584"/>
        <v>21:0508</v>
      </c>
      <c r="D3490" s="1" t="str">
        <f t="shared" si="586"/>
        <v>21:0169</v>
      </c>
      <c r="E3490" t="s">
        <v>14631</v>
      </c>
      <c r="F3490" t="s">
        <v>14632</v>
      </c>
      <c r="H3490">
        <v>54.067927900000001</v>
      </c>
      <c r="I3490">
        <v>-62.712325499999999</v>
      </c>
      <c r="J3490" s="1" t="str">
        <f t="shared" si="587"/>
        <v>NGR lake sediment grab sample</v>
      </c>
      <c r="K3490" s="1" t="str">
        <f t="shared" si="588"/>
        <v>&lt;177 micron (NGR)</v>
      </c>
      <c r="L3490">
        <v>2</v>
      </c>
      <c r="M3490" t="s">
        <v>102</v>
      </c>
      <c r="N3490">
        <v>26</v>
      </c>
      <c r="O3490" t="s">
        <v>222</v>
      </c>
      <c r="P3490" t="s">
        <v>232</v>
      </c>
      <c r="Q3490" t="s">
        <v>95</v>
      </c>
      <c r="R3490" t="s">
        <v>131</v>
      </c>
      <c r="S3490" t="s">
        <v>55</v>
      </c>
      <c r="T3490" t="s">
        <v>40</v>
      </c>
      <c r="U3490" t="s">
        <v>86</v>
      </c>
      <c r="V3490" t="s">
        <v>1642</v>
      </c>
      <c r="W3490" t="s">
        <v>40</v>
      </c>
      <c r="X3490" t="s">
        <v>131</v>
      </c>
      <c r="Y3490" t="s">
        <v>136</v>
      </c>
      <c r="Z3490" t="s">
        <v>45</v>
      </c>
      <c r="AA3490" t="s">
        <v>258</v>
      </c>
      <c r="AB3490" t="s">
        <v>2922</v>
      </c>
      <c r="AC3490" t="s">
        <v>14633</v>
      </c>
      <c r="AD3490" t="s">
        <v>449</v>
      </c>
    </row>
    <row r="3491" spans="1:30" hidden="1" x14ac:dyDescent="0.3">
      <c r="A3491" t="s">
        <v>14634</v>
      </c>
      <c r="B3491" t="s">
        <v>14635</v>
      </c>
      <c r="C3491" s="1" t="str">
        <f t="shared" si="584"/>
        <v>21:0508</v>
      </c>
      <c r="D3491" s="1" t="str">
        <f t="shared" si="586"/>
        <v>21:0169</v>
      </c>
      <c r="E3491" t="s">
        <v>14636</v>
      </c>
      <c r="F3491" t="s">
        <v>14637</v>
      </c>
      <c r="H3491">
        <v>54.087532199999998</v>
      </c>
      <c r="I3491">
        <v>-62.623287400000002</v>
      </c>
      <c r="J3491" s="1" t="str">
        <f t="shared" si="587"/>
        <v>NGR lake sediment grab sample</v>
      </c>
      <c r="K3491" s="1" t="str">
        <f t="shared" si="588"/>
        <v>&lt;177 micron (NGR)</v>
      </c>
      <c r="L3491">
        <v>2</v>
      </c>
      <c r="M3491" t="s">
        <v>113</v>
      </c>
      <c r="N3491">
        <v>27</v>
      </c>
      <c r="O3491" t="s">
        <v>3341</v>
      </c>
      <c r="P3491" t="s">
        <v>79</v>
      </c>
      <c r="Q3491" t="s">
        <v>79</v>
      </c>
      <c r="R3491" t="s">
        <v>136</v>
      </c>
      <c r="S3491" t="s">
        <v>39</v>
      </c>
      <c r="T3491" t="s">
        <v>40</v>
      </c>
      <c r="U3491" t="s">
        <v>392</v>
      </c>
      <c r="V3491" t="s">
        <v>57</v>
      </c>
      <c r="W3491" t="s">
        <v>649</v>
      </c>
      <c r="X3491" t="s">
        <v>43</v>
      </c>
      <c r="Y3491" t="s">
        <v>136</v>
      </c>
      <c r="Z3491" t="s">
        <v>153</v>
      </c>
      <c r="AA3491" t="s">
        <v>58</v>
      </c>
      <c r="AB3491" t="s">
        <v>2003</v>
      </c>
      <c r="AC3491" t="s">
        <v>39</v>
      </c>
      <c r="AD3491" t="s">
        <v>48</v>
      </c>
    </row>
    <row r="3492" spans="1:30" hidden="1" x14ac:dyDescent="0.3">
      <c r="A3492" t="s">
        <v>14638</v>
      </c>
      <c r="B3492" t="s">
        <v>14639</v>
      </c>
      <c r="C3492" s="1" t="str">
        <f t="shared" si="584"/>
        <v>21:0508</v>
      </c>
      <c r="D3492" s="1" t="str">
        <f t="shared" si="586"/>
        <v>21:0169</v>
      </c>
      <c r="E3492" t="s">
        <v>14640</v>
      </c>
      <c r="F3492" t="s">
        <v>14641</v>
      </c>
      <c r="H3492">
        <v>54.065253300000002</v>
      </c>
      <c r="I3492">
        <v>-62.524112799999997</v>
      </c>
      <c r="J3492" s="1" t="str">
        <f t="shared" si="587"/>
        <v>NGR lake sediment grab sample</v>
      </c>
      <c r="K3492" s="1" t="str">
        <f t="shared" si="588"/>
        <v>&lt;177 micron (NGR)</v>
      </c>
      <c r="L3492">
        <v>2</v>
      </c>
      <c r="M3492" t="s">
        <v>127</v>
      </c>
      <c r="N3492">
        <v>28</v>
      </c>
      <c r="O3492" t="s">
        <v>2422</v>
      </c>
      <c r="P3492" t="s">
        <v>153</v>
      </c>
      <c r="Q3492" t="s">
        <v>68</v>
      </c>
      <c r="R3492" t="s">
        <v>131</v>
      </c>
      <c r="S3492" t="s">
        <v>37</v>
      </c>
      <c r="T3492" t="s">
        <v>40</v>
      </c>
      <c r="U3492" t="s">
        <v>359</v>
      </c>
      <c r="V3492" t="s">
        <v>444</v>
      </c>
      <c r="W3492" t="s">
        <v>117</v>
      </c>
      <c r="X3492" t="s">
        <v>179</v>
      </c>
      <c r="Y3492" t="s">
        <v>92</v>
      </c>
      <c r="Z3492" t="s">
        <v>135</v>
      </c>
      <c r="AA3492" t="s">
        <v>214</v>
      </c>
      <c r="AB3492" t="s">
        <v>582</v>
      </c>
      <c r="AC3492" t="s">
        <v>583</v>
      </c>
      <c r="AD3492" t="s">
        <v>107</v>
      </c>
    </row>
    <row r="3493" spans="1:30" hidden="1" x14ac:dyDescent="0.3">
      <c r="A3493" t="s">
        <v>14642</v>
      </c>
      <c r="B3493" t="s">
        <v>14643</v>
      </c>
      <c r="C3493" s="1" t="str">
        <f t="shared" si="584"/>
        <v>21:0508</v>
      </c>
      <c r="D3493" s="1" t="str">
        <f t="shared" si="586"/>
        <v>21:0169</v>
      </c>
      <c r="E3493" t="s">
        <v>14644</v>
      </c>
      <c r="F3493" t="s">
        <v>14645</v>
      </c>
      <c r="H3493">
        <v>54.072413300000001</v>
      </c>
      <c r="I3493">
        <v>-62.452824999999997</v>
      </c>
      <c r="J3493" s="1" t="str">
        <f t="shared" si="587"/>
        <v>NGR lake sediment grab sample</v>
      </c>
      <c r="K3493" s="1" t="str">
        <f t="shared" si="588"/>
        <v>&lt;177 micron (NGR)</v>
      </c>
      <c r="L3493">
        <v>2</v>
      </c>
      <c r="M3493" t="s">
        <v>142</v>
      </c>
      <c r="N3493">
        <v>29</v>
      </c>
      <c r="O3493" t="s">
        <v>665</v>
      </c>
      <c r="P3493" t="s">
        <v>193</v>
      </c>
      <c r="Q3493" t="s">
        <v>92</v>
      </c>
      <c r="R3493" t="s">
        <v>92</v>
      </c>
      <c r="S3493" t="s">
        <v>68</v>
      </c>
      <c r="T3493" t="s">
        <v>40</v>
      </c>
      <c r="U3493" t="s">
        <v>3947</v>
      </c>
      <c r="V3493" t="s">
        <v>444</v>
      </c>
      <c r="W3493" t="s">
        <v>40</v>
      </c>
      <c r="X3493" t="s">
        <v>43</v>
      </c>
      <c r="Y3493" t="s">
        <v>37</v>
      </c>
      <c r="Z3493" t="s">
        <v>35</v>
      </c>
      <c r="AA3493" t="s">
        <v>214</v>
      </c>
      <c r="AB3493" t="s">
        <v>164</v>
      </c>
      <c r="AC3493" t="s">
        <v>55</v>
      </c>
      <c r="AD3493" t="s">
        <v>203</v>
      </c>
    </row>
    <row r="3494" spans="1:30" hidden="1" x14ac:dyDescent="0.3">
      <c r="A3494" t="s">
        <v>14646</v>
      </c>
      <c r="B3494" t="s">
        <v>14647</v>
      </c>
      <c r="C3494" s="1" t="str">
        <f t="shared" si="584"/>
        <v>21:0508</v>
      </c>
      <c r="D3494" s="1" t="str">
        <f t="shared" si="586"/>
        <v>21:0169</v>
      </c>
      <c r="E3494" t="s">
        <v>14648</v>
      </c>
      <c r="F3494" t="s">
        <v>14649</v>
      </c>
      <c r="H3494">
        <v>54.104460000000003</v>
      </c>
      <c r="I3494">
        <v>-62.477215800000003</v>
      </c>
      <c r="J3494" s="1" t="str">
        <f t="shared" si="587"/>
        <v>NGR lake sediment grab sample</v>
      </c>
      <c r="K3494" s="1" t="str">
        <f t="shared" si="588"/>
        <v>&lt;177 micron (NGR)</v>
      </c>
      <c r="L3494">
        <v>2</v>
      </c>
      <c r="M3494" t="s">
        <v>150</v>
      </c>
      <c r="N3494">
        <v>30</v>
      </c>
      <c r="O3494" t="s">
        <v>241</v>
      </c>
      <c r="P3494" t="s">
        <v>67</v>
      </c>
      <c r="Q3494" t="s">
        <v>202</v>
      </c>
      <c r="R3494" t="s">
        <v>153</v>
      </c>
      <c r="S3494" t="s">
        <v>39</v>
      </c>
      <c r="T3494" t="s">
        <v>40</v>
      </c>
      <c r="U3494" t="s">
        <v>359</v>
      </c>
      <c r="V3494" t="s">
        <v>920</v>
      </c>
      <c r="W3494" t="s">
        <v>117</v>
      </c>
      <c r="X3494" t="s">
        <v>43</v>
      </c>
      <c r="Y3494" t="s">
        <v>39</v>
      </c>
      <c r="Z3494" t="s">
        <v>153</v>
      </c>
      <c r="AA3494" t="s">
        <v>258</v>
      </c>
      <c r="AB3494" t="s">
        <v>519</v>
      </c>
      <c r="AC3494" t="s">
        <v>884</v>
      </c>
      <c r="AD3494" t="s">
        <v>45</v>
      </c>
    </row>
    <row r="3495" spans="1:30" hidden="1" x14ac:dyDescent="0.3">
      <c r="A3495" t="s">
        <v>14650</v>
      </c>
      <c r="B3495" t="s">
        <v>14651</v>
      </c>
      <c r="C3495" s="1" t="str">
        <f t="shared" si="584"/>
        <v>21:0508</v>
      </c>
      <c r="D3495" s="1" t="str">
        <f t="shared" si="586"/>
        <v>21:0169</v>
      </c>
      <c r="E3495" t="s">
        <v>14652</v>
      </c>
      <c r="F3495" t="s">
        <v>14653</v>
      </c>
      <c r="H3495">
        <v>54.121829300000002</v>
      </c>
      <c r="I3495">
        <v>-62.546729900000003</v>
      </c>
      <c r="J3495" s="1" t="str">
        <f t="shared" si="587"/>
        <v>NGR lake sediment grab sample</v>
      </c>
      <c r="K3495" s="1" t="str">
        <f t="shared" si="588"/>
        <v>&lt;177 micron (NGR)</v>
      </c>
      <c r="L3495">
        <v>2</v>
      </c>
      <c r="M3495" t="s">
        <v>175</v>
      </c>
      <c r="N3495">
        <v>31</v>
      </c>
      <c r="O3495" t="s">
        <v>9731</v>
      </c>
      <c r="P3495" t="s">
        <v>68</v>
      </c>
      <c r="Q3495" t="s">
        <v>176</v>
      </c>
      <c r="R3495" t="s">
        <v>55</v>
      </c>
      <c r="S3495" t="s">
        <v>95</v>
      </c>
      <c r="T3495" t="s">
        <v>40</v>
      </c>
      <c r="U3495" t="s">
        <v>727</v>
      </c>
      <c r="V3495" t="s">
        <v>144</v>
      </c>
      <c r="W3495" t="s">
        <v>47</v>
      </c>
      <c r="X3495" t="s">
        <v>136</v>
      </c>
      <c r="Y3495" t="s">
        <v>38</v>
      </c>
      <c r="Z3495" t="s">
        <v>2369</v>
      </c>
      <c r="AA3495" t="s">
        <v>58</v>
      </c>
      <c r="AB3495" t="s">
        <v>6775</v>
      </c>
      <c r="AC3495" t="s">
        <v>589</v>
      </c>
      <c r="AD3495" t="s">
        <v>314</v>
      </c>
    </row>
    <row r="3496" spans="1:30" hidden="1" x14ac:dyDescent="0.3">
      <c r="A3496" t="s">
        <v>14654</v>
      </c>
      <c r="B3496" t="s">
        <v>14655</v>
      </c>
      <c r="C3496" s="1" t="str">
        <f t="shared" si="584"/>
        <v>21:0508</v>
      </c>
      <c r="D3496" s="1" t="str">
        <f t="shared" si="586"/>
        <v>21:0169</v>
      </c>
      <c r="E3496" t="s">
        <v>14656</v>
      </c>
      <c r="F3496" t="s">
        <v>14657</v>
      </c>
      <c r="H3496">
        <v>54.112395800000002</v>
      </c>
      <c r="I3496">
        <v>-62.577689200000002</v>
      </c>
      <c r="J3496" s="1" t="str">
        <f t="shared" si="587"/>
        <v>NGR lake sediment grab sample</v>
      </c>
      <c r="K3496" s="1" t="str">
        <f t="shared" si="588"/>
        <v>&lt;177 micron (NGR)</v>
      </c>
      <c r="L3496">
        <v>2</v>
      </c>
      <c r="M3496" t="s">
        <v>184</v>
      </c>
      <c r="N3496">
        <v>32</v>
      </c>
      <c r="O3496" t="s">
        <v>3219</v>
      </c>
      <c r="P3496" t="s">
        <v>92</v>
      </c>
      <c r="Q3496" t="s">
        <v>185</v>
      </c>
      <c r="R3496" t="s">
        <v>55</v>
      </c>
      <c r="S3496" t="s">
        <v>39</v>
      </c>
      <c r="T3496" t="s">
        <v>194</v>
      </c>
      <c r="U3496" t="s">
        <v>1019</v>
      </c>
      <c r="V3496" t="s">
        <v>390</v>
      </c>
      <c r="W3496" t="s">
        <v>97</v>
      </c>
      <c r="X3496" t="s">
        <v>39</v>
      </c>
      <c r="Y3496" t="s">
        <v>153</v>
      </c>
      <c r="Z3496" t="s">
        <v>2369</v>
      </c>
      <c r="AA3496" t="s">
        <v>214</v>
      </c>
      <c r="AB3496" t="s">
        <v>232</v>
      </c>
      <c r="AC3496" t="s">
        <v>2878</v>
      </c>
      <c r="AD3496" t="s">
        <v>115</v>
      </c>
    </row>
    <row r="3497" spans="1:30" hidden="1" x14ac:dyDescent="0.3">
      <c r="A3497" t="s">
        <v>14658</v>
      </c>
      <c r="B3497" t="s">
        <v>14659</v>
      </c>
      <c r="C3497" s="1" t="str">
        <f t="shared" si="584"/>
        <v>21:0508</v>
      </c>
      <c r="D3497" s="1" t="str">
        <f t="shared" si="586"/>
        <v>21:0169</v>
      </c>
      <c r="E3497" t="s">
        <v>14660</v>
      </c>
      <c r="F3497" t="s">
        <v>14661</v>
      </c>
      <c r="H3497">
        <v>54.101730400000001</v>
      </c>
      <c r="I3497">
        <v>-62.647323200000002</v>
      </c>
      <c r="J3497" s="1" t="str">
        <f t="shared" si="587"/>
        <v>NGR lake sediment grab sample</v>
      </c>
      <c r="K3497" s="1" t="str">
        <f t="shared" si="588"/>
        <v>&lt;177 micron (NGR)</v>
      </c>
      <c r="L3497">
        <v>2</v>
      </c>
      <c r="M3497" t="s">
        <v>191</v>
      </c>
      <c r="N3497">
        <v>33</v>
      </c>
      <c r="O3497" t="s">
        <v>44</v>
      </c>
      <c r="P3497" t="s">
        <v>119</v>
      </c>
      <c r="Q3497" t="s">
        <v>153</v>
      </c>
      <c r="R3497" t="s">
        <v>153</v>
      </c>
      <c r="S3497" t="s">
        <v>39</v>
      </c>
      <c r="T3497" t="s">
        <v>40</v>
      </c>
      <c r="U3497" t="s">
        <v>135</v>
      </c>
      <c r="V3497" t="s">
        <v>179</v>
      </c>
      <c r="W3497" t="s">
        <v>194</v>
      </c>
      <c r="X3497" t="s">
        <v>43</v>
      </c>
      <c r="Y3497" t="s">
        <v>37</v>
      </c>
      <c r="Z3497" t="s">
        <v>67</v>
      </c>
      <c r="AA3497" t="s">
        <v>44</v>
      </c>
      <c r="AB3497" t="s">
        <v>744</v>
      </c>
      <c r="AC3497" t="s">
        <v>818</v>
      </c>
      <c r="AD3497" t="s">
        <v>44</v>
      </c>
    </row>
    <row r="3498" spans="1:30" hidden="1" x14ac:dyDescent="0.3">
      <c r="A3498" t="s">
        <v>14662</v>
      </c>
      <c r="B3498" t="s">
        <v>14663</v>
      </c>
      <c r="C3498" s="1" t="str">
        <f t="shared" si="584"/>
        <v>21:0508</v>
      </c>
      <c r="D3498" s="1" t="str">
        <f>HYPERLINK("http://geochem.nrcan.gc.ca/cdogs/content/svy/svy_e.htm", "")</f>
        <v/>
      </c>
      <c r="G3498" s="1" t="str">
        <f>HYPERLINK("http://geochem.nrcan.gc.ca/cdogs/content/cr_/cr_00056_e.htm", "56")</f>
        <v>56</v>
      </c>
      <c r="J3498" t="s">
        <v>161</v>
      </c>
      <c r="K3498" t="s">
        <v>162</v>
      </c>
      <c r="L3498">
        <v>2</v>
      </c>
      <c r="M3498" t="s">
        <v>163</v>
      </c>
      <c r="N3498">
        <v>34</v>
      </c>
      <c r="O3498" t="s">
        <v>1175</v>
      </c>
      <c r="P3498" t="s">
        <v>1101</v>
      </c>
      <c r="Q3498" t="s">
        <v>67</v>
      </c>
      <c r="R3498" t="s">
        <v>128</v>
      </c>
      <c r="S3498" t="s">
        <v>193</v>
      </c>
      <c r="T3498" t="s">
        <v>40</v>
      </c>
      <c r="U3498" t="s">
        <v>308</v>
      </c>
      <c r="V3498" t="s">
        <v>352</v>
      </c>
      <c r="W3498" t="s">
        <v>194</v>
      </c>
      <c r="X3498" t="s">
        <v>256</v>
      </c>
      <c r="Y3498" t="s">
        <v>136</v>
      </c>
      <c r="Z3498" t="s">
        <v>58</v>
      </c>
      <c r="AA3498" t="s">
        <v>392</v>
      </c>
      <c r="AB3498" t="s">
        <v>485</v>
      </c>
      <c r="AC3498" t="s">
        <v>1611</v>
      </c>
      <c r="AD3498" t="s">
        <v>487</v>
      </c>
    </row>
    <row r="3499" spans="1:30" hidden="1" x14ac:dyDescent="0.3">
      <c r="A3499" t="s">
        <v>14664</v>
      </c>
      <c r="B3499" t="s">
        <v>14665</v>
      </c>
      <c r="C3499" s="1" t="str">
        <f t="shared" si="584"/>
        <v>21:0508</v>
      </c>
      <c r="D3499" s="1" t="str">
        <f t="shared" ref="D3499:D3508" si="589">HYPERLINK("http://geochem.nrcan.gc.ca/cdogs/content/svy/svy210169_e.htm", "21:0169")</f>
        <v>21:0169</v>
      </c>
      <c r="E3499" t="s">
        <v>14666</v>
      </c>
      <c r="F3499" t="s">
        <v>14667</v>
      </c>
      <c r="H3499">
        <v>54.115322800000001</v>
      </c>
      <c r="I3499">
        <v>-62.714339199999998</v>
      </c>
      <c r="J3499" s="1" t="str">
        <f t="shared" ref="J3499:J3508" si="590">HYPERLINK("http://geochem.nrcan.gc.ca/cdogs/content/kwd/kwd020027_e.htm", "NGR lake sediment grab sample")</f>
        <v>NGR lake sediment grab sample</v>
      </c>
      <c r="K3499" s="1" t="str">
        <f t="shared" ref="K3499:K3508" si="591">HYPERLINK("http://geochem.nrcan.gc.ca/cdogs/content/kwd/kwd080006_e.htm", "&lt;177 micron (NGR)")</f>
        <v>&lt;177 micron (NGR)</v>
      </c>
      <c r="L3499">
        <v>2</v>
      </c>
      <c r="M3499" t="s">
        <v>201</v>
      </c>
      <c r="N3499">
        <v>35</v>
      </c>
      <c r="O3499" t="s">
        <v>108</v>
      </c>
      <c r="P3499" t="s">
        <v>153</v>
      </c>
      <c r="Q3499" t="s">
        <v>95</v>
      </c>
      <c r="R3499" t="s">
        <v>68</v>
      </c>
      <c r="S3499" t="s">
        <v>92</v>
      </c>
      <c r="T3499" t="s">
        <v>40</v>
      </c>
      <c r="U3499" t="s">
        <v>3823</v>
      </c>
      <c r="V3499" t="s">
        <v>39</v>
      </c>
      <c r="W3499" t="s">
        <v>40</v>
      </c>
      <c r="X3499" t="s">
        <v>2796</v>
      </c>
      <c r="Y3499" t="s">
        <v>39</v>
      </c>
      <c r="Z3499" t="s">
        <v>204</v>
      </c>
      <c r="AA3499" t="s">
        <v>204</v>
      </c>
      <c r="AB3499" t="s">
        <v>213</v>
      </c>
      <c r="AC3499" t="s">
        <v>484</v>
      </c>
      <c r="AD3499" t="s">
        <v>86</v>
      </c>
    </row>
    <row r="3500" spans="1:30" hidden="1" x14ac:dyDescent="0.3">
      <c r="A3500" t="s">
        <v>14668</v>
      </c>
      <c r="B3500" t="s">
        <v>14669</v>
      </c>
      <c r="C3500" s="1" t="str">
        <f t="shared" si="584"/>
        <v>21:0508</v>
      </c>
      <c r="D3500" s="1" t="str">
        <f t="shared" si="589"/>
        <v>21:0169</v>
      </c>
      <c r="E3500" t="s">
        <v>14670</v>
      </c>
      <c r="F3500" t="s">
        <v>14671</v>
      </c>
      <c r="H3500">
        <v>54.112287700000003</v>
      </c>
      <c r="I3500">
        <v>-62.761783999999999</v>
      </c>
      <c r="J3500" s="1" t="str">
        <f t="shared" si="590"/>
        <v>NGR lake sediment grab sample</v>
      </c>
      <c r="K3500" s="1" t="str">
        <f t="shared" si="591"/>
        <v>&lt;177 micron (NGR)</v>
      </c>
      <c r="L3500">
        <v>2</v>
      </c>
      <c r="M3500" t="s">
        <v>210</v>
      </c>
      <c r="N3500">
        <v>36</v>
      </c>
      <c r="O3500" t="s">
        <v>103</v>
      </c>
      <c r="P3500" t="s">
        <v>153</v>
      </c>
      <c r="Q3500" t="s">
        <v>95</v>
      </c>
      <c r="R3500" t="s">
        <v>38</v>
      </c>
      <c r="S3500" t="s">
        <v>136</v>
      </c>
      <c r="T3500" t="s">
        <v>40</v>
      </c>
      <c r="U3500" t="s">
        <v>1464</v>
      </c>
      <c r="V3500" t="s">
        <v>179</v>
      </c>
      <c r="W3500" t="s">
        <v>40</v>
      </c>
      <c r="X3500" t="s">
        <v>70</v>
      </c>
      <c r="Y3500" t="s">
        <v>39</v>
      </c>
      <c r="Z3500" t="s">
        <v>164</v>
      </c>
      <c r="AA3500" t="s">
        <v>67</v>
      </c>
      <c r="AB3500" t="s">
        <v>37</v>
      </c>
      <c r="AC3500" t="s">
        <v>2776</v>
      </c>
      <c r="AD3500" t="s">
        <v>324</v>
      </c>
    </row>
    <row r="3501" spans="1:30" hidden="1" x14ac:dyDescent="0.3">
      <c r="A3501" t="s">
        <v>14672</v>
      </c>
      <c r="B3501" t="s">
        <v>14673</v>
      </c>
      <c r="C3501" s="1" t="str">
        <f t="shared" si="584"/>
        <v>21:0508</v>
      </c>
      <c r="D3501" s="1" t="str">
        <f t="shared" si="589"/>
        <v>21:0169</v>
      </c>
      <c r="E3501" t="s">
        <v>14674</v>
      </c>
      <c r="F3501" t="s">
        <v>14675</v>
      </c>
      <c r="H3501">
        <v>54.136349000000003</v>
      </c>
      <c r="I3501">
        <v>-62.767768500000003</v>
      </c>
      <c r="J3501" s="1" t="str">
        <f t="shared" si="590"/>
        <v>NGR lake sediment grab sample</v>
      </c>
      <c r="K3501" s="1" t="str">
        <f t="shared" si="591"/>
        <v>&lt;177 micron (NGR)</v>
      </c>
      <c r="L3501">
        <v>2</v>
      </c>
      <c r="M3501" t="s">
        <v>221</v>
      </c>
      <c r="N3501">
        <v>37</v>
      </c>
      <c r="O3501" t="s">
        <v>641</v>
      </c>
      <c r="P3501" t="s">
        <v>130</v>
      </c>
      <c r="Q3501" t="s">
        <v>95</v>
      </c>
      <c r="R3501" t="s">
        <v>131</v>
      </c>
      <c r="S3501" t="s">
        <v>92</v>
      </c>
      <c r="T3501" t="s">
        <v>40</v>
      </c>
      <c r="U3501" t="s">
        <v>14676</v>
      </c>
      <c r="V3501" t="s">
        <v>714</v>
      </c>
      <c r="W3501" t="s">
        <v>194</v>
      </c>
      <c r="X3501" t="s">
        <v>339</v>
      </c>
      <c r="Y3501" t="s">
        <v>68</v>
      </c>
      <c r="Z3501" t="s">
        <v>423</v>
      </c>
      <c r="AA3501" t="s">
        <v>58</v>
      </c>
      <c r="AB3501" t="s">
        <v>1082</v>
      </c>
      <c r="AC3501" t="s">
        <v>11613</v>
      </c>
      <c r="AD3501" t="s">
        <v>324</v>
      </c>
    </row>
    <row r="3502" spans="1:30" hidden="1" x14ac:dyDescent="0.3">
      <c r="A3502" t="s">
        <v>14677</v>
      </c>
      <c r="B3502" t="s">
        <v>14678</v>
      </c>
      <c r="C3502" s="1" t="str">
        <f t="shared" si="584"/>
        <v>21:0508</v>
      </c>
      <c r="D3502" s="1" t="str">
        <f t="shared" si="589"/>
        <v>21:0169</v>
      </c>
      <c r="E3502" t="s">
        <v>14679</v>
      </c>
      <c r="F3502" t="s">
        <v>14680</v>
      </c>
      <c r="H3502">
        <v>54.169255300000003</v>
      </c>
      <c r="I3502">
        <v>-62.760414300000001</v>
      </c>
      <c r="J3502" s="1" t="str">
        <f t="shared" si="590"/>
        <v>NGR lake sediment grab sample</v>
      </c>
      <c r="K3502" s="1" t="str">
        <f t="shared" si="591"/>
        <v>&lt;177 micron (NGR)</v>
      </c>
      <c r="L3502">
        <v>2</v>
      </c>
      <c r="M3502" t="s">
        <v>230</v>
      </c>
      <c r="N3502">
        <v>38</v>
      </c>
      <c r="O3502" t="s">
        <v>1108</v>
      </c>
      <c r="P3502" t="s">
        <v>143</v>
      </c>
      <c r="Q3502" t="s">
        <v>95</v>
      </c>
      <c r="R3502" t="s">
        <v>130</v>
      </c>
      <c r="S3502" t="s">
        <v>176</v>
      </c>
      <c r="T3502" t="s">
        <v>194</v>
      </c>
      <c r="U3502" t="s">
        <v>12945</v>
      </c>
      <c r="V3502" t="s">
        <v>1181</v>
      </c>
      <c r="W3502" t="s">
        <v>649</v>
      </c>
      <c r="X3502" t="s">
        <v>185</v>
      </c>
      <c r="Y3502" t="s">
        <v>176</v>
      </c>
      <c r="Z3502" t="s">
        <v>314</v>
      </c>
      <c r="AA3502" t="s">
        <v>58</v>
      </c>
      <c r="AB3502" t="s">
        <v>997</v>
      </c>
      <c r="AC3502" t="s">
        <v>11417</v>
      </c>
      <c r="AD3502" t="s">
        <v>409</v>
      </c>
    </row>
    <row r="3503" spans="1:30" hidden="1" x14ac:dyDescent="0.3">
      <c r="A3503" t="s">
        <v>14681</v>
      </c>
      <c r="B3503" t="s">
        <v>14682</v>
      </c>
      <c r="C3503" s="1" t="str">
        <f t="shared" si="584"/>
        <v>21:0508</v>
      </c>
      <c r="D3503" s="1" t="str">
        <f t="shared" si="589"/>
        <v>21:0169</v>
      </c>
      <c r="E3503" t="s">
        <v>14683</v>
      </c>
      <c r="F3503" t="s">
        <v>14684</v>
      </c>
      <c r="H3503">
        <v>54.187625300000001</v>
      </c>
      <c r="I3503">
        <v>-62.7797257</v>
      </c>
      <c r="J3503" s="1" t="str">
        <f t="shared" si="590"/>
        <v>NGR lake sediment grab sample</v>
      </c>
      <c r="K3503" s="1" t="str">
        <f t="shared" si="591"/>
        <v>&lt;177 micron (NGR)</v>
      </c>
      <c r="L3503">
        <v>2</v>
      </c>
      <c r="M3503" t="s">
        <v>238</v>
      </c>
      <c r="N3503">
        <v>39</v>
      </c>
      <c r="O3503" t="s">
        <v>613</v>
      </c>
      <c r="P3503" t="s">
        <v>247</v>
      </c>
      <c r="Q3503" t="s">
        <v>95</v>
      </c>
      <c r="R3503" t="s">
        <v>153</v>
      </c>
      <c r="S3503" t="s">
        <v>68</v>
      </c>
      <c r="T3503" t="s">
        <v>194</v>
      </c>
      <c r="U3503" t="s">
        <v>3965</v>
      </c>
      <c r="V3503" t="s">
        <v>884</v>
      </c>
      <c r="W3503" t="s">
        <v>194</v>
      </c>
      <c r="X3503" t="s">
        <v>740</v>
      </c>
      <c r="Y3503" t="s">
        <v>92</v>
      </c>
      <c r="Z3503" t="s">
        <v>214</v>
      </c>
      <c r="AA3503" t="s">
        <v>214</v>
      </c>
      <c r="AB3503" t="s">
        <v>997</v>
      </c>
      <c r="AC3503" t="s">
        <v>157</v>
      </c>
      <c r="AD3503" t="s">
        <v>478</v>
      </c>
    </row>
    <row r="3504" spans="1:30" hidden="1" x14ac:dyDescent="0.3">
      <c r="A3504" t="s">
        <v>14685</v>
      </c>
      <c r="B3504" t="s">
        <v>14686</v>
      </c>
      <c r="C3504" s="1" t="str">
        <f t="shared" si="584"/>
        <v>21:0508</v>
      </c>
      <c r="D3504" s="1" t="str">
        <f t="shared" si="589"/>
        <v>21:0169</v>
      </c>
      <c r="E3504" t="s">
        <v>14687</v>
      </c>
      <c r="F3504" t="s">
        <v>14688</v>
      </c>
      <c r="H3504">
        <v>54.192909499999999</v>
      </c>
      <c r="I3504">
        <v>-62.818967600000001</v>
      </c>
      <c r="J3504" s="1" t="str">
        <f t="shared" si="590"/>
        <v>NGR lake sediment grab sample</v>
      </c>
      <c r="K3504" s="1" t="str">
        <f t="shared" si="591"/>
        <v>&lt;177 micron (NGR)</v>
      </c>
      <c r="L3504">
        <v>2</v>
      </c>
      <c r="M3504" t="s">
        <v>246</v>
      </c>
      <c r="N3504">
        <v>40</v>
      </c>
      <c r="O3504" t="s">
        <v>823</v>
      </c>
      <c r="P3504" t="s">
        <v>377</v>
      </c>
      <c r="Q3504" t="s">
        <v>95</v>
      </c>
      <c r="R3504" t="s">
        <v>92</v>
      </c>
      <c r="S3504" t="s">
        <v>68</v>
      </c>
      <c r="T3504" t="s">
        <v>40</v>
      </c>
      <c r="U3504" t="s">
        <v>9167</v>
      </c>
      <c r="V3504" t="s">
        <v>596</v>
      </c>
      <c r="W3504" t="s">
        <v>194</v>
      </c>
      <c r="X3504" t="s">
        <v>740</v>
      </c>
      <c r="Y3504" t="s">
        <v>37</v>
      </c>
      <c r="Z3504" t="s">
        <v>211</v>
      </c>
      <c r="AA3504" t="s">
        <v>135</v>
      </c>
      <c r="AB3504" t="s">
        <v>493</v>
      </c>
      <c r="AC3504" t="s">
        <v>2777</v>
      </c>
      <c r="AD3504" t="s">
        <v>48</v>
      </c>
    </row>
    <row r="3505" spans="1:30" hidden="1" x14ac:dyDescent="0.3">
      <c r="A3505" t="s">
        <v>14689</v>
      </c>
      <c r="B3505" t="s">
        <v>14690</v>
      </c>
      <c r="C3505" s="1" t="str">
        <f t="shared" si="584"/>
        <v>21:0508</v>
      </c>
      <c r="D3505" s="1" t="str">
        <f t="shared" si="589"/>
        <v>21:0169</v>
      </c>
      <c r="E3505" t="s">
        <v>14691</v>
      </c>
      <c r="F3505" t="s">
        <v>14692</v>
      </c>
      <c r="H3505">
        <v>54.219890300000003</v>
      </c>
      <c r="I3505">
        <v>-62.876978399999999</v>
      </c>
      <c r="J3505" s="1" t="str">
        <f t="shared" si="590"/>
        <v>NGR lake sediment grab sample</v>
      </c>
      <c r="K3505" s="1" t="str">
        <f t="shared" si="591"/>
        <v>&lt;177 micron (NGR)</v>
      </c>
      <c r="L3505">
        <v>3</v>
      </c>
      <c r="M3505" t="s">
        <v>34</v>
      </c>
      <c r="N3505">
        <v>41</v>
      </c>
      <c r="O3505" t="s">
        <v>214</v>
      </c>
      <c r="P3505" t="s">
        <v>79</v>
      </c>
      <c r="Q3505" t="s">
        <v>39</v>
      </c>
      <c r="R3505" t="s">
        <v>79</v>
      </c>
      <c r="S3505" t="s">
        <v>68</v>
      </c>
      <c r="T3505" t="s">
        <v>40</v>
      </c>
      <c r="U3505" t="s">
        <v>45</v>
      </c>
      <c r="V3505" t="s">
        <v>271</v>
      </c>
      <c r="W3505" t="s">
        <v>40</v>
      </c>
      <c r="X3505" t="s">
        <v>179</v>
      </c>
      <c r="Y3505" t="s">
        <v>55</v>
      </c>
      <c r="Z3505" t="s">
        <v>67</v>
      </c>
      <c r="AA3505" t="s">
        <v>58</v>
      </c>
      <c r="AB3505" t="s">
        <v>205</v>
      </c>
      <c r="AC3505" t="s">
        <v>1503</v>
      </c>
      <c r="AD3505" t="s">
        <v>83</v>
      </c>
    </row>
    <row r="3506" spans="1:30" hidden="1" x14ac:dyDescent="0.3">
      <c r="A3506" t="s">
        <v>14693</v>
      </c>
      <c r="B3506" t="s">
        <v>14694</v>
      </c>
      <c r="C3506" s="1" t="str">
        <f t="shared" si="584"/>
        <v>21:0508</v>
      </c>
      <c r="D3506" s="1" t="str">
        <f t="shared" si="589"/>
        <v>21:0169</v>
      </c>
      <c r="E3506" t="s">
        <v>14691</v>
      </c>
      <c r="F3506" t="s">
        <v>14695</v>
      </c>
      <c r="H3506">
        <v>54.219890300000003</v>
      </c>
      <c r="I3506">
        <v>-62.876978399999999</v>
      </c>
      <c r="J3506" s="1" t="str">
        <f t="shared" si="590"/>
        <v>NGR lake sediment grab sample</v>
      </c>
      <c r="K3506" s="1" t="str">
        <f t="shared" si="591"/>
        <v>&lt;177 micron (NGR)</v>
      </c>
      <c r="L3506">
        <v>3</v>
      </c>
      <c r="M3506" t="s">
        <v>65</v>
      </c>
      <c r="N3506">
        <v>42</v>
      </c>
      <c r="O3506" t="s">
        <v>337</v>
      </c>
      <c r="P3506" t="s">
        <v>92</v>
      </c>
      <c r="Q3506" t="s">
        <v>39</v>
      </c>
      <c r="R3506" t="s">
        <v>153</v>
      </c>
      <c r="S3506" t="s">
        <v>136</v>
      </c>
      <c r="T3506" t="s">
        <v>40</v>
      </c>
      <c r="U3506" t="s">
        <v>1865</v>
      </c>
      <c r="V3506" t="s">
        <v>94</v>
      </c>
      <c r="W3506" t="s">
        <v>40</v>
      </c>
      <c r="X3506" t="s">
        <v>43</v>
      </c>
      <c r="Y3506" t="s">
        <v>39</v>
      </c>
      <c r="Z3506" t="s">
        <v>67</v>
      </c>
      <c r="AA3506" t="s">
        <v>135</v>
      </c>
      <c r="AB3506" t="s">
        <v>655</v>
      </c>
      <c r="AC3506" t="s">
        <v>339</v>
      </c>
      <c r="AD3506" t="s">
        <v>83</v>
      </c>
    </row>
    <row r="3507" spans="1:30" hidden="1" x14ac:dyDescent="0.3">
      <c r="A3507" t="s">
        <v>14696</v>
      </c>
      <c r="B3507" t="s">
        <v>14697</v>
      </c>
      <c r="C3507" s="1" t="str">
        <f t="shared" si="584"/>
        <v>21:0508</v>
      </c>
      <c r="D3507" s="1" t="str">
        <f t="shared" si="589"/>
        <v>21:0169</v>
      </c>
      <c r="E3507" t="s">
        <v>14691</v>
      </c>
      <c r="F3507" t="s">
        <v>14698</v>
      </c>
      <c r="H3507">
        <v>54.219890300000003</v>
      </c>
      <c r="I3507">
        <v>-62.876978399999999</v>
      </c>
      <c r="J3507" s="1" t="str">
        <f t="shared" si="590"/>
        <v>NGR lake sediment grab sample</v>
      </c>
      <c r="K3507" s="1" t="str">
        <f t="shared" si="591"/>
        <v>&lt;177 micron (NGR)</v>
      </c>
      <c r="L3507">
        <v>3</v>
      </c>
      <c r="M3507" t="s">
        <v>52</v>
      </c>
      <c r="N3507">
        <v>43</v>
      </c>
      <c r="O3507" t="s">
        <v>423</v>
      </c>
      <c r="P3507" t="s">
        <v>79</v>
      </c>
      <c r="Q3507" t="s">
        <v>39</v>
      </c>
      <c r="R3507" t="s">
        <v>79</v>
      </c>
      <c r="S3507" t="s">
        <v>68</v>
      </c>
      <c r="T3507" t="s">
        <v>40</v>
      </c>
      <c r="U3507" t="s">
        <v>1134</v>
      </c>
      <c r="V3507" t="s">
        <v>271</v>
      </c>
      <c r="W3507" t="s">
        <v>40</v>
      </c>
      <c r="X3507" t="s">
        <v>43</v>
      </c>
      <c r="Y3507" t="s">
        <v>55</v>
      </c>
      <c r="Z3507" t="s">
        <v>67</v>
      </c>
      <c r="AA3507" t="s">
        <v>135</v>
      </c>
      <c r="AB3507" t="s">
        <v>35</v>
      </c>
      <c r="AC3507" t="s">
        <v>213</v>
      </c>
      <c r="AD3507" t="s">
        <v>314</v>
      </c>
    </row>
    <row r="3508" spans="1:30" hidden="1" x14ac:dyDescent="0.3">
      <c r="A3508" t="s">
        <v>14699</v>
      </c>
      <c r="B3508" t="s">
        <v>14700</v>
      </c>
      <c r="C3508" s="1" t="str">
        <f t="shared" si="584"/>
        <v>21:0508</v>
      </c>
      <c r="D3508" s="1" t="str">
        <f t="shared" si="589"/>
        <v>21:0169</v>
      </c>
      <c r="E3508" t="s">
        <v>14701</v>
      </c>
      <c r="F3508" t="s">
        <v>14702</v>
      </c>
      <c r="H3508">
        <v>54.223102300000001</v>
      </c>
      <c r="I3508">
        <v>-62.893795400000002</v>
      </c>
      <c r="J3508" s="1" t="str">
        <f t="shared" si="590"/>
        <v>NGR lake sediment grab sample</v>
      </c>
      <c r="K3508" s="1" t="str">
        <f t="shared" si="591"/>
        <v>&lt;177 micron (NGR)</v>
      </c>
      <c r="L3508">
        <v>3</v>
      </c>
      <c r="M3508" t="s">
        <v>76</v>
      </c>
      <c r="N3508">
        <v>44</v>
      </c>
      <c r="O3508" t="s">
        <v>58</v>
      </c>
      <c r="P3508" t="s">
        <v>193</v>
      </c>
      <c r="Q3508" t="s">
        <v>95</v>
      </c>
      <c r="R3508" t="s">
        <v>176</v>
      </c>
      <c r="S3508" t="s">
        <v>37</v>
      </c>
      <c r="T3508" t="s">
        <v>40</v>
      </c>
      <c r="U3508" t="s">
        <v>211</v>
      </c>
      <c r="V3508" t="s">
        <v>248</v>
      </c>
      <c r="W3508" t="s">
        <v>40</v>
      </c>
      <c r="X3508" t="s">
        <v>43</v>
      </c>
      <c r="Y3508" t="s">
        <v>55</v>
      </c>
      <c r="Z3508" t="s">
        <v>185</v>
      </c>
      <c r="AA3508" t="s">
        <v>214</v>
      </c>
      <c r="AB3508" t="s">
        <v>1842</v>
      </c>
      <c r="AC3508" t="s">
        <v>947</v>
      </c>
      <c r="AD3508" t="s">
        <v>258</v>
      </c>
    </row>
    <row r="3509" spans="1:30" hidden="1" x14ac:dyDescent="0.3">
      <c r="A3509" t="s">
        <v>14703</v>
      </c>
      <c r="B3509" t="s">
        <v>14704</v>
      </c>
      <c r="C3509" s="1" t="str">
        <f t="shared" si="584"/>
        <v>21:0508</v>
      </c>
      <c r="D3509" s="1" t="str">
        <f>HYPERLINK("http://geochem.nrcan.gc.ca/cdogs/content/svy/svy_e.htm", "")</f>
        <v/>
      </c>
      <c r="G3509" s="1" t="str">
        <f>HYPERLINK("http://geochem.nrcan.gc.ca/cdogs/content/cr_/cr_00047_e.htm", "47")</f>
        <v>47</v>
      </c>
      <c r="J3509" t="s">
        <v>161</v>
      </c>
      <c r="K3509" t="s">
        <v>162</v>
      </c>
      <c r="L3509">
        <v>3</v>
      </c>
      <c r="M3509" t="s">
        <v>163</v>
      </c>
      <c r="N3509">
        <v>45</v>
      </c>
      <c r="O3509" t="s">
        <v>314</v>
      </c>
      <c r="P3509" t="s">
        <v>103</v>
      </c>
      <c r="Q3509" t="s">
        <v>202</v>
      </c>
      <c r="R3509" t="s">
        <v>145</v>
      </c>
      <c r="S3509" t="s">
        <v>119</v>
      </c>
      <c r="T3509" t="s">
        <v>40</v>
      </c>
      <c r="U3509" t="s">
        <v>12591</v>
      </c>
      <c r="V3509" t="s">
        <v>1503</v>
      </c>
      <c r="W3509" t="s">
        <v>40</v>
      </c>
      <c r="X3509" t="s">
        <v>1085</v>
      </c>
      <c r="Y3509" t="s">
        <v>131</v>
      </c>
      <c r="Z3509" t="s">
        <v>337</v>
      </c>
      <c r="AA3509" t="s">
        <v>204</v>
      </c>
      <c r="AB3509" t="s">
        <v>1512</v>
      </c>
      <c r="AC3509" t="s">
        <v>3942</v>
      </c>
      <c r="AD3509" t="s">
        <v>1452</v>
      </c>
    </row>
    <row r="3510" spans="1:30" hidden="1" x14ac:dyDescent="0.3">
      <c r="A3510" t="s">
        <v>14705</v>
      </c>
      <c r="B3510" t="s">
        <v>14706</v>
      </c>
      <c r="C3510" s="1" t="str">
        <f t="shared" si="584"/>
        <v>21:0508</v>
      </c>
      <c r="D3510" s="1" t="str">
        <f t="shared" ref="D3510:D3531" si="592">HYPERLINK("http://geochem.nrcan.gc.ca/cdogs/content/svy/svy210169_e.htm", "21:0169")</f>
        <v>21:0169</v>
      </c>
      <c r="E3510" t="s">
        <v>14707</v>
      </c>
      <c r="F3510" t="s">
        <v>14708</v>
      </c>
      <c r="H3510">
        <v>54.194189999999999</v>
      </c>
      <c r="I3510">
        <v>-63.038345700000001</v>
      </c>
      <c r="J3510" s="1" t="str">
        <f t="shared" ref="J3510:J3531" si="593">HYPERLINK("http://geochem.nrcan.gc.ca/cdogs/content/kwd/kwd020027_e.htm", "NGR lake sediment grab sample")</f>
        <v>NGR lake sediment grab sample</v>
      </c>
      <c r="K3510" s="1" t="str">
        <f t="shared" ref="K3510:K3531" si="594">HYPERLINK("http://geochem.nrcan.gc.ca/cdogs/content/kwd/kwd080006_e.htm", "&lt;177 micron (NGR)")</f>
        <v>&lt;177 micron (NGR)</v>
      </c>
      <c r="L3510">
        <v>3</v>
      </c>
      <c r="M3510" t="s">
        <v>91</v>
      </c>
      <c r="N3510">
        <v>46</v>
      </c>
      <c r="O3510" t="s">
        <v>1241</v>
      </c>
      <c r="P3510" t="s">
        <v>185</v>
      </c>
      <c r="Q3510" t="s">
        <v>95</v>
      </c>
      <c r="R3510" t="s">
        <v>92</v>
      </c>
      <c r="S3510" t="s">
        <v>55</v>
      </c>
      <c r="T3510" t="s">
        <v>40</v>
      </c>
      <c r="U3510" t="s">
        <v>449</v>
      </c>
      <c r="V3510" t="s">
        <v>70</v>
      </c>
      <c r="W3510" t="s">
        <v>194</v>
      </c>
      <c r="X3510" t="s">
        <v>179</v>
      </c>
      <c r="Y3510" t="s">
        <v>38</v>
      </c>
      <c r="Z3510" t="s">
        <v>35</v>
      </c>
      <c r="AA3510" t="s">
        <v>134</v>
      </c>
      <c r="AB3510" t="s">
        <v>1182</v>
      </c>
      <c r="AC3510" t="s">
        <v>620</v>
      </c>
      <c r="AD3510" t="s">
        <v>409</v>
      </c>
    </row>
    <row r="3511" spans="1:30" hidden="1" x14ac:dyDescent="0.3">
      <c r="A3511" t="s">
        <v>14709</v>
      </c>
      <c r="B3511" t="s">
        <v>14710</v>
      </c>
      <c r="C3511" s="1" t="str">
        <f t="shared" si="584"/>
        <v>21:0508</v>
      </c>
      <c r="D3511" s="1" t="str">
        <f t="shared" si="592"/>
        <v>21:0169</v>
      </c>
      <c r="E3511" t="s">
        <v>14711</v>
      </c>
      <c r="F3511" t="s">
        <v>14712</v>
      </c>
      <c r="H3511">
        <v>54.080055000000002</v>
      </c>
      <c r="I3511">
        <v>-63.065844400000003</v>
      </c>
      <c r="J3511" s="1" t="str">
        <f t="shared" si="593"/>
        <v>NGR lake sediment grab sample</v>
      </c>
      <c r="K3511" s="1" t="str">
        <f t="shared" si="594"/>
        <v>&lt;177 micron (NGR)</v>
      </c>
      <c r="L3511">
        <v>3</v>
      </c>
      <c r="M3511" t="s">
        <v>102</v>
      </c>
      <c r="N3511">
        <v>47</v>
      </c>
      <c r="O3511" t="s">
        <v>299</v>
      </c>
      <c r="P3511" t="s">
        <v>119</v>
      </c>
      <c r="Q3511" t="s">
        <v>95</v>
      </c>
      <c r="R3511" t="s">
        <v>136</v>
      </c>
      <c r="S3511" t="s">
        <v>55</v>
      </c>
      <c r="T3511" t="s">
        <v>40</v>
      </c>
      <c r="U3511" t="s">
        <v>135</v>
      </c>
      <c r="V3511" t="s">
        <v>117</v>
      </c>
      <c r="W3511" t="s">
        <v>40</v>
      </c>
      <c r="X3511" t="s">
        <v>179</v>
      </c>
      <c r="Y3511" t="s">
        <v>37</v>
      </c>
      <c r="Z3511" t="s">
        <v>134</v>
      </c>
      <c r="AA3511" t="s">
        <v>135</v>
      </c>
      <c r="AB3511" t="s">
        <v>1021</v>
      </c>
      <c r="AC3511" t="s">
        <v>6994</v>
      </c>
      <c r="AD3511" t="s">
        <v>258</v>
      </c>
    </row>
    <row r="3512" spans="1:30" hidden="1" x14ac:dyDescent="0.3">
      <c r="A3512" t="s">
        <v>14713</v>
      </c>
      <c r="B3512" t="s">
        <v>14714</v>
      </c>
      <c r="C3512" s="1" t="str">
        <f t="shared" si="584"/>
        <v>21:0508</v>
      </c>
      <c r="D3512" s="1" t="str">
        <f t="shared" si="592"/>
        <v>21:0169</v>
      </c>
      <c r="E3512" t="s">
        <v>14715</v>
      </c>
      <c r="F3512" t="s">
        <v>14716</v>
      </c>
      <c r="H3512">
        <v>54.055686799999997</v>
      </c>
      <c r="I3512">
        <v>-63.066680300000002</v>
      </c>
      <c r="J3512" s="1" t="str">
        <f t="shared" si="593"/>
        <v>NGR lake sediment grab sample</v>
      </c>
      <c r="K3512" s="1" t="str">
        <f t="shared" si="594"/>
        <v>&lt;177 micron (NGR)</v>
      </c>
      <c r="L3512">
        <v>3</v>
      </c>
      <c r="M3512" t="s">
        <v>113</v>
      </c>
      <c r="N3512">
        <v>48</v>
      </c>
      <c r="O3512" t="s">
        <v>789</v>
      </c>
      <c r="P3512" t="s">
        <v>79</v>
      </c>
      <c r="Q3512" t="s">
        <v>95</v>
      </c>
      <c r="R3512" t="s">
        <v>136</v>
      </c>
      <c r="S3512" t="s">
        <v>95</v>
      </c>
      <c r="T3512" t="s">
        <v>40</v>
      </c>
      <c r="U3512" t="s">
        <v>204</v>
      </c>
      <c r="V3512" t="s">
        <v>117</v>
      </c>
      <c r="W3512" t="s">
        <v>40</v>
      </c>
      <c r="X3512" t="s">
        <v>43</v>
      </c>
      <c r="Y3512" t="s">
        <v>55</v>
      </c>
      <c r="Z3512" t="s">
        <v>67</v>
      </c>
      <c r="AA3512" t="s">
        <v>58</v>
      </c>
      <c r="AB3512" t="s">
        <v>1557</v>
      </c>
      <c r="AC3512" t="s">
        <v>1736</v>
      </c>
      <c r="AD3512" t="s">
        <v>214</v>
      </c>
    </row>
    <row r="3513" spans="1:30" hidden="1" x14ac:dyDescent="0.3">
      <c r="A3513" t="s">
        <v>14717</v>
      </c>
      <c r="B3513" t="s">
        <v>14718</v>
      </c>
      <c r="C3513" s="1" t="str">
        <f t="shared" si="584"/>
        <v>21:0508</v>
      </c>
      <c r="D3513" s="1" t="str">
        <f t="shared" si="592"/>
        <v>21:0169</v>
      </c>
      <c r="E3513" t="s">
        <v>14719</v>
      </c>
      <c r="F3513" t="s">
        <v>14720</v>
      </c>
      <c r="H3513">
        <v>54.045546600000002</v>
      </c>
      <c r="I3513">
        <v>-63.035907600000002</v>
      </c>
      <c r="J3513" s="1" t="str">
        <f t="shared" si="593"/>
        <v>NGR lake sediment grab sample</v>
      </c>
      <c r="K3513" s="1" t="str">
        <f t="shared" si="594"/>
        <v>&lt;177 micron (NGR)</v>
      </c>
      <c r="L3513">
        <v>3</v>
      </c>
      <c r="M3513" t="s">
        <v>127</v>
      </c>
      <c r="N3513">
        <v>49</v>
      </c>
      <c r="O3513" t="s">
        <v>403</v>
      </c>
      <c r="P3513" t="s">
        <v>202</v>
      </c>
      <c r="Q3513" t="s">
        <v>95</v>
      </c>
      <c r="R3513" t="s">
        <v>38</v>
      </c>
      <c r="S3513" t="s">
        <v>39</v>
      </c>
      <c r="T3513" t="s">
        <v>40</v>
      </c>
      <c r="U3513" t="s">
        <v>423</v>
      </c>
      <c r="V3513" t="s">
        <v>390</v>
      </c>
      <c r="W3513" t="s">
        <v>194</v>
      </c>
      <c r="X3513" t="s">
        <v>179</v>
      </c>
      <c r="Y3513" t="s">
        <v>39</v>
      </c>
      <c r="Z3513" t="s">
        <v>185</v>
      </c>
      <c r="AA3513" t="s">
        <v>214</v>
      </c>
      <c r="AB3513" t="s">
        <v>1579</v>
      </c>
      <c r="AC3513" t="s">
        <v>38</v>
      </c>
      <c r="AD3513" t="s">
        <v>44</v>
      </c>
    </row>
    <row r="3514" spans="1:30" hidden="1" x14ac:dyDescent="0.3">
      <c r="A3514" t="s">
        <v>14721</v>
      </c>
      <c r="B3514" t="s">
        <v>14722</v>
      </c>
      <c r="C3514" s="1" t="str">
        <f t="shared" si="584"/>
        <v>21:0508</v>
      </c>
      <c r="D3514" s="1" t="str">
        <f t="shared" si="592"/>
        <v>21:0169</v>
      </c>
      <c r="E3514" t="s">
        <v>14723</v>
      </c>
      <c r="F3514" t="s">
        <v>14724</v>
      </c>
      <c r="H3514">
        <v>54.018827299999998</v>
      </c>
      <c r="I3514">
        <v>-63.000829600000003</v>
      </c>
      <c r="J3514" s="1" t="str">
        <f t="shared" si="593"/>
        <v>NGR lake sediment grab sample</v>
      </c>
      <c r="K3514" s="1" t="str">
        <f t="shared" si="594"/>
        <v>&lt;177 micron (NGR)</v>
      </c>
      <c r="L3514">
        <v>3</v>
      </c>
      <c r="M3514" t="s">
        <v>142</v>
      </c>
      <c r="N3514">
        <v>50</v>
      </c>
      <c r="O3514" t="s">
        <v>44</v>
      </c>
      <c r="P3514" t="s">
        <v>202</v>
      </c>
      <c r="Q3514" t="s">
        <v>39</v>
      </c>
      <c r="R3514" t="s">
        <v>136</v>
      </c>
      <c r="S3514" t="s">
        <v>55</v>
      </c>
      <c r="T3514" t="s">
        <v>40</v>
      </c>
      <c r="U3514" t="s">
        <v>359</v>
      </c>
      <c r="V3514" t="s">
        <v>94</v>
      </c>
      <c r="W3514" t="s">
        <v>194</v>
      </c>
      <c r="X3514" t="s">
        <v>43</v>
      </c>
      <c r="Y3514" t="s">
        <v>55</v>
      </c>
      <c r="Z3514" t="s">
        <v>164</v>
      </c>
      <c r="AA3514" t="s">
        <v>58</v>
      </c>
      <c r="AB3514" t="s">
        <v>204</v>
      </c>
      <c r="AC3514" t="s">
        <v>7192</v>
      </c>
      <c r="AD3514" t="s">
        <v>45</v>
      </c>
    </row>
    <row r="3515" spans="1:30" hidden="1" x14ac:dyDescent="0.3">
      <c r="A3515" t="s">
        <v>14725</v>
      </c>
      <c r="B3515" t="s">
        <v>14726</v>
      </c>
      <c r="C3515" s="1" t="str">
        <f t="shared" si="584"/>
        <v>21:0508</v>
      </c>
      <c r="D3515" s="1" t="str">
        <f t="shared" si="592"/>
        <v>21:0169</v>
      </c>
      <c r="E3515" t="s">
        <v>14727</v>
      </c>
      <c r="F3515" t="s">
        <v>14728</v>
      </c>
      <c r="H3515">
        <v>54.009679900000002</v>
      </c>
      <c r="I3515">
        <v>-62.966003100000002</v>
      </c>
      <c r="J3515" s="1" t="str">
        <f t="shared" si="593"/>
        <v>NGR lake sediment grab sample</v>
      </c>
      <c r="K3515" s="1" t="str">
        <f t="shared" si="594"/>
        <v>&lt;177 micron (NGR)</v>
      </c>
      <c r="L3515">
        <v>3</v>
      </c>
      <c r="M3515" t="s">
        <v>150</v>
      </c>
      <c r="N3515">
        <v>51</v>
      </c>
      <c r="O3515" t="s">
        <v>115</v>
      </c>
      <c r="P3515" t="s">
        <v>185</v>
      </c>
      <c r="Q3515" t="s">
        <v>136</v>
      </c>
      <c r="R3515" t="s">
        <v>131</v>
      </c>
      <c r="S3515" t="s">
        <v>37</v>
      </c>
      <c r="T3515" t="s">
        <v>194</v>
      </c>
      <c r="U3515" t="s">
        <v>132</v>
      </c>
      <c r="V3515" t="s">
        <v>598</v>
      </c>
      <c r="W3515" t="s">
        <v>117</v>
      </c>
      <c r="X3515" t="s">
        <v>70</v>
      </c>
      <c r="Y3515" t="s">
        <v>136</v>
      </c>
      <c r="Z3515" t="s">
        <v>135</v>
      </c>
      <c r="AA3515" t="s">
        <v>258</v>
      </c>
      <c r="AB3515" t="s">
        <v>1517</v>
      </c>
      <c r="AC3515" t="s">
        <v>1411</v>
      </c>
      <c r="AD3515" t="s">
        <v>86</v>
      </c>
    </row>
    <row r="3516" spans="1:30" hidden="1" x14ac:dyDescent="0.3">
      <c r="A3516" t="s">
        <v>14729</v>
      </c>
      <c r="B3516" t="s">
        <v>14730</v>
      </c>
      <c r="C3516" s="1" t="str">
        <f t="shared" si="584"/>
        <v>21:0508</v>
      </c>
      <c r="D3516" s="1" t="str">
        <f t="shared" si="592"/>
        <v>21:0169</v>
      </c>
      <c r="E3516" t="s">
        <v>14731</v>
      </c>
      <c r="F3516" t="s">
        <v>14732</v>
      </c>
      <c r="H3516">
        <v>54.2921713</v>
      </c>
      <c r="I3516">
        <v>-62.792271300000003</v>
      </c>
      <c r="J3516" s="1" t="str">
        <f t="shared" si="593"/>
        <v>NGR lake sediment grab sample</v>
      </c>
      <c r="K3516" s="1" t="str">
        <f t="shared" si="594"/>
        <v>&lt;177 micron (NGR)</v>
      </c>
      <c r="L3516">
        <v>3</v>
      </c>
      <c r="M3516" t="s">
        <v>175</v>
      </c>
      <c r="N3516">
        <v>52</v>
      </c>
      <c r="O3516" t="s">
        <v>1241</v>
      </c>
      <c r="P3516" t="s">
        <v>176</v>
      </c>
      <c r="Q3516" t="s">
        <v>95</v>
      </c>
      <c r="R3516" t="s">
        <v>79</v>
      </c>
      <c r="S3516" t="s">
        <v>136</v>
      </c>
      <c r="T3516" t="s">
        <v>40</v>
      </c>
      <c r="U3516" t="s">
        <v>1108</v>
      </c>
      <c r="V3516" t="s">
        <v>233</v>
      </c>
      <c r="W3516" t="s">
        <v>117</v>
      </c>
      <c r="X3516" t="s">
        <v>43</v>
      </c>
      <c r="Y3516" t="s">
        <v>55</v>
      </c>
      <c r="Z3516" t="s">
        <v>35</v>
      </c>
      <c r="AA3516" t="s">
        <v>135</v>
      </c>
      <c r="AB3516" t="s">
        <v>259</v>
      </c>
      <c r="AC3516" t="s">
        <v>8518</v>
      </c>
      <c r="AD3516" t="s">
        <v>258</v>
      </c>
    </row>
    <row r="3517" spans="1:30" hidden="1" x14ac:dyDescent="0.3">
      <c r="A3517" t="s">
        <v>14733</v>
      </c>
      <c r="B3517" t="s">
        <v>14734</v>
      </c>
      <c r="C3517" s="1" t="str">
        <f t="shared" si="584"/>
        <v>21:0508</v>
      </c>
      <c r="D3517" s="1" t="str">
        <f t="shared" si="592"/>
        <v>21:0169</v>
      </c>
      <c r="E3517" t="s">
        <v>14735</v>
      </c>
      <c r="F3517" t="s">
        <v>14736</v>
      </c>
      <c r="H3517">
        <v>54.296977200000001</v>
      </c>
      <c r="I3517">
        <v>-62.721763099999997</v>
      </c>
      <c r="J3517" s="1" t="str">
        <f t="shared" si="593"/>
        <v>NGR lake sediment grab sample</v>
      </c>
      <c r="K3517" s="1" t="str">
        <f t="shared" si="594"/>
        <v>&lt;177 micron (NGR)</v>
      </c>
      <c r="L3517">
        <v>3</v>
      </c>
      <c r="M3517" t="s">
        <v>184</v>
      </c>
      <c r="N3517">
        <v>53</v>
      </c>
      <c r="O3517" t="s">
        <v>211</v>
      </c>
      <c r="P3517" t="s">
        <v>873</v>
      </c>
      <c r="Q3517" t="s">
        <v>37</v>
      </c>
      <c r="R3517" t="s">
        <v>92</v>
      </c>
      <c r="S3517" t="s">
        <v>55</v>
      </c>
      <c r="T3517" t="s">
        <v>117</v>
      </c>
      <c r="U3517" t="s">
        <v>82</v>
      </c>
      <c r="V3517" t="s">
        <v>264</v>
      </c>
      <c r="W3517" t="s">
        <v>40</v>
      </c>
      <c r="X3517" t="s">
        <v>43</v>
      </c>
      <c r="Y3517" t="s">
        <v>55</v>
      </c>
      <c r="Z3517" t="s">
        <v>35</v>
      </c>
      <c r="AA3517" t="s">
        <v>107</v>
      </c>
      <c r="AB3517" t="s">
        <v>1290</v>
      </c>
      <c r="AC3517" t="s">
        <v>620</v>
      </c>
      <c r="AD3517" t="s">
        <v>83</v>
      </c>
    </row>
    <row r="3518" spans="1:30" hidden="1" x14ac:dyDescent="0.3">
      <c r="A3518" t="s">
        <v>14737</v>
      </c>
      <c r="B3518" t="s">
        <v>14738</v>
      </c>
      <c r="C3518" s="1" t="str">
        <f t="shared" si="584"/>
        <v>21:0508</v>
      </c>
      <c r="D3518" s="1" t="str">
        <f t="shared" si="592"/>
        <v>21:0169</v>
      </c>
      <c r="E3518" t="s">
        <v>14739</v>
      </c>
      <c r="F3518" t="s">
        <v>14740</v>
      </c>
      <c r="H3518">
        <v>54.318027200000003</v>
      </c>
      <c r="I3518">
        <v>-62.670393900000001</v>
      </c>
      <c r="J3518" s="1" t="str">
        <f t="shared" si="593"/>
        <v>NGR lake sediment grab sample</v>
      </c>
      <c r="K3518" s="1" t="str">
        <f t="shared" si="594"/>
        <v>&lt;177 micron (NGR)</v>
      </c>
      <c r="L3518">
        <v>3</v>
      </c>
      <c r="M3518" t="s">
        <v>191</v>
      </c>
      <c r="N3518">
        <v>54</v>
      </c>
      <c r="O3518" t="s">
        <v>45</v>
      </c>
      <c r="P3518" t="s">
        <v>232</v>
      </c>
      <c r="Q3518" t="s">
        <v>39</v>
      </c>
      <c r="R3518" t="s">
        <v>92</v>
      </c>
      <c r="S3518" t="s">
        <v>68</v>
      </c>
      <c r="T3518" t="s">
        <v>40</v>
      </c>
      <c r="U3518" t="s">
        <v>438</v>
      </c>
      <c r="V3518" t="s">
        <v>505</v>
      </c>
      <c r="W3518" t="s">
        <v>40</v>
      </c>
      <c r="X3518" t="s">
        <v>70</v>
      </c>
      <c r="Y3518" t="s">
        <v>37</v>
      </c>
      <c r="Z3518" t="s">
        <v>337</v>
      </c>
      <c r="AA3518" t="s">
        <v>58</v>
      </c>
      <c r="AB3518" t="s">
        <v>1489</v>
      </c>
      <c r="AC3518" t="s">
        <v>38</v>
      </c>
      <c r="AD3518" t="s">
        <v>115</v>
      </c>
    </row>
    <row r="3519" spans="1:30" hidden="1" x14ac:dyDescent="0.3">
      <c r="A3519" t="s">
        <v>14741</v>
      </c>
      <c r="B3519" t="s">
        <v>14742</v>
      </c>
      <c r="C3519" s="1" t="str">
        <f t="shared" si="584"/>
        <v>21:0508</v>
      </c>
      <c r="D3519" s="1" t="str">
        <f t="shared" si="592"/>
        <v>21:0169</v>
      </c>
      <c r="E3519" t="s">
        <v>14743</v>
      </c>
      <c r="F3519" t="s">
        <v>14744</v>
      </c>
      <c r="H3519">
        <v>54.307189700000002</v>
      </c>
      <c r="I3519">
        <v>-62.617669499999998</v>
      </c>
      <c r="J3519" s="1" t="str">
        <f t="shared" si="593"/>
        <v>NGR lake sediment grab sample</v>
      </c>
      <c r="K3519" s="1" t="str">
        <f t="shared" si="594"/>
        <v>&lt;177 micron (NGR)</v>
      </c>
      <c r="L3519">
        <v>3</v>
      </c>
      <c r="M3519" t="s">
        <v>201</v>
      </c>
      <c r="N3519">
        <v>55</v>
      </c>
      <c r="O3519" t="s">
        <v>613</v>
      </c>
      <c r="P3519" t="s">
        <v>164</v>
      </c>
      <c r="Q3519" t="s">
        <v>136</v>
      </c>
      <c r="R3519" t="s">
        <v>185</v>
      </c>
      <c r="S3519" t="s">
        <v>38</v>
      </c>
      <c r="T3519" t="s">
        <v>194</v>
      </c>
      <c r="U3519" t="s">
        <v>314</v>
      </c>
      <c r="V3519" t="s">
        <v>94</v>
      </c>
      <c r="W3519" t="s">
        <v>194</v>
      </c>
      <c r="X3519" t="s">
        <v>43</v>
      </c>
      <c r="Y3519" t="s">
        <v>55</v>
      </c>
      <c r="Z3519" t="s">
        <v>67</v>
      </c>
      <c r="AA3519" t="s">
        <v>258</v>
      </c>
      <c r="AB3519" t="s">
        <v>519</v>
      </c>
      <c r="AC3519" t="s">
        <v>2271</v>
      </c>
      <c r="AD3519" t="s">
        <v>409</v>
      </c>
    </row>
    <row r="3520" spans="1:30" hidden="1" x14ac:dyDescent="0.3">
      <c r="A3520" t="s">
        <v>14745</v>
      </c>
      <c r="B3520" t="s">
        <v>14746</v>
      </c>
      <c r="C3520" s="1" t="str">
        <f t="shared" si="584"/>
        <v>21:0508</v>
      </c>
      <c r="D3520" s="1" t="str">
        <f t="shared" si="592"/>
        <v>21:0169</v>
      </c>
      <c r="E3520" t="s">
        <v>14747</v>
      </c>
      <c r="F3520" t="s">
        <v>14748</v>
      </c>
      <c r="H3520">
        <v>54.312637600000002</v>
      </c>
      <c r="I3520">
        <v>-62.579203399999997</v>
      </c>
      <c r="J3520" s="1" t="str">
        <f t="shared" si="593"/>
        <v>NGR lake sediment grab sample</v>
      </c>
      <c r="K3520" s="1" t="str">
        <f t="shared" si="594"/>
        <v>&lt;177 micron (NGR)</v>
      </c>
      <c r="L3520">
        <v>3</v>
      </c>
      <c r="M3520" t="s">
        <v>210</v>
      </c>
      <c r="N3520">
        <v>56</v>
      </c>
      <c r="O3520" t="s">
        <v>510</v>
      </c>
      <c r="P3520" t="s">
        <v>67</v>
      </c>
      <c r="Q3520" t="s">
        <v>95</v>
      </c>
      <c r="R3520" t="s">
        <v>176</v>
      </c>
      <c r="S3520" t="s">
        <v>37</v>
      </c>
      <c r="T3520" t="s">
        <v>40</v>
      </c>
      <c r="U3520" t="s">
        <v>364</v>
      </c>
      <c r="V3520" t="s">
        <v>390</v>
      </c>
      <c r="W3520" t="s">
        <v>194</v>
      </c>
      <c r="X3520" t="s">
        <v>43</v>
      </c>
      <c r="Y3520" t="s">
        <v>95</v>
      </c>
      <c r="Z3520" t="s">
        <v>153</v>
      </c>
      <c r="AA3520" t="s">
        <v>258</v>
      </c>
      <c r="AB3520" t="s">
        <v>597</v>
      </c>
      <c r="AC3520" t="s">
        <v>47</v>
      </c>
      <c r="AD3520" t="s">
        <v>45</v>
      </c>
    </row>
    <row r="3521" spans="1:30" hidden="1" x14ac:dyDescent="0.3">
      <c r="A3521" t="s">
        <v>14749</v>
      </c>
      <c r="B3521" t="s">
        <v>14750</v>
      </c>
      <c r="C3521" s="1" t="str">
        <f t="shared" si="584"/>
        <v>21:0508</v>
      </c>
      <c r="D3521" s="1" t="str">
        <f t="shared" si="592"/>
        <v>21:0169</v>
      </c>
      <c r="E3521" t="s">
        <v>14751</v>
      </c>
      <c r="F3521" t="s">
        <v>14752</v>
      </c>
      <c r="H3521">
        <v>54.302309299999997</v>
      </c>
      <c r="I3521">
        <v>-62.508646599999999</v>
      </c>
      <c r="J3521" s="1" t="str">
        <f t="shared" si="593"/>
        <v>NGR lake sediment grab sample</v>
      </c>
      <c r="K3521" s="1" t="str">
        <f t="shared" si="594"/>
        <v>&lt;177 micron (NGR)</v>
      </c>
      <c r="L3521">
        <v>3</v>
      </c>
      <c r="M3521" t="s">
        <v>221</v>
      </c>
      <c r="N3521">
        <v>57</v>
      </c>
      <c r="O3521" t="s">
        <v>2422</v>
      </c>
      <c r="P3521" t="s">
        <v>67</v>
      </c>
      <c r="Q3521" t="s">
        <v>95</v>
      </c>
      <c r="R3521" t="s">
        <v>79</v>
      </c>
      <c r="S3521" t="s">
        <v>92</v>
      </c>
      <c r="T3521" t="s">
        <v>40</v>
      </c>
      <c r="U3521" t="s">
        <v>6252</v>
      </c>
      <c r="V3521" t="s">
        <v>714</v>
      </c>
      <c r="W3521" t="s">
        <v>649</v>
      </c>
      <c r="X3521" t="s">
        <v>43</v>
      </c>
      <c r="Y3521" t="s">
        <v>38</v>
      </c>
      <c r="Z3521" t="s">
        <v>204</v>
      </c>
      <c r="AA3521" t="s">
        <v>58</v>
      </c>
      <c r="AB3521" t="s">
        <v>429</v>
      </c>
      <c r="AC3521" t="s">
        <v>85</v>
      </c>
      <c r="AD3521" t="s">
        <v>45</v>
      </c>
    </row>
    <row r="3522" spans="1:30" hidden="1" x14ac:dyDescent="0.3">
      <c r="A3522" t="s">
        <v>14753</v>
      </c>
      <c r="B3522" t="s">
        <v>14754</v>
      </c>
      <c r="C3522" s="1" t="str">
        <f t="shared" si="584"/>
        <v>21:0508</v>
      </c>
      <c r="D3522" s="1" t="str">
        <f t="shared" si="592"/>
        <v>21:0169</v>
      </c>
      <c r="E3522" t="s">
        <v>14755</v>
      </c>
      <c r="F3522" t="s">
        <v>14756</v>
      </c>
      <c r="H3522">
        <v>54.308997099999999</v>
      </c>
      <c r="I3522">
        <v>-62.466051999999998</v>
      </c>
      <c r="J3522" s="1" t="str">
        <f t="shared" si="593"/>
        <v>NGR lake sediment grab sample</v>
      </c>
      <c r="K3522" s="1" t="str">
        <f t="shared" si="594"/>
        <v>&lt;177 micron (NGR)</v>
      </c>
      <c r="L3522">
        <v>3</v>
      </c>
      <c r="M3522" t="s">
        <v>230</v>
      </c>
      <c r="N3522">
        <v>58</v>
      </c>
      <c r="O3522" t="s">
        <v>1108</v>
      </c>
      <c r="P3522" t="s">
        <v>337</v>
      </c>
      <c r="Q3522" t="s">
        <v>55</v>
      </c>
      <c r="R3522" t="s">
        <v>256</v>
      </c>
      <c r="S3522" t="s">
        <v>145</v>
      </c>
      <c r="T3522" t="s">
        <v>117</v>
      </c>
      <c r="U3522" t="s">
        <v>3460</v>
      </c>
      <c r="V3522" t="s">
        <v>121</v>
      </c>
      <c r="W3522" t="s">
        <v>248</v>
      </c>
      <c r="X3522" t="s">
        <v>740</v>
      </c>
      <c r="Y3522" t="s">
        <v>119</v>
      </c>
      <c r="Z3522" t="s">
        <v>263</v>
      </c>
      <c r="AA3522" t="s">
        <v>83</v>
      </c>
      <c r="AB3522" t="s">
        <v>539</v>
      </c>
      <c r="AC3522" t="s">
        <v>1389</v>
      </c>
      <c r="AD3522" t="s">
        <v>241</v>
      </c>
    </row>
    <row r="3523" spans="1:30" hidden="1" x14ac:dyDescent="0.3">
      <c r="A3523" t="s">
        <v>14757</v>
      </c>
      <c r="B3523" t="s">
        <v>14758</v>
      </c>
      <c r="C3523" s="1" t="str">
        <f t="shared" si="584"/>
        <v>21:0508</v>
      </c>
      <c r="D3523" s="1" t="str">
        <f t="shared" si="592"/>
        <v>21:0169</v>
      </c>
      <c r="E3523" t="s">
        <v>14759</v>
      </c>
      <c r="F3523" t="s">
        <v>14760</v>
      </c>
      <c r="H3523">
        <v>54.324659599999997</v>
      </c>
      <c r="I3523">
        <v>-62.453116899999998</v>
      </c>
      <c r="J3523" s="1" t="str">
        <f t="shared" si="593"/>
        <v>NGR lake sediment grab sample</v>
      </c>
      <c r="K3523" s="1" t="str">
        <f t="shared" si="594"/>
        <v>&lt;177 micron (NGR)</v>
      </c>
      <c r="L3523">
        <v>3</v>
      </c>
      <c r="M3523" t="s">
        <v>238</v>
      </c>
      <c r="N3523">
        <v>59</v>
      </c>
      <c r="O3523" t="s">
        <v>434</v>
      </c>
      <c r="P3523" t="s">
        <v>53</v>
      </c>
      <c r="Q3523" t="s">
        <v>95</v>
      </c>
      <c r="R3523" t="s">
        <v>145</v>
      </c>
      <c r="S3523" t="s">
        <v>276</v>
      </c>
      <c r="T3523" t="s">
        <v>40</v>
      </c>
      <c r="U3523" t="s">
        <v>10527</v>
      </c>
      <c r="V3523" t="s">
        <v>352</v>
      </c>
      <c r="W3523" t="s">
        <v>117</v>
      </c>
      <c r="X3523" t="s">
        <v>70</v>
      </c>
      <c r="Y3523" t="s">
        <v>193</v>
      </c>
      <c r="Z3523" t="s">
        <v>204</v>
      </c>
      <c r="AA3523" t="s">
        <v>45</v>
      </c>
      <c r="AB3523" t="s">
        <v>2444</v>
      </c>
      <c r="AC3523" t="s">
        <v>4178</v>
      </c>
      <c r="AD3523" t="s">
        <v>83</v>
      </c>
    </row>
    <row r="3524" spans="1:30" hidden="1" x14ac:dyDescent="0.3">
      <c r="A3524" t="s">
        <v>14761</v>
      </c>
      <c r="B3524" t="s">
        <v>14762</v>
      </c>
      <c r="C3524" s="1" t="str">
        <f t="shared" si="584"/>
        <v>21:0508</v>
      </c>
      <c r="D3524" s="1" t="str">
        <f t="shared" si="592"/>
        <v>21:0169</v>
      </c>
      <c r="E3524" t="s">
        <v>14763</v>
      </c>
      <c r="F3524" t="s">
        <v>14764</v>
      </c>
      <c r="H3524">
        <v>54.363807899999998</v>
      </c>
      <c r="I3524">
        <v>-62.458536000000002</v>
      </c>
      <c r="J3524" s="1" t="str">
        <f t="shared" si="593"/>
        <v>NGR lake sediment grab sample</v>
      </c>
      <c r="K3524" s="1" t="str">
        <f t="shared" si="594"/>
        <v>&lt;177 micron (NGR)</v>
      </c>
      <c r="L3524">
        <v>3</v>
      </c>
      <c r="M3524" t="s">
        <v>246</v>
      </c>
      <c r="N3524">
        <v>60</v>
      </c>
      <c r="O3524" t="s">
        <v>1175</v>
      </c>
      <c r="P3524" t="s">
        <v>344</v>
      </c>
      <c r="Q3524" t="s">
        <v>95</v>
      </c>
      <c r="R3524" t="s">
        <v>119</v>
      </c>
      <c r="S3524" t="s">
        <v>36</v>
      </c>
      <c r="T3524" t="s">
        <v>117</v>
      </c>
      <c r="U3524" t="s">
        <v>1457</v>
      </c>
      <c r="V3524" t="s">
        <v>136</v>
      </c>
      <c r="W3524" t="s">
        <v>649</v>
      </c>
      <c r="X3524" t="s">
        <v>55</v>
      </c>
      <c r="Y3524" t="s">
        <v>55</v>
      </c>
      <c r="Z3524" t="s">
        <v>263</v>
      </c>
      <c r="AA3524" t="s">
        <v>44</v>
      </c>
      <c r="AB3524" t="s">
        <v>232</v>
      </c>
      <c r="AC3524" t="s">
        <v>2271</v>
      </c>
      <c r="AD3524" t="s">
        <v>409</v>
      </c>
    </row>
    <row r="3525" spans="1:30" hidden="1" x14ac:dyDescent="0.3">
      <c r="A3525" t="s">
        <v>14765</v>
      </c>
      <c r="B3525" t="s">
        <v>14766</v>
      </c>
      <c r="C3525" s="1" t="str">
        <f t="shared" si="584"/>
        <v>21:0508</v>
      </c>
      <c r="D3525" s="1" t="str">
        <f t="shared" si="592"/>
        <v>21:0169</v>
      </c>
      <c r="E3525" t="s">
        <v>14767</v>
      </c>
      <c r="F3525" t="s">
        <v>14768</v>
      </c>
      <c r="H3525">
        <v>54.487371600000003</v>
      </c>
      <c r="I3525">
        <v>-62.526488299999997</v>
      </c>
      <c r="J3525" s="1" t="str">
        <f t="shared" si="593"/>
        <v>NGR lake sediment grab sample</v>
      </c>
      <c r="K3525" s="1" t="str">
        <f t="shared" si="594"/>
        <v>&lt;177 micron (NGR)</v>
      </c>
      <c r="L3525">
        <v>4</v>
      </c>
      <c r="M3525" t="s">
        <v>34</v>
      </c>
      <c r="N3525">
        <v>61</v>
      </c>
      <c r="O3525" t="s">
        <v>676</v>
      </c>
      <c r="P3525" t="s">
        <v>185</v>
      </c>
      <c r="Q3525" t="s">
        <v>95</v>
      </c>
      <c r="R3525" t="s">
        <v>176</v>
      </c>
      <c r="S3525" t="s">
        <v>136</v>
      </c>
      <c r="T3525" t="s">
        <v>40</v>
      </c>
      <c r="U3525" t="s">
        <v>299</v>
      </c>
      <c r="V3525" t="s">
        <v>264</v>
      </c>
      <c r="W3525" t="s">
        <v>40</v>
      </c>
      <c r="X3525" t="s">
        <v>70</v>
      </c>
      <c r="Y3525" t="s">
        <v>55</v>
      </c>
      <c r="Z3525" t="s">
        <v>35</v>
      </c>
      <c r="AA3525" t="s">
        <v>214</v>
      </c>
      <c r="AB3525" t="s">
        <v>385</v>
      </c>
      <c r="AC3525" t="s">
        <v>37</v>
      </c>
      <c r="AD3525" t="s">
        <v>83</v>
      </c>
    </row>
    <row r="3526" spans="1:30" hidden="1" x14ac:dyDescent="0.3">
      <c r="A3526" t="s">
        <v>14769</v>
      </c>
      <c r="B3526" t="s">
        <v>14770</v>
      </c>
      <c r="C3526" s="1" t="str">
        <f t="shared" si="584"/>
        <v>21:0508</v>
      </c>
      <c r="D3526" s="1" t="str">
        <f t="shared" si="592"/>
        <v>21:0169</v>
      </c>
      <c r="E3526" t="s">
        <v>14771</v>
      </c>
      <c r="F3526" t="s">
        <v>14772</v>
      </c>
      <c r="H3526">
        <v>54.412761000000003</v>
      </c>
      <c r="I3526">
        <v>-62.467966400000002</v>
      </c>
      <c r="J3526" s="1" t="str">
        <f t="shared" si="593"/>
        <v>NGR lake sediment grab sample</v>
      </c>
      <c r="K3526" s="1" t="str">
        <f t="shared" si="594"/>
        <v>&lt;177 micron (NGR)</v>
      </c>
      <c r="L3526">
        <v>4</v>
      </c>
      <c r="M3526" t="s">
        <v>76</v>
      </c>
      <c r="N3526">
        <v>62</v>
      </c>
      <c r="O3526" t="s">
        <v>107</v>
      </c>
      <c r="P3526" t="s">
        <v>192</v>
      </c>
      <c r="Q3526" t="s">
        <v>95</v>
      </c>
      <c r="R3526" t="s">
        <v>119</v>
      </c>
      <c r="S3526" t="s">
        <v>185</v>
      </c>
      <c r="T3526" t="s">
        <v>194</v>
      </c>
      <c r="U3526" t="s">
        <v>6844</v>
      </c>
      <c r="V3526" t="s">
        <v>2271</v>
      </c>
      <c r="W3526" t="s">
        <v>194</v>
      </c>
      <c r="X3526" t="s">
        <v>740</v>
      </c>
      <c r="Y3526" t="s">
        <v>68</v>
      </c>
      <c r="Z3526" t="s">
        <v>211</v>
      </c>
      <c r="AA3526" t="s">
        <v>258</v>
      </c>
      <c r="AB3526" t="s">
        <v>2258</v>
      </c>
      <c r="AC3526" t="s">
        <v>14773</v>
      </c>
      <c r="AD3526" t="s">
        <v>45</v>
      </c>
    </row>
    <row r="3527" spans="1:30" hidden="1" x14ac:dyDescent="0.3">
      <c r="A3527" t="s">
        <v>14774</v>
      </c>
      <c r="B3527" t="s">
        <v>14775</v>
      </c>
      <c r="C3527" s="1" t="str">
        <f t="shared" si="584"/>
        <v>21:0508</v>
      </c>
      <c r="D3527" s="1" t="str">
        <f t="shared" si="592"/>
        <v>21:0169</v>
      </c>
      <c r="E3527" t="s">
        <v>14776</v>
      </c>
      <c r="F3527" t="s">
        <v>14777</v>
      </c>
      <c r="H3527">
        <v>54.427575400000002</v>
      </c>
      <c r="I3527">
        <v>-62.450324500000001</v>
      </c>
      <c r="J3527" s="1" t="str">
        <f t="shared" si="593"/>
        <v>NGR lake sediment grab sample</v>
      </c>
      <c r="K3527" s="1" t="str">
        <f t="shared" si="594"/>
        <v>&lt;177 micron (NGR)</v>
      </c>
      <c r="L3527">
        <v>4</v>
      </c>
      <c r="M3527" t="s">
        <v>91</v>
      </c>
      <c r="N3527">
        <v>63</v>
      </c>
      <c r="O3527" t="s">
        <v>1175</v>
      </c>
      <c r="P3527" t="s">
        <v>397</v>
      </c>
      <c r="Q3527" t="s">
        <v>55</v>
      </c>
      <c r="R3527" t="s">
        <v>169</v>
      </c>
      <c r="S3527" t="s">
        <v>185</v>
      </c>
      <c r="T3527" t="s">
        <v>117</v>
      </c>
      <c r="U3527" t="s">
        <v>611</v>
      </c>
      <c r="V3527" t="s">
        <v>353</v>
      </c>
      <c r="W3527" t="s">
        <v>194</v>
      </c>
      <c r="X3527" t="s">
        <v>39</v>
      </c>
      <c r="Y3527" t="s">
        <v>55</v>
      </c>
      <c r="Z3527" t="s">
        <v>337</v>
      </c>
      <c r="AA3527" t="s">
        <v>258</v>
      </c>
      <c r="AB3527" t="s">
        <v>678</v>
      </c>
      <c r="AC3527" t="s">
        <v>371</v>
      </c>
      <c r="AD3527" t="s">
        <v>122</v>
      </c>
    </row>
    <row r="3528" spans="1:30" hidden="1" x14ac:dyDescent="0.3">
      <c r="A3528" t="s">
        <v>14778</v>
      </c>
      <c r="B3528" t="s">
        <v>14779</v>
      </c>
      <c r="C3528" s="1" t="str">
        <f t="shared" si="584"/>
        <v>21:0508</v>
      </c>
      <c r="D3528" s="1" t="str">
        <f t="shared" si="592"/>
        <v>21:0169</v>
      </c>
      <c r="E3528" t="s">
        <v>14780</v>
      </c>
      <c r="F3528" t="s">
        <v>14781</v>
      </c>
      <c r="H3528">
        <v>54.457988499999999</v>
      </c>
      <c r="I3528">
        <v>-62.447817399999998</v>
      </c>
      <c r="J3528" s="1" t="str">
        <f t="shared" si="593"/>
        <v>NGR lake sediment grab sample</v>
      </c>
      <c r="K3528" s="1" t="str">
        <f t="shared" si="594"/>
        <v>&lt;177 micron (NGR)</v>
      </c>
      <c r="L3528">
        <v>4</v>
      </c>
      <c r="M3528" t="s">
        <v>102</v>
      </c>
      <c r="N3528">
        <v>64</v>
      </c>
      <c r="O3528" t="s">
        <v>107</v>
      </c>
      <c r="P3528" t="s">
        <v>576</v>
      </c>
      <c r="Q3528" t="s">
        <v>95</v>
      </c>
      <c r="R3528" t="s">
        <v>176</v>
      </c>
      <c r="S3528" t="s">
        <v>176</v>
      </c>
      <c r="T3528" t="s">
        <v>194</v>
      </c>
      <c r="U3528" t="s">
        <v>14782</v>
      </c>
      <c r="V3528" t="s">
        <v>705</v>
      </c>
      <c r="W3528" t="s">
        <v>117</v>
      </c>
      <c r="X3528" t="s">
        <v>179</v>
      </c>
      <c r="Y3528" t="s">
        <v>55</v>
      </c>
      <c r="Z3528" t="s">
        <v>204</v>
      </c>
      <c r="AA3528" t="s">
        <v>83</v>
      </c>
      <c r="AB3528" t="s">
        <v>2382</v>
      </c>
      <c r="AC3528" t="s">
        <v>740</v>
      </c>
      <c r="AD3528" t="s">
        <v>314</v>
      </c>
    </row>
    <row r="3529" spans="1:30" hidden="1" x14ac:dyDescent="0.3">
      <c r="A3529" t="s">
        <v>14783</v>
      </c>
      <c r="B3529" t="s">
        <v>14784</v>
      </c>
      <c r="C3529" s="1" t="str">
        <f t="shared" ref="C3529:C3592" si="595">HYPERLINK("http://geochem.nrcan.gc.ca/cdogs/content/bdl/bdl210508_e.htm", "21:0508")</f>
        <v>21:0508</v>
      </c>
      <c r="D3529" s="1" t="str">
        <f t="shared" si="592"/>
        <v>21:0169</v>
      </c>
      <c r="E3529" t="s">
        <v>14785</v>
      </c>
      <c r="F3529" t="s">
        <v>14786</v>
      </c>
      <c r="H3529">
        <v>54.469193500000003</v>
      </c>
      <c r="I3529">
        <v>-62.523212100000002</v>
      </c>
      <c r="J3529" s="1" t="str">
        <f t="shared" si="593"/>
        <v>NGR lake sediment grab sample</v>
      </c>
      <c r="K3529" s="1" t="str">
        <f t="shared" si="594"/>
        <v>&lt;177 micron (NGR)</v>
      </c>
      <c r="L3529">
        <v>4</v>
      </c>
      <c r="M3529" t="s">
        <v>113</v>
      </c>
      <c r="N3529">
        <v>65</v>
      </c>
      <c r="O3529" t="s">
        <v>2585</v>
      </c>
      <c r="P3529" t="s">
        <v>36</v>
      </c>
      <c r="Q3529" t="s">
        <v>95</v>
      </c>
      <c r="R3529" t="s">
        <v>193</v>
      </c>
      <c r="S3529" t="s">
        <v>54</v>
      </c>
      <c r="T3529" t="s">
        <v>40</v>
      </c>
      <c r="U3529" t="s">
        <v>14787</v>
      </c>
      <c r="V3529" t="s">
        <v>3674</v>
      </c>
      <c r="W3529" t="s">
        <v>194</v>
      </c>
      <c r="X3529" t="s">
        <v>136</v>
      </c>
      <c r="Y3529" t="s">
        <v>131</v>
      </c>
      <c r="Z3529" t="s">
        <v>82</v>
      </c>
      <c r="AA3529" t="s">
        <v>204</v>
      </c>
      <c r="AB3529" t="s">
        <v>1076</v>
      </c>
      <c r="AC3529" t="s">
        <v>1402</v>
      </c>
      <c r="AD3529" t="s">
        <v>392</v>
      </c>
    </row>
    <row r="3530" spans="1:30" hidden="1" x14ac:dyDescent="0.3">
      <c r="A3530" t="s">
        <v>14788</v>
      </c>
      <c r="B3530" t="s">
        <v>14789</v>
      </c>
      <c r="C3530" s="1" t="str">
        <f t="shared" si="595"/>
        <v>21:0508</v>
      </c>
      <c r="D3530" s="1" t="str">
        <f t="shared" si="592"/>
        <v>21:0169</v>
      </c>
      <c r="E3530" t="s">
        <v>14767</v>
      </c>
      <c r="F3530" t="s">
        <v>14790</v>
      </c>
      <c r="H3530">
        <v>54.487371600000003</v>
      </c>
      <c r="I3530">
        <v>-62.526488299999997</v>
      </c>
      <c r="J3530" s="1" t="str">
        <f t="shared" si="593"/>
        <v>NGR lake sediment grab sample</v>
      </c>
      <c r="K3530" s="1" t="str">
        <f t="shared" si="594"/>
        <v>&lt;177 micron (NGR)</v>
      </c>
      <c r="L3530">
        <v>4</v>
      </c>
      <c r="M3530" t="s">
        <v>65</v>
      </c>
      <c r="N3530">
        <v>66</v>
      </c>
      <c r="O3530" t="s">
        <v>613</v>
      </c>
      <c r="P3530" t="s">
        <v>176</v>
      </c>
      <c r="Q3530" t="s">
        <v>95</v>
      </c>
      <c r="R3530" t="s">
        <v>185</v>
      </c>
      <c r="S3530" t="s">
        <v>68</v>
      </c>
      <c r="T3530" t="s">
        <v>40</v>
      </c>
      <c r="U3530" t="s">
        <v>299</v>
      </c>
      <c r="V3530" t="s">
        <v>144</v>
      </c>
      <c r="W3530" t="s">
        <v>40</v>
      </c>
      <c r="X3530" t="s">
        <v>179</v>
      </c>
      <c r="Y3530" t="s">
        <v>55</v>
      </c>
      <c r="Z3530" t="s">
        <v>204</v>
      </c>
      <c r="AA3530" t="s">
        <v>204</v>
      </c>
      <c r="AB3530" t="s">
        <v>46</v>
      </c>
      <c r="AC3530" t="s">
        <v>353</v>
      </c>
      <c r="AD3530" t="s">
        <v>83</v>
      </c>
    </row>
    <row r="3531" spans="1:30" hidden="1" x14ac:dyDescent="0.3">
      <c r="A3531" t="s">
        <v>14791</v>
      </c>
      <c r="B3531" t="s">
        <v>14792</v>
      </c>
      <c r="C3531" s="1" t="str">
        <f t="shared" si="595"/>
        <v>21:0508</v>
      </c>
      <c r="D3531" s="1" t="str">
        <f t="shared" si="592"/>
        <v>21:0169</v>
      </c>
      <c r="E3531" t="s">
        <v>14767</v>
      </c>
      <c r="F3531" t="s">
        <v>14793</v>
      </c>
      <c r="H3531">
        <v>54.487371600000003</v>
      </c>
      <c r="I3531">
        <v>-62.526488299999997</v>
      </c>
      <c r="J3531" s="1" t="str">
        <f t="shared" si="593"/>
        <v>NGR lake sediment grab sample</v>
      </c>
      <c r="K3531" s="1" t="str">
        <f t="shared" si="594"/>
        <v>&lt;177 micron (NGR)</v>
      </c>
      <c r="L3531">
        <v>4</v>
      </c>
      <c r="M3531" t="s">
        <v>52</v>
      </c>
      <c r="N3531">
        <v>67</v>
      </c>
      <c r="O3531" t="s">
        <v>45</v>
      </c>
      <c r="P3531" t="s">
        <v>185</v>
      </c>
      <c r="Q3531" t="s">
        <v>95</v>
      </c>
      <c r="R3531" t="s">
        <v>176</v>
      </c>
      <c r="S3531" t="s">
        <v>136</v>
      </c>
      <c r="T3531" t="s">
        <v>40</v>
      </c>
      <c r="U3531" t="s">
        <v>258</v>
      </c>
      <c r="V3531" t="s">
        <v>264</v>
      </c>
      <c r="W3531" t="s">
        <v>40</v>
      </c>
      <c r="X3531" t="s">
        <v>179</v>
      </c>
      <c r="Y3531" t="s">
        <v>39</v>
      </c>
      <c r="Z3531" t="s">
        <v>204</v>
      </c>
      <c r="AA3531" t="s">
        <v>135</v>
      </c>
      <c r="AB3531" t="s">
        <v>1250</v>
      </c>
      <c r="AC3531" t="s">
        <v>631</v>
      </c>
      <c r="AD3531" t="s">
        <v>314</v>
      </c>
    </row>
    <row r="3532" spans="1:30" hidden="1" x14ac:dyDescent="0.3">
      <c r="A3532" t="s">
        <v>14794</v>
      </c>
      <c r="B3532" t="s">
        <v>14795</v>
      </c>
      <c r="C3532" s="1" t="str">
        <f t="shared" si="595"/>
        <v>21:0508</v>
      </c>
      <c r="D3532" s="1" t="str">
        <f>HYPERLINK("http://geochem.nrcan.gc.ca/cdogs/content/svy/svy_e.htm", "")</f>
        <v/>
      </c>
      <c r="G3532" s="1" t="str">
        <f>HYPERLINK("http://geochem.nrcan.gc.ca/cdogs/content/cr_/cr_00047_e.htm", "47")</f>
        <v>47</v>
      </c>
      <c r="J3532" t="s">
        <v>161</v>
      </c>
      <c r="K3532" t="s">
        <v>162</v>
      </c>
      <c r="L3532">
        <v>4</v>
      </c>
      <c r="M3532" t="s">
        <v>163</v>
      </c>
      <c r="N3532">
        <v>68</v>
      </c>
      <c r="O3532" t="s">
        <v>314</v>
      </c>
      <c r="P3532" t="s">
        <v>103</v>
      </c>
      <c r="Q3532" t="s">
        <v>176</v>
      </c>
      <c r="R3532" t="s">
        <v>256</v>
      </c>
      <c r="S3532" t="s">
        <v>202</v>
      </c>
      <c r="T3532" t="s">
        <v>194</v>
      </c>
      <c r="U3532" t="s">
        <v>11617</v>
      </c>
      <c r="V3532" t="s">
        <v>85</v>
      </c>
      <c r="W3532" t="s">
        <v>40</v>
      </c>
      <c r="X3532" t="s">
        <v>1085</v>
      </c>
      <c r="Y3532" t="s">
        <v>38</v>
      </c>
      <c r="Z3532" t="s">
        <v>135</v>
      </c>
      <c r="AA3532" t="s">
        <v>204</v>
      </c>
      <c r="AB3532" t="s">
        <v>2216</v>
      </c>
      <c r="AC3532" t="s">
        <v>14796</v>
      </c>
      <c r="AD3532" t="s">
        <v>308</v>
      </c>
    </row>
    <row r="3533" spans="1:30" hidden="1" x14ac:dyDescent="0.3">
      <c r="A3533" t="s">
        <v>14797</v>
      </c>
      <c r="B3533" t="s">
        <v>14798</v>
      </c>
      <c r="C3533" s="1" t="str">
        <f t="shared" si="595"/>
        <v>21:0508</v>
      </c>
      <c r="D3533" s="1" t="str">
        <f t="shared" ref="D3533:D3549" si="596">HYPERLINK("http://geochem.nrcan.gc.ca/cdogs/content/svy/svy210169_e.htm", "21:0169")</f>
        <v>21:0169</v>
      </c>
      <c r="E3533" t="s">
        <v>14799</v>
      </c>
      <c r="F3533" t="s">
        <v>14800</v>
      </c>
      <c r="H3533">
        <v>54.495058100000001</v>
      </c>
      <c r="I3533">
        <v>-62.570155399999997</v>
      </c>
      <c r="J3533" s="1" t="str">
        <f t="shared" ref="J3533:J3549" si="597">HYPERLINK("http://geochem.nrcan.gc.ca/cdogs/content/kwd/kwd020027_e.htm", "NGR lake sediment grab sample")</f>
        <v>NGR lake sediment grab sample</v>
      </c>
      <c r="K3533" s="1" t="str">
        <f t="shared" ref="K3533:K3549" si="598">HYPERLINK("http://geochem.nrcan.gc.ca/cdogs/content/kwd/kwd080006_e.htm", "&lt;177 micron (NGR)")</f>
        <v>&lt;177 micron (NGR)</v>
      </c>
      <c r="L3533">
        <v>4</v>
      </c>
      <c r="M3533" t="s">
        <v>127</v>
      </c>
      <c r="N3533">
        <v>69</v>
      </c>
      <c r="O3533" t="s">
        <v>391</v>
      </c>
      <c r="P3533" t="s">
        <v>131</v>
      </c>
      <c r="Q3533" t="s">
        <v>95</v>
      </c>
      <c r="R3533" t="s">
        <v>38</v>
      </c>
      <c r="S3533" t="s">
        <v>55</v>
      </c>
      <c r="T3533" t="s">
        <v>40</v>
      </c>
      <c r="U3533" t="s">
        <v>304</v>
      </c>
      <c r="V3533" t="s">
        <v>117</v>
      </c>
      <c r="W3533" t="s">
        <v>40</v>
      </c>
      <c r="X3533" t="s">
        <v>740</v>
      </c>
      <c r="Y3533" t="s">
        <v>95</v>
      </c>
      <c r="Z3533" t="s">
        <v>135</v>
      </c>
      <c r="AA3533" t="s">
        <v>204</v>
      </c>
      <c r="AB3533" t="s">
        <v>1192</v>
      </c>
      <c r="AC3533" t="s">
        <v>278</v>
      </c>
      <c r="AD3533" t="s">
        <v>258</v>
      </c>
    </row>
    <row r="3534" spans="1:30" hidden="1" x14ac:dyDescent="0.3">
      <c r="A3534" t="s">
        <v>14801</v>
      </c>
      <c r="B3534" t="s">
        <v>14802</v>
      </c>
      <c r="C3534" s="1" t="str">
        <f t="shared" si="595"/>
        <v>21:0508</v>
      </c>
      <c r="D3534" s="1" t="str">
        <f t="shared" si="596"/>
        <v>21:0169</v>
      </c>
      <c r="E3534" t="s">
        <v>14803</v>
      </c>
      <c r="F3534" t="s">
        <v>14804</v>
      </c>
      <c r="H3534">
        <v>54.491097000000003</v>
      </c>
      <c r="I3534">
        <v>-62.609056799999998</v>
      </c>
      <c r="J3534" s="1" t="str">
        <f t="shared" si="597"/>
        <v>NGR lake sediment grab sample</v>
      </c>
      <c r="K3534" s="1" t="str">
        <f t="shared" si="598"/>
        <v>&lt;177 micron (NGR)</v>
      </c>
      <c r="L3534">
        <v>4</v>
      </c>
      <c r="M3534" t="s">
        <v>142</v>
      </c>
      <c r="N3534">
        <v>70</v>
      </c>
      <c r="O3534" t="s">
        <v>510</v>
      </c>
      <c r="P3534" t="s">
        <v>131</v>
      </c>
      <c r="Q3534" t="s">
        <v>95</v>
      </c>
      <c r="R3534" t="s">
        <v>38</v>
      </c>
      <c r="S3534" t="s">
        <v>39</v>
      </c>
      <c r="T3534" t="s">
        <v>40</v>
      </c>
      <c r="U3534" t="s">
        <v>397</v>
      </c>
      <c r="V3534" t="s">
        <v>94</v>
      </c>
      <c r="W3534" t="s">
        <v>40</v>
      </c>
      <c r="X3534" t="s">
        <v>43</v>
      </c>
      <c r="Y3534" t="s">
        <v>39</v>
      </c>
      <c r="Z3534" t="s">
        <v>204</v>
      </c>
      <c r="AA3534" t="s">
        <v>134</v>
      </c>
      <c r="AB3534" t="s">
        <v>276</v>
      </c>
      <c r="AC3534" t="s">
        <v>97</v>
      </c>
      <c r="AD3534" t="s">
        <v>214</v>
      </c>
    </row>
    <row r="3535" spans="1:30" hidden="1" x14ac:dyDescent="0.3">
      <c r="A3535" t="s">
        <v>14805</v>
      </c>
      <c r="B3535" t="s">
        <v>14806</v>
      </c>
      <c r="C3535" s="1" t="str">
        <f t="shared" si="595"/>
        <v>21:0508</v>
      </c>
      <c r="D3535" s="1" t="str">
        <f t="shared" si="596"/>
        <v>21:0169</v>
      </c>
      <c r="E3535" t="s">
        <v>14807</v>
      </c>
      <c r="F3535" t="s">
        <v>14808</v>
      </c>
      <c r="H3535">
        <v>54.494420599999998</v>
      </c>
      <c r="I3535">
        <v>-62.693808099999998</v>
      </c>
      <c r="J3535" s="1" t="str">
        <f t="shared" si="597"/>
        <v>NGR lake sediment grab sample</v>
      </c>
      <c r="K3535" s="1" t="str">
        <f t="shared" si="598"/>
        <v>&lt;177 micron (NGR)</v>
      </c>
      <c r="L3535">
        <v>4</v>
      </c>
      <c r="M3535" t="s">
        <v>150</v>
      </c>
      <c r="N3535">
        <v>71</v>
      </c>
      <c r="O3535" t="s">
        <v>299</v>
      </c>
      <c r="P3535" t="s">
        <v>169</v>
      </c>
      <c r="Q3535" t="s">
        <v>95</v>
      </c>
      <c r="R3535" t="s">
        <v>165</v>
      </c>
      <c r="S3535" t="s">
        <v>68</v>
      </c>
      <c r="T3535" t="s">
        <v>40</v>
      </c>
      <c r="U3535" t="s">
        <v>115</v>
      </c>
      <c r="V3535" t="s">
        <v>313</v>
      </c>
      <c r="W3535" t="s">
        <v>40</v>
      </c>
      <c r="X3535" t="s">
        <v>43</v>
      </c>
      <c r="Y3535" t="s">
        <v>55</v>
      </c>
      <c r="Z3535" t="s">
        <v>67</v>
      </c>
      <c r="AA3535" t="s">
        <v>204</v>
      </c>
      <c r="AB3535" t="s">
        <v>683</v>
      </c>
      <c r="AC3535" t="s">
        <v>39</v>
      </c>
      <c r="AD3535" t="s">
        <v>392</v>
      </c>
    </row>
    <row r="3536" spans="1:30" hidden="1" x14ac:dyDescent="0.3">
      <c r="A3536" t="s">
        <v>14809</v>
      </c>
      <c r="B3536" t="s">
        <v>14810</v>
      </c>
      <c r="C3536" s="1" t="str">
        <f t="shared" si="595"/>
        <v>21:0508</v>
      </c>
      <c r="D3536" s="1" t="str">
        <f t="shared" si="596"/>
        <v>21:0169</v>
      </c>
      <c r="E3536" t="s">
        <v>14811</v>
      </c>
      <c r="F3536" t="s">
        <v>14812</v>
      </c>
      <c r="H3536">
        <v>54.464344199999999</v>
      </c>
      <c r="I3536">
        <v>-62.667729000000001</v>
      </c>
      <c r="J3536" s="1" t="str">
        <f t="shared" si="597"/>
        <v>NGR lake sediment grab sample</v>
      </c>
      <c r="K3536" s="1" t="str">
        <f t="shared" si="598"/>
        <v>&lt;177 micron (NGR)</v>
      </c>
      <c r="L3536">
        <v>4</v>
      </c>
      <c r="M3536" t="s">
        <v>175</v>
      </c>
      <c r="N3536">
        <v>72</v>
      </c>
      <c r="O3536" t="s">
        <v>873</v>
      </c>
      <c r="P3536" t="s">
        <v>131</v>
      </c>
      <c r="Q3536" t="s">
        <v>95</v>
      </c>
      <c r="R3536" t="s">
        <v>202</v>
      </c>
      <c r="S3536" t="s">
        <v>68</v>
      </c>
      <c r="T3536" t="s">
        <v>40</v>
      </c>
      <c r="U3536" t="s">
        <v>45</v>
      </c>
      <c r="V3536" t="s">
        <v>57</v>
      </c>
      <c r="W3536" t="s">
        <v>40</v>
      </c>
      <c r="X3536" t="s">
        <v>179</v>
      </c>
      <c r="Y3536" t="s">
        <v>39</v>
      </c>
      <c r="Z3536" t="s">
        <v>135</v>
      </c>
      <c r="AA3536" t="s">
        <v>67</v>
      </c>
      <c r="AB3536" t="s">
        <v>848</v>
      </c>
      <c r="AC3536" t="s">
        <v>2278</v>
      </c>
      <c r="AD3536" t="s">
        <v>203</v>
      </c>
    </row>
    <row r="3537" spans="1:30" hidden="1" x14ac:dyDescent="0.3">
      <c r="A3537" t="s">
        <v>14813</v>
      </c>
      <c r="B3537" t="s">
        <v>14814</v>
      </c>
      <c r="C3537" s="1" t="str">
        <f t="shared" si="595"/>
        <v>21:0508</v>
      </c>
      <c r="D3537" s="1" t="str">
        <f t="shared" si="596"/>
        <v>21:0169</v>
      </c>
      <c r="E3537" t="s">
        <v>14815</v>
      </c>
      <c r="F3537" t="s">
        <v>14816</v>
      </c>
      <c r="H3537">
        <v>54.463470299999997</v>
      </c>
      <c r="I3537">
        <v>-62.628253800000003</v>
      </c>
      <c r="J3537" s="1" t="str">
        <f t="shared" si="597"/>
        <v>NGR lake sediment grab sample</v>
      </c>
      <c r="K3537" s="1" t="str">
        <f t="shared" si="598"/>
        <v>&lt;177 micron (NGR)</v>
      </c>
      <c r="L3537">
        <v>4</v>
      </c>
      <c r="M3537" t="s">
        <v>184</v>
      </c>
      <c r="N3537">
        <v>73</v>
      </c>
      <c r="O3537" t="s">
        <v>214</v>
      </c>
      <c r="P3537" t="s">
        <v>119</v>
      </c>
      <c r="Q3537" t="s">
        <v>95</v>
      </c>
      <c r="R3537" t="s">
        <v>79</v>
      </c>
      <c r="S3537" t="s">
        <v>136</v>
      </c>
      <c r="T3537" t="s">
        <v>40</v>
      </c>
      <c r="U3537" t="s">
        <v>45</v>
      </c>
      <c r="V3537" t="s">
        <v>920</v>
      </c>
      <c r="W3537" t="s">
        <v>40</v>
      </c>
      <c r="X3537" t="s">
        <v>179</v>
      </c>
      <c r="Y3537" t="s">
        <v>39</v>
      </c>
      <c r="Z3537" t="s">
        <v>211</v>
      </c>
      <c r="AA3537" t="s">
        <v>214</v>
      </c>
      <c r="AB3537" t="s">
        <v>678</v>
      </c>
      <c r="AC3537" t="s">
        <v>505</v>
      </c>
      <c r="AD3537" t="s">
        <v>45</v>
      </c>
    </row>
    <row r="3538" spans="1:30" hidden="1" x14ac:dyDescent="0.3">
      <c r="A3538" t="s">
        <v>14817</v>
      </c>
      <c r="B3538" t="s">
        <v>14818</v>
      </c>
      <c r="C3538" s="1" t="str">
        <f t="shared" si="595"/>
        <v>21:0508</v>
      </c>
      <c r="D3538" s="1" t="str">
        <f t="shared" si="596"/>
        <v>21:0169</v>
      </c>
      <c r="E3538" t="s">
        <v>14819</v>
      </c>
      <c r="F3538" t="s">
        <v>14820</v>
      </c>
      <c r="H3538">
        <v>54.461844999999997</v>
      </c>
      <c r="I3538">
        <v>-62.572542400000003</v>
      </c>
      <c r="J3538" s="1" t="str">
        <f t="shared" si="597"/>
        <v>NGR lake sediment grab sample</v>
      </c>
      <c r="K3538" s="1" t="str">
        <f t="shared" si="598"/>
        <v>&lt;177 micron (NGR)</v>
      </c>
      <c r="L3538">
        <v>4</v>
      </c>
      <c r="M3538" t="s">
        <v>191</v>
      </c>
      <c r="N3538">
        <v>74</v>
      </c>
      <c r="O3538" t="s">
        <v>257</v>
      </c>
      <c r="P3538" t="s">
        <v>79</v>
      </c>
      <c r="Q3538" t="s">
        <v>95</v>
      </c>
      <c r="R3538" t="s">
        <v>202</v>
      </c>
      <c r="S3538" t="s">
        <v>136</v>
      </c>
      <c r="T3538" t="s">
        <v>194</v>
      </c>
      <c r="U3538" t="s">
        <v>1167</v>
      </c>
      <c r="V3538" t="s">
        <v>264</v>
      </c>
      <c r="W3538" t="s">
        <v>40</v>
      </c>
      <c r="X3538" t="s">
        <v>43</v>
      </c>
      <c r="Y3538" t="s">
        <v>39</v>
      </c>
      <c r="Z3538" t="s">
        <v>58</v>
      </c>
      <c r="AA3538" t="s">
        <v>58</v>
      </c>
      <c r="AB3538" t="s">
        <v>1250</v>
      </c>
      <c r="AC3538" t="s">
        <v>2278</v>
      </c>
      <c r="AD3538" t="s">
        <v>314</v>
      </c>
    </row>
    <row r="3539" spans="1:30" hidden="1" x14ac:dyDescent="0.3">
      <c r="A3539" t="s">
        <v>14821</v>
      </c>
      <c r="B3539" t="s">
        <v>14822</v>
      </c>
      <c r="C3539" s="1" t="str">
        <f t="shared" si="595"/>
        <v>21:0508</v>
      </c>
      <c r="D3539" s="1" t="str">
        <f t="shared" si="596"/>
        <v>21:0169</v>
      </c>
      <c r="E3539" t="s">
        <v>14823</v>
      </c>
      <c r="F3539" t="s">
        <v>14824</v>
      </c>
      <c r="H3539">
        <v>54.439358499999997</v>
      </c>
      <c r="I3539">
        <v>-62.6089992</v>
      </c>
      <c r="J3539" s="1" t="str">
        <f t="shared" si="597"/>
        <v>NGR lake sediment grab sample</v>
      </c>
      <c r="K3539" s="1" t="str">
        <f t="shared" si="598"/>
        <v>&lt;177 micron (NGR)</v>
      </c>
      <c r="L3539">
        <v>4</v>
      </c>
      <c r="M3539" t="s">
        <v>201</v>
      </c>
      <c r="N3539">
        <v>75</v>
      </c>
      <c r="O3539" t="s">
        <v>258</v>
      </c>
      <c r="P3539" t="s">
        <v>108</v>
      </c>
      <c r="Q3539" t="s">
        <v>95</v>
      </c>
      <c r="R3539" t="s">
        <v>185</v>
      </c>
      <c r="S3539" t="s">
        <v>68</v>
      </c>
      <c r="T3539" t="s">
        <v>117</v>
      </c>
      <c r="U3539" t="s">
        <v>1464</v>
      </c>
      <c r="V3539" t="s">
        <v>94</v>
      </c>
      <c r="W3539" t="s">
        <v>194</v>
      </c>
      <c r="X3539" t="s">
        <v>68</v>
      </c>
      <c r="Y3539" t="s">
        <v>136</v>
      </c>
      <c r="Z3539" t="s">
        <v>354</v>
      </c>
      <c r="AA3539" t="s">
        <v>58</v>
      </c>
      <c r="AB3539" t="s">
        <v>837</v>
      </c>
      <c r="AC3539" t="s">
        <v>14825</v>
      </c>
      <c r="AD3539" t="s">
        <v>115</v>
      </c>
    </row>
    <row r="3540" spans="1:30" hidden="1" x14ac:dyDescent="0.3">
      <c r="A3540" t="s">
        <v>14826</v>
      </c>
      <c r="B3540" t="s">
        <v>14827</v>
      </c>
      <c r="C3540" s="1" t="str">
        <f t="shared" si="595"/>
        <v>21:0508</v>
      </c>
      <c r="D3540" s="1" t="str">
        <f t="shared" si="596"/>
        <v>21:0169</v>
      </c>
      <c r="E3540" t="s">
        <v>14828</v>
      </c>
      <c r="F3540" t="s">
        <v>14829</v>
      </c>
      <c r="H3540">
        <v>54.401117300000003</v>
      </c>
      <c r="I3540">
        <v>-62.5933286</v>
      </c>
      <c r="J3540" s="1" t="str">
        <f t="shared" si="597"/>
        <v>NGR lake sediment grab sample</v>
      </c>
      <c r="K3540" s="1" t="str">
        <f t="shared" si="598"/>
        <v>&lt;177 micron (NGR)</v>
      </c>
      <c r="L3540">
        <v>4</v>
      </c>
      <c r="M3540" t="s">
        <v>210</v>
      </c>
      <c r="N3540">
        <v>76</v>
      </c>
      <c r="O3540" t="s">
        <v>71</v>
      </c>
      <c r="P3540" t="s">
        <v>477</v>
      </c>
      <c r="Q3540" t="s">
        <v>95</v>
      </c>
      <c r="R3540" t="s">
        <v>169</v>
      </c>
      <c r="S3540" t="s">
        <v>153</v>
      </c>
      <c r="T3540" t="s">
        <v>194</v>
      </c>
      <c r="U3540" t="s">
        <v>354</v>
      </c>
      <c r="V3540" t="s">
        <v>47</v>
      </c>
      <c r="W3540" t="s">
        <v>40</v>
      </c>
      <c r="X3540" t="s">
        <v>39</v>
      </c>
      <c r="Y3540" t="s">
        <v>37</v>
      </c>
      <c r="Z3540" t="s">
        <v>155</v>
      </c>
      <c r="AA3540" t="s">
        <v>258</v>
      </c>
      <c r="AB3540" t="s">
        <v>8073</v>
      </c>
      <c r="AC3540" t="s">
        <v>604</v>
      </c>
      <c r="AD3540" t="s">
        <v>115</v>
      </c>
    </row>
    <row r="3541" spans="1:30" hidden="1" x14ac:dyDescent="0.3">
      <c r="A3541" t="s">
        <v>14830</v>
      </c>
      <c r="B3541" t="s">
        <v>14831</v>
      </c>
      <c r="C3541" s="1" t="str">
        <f t="shared" si="595"/>
        <v>21:0508</v>
      </c>
      <c r="D3541" s="1" t="str">
        <f t="shared" si="596"/>
        <v>21:0169</v>
      </c>
      <c r="E3541" t="s">
        <v>14832</v>
      </c>
      <c r="F3541" t="s">
        <v>14833</v>
      </c>
      <c r="H3541">
        <v>54.4004008</v>
      </c>
      <c r="I3541">
        <v>-62.641369699999998</v>
      </c>
      <c r="J3541" s="1" t="str">
        <f t="shared" si="597"/>
        <v>NGR lake sediment grab sample</v>
      </c>
      <c r="K3541" s="1" t="str">
        <f t="shared" si="598"/>
        <v>&lt;177 micron (NGR)</v>
      </c>
      <c r="L3541">
        <v>4</v>
      </c>
      <c r="M3541" t="s">
        <v>221</v>
      </c>
      <c r="N3541">
        <v>77</v>
      </c>
      <c r="O3541" t="s">
        <v>58</v>
      </c>
      <c r="P3541" t="s">
        <v>119</v>
      </c>
      <c r="Q3541" t="s">
        <v>55</v>
      </c>
      <c r="R3541" t="s">
        <v>130</v>
      </c>
      <c r="S3541" t="s">
        <v>136</v>
      </c>
      <c r="T3541" t="s">
        <v>40</v>
      </c>
      <c r="U3541" t="s">
        <v>409</v>
      </c>
      <c r="V3541" t="s">
        <v>271</v>
      </c>
      <c r="W3541" t="s">
        <v>40</v>
      </c>
      <c r="X3541" t="s">
        <v>43</v>
      </c>
      <c r="Y3541" t="s">
        <v>39</v>
      </c>
      <c r="Z3541" t="s">
        <v>204</v>
      </c>
      <c r="AA3541" t="s">
        <v>58</v>
      </c>
      <c r="AB3541" t="s">
        <v>650</v>
      </c>
      <c r="AC3541" t="s">
        <v>42</v>
      </c>
      <c r="AD3541" t="s">
        <v>44</v>
      </c>
    </row>
    <row r="3542" spans="1:30" hidden="1" x14ac:dyDescent="0.3">
      <c r="A3542" t="s">
        <v>14834</v>
      </c>
      <c r="B3542" t="s">
        <v>14835</v>
      </c>
      <c r="C3542" s="1" t="str">
        <f t="shared" si="595"/>
        <v>21:0508</v>
      </c>
      <c r="D3542" s="1" t="str">
        <f t="shared" si="596"/>
        <v>21:0169</v>
      </c>
      <c r="E3542" t="s">
        <v>14836</v>
      </c>
      <c r="F3542" t="s">
        <v>14837</v>
      </c>
      <c r="H3542">
        <v>54.389477599999999</v>
      </c>
      <c r="I3542">
        <v>-62.683710099999999</v>
      </c>
      <c r="J3542" s="1" t="str">
        <f t="shared" si="597"/>
        <v>NGR lake sediment grab sample</v>
      </c>
      <c r="K3542" s="1" t="str">
        <f t="shared" si="598"/>
        <v>&lt;177 micron (NGR)</v>
      </c>
      <c r="L3542">
        <v>4</v>
      </c>
      <c r="M3542" t="s">
        <v>230</v>
      </c>
      <c r="N3542">
        <v>78</v>
      </c>
      <c r="O3542" t="s">
        <v>258</v>
      </c>
      <c r="P3542" t="s">
        <v>256</v>
      </c>
      <c r="Q3542" t="s">
        <v>95</v>
      </c>
      <c r="R3542" t="s">
        <v>202</v>
      </c>
      <c r="S3542" t="s">
        <v>136</v>
      </c>
      <c r="T3542" t="s">
        <v>194</v>
      </c>
      <c r="U3542" t="s">
        <v>1448</v>
      </c>
      <c r="V3542" t="s">
        <v>239</v>
      </c>
      <c r="W3542" t="s">
        <v>194</v>
      </c>
      <c r="X3542" t="s">
        <v>740</v>
      </c>
      <c r="Y3542" t="s">
        <v>55</v>
      </c>
      <c r="Z3542" t="s">
        <v>107</v>
      </c>
      <c r="AA3542" t="s">
        <v>214</v>
      </c>
      <c r="AB3542" t="s">
        <v>385</v>
      </c>
      <c r="AC3542" t="s">
        <v>10528</v>
      </c>
      <c r="AD3542" t="s">
        <v>409</v>
      </c>
    </row>
    <row r="3543" spans="1:30" hidden="1" x14ac:dyDescent="0.3">
      <c r="A3543" t="s">
        <v>14838</v>
      </c>
      <c r="B3543" t="s">
        <v>14839</v>
      </c>
      <c r="C3543" s="1" t="str">
        <f t="shared" si="595"/>
        <v>21:0508</v>
      </c>
      <c r="D3543" s="1" t="str">
        <f t="shared" si="596"/>
        <v>21:0169</v>
      </c>
      <c r="E3543" t="s">
        <v>14840</v>
      </c>
      <c r="F3543" t="s">
        <v>14841</v>
      </c>
      <c r="H3543">
        <v>54.372033799999997</v>
      </c>
      <c r="I3543">
        <v>-62.698746300000003</v>
      </c>
      <c r="J3543" s="1" t="str">
        <f t="shared" si="597"/>
        <v>NGR lake sediment grab sample</v>
      </c>
      <c r="K3543" s="1" t="str">
        <f t="shared" si="598"/>
        <v>&lt;177 micron (NGR)</v>
      </c>
      <c r="L3543">
        <v>4</v>
      </c>
      <c r="M3543" t="s">
        <v>238</v>
      </c>
      <c r="N3543">
        <v>79</v>
      </c>
      <c r="O3543" t="s">
        <v>77</v>
      </c>
      <c r="P3543" t="s">
        <v>164</v>
      </c>
      <c r="Q3543" t="s">
        <v>95</v>
      </c>
      <c r="R3543" t="s">
        <v>131</v>
      </c>
      <c r="S3543" t="s">
        <v>136</v>
      </c>
      <c r="T3543" t="s">
        <v>40</v>
      </c>
      <c r="U3543" t="s">
        <v>45</v>
      </c>
      <c r="V3543" t="s">
        <v>248</v>
      </c>
      <c r="W3543" t="s">
        <v>40</v>
      </c>
      <c r="X3543" t="s">
        <v>179</v>
      </c>
      <c r="Y3543" t="s">
        <v>55</v>
      </c>
      <c r="Z3543" t="s">
        <v>164</v>
      </c>
      <c r="AA3543" t="s">
        <v>258</v>
      </c>
      <c r="AB3543" t="s">
        <v>837</v>
      </c>
      <c r="AC3543" t="s">
        <v>631</v>
      </c>
      <c r="AD3543" t="s">
        <v>44</v>
      </c>
    </row>
    <row r="3544" spans="1:30" hidden="1" x14ac:dyDescent="0.3">
      <c r="A3544" t="s">
        <v>14842</v>
      </c>
      <c r="B3544" t="s">
        <v>14843</v>
      </c>
      <c r="C3544" s="1" t="str">
        <f t="shared" si="595"/>
        <v>21:0508</v>
      </c>
      <c r="D3544" s="1" t="str">
        <f t="shared" si="596"/>
        <v>21:0169</v>
      </c>
      <c r="E3544" t="s">
        <v>14844</v>
      </c>
      <c r="F3544" t="s">
        <v>14845</v>
      </c>
      <c r="H3544">
        <v>54.3732343</v>
      </c>
      <c r="I3544">
        <v>-62.642515799999998</v>
      </c>
      <c r="J3544" s="1" t="str">
        <f t="shared" si="597"/>
        <v>NGR lake sediment grab sample</v>
      </c>
      <c r="K3544" s="1" t="str">
        <f t="shared" si="598"/>
        <v>&lt;177 micron (NGR)</v>
      </c>
      <c r="L3544">
        <v>4</v>
      </c>
      <c r="M3544" t="s">
        <v>246</v>
      </c>
      <c r="N3544">
        <v>80</v>
      </c>
      <c r="O3544" t="s">
        <v>107</v>
      </c>
      <c r="P3544" t="s">
        <v>169</v>
      </c>
      <c r="Q3544" t="s">
        <v>95</v>
      </c>
      <c r="R3544" t="s">
        <v>119</v>
      </c>
      <c r="S3544" t="s">
        <v>193</v>
      </c>
      <c r="T3544" t="s">
        <v>40</v>
      </c>
      <c r="U3544" t="s">
        <v>14846</v>
      </c>
      <c r="V3544" t="s">
        <v>1043</v>
      </c>
      <c r="W3544" t="s">
        <v>194</v>
      </c>
      <c r="X3544" t="s">
        <v>135</v>
      </c>
      <c r="Y3544" t="s">
        <v>119</v>
      </c>
      <c r="Z3544" t="s">
        <v>155</v>
      </c>
      <c r="AA3544" t="s">
        <v>258</v>
      </c>
      <c r="AB3544" t="s">
        <v>134</v>
      </c>
      <c r="AC3544" t="s">
        <v>1037</v>
      </c>
      <c r="AD3544" t="s">
        <v>115</v>
      </c>
    </row>
    <row r="3545" spans="1:30" hidden="1" x14ac:dyDescent="0.3">
      <c r="A3545" t="s">
        <v>14847</v>
      </c>
      <c r="B3545" t="s">
        <v>14848</v>
      </c>
      <c r="C3545" s="1" t="str">
        <f t="shared" si="595"/>
        <v>21:0508</v>
      </c>
      <c r="D3545" s="1" t="str">
        <f t="shared" si="596"/>
        <v>21:0169</v>
      </c>
      <c r="E3545" t="s">
        <v>14849</v>
      </c>
      <c r="F3545" t="s">
        <v>14850</v>
      </c>
      <c r="H3545">
        <v>54.370731200000002</v>
      </c>
      <c r="I3545">
        <v>-62.519202399999998</v>
      </c>
      <c r="J3545" s="1" t="str">
        <f t="shared" si="597"/>
        <v>NGR lake sediment grab sample</v>
      </c>
      <c r="K3545" s="1" t="str">
        <f t="shared" si="598"/>
        <v>&lt;177 micron (NGR)</v>
      </c>
      <c r="L3545">
        <v>5</v>
      </c>
      <c r="M3545" t="s">
        <v>34</v>
      </c>
      <c r="N3545">
        <v>81</v>
      </c>
      <c r="O3545" t="s">
        <v>1241</v>
      </c>
      <c r="P3545" t="s">
        <v>176</v>
      </c>
      <c r="Q3545" t="s">
        <v>37</v>
      </c>
      <c r="R3545" t="s">
        <v>92</v>
      </c>
      <c r="S3545" t="s">
        <v>37</v>
      </c>
      <c r="T3545" t="s">
        <v>40</v>
      </c>
      <c r="U3545" t="s">
        <v>44</v>
      </c>
      <c r="V3545" t="s">
        <v>649</v>
      </c>
      <c r="W3545" t="s">
        <v>194</v>
      </c>
      <c r="X3545" t="s">
        <v>39</v>
      </c>
      <c r="Y3545" t="s">
        <v>55</v>
      </c>
      <c r="Z3545" t="s">
        <v>214</v>
      </c>
      <c r="AA3545" t="s">
        <v>58</v>
      </c>
      <c r="AB3545" t="s">
        <v>186</v>
      </c>
      <c r="AC3545" t="s">
        <v>2776</v>
      </c>
      <c r="AD3545" t="s">
        <v>45</v>
      </c>
    </row>
    <row r="3546" spans="1:30" hidden="1" x14ac:dyDescent="0.3">
      <c r="A3546" t="s">
        <v>14851</v>
      </c>
      <c r="B3546" t="s">
        <v>14852</v>
      </c>
      <c r="C3546" s="1" t="str">
        <f t="shared" si="595"/>
        <v>21:0508</v>
      </c>
      <c r="D3546" s="1" t="str">
        <f t="shared" si="596"/>
        <v>21:0169</v>
      </c>
      <c r="E3546" t="s">
        <v>14853</v>
      </c>
      <c r="F3546" t="s">
        <v>14854</v>
      </c>
      <c r="H3546">
        <v>54.376004600000002</v>
      </c>
      <c r="I3546">
        <v>-62.561709200000003</v>
      </c>
      <c r="J3546" s="1" t="str">
        <f t="shared" si="597"/>
        <v>NGR lake sediment grab sample</v>
      </c>
      <c r="K3546" s="1" t="str">
        <f t="shared" si="598"/>
        <v>&lt;177 micron (NGR)</v>
      </c>
      <c r="L3546">
        <v>5</v>
      </c>
      <c r="M3546" t="s">
        <v>76</v>
      </c>
      <c r="N3546">
        <v>82</v>
      </c>
      <c r="O3546" t="s">
        <v>810</v>
      </c>
      <c r="P3546" t="s">
        <v>164</v>
      </c>
      <c r="Q3546" t="s">
        <v>39</v>
      </c>
      <c r="R3546" t="s">
        <v>176</v>
      </c>
      <c r="S3546" t="s">
        <v>68</v>
      </c>
      <c r="T3546" t="s">
        <v>40</v>
      </c>
      <c r="U3546" t="s">
        <v>1060</v>
      </c>
      <c r="V3546" t="s">
        <v>620</v>
      </c>
      <c r="W3546" t="s">
        <v>40</v>
      </c>
      <c r="X3546" t="s">
        <v>740</v>
      </c>
      <c r="Y3546" t="s">
        <v>136</v>
      </c>
      <c r="Z3546" t="s">
        <v>45</v>
      </c>
      <c r="AA3546" t="s">
        <v>58</v>
      </c>
      <c r="AB3546" t="s">
        <v>169</v>
      </c>
      <c r="AC3546" t="s">
        <v>37</v>
      </c>
      <c r="AD3546" t="s">
        <v>48</v>
      </c>
    </row>
    <row r="3547" spans="1:30" hidden="1" x14ac:dyDescent="0.3">
      <c r="A3547" t="s">
        <v>14855</v>
      </c>
      <c r="B3547" t="s">
        <v>14856</v>
      </c>
      <c r="C3547" s="1" t="str">
        <f t="shared" si="595"/>
        <v>21:0508</v>
      </c>
      <c r="D3547" s="1" t="str">
        <f t="shared" si="596"/>
        <v>21:0169</v>
      </c>
      <c r="E3547" t="s">
        <v>14849</v>
      </c>
      <c r="F3547" t="s">
        <v>14857</v>
      </c>
      <c r="H3547">
        <v>54.370731200000002</v>
      </c>
      <c r="I3547">
        <v>-62.519202399999998</v>
      </c>
      <c r="J3547" s="1" t="str">
        <f t="shared" si="597"/>
        <v>NGR lake sediment grab sample</v>
      </c>
      <c r="K3547" s="1" t="str">
        <f t="shared" si="598"/>
        <v>&lt;177 micron (NGR)</v>
      </c>
      <c r="L3547">
        <v>5</v>
      </c>
      <c r="M3547" t="s">
        <v>52</v>
      </c>
      <c r="N3547">
        <v>83</v>
      </c>
      <c r="O3547" t="s">
        <v>789</v>
      </c>
      <c r="P3547" t="s">
        <v>176</v>
      </c>
      <c r="Q3547" t="s">
        <v>39</v>
      </c>
      <c r="R3547" t="s">
        <v>92</v>
      </c>
      <c r="S3547" t="s">
        <v>55</v>
      </c>
      <c r="T3547" t="s">
        <v>40</v>
      </c>
      <c r="U3547" t="s">
        <v>211</v>
      </c>
      <c r="V3547" t="s">
        <v>248</v>
      </c>
      <c r="W3547" t="s">
        <v>40</v>
      </c>
      <c r="X3547" t="s">
        <v>39</v>
      </c>
      <c r="Y3547" t="s">
        <v>37</v>
      </c>
      <c r="Z3547" t="s">
        <v>214</v>
      </c>
      <c r="AA3547" t="s">
        <v>58</v>
      </c>
      <c r="AB3547" t="s">
        <v>1021</v>
      </c>
      <c r="AC3547" t="s">
        <v>1181</v>
      </c>
      <c r="AD3547" t="s">
        <v>45</v>
      </c>
    </row>
    <row r="3548" spans="1:30" hidden="1" x14ac:dyDescent="0.3">
      <c r="A3548" t="s">
        <v>14858</v>
      </c>
      <c r="B3548" t="s">
        <v>14859</v>
      </c>
      <c r="C3548" s="1" t="str">
        <f t="shared" si="595"/>
        <v>21:0508</v>
      </c>
      <c r="D3548" s="1" t="str">
        <f t="shared" si="596"/>
        <v>21:0169</v>
      </c>
      <c r="E3548" t="s">
        <v>14849</v>
      </c>
      <c r="F3548" t="s">
        <v>14860</v>
      </c>
      <c r="H3548">
        <v>54.370731200000002</v>
      </c>
      <c r="I3548">
        <v>-62.519202399999998</v>
      </c>
      <c r="J3548" s="1" t="str">
        <f t="shared" si="597"/>
        <v>NGR lake sediment grab sample</v>
      </c>
      <c r="K3548" s="1" t="str">
        <f t="shared" si="598"/>
        <v>&lt;177 micron (NGR)</v>
      </c>
      <c r="L3548">
        <v>5</v>
      </c>
      <c r="M3548" t="s">
        <v>65</v>
      </c>
      <c r="N3548">
        <v>84</v>
      </c>
      <c r="O3548" t="s">
        <v>222</v>
      </c>
      <c r="P3548" t="s">
        <v>176</v>
      </c>
      <c r="Q3548" t="s">
        <v>55</v>
      </c>
      <c r="R3548" t="s">
        <v>92</v>
      </c>
      <c r="S3548" t="s">
        <v>55</v>
      </c>
      <c r="T3548" t="s">
        <v>40</v>
      </c>
      <c r="U3548" t="s">
        <v>1019</v>
      </c>
      <c r="V3548" t="s">
        <v>649</v>
      </c>
      <c r="W3548" t="s">
        <v>40</v>
      </c>
      <c r="X3548" t="s">
        <v>39</v>
      </c>
      <c r="Y3548" t="s">
        <v>37</v>
      </c>
      <c r="Z3548" t="s">
        <v>214</v>
      </c>
      <c r="AA3548" t="s">
        <v>58</v>
      </c>
      <c r="AB3548" t="s">
        <v>120</v>
      </c>
      <c r="AC3548" t="s">
        <v>901</v>
      </c>
      <c r="AD3548" t="s">
        <v>44</v>
      </c>
    </row>
    <row r="3549" spans="1:30" hidden="1" x14ac:dyDescent="0.3">
      <c r="A3549" t="s">
        <v>14861</v>
      </c>
      <c r="B3549" t="s">
        <v>14862</v>
      </c>
      <c r="C3549" s="1" t="str">
        <f t="shared" si="595"/>
        <v>21:0508</v>
      </c>
      <c r="D3549" s="1" t="str">
        <f t="shared" si="596"/>
        <v>21:0169</v>
      </c>
      <c r="E3549" t="s">
        <v>14863</v>
      </c>
      <c r="F3549" t="s">
        <v>14864</v>
      </c>
      <c r="H3549">
        <v>54.346013999999997</v>
      </c>
      <c r="I3549">
        <v>-62.528384500000001</v>
      </c>
      <c r="J3549" s="1" t="str">
        <f t="shared" si="597"/>
        <v>NGR lake sediment grab sample</v>
      </c>
      <c r="K3549" s="1" t="str">
        <f t="shared" si="598"/>
        <v>&lt;177 micron (NGR)</v>
      </c>
      <c r="L3549">
        <v>5</v>
      </c>
      <c r="M3549" t="s">
        <v>91</v>
      </c>
      <c r="N3549">
        <v>85</v>
      </c>
      <c r="O3549" t="s">
        <v>314</v>
      </c>
      <c r="P3549" t="s">
        <v>329</v>
      </c>
      <c r="Q3549" t="s">
        <v>39</v>
      </c>
      <c r="R3549" t="s">
        <v>193</v>
      </c>
      <c r="S3549" t="s">
        <v>153</v>
      </c>
      <c r="T3549" t="s">
        <v>194</v>
      </c>
      <c r="U3549" t="s">
        <v>14865</v>
      </c>
      <c r="V3549" t="s">
        <v>1503</v>
      </c>
      <c r="W3549" t="s">
        <v>40</v>
      </c>
      <c r="X3549" t="s">
        <v>6482</v>
      </c>
      <c r="Y3549" t="s">
        <v>38</v>
      </c>
      <c r="Z3549" t="s">
        <v>211</v>
      </c>
      <c r="AA3549" t="s">
        <v>258</v>
      </c>
      <c r="AB3549" t="s">
        <v>1373</v>
      </c>
      <c r="AC3549" t="s">
        <v>706</v>
      </c>
      <c r="AD3549" t="s">
        <v>71</v>
      </c>
    </row>
    <row r="3550" spans="1:30" hidden="1" x14ac:dyDescent="0.3">
      <c r="A3550" t="s">
        <v>14866</v>
      </c>
      <c r="B3550" t="s">
        <v>14867</v>
      </c>
      <c r="C3550" s="1" t="str">
        <f t="shared" si="595"/>
        <v>21:0508</v>
      </c>
      <c r="D3550" s="1" t="str">
        <f>HYPERLINK("http://geochem.nrcan.gc.ca/cdogs/content/svy/svy_e.htm", "")</f>
        <v/>
      </c>
      <c r="G3550" s="1" t="str">
        <f>HYPERLINK("http://geochem.nrcan.gc.ca/cdogs/content/cr_/cr_00056_e.htm", "56")</f>
        <v>56</v>
      </c>
      <c r="J3550" t="s">
        <v>161</v>
      </c>
      <c r="K3550" t="s">
        <v>162</v>
      </c>
      <c r="L3550">
        <v>5</v>
      </c>
      <c r="M3550" t="s">
        <v>163</v>
      </c>
      <c r="N3550">
        <v>86</v>
      </c>
      <c r="O3550" t="s">
        <v>392</v>
      </c>
      <c r="P3550" t="s">
        <v>789</v>
      </c>
      <c r="Q3550" t="s">
        <v>169</v>
      </c>
      <c r="R3550" t="s">
        <v>128</v>
      </c>
      <c r="S3550" t="s">
        <v>130</v>
      </c>
      <c r="T3550" t="s">
        <v>194</v>
      </c>
      <c r="U3550" t="s">
        <v>1452</v>
      </c>
      <c r="V3550" t="s">
        <v>2278</v>
      </c>
      <c r="W3550" t="s">
        <v>40</v>
      </c>
      <c r="X3550" t="s">
        <v>145</v>
      </c>
      <c r="Y3550" t="s">
        <v>136</v>
      </c>
      <c r="Z3550" t="s">
        <v>58</v>
      </c>
      <c r="AA3550" t="s">
        <v>107</v>
      </c>
      <c r="AB3550" t="s">
        <v>1736</v>
      </c>
      <c r="AC3550" t="s">
        <v>192</v>
      </c>
      <c r="AD3550" t="s">
        <v>487</v>
      </c>
    </row>
    <row r="3551" spans="1:30" hidden="1" x14ac:dyDescent="0.3">
      <c r="A3551" t="s">
        <v>14868</v>
      </c>
      <c r="B3551" t="s">
        <v>14869</v>
      </c>
      <c r="C3551" s="1" t="str">
        <f t="shared" si="595"/>
        <v>21:0508</v>
      </c>
      <c r="D3551" s="1" t="str">
        <f t="shared" ref="D3551:D3583" si="599">HYPERLINK("http://geochem.nrcan.gc.ca/cdogs/content/svy/svy210169_e.htm", "21:0169")</f>
        <v>21:0169</v>
      </c>
      <c r="E3551" t="s">
        <v>14870</v>
      </c>
      <c r="F3551" t="s">
        <v>14871</v>
      </c>
      <c r="H3551">
        <v>54.3485905</v>
      </c>
      <c r="I3551">
        <v>-62.576880099999997</v>
      </c>
      <c r="J3551" s="1" t="str">
        <f t="shared" ref="J3551:J3583" si="600">HYPERLINK("http://geochem.nrcan.gc.ca/cdogs/content/kwd/kwd020027_e.htm", "NGR lake sediment grab sample")</f>
        <v>NGR lake sediment grab sample</v>
      </c>
      <c r="K3551" s="1" t="str">
        <f t="shared" ref="K3551:K3583" si="601">HYPERLINK("http://geochem.nrcan.gc.ca/cdogs/content/kwd/kwd080006_e.htm", "&lt;177 micron (NGR)")</f>
        <v>&lt;177 micron (NGR)</v>
      </c>
      <c r="L3551">
        <v>5</v>
      </c>
      <c r="M3551" t="s">
        <v>102</v>
      </c>
      <c r="N3551">
        <v>87</v>
      </c>
      <c r="O3551" t="s">
        <v>1665</v>
      </c>
      <c r="P3551" t="s">
        <v>414</v>
      </c>
      <c r="Q3551" t="s">
        <v>95</v>
      </c>
      <c r="R3551" t="s">
        <v>36</v>
      </c>
      <c r="S3551" t="s">
        <v>202</v>
      </c>
      <c r="T3551" t="s">
        <v>40</v>
      </c>
      <c r="U3551" t="s">
        <v>9937</v>
      </c>
      <c r="V3551" t="s">
        <v>2476</v>
      </c>
      <c r="W3551" t="s">
        <v>40</v>
      </c>
      <c r="X3551" t="s">
        <v>740</v>
      </c>
      <c r="Y3551" t="s">
        <v>136</v>
      </c>
      <c r="Z3551" t="s">
        <v>135</v>
      </c>
      <c r="AA3551" t="s">
        <v>44</v>
      </c>
      <c r="AB3551" t="s">
        <v>176</v>
      </c>
      <c r="AC3551" t="s">
        <v>79</v>
      </c>
      <c r="AD3551" t="s">
        <v>438</v>
      </c>
    </row>
    <row r="3552" spans="1:30" hidden="1" x14ac:dyDescent="0.3">
      <c r="A3552" t="s">
        <v>14872</v>
      </c>
      <c r="B3552" t="s">
        <v>14873</v>
      </c>
      <c r="C3552" s="1" t="str">
        <f t="shared" si="595"/>
        <v>21:0508</v>
      </c>
      <c r="D3552" s="1" t="str">
        <f t="shared" si="599"/>
        <v>21:0169</v>
      </c>
      <c r="E3552" t="s">
        <v>14874</v>
      </c>
      <c r="F3552" t="s">
        <v>14875</v>
      </c>
      <c r="H3552">
        <v>54.349781299999997</v>
      </c>
      <c r="I3552">
        <v>-62.644274199999998</v>
      </c>
      <c r="J3552" s="1" t="str">
        <f t="shared" si="600"/>
        <v>NGR lake sediment grab sample</v>
      </c>
      <c r="K3552" s="1" t="str">
        <f t="shared" si="601"/>
        <v>&lt;177 micron (NGR)</v>
      </c>
      <c r="L3552">
        <v>5</v>
      </c>
      <c r="M3552" t="s">
        <v>113</v>
      </c>
      <c r="N3552">
        <v>88</v>
      </c>
      <c r="O3552" t="s">
        <v>258</v>
      </c>
      <c r="P3552" t="s">
        <v>134</v>
      </c>
      <c r="Q3552" t="s">
        <v>39</v>
      </c>
      <c r="R3552" t="s">
        <v>193</v>
      </c>
      <c r="S3552" t="s">
        <v>79</v>
      </c>
      <c r="T3552" t="s">
        <v>40</v>
      </c>
      <c r="U3552" t="s">
        <v>14876</v>
      </c>
      <c r="V3552" t="s">
        <v>935</v>
      </c>
      <c r="W3552" t="s">
        <v>40</v>
      </c>
      <c r="X3552" t="s">
        <v>484</v>
      </c>
      <c r="Y3552" t="s">
        <v>136</v>
      </c>
      <c r="Z3552" t="s">
        <v>204</v>
      </c>
      <c r="AA3552" t="s">
        <v>135</v>
      </c>
      <c r="AB3552" t="s">
        <v>830</v>
      </c>
      <c r="AC3552" t="s">
        <v>8204</v>
      </c>
      <c r="AD3552" t="s">
        <v>137</v>
      </c>
    </row>
    <row r="3553" spans="1:30" hidden="1" x14ac:dyDescent="0.3">
      <c r="A3553" t="s">
        <v>14877</v>
      </c>
      <c r="B3553" t="s">
        <v>14878</v>
      </c>
      <c r="C3553" s="1" t="str">
        <f t="shared" si="595"/>
        <v>21:0508</v>
      </c>
      <c r="D3553" s="1" t="str">
        <f t="shared" si="599"/>
        <v>21:0169</v>
      </c>
      <c r="E3553" t="s">
        <v>14879</v>
      </c>
      <c r="F3553" t="s">
        <v>14880</v>
      </c>
      <c r="H3553">
        <v>54.341408399999999</v>
      </c>
      <c r="I3553">
        <v>-62.675281900000002</v>
      </c>
      <c r="J3553" s="1" t="str">
        <f t="shared" si="600"/>
        <v>NGR lake sediment grab sample</v>
      </c>
      <c r="K3553" s="1" t="str">
        <f t="shared" si="601"/>
        <v>&lt;177 micron (NGR)</v>
      </c>
      <c r="L3553">
        <v>5</v>
      </c>
      <c r="M3553" t="s">
        <v>127</v>
      </c>
      <c r="N3553">
        <v>89</v>
      </c>
      <c r="O3553" t="s">
        <v>82</v>
      </c>
      <c r="P3553" t="s">
        <v>255</v>
      </c>
      <c r="Q3553" t="s">
        <v>95</v>
      </c>
      <c r="R3553" t="s">
        <v>119</v>
      </c>
      <c r="S3553" t="s">
        <v>68</v>
      </c>
      <c r="T3553" t="s">
        <v>40</v>
      </c>
      <c r="U3553" t="s">
        <v>6073</v>
      </c>
      <c r="V3553" t="s">
        <v>322</v>
      </c>
      <c r="W3553" t="s">
        <v>117</v>
      </c>
      <c r="X3553" t="s">
        <v>179</v>
      </c>
      <c r="Y3553" t="s">
        <v>55</v>
      </c>
      <c r="Z3553" t="s">
        <v>204</v>
      </c>
      <c r="AA3553" t="s">
        <v>196</v>
      </c>
      <c r="AB3553" t="s">
        <v>249</v>
      </c>
      <c r="AC3553" t="s">
        <v>3511</v>
      </c>
      <c r="AD3553" t="s">
        <v>115</v>
      </c>
    </row>
    <row r="3554" spans="1:30" hidden="1" x14ac:dyDescent="0.3">
      <c r="A3554" t="s">
        <v>14881</v>
      </c>
      <c r="B3554" t="s">
        <v>14882</v>
      </c>
      <c r="C3554" s="1" t="str">
        <f t="shared" si="595"/>
        <v>21:0508</v>
      </c>
      <c r="D3554" s="1" t="str">
        <f t="shared" si="599"/>
        <v>21:0169</v>
      </c>
      <c r="E3554" t="s">
        <v>14883</v>
      </c>
      <c r="F3554" t="s">
        <v>14884</v>
      </c>
      <c r="H3554">
        <v>54.342834699999997</v>
      </c>
      <c r="I3554">
        <v>-62.744234599999999</v>
      </c>
      <c r="J3554" s="1" t="str">
        <f t="shared" si="600"/>
        <v>NGR lake sediment grab sample</v>
      </c>
      <c r="K3554" s="1" t="str">
        <f t="shared" si="601"/>
        <v>&lt;177 micron (NGR)</v>
      </c>
      <c r="L3554">
        <v>5</v>
      </c>
      <c r="M3554" t="s">
        <v>142</v>
      </c>
      <c r="N3554">
        <v>90</v>
      </c>
      <c r="O3554" t="s">
        <v>44</v>
      </c>
      <c r="P3554" t="s">
        <v>247</v>
      </c>
      <c r="Q3554" t="s">
        <v>39</v>
      </c>
      <c r="R3554" t="s">
        <v>202</v>
      </c>
      <c r="S3554" t="s">
        <v>136</v>
      </c>
      <c r="T3554" t="s">
        <v>40</v>
      </c>
      <c r="U3554" t="s">
        <v>216</v>
      </c>
      <c r="V3554" t="s">
        <v>444</v>
      </c>
      <c r="W3554" t="s">
        <v>117</v>
      </c>
      <c r="X3554" t="s">
        <v>179</v>
      </c>
      <c r="Y3554" t="s">
        <v>136</v>
      </c>
      <c r="Z3554" t="s">
        <v>214</v>
      </c>
      <c r="AA3554" t="s">
        <v>196</v>
      </c>
      <c r="AB3554" t="s">
        <v>2747</v>
      </c>
      <c r="AC3554" t="s">
        <v>3711</v>
      </c>
      <c r="AD3554" t="s">
        <v>86</v>
      </c>
    </row>
    <row r="3555" spans="1:30" hidden="1" x14ac:dyDescent="0.3">
      <c r="A3555" t="s">
        <v>14885</v>
      </c>
      <c r="B3555" t="s">
        <v>14886</v>
      </c>
      <c r="C3555" s="1" t="str">
        <f t="shared" si="595"/>
        <v>21:0508</v>
      </c>
      <c r="D3555" s="1" t="str">
        <f t="shared" si="599"/>
        <v>21:0169</v>
      </c>
      <c r="E3555" t="s">
        <v>14887</v>
      </c>
      <c r="F3555" t="s">
        <v>14888</v>
      </c>
      <c r="H3555">
        <v>54.323422899999997</v>
      </c>
      <c r="I3555">
        <v>-62.810117400000003</v>
      </c>
      <c r="J3555" s="1" t="str">
        <f t="shared" si="600"/>
        <v>NGR lake sediment grab sample</v>
      </c>
      <c r="K3555" s="1" t="str">
        <f t="shared" si="601"/>
        <v>&lt;177 micron (NGR)</v>
      </c>
      <c r="L3555">
        <v>5</v>
      </c>
      <c r="M3555" t="s">
        <v>150</v>
      </c>
      <c r="N3555">
        <v>91</v>
      </c>
      <c r="O3555" t="s">
        <v>103</v>
      </c>
      <c r="P3555" t="s">
        <v>202</v>
      </c>
      <c r="Q3555" t="s">
        <v>95</v>
      </c>
      <c r="R3555" t="s">
        <v>131</v>
      </c>
      <c r="S3555" t="s">
        <v>136</v>
      </c>
      <c r="T3555" t="s">
        <v>40</v>
      </c>
      <c r="U3555" t="s">
        <v>58</v>
      </c>
      <c r="V3555" t="s">
        <v>1598</v>
      </c>
      <c r="W3555" t="s">
        <v>40</v>
      </c>
      <c r="X3555" t="s">
        <v>43</v>
      </c>
      <c r="Y3555" t="s">
        <v>153</v>
      </c>
      <c r="Z3555" t="s">
        <v>134</v>
      </c>
      <c r="AA3555" t="s">
        <v>135</v>
      </c>
      <c r="AB3555" t="s">
        <v>854</v>
      </c>
      <c r="AC3555" t="s">
        <v>10408</v>
      </c>
      <c r="AD3555" t="s">
        <v>71</v>
      </c>
    </row>
    <row r="3556" spans="1:30" hidden="1" x14ac:dyDescent="0.3">
      <c r="A3556" t="s">
        <v>14889</v>
      </c>
      <c r="B3556" t="s">
        <v>14890</v>
      </c>
      <c r="C3556" s="1" t="str">
        <f t="shared" si="595"/>
        <v>21:0508</v>
      </c>
      <c r="D3556" s="1" t="str">
        <f t="shared" si="599"/>
        <v>21:0169</v>
      </c>
      <c r="E3556" t="s">
        <v>14891</v>
      </c>
      <c r="F3556" t="s">
        <v>14892</v>
      </c>
      <c r="H3556">
        <v>54.317167599999998</v>
      </c>
      <c r="I3556">
        <v>-62.835774000000001</v>
      </c>
      <c r="J3556" s="1" t="str">
        <f t="shared" si="600"/>
        <v>NGR lake sediment grab sample</v>
      </c>
      <c r="K3556" s="1" t="str">
        <f t="shared" si="601"/>
        <v>&lt;177 micron (NGR)</v>
      </c>
      <c r="L3556">
        <v>5</v>
      </c>
      <c r="M3556" t="s">
        <v>175</v>
      </c>
      <c r="N3556">
        <v>92</v>
      </c>
      <c r="O3556" t="s">
        <v>383</v>
      </c>
      <c r="P3556" t="s">
        <v>92</v>
      </c>
      <c r="Q3556" t="s">
        <v>95</v>
      </c>
      <c r="R3556" t="s">
        <v>38</v>
      </c>
      <c r="S3556" t="s">
        <v>37</v>
      </c>
      <c r="T3556" t="s">
        <v>40</v>
      </c>
      <c r="U3556" t="s">
        <v>6210</v>
      </c>
      <c r="V3556" t="s">
        <v>415</v>
      </c>
      <c r="W3556" t="s">
        <v>40</v>
      </c>
      <c r="X3556" t="s">
        <v>70</v>
      </c>
      <c r="Y3556" t="s">
        <v>55</v>
      </c>
      <c r="Z3556" t="s">
        <v>258</v>
      </c>
      <c r="AA3556" t="s">
        <v>135</v>
      </c>
      <c r="AB3556" t="s">
        <v>178</v>
      </c>
      <c r="AC3556" t="s">
        <v>2164</v>
      </c>
      <c r="AD3556" t="s">
        <v>107</v>
      </c>
    </row>
    <row r="3557" spans="1:30" hidden="1" x14ac:dyDescent="0.3">
      <c r="A3557" t="s">
        <v>14893</v>
      </c>
      <c r="B3557" t="s">
        <v>14894</v>
      </c>
      <c r="C3557" s="1" t="str">
        <f t="shared" si="595"/>
        <v>21:0508</v>
      </c>
      <c r="D3557" s="1" t="str">
        <f t="shared" si="599"/>
        <v>21:0169</v>
      </c>
      <c r="E3557" t="s">
        <v>14895</v>
      </c>
      <c r="F3557" t="s">
        <v>14896</v>
      </c>
      <c r="H3557">
        <v>54.278117999999999</v>
      </c>
      <c r="I3557">
        <v>-63.0077085</v>
      </c>
      <c r="J3557" s="1" t="str">
        <f t="shared" si="600"/>
        <v>NGR lake sediment grab sample</v>
      </c>
      <c r="K3557" s="1" t="str">
        <f t="shared" si="601"/>
        <v>&lt;177 micron (NGR)</v>
      </c>
      <c r="L3557">
        <v>5</v>
      </c>
      <c r="M3557" t="s">
        <v>184</v>
      </c>
      <c r="N3557">
        <v>93</v>
      </c>
      <c r="O3557" t="s">
        <v>214</v>
      </c>
      <c r="P3557" t="s">
        <v>38</v>
      </c>
      <c r="Q3557" t="s">
        <v>95</v>
      </c>
      <c r="R3557" t="s">
        <v>79</v>
      </c>
      <c r="S3557" t="s">
        <v>153</v>
      </c>
      <c r="T3557" t="s">
        <v>40</v>
      </c>
      <c r="U3557" t="s">
        <v>864</v>
      </c>
      <c r="V3557" t="s">
        <v>57</v>
      </c>
      <c r="W3557" t="s">
        <v>40</v>
      </c>
      <c r="X3557" t="s">
        <v>179</v>
      </c>
      <c r="Y3557" t="s">
        <v>55</v>
      </c>
      <c r="Z3557" t="s">
        <v>204</v>
      </c>
      <c r="AA3557" t="s">
        <v>204</v>
      </c>
      <c r="AB3557" t="s">
        <v>6994</v>
      </c>
      <c r="AC3557" t="s">
        <v>582</v>
      </c>
      <c r="AD3557" t="s">
        <v>122</v>
      </c>
    </row>
    <row r="3558" spans="1:30" hidden="1" x14ac:dyDescent="0.3">
      <c r="A3558" t="s">
        <v>14897</v>
      </c>
      <c r="B3558" t="s">
        <v>14898</v>
      </c>
      <c r="C3558" s="1" t="str">
        <f t="shared" si="595"/>
        <v>21:0508</v>
      </c>
      <c r="D3558" s="1" t="str">
        <f t="shared" si="599"/>
        <v>21:0169</v>
      </c>
      <c r="E3558" t="s">
        <v>14899</v>
      </c>
      <c r="F3558" t="s">
        <v>14900</v>
      </c>
      <c r="H3558">
        <v>54.272052199999997</v>
      </c>
      <c r="I3558">
        <v>-63.072209600000001</v>
      </c>
      <c r="J3558" s="1" t="str">
        <f t="shared" si="600"/>
        <v>NGR lake sediment grab sample</v>
      </c>
      <c r="K3558" s="1" t="str">
        <f t="shared" si="601"/>
        <v>&lt;177 micron (NGR)</v>
      </c>
      <c r="L3558">
        <v>5</v>
      </c>
      <c r="M3558" t="s">
        <v>191</v>
      </c>
      <c r="N3558">
        <v>94</v>
      </c>
      <c r="O3558" t="s">
        <v>129</v>
      </c>
      <c r="P3558" t="s">
        <v>38</v>
      </c>
      <c r="Q3558" t="s">
        <v>95</v>
      </c>
      <c r="R3558" t="s">
        <v>79</v>
      </c>
      <c r="S3558" t="s">
        <v>136</v>
      </c>
      <c r="T3558" t="s">
        <v>40</v>
      </c>
      <c r="U3558" t="s">
        <v>613</v>
      </c>
      <c r="V3558" t="s">
        <v>60</v>
      </c>
      <c r="W3558" t="s">
        <v>40</v>
      </c>
      <c r="X3558" t="s">
        <v>43</v>
      </c>
      <c r="Y3558" t="s">
        <v>37</v>
      </c>
      <c r="Z3558" t="s">
        <v>204</v>
      </c>
      <c r="AA3558" t="s">
        <v>134</v>
      </c>
      <c r="AB3558" t="s">
        <v>153</v>
      </c>
      <c r="AC3558" t="s">
        <v>1572</v>
      </c>
      <c r="AD3558" t="s">
        <v>354</v>
      </c>
    </row>
    <row r="3559" spans="1:30" hidden="1" x14ac:dyDescent="0.3">
      <c r="A3559" t="s">
        <v>14901</v>
      </c>
      <c r="B3559" t="s">
        <v>14902</v>
      </c>
      <c r="C3559" s="1" t="str">
        <f t="shared" si="595"/>
        <v>21:0508</v>
      </c>
      <c r="D3559" s="1" t="str">
        <f t="shared" si="599"/>
        <v>21:0169</v>
      </c>
      <c r="E3559" t="s">
        <v>14903</v>
      </c>
      <c r="F3559" t="s">
        <v>14904</v>
      </c>
      <c r="H3559">
        <v>54.227392999999999</v>
      </c>
      <c r="I3559">
        <v>-63.129181199999998</v>
      </c>
      <c r="J3559" s="1" t="str">
        <f t="shared" si="600"/>
        <v>NGR lake sediment grab sample</v>
      </c>
      <c r="K3559" s="1" t="str">
        <f t="shared" si="601"/>
        <v>&lt;177 micron (NGR)</v>
      </c>
      <c r="L3559">
        <v>5</v>
      </c>
      <c r="M3559" t="s">
        <v>201</v>
      </c>
      <c r="N3559">
        <v>95</v>
      </c>
      <c r="O3559" t="s">
        <v>78</v>
      </c>
      <c r="P3559" t="s">
        <v>193</v>
      </c>
      <c r="Q3559" t="s">
        <v>95</v>
      </c>
      <c r="R3559" t="s">
        <v>153</v>
      </c>
      <c r="S3559" t="s">
        <v>55</v>
      </c>
      <c r="T3559" t="s">
        <v>40</v>
      </c>
      <c r="U3559" t="s">
        <v>263</v>
      </c>
      <c r="V3559" t="s">
        <v>117</v>
      </c>
      <c r="W3559" t="s">
        <v>40</v>
      </c>
      <c r="X3559" t="s">
        <v>43</v>
      </c>
      <c r="Y3559" t="s">
        <v>39</v>
      </c>
      <c r="Z3559" t="s">
        <v>67</v>
      </c>
      <c r="AA3559" t="s">
        <v>135</v>
      </c>
      <c r="AB3559" t="s">
        <v>2747</v>
      </c>
      <c r="AC3559" t="s">
        <v>42</v>
      </c>
      <c r="AD3559" t="s">
        <v>258</v>
      </c>
    </row>
    <row r="3560" spans="1:30" hidden="1" x14ac:dyDescent="0.3">
      <c r="A3560" t="s">
        <v>14905</v>
      </c>
      <c r="B3560" t="s">
        <v>14906</v>
      </c>
      <c r="C3560" s="1" t="str">
        <f t="shared" si="595"/>
        <v>21:0508</v>
      </c>
      <c r="D3560" s="1" t="str">
        <f t="shared" si="599"/>
        <v>21:0169</v>
      </c>
      <c r="E3560" t="s">
        <v>14907</v>
      </c>
      <c r="F3560" t="s">
        <v>14908</v>
      </c>
      <c r="H3560">
        <v>54.281756399999999</v>
      </c>
      <c r="I3560">
        <v>-63.220390100000003</v>
      </c>
      <c r="J3560" s="1" t="str">
        <f t="shared" si="600"/>
        <v>NGR lake sediment grab sample</v>
      </c>
      <c r="K3560" s="1" t="str">
        <f t="shared" si="601"/>
        <v>&lt;177 micron (NGR)</v>
      </c>
      <c r="L3560">
        <v>5</v>
      </c>
      <c r="M3560" t="s">
        <v>210</v>
      </c>
      <c r="N3560">
        <v>96</v>
      </c>
      <c r="O3560" t="s">
        <v>510</v>
      </c>
      <c r="P3560" t="s">
        <v>131</v>
      </c>
      <c r="Q3560" t="s">
        <v>95</v>
      </c>
      <c r="R3560" t="s">
        <v>119</v>
      </c>
      <c r="S3560" t="s">
        <v>38</v>
      </c>
      <c r="T3560" t="s">
        <v>40</v>
      </c>
      <c r="U3560" t="s">
        <v>45</v>
      </c>
      <c r="V3560" t="s">
        <v>1598</v>
      </c>
      <c r="W3560" t="s">
        <v>40</v>
      </c>
      <c r="X3560" t="s">
        <v>43</v>
      </c>
      <c r="Y3560" t="s">
        <v>37</v>
      </c>
      <c r="Z3560" t="s">
        <v>134</v>
      </c>
      <c r="AA3560" t="s">
        <v>134</v>
      </c>
      <c r="AB3560" t="s">
        <v>2873</v>
      </c>
      <c r="AC3560" t="s">
        <v>136</v>
      </c>
      <c r="AD3560" t="s">
        <v>122</v>
      </c>
    </row>
    <row r="3561" spans="1:30" hidden="1" x14ac:dyDescent="0.3">
      <c r="A3561" t="s">
        <v>14909</v>
      </c>
      <c r="B3561" t="s">
        <v>14910</v>
      </c>
      <c r="C3561" s="1" t="str">
        <f t="shared" si="595"/>
        <v>21:0508</v>
      </c>
      <c r="D3561" s="1" t="str">
        <f t="shared" si="599"/>
        <v>21:0169</v>
      </c>
      <c r="E3561" t="s">
        <v>14911</v>
      </c>
      <c r="F3561" t="s">
        <v>14912</v>
      </c>
      <c r="H3561">
        <v>54.310254999999998</v>
      </c>
      <c r="I3561">
        <v>-63.2259557</v>
      </c>
      <c r="J3561" s="1" t="str">
        <f t="shared" si="600"/>
        <v>NGR lake sediment grab sample</v>
      </c>
      <c r="K3561" s="1" t="str">
        <f t="shared" si="601"/>
        <v>&lt;177 micron (NGR)</v>
      </c>
      <c r="L3561">
        <v>5</v>
      </c>
      <c r="M3561" t="s">
        <v>221</v>
      </c>
      <c r="N3561">
        <v>97</v>
      </c>
      <c r="O3561" t="s">
        <v>103</v>
      </c>
      <c r="P3561" t="s">
        <v>131</v>
      </c>
      <c r="Q3561" t="s">
        <v>95</v>
      </c>
      <c r="R3561" t="s">
        <v>202</v>
      </c>
      <c r="S3561" t="s">
        <v>37</v>
      </c>
      <c r="T3561" t="s">
        <v>40</v>
      </c>
      <c r="U3561" t="s">
        <v>129</v>
      </c>
      <c r="V3561" t="s">
        <v>649</v>
      </c>
      <c r="W3561" t="s">
        <v>40</v>
      </c>
      <c r="X3561" t="s">
        <v>43</v>
      </c>
      <c r="Y3561" t="s">
        <v>55</v>
      </c>
      <c r="Z3561" t="s">
        <v>153</v>
      </c>
      <c r="AA3561" t="s">
        <v>214</v>
      </c>
      <c r="AB3561" t="s">
        <v>377</v>
      </c>
      <c r="AC3561" t="s">
        <v>213</v>
      </c>
      <c r="AD3561" t="s">
        <v>214</v>
      </c>
    </row>
    <row r="3562" spans="1:30" hidden="1" x14ac:dyDescent="0.3">
      <c r="A3562" t="s">
        <v>14913</v>
      </c>
      <c r="B3562" t="s">
        <v>14914</v>
      </c>
      <c r="C3562" s="1" t="str">
        <f t="shared" si="595"/>
        <v>21:0508</v>
      </c>
      <c r="D3562" s="1" t="str">
        <f t="shared" si="599"/>
        <v>21:0169</v>
      </c>
      <c r="E3562" t="s">
        <v>14915</v>
      </c>
      <c r="F3562" t="s">
        <v>14916</v>
      </c>
      <c r="H3562">
        <v>54.346393300000003</v>
      </c>
      <c r="I3562">
        <v>-63.226248900000002</v>
      </c>
      <c r="J3562" s="1" t="str">
        <f t="shared" si="600"/>
        <v>NGR lake sediment grab sample</v>
      </c>
      <c r="K3562" s="1" t="str">
        <f t="shared" si="601"/>
        <v>&lt;177 micron (NGR)</v>
      </c>
      <c r="L3562">
        <v>5</v>
      </c>
      <c r="M3562" t="s">
        <v>230</v>
      </c>
      <c r="N3562">
        <v>98</v>
      </c>
      <c r="O3562" t="s">
        <v>576</v>
      </c>
      <c r="P3562" t="s">
        <v>202</v>
      </c>
      <c r="Q3562" t="s">
        <v>95</v>
      </c>
      <c r="R3562" t="s">
        <v>185</v>
      </c>
      <c r="S3562" t="s">
        <v>37</v>
      </c>
      <c r="T3562" t="s">
        <v>40</v>
      </c>
      <c r="U3562" t="s">
        <v>204</v>
      </c>
      <c r="V3562" t="s">
        <v>248</v>
      </c>
      <c r="W3562" t="s">
        <v>40</v>
      </c>
      <c r="X3562" t="s">
        <v>43</v>
      </c>
      <c r="Y3562" t="s">
        <v>55</v>
      </c>
      <c r="Z3562" t="s">
        <v>67</v>
      </c>
      <c r="AA3562" t="s">
        <v>214</v>
      </c>
      <c r="AB3562" t="s">
        <v>11731</v>
      </c>
      <c r="AC3562" t="s">
        <v>106</v>
      </c>
      <c r="AD3562" t="s">
        <v>214</v>
      </c>
    </row>
    <row r="3563" spans="1:30" hidden="1" x14ac:dyDescent="0.3">
      <c r="A3563" t="s">
        <v>14917</v>
      </c>
      <c r="B3563" t="s">
        <v>14918</v>
      </c>
      <c r="C3563" s="1" t="str">
        <f t="shared" si="595"/>
        <v>21:0508</v>
      </c>
      <c r="D3563" s="1" t="str">
        <f t="shared" si="599"/>
        <v>21:0169</v>
      </c>
      <c r="E3563" t="s">
        <v>14919</v>
      </c>
      <c r="F3563" t="s">
        <v>14920</v>
      </c>
      <c r="H3563">
        <v>54.360108500000003</v>
      </c>
      <c r="I3563">
        <v>-63.276916499999999</v>
      </c>
      <c r="J3563" s="1" t="str">
        <f t="shared" si="600"/>
        <v>NGR lake sediment grab sample</v>
      </c>
      <c r="K3563" s="1" t="str">
        <f t="shared" si="601"/>
        <v>&lt;177 micron (NGR)</v>
      </c>
      <c r="L3563">
        <v>5</v>
      </c>
      <c r="M3563" t="s">
        <v>238</v>
      </c>
      <c r="N3563">
        <v>99</v>
      </c>
      <c r="O3563" t="s">
        <v>222</v>
      </c>
      <c r="P3563" t="s">
        <v>67</v>
      </c>
      <c r="Q3563" t="s">
        <v>95</v>
      </c>
      <c r="R3563" t="s">
        <v>256</v>
      </c>
      <c r="S3563" t="s">
        <v>92</v>
      </c>
      <c r="T3563" t="s">
        <v>40</v>
      </c>
      <c r="U3563" t="s">
        <v>45</v>
      </c>
      <c r="V3563" t="s">
        <v>351</v>
      </c>
      <c r="W3563" t="s">
        <v>40</v>
      </c>
      <c r="X3563" t="s">
        <v>43</v>
      </c>
      <c r="Y3563" t="s">
        <v>55</v>
      </c>
      <c r="Z3563" t="s">
        <v>67</v>
      </c>
      <c r="AA3563" t="s">
        <v>58</v>
      </c>
      <c r="AB3563" t="s">
        <v>129</v>
      </c>
      <c r="AC3563" t="s">
        <v>884</v>
      </c>
      <c r="AD3563" t="s">
        <v>58</v>
      </c>
    </row>
    <row r="3564" spans="1:30" hidden="1" x14ac:dyDescent="0.3">
      <c r="A3564" t="s">
        <v>14921</v>
      </c>
      <c r="B3564" t="s">
        <v>14922</v>
      </c>
      <c r="C3564" s="1" t="str">
        <f t="shared" si="595"/>
        <v>21:0508</v>
      </c>
      <c r="D3564" s="1" t="str">
        <f t="shared" si="599"/>
        <v>21:0169</v>
      </c>
      <c r="E3564" t="s">
        <v>14923</v>
      </c>
      <c r="F3564" t="s">
        <v>14924</v>
      </c>
      <c r="H3564">
        <v>54.382050200000002</v>
      </c>
      <c r="I3564">
        <v>-63.246866199999999</v>
      </c>
      <c r="J3564" s="1" t="str">
        <f t="shared" si="600"/>
        <v>NGR lake sediment grab sample</v>
      </c>
      <c r="K3564" s="1" t="str">
        <f t="shared" si="601"/>
        <v>&lt;177 micron (NGR)</v>
      </c>
      <c r="L3564">
        <v>5</v>
      </c>
      <c r="M3564" t="s">
        <v>246</v>
      </c>
      <c r="N3564">
        <v>100</v>
      </c>
      <c r="O3564" t="s">
        <v>45</v>
      </c>
      <c r="P3564" t="s">
        <v>36</v>
      </c>
      <c r="Q3564" t="s">
        <v>95</v>
      </c>
      <c r="R3564" t="s">
        <v>169</v>
      </c>
      <c r="S3564" t="s">
        <v>131</v>
      </c>
      <c r="T3564" t="s">
        <v>40</v>
      </c>
      <c r="U3564" t="s">
        <v>304</v>
      </c>
      <c r="V3564" t="s">
        <v>97</v>
      </c>
      <c r="W3564" t="s">
        <v>40</v>
      </c>
      <c r="X3564" t="s">
        <v>43</v>
      </c>
      <c r="Y3564" t="s">
        <v>39</v>
      </c>
      <c r="Z3564" t="s">
        <v>185</v>
      </c>
      <c r="AA3564" t="s">
        <v>214</v>
      </c>
      <c r="AB3564" t="s">
        <v>754</v>
      </c>
      <c r="AC3564" t="s">
        <v>47</v>
      </c>
      <c r="AD3564" t="s">
        <v>214</v>
      </c>
    </row>
    <row r="3565" spans="1:30" hidden="1" x14ac:dyDescent="0.3">
      <c r="A3565" t="s">
        <v>14925</v>
      </c>
      <c r="B3565" t="s">
        <v>14926</v>
      </c>
      <c r="C3565" s="1" t="str">
        <f t="shared" si="595"/>
        <v>21:0508</v>
      </c>
      <c r="D3565" s="1" t="str">
        <f t="shared" si="599"/>
        <v>21:0169</v>
      </c>
      <c r="E3565" t="s">
        <v>14927</v>
      </c>
      <c r="F3565" t="s">
        <v>14928</v>
      </c>
      <c r="H3565">
        <v>54.411924399999997</v>
      </c>
      <c r="I3565">
        <v>-63.218829100000001</v>
      </c>
      <c r="J3565" s="1" t="str">
        <f t="shared" si="600"/>
        <v>NGR lake sediment grab sample</v>
      </c>
      <c r="K3565" s="1" t="str">
        <f t="shared" si="601"/>
        <v>&lt;177 micron (NGR)</v>
      </c>
      <c r="L3565">
        <v>6</v>
      </c>
      <c r="M3565" t="s">
        <v>34</v>
      </c>
      <c r="N3565">
        <v>101</v>
      </c>
      <c r="O3565" t="s">
        <v>257</v>
      </c>
      <c r="P3565" t="s">
        <v>256</v>
      </c>
      <c r="Q3565" t="s">
        <v>95</v>
      </c>
      <c r="R3565" t="s">
        <v>256</v>
      </c>
      <c r="S3565" t="s">
        <v>202</v>
      </c>
      <c r="T3565" t="s">
        <v>40</v>
      </c>
      <c r="U3565" t="s">
        <v>546</v>
      </c>
      <c r="V3565" t="s">
        <v>596</v>
      </c>
      <c r="W3565" t="s">
        <v>40</v>
      </c>
      <c r="X3565" t="s">
        <v>43</v>
      </c>
      <c r="Y3565" t="s">
        <v>39</v>
      </c>
      <c r="Z3565" t="s">
        <v>35</v>
      </c>
      <c r="AA3565" t="s">
        <v>214</v>
      </c>
      <c r="AB3565" t="s">
        <v>1290</v>
      </c>
      <c r="AC3565" t="s">
        <v>505</v>
      </c>
      <c r="AD3565" t="s">
        <v>314</v>
      </c>
    </row>
    <row r="3566" spans="1:30" hidden="1" x14ac:dyDescent="0.3">
      <c r="A3566" t="s">
        <v>14929</v>
      </c>
      <c r="B3566" t="s">
        <v>14930</v>
      </c>
      <c r="C3566" s="1" t="str">
        <f t="shared" si="595"/>
        <v>21:0508</v>
      </c>
      <c r="D3566" s="1" t="str">
        <f t="shared" si="599"/>
        <v>21:0169</v>
      </c>
      <c r="E3566" t="s">
        <v>14927</v>
      </c>
      <c r="F3566" t="s">
        <v>14931</v>
      </c>
      <c r="H3566">
        <v>54.411924399999997</v>
      </c>
      <c r="I3566">
        <v>-63.218829100000001</v>
      </c>
      <c r="J3566" s="1" t="str">
        <f t="shared" si="600"/>
        <v>NGR lake sediment grab sample</v>
      </c>
      <c r="K3566" s="1" t="str">
        <f t="shared" si="601"/>
        <v>&lt;177 micron (NGR)</v>
      </c>
      <c r="L3566">
        <v>6</v>
      </c>
      <c r="M3566" t="s">
        <v>65</v>
      </c>
      <c r="N3566">
        <v>102</v>
      </c>
      <c r="O3566" t="s">
        <v>69</v>
      </c>
      <c r="P3566" t="s">
        <v>145</v>
      </c>
      <c r="Q3566" t="s">
        <v>95</v>
      </c>
      <c r="R3566" t="s">
        <v>145</v>
      </c>
      <c r="S3566" t="s">
        <v>153</v>
      </c>
      <c r="T3566" t="s">
        <v>40</v>
      </c>
      <c r="U3566" t="s">
        <v>115</v>
      </c>
      <c r="V3566" t="s">
        <v>596</v>
      </c>
      <c r="W3566" t="s">
        <v>40</v>
      </c>
      <c r="X3566" t="s">
        <v>43</v>
      </c>
      <c r="Y3566" t="s">
        <v>39</v>
      </c>
      <c r="Z3566" t="s">
        <v>35</v>
      </c>
      <c r="AA3566" t="s">
        <v>214</v>
      </c>
      <c r="AB3566" t="s">
        <v>1390</v>
      </c>
      <c r="AC3566" t="s">
        <v>39</v>
      </c>
      <c r="AD3566" t="s">
        <v>314</v>
      </c>
    </row>
    <row r="3567" spans="1:30" hidden="1" x14ac:dyDescent="0.3">
      <c r="A3567" t="s">
        <v>14932</v>
      </c>
      <c r="B3567" t="s">
        <v>14933</v>
      </c>
      <c r="C3567" s="1" t="str">
        <f t="shared" si="595"/>
        <v>21:0508</v>
      </c>
      <c r="D3567" s="1" t="str">
        <f t="shared" si="599"/>
        <v>21:0169</v>
      </c>
      <c r="E3567" t="s">
        <v>14927</v>
      </c>
      <c r="F3567" t="s">
        <v>14934</v>
      </c>
      <c r="H3567">
        <v>54.411924399999997</v>
      </c>
      <c r="I3567">
        <v>-63.218829100000001</v>
      </c>
      <c r="J3567" s="1" t="str">
        <f t="shared" si="600"/>
        <v>NGR lake sediment grab sample</v>
      </c>
      <c r="K3567" s="1" t="str">
        <f t="shared" si="601"/>
        <v>&lt;177 micron (NGR)</v>
      </c>
      <c r="L3567">
        <v>6</v>
      </c>
      <c r="M3567" t="s">
        <v>52</v>
      </c>
      <c r="N3567">
        <v>103</v>
      </c>
      <c r="O3567" t="s">
        <v>222</v>
      </c>
      <c r="P3567" t="s">
        <v>54</v>
      </c>
      <c r="Q3567" t="s">
        <v>95</v>
      </c>
      <c r="R3567" t="s">
        <v>256</v>
      </c>
      <c r="S3567" t="s">
        <v>153</v>
      </c>
      <c r="T3567" t="s">
        <v>40</v>
      </c>
      <c r="U3567" t="s">
        <v>1227</v>
      </c>
      <c r="V3567" t="s">
        <v>284</v>
      </c>
      <c r="W3567" t="s">
        <v>40</v>
      </c>
      <c r="X3567" t="s">
        <v>43</v>
      </c>
      <c r="Y3567" t="s">
        <v>39</v>
      </c>
      <c r="Z3567" t="s">
        <v>204</v>
      </c>
      <c r="AA3567" t="s">
        <v>58</v>
      </c>
      <c r="AB3567" t="s">
        <v>414</v>
      </c>
      <c r="AC3567" t="s">
        <v>947</v>
      </c>
      <c r="AD3567" t="s">
        <v>83</v>
      </c>
    </row>
    <row r="3568" spans="1:30" hidden="1" x14ac:dyDescent="0.3">
      <c r="A3568" t="s">
        <v>14935</v>
      </c>
      <c r="B3568" t="s">
        <v>14936</v>
      </c>
      <c r="C3568" s="1" t="str">
        <f t="shared" si="595"/>
        <v>21:0508</v>
      </c>
      <c r="D3568" s="1" t="str">
        <f t="shared" si="599"/>
        <v>21:0169</v>
      </c>
      <c r="E3568" t="s">
        <v>14937</v>
      </c>
      <c r="F3568" t="s">
        <v>14938</v>
      </c>
      <c r="H3568">
        <v>54.398556900000003</v>
      </c>
      <c r="I3568">
        <v>-63.420435400000002</v>
      </c>
      <c r="J3568" s="1" t="str">
        <f t="shared" si="600"/>
        <v>NGR lake sediment grab sample</v>
      </c>
      <c r="K3568" s="1" t="str">
        <f t="shared" si="601"/>
        <v>&lt;177 micron (NGR)</v>
      </c>
      <c r="L3568">
        <v>6</v>
      </c>
      <c r="M3568" t="s">
        <v>76</v>
      </c>
      <c r="N3568">
        <v>104</v>
      </c>
      <c r="O3568" t="s">
        <v>403</v>
      </c>
      <c r="P3568" t="s">
        <v>92</v>
      </c>
      <c r="Q3568" t="s">
        <v>95</v>
      </c>
      <c r="R3568" t="s">
        <v>36</v>
      </c>
      <c r="S3568" t="s">
        <v>79</v>
      </c>
      <c r="T3568" t="s">
        <v>40</v>
      </c>
      <c r="U3568" t="s">
        <v>403</v>
      </c>
      <c r="V3568" t="s">
        <v>47</v>
      </c>
      <c r="W3568" t="s">
        <v>40</v>
      </c>
      <c r="X3568" t="s">
        <v>43</v>
      </c>
      <c r="Y3568" t="s">
        <v>95</v>
      </c>
      <c r="Z3568" t="s">
        <v>67</v>
      </c>
      <c r="AA3568" t="s">
        <v>204</v>
      </c>
      <c r="AB3568" t="s">
        <v>1276</v>
      </c>
      <c r="AC3568" t="s">
        <v>157</v>
      </c>
      <c r="AD3568" t="s">
        <v>214</v>
      </c>
    </row>
    <row r="3569" spans="1:30" hidden="1" x14ac:dyDescent="0.3">
      <c r="A3569" t="s">
        <v>14939</v>
      </c>
      <c r="B3569" t="s">
        <v>14940</v>
      </c>
      <c r="C3569" s="1" t="str">
        <f t="shared" si="595"/>
        <v>21:0508</v>
      </c>
      <c r="D3569" s="1" t="str">
        <f t="shared" si="599"/>
        <v>21:0169</v>
      </c>
      <c r="E3569" t="s">
        <v>14941</v>
      </c>
      <c r="F3569" t="s">
        <v>14942</v>
      </c>
      <c r="H3569">
        <v>54.3543466</v>
      </c>
      <c r="I3569">
        <v>-63.494200399999997</v>
      </c>
      <c r="J3569" s="1" t="str">
        <f t="shared" si="600"/>
        <v>NGR lake sediment grab sample</v>
      </c>
      <c r="K3569" s="1" t="str">
        <f t="shared" si="601"/>
        <v>&lt;177 micron (NGR)</v>
      </c>
      <c r="L3569">
        <v>6</v>
      </c>
      <c r="M3569" t="s">
        <v>91</v>
      </c>
      <c r="N3569">
        <v>105</v>
      </c>
      <c r="O3569" t="s">
        <v>83</v>
      </c>
      <c r="P3569" t="s">
        <v>130</v>
      </c>
      <c r="Q3569" t="s">
        <v>95</v>
      </c>
      <c r="R3569" t="s">
        <v>145</v>
      </c>
      <c r="S3569" t="s">
        <v>153</v>
      </c>
      <c r="T3569" t="s">
        <v>40</v>
      </c>
      <c r="U3569" t="s">
        <v>1108</v>
      </c>
      <c r="V3569" t="s">
        <v>1037</v>
      </c>
      <c r="W3569" t="s">
        <v>40</v>
      </c>
      <c r="X3569" t="s">
        <v>43</v>
      </c>
      <c r="Y3569" t="s">
        <v>136</v>
      </c>
      <c r="Z3569" t="s">
        <v>44</v>
      </c>
      <c r="AA3569" t="s">
        <v>58</v>
      </c>
      <c r="AB3569" t="s">
        <v>3974</v>
      </c>
      <c r="AC3569" t="s">
        <v>85</v>
      </c>
      <c r="AD3569" t="s">
        <v>115</v>
      </c>
    </row>
    <row r="3570" spans="1:30" hidden="1" x14ac:dyDescent="0.3">
      <c r="A3570" t="s">
        <v>14943</v>
      </c>
      <c r="B3570" t="s">
        <v>14944</v>
      </c>
      <c r="C3570" s="1" t="str">
        <f t="shared" si="595"/>
        <v>21:0508</v>
      </c>
      <c r="D3570" s="1" t="str">
        <f t="shared" si="599"/>
        <v>21:0169</v>
      </c>
      <c r="E3570" t="s">
        <v>14945</v>
      </c>
      <c r="F3570" t="s">
        <v>14946</v>
      </c>
      <c r="H3570">
        <v>54.347440200000001</v>
      </c>
      <c r="I3570">
        <v>-63.484214199999997</v>
      </c>
      <c r="J3570" s="1" t="str">
        <f t="shared" si="600"/>
        <v>NGR lake sediment grab sample</v>
      </c>
      <c r="K3570" s="1" t="str">
        <f t="shared" si="601"/>
        <v>&lt;177 micron (NGR)</v>
      </c>
      <c r="L3570">
        <v>6</v>
      </c>
      <c r="M3570" t="s">
        <v>102</v>
      </c>
      <c r="N3570">
        <v>106</v>
      </c>
      <c r="O3570" t="s">
        <v>1241</v>
      </c>
      <c r="P3570" t="s">
        <v>176</v>
      </c>
      <c r="Q3570" t="s">
        <v>95</v>
      </c>
      <c r="R3570" t="s">
        <v>164</v>
      </c>
      <c r="S3570" t="s">
        <v>79</v>
      </c>
      <c r="T3570" t="s">
        <v>40</v>
      </c>
      <c r="U3570" t="s">
        <v>45</v>
      </c>
      <c r="V3570" t="s">
        <v>598</v>
      </c>
      <c r="W3570" t="s">
        <v>194</v>
      </c>
      <c r="X3570" t="s">
        <v>43</v>
      </c>
      <c r="Y3570" t="s">
        <v>55</v>
      </c>
      <c r="Z3570" t="s">
        <v>263</v>
      </c>
      <c r="AA3570" t="s">
        <v>214</v>
      </c>
      <c r="AB3570" t="s">
        <v>1021</v>
      </c>
      <c r="AC3570" t="s">
        <v>947</v>
      </c>
      <c r="AD3570" t="s">
        <v>196</v>
      </c>
    </row>
    <row r="3571" spans="1:30" hidden="1" x14ac:dyDescent="0.3">
      <c r="A3571" t="s">
        <v>14947</v>
      </c>
      <c r="B3571" t="s">
        <v>14948</v>
      </c>
      <c r="C3571" s="1" t="str">
        <f t="shared" si="595"/>
        <v>21:0508</v>
      </c>
      <c r="D3571" s="1" t="str">
        <f t="shared" si="599"/>
        <v>21:0169</v>
      </c>
      <c r="E3571" t="s">
        <v>14949</v>
      </c>
      <c r="F3571" t="s">
        <v>14950</v>
      </c>
      <c r="H3571">
        <v>54.345531200000003</v>
      </c>
      <c r="I3571">
        <v>-63.5260113</v>
      </c>
      <c r="J3571" s="1" t="str">
        <f t="shared" si="600"/>
        <v>NGR lake sediment grab sample</v>
      </c>
      <c r="K3571" s="1" t="str">
        <f t="shared" si="601"/>
        <v>&lt;177 micron (NGR)</v>
      </c>
      <c r="L3571">
        <v>6</v>
      </c>
      <c r="M3571" t="s">
        <v>113</v>
      </c>
      <c r="N3571">
        <v>107</v>
      </c>
      <c r="O3571" t="s">
        <v>222</v>
      </c>
      <c r="P3571" t="s">
        <v>185</v>
      </c>
      <c r="Q3571" t="s">
        <v>95</v>
      </c>
      <c r="R3571" t="s">
        <v>67</v>
      </c>
      <c r="S3571" t="s">
        <v>92</v>
      </c>
      <c r="T3571" t="s">
        <v>40</v>
      </c>
      <c r="U3571" t="s">
        <v>82</v>
      </c>
      <c r="V3571" t="s">
        <v>1411</v>
      </c>
      <c r="W3571" t="s">
        <v>40</v>
      </c>
      <c r="X3571" t="s">
        <v>43</v>
      </c>
      <c r="Y3571" t="s">
        <v>37</v>
      </c>
      <c r="Z3571" t="s">
        <v>82</v>
      </c>
      <c r="AA3571" t="s">
        <v>214</v>
      </c>
      <c r="AB3571" t="s">
        <v>204</v>
      </c>
      <c r="AC3571" t="s">
        <v>85</v>
      </c>
      <c r="AD3571" t="s">
        <v>83</v>
      </c>
    </row>
    <row r="3572" spans="1:30" hidden="1" x14ac:dyDescent="0.3">
      <c r="A3572" t="s">
        <v>14951</v>
      </c>
      <c r="B3572" t="s">
        <v>14952</v>
      </c>
      <c r="C3572" s="1" t="str">
        <f t="shared" si="595"/>
        <v>21:0508</v>
      </c>
      <c r="D3572" s="1" t="str">
        <f t="shared" si="599"/>
        <v>21:0169</v>
      </c>
      <c r="E3572" t="s">
        <v>14953</v>
      </c>
      <c r="F3572" t="s">
        <v>14954</v>
      </c>
      <c r="H3572">
        <v>54.332469000000003</v>
      </c>
      <c r="I3572">
        <v>-63.576431100000001</v>
      </c>
      <c r="J3572" s="1" t="str">
        <f t="shared" si="600"/>
        <v>NGR lake sediment grab sample</v>
      </c>
      <c r="K3572" s="1" t="str">
        <f t="shared" si="601"/>
        <v>&lt;177 micron (NGR)</v>
      </c>
      <c r="L3572">
        <v>6</v>
      </c>
      <c r="M3572" t="s">
        <v>127</v>
      </c>
      <c r="N3572">
        <v>108</v>
      </c>
      <c r="O3572" t="s">
        <v>423</v>
      </c>
      <c r="P3572" t="s">
        <v>131</v>
      </c>
      <c r="Q3572" t="s">
        <v>95</v>
      </c>
      <c r="R3572" t="s">
        <v>130</v>
      </c>
      <c r="S3572" t="s">
        <v>202</v>
      </c>
      <c r="T3572" t="s">
        <v>40</v>
      </c>
      <c r="U3572" t="s">
        <v>2585</v>
      </c>
      <c r="V3572" t="s">
        <v>97</v>
      </c>
      <c r="W3572" t="s">
        <v>40</v>
      </c>
      <c r="X3572" t="s">
        <v>43</v>
      </c>
      <c r="Y3572" t="s">
        <v>39</v>
      </c>
      <c r="Z3572" t="s">
        <v>164</v>
      </c>
      <c r="AA3572" t="s">
        <v>135</v>
      </c>
      <c r="AB3572" t="s">
        <v>1243</v>
      </c>
      <c r="AC3572" t="s">
        <v>505</v>
      </c>
      <c r="AD3572" t="s">
        <v>107</v>
      </c>
    </row>
    <row r="3573" spans="1:30" hidden="1" x14ac:dyDescent="0.3">
      <c r="A3573" t="s">
        <v>14955</v>
      </c>
      <c r="B3573" t="s">
        <v>14956</v>
      </c>
      <c r="C3573" s="1" t="str">
        <f t="shared" si="595"/>
        <v>21:0508</v>
      </c>
      <c r="D3573" s="1" t="str">
        <f t="shared" si="599"/>
        <v>21:0169</v>
      </c>
      <c r="E3573" t="s">
        <v>14957</v>
      </c>
      <c r="F3573" t="s">
        <v>14958</v>
      </c>
      <c r="H3573">
        <v>54.318166499999997</v>
      </c>
      <c r="I3573">
        <v>-63.632753899999997</v>
      </c>
      <c r="J3573" s="1" t="str">
        <f t="shared" si="600"/>
        <v>NGR lake sediment grab sample</v>
      </c>
      <c r="K3573" s="1" t="str">
        <f t="shared" si="601"/>
        <v>&lt;177 micron (NGR)</v>
      </c>
      <c r="L3573">
        <v>6</v>
      </c>
      <c r="M3573" t="s">
        <v>142</v>
      </c>
      <c r="N3573">
        <v>109</v>
      </c>
      <c r="O3573" t="s">
        <v>214</v>
      </c>
      <c r="P3573" t="s">
        <v>92</v>
      </c>
      <c r="Q3573" t="s">
        <v>95</v>
      </c>
      <c r="R3573" t="s">
        <v>130</v>
      </c>
      <c r="S3573" t="s">
        <v>131</v>
      </c>
      <c r="T3573" t="s">
        <v>40</v>
      </c>
      <c r="U3573" t="s">
        <v>1167</v>
      </c>
      <c r="V3573" t="s">
        <v>57</v>
      </c>
      <c r="W3573" t="s">
        <v>40</v>
      </c>
      <c r="X3573" t="s">
        <v>43</v>
      </c>
      <c r="Y3573" t="s">
        <v>95</v>
      </c>
      <c r="Z3573" t="s">
        <v>134</v>
      </c>
      <c r="AA3573" t="s">
        <v>214</v>
      </c>
      <c r="AB3573" t="s">
        <v>1338</v>
      </c>
      <c r="AC3573" t="s">
        <v>7192</v>
      </c>
      <c r="AD3573" t="s">
        <v>115</v>
      </c>
    </row>
    <row r="3574" spans="1:30" hidden="1" x14ac:dyDescent="0.3">
      <c r="A3574" t="s">
        <v>14959</v>
      </c>
      <c r="B3574" t="s">
        <v>14960</v>
      </c>
      <c r="C3574" s="1" t="str">
        <f t="shared" si="595"/>
        <v>21:0508</v>
      </c>
      <c r="D3574" s="1" t="str">
        <f t="shared" si="599"/>
        <v>21:0169</v>
      </c>
      <c r="E3574" t="s">
        <v>14961</v>
      </c>
      <c r="F3574" t="s">
        <v>14962</v>
      </c>
      <c r="H3574">
        <v>54.273292599999998</v>
      </c>
      <c r="I3574">
        <v>-63.760455399999998</v>
      </c>
      <c r="J3574" s="1" t="str">
        <f t="shared" si="600"/>
        <v>NGR lake sediment grab sample</v>
      </c>
      <c r="K3574" s="1" t="str">
        <f t="shared" si="601"/>
        <v>&lt;177 micron (NGR)</v>
      </c>
      <c r="L3574">
        <v>6</v>
      </c>
      <c r="M3574" t="s">
        <v>150</v>
      </c>
      <c r="N3574">
        <v>110</v>
      </c>
      <c r="O3574" t="s">
        <v>546</v>
      </c>
      <c r="P3574" t="s">
        <v>153</v>
      </c>
      <c r="Q3574" t="s">
        <v>95</v>
      </c>
      <c r="R3574" t="s">
        <v>119</v>
      </c>
      <c r="S3574" t="s">
        <v>131</v>
      </c>
      <c r="T3574" t="s">
        <v>40</v>
      </c>
      <c r="U3574" t="s">
        <v>3947</v>
      </c>
      <c r="V3574" t="s">
        <v>339</v>
      </c>
      <c r="W3574" t="s">
        <v>40</v>
      </c>
      <c r="X3574" t="s">
        <v>43</v>
      </c>
      <c r="Y3574" t="s">
        <v>38</v>
      </c>
      <c r="Z3574" t="s">
        <v>204</v>
      </c>
      <c r="AA3574" t="s">
        <v>58</v>
      </c>
      <c r="AB3574" t="s">
        <v>437</v>
      </c>
      <c r="AC3574" t="s">
        <v>193</v>
      </c>
      <c r="AD3574" t="s">
        <v>61</v>
      </c>
    </row>
    <row r="3575" spans="1:30" hidden="1" x14ac:dyDescent="0.3">
      <c r="A3575" t="s">
        <v>14963</v>
      </c>
      <c r="B3575" t="s">
        <v>14964</v>
      </c>
      <c r="C3575" s="1" t="str">
        <f t="shared" si="595"/>
        <v>21:0508</v>
      </c>
      <c r="D3575" s="1" t="str">
        <f t="shared" si="599"/>
        <v>21:0169</v>
      </c>
      <c r="E3575" t="s">
        <v>14965</v>
      </c>
      <c r="F3575" t="s">
        <v>14966</v>
      </c>
      <c r="H3575">
        <v>54.228839700000002</v>
      </c>
      <c r="I3575">
        <v>-63.756386200000001</v>
      </c>
      <c r="J3575" s="1" t="str">
        <f t="shared" si="600"/>
        <v>NGR lake sediment grab sample</v>
      </c>
      <c r="K3575" s="1" t="str">
        <f t="shared" si="601"/>
        <v>&lt;177 micron (NGR)</v>
      </c>
      <c r="L3575">
        <v>6</v>
      </c>
      <c r="M3575" t="s">
        <v>175</v>
      </c>
      <c r="N3575">
        <v>111</v>
      </c>
      <c r="O3575" t="s">
        <v>810</v>
      </c>
      <c r="P3575" t="s">
        <v>119</v>
      </c>
      <c r="Q3575" t="s">
        <v>39</v>
      </c>
      <c r="R3575" t="s">
        <v>54</v>
      </c>
      <c r="S3575" t="s">
        <v>136</v>
      </c>
      <c r="T3575" t="s">
        <v>40</v>
      </c>
      <c r="U3575" t="s">
        <v>1151</v>
      </c>
      <c r="V3575" t="s">
        <v>97</v>
      </c>
      <c r="W3575" t="s">
        <v>194</v>
      </c>
      <c r="X3575" t="s">
        <v>43</v>
      </c>
      <c r="Y3575" t="s">
        <v>39</v>
      </c>
      <c r="Z3575" t="s">
        <v>134</v>
      </c>
      <c r="AA3575" t="s">
        <v>58</v>
      </c>
      <c r="AB3575" t="s">
        <v>1285</v>
      </c>
      <c r="AC3575" t="s">
        <v>55</v>
      </c>
      <c r="AD3575" t="s">
        <v>115</v>
      </c>
    </row>
    <row r="3576" spans="1:30" hidden="1" x14ac:dyDescent="0.3">
      <c r="A3576" t="s">
        <v>14967</v>
      </c>
      <c r="B3576" t="s">
        <v>14968</v>
      </c>
      <c r="C3576" s="1" t="str">
        <f t="shared" si="595"/>
        <v>21:0508</v>
      </c>
      <c r="D3576" s="1" t="str">
        <f t="shared" si="599"/>
        <v>21:0169</v>
      </c>
      <c r="E3576" t="s">
        <v>14969</v>
      </c>
      <c r="F3576" t="s">
        <v>14970</v>
      </c>
      <c r="H3576">
        <v>54.200167499999999</v>
      </c>
      <c r="I3576">
        <v>-63.7187251</v>
      </c>
      <c r="J3576" s="1" t="str">
        <f t="shared" si="600"/>
        <v>NGR lake sediment grab sample</v>
      </c>
      <c r="K3576" s="1" t="str">
        <f t="shared" si="601"/>
        <v>&lt;177 micron (NGR)</v>
      </c>
      <c r="L3576">
        <v>6</v>
      </c>
      <c r="M3576" t="s">
        <v>184</v>
      </c>
      <c r="N3576">
        <v>112</v>
      </c>
      <c r="O3576" t="s">
        <v>1241</v>
      </c>
      <c r="P3576" t="s">
        <v>79</v>
      </c>
      <c r="Q3576" t="s">
        <v>39</v>
      </c>
      <c r="R3576" t="s">
        <v>185</v>
      </c>
      <c r="S3576" t="s">
        <v>55</v>
      </c>
      <c r="T3576" t="s">
        <v>40</v>
      </c>
      <c r="U3576" t="s">
        <v>61</v>
      </c>
      <c r="V3576" t="s">
        <v>714</v>
      </c>
      <c r="W3576" t="s">
        <v>194</v>
      </c>
      <c r="X3576" t="s">
        <v>43</v>
      </c>
      <c r="Y3576" t="s">
        <v>95</v>
      </c>
      <c r="Z3576" t="s">
        <v>185</v>
      </c>
      <c r="AA3576" t="s">
        <v>135</v>
      </c>
      <c r="AB3576" t="s">
        <v>1417</v>
      </c>
      <c r="AC3576" t="s">
        <v>179</v>
      </c>
      <c r="AD3576" t="s">
        <v>44</v>
      </c>
    </row>
    <row r="3577" spans="1:30" hidden="1" x14ac:dyDescent="0.3">
      <c r="A3577" t="s">
        <v>14971</v>
      </c>
      <c r="B3577" t="s">
        <v>14972</v>
      </c>
      <c r="C3577" s="1" t="str">
        <f t="shared" si="595"/>
        <v>21:0508</v>
      </c>
      <c r="D3577" s="1" t="str">
        <f t="shared" si="599"/>
        <v>21:0169</v>
      </c>
      <c r="E3577" t="s">
        <v>14973</v>
      </c>
      <c r="F3577" t="s">
        <v>14974</v>
      </c>
      <c r="H3577">
        <v>54.203319800000003</v>
      </c>
      <c r="I3577">
        <v>-63.660455800000001</v>
      </c>
      <c r="J3577" s="1" t="str">
        <f t="shared" si="600"/>
        <v>NGR lake sediment grab sample</v>
      </c>
      <c r="K3577" s="1" t="str">
        <f t="shared" si="601"/>
        <v>&lt;177 micron (NGR)</v>
      </c>
      <c r="L3577">
        <v>6</v>
      </c>
      <c r="M3577" t="s">
        <v>191</v>
      </c>
      <c r="N3577">
        <v>113</v>
      </c>
      <c r="O3577" t="s">
        <v>3947</v>
      </c>
      <c r="P3577" t="s">
        <v>202</v>
      </c>
      <c r="Q3577" t="s">
        <v>95</v>
      </c>
      <c r="R3577" t="s">
        <v>185</v>
      </c>
      <c r="S3577" t="s">
        <v>92</v>
      </c>
      <c r="T3577" t="s">
        <v>40</v>
      </c>
      <c r="U3577" t="s">
        <v>2175</v>
      </c>
      <c r="V3577" t="s">
        <v>1343</v>
      </c>
      <c r="W3577" t="s">
        <v>40</v>
      </c>
      <c r="X3577" t="s">
        <v>43</v>
      </c>
      <c r="Y3577" t="s">
        <v>39</v>
      </c>
      <c r="Z3577" t="s">
        <v>134</v>
      </c>
      <c r="AA3577" t="s">
        <v>214</v>
      </c>
      <c r="AB3577" t="s">
        <v>472</v>
      </c>
      <c r="AC3577" t="s">
        <v>167</v>
      </c>
      <c r="AD3577" t="s">
        <v>155</v>
      </c>
    </row>
    <row r="3578" spans="1:30" hidden="1" x14ac:dyDescent="0.3">
      <c r="A3578" t="s">
        <v>14975</v>
      </c>
      <c r="B3578" t="s">
        <v>14976</v>
      </c>
      <c r="C3578" s="1" t="str">
        <f t="shared" si="595"/>
        <v>21:0508</v>
      </c>
      <c r="D3578" s="1" t="str">
        <f t="shared" si="599"/>
        <v>21:0169</v>
      </c>
      <c r="E3578" t="s">
        <v>14977</v>
      </c>
      <c r="F3578" t="s">
        <v>14978</v>
      </c>
      <c r="H3578">
        <v>54.202190299999998</v>
      </c>
      <c r="I3578">
        <v>-63.620250900000002</v>
      </c>
      <c r="J3578" s="1" t="str">
        <f t="shared" si="600"/>
        <v>NGR lake sediment grab sample</v>
      </c>
      <c r="K3578" s="1" t="str">
        <f t="shared" si="601"/>
        <v>&lt;177 micron (NGR)</v>
      </c>
      <c r="L3578">
        <v>6</v>
      </c>
      <c r="M3578" t="s">
        <v>201</v>
      </c>
      <c r="N3578">
        <v>114</v>
      </c>
      <c r="O3578" t="s">
        <v>423</v>
      </c>
      <c r="P3578" t="s">
        <v>68</v>
      </c>
      <c r="Q3578" t="s">
        <v>95</v>
      </c>
      <c r="R3578" t="s">
        <v>79</v>
      </c>
      <c r="S3578" t="s">
        <v>136</v>
      </c>
      <c r="T3578" t="s">
        <v>40</v>
      </c>
      <c r="U3578" t="s">
        <v>107</v>
      </c>
      <c r="V3578" t="s">
        <v>97</v>
      </c>
      <c r="W3578" t="s">
        <v>40</v>
      </c>
      <c r="X3578" t="s">
        <v>43</v>
      </c>
      <c r="Y3578" t="s">
        <v>95</v>
      </c>
      <c r="Z3578" t="s">
        <v>164</v>
      </c>
      <c r="AA3578" t="s">
        <v>134</v>
      </c>
      <c r="AB3578" t="s">
        <v>2756</v>
      </c>
      <c r="AC3578" t="s">
        <v>57</v>
      </c>
      <c r="AD3578" t="s">
        <v>605</v>
      </c>
    </row>
    <row r="3579" spans="1:30" hidden="1" x14ac:dyDescent="0.3">
      <c r="A3579" t="s">
        <v>14979</v>
      </c>
      <c r="B3579" t="s">
        <v>14980</v>
      </c>
      <c r="C3579" s="1" t="str">
        <f t="shared" si="595"/>
        <v>21:0508</v>
      </c>
      <c r="D3579" s="1" t="str">
        <f t="shared" si="599"/>
        <v>21:0169</v>
      </c>
      <c r="E3579" t="s">
        <v>14981</v>
      </c>
      <c r="F3579" t="s">
        <v>14982</v>
      </c>
      <c r="H3579">
        <v>54.207926299999997</v>
      </c>
      <c r="I3579">
        <v>-63.599949100000003</v>
      </c>
      <c r="J3579" s="1" t="str">
        <f t="shared" si="600"/>
        <v>NGR lake sediment grab sample</v>
      </c>
      <c r="K3579" s="1" t="str">
        <f t="shared" si="601"/>
        <v>&lt;177 micron (NGR)</v>
      </c>
      <c r="L3579">
        <v>6</v>
      </c>
      <c r="M3579" t="s">
        <v>210</v>
      </c>
      <c r="N3579">
        <v>115</v>
      </c>
      <c r="O3579" t="s">
        <v>391</v>
      </c>
      <c r="P3579" t="s">
        <v>256</v>
      </c>
      <c r="Q3579" t="s">
        <v>95</v>
      </c>
      <c r="R3579" t="s">
        <v>377</v>
      </c>
      <c r="S3579" t="s">
        <v>68</v>
      </c>
      <c r="T3579" t="s">
        <v>40</v>
      </c>
      <c r="U3579" t="s">
        <v>258</v>
      </c>
      <c r="V3579" t="s">
        <v>947</v>
      </c>
      <c r="W3579" t="s">
        <v>194</v>
      </c>
      <c r="X3579" t="s">
        <v>43</v>
      </c>
      <c r="Y3579" t="s">
        <v>92</v>
      </c>
      <c r="Z3579" t="s">
        <v>67</v>
      </c>
      <c r="AA3579" t="s">
        <v>58</v>
      </c>
      <c r="AB3579" t="s">
        <v>559</v>
      </c>
      <c r="AC3579" t="s">
        <v>70</v>
      </c>
      <c r="AD3579" t="s">
        <v>155</v>
      </c>
    </row>
    <row r="3580" spans="1:30" hidden="1" x14ac:dyDescent="0.3">
      <c r="A3580" t="s">
        <v>14983</v>
      </c>
      <c r="B3580" t="s">
        <v>14984</v>
      </c>
      <c r="C3580" s="1" t="str">
        <f t="shared" si="595"/>
        <v>21:0508</v>
      </c>
      <c r="D3580" s="1" t="str">
        <f t="shared" si="599"/>
        <v>21:0169</v>
      </c>
      <c r="E3580" t="s">
        <v>14985</v>
      </c>
      <c r="F3580" t="s">
        <v>14986</v>
      </c>
      <c r="H3580">
        <v>54.165166999999997</v>
      </c>
      <c r="I3580">
        <v>-63.721121599999996</v>
      </c>
      <c r="J3580" s="1" t="str">
        <f t="shared" si="600"/>
        <v>NGR lake sediment grab sample</v>
      </c>
      <c r="K3580" s="1" t="str">
        <f t="shared" si="601"/>
        <v>&lt;177 micron (NGR)</v>
      </c>
      <c r="L3580">
        <v>6</v>
      </c>
      <c r="M3580" t="s">
        <v>221</v>
      </c>
      <c r="N3580">
        <v>116</v>
      </c>
      <c r="O3580" t="s">
        <v>241</v>
      </c>
      <c r="P3580" t="s">
        <v>176</v>
      </c>
      <c r="Q3580" t="s">
        <v>95</v>
      </c>
      <c r="R3580" t="s">
        <v>202</v>
      </c>
      <c r="S3580" t="s">
        <v>38</v>
      </c>
      <c r="T3580" t="s">
        <v>40</v>
      </c>
      <c r="U3580" t="s">
        <v>13356</v>
      </c>
      <c r="V3580" t="s">
        <v>2271</v>
      </c>
      <c r="W3580" t="s">
        <v>40</v>
      </c>
      <c r="X3580" t="s">
        <v>39</v>
      </c>
      <c r="Y3580" t="s">
        <v>136</v>
      </c>
      <c r="Z3580" t="s">
        <v>214</v>
      </c>
      <c r="AA3580" t="s">
        <v>258</v>
      </c>
      <c r="AB3580" t="s">
        <v>1250</v>
      </c>
      <c r="AC3580" t="s">
        <v>55</v>
      </c>
      <c r="AD3580" t="s">
        <v>122</v>
      </c>
    </row>
    <row r="3581" spans="1:30" hidden="1" x14ac:dyDescent="0.3">
      <c r="A3581" t="s">
        <v>14987</v>
      </c>
      <c r="B3581" t="s">
        <v>14988</v>
      </c>
      <c r="C3581" s="1" t="str">
        <f t="shared" si="595"/>
        <v>21:0508</v>
      </c>
      <c r="D3581" s="1" t="str">
        <f t="shared" si="599"/>
        <v>21:0169</v>
      </c>
      <c r="E3581" t="s">
        <v>14989</v>
      </c>
      <c r="F3581" t="s">
        <v>14990</v>
      </c>
      <c r="H3581">
        <v>54.148890399999999</v>
      </c>
      <c r="I3581">
        <v>-63.6741186</v>
      </c>
      <c r="J3581" s="1" t="str">
        <f t="shared" si="600"/>
        <v>NGR lake sediment grab sample</v>
      </c>
      <c r="K3581" s="1" t="str">
        <f t="shared" si="601"/>
        <v>&lt;177 micron (NGR)</v>
      </c>
      <c r="L3581">
        <v>6</v>
      </c>
      <c r="M3581" t="s">
        <v>230</v>
      </c>
      <c r="N3581">
        <v>117</v>
      </c>
      <c r="O3581" t="s">
        <v>337</v>
      </c>
      <c r="P3581" t="s">
        <v>79</v>
      </c>
      <c r="Q3581" t="s">
        <v>95</v>
      </c>
      <c r="R3581" t="s">
        <v>79</v>
      </c>
      <c r="S3581" t="s">
        <v>95</v>
      </c>
      <c r="T3581" t="s">
        <v>40</v>
      </c>
      <c r="U3581" t="s">
        <v>391</v>
      </c>
      <c r="V3581" t="s">
        <v>239</v>
      </c>
      <c r="W3581" t="s">
        <v>40</v>
      </c>
      <c r="X3581" t="s">
        <v>740</v>
      </c>
      <c r="Y3581" t="s">
        <v>92</v>
      </c>
      <c r="Z3581" t="s">
        <v>153</v>
      </c>
      <c r="AA3581" t="s">
        <v>58</v>
      </c>
      <c r="AB3581" t="s">
        <v>414</v>
      </c>
      <c r="AC3581" t="s">
        <v>339</v>
      </c>
      <c r="AD3581" t="s">
        <v>44</v>
      </c>
    </row>
    <row r="3582" spans="1:30" hidden="1" x14ac:dyDescent="0.3">
      <c r="A3582" t="s">
        <v>14991</v>
      </c>
      <c r="B3582" t="s">
        <v>14992</v>
      </c>
      <c r="C3582" s="1" t="str">
        <f t="shared" si="595"/>
        <v>21:0508</v>
      </c>
      <c r="D3582" s="1" t="str">
        <f t="shared" si="599"/>
        <v>21:0169</v>
      </c>
      <c r="E3582" t="s">
        <v>14993</v>
      </c>
      <c r="F3582" t="s">
        <v>14994</v>
      </c>
      <c r="H3582">
        <v>54.10239</v>
      </c>
      <c r="I3582">
        <v>-63.735005800000003</v>
      </c>
      <c r="J3582" s="1" t="str">
        <f t="shared" si="600"/>
        <v>NGR lake sediment grab sample</v>
      </c>
      <c r="K3582" s="1" t="str">
        <f t="shared" si="601"/>
        <v>&lt;177 micron (NGR)</v>
      </c>
      <c r="L3582">
        <v>6</v>
      </c>
      <c r="M3582" t="s">
        <v>238</v>
      </c>
      <c r="N3582">
        <v>118</v>
      </c>
      <c r="O3582" t="s">
        <v>510</v>
      </c>
      <c r="P3582" t="s">
        <v>202</v>
      </c>
      <c r="Q3582" t="s">
        <v>95</v>
      </c>
      <c r="R3582" t="s">
        <v>131</v>
      </c>
      <c r="S3582" t="s">
        <v>39</v>
      </c>
      <c r="T3582" t="s">
        <v>40</v>
      </c>
      <c r="U3582" t="s">
        <v>510</v>
      </c>
      <c r="V3582" t="s">
        <v>144</v>
      </c>
      <c r="W3582" t="s">
        <v>40</v>
      </c>
      <c r="X3582" t="s">
        <v>43</v>
      </c>
      <c r="Y3582" t="s">
        <v>55</v>
      </c>
      <c r="Z3582" t="s">
        <v>153</v>
      </c>
      <c r="AA3582" t="s">
        <v>214</v>
      </c>
      <c r="AB3582" t="s">
        <v>1338</v>
      </c>
      <c r="AC3582" t="s">
        <v>4903</v>
      </c>
      <c r="AD3582" t="s">
        <v>58</v>
      </c>
    </row>
    <row r="3583" spans="1:30" hidden="1" x14ac:dyDescent="0.3">
      <c r="A3583" t="s">
        <v>14995</v>
      </c>
      <c r="B3583" t="s">
        <v>14996</v>
      </c>
      <c r="C3583" s="1" t="str">
        <f t="shared" si="595"/>
        <v>21:0508</v>
      </c>
      <c r="D3583" s="1" t="str">
        <f t="shared" si="599"/>
        <v>21:0169</v>
      </c>
      <c r="E3583" t="s">
        <v>14997</v>
      </c>
      <c r="F3583" t="s">
        <v>14998</v>
      </c>
      <c r="H3583">
        <v>54.090364200000003</v>
      </c>
      <c r="I3583">
        <v>-63.7478038</v>
      </c>
      <c r="J3583" s="1" t="str">
        <f t="shared" si="600"/>
        <v>NGR lake sediment grab sample</v>
      </c>
      <c r="K3583" s="1" t="str">
        <f t="shared" si="601"/>
        <v>&lt;177 micron (NGR)</v>
      </c>
      <c r="L3583">
        <v>6</v>
      </c>
      <c r="M3583" t="s">
        <v>246</v>
      </c>
      <c r="N3583">
        <v>119</v>
      </c>
      <c r="O3583" t="s">
        <v>304</v>
      </c>
      <c r="P3583" t="s">
        <v>130</v>
      </c>
      <c r="Q3583" t="s">
        <v>95</v>
      </c>
      <c r="R3583" t="s">
        <v>38</v>
      </c>
      <c r="S3583" t="s">
        <v>136</v>
      </c>
      <c r="T3583" t="s">
        <v>40</v>
      </c>
      <c r="U3583" t="s">
        <v>3550</v>
      </c>
      <c r="V3583" t="s">
        <v>60</v>
      </c>
      <c r="W3583" t="s">
        <v>40</v>
      </c>
      <c r="X3583" t="s">
        <v>301</v>
      </c>
      <c r="Y3583" t="s">
        <v>79</v>
      </c>
      <c r="Z3583" t="s">
        <v>44</v>
      </c>
      <c r="AA3583" t="s">
        <v>258</v>
      </c>
      <c r="AB3583" t="s">
        <v>108</v>
      </c>
      <c r="AC3583" t="s">
        <v>1547</v>
      </c>
      <c r="AD3583" t="s">
        <v>314</v>
      </c>
    </row>
    <row r="3584" spans="1:30" hidden="1" x14ac:dyDescent="0.3">
      <c r="A3584" t="s">
        <v>14999</v>
      </c>
      <c r="B3584" t="s">
        <v>15000</v>
      </c>
      <c r="C3584" s="1" t="str">
        <f t="shared" si="595"/>
        <v>21:0508</v>
      </c>
      <c r="D3584" s="1" t="str">
        <f>HYPERLINK("http://geochem.nrcan.gc.ca/cdogs/content/svy/svy_e.htm", "")</f>
        <v/>
      </c>
      <c r="G3584" s="1" t="str">
        <f>HYPERLINK("http://geochem.nrcan.gc.ca/cdogs/content/cr_/cr_00056_e.htm", "56")</f>
        <v>56</v>
      </c>
      <c r="J3584" t="s">
        <v>161</v>
      </c>
      <c r="K3584" t="s">
        <v>162</v>
      </c>
      <c r="L3584">
        <v>6</v>
      </c>
      <c r="M3584" t="s">
        <v>163</v>
      </c>
      <c r="N3584">
        <v>120</v>
      </c>
      <c r="O3584" t="s">
        <v>392</v>
      </c>
      <c r="P3584" t="s">
        <v>258</v>
      </c>
      <c r="Q3584" t="s">
        <v>67</v>
      </c>
      <c r="R3584" t="s">
        <v>128</v>
      </c>
      <c r="S3584" t="s">
        <v>193</v>
      </c>
      <c r="T3584" t="s">
        <v>40</v>
      </c>
      <c r="U3584" t="s">
        <v>12258</v>
      </c>
      <c r="V3584" t="s">
        <v>484</v>
      </c>
      <c r="W3584" t="s">
        <v>194</v>
      </c>
      <c r="X3584" t="s">
        <v>1523</v>
      </c>
      <c r="Y3584" t="s">
        <v>136</v>
      </c>
      <c r="Z3584" t="s">
        <v>58</v>
      </c>
      <c r="AA3584" t="s">
        <v>241</v>
      </c>
      <c r="AB3584" t="s">
        <v>968</v>
      </c>
      <c r="AC3584" t="s">
        <v>14122</v>
      </c>
      <c r="AD3584" t="s">
        <v>3460</v>
      </c>
    </row>
    <row r="3585" spans="1:30" hidden="1" x14ac:dyDescent="0.3">
      <c r="A3585" t="s">
        <v>15001</v>
      </c>
      <c r="B3585" t="s">
        <v>15002</v>
      </c>
      <c r="C3585" s="1" t="str">
        <f t="shared" si="595"/>
        <v>21:0508</v>
      </c>
      <c r="D3585" s="1" t="str">
        <f t="shared" ref="D3585:D3603" si="602">HYPERLINK("http://geochem.nrcan.gc.ca/cdogs/content/svy/svy210169_e.htm", "21:0169")</f>
        <v>21:0169</v>
      </c>
      <c r="E3585" t="s">
        <v>15003</v>
      </c>
      <c r="F3585" t="s">
        <v>15004</v>
      </c>
      <c r="H3585">
        <v>54.446573299999997</v>
      </c>
      <c r="I3585">
        <v>-63.571792799999997</v>
      </c>
      <c r="J3585" s="1" t="str">
        <f t="shared" ref="J3585:J3603" si="603">HYPERLINK("http://geochem.nrcan.gc.ca/cdogs/content/kwd/kwd020027_e.htm", "NGR lake sediment grab sample")</f>
        <v>NGR lake sediment grab sample</v>
      </c>
      <c r="K3585" s="1" t="str">
        <f t="shared" ref="K3585:K3603" si="604">HYPERLINK("http://geochem.nrcan.gc.ca/cdogs/content/kwd/kwd080006_e.htm", "&lt;177 micron (NGR)")</f>
        <v>&lt;177 micron (NGR)</v>
      </c>
      <c r="L3585">
        <v>7</v>
      </c>
      <c r="M3585" t="s">
        <v>34</v>
      </c>
      <c r="N3585">
        <v>121</v>
      </c>
      <c r="O3585" t="s">
        <v>510</v>
      </c>
      <c r="P3585" t="s">
        <v>79</v>
      </c>
      <c r="Q3585" t="s">
        <v>95</v>
      </c>
      <c r="R3585" t="s">
        <v>176</v>
      </c>
      <c r="S3585" t="s">
        <v>37</v>
      </c>
      <c r="T3585" t="s">
        <v>40</v>
      </c>
      <c r="U3585" t="s">
        <v>164</v>
      </c>
      <c r="V3585" t="s">
        <v>1642</v>
      </c>
      <c r="W3585" t="s">
        <v>40</v>
      </c>
      <c r="X3585" t="s">
        <v>43</v>
      </c>
      <c r="Y3585" t="s">
        <v>131</v>
      </c>
      <c r="Z3585" t="s">
        <v>67</v>
      </c>
      <c r="AA3585" t="s">
        <v>135</v>
      </c>
      <c r="AB3585" t="s">
        <v>1932</v>
      </c>
      <c r="AC3585" t="s">
        <v>565</v>
      </c>
      <c r="AD3585" t="s">
        <v>214</v>
      </c>
    </row>
    <row r="3586" spans="1:30" hidden="1" x14ac:dyDescent="0.3">
      <c r="A3586" t="s">
        <v>15005</v>
      </c>
      <c r="B3586" t="s">
        <v>15006</v>
      </c>
      <c r="C3586" s="1" t="str">
        <f t="shared" si="595"/>
        <v>21:0508</v>
      </c>
      <c r="D3586" s="1" t="str">
        <f t="shared" si="602"/>
        <v>21:0169</v>
      </c>
      <c r="E3586" t="s">
        <v>15003</v>
      </c>
      <c r="F3586" t="s">
        <v>15007</v>
      </c>
      <c r="H3586">
        <v>54.446573299999997</v>
      </c>
      <c r="I3586">
        <v>-63.571792799999997</v>
      </c>
      <c r="J3586" s="1" t="str">
        <f t="shared" si="603"/>
        <v>NGR lake sediment grab sample</v>
      </c>
      <c r="K3586" s="1" t="str">
        <f t="shared" si="604"/>
        <v>&lt;177 micron (NGR)</v>
      </c>
      <c r="L3586">
        <v>7</v>
      </c>
      <c r="M3586" t="s">
        <v>65</v>
      </c>
      <c r="N3586">
        <v>122</v>
      </c>
      <c r="O3586" t="s">
        <v>383</v>
      </c>
      <c r="P3586" t="s">
        <v>92</v>
      </c>
      <c r="Q3586" t="s">
        <v>95</v>
      </c>
      <c r="R3586" t="s">
        <v>119</v>
      </c>
      <c r="S3586" t="s">
        <v>37</v>
      </c>
      <c r="T3586" t="s">
        <v>40</v>
      </c>
      <c r="U3586" t="s">
        <v>145</v>
      </c>
      <c r="V3586" t="s">
        <v>42</v>
      </c>
      <c r="W3586" t="s">
        <v>194</v>
      </c>
      <c r="X3586" t="s">
        <v>43</v>
      </c>
      <c r="Y3586" t="s">
        <v>131</v>
      </c>
      <c r="Z3586" t="s">
        <v>185</v>
      </c>
      <c r="AA3586" t="s">
        <v>135</v>
      </c>
      <c r="AB3586" t="s">
        <v>539</v>
      </c>
      <c r="AC3586" t="s">
        <v>714</v>
      </c>
      <c r="AD3586" t="s">
        <v>135</v>
      </c>
    </row>
    <row r="3587" spans="1:30" hidden="1" x14ac:dyDescent="0.3">
      <c r="A3587" t="s">
        <v>15008</v>
      </c>
      <c r="B3587" t="s">
        <v>15009</v>
      </c>
      <c r="C3587" s="1" t="str">
        <f t="shared" si="595"/>
        <v>21:0508</v>
      </c>
      <c r="D3587" s="1" t="str">
        <f t="shared" si="602"/>
        <v>21:0169</v>
      </c>
      <c r="E3587" t="s">
        <v>15003</v>
      </c>
      <c r="F3587" t="s">
        <v>15010</v>
      </c>
      <c r="H3587">
        <v>54.446573299999997</v>
      </c>
      <c r="I3587">
        <v>-63.571792799999997</v>
      </c>
      <c r="J3587" s="1" t="str">
        <f t="shared" si="603"/>
        <v>NGR lake sediment grab sample</v>
      </c>
      <c r="K3587" s="1" t="str">
        <f t="shared" si="604"/>
        <v>&lt;177 micron (NGR)</v>
      </c>
      <c r="L3587">
        <v>7</v>
      </c>
      <c r="M3587" t="s">
        <v>52</v>
      </c>
      <c r="N3587">
        <v>123</v>
      </c>
      <c r="O3587" t="s">
        <v>337</v>
      </c>
      <c r="P3587" t="s">
        <v>131</v>
      </c>
      <c r="Q3587" t="s">
        <v>95</v>
      </c>
      <c r="R3587" t="s">
        <v>185</v>
      </c>
      <c r="S3587" t="s">
        <v>68</v>
      </c>
      <c r="T3587" t="s">
        <v>40</v>
      </c>
      <c r="U3587" t="s">
        <v>192</v>
      </c>
      <c r="V3587" t="s">
        <v>239</v>
      </c>
      <c r="W3587" t="s">
        <v>40</v>
      </c>
      <c r="X3587" t="s">
        <v>43</v>
      </c>
      <c r="Y3587" t="s">
        <v>136</v>
      </c>
      <c r="Z3587" t="s">
        <v>185</v>
      </c>
      <c r="AA3587" t="s">
        <v>204</v>
      </c>
      <c r="AB3587" t="s">
        <v>78</v>
      </c>
      <c r="AC3587" t="s">
        <v>47</v>
      </c>
      <c r="AD3587" t="s">
        <v>135</v>
      </c>
    </row>
    <row r="3588" spans="1:30" hidden="1" x14ac:dyDescent="0.3">
      <c r="A3588" t="s">
        <v>15011</v>
      </c>
      <c r="B3588" t="s">
        <v>15012</v>
      </c>
      <c r="C3588" s="1" t="str">
        <f t="shared" si="595"/>
        <v>21:0508</v>
      </c>
      <c r="D3588" s="1" t="str">
        <f t="shared" si="602"/>
        <v>21:0169</v>
      </c>
      <c r="E3588" t="s">
        <v>15013</v>
      </c>
      <c r="F3588" t="s">
        <v>15014</v>
      </c>
      <c r="H3588">
        <v>54.462601900000003</v>
      </c>
      <c r="I3588">
        <v>-63.583443500000001</v>
      </c>
      <c r="J3588" s="1" t="str">
        <f t="shared" si="603"/>
        <v>NGR lake sediment grab sample</v>
      </c>
      <c r="K3588" s="1" t="str">
        <f t="shared" si="604"/>
        <v>&lt;177 micron (NGR)</v>
      </c>
      <c r="L3588">
        <v>7</v>
      </c>
      <c r="M3588" t="s">
        <v>76</v>
      </c>
      <c r="N3588">
        <v>124</v>
      </c>
      <c r="O3588" t="s">
        <v>1019</v>
      </c>
      <c r="P3588" t="s">
        <v>68</v>
      </c>
      <c r="Q3588" t="s">
        <v>95</v>
      </c>
      <c r="R3588" t="s">
        <v>153</v>
      </c>
      <c r="S3588" t="s">
        <v>39</v>
      </c>
      <c r="T3588" t="s">
        <v>40</v>
      </c>
      <c r="U3588" t="s">
        <v>35</v>
      </c>
      <c r="V3588" t="s">
        <v>748</v>
      </c>
      <c r="W3588" t="s">
        <v>194</v>
      </c>
      <c r="X3588" t="s">
        <v>43</v>
      </c>
      <c r="Y3588" t="s">
        <v>39</v>
      </c>
      <c r="Z3588" t="s">
        <v>164</v>
      </c>
      <c r="AA3588" t="s">
        <v>204</v>
      </c>
      <c r="AB3588" t="s">
        <v>195</v>
      </c>
      <c r="AC3588" t="s">
        <v>55</v>
      </c>
      <c r="AD3588" t="s">
        <v>214</v>
      </c>
    </row>
    <row r="3589" spans="1:30" hidden="1" x14ac:dyDescent="0.3">
      <c r="A3589" t="s">
        <v>15015</v>
      </c>
      <c r="B3589" t="s">
        <v>15016</v>
      </c>
      <c r="C3589" s="1" t="str">
        <f t="shared" si="595"/>
        <v>21:0508</v>
      </c>
      <c r="D3589" s="1" t="str">
        <f t="shared" si="602"/>
        <v>21:0169</v>
      </c>
      <c r="E3589" t="s">
        <v>15017</v>
      </c>
      <c r="F3589" t="s">
        <v>15018</v>
      </c>
      <c r="H3589">
        <v>54.467686100000002</v>
      </c>
      <c r="I3589">
        <v>-63.529480900000003</v>
      </c>
      <c r="J3589" s="1" t="str">
        <f t="shared" si="603"/>
        <v>NGR lake sediment grab sample</v>
      </c>
      <c r="K3589" s="1" t="str">
        <f t="shared" si="604"/>
        <v>&lt;177 micron (NGR)</v>
      </c>
      <c r="L3589">
        <v>7</v>
      </c>
      <c r="M3589" t="s">
        <v>91</v>
      </c>
      <c r="N3589">
        <v>125</v>
      </c>
      <c r="O3589" t="s">
        <v>391</v>
      </c>
      <c r="P3589" t="s">
        <v>38</v>
      </c>
      <c r="Q3589" t="s">
        <v>95</v>
      </c>
      <c r="R3589" t="s">
        <v>176</v>
      </c>
      <c r="S3589" t="s">
        <v>136</v>
      </c>
      <c r="T3589" t="s">
        <v>40</v>
      </c>
      <c r="U3589" t="s">
        <v>257</v>
      </c>
      <c r="V3589" t="s">
        <v>239</v>
      </c>
      <c r="W3589" t="s">
        <v>40</v>
      </c>
      <c r="X3589" t="s">
        <v>43</v>
      </c>
      <c r="Y3589" t="s">
        <v>95</v>
      </c>
      <c r="Z3589" t="s">
        <v>185</v>
      </c>
      <c r="AA3589" t="s">
        <v>134</v>
      </c>
      <c r="AB3589" t="s">
        <v>1557</v>
      </c>
      <c r="AC3589" t="s">
        <v>250</v>
      </c>
      <c r="AD3589" t="s">
        <v>58</v>
      </c>
    </row>
    <row r="3590" spans="1:30" hidden="1" x14ac:dyDescent="0.3">
      <c r="A3590" t="s">
        <v>15019</v>
      </c>
      <c r="B3590" t="s">
        <v>15020</v>
      </c>
      <c r="C3590" s="1" t="str">
        <f t="shared" si="595"/>
        <v>21:0508</v>
      </c>
      <c r="D3590" s="1" t="str">
        <f t="shared" si="602"/>
        <v>21:0169</v>
      </c>
      <c r="E3590" t="s">
        <v>15021</v>
      </c>
      <c r="F3590" t="s">
        <v>15022</v>
      </c>
      <c r="H3590">
        <v>54.491506000000001</v>
      </c>
      <c r="I3590">
        <v>-63.506852899999998</v>
      </c>
      <c r="J3590" s="1" t="str">
        <f t="shared" si="603"/>
        <v>NGR lake sediment grab sample</v>
      </c>
      <c r="K3590" s="1" t="str">
        <f t="shared" si="604"/>
        <v>&lt;177 micron (NGR)</v>
      </c>
      <c r="L3590">
        <v>7</v>
      </c>
      <c r="M3590" t="s">
        <v>102</v>
      </c>
      <c r="N3590">
        <v>126</v>
      </c>
      <c r="O3590" t="s">
        <v>810</v>
      </c>
      <c r="P3590" t="s">
        <v>79</v>
      </c>
      <c r="Q3590" t="s">
        <v>95</v>
      </c>
      <c r="R3590" t="s">
        <v>54</v>
      </c>
      <c r="S3590" t="s">
        <v>95</v>
      </c>
      <c r="T3590" t="s">
        <v>194</v>
      </c>
      <c r="U3590" t="s">
        <v>103</v>
      </c>
      <c r="V3590" t="s">
        <v>390</v>
      </c>
      <c r="W3590" t="s">
        <v>40</v>
      </c>
      <c r="X3590" t="s">
        <v>43</v>
      </c>
      <c r="Y3590" t="s">
        <v>39</v>
      </c>
      <c r="Z3590" t="s">
        <v>153</v>
      </c>
      <c r="AA3590" t="s">
        <v>135</v>
      </c>
      <c r="AB3590" t="s">
        <v>135</v>
      </c>
      <c r="AC3590" t="s">
        <v>233</v>
      </c>
      <c r="AD3590" t="s">
        <v>196</v>
      </c>
    </row>
    <row r="3591" spans="1:30" hidden="1" x14ac:dyDescent="0.3">
      <c r="A3591" t="s">
        <v>15023</v>
      </c>
      <c r="B3591" t="s">
        <v>15024</v>
      </c>
      <c r="C3591" s="1" t="str">
        <f t="shared" si="595"/>
        <v>21:0508</v>
      </c>
      <c r="D3591" s="1" t="str">
        <f t="shared" si="602"/>
        <v>21:0169</v>
      </c>
      <c r="E3591" t="s">
        <v>15025</v>
      </c>
      <c r="F3591" t="s">
        <v>15026</v>
      </c>
      <c r="H3591">
        <v>54.488219899999997</v>
      </c>
      <c r="I3591">
        <v>-63.449598799999997</v>
      </c>
      <c r="J3591" s="1" t="str">
        <f t="shared" si="603"/>
        <v>NGR lake sediment grab sample</v>
      </c>
      <c r="K3591" s="1" t="str">
        <f t="shared" si="604"/>
        <v>&lt;177 micron (NGR)</v>
      </c>
      <c r="L3591">
        <v>7</v>
      </c>
      <c r="M3591" t="s">
        <v>113</v>
      </c>
      <c r="N3591">
        <v>127</v>
      </c>
      <c r="O3591" t="s">
        <v>82</v>
      </c>
      <c r="P3591" t="s">
        <v>68</v>
      </c>
      <c r="Q3591" t="s">
        <v>95</v>
      </c>
      <c r="R3591" t="s">
        <v>119</v>
      </c>
      <c r="S3591" t="s">
        <v>55</v>
      </c>
      <c r="T3591" t="s">
        <v>40</v>
      </c>
      <c r="U3591" t="s">
        <v>45</v>
      </c>
      <c r="V3591" t="s">
        <v>39</v>
      </c>
      <c r="W3591" t="s">
        <v>40</v>
      </c>
      <c r="X3591" t="s">
        <v>43</v>
      </c>
      <c r="Y3591" t="s">
        <v>68</v>
      </c>
      <c r="Z3591" t="s">
        <v>134</v>
      </c>
      <c r="AA3591" t="s">
        <v>204</v>
      </c>
      <c r="AB3591" t="s">
        <v>294</v>
      </c>
      <c r="AC3591" t="s">
        <v>233</v>
      </c>
      <c r="AD3591" t="s">
        <v>45</v>
      </c>
    </row>
    <row r="3592" spans="1:30" hidden="1" x14ac:dyDescent="0.3">
      <c r="A3592" t="s">
        <v>15027</v>
      </c>
      <c r="B3592" t="s">
        <v>15028</v>
      </c>
      <c r="C3592" s="1" t="str">
        <f t="shared" si="595"/>
        <v>21:0508</v>
      </c>
      <c r="D3592" s="1" t="str">
        <f t="shared" si="602"/>
        <v>21:0169</v>
      </c>
      <c r="E3592" t="s">
        <v>15029</v>
      </c>
      <c r="F3592" t="s">
        <v>15030</v>
      </c>
      <c r="H3592">
        <v>54.468190800000002</v>
      </c>
      <c r="I3592">
        <v>-63.407040500000001</v>
      </c>
      <c r="J3592" s="1" t="str">
        <f t="shared" si="603"/>
        <v>NGR lake sediment grab sample</v>
      </c>
      <c r="K3592" s="1" t="str">
        <f t="shared" si="604"/>
        <v>&lt;177 micron (NGR)</v>
      </c>
      <c r="L3592">
        <v>7</v>
      </c>
      <c r="M3592" t="s">
        <v>127</v>
      </c>
      <c r="N3592">
        <v>128</v>
      </c>
      <c r="O3592" t="s">
        <v>1125</v>
      </c>
      <c r="P3592" t="s">
        <v>131</v>
      </c>
      <c r="Q3592" t="s">
        <v>95</v>
      </c>
      <c r="R3592" t="s">
        <v>202</v>
      </c>
      <c r="S3592" t="s">
        <v>55</v>
      </c>
      <c r="T3592" t="s">
        <v>40</v>
      </c>
      <c r="U3592" t="s">
        <v>134</v>
      </c>
      <c r="V3592" t="s">
        <v>179</v>
      </c>
      <c r="W3592" t="s">
        <v>40</v>
      </c>
      <c r="X3592" t="s">
        <v>43</v>
      </c>
      <c r="Y3592" t="s">
        <v>38</v>
      </c>
      <c r="Z3592" t="s">
        <v>134</v>
      </c>
      <c r="AA3592" t="s">
        <v>135</v>
      </c>
      <c r="AB3592" t="s">
        <v>13537</v>
      </c>
      <c r="AC3592" t="s">
        <v>144</v>
      </c>
      <c r="AD3592" t="s">
        <v>44</v>
      </c>
    </row>
    <row r="3593" spans="1:30" hidden="1" x14ac:dyDescent="0.3">
      <c r="A3593" t="s">
        <v>15031</v>
      </c>
      <c r="B3593" t="s">
        <v>15032</v>
      </c>
      <c r="C3593" s="1" t="str">
        <f t="shared" ref="C3593:C3656" si="605">HYPERLINK("http://geochem.nrcan.gc.ca/cdogs/content/bdl/bdl210508_e.htm", "21:0508")</f>
        <v>21:0508</v>
      </c>
      <c r="D3593" s="1" t="str">
        <f t="shared" si="602"/>
        <v>21:0169</v>
      </c>
      <c r="E3593" t="s">
        <v>15033</v>
      </c>
      <c r="F3593" t="s">
        <v>15034</v>
      </c>
      <c r="H3593">
        <v>54.462361799999996</v>
      </c>
      <c r="I3593">
        <v>-63.373821300000003</v>
      </c>
      <c r="J3593" s="1" t="str">
        <f t="shared" si="603"/>
        <v>NGR lake sediment grab sample</v>
      </c>
      <c r="K3593" s="1" t="str">
        <f t="shared" si="604"/>
        <v>&lt;177 micron (NGR)</v>
      </c>
      <c r="L3593">
        <v>7</v>
      </c>
      <c r="M3593" t="s">
        <v>142</v>
      </c>
      <c r="N3593">
        <v>129</v>
      </c>
      <c r="O3593" t="s">
        <v>1241</v>
      </c>
      <c r="P3593" t="s">
        <v>92</v>
      </c>
      <c r="Q3593" t="s">
        <v>95</v>
      </c>
      <c r="R3593" t="s">
        <v>169</v>
      </c>
      <c r="S3593" t="s">
        <v>136</v>
      </c>
      <c r="T3593" t="s">
        <v>40</v>
      </c>
      <c r="U3593" t="s">
        <v>204</v>
      </c>
      <c r="V3593" t="s">
        <v>920</v>
      </c>
      <c r="W3593" t="s">
        <v>40</v>
      </c>
      <c r="X3593" t="s">
        <v>43</v>
      </c>
      <c r="Y3593" t="s">
        <v>39</v>
      </c>
      <c r="Z3593" t="s">
        <v>67</v>
      </c>
      <c r="AA3593" t="s">
        <v>204</v>
      </c>
      <c r="AB3593" t="s">
        <v>597</v>
      </c>
      <c r="AC3593" t="s">
        <v>39</v>
      </c>
      <c r="AD3593" t="s">
        <v>214</v>
      </c>
    </row>
    <row r="3594" spans="1:30" hidden="1" x14ac:dyDescent="0.3">
      <c r="A3594" t="s">
        <v>15035</v>
      </c>
      <c r="B3594" t="s">
        <v>15036</v>
      </c>
      <c r="C3594" s="1" t="str">
        <f t="shared" si="605"/>
        <v>21:0508</v>
      </c>
      <c r="D3594" s="1" t="str">
        <f t="shared" si="602"/>
        <v>21:0169</v>
      </c>
      <c r="E3594" t="s">
        <v>15037</v>
      </c>
      <c r="F3594" t="s">
        <v>15038</v>
      </c>
      <c r="H3594">
        <v>54.440325399999999</v>
      </c>
      <c r="I3594">
        <v>-63.284915599999998</v>
      </c>
      <c r="J3594" s="1" t="str">
        <f t="shared" si="603"/>
        <v>NGR lake sediment grab sample</v>
      </c>
      <c r="K3594" s="1" t="str">
        <f t="shared" si="604"/>
        <v>&lt;177 micron (NGR)</v>
      </c>
      <c r="L3594">
        <v>7</v>
      </c>
      <c r="M3594" t="s">
        <v>150</v>
      </c>
      <c r="N3594">
        <v>130</v>
      </c>
      <c r="O3594" t="s">
        <v>258</v>
      </c>
      <c r="P3594" t="s">
        <v>176</v>
      </c>
      <c r="Q3594" t="s">
        <v>95</v>
      </c>
      <c r="R3594" t="s">
        <v>36</v>
      </c>
      <c r="S3594" t="s">
        <v>68</v>
      </c>
      <c r="T3594" t="s">
        <v>40</v>
      </c>
      <c r="U3594" t="s">
        <v>77</v>
      </c>
      <c r="V3594" t="s">
        <v>179</v>
      </c>
      <c r="W3594" t="s">
        <v>40</v>
      </c>
      <c r="X3594" t="s">
        <v>43</v>
      </c>
      <c r="Y3594" t="s">
        <v>95</v>
      </c>
      <c r="Z3594" t="s">
        <v>67</v>
      </c>
      <c r="AA3594" t="s">
        <v>135</v>
      </c>
      <c r="AB3594" t="s">
        <v>529</v>
      </c>
      <c r="AC3594" t="s">
        <v>42</v>
      </c>
      <c r="AD3594" t="s">
        <v>214</v>
      </c>
    </row>
    <row r="3595" spans="1:30" hidden="1" x14ac:dyDescent="0.3">
      <c r="A3595" t="s">
        <v>15039</v>
      </c>
      <c r="B3595" t="s">
        <v>15040</v>
      </c>
      <c r="C3595" s="1" t="str">
        <f t="shared" si="605"/>
        <v>21:0508</v>
      </c>
      <c r="D3595" s="1" t="str">
        <f t="shared" si="602"/>
        <v>21:0169</v>
      </c>
      <c r="E3595" t="s">
        <v>15041</v>
      </c>
      <c r="F3595" t="s">
        <v>15042</v>
      </c>
      <c r="H3595">
        <v>54.441044900000001</v>
      </c>
      <c r="I3595">
        <v>-63.226765</v>
      </c>
      <c r="J3595" s="1" t="str">
        <f t="shared" si="603"/>
        <v>NGR lake sediment grab sample</v>
      </c>
      <c r="K3595" s="1" t="str">
        <f t="shared" si="604"/>
        <v>&lt;177 micron (NGR)</v>
      </c>
      <c r="L3595">
        <v>7</v>
      </c>
      <c r="M3595" t="s">
        <v>175</v>
      </c>
      <c r="N3595">
        <v>131</v>
      </c>
      <c r="O3595" t="s">
        <v>132</v>
      </c>
      <c r="P3595" t="s">
        <v>185</v>
      </c>
      <c r="Q3595" t="s">
        <v>95</v>
      </c>
      <c r="R3595" t="s">
        <v>165</v>
      </c>
      <c r="S3595" t="s">
        <v>38</v>
      </c>
      <c r="T3595" t="s">
        <v>40</v>
      </c>
      <c r="U3595" t="s">
        <v>69</v>
      </c>
      <c r="V3595" t="s">
        <v>2776</v>
      </c>
      <c r="W3595" t="s">
        <v>40</v>
      </c>
      <c r="X3595" t="s">
        <v>43</v>
      </c>
      <c r="Y3595" t="s">
        <v>95</v>
      </c>
      <c r="Z3595" t="s">
        <v>67</v>
      </c>
      <c r="AA3595" t="s">
        <v>214</v>
      </c>
      <c r="AB3595" t="s">
        <v>10690</v>
      </c>
      <c r="AC3595" t="s">
        <v>233</v>
      </c>
      <c r="AD3595" t="s">
        <v>44</v>
      </c>
    </row>
    <row r="3596" spans="1:30" hidden="1" x14ac:dyDescent="0.3">
      <c r="A3596" t="s">
        <v>15043</v>
      </c>
      <c r="B3596" t="s">
        <v>15044</v>
      </c>
      <c r="C3596" s="1" t="str">
        <f t="shared" si="605"/>
        <v>21:0508</v>
      </c>
      <c r="D3596" s="1" t="str">
        <f t="shared" si="602"/>
        <v>21:0169</v>
      </c>
      <c r="E3596" t="s">
        <v>15045</v>
      </c>
      <c r="F3596" t="s">
        <v>15046</v>
      </c>
      <c r="H3596">
        <v>54.4250641</v>
      </c>
      <c r="I3596">
        <v>-63.192465499999997</v>
      </c>
      <c r="J3596" s="1" t="str">
        <f t="shared" si="603"/>
        <v>NGR lake sediment grab sample</v>
      </c>
      <c r="K3596" s="1" t="str">
        <f t="shared" si="604"/>
        <v>&lt;177 micron (NGR)</v>
      </c>
      <c r="L3596">
        <v>7</v>
      </c>
      <c r="M3596" t="s">
        <v>184</v>
      </c>
      <c r="N3596">
        <v>132</v>
      </c>
      <c r="O3596" t="s">
        <v>613</v>
      </c>
      <c r="P3596" t="s">
        <v>176</v>
      </c>
      <c r="Q3596" t="s">
        <v>95</v>
      </c>
      <c r="R3596" t="s">
        <v>165</v>
      </c>
      <c r="S3596" t="s">
        <v>136</v>
      </c>
      <c r="T3596" t="s">
        <v>40</v>
      </c>
      <c r="U3596" t="s">
        <v>270</v>
      </c>
      <c r="V3596" t="s">
        <v>1598</v>
      </c>
      <c r="W3596" t="s">
        <v>40</v>
      </c>
      <c r="X3596" t="s">
        <v>43</v>
      </c>
      <c r="Y3596" t="s">
        <v>39</v>
      </c>
      <c r="Z3596" t="s">
        <v>67</v>
      </c>
      <c r="AA3596" t="s">
        <v>135</v>
      </c>
      <c r="AB3596" t="s">
        <v>15047</v>
      </c>
      <c r="AC3596" t="s">
        <v>42</v>
      </c>
      <c r="AD3596" t="s">
        <v>135</v>
      </c>
    </row>
    <row r="3597" spans="1:30" hidden="1" x14ac:dyDescent="0.3">
      <c r="A3597" t="s">
        <v>15048</v>
      </c>
      <c r="B3597" t="s">
        <v>15049</v>
      </c>
      <c r="C3597" s="1" t="str">
        <f t="shared" si="605"/>
        <v>21:0508</v>
      </c>
      <c r="D3597" s="1" t="str">
        <f t="shared" si="602"/>
        <v>21:0169</v>
      </c>
      <c r="E3597" t="s">
        <v>15050</v>
      </c>
      <c r="F3597" t="s">
        <v>15051</v>
      </c>
      <c r="H3597">
        <v>54.425064200000001</v>
      </c>
      <c r="I3597">
        <v>-63.116516400000002</v>
      </c>
      <c r="J3597" s="1" t="str">
        <f t="shared" si="603"/>
        <v>NGR lake sediment grab sample</v>
      </c>
      <c r="K3597" s="1" t="str">
        <f t="shared" si="604"/>
        <v>&lt;177 micron (NGR)</v>
      </c>
      <c r="L3597">
        <v>7</v>
      </c>
      <c r="M3597" t="s">
        <v>191</v>
      </c>
      <c r="N3597">
        <v>133</v>
      </c>
      <c r="O3597" t="s">
        <v>45</v>
      </c>
      <c r="P3597" t="s">
        <v>256</v>
      </c>
      <c r="Q3597" t="s">
        <v>95</v>
      </c>
      <c r="R3597" t="s">
        <v>169</v>
      </c>
      <c r="S3597" t="s">
        <v>136</v>
      </c>
      <c r="T3597" t="s">
        <v>194</v>
      </c>
      <c r="U3597" t="s">
        <v>263</v>
      </c>
      <c r="V3597" t="s">
        <v>649</v>
      </c>
      <c r="W3597" t="s">
        <v>194</v>
      </c>
      <c r="X3597" t="s">
        <v>43</v>
      </c>
      <c r="Y3597" t="s">
        <v>38</v>
      </c>
      <c r="Z3597" t="s">
        <v>67</v>
      </c>
      <c r="AA3597" t="s">
        <v>58</v>
      </c>
      <c r="AB3597" t="s">
        <v>3978</v>
      </c>
      <c r="AC3597" t="s">
        <v>2776</v>
      </c>
      <c r="AD3597" t="s">
        <v>58</v>
      </c>
    </row>
    <row r="3598" spans="1:30" hidden="1" x14ac:dyDescent="0.3">
      <c r="A3598" t="s">
        <v>15052</v>
      </c>
      <c r="B3598" t="s">
        <v>15053</v>
      </c>
      <c r="C3598" s="1" t="str">
        <f t="shared" si="605"/>
        <v>21:0508</v>
      </c>
      <c r="D3598" s="1" t="str">
        <f t="shared" si="602"/>
        <v>21:0169</v>
      </c>
      <c r="E3598" t="s">
        <v>15054</v>
      </c>
      <c r="F3598" t="s">
        <v>15055</v>
      </c>
      <c r="H3598">
        <v>54.416011300000001</v>
      </c>
      <c r="I3598">
        <v>-63.061191600000001</v>
      </c>
      <c r="J3598" s="1" t="str">
        <f t="shared" si="603"/>
        <v>NGR lake sediment grab sample</v>
      </c>
      <c r="K3598" s="1" t="str">
        <f t="shared" si="604"/>
        <v>&lt;177 micron (NGR)</v>
      </c>
      <c r="L3598">
        <v>7</v>
      </c>
      <c r="M3598" t="s">
        <v>201</v>
      </c>
      <c r="N3598">
        <v>134</v>
      </c>
      <c r="O3598" t="s">
        <v>69</v>
      </c>
      <c r="P3598" t="s">
        <v>79</v>
      </c>
      <c r="Q3598" t="s">
        <v>95</v>
      </c>
      <c r="R3598" t="s">
        <v>176</v>
      </c>
      <c r="S3598" t="s">
        <v>55</v>
      </c>
      <c r="T3598" t="s">
        <v>40</v>
      </c>
      <c r="U3598" t="s">
        <v>115</v>
      </c>
      <c r="V3598" t="s">
        <v>57</v>
      </c>
      <c r="W3598" t="s">
        <v>40</v>
      </c>
      <c r="X3598" t="s">
        <v>339</v>
      </c>
      <c r="Y3598" t="s">
        <v>39</v>
      </c>
      <c r="Z3598" t="s">
        <v>61</v>
      </c>
      <c r="AA3598" t="s">
        <v>135</v>
      </c>
      <c r="AB3598" t="s">
        <v>1378</v>
      </c>
      <c r="AC3598" t="s">
        <v>1547</v>
      </c>
      <c r="AD3598" t="s">
        <v>61</v>
      </c>
    </row>
    <row r="3599" spans="1:30" hidden="1" x14ac:dyDescent="0.3">
      <c r="A3599" t="s">
        <v>15056</v>
      </c>
      <c r="B3599" t="s">
        <v>15057</v>
      </c>
      <c r="C3599" s="1" t="str">
        <f t="shared" si="605"/>
        <v>21:0508</v>
      </c>
      <c r="D3599" s="1" t="str">
        <f t="shared" si="602"/>
        <v>21:0169</v>
      </c>
      <c r="E3599" t="s">
        <v>15058</v>
      </c>
      <c r="F3599" t="s">
        <v>15059</v>
      </c>
      <c r="H3599">
        <v>54.3668999</v>
      </c>
      <c r="I3599">
        <v>-63.076972099999999</v>
      </c>
      <c r="J3599" s="1" t="str">
        <f t="shared" si="603"/>
        <v>NGR lake sediment grab sample</v>
      </c>
      <c r="K3599" s="1" t="str">
        <f t="shared" si="604"/>
        <v>&lt;177 micron (NGR)</v>
      </c>
      <c r="L3599">
        <v>7</v>
      </c>
      <c r="M3599" t="s">
        <v>210</v>
      </c>
      <c r="N3599">
        <v>135</v>
      </c>
      <c r="O3599" t="s">
        <v>258</v>
      </c>
      <c r="P3599" t="s">
        <v>119</v>
      </c>
      <c r="Q3599" t="s">
        <v>95</v>
      </c>
      <c r="R3599" t="s">
        <v>193</v>
      </c>
      <c r="S3599" t="s">
        <v>39</v>
      </c>
      <c r="T3599" t="s">
        <v>194</v>
      </c>
      <c r="U3599" t="s">
        <v>391</v>
      </c>
      <c r="V3599" t="s">
        <v>144</v>
      </c>
      <c r="W3599" t="s">
        <v>40</v>
      </c>
      <c r="X3599" t="s">
        <v>43</v>
      </c>
      <c r="Y3599" t="s">
        <v>37</v>
      </c>
      <c r="Z3599" t="s">
        <v>164</v>
      </c>
      <c r="AA3599" t="s">
        <v>214</v>
      </c>
      <c r="AB3599" t="s">
        <v>195</v>
      </c>
      <c r="AC3599" t="s">
        <v>1578</v>
      </c>
      <c r="AD3599" t="s">
        <v>45</v>
      </c>
    </row>
    <row r="3600" spans="1:30" hidden="1" x14ac:dyDescent="0.3">
      <c r="A3600" t="s">
        <v>15060</v>
      </c>
      <c r="B3600" t="s">
        <v>15061</v>
      </c>
      <c r="C3600" s="1" t="str">
        <f t="shared" si="605"/>
        <v>21:0508</v>
      </c>
      <c r="D3600" s="1" t="str">
        <f t="shared" si="602"/>
        <v>21:0169</v>
      </c>
      <c r="E3600" t="s">
        <v>15062</v>
      </c>
      <c r="F3600" t="s">
        <v>15063</v>
      </c>
      <c r="H3600">
        <v>54.3499616</v>
      </c>
      <c r="I3600">
        <v>-63.084115099999998</v>
      </c>
      <c r="J3600" s="1" t="str">
        <f t="shared" si="603"/>
        <v>NGR lake sediment grab sample</v>
      </c>
      <c r="K3600" s="1" t="str">
        <f t="shared" si="604"/>
        <v>&lt;177 micron (NGR)</v>
      </c>
      <c r="L3600">
        <v>7</v>
      </c>
      <c r="M3600" t="s">
        <v>221</v>
      </c>
      <c r="N3600">
        <v>136</v>
      </c>
      <c r="O3600" t="s">
        <v>810</v>
      </c>
      <c r="P3600" t="s">
        <v>185</v>
      </c>
      <c r="Q3600" t="s">
        <v>95</v>
      </c>
      <c r="R3600" t="s">
        <v>202</v>
      </c>
      <c r="S3600" t="s">
        <v>55</v>
      </c>
      <c r="T3600" t="s">
        <v>40</v>
      </c>
      <c r="U3600" t="s">
        <v>337</v>
      </c>
      <c r="V3600" t="s">
        <v>264</v>
      </c>
      <c r="W3600" t="s">
        <v>40</v>
      </c>
      <c r="X3600" t="s">
        <v>43</v>
      </c>
      <c r="Y3600" t="s">
        <v>136</v>
      </c>
      <c r="Z3600" t="s">
        <v>135</v>
      </c>
      <c r="AA3600" t="s">
        <v>135</v>
      </c>
      <c r="AB3600" t="s">
        <v>259</v>
      </c>
      <c r="AC3600" t="s">
        <v>353</v>
      </c>
      <c r="AD3600" t="s">
        <v>314</v>
      </c>
    </row>
    <row r="3601" spans="1:30" hidden="1" x14ac:dyDescent="0.3">
      <c r="A3601" t="s">
        <v>15064</v>
      </c>
      <c r="B3601" t="s">
        <v>15065</v>
      </c>
      <c r="C3601" s="1" t="str">
        <f t="shared" si="605"/>
        <v>21:0508</v>
      </c>
      <c r="D3601" s="1" t="str">
        <f t="shared" si="602"/>
        <v>21:0169</v>
      </c>
      <c r="E3601" t="s">
        <v>15066</v>
      </c>
      <c r="F3601" t="s">
        <v>15067</v>
      </c>
      <c r="H3601">
        <v>54.341566499999999</v>
      </c>
      <c r="I3601">
        <v>-63.151554099999998</v>
      </c>
      <c r="J3601" s="1" t="str">
        <f t="shared" si="603"/>
        <v>NGR lake sediment grab sample</v>
      </c>
      <c r="K3601" s="1" t="str">
        <f t="shared" si="604"/>
        <v>&lt;177 micron (NGR)</v>
      </c>
      <c r="L3601">
        <v>7</v>
      </c>
      <c r="M3601" t="s">
        <v>230</v>
      </c>
      <c r="N3601">
        <v>137</v>
      </c>
      <c r="O3601" t="s">
        <v>1019</v>
      </c>
      <c r="P3601" t="s">
        <v>92</v>
      </c>
      <c r="Q3601" t="s">
        <v>37</v>
      </c>
      <c r="R3601" t="s">
        <v>193</v>
      </c>
      <c r="S3601" t="s">
        <v>55</v>
      </c>
      <c r="T3601" t="s">
        <v>40</v>
      </c>
      <c r="U3601" t="s">
        <v>359</v>
      </c>
      <c r="V3601" t="s">
        <v>179</v>
      </c>
      <c r="W3601" t="s">
        <v>40</v>
      </c>
      <c r="X3601" t="s">
        <v>43</v>
      </c>
      <c r="Y3601" t="s">
        <v>37</v>
      </c>
      <c r="Z3601" t="s">
        <v>134</v>
      </c>
      <c r="AA3601" t="s">
        <v>214</v>
      </c>
      <c r="AB3601" t="s">
        <v>1940</v>
      </c>
      <c r="AC3601" t="s">
        <v>57</v>
      </c>
      <c r="AD3601" t="s">
        <v>258</v>
      </c>
    </row>
    <row r="3602" spans="1:30" hidden="1" x14ac:dyDescent="0.3">
      <c r="A3602" t="s">
        <v>15068</v>
      </c>
      <c r="B3602" t="s">
        <v>15069</v>
      </c>
      <c r="C3602" s="1" t="str">
        <f t="shared" si="605"/>
        <v>21:0508</v>
      </c>
      <c r="D3602" s="1" t="str">
        <f t="shared" si="602"/>
        <v>21:0169</v>
      </c>
      <c r="E3602" t="s">
        <v>15070</v>
      </c>
      <c r="F3602" t="s">
        <v>15071</v>
      </c>
      <c r="H3602">
        <v>54.3368422</v>
      </c>
      <c r="I3602">
        <v>-63.182232200000001</v>
      </c>
      <c r="J3602" s="1" t="str">
        <f t="shared" si="603"/>
        <v>NGR lake sediment grab sample</v>
      </c>
      <c r="K3602" s="1" t="str">
        <f t="shared" si="604"/>
        <v>&lt;177 micron (NGR)</v>
      </c>
      <c r="L3602">
        <v>7</v>
      </c>
      <c r="M3602" t="s">
        <v>238</v>
      </c>
      <c r="N3602">
        <v>138</v>
      </c>
      <c r="O3602" t="s">
        <v>1463</v>
      </c>
      <c r="P3602" t="s">
        <v>119</v>
      </c>
      <c r="Q3602" t="s">
        <v>95</v>
      </c>
      <c r="R3602" t="s">
        <v>176</v>
      </c>
      <c r="S3602" t="s">
        <v>55</v>
      </c>
      <c r="T3602" t="s">
        <v>40</v>
      </c>
      <c r="U3602" t="s">
        <v>517</v>
      </c>
      <c r="V3602" t="s">
        <v>947</v>
      </c>
      <c r="W3602" t="s">
        <v>117</v>
      </c>
      <c r="X3602" t="s">
        <v>43</v>
      </c>
      <c r="Y3602" t="s">
        <v>68</v>
      </c>
      <c r="Z3602" t="s">
        <v>135</v>
      </c>
      <c r="AA3602" t="s">
        <v>214</v>
      </c>
      <c r="AB3602" t="s">
        <v>265</v>
      </c>
      <c r="AC3602" t="s">
        <v>85</v>
      </c>
      <c r="AD3602" t="s">
        <v>83</v>
      </c>
    </row>
    <row r="3603" spans="1:30" hidden="1" x14ac:dyDescent="0.3">
      <c r="A3603" t="s">
        <v>15072</v>
      </c>
      <c r="B3603" t="s">
        <v>15073</v>
      </c>
      <c r="C3603" s="1" t="str">
        <f t="shared" si="605"/>
        <v>21:0508</v>
      </c>
      <c r="D3603" s="1" t="str">
        <f t="shared" si="602"/>
        <v>21:0169</v>
      </c>
      <c r="E3603" t="s">
        <v>15074</v>
      </c>
      <c r="F3603" t="s">
        <v>15075</v>
      </c>
      <c r="H3603">
        <v>54.3708569</v>
      </c>
      <c r="I3603">
        <v>-63.151700200000001</v>
      </c>
      <c r="J3603" s="1" t="str">
        <f t="shared" si="603"/>
        <v>NGR lake sediment grab sample</v>
      </c>
      <c r="K3603" s="1" t="str">
        <f t="shared" si="604"/>
        <v>&lt;177 micron (NGR)</v>
      </c>
      <c r="L3603">
        <v>7</v>
      </c>
      <c r="M3603" t="s">
        <v>246</v>
      </c>
      <c r="N3603">
        <v>139</v>
      </c>
      <c r="O3603" t="s">
        <v>58</v>
      </c>
      <c r="P3603" t="s">
        <v>92</v>
      </c>
      <c r="Q3603" t="s">
        <v>95</v>
      </c>
      <c r="R3603" t="s">
        <v>92</v>
      </c>
      <c r="S3603" t="s">
        <v>55</v>
      </c>
      <c r="T3603" t="s">
        <v>40</v>
      </c>
      <c r="U3603" t="s">
        <v>164</v>
      </c>
      <c r="V3603" t="s">
        <v>313</v>
      </c>
      <c r="W3603" t="s">
        <v>40</v>
      </c>
      <c r="X3603" t="s">
        <v>179</v>
      </c>
      <c r="Y3603" t="s">
        <v>92</v>
      </c>
      <c r="Z3603" t="s">
        <v>67</v>
      </c>
      <c r="AA3603" t="s">
        <v>214</v>
      </c>
      <c r="AB3603" t="s">
        <v>597</v>
      </c>
      <c r="AC3603" t="s">
        <v>136</v>
      </c>
      <c r="AD3603" t="s">
        <v>314</v>
      </c>
    </row>
    <row r="3604" spans="1:30" hidden="1" x14ac:dyDescent="0.3">
      <c r="A3604" t="s">
        <v>15076</v>
      </c>
      <c r="B3604" t="s">
        <v>15077</v>
      </c>
      <c r="C3604" s="1" t="str">
        <f t="shared" si="605"/>
        <v>21:0508</v>
      </c>
      <c r="D3604" s="1" t="str">
        <f>HYPERLINK("http://geochem.nrcan.gc.ca/cdogs/content/svy/svy_e.htm", "")</f>
        <v/>
      </c>
      <c r="G3604" s="1" t="str">
        <f>HYPERLINK("http://geochem.nrcan.gc.ca/cdogs/content/cr_/cr_00055_e.htm", "55")</f>
        <v>55</v>
      </c>
      <c r="J3604" t="s">
        <v>161</v>
      </c>
      <c r="K3604" t="s">
        <v>162</v>
      </c>
      <c r="L3604">
        <v>7</v>
      </c>
      <c r="M3604" t="s">
        <v>163</v>
      </c>
      <c r="N3604">
        <v>140</v>
      </c>
      <c r="O3604" t="s">
        <v>337</v>
      </c>
      <c r="P3604" t="s">
        <v>176</v>
      </c>
      <c r="Q3604" t="s">
        <v>39</v>
      </c>
      <c r="R3604" t="s">
        <v>54</v>
      </c>
      <c r="S3604" t="s">
        <v>37</v>
      </c>
      <c r="T3604" t="s">
        <v>40</v>
      </c>
      <c r="U3604" t="s">
        <v>61</v>
      </c>
      <c r="V3604" t="s">
        <v>47</v>
      </c>
      <c r="W3604" t="s">
        <v>40</v>
      </c>
      <c r="X3604" t="s">
        <v>179</v>
      </c>
      <c r="Y3604" t="s">
        <v>55</v>
      </c>
      <c r="Z3604" t="s">
        <v>134</v>
      </c>
      <c r="AA3604" t="s">
        <v>258</v>
      </c>
      <c r="AB3604" t="s">
        <v>225</v>
      </c>
      <c r="AC3604" t="s">
        <v>68</v>
      </c>
      <c r="AD3604" t="s">
        <v>324</v>
      </c>
    </row>
    <row r="3605" spans="1:30" hidden="1" x14ac:dyDescent="0.3">
      <c r="A3605" t="s">
        <v>15078</v>
      </c>
      <c r="B3605" t="s">
        <v>15079</v>
      </c>
      <c r="C3605" s="1" t="str">
        <f t="shared" si="605"/>
        <v>21:0508</v>
      </c>
      <c r="D3605" s="1" t="str">
        <f t="shared" ref="D3605:D3616" si="606">HYPERLINK("http://geochem.nrcan.gc.ca/cdogs/content/svy/svy210169_e.htm", "21:0169")</f>
        <v>21:0169</v>
      </c>
      <c r="E3605" t="s">
        <v>15080</v>
      </c>
      <c r="F3605" t="s">
        <v>15081</v>
      </c>
      <c r="H3605">
        <v>54.37856</v>
      </c>
      <c r="I3605">
        <v>-63.1775728</v>
      </c>
      <c r="J3605" s="1" t="str">
        <f t="shared" ref="J3605:J3616" si="607">HYPERLINK("http://geochem.nrcan.gc.ca/cdogs/content/kwd/kwd020027_e.htm", "NGR lake sediment grab sample")</f>
        <v>NGR lake sediment grab sample</v>
      </c>
      <c r="K3605" s="1" t="str">
        <f t="shared" ref="K3605:K3616" si="608">HYPERLINK("http://geochem.nrcan.gc.ca/cdogs/content/kwd/kwd080006_e.htm", "&lt;177 micron (NGR)")</f>
        <v>&lt;177 micron (NGR)</v>
      </c>
      <c r="L3605">
        <v>8</v>
      </c>
      <c r="M3605" t="s">
        <v>34</v>
      </c>
      <c r="N3605">
        <v>141</v>
      </c>
      <c r="O3605" t="s">
        <v>58</v>
      </c>
      <c r="P3605" t="s">
        <v>79</v>
      </c>
      <c r="Q3605" t="s">
        <v>95</v>
      </c>
      <c r="R3605" t="s">
        <v>202</v>
      </c>
      <c r="S3605" t="s">
        <v>39</v>
      </c>
      <c r="T3605" t="s">
        <v>40</v>
      </c>
      <c r="U3605" t="s">
        <v>423</v>
      </c>
      <c r="V3605" t="s">
        <v>920</v>
      </c>
      <c r="W3605" t="s">
        <v>40</v>
      </c>
      <c r="X3605" t="s">
        <v>43</v>
      </c>
      <c r="Y3605" t="s">
        <v>131</v>
      </c>
      <c r="Z3605" t="s">
        <v>67</v>
      </c>
      <c r="AA3605" t="s">
        <v>135</v>
      </c>
      <c r="AB3605" t="s">
        <v>225</v>
      </c>
      <c r="AC3605" t="s">
        <v>714</v>
      </c>
      <c r="AD3605" t="s">
        <v>196</v>
      </c>
    </row>
    <row r="3606" spans="1:30" hidden="1" x14ac:dyDescent="0.3">
      <c r="A3606" t="s">
        <v>15082</v>
      </c>
      <c r="B3606" t="s">
        <v>15083</v>
      </c>
      <c r="C3606" s="1" t="str">
        <f t="shared" si="605"/>
        <v>21:0508</v>
      </c>
      <c r="D3606" s="1" t="str">
        <f t="shared" si="606"/>
        <v>21:0169</v>
      </c>
      <c r="E3606" t="s">
        <v>15080</v>
      </c>
      <c r="F3606" t="s">
        <v>15084</v>
      </c>
      <c r="H3606">
        <v>54.37856</v>
      </c>
      <c r="I3606">
        <v>-63.1775728</v>
      </c>
      <c r="J3606" s="1" t="str">
        <f t="shared" si="607"/>
        <v>NGR lake sediment grab sample</v>
      </c>
      <c r="K3606" s="1" t="str">
        <f t="shared" si="608"/>
        <v>&lt;177 micron (NGR)</v>
      </c>
      <c r="L3606">
        <v>8</v>
      </c>
      <c r="M3606" t="s">
        <v>65</v>
      </c>
      <c r="N3606">
        <v>142</v>
      </c>
      <c r="O3606" t="s">
        <v>304</v>
      </c>
      <c r="P3606" t="s">
        <v>79</v>
      </c>
      <c r="Q3606" t="s">
        <v>95</v>
      </c>
      <c r="R3606" t="s">
        <v>176</v>
      </c>
      <c r="S3606" t="s">
        <v>55</v>
      </c>
      <c r="T3606" t="s">
        <v>40</v>
      </c>
      <c r="U3606" t="s">
        <v>423</v>
      </c>
      <c r="V3606" t="s">
        <v>920</v>
      </c>
      <c r="W3606" t="s">
        <v>40</v>
      </c>
      <c r="X3606" t="s">
        <v>43</v>
      </c>
      <c r="Y3606" t="s">
        <v>131</v>
      </c>
      <c r="Z3606" t="s">
        <v>67</v>
      </c>
      <c r="AA3606" t="s">
        <v>214</v>
      </c>
      <c r="AB3606" t="s">
        <v>2301</v>
      </c>
      <c r="AC3606" t="s">
        <v>884</v>
      </c>
      <c r="AD3606" t="s">
        <v>115</v>
      </c>
    </row>
    <row r="3607" spans="1:30" hidden="1" x14ac:dyDescent="0.3">
      <c r="A3607" t="s">
        <v>15085</v>
      </c>
      <c r="B3607" t="s">
        <v>15086</v>
      </c>
      <c r="C3607" s="1" t="str">
        <f t="shared" si="605"/>
        <v>21:0508</v>
      </c>
      <c r="D3607" s="1" t="str">
        <f t="shared" si="606"/>
        <v>21:0169</v>
      </c>
      <c r="E3607" t="s">
        <v>15080</v>
      </c>
      <c r="F3607" t="s">
        <v>15087</v>
      </c>
      <c r="H3607">
        <v>54.37856</v>
      </c>
      <c r="I3607">
        <v>-63.1775728</v>
      </c>
      <c r="J3607" s="1" t="str">
        <f t="shared" si="607"/>
        <v>NGR lake sediment grab sample</v>
      </c>
      <c r="K3607" s="1" t="str">
        <f t="shared" si="608"/>
        <v>&lt;177 micron (NGR)</v>
      </c>
      <c r="L3607">
        <v>8</v>
      </c>
      <c r="M3607" t="s">
        <v>52</v>
      </c>
      <c r="N3607">
        <v>143</v>
      </c>
      <c r="O3607" t="s">
        <v>648</v>
      </c>
      <c r="P3607" t="s">
        <v>79</v>
      </c>
      <c r="Q3607" t="s">
        <v>39</v>
      </c>
      <c r="R3607" t="s">
        <v>202</v>
      </c>
      <c r="S3607" t="s">
        <v>55</v>
      </c>
      <c r="T3607" t="s">
        <v>40</v>
      </c>
      <c r="U3607" t="s">
        <v>391</v>
      </c>
      <c r="V3607" t="s">
        <v>920</v>
      </c>
      <c r="W3607" t="s">
        <v>40</v>
      </c>
      <c r="X3607" t="s">
        <v>43</v>
      </c>
      <c r="Y3607" t="s">
        <v>92</v>
      </c>
      <c r="Z3607" t="s">
        <v>67</v>
      </c>
      <c r="AA3607" t="s">
        <v>214</v>
      </c>
      <c r="AB3607" t="s">
        <v>323</v>
      </c>
      <c r="AC3607" t="s">
        <v>565</v>
      </c>
      <c r="AD3607" t="s">
        <v>115</v>
      </c>
    </row>
    <row r="3608" spans="1:30" hidden="1" x14ac:dyDescent="0.3">
      <c r="A3608" t="s">
        <v>15088</v>
      </c>
      <c r="B3608" t="s">
        <v>15089</v>
      </c>
      <c r="C3608" s="1" t="str">
        <f t="shared" si="605"/>
        <v>21:0508</v>
      </c>
      <c r="D3608" s="1" t="str">
        <f t="shared" si="606"/>
        <v>21:0169</v>
      </c>
      <c r="E3608" t="s">
        <v>15090</v>
      </c>
      <c r="F3608" t="s">
        <v>15091</v>
      </c>
      <c r="H3608">
        <v>54.411330599999999</v>
      </c>
      <c r="I3608">
        <v>-63.149558499999998</v>
      </c>
      <c r="J3608" s="1" t="str">
        <f t="shared" si="607"/>
        <v>NGR lake sediment grab sample</v>
      </c>
      <c r="K3608" s="1" t="str">
        <f t="shared" si="608"/>
        <v>&lt;177 micron (NGR)</v>
      </c>
      <c r="L3608">
        <v>8</v>
      </c>
      <c r="M3608" t="s">
        <v>76</v>
      </c>
      <c r="N3608">
        <v>144</v>
      </c>
      <c r="O3608" t="s">
        <v>257</v>
      </c>
      <c r="P3608" t="s">
        <v>153</v>
      </c>
      <c r="Q3608" t="s">
        <v>95</v>
      </c>
      <c r="R3608" t="s">
        <v>185</v>
      </c>
      <c r="S3608" t="s">
        <v>37</v>
      </c>
      <c r="T3608" t="s">
        <v>40</v>
      </c>
      <c r="U3608" t="s">
        <v>576</v>
      </c>
      <c r="V3608" t="s">
        <v>920</v>
      </c>
      <c r="W3608" t="s">
        <v>40</v>
      </c>
      <c r="X3608" t="s">
        <v>43</v>
      </c>
      <c r="Y3608" t="s">
        <v>39</v>
      </c>
      <c r="Z3608" t="s">
        <v>67</v>
      </c>
      <c r="AA3608" t="s">
        <v>214</v>
      </c>
      <c r="AB3608" t="s">
        <v>1585</v>
      </c>
      <c r="AC3608" t="s">
        <v>39</v>
      </c>
      <c r="AD3608" t="s">
        <v>214</v>
      </c>
    </row>
    <row r="3609" spans="1:30" hidden="1" x14ac:dyDescent="0.3">
      <c r="A3609" t="s">
        <v>15092</v>
      </c>
      <c r="B3609" t="s">
        <v>15093</v>
      </c>
      <c r="C3609" s="1" t="str">
        <f t="shared" si="605"/>
        <v>21:0508</v>
      </c>
      <c r="D3609" s="1" t="str">
        <f t="shared" si="606"/>
        <v>21:0169</v>
      </c>
      <c r="E3609" t="s">
        <v>15094</v>
      </c>
      <c r="F3609" t="s">
        <v>15095</v>
      </c>
      <c r="H3609">
        <v>54.415197999999997</v>
      </c>
      <c r="I3609">
        <v>-63.1969973</v>
      </c>
      <c r="J3609" s="1" t="str">
        <f t="shared" si="607"/>
        <v>NGR lake sediment grab sample</v>
      </c>
      <c r="K3609" s="1" t="str">
        <f t="shared" si="608"/>
        <v>&lt;177 micron (NGR)</v>
      </c>
      <c r="L3609">
        <v>8</v>
      </c>
      <c r="M3609" t="s">
        <v>91</v>
      </c>
      <c r="N3609">
        <v>145</v>
      </c>
      <c r="O3609" t="s">
        <v>222</v>
      </c>
      <c r="P3609" t="s">
        <v>79</v>
      </c>
      <c r="Q3609" t="s">
        <v>95</v>
      </c>
      <c r="R3609" t="s">
        <v>119</v>
      </c>
      <c r="S3609" t="s">
        <v>37</v>
      </c>
      <c r="T3609" t="s">
        <v>40</v>
      </c>
      <c r="U3609" t="s">
        <v>676</v>
      </c>
      <c r="V3609" t="s">
        <v>1642</v>
      </c>
      <c r="W3609" t="s">
        <v>194</v>
      </c>
      <c r="X3609" t="s">
        <v>43</v>
      </c>
      <c r="Y3609" t="s">
        <v>95</v>
      </c>
      <c r="Z3609" t="s">
        <v>263</v>
      </c>
      <c r="AA3609" t="s">
        <v>134</v>
      </c>
      <c r="AB3609" t="s">
        <v>512</v>
      </c>
      <c r="AC3609" t="s">
        <v>818</v>
      </c>
      <c r="AD3609" t="s">
        <v>115</v>
      </c>
    </row>
    <row r="3610" spans="1:30" hidden="1" x14ac:dyDescent="0.3">
      <c r="A3610" t="s">
        <v>15096</v>
      </c>
      <c r="B3610" t="s">
        <v>15097</v>
      </c>
      <c r="C3610" s="1" t="str">
        <f t="shared" si="605"/>
        <v>21:0508</v>
      </c>
      <c r="D3610" s="1" t="str">
        <f t="shared" si="606"/>
        <v>21:0169</v>
      </c>
      <c r="E3610" t="s">
        <v>15098</v>
      </c>
      <c r="F3610" t="s">
        <v>15099</v>
      </c>
      <c r="H3610">
        <v>54.442095799999997</v>
      </c>
      <c r="I3610">
        <v>-63.357360700000001</v>
      </c>
      <c r="J3610" s="1" t="str">
        <f t="shared" si="607"/>
        <v>NGR lake sediment grab sample</v>
      </c>
      <c r="K3610" s="1" t="str">
        <f t="shared" si="608"/>
        <v>&lt;177 micron (NGR)</v>
      </c>
      <c r="L3610">
        <v>8</v>
      </c>
      <c r="M3610" t="s">
        <v>102</v>
      </c>
      <c r="N3610">
        <v>146</v>
      </c>
      <c r="O3610" t="s">
        <v>204</v>
      </c>
      <c r="P3610" t="s">
        <v>37</v>
      </c>
      <c r="Q3610" t="s">
        <v>95</v>
      </c>
      <c r="R3610" t="s">
        <v>131</v>
      </c>
      <c r="S3610" t="s">
        <v>95</v>
      </c>
      <c r="T3610" t="s">
        <v>40</v>
      </c>
      <c r="U3610" t="s">
        <v>130</v>
      </c>
      <c r="V3610" t="s">
        <v>398</v>
      </c>
      <c r="W3610" t="s">
        <v>40</v>
      </c>
      <c r="X3610" t="s">
        <v>43</v>
      </c>
      <c r="Y3610" t="s">
        <v>39</v>
      </c>
      <c r="Z3610" t="s">
        <v>67</v>
      </c>
      <c r="AA3610" t="s">
        <v>67</v>
      </c>
      <c r="AB3610" t="s">
        <v>636</v>
      </c>
      <c r="AC3610" t="s">
        <v>1578</v>
      </c>
      <c r="AD3610" t="s">
        <v>135</v>
      </c>
    </row>
    <row r="3611" spans="1:30" hidden="1" x14ac:dyDescent="0.3">
      <c r="A3611" t="s">
        <v>15100</v>
      </c>
      <c r="B3611" t="s">
        <v>15101</v>
      </c>
      <c r="C3611" s="1" t="str">
        <f t="shared" si="605"/>
        <v>21:0508</v>
      </c>
      <c r="D3611" s="1" t="str">
        <f t="shared" si="606"/>
        <v>21:0169</v>
      </c>
      <c r="E3611" t="s">
        <v>15102</v>
      </c>
      <c r="F3611" t="s">
        <v>15103</v>
      </c>
      <c r="H3611">
        <v>54.465324199999998</v>
      </c>
      <c r="I3611">
        <v>-63.473157800000003</v>
      </c>
      <c r="J3611" s="1" t="str">
        <f t="shared" si="607"/>
        <v>NGR lake sediment grab sample</v>
      </c>
      <c r="K3611" s="1" t="str">
        <f t="shared" si="608"/>
        <v>&lt;177 micron (NGR)</v>
      </c>
      <c r="L3611">
        <v>8</v>
      </c>
      <c r="M3611" t="s">
        <v>113</v>
      </c>
      <c r="N3611">
        <v>147</v>
      </c>
      <c r="O3611" t="s">
        <v>222</v>
      </c>
      <c r="P3611" t="s">
        <v>92</v>
      </c>
      <c r="Q3611" t="s">
        <v>95</v>
      </c>
      <c r="R3611" t="s">
        <v>185</v>
      </c>
      <c r="S3611" t="s">
        <v>95</v>
      </c>
      <c r="T3611" t="s">
        <v>40</v>
      </c>
      <c r="U3611" t="s">
        <v>78</v>
      </c>
      <c r="V3611" t="s">
        <v>194</v>
      </c>
      <c r="W3611" t="s">
        <v>40</v>
      </c>
      <c r="X3611" t="s">
        <v>43</v>
      </c>
      <c r="Y3611" t="s">
        <v>95</v>
      </c>
      <c r="Z3611" t="s">
        <v>153</v>
      </c>
      <c r="AA3611" t="s">
        <v>204</v>
      </c>
      <c r="AB3611" t="s">
        <v>15104</v>
      </c>
      <c r="AC3611" t="s">
        <v>250</v>
      </c>
      <c r="AD3611" t="s">
        <v>135</v>
      </c>
    </row>
    <row r="3612" spans="1:30" hidden="1" x14ac:dyDescent="0.3">
      <c r="A3612" t="s">
        <v>15105</v>
      </c>
      <c r="B3612" t="s">
        <v>15106</v>
      </c>
      <c r="C3612" s="1" t="str">
        <f t="shared" si="605"/>
        <v>21:0508</v>
      </c>
      <c r="D3612" s="1" t="str">
        <f t="shared" si="606"/>
        <v>21:0169</v>
      </c>
      <c r="E3612" t="s">
        <v>15107</v>
      </c>
      <c r="F3612" t="s">
        <v>15108</v>
      </c>
      <c r="H3612">
        <v>54.425027100000001</v>
      </c>
      <c r="I3612">
        <v>-63.467639200000001</v>
      </c>
      <c r="J3612" s="1" t="str">
        <f t="shared" si="607"/>
        <v>NGR lake sediment grab sample</v>
      </c>
      <c r="K3612" s="1" t="str">
        <f t="shared" si="608"/>
        <v>&lt;177 micron (NGR)</v>
      </c>
      <c r="L3612">
        <v>8</v>
      </c>
      <c r="M3612" t="s">
        <v>127</v>
      </c>
      <c r="N3612">
        <v>148</v>
      </c>
      <c r="O3612" t="s">
        <v>359</v>
      </c>
      <c r="P3612" t="s">
        <v>38</v>
      </c>
      <c r="Q3612" t="s">
        <v>95</v>
      </c>
      <c r="R3612" t="s">
        <v>130</v>
      </c>
      <c r="S3612" t="s">
        <v>136</v>
      </c>
      <c r="T3612" t="s">
        <v>40</v>
      </c>
      <c r="U3612" t="s">
        <v>222</v>
      </c>
      <c r="V3612" t="s">
        <v>351</v>
      </c>
      <c r="W3612" t="s">
        <v>40</v>
      </c>
      <c r="X3612" t="s">
        <v>43</v>
      </c>
      <c r="Y3612" t="s">
        <v>39</v>
      </c>
      <c r="Z3612" t="s">
        <v>67</v>
      </c>
      <c r="AA3612" t="s">
        <v>135</v>
      </c>
      <c r="AB3612" t="s">
        <v>547</v>
      </c>
      <c r="AC3612" t="s">
        <v>60</v>
      </c>
      <c r="AD3612" t="s">
        <v>135</v>
      </c>
    </row>
    <row r="3613" spans="1:30" hidden="1" x14ac:dyDescent="0.3">
      <c r="A3613" t="s">
        <v>15109</v>
      </c>
      <c r="B3613" t="s">
        <v>15110</v>
      </c>
      <c r="C3613" s="1" t="str">
        <f t="shared" si="605"/>
        <v>21:0508</v>
      </c>
      <c r="D3613" s="1" t="str">
        <f t="shared" si="606"/>
        <v>21:0169</v>
      </c>
      <c r="E3613" t="s">
        <v>15111</v>
      </c>
      <c r="F3613" t="s">
        <v>15112</v>
      </c>
      <c r="H3613">
        <v>54.407573200000002</v>
      </c>
      <c r="I3613">
        <v>-63.4422602</v>
      </c>
      <c r="J3613" s="1" t="str">
        <f t="shared" si="607"/>
        <v>NGR lake sediment grab sample</v>
      </c>
      <c r="K3613" s="1" t="str">
        <f t="shared" si="608"/>
        <v>&lt;177 micron (NGR)</v>
      </c>
      <c r="L3613">
        <v>8</v>
      </c>
      <c r="M3613" t="s">
        <v>142</v>
      </c>
      <c r="N3613">
        <v>149</v>
      </c>
      <c r="O3613" t="s">
        <v>45</v>
      </c>
      <c r="P3613" t="s">
        <v>79</v>
      </c>
      <c r="Q3613" t="s">
        <v>95</v>
      </c>
      <c r="R3613" t="s">
        <v>232</v>
      </c>
      <c r="S3613" t="s">
        <v>136</v>
      </c>
      <c r="T3613" t="s">
        <v>40</v>
      </c>
      <c r="U3613" t="s">
        <v>314</v>
      </c>
      <c r="V3613" t="s">
        <v>415</v>
      </c>
      <c r="W3613" t="s">
        <v>40</v>
      </c>
      <c r="X3613" t="s">
        <v>43</v>
      </c>
      <c r="Y3613" t="s">
        <v>136</v>
      </c>
      <c r="Z3613" t="s">
        <v>263</v>
      </c>
      <c r="AA3613" t="s">
        <v>258</v>
      </c>
      <c r="AB3613" t="s">
        <v>186</v>
      </c>
      <c r="AC3613" t="s">
        <v>193</v>
      </c>
      <c r="AD3613" t="s">
        <v>258</v>
      </c>
    </row>
    <row r="3614" spans="1:30" hidden="1" x14ac:dyDescent="0.3">
      <c r="A3614" t="s">
        <v>15113</v>
      </c>
      <c r="B3614" t="s">
        <v>15114</v>
      </c>
      <c r="C3614" s="1" t="str">
        <f t="shared" si="605"/>
        <v>21:0508</v>
      </c>
      <c r="D3614" s="1" t="str">
        <f t="shared" si="606"/>
        <v>21:0169</v>
      </c>
      <c r="E3614" t="s">
        <v>15115</v>
      </c>
      <c r="F3614" t="s">
        <v>15116</v>
      </c>
      <c r="H3614">
        <v>54.413305700000002</v>
      </c>
      <c r="I3614">
        <v>-63.506058899999999</v>
      </c>
      <c r="J3614" s="1" t="str">
        <f t="shared" si="607"/>
        <v>NGR lake sediment grab sample</v>
      </c>
      <c r="K3614" s="1" t="str">
        <f t="shared" si="608"/>
        <v>&lt;177 micron (NGR)</v>
      </c>
      <c r="L3614">
        <v>8</v>
      </c>
      <c r="M3614" t="s">
        <v>150</v>
      </c>
      <c r="N3614">
        <v>150</v>
      </c>
      <c r="O3614" t="s">
        <v>115</v>
      </c>
      <c r="P3614" t="s">
        <v>153</v>
      </c>
      <c r="Q3614" t="s">
        <v>95</v>
      </c>
      <c r="R3614" t="s">
        <v>169</v>
      </c>
      <c r="S3614" t="s">
        <v>37</v>
      </c>
      <c r="T3614" t="s">
        <v>40</v>
      </c>
      <c r="U3614" t="s">
        <v>71</v>
      </c>
      <c r="V3614" t="s">
        <v>1343</v>
      </c>
      <c r="W3614" t="s">
        <v>40</v>
      </c>
      <c r="X3614" t="s">
        <v>43</v>
      </c>
      <c r="Y3614" t="s">
        <v>39</v>
      </c>
      <c r="Z3614" t="s">
        <v>2369</v>
      </c>
      <c r="AA3614" t="s">
        <v>58</v>
      </c>
      <c r="AB3614" t="s">
        <v>1886</v>
      </c>
      <c r="AC3614" t="s">
        <v>250</v>
      </c>
      <c r="AD3614" t="s">
        <v>258</v>
      </c>
    </row>
    <row r="3615" spans="1:30" hidden="1" x14ac:dyDescent="0.3">
      <c r="A3615" t="s">
        <v>15117</v>
      </c>
      <c r="B3615" t="s">
        <v>15118</v>
      </c>
      <c r="C3615" s="1" t="str">
        <f t="shared" si="605"/>
        <v>21:0508</v>
      </c>
      <c r="D3615" s="1" t="str">
        <f t="shared" si="606"/>
        <v>21:0169</v>
      </c>
      <c r="E3615" t="s">
        <v>15119</v>
      </c>
      <c r="F3615" t="s">
        <v>15120</v>
      </c>
      <c r="H3615">
        <v>54.426890999999998</v>
      </c>
      <c r="I3615">
        <v>-63.510705899999998</v>
      </c>
      <c r="J3615" s="1" t="str">
        <f t="shared" si="607"/>
        <v>NGR lake sediment grab sample</v>
      </c>
      <c r="K3615" s="1" t="str">
        <f t="shared" si="608"/>
        <v>&lt;177 micron (NGR)</v>
      </c>
      <c r="L3615">
        <v>8</v>
      </c>
      <c r="M3615" t="s">
        <v>175</v>
      </c>
      <c r="N3615">
        <v>151</v>
      </c>
      <c r="O3615" t="s">
        <v>44</v>
      </c>
      <c r="P3615" t="s">
        <v>92</v>
      </c>
      <c r="Q3615" t="s">
        <v>95</v>
      </c>
      <c r="R3615" t="s">
        <v>36</v>
      </c>
      <c r="S3615" t="s">
        <v>36</v>
      </c>
      <c r="T3615" t="s">
        <v>40</v>
      </c>
      <c r="U3615" t="s">
        <v>720</v>
      </c>
      <c r="V3615" t="s">
        <v>167</v>
      </c>
      <c r="W3615" t="s">
        <v>40</v>
      </c>
      <c r="X3615" t="s">
        <v>43</v>
      </c>
      <c r="Y3615" t="s">
        <v>95</v>
      </c>
      <c r="Z3615" t="s">
        <v>164</v>
      </c>
      <c r="AA3615" t="s">
        <v>135</v>
      </c>
      <c r="AB3615" t="s">
        <v>294</v>
      </c>
      <c r="AC3615" t="s">
        <v>106</v>
      </c>
      <c r="AD3615" t="s">
        <v>44</v>
      </c>
    </row>
    <row r="3616" spans="1:30" hidden="1" x14ac:dyDescent="0.3">
      <c r="A3616" t="s">
        <v>15121</v>
      </c>
      <c r="B3616" t="s">
        <v>15122</v>
      </c>
      <c r="C3616" s="1" t="str">
        <f t="shared" si="605"/>
        <v>21:0508</v>
      </c>
      <c r="D3616" s="1" t="str">
        <f t="shared" si="606"/>
        <v>21:0169</v>
      </c>
      <c r="E3616" t="s">
        <v>15123</v>
      </c>
      <c r="F3616" t="s">
        <v>15124</v>
      </c>
      <c r="H3616">
        <v>54.408184499999997</v>
      </c>
      <c r="I3616">
        <v>-63.556618399999998</v>
      </c>
      <c r="J3616" s="1" t="str">
        <f t="shared" si="607"/>
        <v>NGR lake sediment grab sample</v>
      </c>
      <c r="K3616" s="1" t="str">
        <f t="shared" si="608"/>
        <v>&lt;177 micron (NGR)</v>
      </c>
      <c r="L3616">
        <v>8</v>
      </c>
      <c r="M3616" t="s">
        <v>184</v>
      </c>
      <c r="N3616">
        <v>152</v>
      </c>
      <c r="O3616" t="s">
        <v>58</v>
      </c>
      <c r="P3616" t="s">
        <v>153</v>
      </c>
      <c r="Q3616" t="s">
        <v>95</v>
      </c>
      <c r="R3616" t="s">
        <v>256</v>
      </c>
      <c r="S3616" t="s">
        <v>193</v>
      </c>
      <c r="T3616" t="s">
        <v>40</v>
      </c>
      <c r="U3616" t="s">
        <v>45</v>
      </c>
      <c r="V3616" t="s">
        <v>39</v>
      </c>
      <c r="W3616" t="s">
        <v>40</v>
      </c>
      <c r="X3616" t="s">
        <v>43</v>
      </c>
      <c r="Y3616" t="s">
        <v>55</v>
      </c>
      <c r="Z3616" t="s">
        <v>35</v>
      </c>
      <c r="AA3616" t="s">
        <v>135</v>
      </c>
      <c r="AB3616" t="s">
        <v>1417</v>
      </c>
      <c r="AC3616" t="s">
        <v>250</v>
      </c>
      <c r="AD3616" t="s">
        <v>314</v>
      </c>
    </row>
    <row r="3617" spans="1:30" hidden="1" x14ac:dyDescent="0.3">
      <c r="A3617" t="s">
        <v>15125</v>
      </c>
      <c r="B3617" t="s">
        <v>15126</v>
      </c>
      <c r="C3617" s="1" t="str">
        <f t="shared" si="605"/>
        <v>21:0508</v>
      </c>
      <c r="D3617" s="1" t="str">
        <f>HYPERLINK("http://geochem.nrcan.gc.ca/cdogs/content/svy/svy_e.htm", "")</f>
        <v/>
      </c>
      <c r="G3617" s="1" t="str">
        <f>HYPERLINK("http://geochem.nrcan.gc.ca/cdogs/content/cr_/cr_00056_e.htm", "56")</f>
        <v>56</v>
      </c>
      <c r="J3617" t="s">
        <v>161</v>
      </c>
      <c r="K3617" t="s">
        <v>162</v>
      </c>
      <c r="L3617">
        <v>8</v>
      </c>
      <c r="M3617" t="s">
        <v>163</v>
      </c>
      <c r="N3617">
        <v>153</v>
      </c>
      <c r="O3617" t="s">
        <v>392</v>
      </c>
      <c r="P3617" t="s">
        <v>41</v>
      </c>
      <c r="Q3617" t="s">
        <v>169</v>
      </c>
      <c r="R3617" t="s">
        <v>128</v>
      </c>
      <c r="S3617" t="s">
        <v>36</v>
      </c>
      <c r="T3617" t="s">
        <v>40</v>
      </c>
      <c r="U3617" t="s">
        <v>4030</v>
      </c>
      <c r="V3617" t="s">
        <v>2278</v>
      </c>
      <c r="W3617" t="s">
        <v>194</v>
      </c>
      <c r="X3617" t="s">
        <v>164</v>
      </c>
      <c r="Y3617" t="s">
        <v>68</v>
      </c>
      <c r="Z3617" t="s">
        <v>258</v>
      </c>
      <c r="AA3617" t="s">
        <v>241</v>
      </c>
      <c r="AB3617" t="s">
        <v>2662</v>
      </c>
      <c r="AC3617" t="s">
        <v>1611</v>
      </c>
      <c r="AD3617" t="s">
        <v>4557</v>
      </c>
    </row>
    <row r="3618" spans="1:30" hidden="1" x14ac:dyDescent="0.3">
      <c r="A3618" t="s">
        <v>15127</v>
      </c>
      <c r="B3618" t="s">
        <v>15128</v>
      </c>
      <c r="C3618" s="1" t="str">
        <f t="shared" si="605"/>
        <v>21:0508</v>
      </c>
      <c r="D3618" s="1" t="str">
        <f t="shared" ref="D3618:D3639" si="609">HYPERLINK("http://geochem.nrcan.gc.ca/cdogs/content/svy/svy210169_e.htm", "21:0169")</f>
        <v>21:0169</v>
      </c>
      <c r="E3618" t="s">
        <v>15129</v>
      </c>
      <c r="F3618" t="s">
        <v>15130</v>
      </c>
      <c r="H3618">
        <v>54.366874799999998</v>
      </c>
      <c r="I3618">
        <v>-63.584738600000001</v>
      </c>
      <c r="J3618" s="1" t="str">
        <f t="shared" ref="J3618:J3639" si="610">HYPERLINK("http://geochem.nrcan.gc.ca/cdogs/content/kwd/kwd020027_e.htm", "NGR lake sediment grab sample")</f>
        <v>NGR lake sediment grab sample</v>
      </c>
      <c r="K3618" s="1" t="str">
        <f t="shared" ref="K3618:K3639" si="611">HYPERLINK("http://geochem.nrcan.gc.ca/cdogs/content/kwd/kwd080006_e.htm", "&lt;177 micron (NGR)")</f>
        <v>&lt;177 micron (NGR)</v>
      </c>
      <c r="L3618">
        <v>8</v>
      </c>
      <c r="M3618" t="s">
        <v>191</v>
      </c>
      <c r="N3618">
        <v>154</v>
      </c>
      <c r="O3618" t="s">
        <v>222</v>
      </c>
      <c r="P3618" t="s">
        <v>153</v>
      </c>
      <c r="Q3618" t="s">
        <v>95</v>
      </c>
      <c r="R3618" t="s">
        <v>193</v>
      </c>
      <c r="S3618" t="s">
        <v>79</v>
      </c>
      <c r="T3618" t="s">
        <v>40</v>
      </c>
      <c r="U3618" t="s">
        <v>321</v>
      </c>
      <c r="V3618" t="s">
        <v>167</v>
      </c>
      <c r="W3618" t="s">
        <v>40</v>
      </c>
      <c r="X3618" t="s">
        <v>43</v>
      </c>
      <c r="Y3618" t="s">
        <v>95</v>
      </c>
      <c r="Z3618" t="s">
        <v>337</v>
      </c>
      <c r="AA3618" t="s">
        <v>135</v>
      </c>
      <c r="AB3618" t="s">
        <v>2152</v>
      </c>
      <c r="AC3618" t="s">
        <v>884</v>
      </c>
      <c r="AD3618" t="s">
        <v>478</v>
      </c>
    </row>
    <row r="3619" spans="1:30" hidden="1" x14ac:dyDescent="0.3">
      <c r="A3619" t="s">
        <v>15131</v>
      </c>
      <c r="B3619" t="s">
        <v>15132</v>
      </c>
      <c r="C3619" s="1" t="str">
        <f t="shared" si="605"/>
        <v>21:0508</v>
      </c>
      <c r="D3619" s="1" t="str">
        <f t="shared" si="609"/>
        <v>21:0169</v>
      </c>
      <c r="E3619" t="s">
        <v>15133</v>
      </c>
      <c r="F3619" t="s">
        <v>15134</v>
      </c>
      <c r="H3619">
        <v>54.331840499999998</v>
      </c>
      <c r="I3619">
        <v>-63.610880700000003</v>
      </c>
      <c r="J3619" s="1" t="str">
        <f t="shared" si="610"/>
        <v>NGR lake sediment grab sample</v>
      </c>
      <c r="K3619" s="1" t="str">
        <f t="shared" si="611"/>
        <v>&lt;177 micron (NGR)</v>
      </c>
      <c r="L3619">
        <v>8</v>
      </c>
      <c r="M3619" t="s">
        <v>201</v>
      </c>
      <c r="N3619">
        <v>155</v>
      </c>
      <c r="O3619" t="s">
        <v>135</v>
      </c>
      <c r="P3619" t="s">
        <v>153</v>
      </c>
      <c r="Q3619" t="s">
        <v>95</v>
      </c>
      <c r="R3619" t="s">
        <v>185</v>
      </c>
      <c r="S3619" t="s">
        <v>153</v>
      </c>
      <c r="T3619" t="s">
        <v>40</v>
      </c>
      <c r="U3619" t="s">
        <v>1134</v>
      </c>
      <c r="V3619" t="s">
        <v>179</v>
      </c>
      <c r="W3619" t="s">
        <v>40</v>
      </c>
      <c r="X3619" t="s">
        <v>43</v>
      </c>
      <c r="Y3619" t="s">
        <v>55</v>
      </c>
      <c r="Z3619" t="s">
        <v>204</v>
      </c>
      <c r="AA3619" t="s">
        <v>135</v>
      </c>
      <c r="AB3619" t="s">
        <v>225</v>
      </c>
      <c r="AC3619" t="s">
        <v>565</v>
      </c>
      <c r="AD3619" t="s">
        <v>61</v>
      </c>
    </row>
    <row r="3620" spans="1:30" hidden="1" x14ac:dyDescent="0.3">
      <c r="A3620" t="s">
        <v>15135</v>
      </c>
      <c r="B3620" t="s">
        <v>15136</v>
      </c>
      <c r="C3620" s="1" t="str">
        <f t="shared" si="605"/>
        <v>21:0508</v>
      </c>
      <c r="D3620" s="1" t="str">
        <f t="shared" si="609"/>
        <v>21:0169</v>
      </c>
      <c r="E3620" t="s">
        <v>15137</v>
      </c>
      <c r="F3620" t="s">
        <v>15138</v>
      </c>
      <c r="H3620">
        <v>54.335207799999999</v>
      </c>
      <c r="I3620">
        <v>-63.676425799999997</v>
      </c>
      <c r="J3620" s="1" t="str">
        <f t="shared" si="610"/>
        <v>NGR lake sediment grab sample</v>
      </c>
      <c r="K3620" s="1" t="str">
        <f t="shared" si="611"/>
        <v>&lt;177 micron (NGR)</v>
      </c>
      <c r="L3620">
        <v>8</v>
      </c>
      <c r="M3620" t="s">
        <v>210</v>
      </c>
      <c r="N3620">
        <v>156</v>
      </c>
      <c r="O3620" t="s">
        <v>403</v>
      </c>
      <c r="P3620" t="s">
        <v>131</v>
      </c>
      <c r="Q3620" t="s">
        <v>95</v>
      </c>
      <c r="R3620" t="s">
        <v>185</v>
      </c>
      <c r="S3620" t="s">
        <v>92</v>
      </c>
      <c r="T3620" t="s">
        <v>40</v>
      </c>
      <c r="U3620" t="s">
        <v>443</v>
      </c>
      <c r="V3620" t="s">
        <v>1642</v>
      </c>
      <c r="W3620" t="s">
        <v>40</v>
      </c>
      <c r="X3620" t="s">
        <v>43</v>
      </c>
      <c r="Y3620" t="s">
        <v>95</v>
      </c>
      <c r="Z3620" t="s">
        <v>134</v>
      </c>
      <c r="AA3620" t="s">
        <v>214</v>
      </c>
      <c r="AB3620" t="s">
        <v>1562</v>
      </c>
      <c r="AC3620" t="s">
        <v>714</v>
      </c>
      <c r="AD3620" t="s">
        <v>241</v>
      </c>
    </row>
    <row r="3621" spans="1:30" hidden="1" x14ac:dyDescent="0.3">
      <c r="A3621" t="s">
        <v>15139</v>
      </c>
      <c r="B3621" t="s">
        <v>15140</v>
      </c>
      <c r="C3621" s="1" t="str">
        <f t="shared" si="605"/>
        <v>21:0508</v>
      </c>
      <c r="D3621" s="1" t="str">
        <f t="shared" si="609"/>
        <v>21:0169</v>
      </c>
      <c r="E3621" t="s">
        <v>15141</v>
      </c>
      <c r="F3621" t="s">
        <v>15142</v>
      </c>
      <c r="H3621">
        <v>54.369850800000002</v>
      </c>
      <c r="I3621">
        <v>-63.650715900000002</v>
      </c>
      <c r="J3621" s="1" t="str">
        <f t="shared" si="610"/>
        <v>NGR lake sediment grab sample</v>
      </c>
      <c r="K3621" s="1" t="str">
        <f t="shared" si="611"/>
        <v>&lt;177 micron (NGR)</v>
      </c>
      <c r="L3621">
        <v>8</v>
      </c>
      <c r="M3621" t="s">
        <v>221</v>
      </c>
      <c r="N3621">
        <v>157</v>
      </c>
      <c r="O3621" t="s">
        <v>263</v>
      </c>
      <c r="P3621" t="s">
        <v>136</v>
      </c>
      <c r="Q3621" t="s">
        <v>39</v>
      </c>
      <c r="R3621" t="s">
        <v>202</v>
      </c>
      <c r="S3621" t="s">
        <v>136</v>
      </c>
      <c r="T3621" t="s">
        <v>40</v>
      </c>
      <c r="U3621" t="s">
        <v>204</v>
      </c>
      <c r="V3621" t="s">
        <v>248</v>
      </c>
      <c r="W3621" t="s">
        <v>40</v>
      </c>
      <c r="X3621" t="s">
        <v>43</v>
      </c>
      <c r="Y3621" t="s">
        <v>95</v>
      </c>
      <c r="Z3621" t="s">
        <v>164</v>
      </c>
      <c r="AA3621" t="s">
        <v>204</v>
      </c>
      <c r="AB3621" t="s">
        <v>46</v>
      </c>
      <c r="AC3621" t="s">
        <v>1343</v>
      </c>
      <c r="AD3621" t="s">
        <v>44</v>
      </c>
    </row>
    <row r="3622" spans="1:30" hidden="1" x14ac:dyDescent="0.3">
      <c r="A3622" t="s">
        <v>15143</v>
      </c>
      <c r="B3622" t="s">
        <v>15144</v>
      </c>
      <c r="C3622" s="1" t="str">
        <f t="shared" si="605"/>
        <v>21:0508</v>
      </c>
      <c r="D3622" s="1" t="str">
        <f t="shared" si="609"/>
        <v>21:0169</v>
      </c>
      <c r="E3622" t="s">
        <v>15145</v>
      </c>
      <c r="F3622" t="s">
        <v>15146</v>
      </c>
      <c r="H3622">
        <v>54.367055299999997</v>
      </c>
      <c r="I3622">
        <v>-63.678160200000001</v>
      </c>
      <c r="J3622" s="1" t="str">
        <f t="shared" si="610"/>
        <v>NGR lake sediment grab sample</v>
      </c>
      <c r="K3622" s="1" t="str">
        <f t="shared" si="611"/>
        <v>&lt;177 micron (NGR)</v>
      </c>
      <c r="L3622">
        <v>8</v>
      </c>
      <c r="M3622" t="s">
        <v>230</v>
      </c>
      <c r="N3622">
        <v>158</v>
      </c>
      <c r="O3622" t="s">
        <v>58</v>
      </c>
      <c r="P3622" t="s">
        <v>131</v>
      </c>
      <c r="Q3622" t="s">
        <v>95</v>
      </c>
      <c r="R3622" t="s">
        <v>193</v>
      </c>
      <c r="S3622" t="s">
        <v>119</v>
      </c>
      <c r="T3622" t="s">
        <v>40</v>
      </c>
      <c r="U3622" t="s">
        <v>44</v>
      </c>
      <c r="V3622" t="s">
        <v>121</v>
      </c>
      <c r="W3622" t="s">
        <v>40</v>
      </c>
      <c r="X3622" t="s">
        <v>179</v>
      </c>
      <c r="Y3622" t="s">
        <v>54</v>
      </c>
      <c r="Z3622" t="s">
        <v>263</v>
      </c>
      <c r="AA3622" t="s">
        <v>204</v>
      </c>
      <c r="AB3622" t="s">
        <v>1489</v>
      </c>
      <c r="AC3622" t="s">
        <v>2278</v>
      </c>
      <c r="AD3622" t="s">
        <v>241</v>
      </c>
    </row>
    <row r="3623" spans="1:30" hidden="1" x14ac:dyDescent="0.3">
      <c r="A3623" t="s">
        <v>15147</v>
      </c>
      <c r="B3623" t="s">
        <v>15148</v>
      </c>
      <c r="C3623" s="1" t="str">
        <f t="shared" si="605"/>
        <v>21:0508</v>
      </c>
      <c r="D3623" s="1" t="str">
        <f t="shared" si="609"/>
        <v>21:0169</v>
      </c>
      <c r="E3623" t="s">
        <v>15149</v>
      </c>
      <c r="F3623" t="s">
        <v>15150</v>
      </c>
      <c r="H3623">
        <v>54.345787799999997</v>
      </c>
      <c r="I3623">
        <v>-63.735717399999999</v>
      </c>
      <c r="J3623" s="1" t="str">
        <f t="shared" si="610"/>
        <v>NGR lake sediment grab sample</v>
      </c>
      <c r="K3623" s="1" t="str">
        <f t="shared" si="611"/>
        <v>&lt;177 micron (NGR)</v>
      </c>
      <c r="L3623">
        <v>8</v>
      </c>
      <c r="M3623" t="s">
        <v>238</v>
      </c>
      <c r="N3623">
        <v>159</v>
      </c>
      <c r="O3623" t="s">
        <v>35</v>
      </c>
      <c r="P3623" t="s">
        <v>55</v>
      </c>
      <c r="Q3623" t="s">
        <v>95</v>
      </c>
      <c r="R3623" t="s">
        <v>38</v>
      </c>
      <c r="S3623" t="s">
        <v>136</v>
      </c>
      <c r="T3623" t="s">
        <v>40</v>
      </c>
      <c r="U3623" t="s">
        <v>135</v>
      </c>
      <c r="V3623" t="s">
        <v>133</v>
      </c>
      <c r="W3623" t="s">
        <v>194</v>
      </c>
      <c r="X3623" t="s">
        <v>179</v>
      </c>
      <c r="Y3623" t="s">
        <v>95</v>
      </c>
      <c r="Z3623" t="s">
        <v>67</v>
      </c>
      <c r="AA3623" t="s">
        <v>153</v>
      </c>
      <c r="AB3623" t="s">
        <v>316</v>
      </c>
      <c r="AC3623" t="s">
        <v>620</v>
      </c>
      <c r="AD3623" t="s">
        <v>241</v>
      </c>
    </row>
    <row r="3624" spans="1:30" hidden="1" x14ac:dyDescent="0.3">
      <c r="A3624" t="s">
        <v>15151</v>
      </c>
      <c r="B3624" t="s">
        <v>15152</v>
      </c>
      <c r="C3624" s="1" t="str">
        <f t="shared" si="605"/>
        <v>21:0508</v>
      </c>
      <c r="D3624" s="1" t="str">
        <f t="shared" si="609"/>
        <v>21:0169</v>
      </c>
      <c r="E3624" t="s">
        <v>15153</v>
      </c>
      <c r="F3624" t="s">
        <v>15154</v>
      </c>
      <c r="H3624">
        <v>54.370884599999997</v>
      </c>
      <c r="I3624">
        <v>-63.763424800000003</v>
      </c>
      <c r="J3624" s="1" t="str">
        <f t="shared" si="610"/>
        <v>NGR lake sediment grab sample</v>
      </c>
      <c r="K3624" s="1" t="str">
        <f t="shared" si="611"/>
        <v>&lt;177 micron (NGR)</v>
      </c>
      <c r="L3624">
        <v>8</v>
      </c>
      <c r="M3624" t="s">
        <v>246</v>
      </c>
      <c r="N3624">
        <v>160</v>
      </c>
      <c r="O3624" t="s">
        <v>304</v>
      </c>
      <c r="P3624" t="s">
        <v>68</v>
      </c>
      <c r="Q3624" t="s">
        <v>95</v>
      </c>
      <c r="R3624" t="s">
        <v>176</v>
      </c>
      <c r="S3624" t="s">
        <v>153</v>
      </c>
      <c r="T3624" t="s">
        <v>40</v>
      </c>
      <c r="U3624" t="s">
        <v>211</v>
      </c>
      <c r="V3624" t="s">
        <v>133</v>
      </c>
      <c r="W3624" t="s">
        <v>40</v>
      </c>
      <c r="X3624" t="s">
        <v>43</v>
      </c>
      <c r="Y3624" t="s">
        <v>39</v>
      </c>
      <c r="Z3624" t="s">
        <v>164</v>
      </c>
      <c r="AA3624" t="s">
        <v>135</v>
      </c>
      <c r="AB3624" t="s">
        <v>240</v>
      </c>
      <c r="AC3624" t="s">
        <v>179</v>
      </c>
      <c r="AD3624" t="s">
        <v>214</v>
      </c>
    </row>
    <row r="3625" spans="1:30" hidden="1" x14ac:dyDescent="0.3">
      <c r="A3625" t="s">
        <v>15155</v>
      </c>
      <c r="B3625" t="s">
        <v>15156</v>
      </c>
      <c r="C3625" s="1" t="str">
        <f t="shared" si="605"/>
        <v>21:0508</v>
      </c>
      <c r="D3625" s="1" t="str">
        <f t="shared" si="609"/>
        <v>21:0169</v>
      </c>
      <c r="E3625" t="s">
        <v>15157</v>
      </c>
      <c r="F3625" t="s">
        <v>15158</v>
      </c>
      <c r="H3625">
        <v>54.477845299999998</v>
      </c>
      <c r="I3625">
        <v>-63.6151883</v>
      </c>
      <c r="J3625" s="1" t="str">
        <f t="shared" si="610"/>
        <v>NGR lake sediment grab sample</v>
      </c>
      <c r="K3625" s="1" t="str">
        <f t="shared" si="611"/>
        <v>&lt;177 micron (NGR)</v>
      </c>
      <c r="L3625">
        <v>9</v>
      </c>
      <c r="M3625" t="s">
        <v>34</v>
      </c>
      <c r="N3625">
        <v>161</v>
      </c>
      <c r="O3625" t="s">
        <v>82</v>
      </c>
      <c r="P3625" t="s">
        <v>79</v>
      </c>
      <c r="Q3625" t="s">
        <v>95</v>
      </c>
      <c r="R3625" t="s">
        <v>36</v>
      </c>
      <c r="S3625" t="s">
        <v>153</v>
      </c>
      <c r="T3625" t="s">
        <v>194</v>
      </c>
      <c r="U3625" t="s">
        <v>2422</v>
      </c>
      <c r="V3625" t="s">
        <v>518</v>
      </c>
      <c r="W3625" t="s">
        <v>117</v>
      </c>
      <c r="X3625" t="s">
        <v>43</v>
      </c>
      <c r="Y3625" t="s">
        <v>39</v>
      </c>
      <c r="Z3625" t="s">
        <v>135</v>
      </c>
      <c r="AA3625" t="s">
        <v>258</v>
      </c>
      <c r="AB3625" t="s">
        <v>498</v>
      </c>
      <c r="AC3625" t="s">
        <v>57</v>
      </c>
      <c r="AD3625" t="s">
        <v>58</v>
      </c>
    </row>
    <row r="3626" spans="1:30" hidden="1" x14ac:dyDescent="0.3">
      <c r="A3626" t="s">
        <v>15159</v>
      </c>
      <c r="B3626" t="s">
        <v>15160</v>
      </c>
      <c r="C3626" s="1" t="str">
        <f t="shared" si="605"/>
        <v>21:0508</v>
      </c>
      <c r="D3626" s="1" t="str">
        <f t="shared" si="609"/>
        <v>21:0169</v>
      </c>
      <c r="E3626" t="s">
        <v>15161</v>
      </c>
      <c r="F3626" t="s">
        <v>15162</v>
      </c>
      <c r="H3626">
        <v>54.394467800000001</v>
      </c>
      <c r="I3626">
        <v>-63.7589775</v>
      </c>
      <c r="J3626" s="1" t="str">
        <f t="shared" si="610"/>
        <v>NGR lake sediment grab sample</v>
      </c>
      <c r="K3626" s="1" t="str">
        <f t="shared" si="611"/>
        <v>&lt;177 micron (NGR)</v>
      </c>
      <c r="L3626">
        <v>9</v>
      </c>
      <c r="M3626" t="s">
        <v>76</v>
      </c>
      <c r="N3626">
        <v>162</v>
      </c>
      <c r="O3626" t="s">
        <v>107</v>
      </c>
      <c r="P3626" t="s">
        <v>185</v>
      </c>
      <c r="Q3626" t="s">
        <v>95</v>
      </c>
      <c r="R3626" t="s">
        <v>36</v>
      </c>
      <c r="S3626" t="s">
        <v>130</v>
      </c>
      <c r="T3626" t="s">
        <v>40</v>
      </c>
      <c r="U3626" t="s">
        <v>1612</v>
      </c>
      <c r="V3626" t="s">
        <v>266</v>
      </c>
      <c r="W3626" t="s">
        <v>117</v>
      </c>
      <c r="X3626" t="s">
        <v>43</v>
      </c>
      <c r="Y3626" t="s">
        <v>136</v>
      </c>
      <c r="Z3626" t="s">
        <v>258</v>
      </c>
      <c r="AA3626" t="s">
        <v>58</v>
      </c>
      <c r="AB3626" t="s">
        <v>678</v>
      </c>
      <c r="AC3626" t="s">
        <v>47</v>
      </c>
      <c r="AD3626" t="s">
        <v>83</v>
      </c>
    </row>
    <row r="3627" spans="1:30" hidden="1" x14ac:dyDescent="0.3">
      <c r="A3627" t="s">
        <v>15163</v>
      </c>
      <c r="B3627" t="s">
        <v>15164</v>
      </c>
      <c r="C3627" s="1" t="str">
        <f t="shared" si="605"/>
        <v>21:0508</v>
      </c>
      <c r="D3627" s="1" t="str">
        <f t="shared" si="609"/>
        <v>21:0169</v>
      </c>
      <c r="E3627" t="s">
        <v>15165</v>
      </c>
      <c r="F3627" t="s">
        <v>15166</v>
      </c>
      <c r="H3627">
        <v>54.427087399999998</v>
      </c>
      <c r="I3627">
        <v>-63.752362599999998</v>
      </c>
      <c r="J3627" s="1" t="str">
        <f t="shared" si="610"/>
        <v>NGR lake sediment grab sample</v>
      </c>
      <c r="K3627" s="1" t="str">
        <f t="shared" si="611"/>
        <v>&lt;177 micron (NGR)</v>
      </c>
      <c r="L3627">
        <v>9</v>
      </c>
      <c r="M3627" t="s">
        <v>91</v>
      </c>
      <c r="N3627">
        <v>163</v>
      </c>
      <c r="O3627" t="s">
        <v>257</v>
      </c>
      <c r="P3627" t="s">
        <v>185</v>
      </c>
      <c r="Q3627" t="s">
        <v>95</v>
      </c>
      <c r="R3627" t="s">
        <v>256</v>
      </c>
      <c r="S3627" t="s">
        <v>131</v>
      </c>
      <c r="T3627" t="s">
        <v>40</v>
      </c>
      <c r="U3627" t="s">
        <v>2422</v>
      </c>
      <c r="V3627" t="s">
        <v>47</v>
      </c>
      <c r="W3627" t="s">
        <v>40</v>
      </c>
      <c r="X3627" t="s">
        <v>43</v>
      </c>
      <c r="Y3627" t="s">
        <v>95</v>
      </c>
      <c r="Z3627" t="s">
        <v>134</v>
      </c>
      <c r="AA3627" t="s">
        <v>214</v>
      </c>
      <c r="AB3627" t="s">
        <v>205</v>
      </c>
      <c r="AC3627" t="s">
        <v>144</v>
      </c>
      <c r="AD3627" t="s">
        <v>196</v>
      </c>
    </row>
    <row r="3628" spans="1:30" hidden="1" x14ac:dyDescent="0.3">
      <c r="A3628" t="s">
        <v>15167</v>
      </c>
      <c r="B3628" t="s">
        <v>15168</v>
      </c>
      <c r="C3628" s="1" t="str">
        <f t="shared" si="605"/>
        <v>21:0508</v>
      </c>
      <c r="D3628" s="1" t="str">
        <f t="shared" si="609"/>
        <v>21:0169</v>
      </c>
      <c r="E3628" t="s">
        <v>15169</v>
      </c>
      <c r="F3628" t="s">
        <v>15170</v>
      </c>
      <c r="H3628">
        <v>54.487628299999997</v>
      </c>
      <c r="I3628">
        <v>-63.599663900000003</v>
      </c>
      <c r="J3628" s="1" t="str">
        <f t="shared" si="610"/>
        <v>NGR lake sediment grab sample</v>
      </c>
      <c r="K3628" s="1" t="str">
        <f t="shared" si="611"/>
        <v>&lt;177 micron (NGR)</v>
      </c>
      <c r="L3628">
        <v>9</v>
      </c>
      <c r="M3628" t="s">
        <v>102</v>
      </c>
      <c r="N3628">
        <v>164</v>
      </c>
      <c r="O3628" t="s">
        <v>263</v>
      </c>
      <c r="P3628" t="s">
        <v>37</v>
      </c>
      <c r="Q3628" t="s">
        <v>95</v>
      </c>
      <c r="R3628" t="s">
        <v>131</v>
      </c>
      <c r="S3628" t="s">
        <v>37</v>
      </c>
      <c r="T3628" t="s">
        <v>40</v>
      </c>
      <c r="U3628" t="s">
        <v>214</v>
      </c>
      <c r="V3628" t="s">
        <v>1027</v>
      </c>
      <c r="W3628" t="s">
        <v>40</v>
      </c>
      <c r="X3628" t="s">
        <v>43</v>
      </c>
      <c r="Y3628" t="s">
        <v>37</v>
      </c>
      <c r="Z3628" t="s">
        <v>67</v>
      </c>
      <c r="AA3628" t="s">
        <v>134</v>
      </c>
      <c r="AB3628" t="s">
        <v>1014</v>
      </c>
      <c r="AC3628" t="s">
        <v>70</v>
      </c>
      <c r="AD3628" t="s">
        <v>203</v>
      </c>
    </row>
    <row r="3629" spans="1:30" hidden="1" x14ac:dyDescent="0.3">
      <c r="A3629" t="s">
        <v>15171</v>
      </c>
      <c r="B3629" t="s">
        <v>15172</v>
      </c>
      <c r="C3629" s="1" t="str">
        <f t="shared" si="605"/>
        <v>21:0508</v>
      </c>
      <c r="D3629" s="1" t="str">
        <f t="shared" si="609"/>
        <v>21:0169</v>
      </c>
      <c r="E3629" t="s">
        <v>15157</v>
      </c>
      <c r="F3629" t="s">
        <v>15173</v>
      </c>
      <c r="H3629">
        <v>54.477845299999998</v>
      </c>
      <c r="I3629">
        <v>-63.6151883</v>
      </c>
      <c r="J3629" s="1" t="str">
        <f t="shared" si="610"/>
        <v>NGR lake sediment grab sample</v>
      </c>
      <c r="K3629" s="1" t="str">
        <f t="shared" si="611"/>
        <v>&lt;177 micron (NGR)</v>
      </c>
      <c r="L3629">
        <v>9</v>
      </c>
      <c r="M3629" t="s">
        <v>52</v>
      </c>
      <c r="N3629">
        <v>165</v>
      </c>
      <c r="O3629" t="s">
        <v>1139</v>
      </c>
      <c r="P3629" t="s">
        <v>153</v>
      </c>
      <c r="Q3629" t="s">
        <v>95</v>
      </c>
      <c r="R3629" t="s">
        <v>67</v>
      </c>
      <c r="S3629" t="s">
        <v>92</v>
      </c>
      <c r="T3629" t="s">
        <v>40</v>
      </c>
      <c r="U3629" t="s">
        <v>2422</v>
      </c>
      <c r="V3629" t="s">
        <v>42</v>
      </c>
      <c r="W3629" t="s">
        <v>194</v>
      </c>
      <c r="X3629" t="s">
        <v>43</v>
      </c>
      <c r="Y3629" t="s">
        <v>55</v>
      </c>
      <c r="Z3629" t="s">
        <v>263</v>
      </c>
      <c r="AA3629" t="s">
        <v>58</v>
      </c>
      <c r="AB3629" t="s">
        <v>571</v>
      </c>
      <c r="AC3629" t="s">
        <v>57</v>
      </c>
      <c r="AD3629" t="s">
        <v>44</v>
      </c>
    </row>
    <row r="3630" spans="1:30" hidden="1" x14ac:dyDescent="0.3">
      <c r="A3630" t="s">
        <v>15174</v>
      </c>
      <c r="B3630" t="s">
        <v>15175</v>
      </c>
      <c r="C3630" s="1" t="str">
        <f t="shared" si="605"/>
        <v>21:0508</v>
      </c>
      <c r="D3630" s="1" t="str">
        <f t="shared" si="609"/>
        <v>21:0169</v>
      </c>
      <c r="E3630" t="s">
        <v>15157</v>
      </c>
      <c r="F3630" t="s">
        <v>15176</v>
      </c>
      <c r="H3630">
        <v>54.477845299999998</v>
      </c>
      <c r="I3630">
        <v>-63.6151883</v>
      </c>
      <c r="J3630" s="1" t="str">
        <f t="shared" si="610"/>
        <v>NGR lake sediment grab sample</v>
      </c>
      <c r="K3630" s="1" t="str">
        <f t="shared" si="611"/>
        <v>&lt;177 micron (NGR)</v>
      </c>
      <c r="L3630">
        <v>9</v>
      </c>
      <c r="M3630" t="s">
        <v>65</v>
      </c>
      <c r="N3630">
        <v>166</v>
      </c>
      <c r="O3630" t="s">
        <v>810</v>
      </c>
      <c r="P3630" t="s">
        <v>92</v>
      </c>
      <c r="Q3630" t="s">
        <v>95</v>
      </c>
      <c r="R3630" t="s">
        <v>54</v>
      </c>
      <c r="S3630" t="s">
        <v>153</v>
      </c>
      <c r="T3630" t="s">
        <v>40</v>
      </c>
      <c r="U3630" t="s">
        <v>3952</v>
      </c>
      <c r="V3630" t="s">
        <v>42</v>
      </c>
      <c r="W3630" t="s">
        <v>194</v>
      </c>
      <c r="X3630" t="s">
        <v>43</v>
      </c>
      <c r="Y3630" t="s">
        <v>55</v>
      </c>
      <c r="Z3630" t="s">
        <v>263</v>
      </c>
      <c r="AA3630" t="s">
        <v>58</v>
      </c>
      <c r="AB3630" t="s">
        <v>1932</v>
      </c>
      <c r="AC3630" t="s">
        <v>57</v>
      </c>
      <c r="AD3630" t="s">
        <v>258</v>
      </c>
    </row>
    <row r="3631" spans="1:30" hidden="1" x14ac:dyDescent="0.3">
      <c r="A3631" t="s">
        <v>15177</v>
      </c>
      <c r="B3631" t="s">
        <v>15178</v>
      </c>
      <c r="C3631" s="1" t="str">
        <f t="shared" si="605"/>
        <v>21:0508</v>
      </c>
      <c r="D3631" s="1" t="str">
        <f t="shared" si="609"/>
        <v>21:0169</v>
      </c>
      <c r="E3631" t="s">
        <v>15179</v>
      </c>
      <c r="F3631" t="s">
        <v>15180</v>
      </c>
      <c r="H3631">
        <v>54.4927116</v>
      </c>
      <c r="I3631">
        <v>-63.633520099999998</v>
      </c>
      <c r="J3631" s="1" t="str">
        <f t="shared" si="610"/>
        <v>NGR lake sediment grab sample</v>
      </c>
      <c r="K3631" s="1" t="str">
        <f t="shared" si="611"/>
        <v>&lt;177 micron (NGR)</v>
      </c>
      <c r="L3631">
        <v>9</v>
      </c>
      <c r="M3631" t="s">
        <v>113</v>
      </c>
      <c r="N3631">
        <v>167</v>
      </c>
      <c r="O3631" t="s">
        <v>477</v>
      </c>
      <c r="P3631" t="s">
        <v>38</v>
      </c>
      <c r="Q3631" t="s">
        <v>95</v>
      </c>
      <c r="R3631" t="s">
        <v>92</v>
      </c>
      <c r="S3631" t="s">
        <v>39</v>
      </c>
      <c r="T3631" t="s">
        <v>40</v>
      </c>
      <c r="U3631" t="s">
        <v>67</v>
      </c>
      <c r="V3631" t="s">
        <v>748</v>
      </c>
      <c r="W3631" t="s">
        <v>40</v>
      </c>
      <c r="X3631" t="s">
        <v>43</v>
      </c>
      <c r="Y3631" t="s">
        <v>55</v>
      </c>
      <c r="Z3631" t="s">
        <v>2369</v>
      </c>
      <c r="AA3631" t="s">
        <v>134</v>
      </c>
      <c r="AB3631" t="s">
        <v>2065</v>
      </c>
      <c r="AC3631" t="s">
        <v>60</v>
      </c>
      <c r="AD3631" t="s">
        <v>214</v>
      </c>
    </row>
    <row r="3632" spans="1:30" hidden="1" x14ac:dyDescent="0.3">
      <c r="A3632" t="s">
        <v>15181</v>
      </c>
      <c r="B3632" t="s">
        <v>15182</v>
      </c>
      <c r="C3632" s="1" t="str">
        <f t="shared" si="605"/>
        <v>21:0508</v>
      </c>
      <c r="D3632" s="1" t="str">
        <f t="shared" si="609"/>
        <v>21:0169</v>
      </c>
      <c r="E3632" t="s">
        <v>15183</v>
      </c>
      <c r="F3632" t="s">
        <v>15184</v>
      </c>
      <c r="H3632">
        <v>54.4794099</v>
      </c>
      <c r="I3632">
        <v>-63.667241599999997</v>
      </c>
      <c r="J3632" s="1" t="str">
        <f t="shared" si="610"/>
        <v>NGR lake sediment grab sample</v>
      </c>
      <c r="K3632" s="1" t="str">
        <f t="shared" si="611"/>
        <v>&lt;177 micron (NGR)</v>
      </c>
      <c r="L3632">
        <v>9</v>
      </c>
      <c r="M3632" t="s">
        <v>127</v>
      </c>
      <c r="N3632">
        <v>168</v>
      </c>
      <c r="O3632" t="s">
        <v>129</v>
      </c>
      <c r="P3632" t="s">
        <v>131</v>
      </c>
      <c r="Q3632" t="s">
        <v>95</v>
      </c>
      <c r="R3632" t="s">
        <v>185</v>
      </c>
      <c r="S3632" t="s">
        <v>38</v>
      </c>
      <c r="T3632" t="s">
        <v>40</v>
      </c>
      <c r="U3632" t="s">
        <v>44</v>
      </c>
      <c r="V3632" t="s">
        <v>144</v>
      </c>
      <c r="W3632" t="s">
        <v>40</v>
      </c>
      <c r="X3632" t="s">
        <v>43</v>
      </c>
      <c r="Y3632" t="s">
        <v>95</v>
      </c>
      <c r="Z3632" t="s">
        <v>67</v>
      </c>
      <c r="AA3632" t="s">
        <v>204</v>
      </c>
      <c r="AB3632" t="s">
        <v>621</v>
      </c>
      <c r="AC3632" t="s">
        <v>144</v>
      </c>
      <c r="AD3632" t="s">
        <v>115</v>
      </c>
    </row>
    <row r="3633" spans="1:30" hidden="1" x14ac:dyDescent="0.3">
      <c r="A3633" t="s">
        <v>15185</v>
      </c>
      <c r="B3633" t="s">
        <v>15186</v>
      </c>
      <c r="C3633" s="1" t="str">
        <f t="shared" si="605"/>
        <v>21:0508</v>
      </c>
      <c r="D3633" s="1" t="str">
        <f t="shared" si="609"/>
        <v>21:0169</v>
      </c>
      <c r="E3633" t="s">
        <v>15187</v>
      </c>
      <c r="F3633" t="s">
        <v>15188</v>
      </c>
      <c r="H3633">
        <v>54.491664100000001</v>
      </c>
      <c r="I3633">
        <v>-63.675761899999998</v>
      </c>
      <c r="J3633" s="1" t="str">
        <f t="shared" si="610"/>
        <v>NGR lake sediment grab sample</v>
      </c>
      <c r="K3633" s="1" t="str">
        <f t="shared" si="611"/>
        <v>&lt;177 micron (NGR)</v>
      </c>
      <c r="L3633">
        <v>9</v>
      </c>
      <c r="M3633" t="s">
        <v>142</v>
      </c>
      <c r="N3633">
        <v>169</v>
      </c>
      <c r="O3633" t="s">
        <v>391</v>
      </c>
      <c r="P3633" t="s">
        <v>54</v>
      </c>
      <c r="Q3633" t="s">
        <v>95</v>
      </c>
      <c r="R3633" t="s">
        <v>256</v>
      </c>
      <c r="S3633" t="s">
        <v>68</v>
      </c>
      <c r="T3633" t="s">
        <v>40</v>
      </c>
      <c r="U3633" t="s">
        <v>576</v>
      </c>
      <c r="V3633" t="s">
        <v>390</v>
      </c>
      <c r="W3633" t="s">
        <v>117</v>
      </c>
      <c r="X3633" t="s">
        <v>43</v>
      </c>
      <c r="Y3633" t="s">
        <v>39</v>
      </c>
      <c r="Z3633" t="s">
        <v>185</v>
      </c>
      <c r="AA3633" t="s">
        <v>135</v>
      </c>
      <c r="AB3633" t="s">
        <v>477</v>
      </c>
      <c r="AC3633" t="s">
        <v>239</v>
      </c>
      <c r="AD3633" t="s">
        <v>44</v>
      </c>
    </row>
    <row r="3634" spans="1:30" hidden="1" x14ac:dyDescent="0.3">
      <c r="A3634" t="s">
        <v>15189</v>
      </c>
      <c r="B3634" t="s">
        <v>15190</v>
      </c>
      <c r="C3634" s="1" t="str">
        <f t="shared" si="605"/>
        <v>21:0508</v>
      </c>
      <c r="D3634" s="1" t="str">
        <f t="shared" si="609"/>
        <v>21:0169</v>
      </c>
      <c r="E3634" t="s">
        <v>15191</v>
      </c>
      <c r="F3634" t="s">
        <v>15192</v>
      </c>
      <c r="H3634">
        <v>54.487213699999998</v>
      </c>
      <c r="I3634">
        <v>-63.7445393</v>
      </c>
      <c r="J3634" s="1" t="str">
        <f t="shared" si="610"/>
        <v>NGR lake sediment grab sample</v>
      </c>
      <c r="K3634" s="1" t="str">
        <f t="shared" si="611"/>
        <v>&lt;177 micron (NGR)</v>
      </c>
      <c r="L3634">
        <v>9</v>
      </c>
      <c r="M3634" t="s">
        <v>150</v>
      </c>
      <c r="N3634">
        <v>170</v>
      </c>
      <c r="O3634" t="s">
        <v>44</v>
      </c>
      <c r="P3634" t="s">
        <v>131</v>
      </c>
      <c r="Q3634" t="s">
        <v>95</v>
      </c>
      <c r="R3634" t="s">
        <v>153</v>
      </c>
      <c r="S3634" t="s">
        <v>68</v>
      </c>
      <c r="T3634" t="s">
        <v>40</v>
      </c>
      <c r="U3634" t="s">
        <v>83</v>
      </c>
      <c r="V3634" t="s">
        <v>60</v>
      </c>
      <c r="W3634" t="s">
        <v>194</v>
      </c>
      <c r="X3634" t="s">
        <v>43</v>
      </c>
      <c r="Y3634" t="s">
        <v>39</v>
      </c>
      <c r="Z3634" t="s">
        <v>337</v>
      </c>
      <c r="AA3634" t="s">
        <v>135</v>
      </c>
      <c r="AB3634" t="s">
        <v>2747</v>
      </c>
      <c r="AC3634" t="s">
        <v>57</v>
      </c>
      <c r="AD3634" t="s">
        <v>44</v>
      </c>
    </row>
    <row r="3635" spans="1:30" hidden="1" x14ac:dyDescent="0.3">
      <c r="A3635" t="s">
        <v>15193</v>
      </c>
      <c r="B3635" t="s">
        <v>15194</v>
      </c>
      <c r="C3635" s="1" t="str">
        <f t="shared" si="605"/>
        <v>21:0508</v>
      </c>
      <c r="D3635" s="1" t="str">
        <f t="shared" si="609"/>
        <v>21:0169</v>
      </c>
      <c r="E3635" t="s">
        <v>15195</v>
      </c>
      <c r="F3635" t="s">
        <v>15196</v>
      </c>
      <c r="H3635">
        <v>54.483855699999999</v>
      </c>
      <c r="I3635">
        <v>-63.7810609</v>
      </c>
      <c r="J3635" s="1" t="str">
        <f t="shared" si="610"/>
        <v>NGR lake sediment grab sample</v>
      </c>
      <c r="K3635" s="1" t="str">
        <f t="shared" si="611"/>
        <v>&lt;177 micron (NGR)</v>
      </c>
      <c r="L3635">
        <v>9</v>
      </c>
      <c r="M3635" t="s">
        <v>175</v>
      </c>
      <c r="N3635">
        <v>171</v>
      </c>
      <c r="O3635" t="s">
        <v>211</v>
      </c>
      <c r="P3635" t="s">
        <v>92</v>
      </c>
      <c r="Q3635" t="s">
        <v>95</v>
      </c>
      <c r="R3635" t="s">
        <v>176</v>
      </c>
      <c r="S3635" t="s">
        <v>38</v>
      </c>
      <c r="T3635" t="s">
        <v>40</v>
      </c>
      <c r="U3635" t="s">
        <v>115</v>
      </c>
      <c r="V3635" t="s">
        <v>42</v>
      </c>
      <c r="W3635" t="s">
        <v>117</v>
      </c>
      <c r="X3635" t="s">
        <v>43</v>
      </c>
      <c r="Y3635" t="s">
        <v>39</v>
      </c>
      <c r="Z3635" t="s">
        <v>134</v>
      </c>
      <c r="AA3635" t="s">
        <v>58</v>
      </c>
      <c r="AB3635" t="s">
        <v>294</v>
      </c>
      <c r="AC3635" t="s">
        <v>42</v>
      </c>
      <c r="AD3635" t="s">
        <v>258</v>
      </c>
    </row>
    <row r="3636" spans="1:30" hidden="1" x14ac:dyDescent="0.3">
      <c r="A3636" t="s">
        <v>15197</v>
      </c>
      <c r="B3636" t="s">
        <v>15198</v>
      </c>
      <c r="C3636" s="1" t="str">
        <f t="shared" si="605"/>
        <v>21:0508</v>
      </c>
      <c r="D3636" s="1" t="str">
        <f t="shared" si="609"/>
        <v>21:0169</v>
      </c>
      <c r="E3636" t="s">
        <v>15199</v>
      </c>
      <c r="F3636" t="s">
        <v>15200</v>
      </c>
      <c r="H3636">
        <v>54.456178299999998</v>
      </c>
      <c r="I3636">
        <v>-63.777821799999998</v>
      </c>
      <c r="J3636" s="1" t="str">
        <f t="shared" si="610"/>
        <v>NGR lake sediment grab sample</v>
      </c>
      <c r="K3636" s="1" t="str">
        <f t="shared" si="611"/>
        <v>&lt;177 micron (NGR)</v>
      </c>
      <c r="L3636">
        <v>9</v>
      </c>
      <c r="M3636" t="s">
        <v>184</v>
      </c>
      <c r="N3636">
        <v>172</v>
      </c>
      <c r="O3636" t="s">
        <v>44</v>
      </c>
      <c r="P3636" t="s">
        <v>202</v>
      </c>
      <c r="Q3636" t="s">
        <v>95</v>
      </c>
      <c r="R3636" t="s">
        <v>131</v>
      </c>
      <c r="S3636" t="s">
        <v>38</v>
      </c>
      <c r="T3636" t="s">
        <v>40</v>
      </c>
      <c r="U3636" t="s">
        <v>83</v>
      </c>
      <c r="V3636" t="s">
        <v>133</v>
      </c>
      <c r="W3636" t="s">
        <v>40</v>
      </c>
      <c r="X3636" t="s">
        <v>43</v>
      </c>
      <c r="Y3636" t="s">
        <v>39</v>
      </c>
      <c r="Z3636" t="s">
        <v>204</v>
      </c>
      <c r="AA3636" t="s">
        <v>44</v>
      </c>
      <c r="AB3636" t="s">
        <v>2747</v>
      </c>
      <c r="AC3636" t="s">
        <v>598</v>
      </c>
      <c r="AD3636" t="s">
        <v>44</v>
      </c>
    </row>
    <row r="3637" spans="1:30" hidden="1" x14ac:dyDescent="0.3">
      <c r="A3637" t="s">
        <v>15201</v>
      </c>
      <c r="B3637" t="s">
        <v>15202</v>
      </c>
      <c r="C3637" s="1" t="str">
        <f t="shared" si="605"/>
        <v>21:0508</v>
      </c>
      <c r="D3637" s="1" t="str">
        <f t="shared" si="609"/>
        <v>21:0169</v>
      </c>
      <c r="E3637" t="s">
        <v>15203</v>
      </c>
      <c r="F3637" t="s">
        <v>15204</v>
      </c>
      <c r="H3637">
        <v>54.459688399999997</v>
      </c>
      <c r="I3637">
        <v>-63.747204000000004</v>
      </c>
      <c r="J3637" s="1" t="str">
        <f t="shared" si="610"/>
        <v>NGR lake sediment grab sample</v>
      </c>
      <c r="K3637" s="1" t="str">
        <f t="shared" si="611"/>
        <v>&lt;177 micron (NGR)</v>
      </c>
      <c r="L3637">
        <v>9</v>
      </c>
      <c r="M3637" t="s">
        <v>191</v>
      </c>
      <c r="N3637">
        <v>173</v>
      </c>
      <c r="O3637" t="s">
        <v>45</v>
      </c>
      <c r="P3637" t="s">
        <v>79</v>
      </c>
      <c r="Q3637" t="s">
        <v>95</v>
      </c>
      <c r="R3637" t="s">
        <v>131</v>
      </c>
      <c r="S3637" t="s">
        <v>131</v>
      </c>
      <c r="T3637" t="s">
        <v>194</v>
      </c>
      <c r="U3637" t="s">
        <v>392</v>
      </c>
      <c r="V3637" t="s">
        <v>1027</v>
      </c>
      <c r="W3637" t="s">
        <v>117</v>
      </c>
      <c r="X3637" t="s">
        <v>43</v>
      </c>
      <c r="Y3637" t="s">
        <v>95</v>
      </c>
      <c r="Z3637" t="s">
        <v>67</v>
      </c>
      <c r="AA3637" t="s">
        <v>83</v>
      </c>
      <c r="AB3637" t="s">
        <v>519</v>
      </c>
      <c r="AC3637" t="s">
        <v>144</v>
      </c>
      <c r="AD3637" t="s">
        <v>258</v>
      </c>
    </row>
    <row r="3638" spans="1:30" hidden="1" x14ac:dyDescent="0.3">
      <c r="A3638" t="s">
        <v>15205</v>
      </c>
      <c r="B3638" t="s">
        <v>15206</v>
      </c>
      <c r="C3638" s="1" t="str">
        <f t="shared" si="605"/>
        <v>21:0508</v>
      </c>
      <c r="D3638" s="1" t="str">
        <f t="shared" si="609"/>
        <v>21:0169</v>
      </c>
      <c r="E3638" t="s">
        <v>15207</v>
      </c>
      <c r="F3638" t="s">
        <v>15208</v>
      </c>
      <c r="H3638">
        <v>54.4251103</v>
      </c>
      <c r="I3638">
        <v>-63.818300800000003</v>
      </c>
      <c r="J3638" s="1" t="str">
        <f t="shared" si="610"/>
        <v>NGR lake sediment grab sample</v>
      </c>
      <c r="K3638" s="1" t="str">
        <f t="shared" si="611"/>
        <v>&lt;177 micron (NGR)</v>
      </c>
      <c r="L3638">
        <v>9</v>
      </c>
      <c r="M3638" t="s">
        <v>201</v>
      </c>
      <c r="N3638">
        <v>174</v>
      </c>
      <c r="O3638" t="s">
        <v>864</v>
      </c>
      <c r="P3638" t="s">
        <v>92</v>
      </c>
      <c r="Q3638" t="s">
        <v>95</v>
      </c>
      <c r="R3638" t="s">
        <v>176</v>
      </c>
      <c r="S3638" t="s">
        <v>79</v>
      </c>
      <c r="T3638" t="s">
        <v>40</v>
      </c>
      <c r="U3638" t="s">
        <v>122</v>
      </c>
      <c r="V3638" t="s">
        <v>351</v>
      </c>
      <c r="W3638" t="s">
        <v>144</v>
      </c>
      <c r="X3638" t="s">
        <v>43</v>
      </c>
      <c r="Y3638" t="s">
        <v>95</v>
      </c>
      <c r="Z3638" t="s">
        <v>35</v>
      </c>
      <c r="AA3638" t="s">
        <v>58</v>
      </c>
      <c r="AB3638" t="s">
        <v>1378</v>
      </c>
      <c r="AC3638" t="s">
        <v>57</v>
      </c>
      <c r="AD3638" t="s">
        <v>409</v>
      </c>
    </row>
    <row r="3639" spans="1:30" hidden="1" x14ac:dyDescent="0.3">
      <c r="A3639" t="s">
        <v>15209</v>
      </c>
      <c r="B3639" t="s">
        <v>15210</v>
      </c>
      <c r="C3639" s="1" t="str">
        <f t="shared" si="605"/>
        <v>21:0508</v>
      </c>
      <c r="D3639" s="1" t="str">
        <f t="shared" si="609"/>
        <v>21:0169</v>
      </c>
      <c r="E3639" t="s">
        <v>15211</v>
      </c>
      <c r="F3639" t="s">
        <v>15212</v>
      </c>
      <c r="H3639">
        <v>54.402246699999999</v>
      </c>
      <c r="I3639">
        <v>-63.8104066</v>
      </c>
      <c r="J3639" s="1" t="str">
        <f t="shared" si="610"/>
        <v>NGR lake sediment grab sample</v>
      </c>
      <c r="K3639" s="1" t="str">
        <f t="shared" si="611"/>
        <v>&lt;177 micron (NGR)</v>
      </c>
      <c r="L3639">
        <v>9</v>
      </c>
      <c r="M3639" t="s">
        <v>210</v>
      </c>
      <c r="N3639">
        <v>175</v>
      </c>
      <c r="O3639" t="s">
        <v>1175</v>
      </c>
      <c r="P3639" t="s">
        <v>202</v>
      </c>
      <c r="Q3639" t="s">
        <v>95</v>
      </c>
      <c r="R3639" t="s">
        <v>193</v>
      </c>
      <c r="S3639" t="s">
        <v>79</v>
      </c>
      <c r="T3639" t="s">
        <v>40</v>
      </c>
      <c r="U3639" t="s">
        <v>203</v>
      </c>
      <c r="V3639" t="s">
        <v>39</v>
      </c>
      <c r="W3639" t="s">
        <v>194</v>
      </c>
      <c r="X3639" t="s">
        <v>43</v>
      </c>
      <c r="Y3639" t="s">
        <v>55</v>
      </c>
      <c r="Z3639" t="s">
        <v>135</v>
      </c>
      <c r="AA3639" t="s">
        <v>214</v>
      </c>
      <c r="AB3639" t="s">
        <v>1512</v>
      </c>
      <c r="AC3639" t="s">
        <v>106</v>
      </c>
      <c r="AD3639" t="s">
        <v>409</v>
      </c>
    </row>
    <row r="3640" spans="1:30" hidden="1" x14ac:dyDescent="0.3">
      <c r="A3640" t="s">
        <v>15213</v>
      </c>
      <c r="B3640" t="s">
        <v>15214</v>
      </c>
      <c r="C3640" s="1" t="str">
        <f t="shared" si="605"/>
        <v>21:0508</v>
      </c>
      <c r="D3640" s="1" t="str">
        <f>HYPERLINK("http://geochem.nrcan.gc.ca/cdogs/content/svy/svy_e.htm", "")</f>
        <v/>
      </c>
      <c r="G3640" s="1" t="str">
        <f>HYPERLINK("http://geochem.nrcan.gc.ca/cdogs/content/cr_/cr_00047_e.htm", "47")</f>
        <v>47</v>
      </c>
      <c r="J3640" t="s">
        <v>161</v>
      </c>
      <c r="K3640" t="s">
        <v>162</v>
      </c>
      <c r="L3640">
        <v>9</v>
      </c>
      <c r="M3640" t="s">
        <v>163</v>
      </c>
      <c r="N3640">
        <v>176</v>
      </c>
      <c r="O3640" t="s">
        <v>1139</v>
      </c>
      <c r="P3640" t="s">
        <v>397</v>
      </c>
      <c r="Q3640" t="s">
        <v>185</v>
      </c>
      <c r="R3640" t="s">
        <v>256</v>
      </c>
      <c r="S3640" t="s">
        <v>176</v>
      </c>
      <c r="T3640" t="s">
        <v>40</v>
      </c>
      <c r="U3640" t="s">
        <v>14542</v>
      </c>
      <c r="V3640" t="s">
        <v>85</v>
      </c>
      <c r="W3640" t="s">
        <v>194</v>
      </c>
      <c r="X3640" t="s">
        <v>486</v>
      </c>
      <c r="Y3640" t="s">
        <v>38</v>
      </c>
      <c r="Z3640" t="s">
        <v>135</v>
      </c>
      <c r="AA3640" t="s">
        <v>135</v>
      </c>
      <c r="AB3640" t="s">
        <v>854</v>
      </c>
      <c r="AC3640" t="s">
        <v>848</v>
      </c>
      <c r="AD3640" t="s">
        <v>2471</v>
      </c>
    </row>
    <row r="3641" spans="1:30" hidden="1" x14ac:dyDescent="0.3">
      <c r="A3641" t="s">
        <v>15215</v>
      </c>
      <c r="B3641" t="s">
        <v>15216</v>
      </c>
      <c r="C3641" s="1" t="str">
        <f t="shared" si="605"/>
        <v>21:0508</v>
      </c>
      <c r="D3641" s="1" t="str">
        <f t="shared" ref="D3641:D3649" si="612">HYPERLINK("http://geochem.nrcan.gc.ca/cdogs/content/svy/svy210169_e.htm", "21:0169")</f>
        <v>21:0169</v>
      </c>
      <c r="E3641" t="s">
        <v>15217</v>
      </c>
      <c r="F3641" t="s">
        <v>15218</v>
      </c>
      <c r="H3641">
        <v>54.371122100000001</v>
      </c>
      <c r="I3641">
        <v>-63.816107100000004</v>
      </c>
      <c r="J3641" s="1" t="str">
        <f t="shared" ref="J3641:J3649" si="613">HYPERLINK("http://geochem.nrcan.gc.ca/cdogs/content/kwd/kwd020027_e.htm", "NGR lake sediment grab sample")</f>
        <v>NGR lake sediment grab sample</v>
      </c>
      <c r="K3641" s="1" t="str">
        <f t="shared" ref="K3641:K3649" si="614">HYPERLINK("http://geochem.nrcan.gc.ca/cdogs/content/kwd/kwd080006_e.htm", "&lt;177 micron (NGR)")</f>
        <v>&lt;177 micron (NGR)</v>
      </c>
      <c r="L3641">
        <v>9</v>
      </c>
      <c r="M3641" t="s">
        <v>221</v>
      </c>
      <c r="N3641">
        <v>177</v>
      </c>
      <c r="O3641" t="s">
        <v>391</v>
      </c>
      <c r="P3641" t="s">
        <v>38</v>
      </c>
      <c r="Q3641" t="s">
        <v>38</v>
      </c>
      <c r="R3641" t="s">
        <v>202</v>
      </c>
      <c r="S3641" t="s">
        <v>68</v>
      </c>
      <c r="T3641" t="s">
        <v>40</v>
      </c>
      <c r="U3641" t="s">
        <v>257</v>
      </c>
      <c r="V3641" t="s">
        <v>179</v>
      </c>
      <c r="W3641" t="s">
        <v>40</v>
      </c>
      <c r="X3641" t="s">
        <v>179</v>
      </c>
      <c r="Y3641" t="s">
        <v>39</v>
      </c>
      <c r="Z3641" t="s">
        <v>35</v>
      </c>
      <c r="AA3641" t="s">
        <v>214</v>
      </c>
      <c r="AB3641" t="s">
        <v>2003</v>
      </c>
      <c r="AC3641" t="s">
        <v>106</v>
      </c>
      <c r="AD3641" t="s">
        <v>61</v>
      </c>
    </row>
    <row r="3642" spans="1:30" hidden="1" x14ac:dyDescent="0.3">
      <c r="A3642" t="s">
        <v>15219</v>
      </c>
      <c r="B3642" t="s">
        <v>15220</v>
      </c>
      <c r="C3642" s="1" t="str">
        <f t="shared" si="605"/>
        <v>21:0508</v>
      </c>
      <c r="D3642" s="1" t="str">
        <f t="shared" si="612"/>
        <v>21:0169</v>
      </c>
      <c r="E3642" t="s">
        <v>15221</v>
      </c>
      <c r="F3642" t="s">
        <v>15222</v>
      </c>
      <c r="H3642">
        <v>54.340668299999997</v>
      </c>
      <c r="I3642">
        <v>-63.807645399999998</v>
      </c>
      <c r="J3642" s="1" t="str">
        <f t="shared" si="613"/>
        <v>NGR lake sediment grab sample</v>
      </c>
      <c r="K3642" s="1" t="str">
        <f t="shared" si="614"/>
        <v>&lt;177 micron (NGR)</v>
      </c>
      <c r="L3642">
        <v>9</v>
      </c>
      <c r="M3642" t="s">
        <v>230</v>
      </c>
      <c r="N3642">
        <v>178</v>
      </c>
      <c r="O3642" t="s">
        <v>510</v>
      </c>
      <c r="P3642" t="s">
        <v>38</v>
      </c>
      <c r="Q3642" t="s">
        <v>95</v>
      </c>
      <c r="R3642" t="s">
        <v>202</v>
      </c>
      <c r="S3642" t="s">
        <v>38</v>
      </c>
      <c r="T3642" t="s">
        <v>40</v>
      </c>
      <c r="U3642" t="s">
        <v>337</v>
      </c>
      <c r="V3642" t="s">
        <v>144</v>
      </c>
      <c r="W3642" t="s">
        <v>194</v>
      </c>
      <c r="X3642" t="s">
        <v>179</v>
      </c>
      <c r="Y3642" t="s">
        <v>39</v>
      </c>
      <c r="Z3642" t="s">
        <v>67</v>
      </c>
      <c r="AA3642" t="s">
        <v>58</v>
      </c>
      <c r="AB3642" t="s">
        <v>397</v>
      </c>
      <c r="AC3642" t="s">
        <v>947</v>
      </c>
      <c r="AD3642" t="s">
        <v>58</v>
      </c>
    </row>
    <row r="3643" spans="1:30" hidden="1" x14ac:dyDescent="0.3">
      <c r="A3643" t="s">
        <v>15223</v>
      </c>
      <c r="B3643" t="s">
        <v>15224</v>
      </c>
      <c r="C3643" s="1" t="str">
        <f t="shared" si="605"/>
        <v>21:0508</v>
      </c>
      <c r="D3643" s="1" t="str">
        <f t="shared" si="612"/>
        <v>21:0169</v>
      </c>
      <c r="E3643" t="s">
        <v>15225</v>
      </c>
      <c r="F3643" t="s">
        <v>15226</v>
      </c>
      <c r="H3643">
        <v>54.304292699999998</v>
      </c>
      <c r="I3643">
        <v>-63.794729599999997</v>
      </c>
      <c r="J3643" s="1" t="str">
        <f t="shared" si="613"/>
        <v>NGR lake sediment grab sample</v>
      </c>
      <c r="K3643" s="1" t="str">
        <f t="shared" si="614"/>
        <v>&lt;177 micron (NGR)</v>
      </c>
      <c r="L3643">
        <v>9</v>
      </c>
      <c r="M3643" t="s">
        <v>238</v>
      </c>
      <c r="N3643">
        <v>179</v>
      </c>
      <c r="O3643" t="s">
        <v>391</v>
      </c>
      <c r="P3643" t="s">
        <v>202</v>
      </c>
      <c r="Q3643" t="s">
        <v>95</v>
      </c>
      <c r="R3643" t="s">
        <v>232</v>
      </c>
      <c r="S3643" t="s">
        <v>131</v>
      </c>
      <c r="T3643" t="s">
        <v>40</v>
      </c>
      <c r="U3643" t="s">
        <v>1134</v>
      </c>
      <c r="V3643" t="s">
        <v>106</v>
      </c>
      <c r="W3643" t="s">
        <v>40</v>
      </c>
      <c r="X3643" t="s">
        <v>43</v>
      </c>
      <c r="Y3643" t="s">
        <v>39</v>
      </c>
      <c r="Z3643" t="s">
        <v>164</v>
      </c>
      <c r="AA3643" t="s">
        <v>214</v>
      </c>
      <c r="AB3643" t="s">
        <v>766</v>
      </c>
      <c r="AC3643" t="s">
        <v>39</v>
      </c>
      <c r="AD3643" t="s">
        <v>241</v>
      </c>
    </row>
    <row r="3644" spans="1:30" hidden="1" x14ac:dyDescent="0.3">
      <c r="A3644" t="s">
        <v>15227</v>
      </c>
      <c r="B3644" t="s">
        <v>15228</v>
      </c>
      <c r="C3644" s="1" t="str">
        <f t="shared" si="605"/>
        <v>21:0508</v>
      </c>
      <c r="D3644" s="1" t="str">
        <f t="shared" si="612"/>
        <v>21:0169</v>
      </c>
      <c r="E3644" t="s">
        <v>15229</v>
      </c>
      <c r="F3644" t="s">
        <v>15230</v>
      </c>
      <c r="H3644">
        <v>54.305283299999999</v>
      </c>
      <c r="I3644">
        <v>-63.749657599999999</v>
      </c>
      <c r="J3644" s="1" t="str">
        <f t="shared" si="613"/>
        <v>NGR lake sediment grab sample</v>
      </c>
      <c r="K3644" s="1" t="str">
        <f t="shared" si="614"/>
        <v>&lt;177 micron (NGR)</v>
      </c>
      <c r="L3644">
        <v>9</v>
      </c>
      <c r="M3644" t="s">
        <v>246</v>
      </c>
      <c r="N3644">
        <v>180</v>
      </c>
      <c r="O3644" t="s">
        <v>258</v>
      </c>
      <c r="P3644" t="s">
        <v>130</v>
      </c>
      <c r="Q3644" t="s">
        <v>95</v>
      </c>
      <c r="R3644" t="s">
        <v>145</v>
      </c>
      <c r="S3644" t="s">
        <v>176</v>
      </c>
      <c r="T3644" t="s">
        <v>40</v>
      </c>
      <c r="U3644" t="s">
        <v>71</v>
      </c>
      <c r="V3644" t="s">
        <v>505</v>
      </c>
      <c r="W3644" t="s">
        <v>194</v>
      </c>
      <c r="X3644" t="s">
        <v>43</v>
      </c>
      <c r="Y3644" t="s">
        <v>95</v>
      </c>
      <c r="Z3644" t="s">
        <v>214</v>
      </c>
      <c r="AA3644" t="s">
        <v>134</v>
      </c>
      <c r="AB3644" t="s">
        <v>614</v>
      </c>
      <c r="AC3644" t="s">
        <v>596</v>
      </c>
      <c r="AD3644" t="s">
        <v>1452</v>
      </c>
    </row>
    <row r="3645" spans="1:30" hidden="1" x14ac:dyDescent="0.3">
      <c r="A3645" t="s">
        <v>15231</v>
      </c>
      <c r="B3645" t="s">
        <v>15232</v>
      </c>
      <c r="C3645" s="1" t="str">
        <f t="shared" si="605"/>
        <v>21:0508</v>
      </c>
      <c r="D3645" s="1" t="str">
        <f t="shared" si="612"/>
        <v>21:0169</v>
      </c>
      <c r="E3645" t="s">
        <v>15233</v>
      </c>
      <c r="F3645" t="s">
        <v>15234</v>
      </c>
      <c r="H3645">
        <v>54.277322900000001</v>
      </c>
      <c r="I3645">
        <v>-63.8051593</v>
      </c>
      <c r="J3645" s="1" t="str">
        <f t="shared" si="613"/>
        <v>NGR lake sediment grab sample</v>
      </c>
      <c r="K3645" s="1" t="str">
        <f t="shared" si="614"/>
        <v>&lt;177 micron (NGR)</v>
      </c>
      <c r="L3645">
        <v>10</v>
      </c>
      <c r="M3645" t="s">
        <v>34</v>
      </c>
      <c r="N3645">
        <v>181</v>
      </c>
      <c r="O3645" t="s">
        <v>86</v>
      </c>
      <c r="P3645" t="s">
        <v>119</v>
      </c>
      <c r="Q3645" t="s">
        <v>95</v>
      </c>
      <c r="R3645" t="s">
        <v>185</v>
      </c>
      <c r="S3645" t="s">
        <v>131</v>
      </c>
      <c r="T3645" t="s">
        <v>40</v>
      </c>
      <c r="U3645" t="s">
        <v>82</v>
      </c>
      <c r="V3645" t="s">
        <v>133</v>
      </c>
      <c r="W3645" t="s">
        <v>117</v>
      </c>
      <c r="X3645" t="s">
        <v>43</v>
      </c>
      <c r="Y3645" t="s">
        <v>39</v>
      </c>
      <c r="Z3645" t="s">
        <v>164</v>
      </c>
      <c r="AA3645" t="s">
        <v>58</v>
      </c>
      <c r="AB3645" t="s">
        <v>2065</v>
      </c>
      <c r="AC3645" t="s">
        <v>1503</v>
      </c>
      <c r="AD3645" t="s">
        <v>155</v>
      </c>
    </row>
    <row r="3646" spans="1:30" hidden="1" x14ac:dyDescent="0.3">
      <c r="A3646" t="s">
        <v>15235</v>
      </c>
      <c r="B3646" t="s">
        <v>15236</v>
      </c>
      <c r="C3646" s="1" t="str">
        <f t="shared" si="605"/>
        <v>21:0508</v>
      </c>
      <c r="D3646" s="1" t="str">
        <f t="shared" si="612"/>
        <v>21:0169</v>
      </c>
      <c r="E3646" t="s">
        <v>15233</v>
      </c>
      <c r="F3646" t="s">
        <v>15237</v>
      </c>
      <c r="H3646">
        <v>54.277322900000001</v>
      </c>
      <c r="I3646">
        <v>-63.8051593</v>
      </c>
      <c r="J3646" s="1" t="str">
        <f t="shared" si="613"/>
        <v>NGR lake sediment grab sample</v>
      </c>
      <c r="K3646" s="1" t="str">
        <f t="shared" si="614"/>
        <v>&lt;177 micron (NGR)</v>
      </c>
      <c r="L3646">
        <v>10</v>
      </c>
      <c r="M3646" t="s">
        <v>52</v>
      </c>
      <c r="N3646">
        <v>182</v>
      </c>
      <c r="O3646" t="s">
        <v>7597</v>
      </c>
      <c r="P3646" t="s">
        <v>169</v>
      </c>
      <c r="Q3646" t="s">
        <v>39</v>
      </c>
      <c r="R3646" t="s">
        <v>67</v>
      </c>
      <c r="S3646" t="s">
        <v>153</v>
      </c>
      <c r="T3646" t="s">
        <v>40</v>
      </c>
      <c r="U3646" t="s">
        <v>2422</v>
      </c>
      <c r="V3646" t="s">
        <v>518</v>
      </c>
      <c r="W3646" t="s">
        <v>144</v>
      </c>
      <c r="X3646" t="s">
        <v>43</v>
      </c>
      <c r="Y3646" t="s">
        <v>55</v>
      </c>
      <c r="Z3646" t="s">
        <v>134</v>
      </c>
      <c r="AA3646" t="s">
        <v>258</v>
      </c>
      <c r="AB3646" t="s">
        <v>192</v>
      </c>
      <c r="AC3646" t="s">
        <v>121</v>
      </c>
      <c r="AD3646" t="s">
        <v>155</v>
      </c>
    </row>
    <row r="3647" spans="1:30" hidden="1" x14ac:dyDescent="0.3">
      <c r="A3647" t="s">
        <v>15238</v>
      </c>
      <c r="B3647" t="s">
        <v>15239</v>
      </c>
      <c r="C3647" s="1" t="str">
        <f t="shared" si="605"/>
        <v>21:0508</v>
      </c>
      <c r="D3647" s="1" t="str">
        <f t="shared" si="612"/>
        <v>21:0169</v>
      </c>
      <c r="E3647" t="s">
        <v>15233</v>
      </c>
      <c r="F3647" t="s">
        <v>15240</v>
      </c>
      <c r="H3647">
        <v>54.277322900000001</v>
      </c>
      <c r="I3647">
        <v>-63.8051593</v>
      </c>
      <c r="J3647" s="1" t="str">
        <f t="shared" si="613"/>
        <v>NGR lake sediment grab sample</v>
      </c>
      <c r="K3647" s="1" t="str">
        <f t="shared" si="614"/>
        <v>&lt;177 micron (NGR)</v>
      </c>
      <c r="L3647">
        <v>10</v>
      </c>
      <c r="M3647" t="s">
        <v>65</v>
      </c>
      <c r="N3647">
        <v>183</v>
      </c>
      <c r="O3647" t="s">
        <v>203</v>
      </c>
      <c r="P3647" t="s">
        <v>176</v>
      </c>
      <c r="Q3647" t="s">
        <v>95</v>
      </c>
      <c r="R3647" t="s">
        <v>130</v>
      </c>
      <c r="S3647" t="s">
        <v>131</v>
      </c>
      <c r="T3647" t="s">
        <v>40</v>
      </c>
      <c r="U3647" t="s">
        <v>1139</v>
      </c>
      <c r="V3647" t="s">
        <v>133</v>
      </c>
      <c r="W3647" t="s">
        <v>248</v>
      </c>
      <c r="X3647" t="s">
        <v>43</v>
      </c>
      <c r="Y3647" t="s">
        <v>55</v>
      </c>
      <c r="Z3647" t="s">
        <v>134</v>
      </c>
      <c r="AA3647" t="s">
        <v>258</v>
      </c>
      <c r="AB3647" t="s">
        <v>683</v>
      </c>
      <c r="AC3647" t="s">
        <v>565</v>
      </c>
      <c r="AD3647" t="s">
        <v>61</v>
      </c>
    </row>
    <row r="3648" spans="1:30" hidden="1" x14ac:dyDescent="0.3">
      <c r="A3648" t="s">
        <v>15241</v>
      </c>
      <c r="B3648" t="s">
        <v>15242</v>
      </c>
      <c r="C3648" s="1" t="str">
        <f t="shared" si="605"/>
        <v>21:0508</v>
      </c>
      <c r="D3648" s="1" t="str">
        <f t="shared" si="612"/>
        <v>21:0169</v>
      </c>
      <c r="E3648" t="s">
        <v>15243</v>
      </c>
      <c r="F3648" t="s">
        <v>15244</v>
      </c>
      <c r="H3648">
        <v>54.233472599999999</v>
      </c>
      <c r="I3648">
        <v>-63.810991700000002</v>
      </c>
      <c r="J3648" s="1" t="str">
        <f t="shared" si="613"/>
        <v>NGR lake sediment grab sample</v>
      </c>
      <c r="K3648" s="1" t="str">
        <f t="shared" si="614"/>
        <v>&lt;177 micron (NGR)</v>
      </c>
      <c r="L3648">
        <v>10</v>
      </c>
      <c r="M3648" t="s">
        <v>76</v>
      </c>
      <c r="N3648">
        <v>184</v>
      </c>
      <c r="O3648" t="s">
        <v>1142</v>
      </c>
      <c r="P3648" t="s">
        <v>232</v>
      </c>
      <c r="Q3648" t="s">
        <v>39</v>
      </c>
      <c r="R3648" t="s">
        <v>130</v>
      </c>
      <c r="S3648" t="s">
        <v>202</v>
      </c>
      <c r="T3648" t="s">
        <v>117</v>
      </c>
      <c r="U3648" t="s">
        <v>13199</v>
      </c>
      <c r="V3648" t="s">
        <v>2722</v>
      </c>
      <c r="W3648" t="s">
        <v>233</v>
      </c>
      <c r="X3648" t="s">
        <v>179</v>
      </c>
      <c r="Y3648" t="s">
        <v>55</v>
      </c>
      <c r="Z3648" t="s">
        <v>337</v>
      </c>
      <c r="AA3648" t="s">
        <v>155</v>
      </c>
      <c r="AB3648" t="s">
        <v>1562</v>
      </c>
      <c r="AC3648" t="s">
        <v>60</v>
      </c>
      <c r="AD3648" t="s">
        <v>449</v>
      </c>
    </row>
    <row r="3649" spans="1:30" hidden="1" x14ac:dyDescent="0.3">
      <c r="A3649" t="s">
        <v>15245</v>
      </c>
      <c r="B3649" t="s">
        <v>15246</v>
      </c>
      <c r="C3649" s="1" t="str">
        <f t="shared" si="605"/>
        <v>21:0508</v>
      </c>
      <c r="D3649" s="1" t="str">
        <f t="shared" si="612"/>
        <v>21:0169</v>
      </c>
      <c r="E3649" t="s">
        <v>15247</v>
      </c>
      <c r="F3649" t="s">
        <v>15248</v>
      </c>
      <c r="H3649">
        <v>54.201528199999998</v>
      </c>
      <c r="I3649">
        <v>-63.787831599999997</v>
      </c>
      <c r="J3649" s="1" t="str">
        <f t="shared" si="613"/>
        <v>NGR lake sediment grab sample</v>
      </c>
      <c r="K3649" s="1" t="str">
        <f t="shared" si="614"/>
        <v>&lt;177 micron (NGR)</v>
      </c>
      <c r="L3649">
        <v>10</v>
      </c>
      <c r="M3649" t="s">
        <v>91</v>
      </c>
      <c r="N3649">
        <v>185</v>
      </c>
      <c r="O3649" t="s">
        <v>1464</v>
      </c>
      <c r="P3649" t="s">
        <v>130</v>
      </c>
      <c r="Q3649" t="s">
        <v>95</v>
      </c>
      <c r="R3649" t="s">
        <v>256</v>
      </c>
      <c r="S3649" t="s">
        <v>119</v>
      </c>
      <c r="T3649" t="s">
        <v>40</v>
      </c>
      <c r="U3649" t="s">
        <v>80</v>
      </c>
      <c r="V3649" t="s">
        <v>2722</v>
      </c>
      <c r="W3649" t="s">
        <v>144</v>
      </c>
      <c r="X3649" t="s">
        <v>43</v>
      </c>
      <c r="Y3649" t="s">
        <v>55</v>
      </c>
      <c r="Z3649" t="s">
        <v>134</v>
      </c>
      <c r="AA3649" t="s">
        <v>314</v>
      </c>
      <c r="AB3649" t="s">
        <v>15249</v>
      </c>
      <c r="AC3649" t="s">
        <v>39</v>
      </c>
      <c r="AD3649" t="s">
        <v>83</v>
      </c>
    </row>
    <row r="3650" spans="1:30" hidden="1" x14ac:dyDescent="0.3">
      <c r="A3650" t="s">
        <v>15250</v>
      </c>
      <c r="B3650" t="s">
        <v>15251</v>
      </c>
      <c r="C3650" s="1" t="str">
        <f t="shared" si="605"/>
        <v>21:0508</v>
      </c>
      <c r="D3650" s="1" t="str">
        <f>HYPERLINK("http://geochem.nrcan.gc.ca/cdogs/content/svy/svy_e.htm", "")</f>
        <v/>
      </c>
      <c r="G3650" s="1" t="str">
        <f>HYPERLINK("http://geochem.nrcan.gc.ca/cdogs/content/cr_/cr_00055_e.htm", "55")</f>
        <v>55</v>
      </c>
      <c r="J3650" t="s">
        <v>161</v>
      </c>
      <c r="K3650" t="s">
        <v>162</v>
      </c>
      <c r="L3650">
        <v>10</v>
      </c>
      <c r="M3650" t="s">
        <v>163</v>
      </c>
      <c r="N3650">
        <v>186</v>
      </c>
      <c r="O3650" t="s">
        <v>214</v>
      </c>
      <c r="P3650" t="s">
        <v>185</v>
      </c>
      <c r="Q3650" t="s">
        <v>55</v>
      </c>
      <c r="R3650" t="s">
        <v>54</v>
      </c>
      <c r="S3650" t="s">
        <v>68</v>
      </c>
      <c r="T3650" t="s">
        <v>40</v>
      </c>
      <c r="U3650" t="s">
        <v>48</v>
      </c>
      <c r="V3650" t="s">
        <v>167</v>
      </c>
      <c r="W3650" t="s">
        <v>117</v>
      </c>
      <c r="X3650" t="s">
        <v>70</v>
      </c>
      <c r="Y3650" t="s">
        <v>55</v>
      </c>
      <c r="Z3650" t="s">
        <v>134</v>
      </c>
      <c r="AA3650" t="s">
        <v>44</v>
      </c>
      <c r="AB3650" t="s">
        <v>992</v>
      </c>
      <c r="AC3650" t="s">
        <v>3674</v>
      </c>
      <c r="AD3650" t="s">
        <v>122</v>
      </c>
    </row>
    <row r="3651" spans="1:30" hidden="1" x14ac:dyDescent="0.3">
      <c r="A3651" t="s">
        <v>15252</v>
      </c>
      <c r="B3651" t="s">
        <v>15253</v>
      </c>
      <c r="C3651" s="1" t="str">
        <f t="shared" si="605"/>
        <v>21:0508</v>
      </c>
      <c r="D3651" s="1" t="str">
        <f t="shared" ref="D3651:D3667" si="615">HYPERLINK("http://geochem.nrcan.gc.ca/cdogs/content/svy/svy210169_e.htm", "21:0169")</f>
        <v>21:0169</v>
      </c>
      <c r="E3651" t="s">
        <v>15254</v>
      </c>
      <c r="F3651" t="s">
        <v>15255</v>
      </c>
      <c r="H3651">
        <v>54.178275800000002</v>
      </c>
      <c r="I3651">
        <v>-63.794297899999997</v>
      </c>
      <c r="J3651" s="1" t="str">
        <f t="shared" ref="J3651:J3667" si="616">HYPERLINK("http://geochem.nrcan.gc.ca/cdogs/content/kwd/kwd020027_e.htm", "NGR lake sediment grab sample")</f>
        <v>NGR lake sediment grab sample</v>
      </c>
      <c r="K3651" s="1" t="str">
        <f t="shared" ref="K3651:K3667" si="617">HYPERLINK("http://geochem.nrcan.gc.ca/cdogs/content/kwd/kwd080006_e.htm", "&lt;177 micron (NGR)")</f>
        <v>&lt;177 micron (NGR)</v>
      </c>
      <c r="L3651">
        <v>10</v>
      </c>
      <c r="M3651" t="s">
        <v>102</v>
      </c>
      <c r="N3651">
        <v>187</v>
      </c>
      <c r="O3651" t="s">
        <v>45</v>
      </c>
      <c r="P3651" t="s">
        <v>193</v>
      </c>
      <c r="Q3651" t="s">
        <v>95</v>
      </c>
      <c r="R3651" t="s">
        <v>54</v>
      </c>
      <c r="S3651" t="s">
        <v>131</v>
      </c>
      <c r="T3651" t="s">
        <v>40</v>
      </c>
      <c r="U3651" t="s">
        <v>1464</v>
      </c>
      <c r="V3651" t="s">
        <v>42</v>
      </c>
      <c r="W3651" t="s">
        <v>40</v>
      </c>
      <c r="X3651" t="s">
        <v>179</v>
      </c>
      <c r="Y3651" t="s">
        <v>37</v>
      </c>
      <c r="Z3651" t="s">
        <v>67</v>
      </c>
      <c r="AA3651" t="s">
        <v>314</v>
      </c>
      <c r="AB3651" t="s">
        <v>498</v>
      </c>
      <c r="AC3651" t="s">
        <v>740</v>
      </c>
      <c r="AD3651" t="s">
        <v>83</v>
      </c>
    </row>
    <row r="3652" spans="1:30" hidden="1" x14ac:dyDescent="0.3">
      <c r="A3652" t="s">
        <v>15256</v>
      </c>
      <c r="B3652" t="s">
        <v>15257</v>
      </c>
      <c r="C3652" s="1" t="str">
        <f t="shared" si="605"/>
        <v>21:0508</v>
      </c>
      <c r="D3652" s="1" t="str">
        <f t="shared" si="615"/>
        <v>21:0169</v>
      </c>
      <c r="E3652" t="s">
        <v>15258</v>
      </c>
      <c r="F3652" t="s">
        <v>15259</v>
      </c>
      <c r="H3652">
        <v>54.143998699999997</v>
      </c>
      <c r="I3652">
        <v>-63.779913200000003</v>
      </c>
      <c r="J3652" s="1" t="str">
        <f t="shared" si="616"/>
        <v>NGR lake sediment grab sample</v>
      </c>
      <c r="K3652" s="1" t="str">
        <f t="shared" si="617"/>
        <v>&lt;177 micron (NGR)</v>
      </c>
      <c r="L3652">
        <v>10</v>
      </c>
      <c r="M3652" t="s">
        <v>113</v>
      </c>
      <c r="N3652">
        <v>188</v>
      </c>
      <c r="O3652" t="s">
        <v>214</v>
      </c>
      <c r="P3652" t="s">
        <v>153</v>
      </c>
      <c r="Q3652" t="s">
        <v>39</v>
      </c>
      <c r="R3652" t="s">
        <v>79</v>
      </c>
      <c r="S3652" t="s">
        <v>37</v>
      </c>
      <c r="T3652" t="s">
        <v>40</v>
      </c>
      <c r="U3652" t="s">
        <v>258</v>
      </c>
      <c r="V3652" t="s">
        <v>920</v>
      </c>
      <c r="W3652" t="s">
        <v>194</v>
      </c>
      <c r="X3652" t="s">
        <v>70</v>
      </c>
      <c r="Y3652" t="s">
        <v>55</v>
      </c>
      <c r="Z3652" t="s">
        <v>153</v>
      </c>
      <c r="AA3652" t="s">
        <v>258</v>
      </c>
      <c r="AB3652" t="s">
        <v>6750</v>
      </c>
      <c r="AC3652" t="s">
        <v>1503</v>
      </c>
      <c r="AD3652" t="s">
        <v>44</v>
      </c>
    </row>
    <row r="3653" spans="1:30" hidden="1" x14ac:dyDescent="0.3">
      <c r="A3653" t="s">
        <v>15260</v>
      </c>
      <c r="B3653" t="s">
        <v>15261</v>
      </c>
      <c r="C3653" s="1" t="str">
        <f t="shared" si="605"/>
        <v>21:0508</v>
      </c>
      <c r="D3653" s="1" t="str">
        <f t="shared" si="615"/>
        <v>21:0169</v>
      </c>
      <c r="E3653" t="s">
        <v>15262</v>
      </c>
      <c r="F3653" t="s">
        <v>15263</v>
      </c>
      <c r="H3653">
        <v>54.020571400000001</v>
      </c>
      <c r="I3653">
        <v>-62.895347299999997</v>
      </c>
      <c r="J3653" s="1" t="str">
        <f t="shared" si="616"/>
        <v>NGR lake sediment grab sample</v>
      </c>
      <c r="K3653" s="1" t="str">
        <f t="shared" si="617"/>
        <v>&lt;177 micron (NGR)</v>
      </c>
      <c r="L3653">
        <v>11</v>
      </c>
      <c r="M3653" t="s">
        <v>34</v>
      </c>
      <c r="N3653">
        <v>189</v>
      </c>
      <c r="O3653" t="s">
        <v>129</v>
      </c>
      <c r="P3653" t="s">
        <v>54</v>
      </c>
      <c r="Q3653" t="s">
        <v>95</v>
      </c>
      <c r="R3653" t="s">
        <v>176</v>
      </c>
      <c r="S3653" t="s">
        <v>136</v>
      </c>
      <c r="T3653" t="s">
        <v>40</v>
      </c>
      <c r="U3653" t="s">
        <v>45</v>
      </c>
      <c r="V3653" t="s">
        <v>248</v>
      </c>
      <c r="W3653" t="s">
        <v>40</v>
      </c>
      <c r="X3653" t="s">
        <v>179</v>
      </c>
      <c r="Y3653" t="s">
        <v>39</v>
      </c>
      <c r="Z3653" t="s">
        <v>67</v>
      </c>
      <c r="AA3653" t="s">
        <v>258</v>
      </c>
      <c r="AB3653" t="s">
        <v>205</v>
      </c>
      <c r="AC3653" t="s">
        <v>371</v>
      </c>
      <c r="AD3653" t="s">
        <v>107</v>
      </c>
    </row>
    <row r="3654" spans="1:30" hidden="1" x14ac:dyDescent="0.3">
      <c r="A3654" t="s">
        <v>15264</v>
      </c>
      <c r="B3654" t="s">
        <v>15265</v>
      </c>
      <c r="C3654" s="1" t="str">
        <f t="shared" si="605"/>
        <v>21:0508</v>
      </c>
      <c r="D3654" s="1" t="str">
        <f t="shared" si="615"/>
        <v>21:0169</v>
      </c>
      <c r="E3654" t="s">
        <v>15262</v>
      </c>
      <c r="F3654" t="s">
        <v>15266</v>
      </c>
      <c r="H3654">
        <v>54.020571400000001</v>
      </c>
      <c r="I3654">
        <v>-62.895347299999997</v>
      </c>
      <c r="J3654" s="1" t="str">
        <f t="shared" si="616"/>
        <v>NGR lake sediment grab sample</v>
      </c>
      <c r="K3654" s="1" t="str">
        <f t="shared" si="617"/>
        <v>&lt;177 micron (NGR)</v>
      </c>
      <c r="L3654">
        <v>11</v>
      </c>
      <c r="M3654" t="s">
        <v>65</v>
      </c>
      <c r="N3654">
        <v>190</v>
      </c>
      <c r="O3654" t="s">
        <v>337</v>
      </c>
      <c r="P3654" t="s">
        <v>36</v>
      </c>
      <c r="Q3654" t="s">
        <v>39</v>
      </c>
      <c r="R3654" t="s">
        <v>176</v>
      </c>
      <c r="S3654" t="s">
        <v>136</v>
      </c>
      <c r="T3654" t="s">
        <v>40</v>
      </c>
      <c r="U3654" t="s">
        <v>45</v>
      </c>
      <c r="V3654" t="s">
        <v>920</v>
      </c>
      <c r="W3654" t="s">
        <v>40</v>
      </c>
      <c r="X3654" t="s">
        <v>179</v>
      </c>
      <c r="Y3654" t="s">
        <v>39</v>
      </c>
      <c r="Z3654" t="s">
        <v>67</v>
      </c>
      <c r="AA3654" t="s">
        <v>58</v>
      </c>
      <c r="AB3654" t="s">
        <v>437</v>
      </c>
      <c r="AC3654" t="s">
        <v>4178</v>
      </c>
      <c r="AD3654" t="s">
        <v>241</v>
      </c>
    </row>
    <row r="3655" spans="1:30" hidden="1" x14ac:dyDescent="0.3">
      <c r="A3655" t="s">
        <v>15267</v>
      </c>
      <c r="B3655" t="s">
        <v>15268</v>
      </c>
      <c r="C3655" s="1" t="str">
        <f t="shared" si="605"/>
        <v>21:0508</v>
      </c>
      <c r="D3655" s="1" t="str">
        <f t="shared" si="615"/>
        <v>21:0169</v>
      </c>
      <c r="E3655" t="s">
        <v>15262</v>
      </c>
      <c r="F3655" t="s">
        <v>15269</v>
      </c>
      <c r="H3655">
        <v>54.020571400000001</v>
      </c>
      <c r="I3655">
        <v>-62.895347299999997</v>
      </c>
      <c r="J3655" s="1" t="str">
        <f t="shared" si="616"/>
        <v>NGR lake sediment grab sample</v>
      </c>
      <c r="K3655" s="1" t="str">
        <f t="shared" si="617"/>
        <v>&lt;177 micron (NGR)</v>
      </c>
      <c r="L3655">
        <v>11</v>
      </c>
      <c r="M3655" t="s">
        <v>52</v>
      </c>
      <c r="N3655">
        <v>191</v>
      </c>
      <c r="O3655" t="s">
        <v>359</v>
      </c>
      <c r="P3655" t="s">
        <v>54</v>
      </c>
      <c r="Q3655" t="s">
        <v>39</v>
      </c>
      <c r="R3655" t="s">
        <v>176</v>
      </c>
      <c r="S3655" t="s">
        <v>136</v>
      </c>
      <c r="T3655" t="s">
        <v>40</v>
      </c>
      <c r="U3655" t="s">
        <v>1134</v>
      </c>
      <c r="V3655" t="s">
        <v>920</v>
      </c>
      <c r="W3655" t="s">
        <v>194</v>
      </c>
      <c r="X3655" t="s">
        <v>43</v>
      </c>
      <c r="Y3655" t="s">
        <v>55</v>
      </c>
      <c r="Z3655" t="s">
        <v>67</v>
      </c>
      <c r="AA3655" t="s">
        <v>258</v>
      </c>
      <c r="AB3655" t="s">
        <v>437</v>
      </c>
      <c r="AC3655" t="s">
        <v>3511</v>
      </c>
      <c r="AD3655" t="s">
        <v>107</v>
      </c>
    </row>
    <row r="3656" spans="1:30" hidden="1" x14ac:dyDescent="0.3">
      <c r="A3656" t="s">
        <v>15270</v>
      </c>
      <c r="B3656" t="s">
        <v>15271</v>
      </c>
      <c r="C3656" s="1" t="str">
        <f t="shared" si="605"/>
        <v>21:0508</v>
      </c>
      <c r="D3656" s="1" t="str">
        <f t="shared" si="615"/>
        <v>21:0169</v>
      </c>
      <c r="E3656" t="s">
        <v>15272</v>
      </c>
      <c r="F3656" t="s">
        <v>15273</v>
      </c>
      <c r="H3656">
        <v>54.054215200000002</v>
      </c>
      <c r="I3656">
        <v>-62.912163100000001</v>
      </c>
      <c r="J3656" s="1" t="str">
        <f t="shared" si="616"/>
        <v>NGR lake sediment grab sample</v>
      </c>
      <c r="K3656" s="1" t="str">
        <f t="shared" si="617"/>
        <v>&lt;177 micron (NGR)</v>
      </c>
      <c r="L3656">
        <v>11</v>
      </c>
      <c r="M3656" t="s">
        <v>76</v>
      </c>
      <c r="N3656">
        <v>192</v>
      </c>
      <c r="O3656" t="s">
        <v>1019</v>
      </c>
      <c r="P3656" t="s">
        <v>79</v>
      </c>
      <c r="Q3656" t="s">
        <v>39</v>
      </c>
      <c r="R3656" t="s">
        <v>131</v>
      </c>
      <c r="S3656" t="s">
        <v>55</v>
      </c>
      <c r="T3656" t="s">
        <v>40</v>
      </c>
      <c r="U3656" t="s">
        <v>423</v>
      </c>
      <c r="V3656" t="s">
        <v>144</v>
      </c>
      <c r="W3656" t="s">
        <v>117</v>
      </c>
      <c r="X3656" t="s">
        <v>43</v>
      </c>
      <c r="Y3656" t="s">
        <v>39</v>
      </c>
      <c r="Z3656" t="s">
        <v>185</v>
      </c>
      <c r="AA3656" t="s">
        <v>214</v>
      </c>
      <c r="AB3656" t="s">
        <v>1250</v>
      </c>
      <c r="AC3656" t="s">
        <v>4178</v>
      </c>
      <c r="AD3656" t="s">
        <v>45</v>
      </c>
    </row>
    <row r="3657" spans="1:30" hidden="1" x14ac:dyDescent="0.3">
      <c r="A3657" t="s">
        <v>15274</v>
      </c>
      <c r="B3657" t="s">
        <v>15275</v>
      </c>
      <c r="C3657" s="1" t="str">
        <f t="shared" ref="C3657:C3720" si="618">HYPERLINK("http://geochem.nrcan.gc.ca/cdogs/content/bdl/bdl210508_e.htm", "21:0508")</f>
        <v>21:0508</v>
      </c>
      <c r="D3657" s="1" t="str">
        <f t="shared" si="615"/>
        <v>21:0169</v>
      </c>
      <c r="E3657" t="s">
        <v>15276</v>
      </c>
      <c r="F3657" t="s">
        <v>15277</v>
      </c>
      <c r="H3657">
        <v>54.090714400000003</v>
      </c>
      <c r="I3657">
        <v>-62.903741099999998</v>
      </c>
      <c r="J3657" s="1" t="str">
        <f t="shared" si="616"/>
        <v>NGR lake sediment grab sample</v>
      </c>
      <c r="K3657" s="1" t="str">
        <f t="shared" si="617"/>
        <v>&lt;177 micron (NGR)</v>
      </c>
      <c r="L3657">
        <v>11</v>
      </c>
      <c r="M3657" t="s">
        <v>91</v>
      </c>
      <c r="N3657">
        <v>193</v>
      </c>
      <c r="O3657" t="s">
        <v>760</v>
      </c>
      <c r="P3657" t="s">
        <v>193</v>
      </c>
      <c r="Q3657" t="s">
        <v>95</v>
      </c>
      <c r="R3657" t="s">
        <v>153</v>
      </c>
      <c r="S3657" t="s">
        <v>39</v>
      </c>
      <c r="T3657" t="s">
        <v>40</v>
      </c>
      <c r="U3657" t="s">
        <v>337</v>
      </c>
      <c r="V3657" t="s">
        <v>194</v>
      </c>
      <c r="W3657" t="s">
        <v>40</v>
      </c>
      <c r="X3657" t="s">
        <v>179</v>
      </c>
      <c r="Y3657" t="s">
        <v>136</v>
      </c>
      <c r="Z3657" t="s">
        <v>153</v>
      </c>
      <c r="AA3657" t="s">
        <v>45</v>
      </c>
      <c r="AB3657" t="s">
        <v>120</v>
      </c>
      <c r="AC3657" t="s">
        <v>378</v>
      </c>
      <c r="AD3657" t="s">
        <v>58</v>
      </c>
    </row>
    <row r="3658" spans="1:30" hidden="1" x14ac:dyDescent="0.3">
      <c r="A3658" t="s">
        <v>15278</v>
      </c>
      <c r="B3658" t="s">
        <v>15279</v>
      </c>
      <c r="C3658" s="1" t="str">
        <f t="shared" si="618"/>
        <v>21:0508</v>
      </c>
      <c r="D3658" s="1" t="str">
        <f t="shared" si="615"/>
        <v>21:0169</v>
      </c>
      <c r="E3658" t="s">
        <v>15280</v>
      </c>
      <c r="F3658" t="s">
        <v>15281</v>
      </c>
      <c r="H3658">
        <v>54.082676800000002</v>
      </c>
      <c r="I3658">
        <v>-62.963222100000003</v>
      </c>
      <c r="J3658" s="1" t="str">
        <f t="shared" si="616"/>
        <v>NGR lake sediment grab sample</v>
      </c>
      <c r="K3658" s="1" t="str">
        <f t="shared" si="617"/>
        <v>&lt;177 micron (NGR)</v>
      </c>
      <c r="L3658">
        <v>11</v>
      </c>
      <c r="M3658" t="s">
        <v>102</v>
      </c>
      <c r="N3658">
        <v>194</v>
      </c>
      <c r="O3658" t="s">
        <v>1134</v>
      </c>
      <c r="P3658" t="s">
        <v>153</v>
      </c>
      <c r="Q3658" t="s">
        <v>95</v>
      </c>
      <c r="R3658" t="s">
        <v>131</v>
      </c>
      <c r="S3658" t="s">
        <v>37</v>
      </c>
      <c r="T3658" t="s">
        <v>40</v>
      </c>
      <c r="U3658" t="s">
        <v>241</v>
      </c>
      <c r="V3658" t="s">
        <v>233</v>
      </c>
      <c r="W3658" t="s">
        <v>194</v>
      </c>
      <c r="X3658" t="s">
        <v>179</v>
      </c>
      <c r="Y3658" t="s">
        <v>55</v>
      </c>
      <c r="Z3658" t="s">
        <v>204</v>
      </c>
      <c r="AA3658" t="s">
        <v>214</v>
      </c>
      <c r="AB3658" t="s">
        <v>134</v>
      </c>
      <c r="AC3658" t="s">
        <v>316</v>
      </c>
      <c r="AD3658" t="s">
        <v>241</v>
      </c>
    </row>
    <row r="3659" spans="1:30" hidden="1" x14ac:dyDescent="0.3">
      <c r="A3659" t="s">
        <v>15282</v>
      </c>
      <c r="B3659" t="s">
        <v>15283</v>
      </c>
      <c r="C3659" s="1" t="str">
        <f t="shared" si="618"/>
        <v>21:0508</v>
      </c>
      <c r="D3659" s="1" t="str">
        <f t="shared" si="615"/>
        <v>21:0169</v>
      </c>
      <c r="E3659" t="s">
        <v>15284</v>
      </c>
      <c r="F3659" t="s">
        <v>15285</v>
      </c>
      <c r="H3659">
        <v>54.070782199999996</v>
      </c>
      <c r="I3659">
        <v>-63.020094999999998</v>
      </c>
      <c r="J3659" s="1" t="str">
        <f t="shared" si="616"/>
        <v>NGR lake sediment grab sample</v>
      </c>
      <c r="K3659" s="1" t="str">
        <f t="shared" si="617"/>
        <v>&lt;177 micron (NGR)</v>
      </c>
      <c r="L3659">
        <v>11</v>
      </c>
      <c r="M3659" t="s">
        <v>113</v>
      </c>
      <c r="N3659">
        <v>195</v>
      </c>
      <c r="O3659" t="s">
        <v>789</v>
      </c>
      <c r="P3659" t="s">
        <v>169</v>
      </c>
      <c r="Q3659" t="s">
        <v>95</v>
      </c>
      <c r="R3659" t="s">
        <v>131</v>
      </c>
      <c r="S3659" t="s">
        <v>136</v>
      </c>
      <c r="T3659" t="s">
        <v>40</v>
      </c>
      <c r="U3659" t="s">
        <v>403</v>
      </c>
      <c r="V3659" t="s">
        <v>144</v>
      </c>
      <c r="W3659" t="s">
        <v>194</v>
      </c>
      <c r="X3659" t="s">
        <v>179</v>
      </c>
      <c r="Y3659" t="s">
        <v>55</v>
      </c>
      <c r="Z3659" t="s">
        <v>135</v>
      </c>
      <c r="AA3659" t="s">
        <v>58</v>
      </c>
      <c r="AB3659" t="s">
        <v>225</v>
      </c>
      <c r="AC3659" t="s">
        <v>1181</v>
      </c>
      <c r="AD3659" t="s">
        <v>45</v>
      </c>
    </row>
    <row r="3660" spans="1:30" hidden="1" x14ac:dyDescent="0.3">
      <c r="A3660" t="s">
        <v>15286</v>
      </c>
      <c r="B3660" t="s">
        <v>15287</v>
      </c>
      <c r="C3660" s="1" t="str">
        <f t="shared" si="618"/>
        <v>21:0508</v>
      </c>
      <c r="D3660" s="1" t="str">
        <f t="shared" si="615"/>
        <v>21:0169</v>
      </c>
      <c r="E3660" t="s">
        <v>15288</v>
      </c>
      <c r="F3660" t="s">
        <v>15289</v>
      </c>
      <c r="H3660">
        <v>54.114624999999997</v>
      </c>
      <c r="I3660">
        <v>-63.099612999999998</v>
      </c>
      <c r="J3660" s="1" t="str">
        <f t="shared" si="616"/>
        <v>NGR lake sediment grab sample</v>
      </c>
      <c r="K3660" s="1" t="str">
        <f t="shared" si="617"/>
        <v>&lt;177 micron (NGR)</v>
      </c>
      <c r="L3660">
        <v>11</v>
      </c>
      <c r="M3660" t="s">
        <v>127</v>
      </c>
      <c r="N3660">
        <v>196</v>
      </c>
      <c r="O3660" t="s">
        <v>546</v>
      </c>
      <c r="P3660" t="s">
        <v>193</v>
      </c>
      <c r="Q3660" t="s">
        <v>95</v>
      </c>
      <c r="R3660" t="s">
        <v>193</v>
      </c>
      <c r="S3660" t="s">
        <v>131</v>
      </c>
      <c r="T3660" t="s">
        <v>40</v>
      </c>
      <c r="U3660" t="s">
        <v>292</v>
      </c>
      <c r="V3660" t="s">
        <v>565</v>
      </c>
      <c r="W3660" t="s">
        <v>40</v>
      </c>
      <c r="X3660" t="s">
        <v>43</v>
      </c>
      <c r="Y3660" t="s">
        <v>37</v>
      </c>
      <c r="Z3660" t="s">
        <v>135</v>
      </c>
      <c r="AA3660" t="s">
        <v>204</v>
      </c>
      <c r="AB3660" t="s">
        <v>805</v>
      </c>
      <c r="AC3660" t="s">
        <v>92</v>
      </c>
      <c r="AD3660" t="s">
        <v>324</v>
      </c>
    </row>
    <row r="3661" spans="1:30" hidden="1" x14ac:dyDescent="0.3">
      <c r="A3661" t="s">
        <v>15290</v>
      </c>
      <c r="B3661" t="s">
        <v>15291</v>
      </c>
      <c r="C3661" s="1" t="str">
        <f t="shared" si="618"/>
        <v>21:0508</v>
      </c>
      <c r="D3661" s="1" t="str">
        <f t="shared" si="615"/>
        <v>21:0169</v>
      </c>
      <c r="E3661" t="s">
        <v>15292</v>
      </c>
      <c r="F3661" t="s">
        <v>15293</v>
      </c>
      <c r="H3661">
        <v>54.116692499999999</v>
      </c>
      <c r="I3661">
        <v>-63.009650899999997</v>
      </c>
      <c r="J3661" s="1" t="str">
        <f t="shared" si="616"/>
        <v>NGR lake sediment grab sample</v>
      </c>
      <c r="K3661" s="1" t="str">
        <f t="shared" si="617"/>
        <v>&lt;177 micron (NGR)</v>
      </c>
      <c r="L3661">
        <v>11</v>
      </c>
      <c r="M3661" t="s">
        <v>142</v>
      </c>
      <c r="N3661">
        <v>197</v>
      </c>
      <c r="O3661" t="s">
        <v>648</v>
      </c>
      <c r="P3661" t="s">
        <v>92</v>
      </c>
      <c r="Q3661" t="s">
        <v>39</v>
      </c>
      <c r="R3661" t="s">
        <v>92</v>
      </c>
      <c r="S3661" t="s">
        <v>37</v>
      </c>
      <c r="T3661" t="s">
        <v>40</v>
      </c>
      <c r="U3661" t="s">
        <v>86</v>
      </c>
      <c r="V3661" t="s">
        <v>47</v>
      </c>
      <c r="W3661" t="s">
        <v>40</v>
      </c>
      <c r="X3661" t="s">
        <v>179</v>
      </c>
      <c r="Y3661" t="s">
        <v>39</v>
      </c>
      <c r="Z3661" t="s">
        <v>204</v>
      </c>
      <c r="AA3661" t="s">
        <v>134</v>
      </c>
      <c r="AB3661" t="s">
        <v>38</v>
      </c>
      <c r="AC3661" t="s">
        <v>590</v>
      </c>
      <c r="AD3661" t="s">
        <v>216</v>
      </c>
    </row>
    <row r="3662" spans="1:30" hidden="1" x14ac:dyDescent="0.3">
      <c r="A3662" t="s">
        <v>15294</v>
      </c>
      <c r="B3662" t="s">
        <v>15295</v>
      </c>
      <c r="C3662" s="1" t="str">
        <f t="shared" si="618"/>
        <v>21:0508</v>
      </c>
      <c r="D3662" s="1" t="str">
        <f t="shared" si="615"/>
        <v>21:0169</v>
      </c>
      <c r="E3662" t="s">
        <v>15296</v>
      </c>
      <c r="F3662" t="s">
        <v>15297</v>
      </c>
      <c r="H3662">
        <v>54.115010099999999</v>
      </c>
      <c r="I3662">
        <v>-62.9695404</v>
      </c>
      <c r="J3662" s="1" t="str">
        <f t="shared" si="616"/>
        <v>NGR lake sediment grab sample</v>
      </c>
      <c r="K3662" s="1" t="str">
        <f t="shared" si="617"/>
        <v>&lt;177 micron (NGR)</v>
      </c>
      <c r="L3662">
        <v>11</v>
      </c>
      <c r="M3662" t="s">
        <v>150</v>
      </c>
      <c r="N3662">
        <v>198</v>
      </c>
      <c r="O3662" t="s">
        <v>5778</v>
      </c>
      <c r="P3662" t="s">
        <v>641</v>
      </c>
      <c r="Q3662" t="s">
        <v>55</v>
      </c>
      <c r="R3662" t="s">
        <v>169</v>
      </c>
      <c r="S3662" t="s">
        <v>153</v>
      </c>
      <c r="T3662" t="s">
        <v>40</v>
      </c>
      <c r="U3662" t="s">
        <v>61</v>
      </c>
      <c r="V3662" t="s">
        <v>444</v>
      </c>
      <c r="W3662" t="s">
        <v>40</v>
      </c>
      <c r="X3662" t="s">
        <v>740</v>
      </c>
      <c r="Y3662" t="s">
        <v>37</v>
      </c>
      <c r="Z3662" t="s">
        <v>135</v>
      </c>
      <c r="AA3662" t="s">
        <v>314</v>
      </c>
      <c r="AB3662" t="s">
        <v>2152</v>
      </c>
      <c r="AC3662" t="s">
        <v>1044</v>
      </c>
      <c r="AD3662" t="s">
        <v>137</v>
      </c>
    </row>
    <row r="3663" spans="1:30" hidden="1" x14ac:dyDescent="0.3">
      <c r="A3663" t="s">
        <v>15298</v>
      </c>
      <c r="B3663" t="s">
        <v>15299</v>
      </c>
      <c r="C3663" s="1" t="str">
        <f t="shared" si="618"/>
        <v>21:0508</v>
      </c>
      <c r="D3663" s="1" t="str">
        <f t="shared" si="615"/>
        <v>21:0169</v>
      </c>
      <c r="E3663" t="s">
        <v>15300</v>
      </c>
      <c r="F3663" t="s">
        <v>15301</v>
      </c>
      <c r="H3663">
        <v>54.096795100000001</v>
      </c>
      <c r="I3663">
        <v>-62.911739599999997</v>
      </c>
      <c r="J3663" s="1" t="str">
        <f t="shared" si="616"/>
        <v>NGR lake sediment grab sample</v>
      </c>
      <c r="K3663" s="1" t="str">
        <f t="shared" si="617"/>
        <v>&lt;177 micron (NGR)</v>
      </c>
      <c r="L3663">
        <v>11</v>
      </c>
      <c r="M3663" t="s">
        <v>175</v>
      </c>
      <c r="N3663">
        <v>199</v>
      </c>
      <c r="O3663" t="s">
        <v>665</v>
      </c>
      <c r="P3663" t="s">
        <v>176</v>
      </c>
      <c r="Q3663" t="s">
        <v>95</v>
      </c>
      <c r="R3663" t="s">
        <v>153</v>
      </c>
      <c r="S3663" t="s">
        <v>37</v>
      </c>
      <c r="T3663" t="s">
        <v>40</v>
      </c>
      <c r="U3663" t="s">
        <v>5778</v>
      </c>
      <c r="V3663" t="s">
        <v>97</v>
      </c>
      <c r="W3663" t="s">
        <v>117</v>
      </c>
      <c r="X3663" t="s">
        <v>179</v>
      </c>
      <c r="Y3663" t="s">
        <v>37</v>
      </c>
      <c r="Z3663" t="s">
        <v>35</v>
      </c>
      <c r="AA3663" t="s">
        <v>45</v>
      </c>
      <c r="AB3663" t="s">
        <v>178</v>
      </c>
      <c r="AC3663" t="s">
        <v>353</v>
      </c>
      <c r="AD3663" t="s">
        <v>203</v>
      </c>
    </row>
    <row r="3664" spans="1:30" hidden="1" x14ac:dyDescent="0.3">
      <c r="A3664" t="s">
        <v>15302</v>
      </c>
      <c r="B3664" t="s">
        <v>15303</v>
      </c>
      <c r="C3664" s="1" t="str">
        <f t="shared" si="618"/>
        <v>21:0508</v>
      </c>
      <c r="D3664" s="1" t="str">
        <f t="shared" si="615"/>
        <v>21:0169</v>
      </c>
      <c r="E3664" t="s">
        <v>15304</v>
      </c>
      <c r="F3664" t="s">
        <v>15305</v>
      </c>
      <c r="H3664">
        <v>54.082354600000002</v>
      </c>
      <c r="I3664">
        <v>-62.871887999999998</v>
      </c>
      <c r="J3664" s="1" t="str">
        <f t="shared" si="616"/>
        <v>NGR lake sediment grab sample</v>
      </c>
      <c r="K3664" s="1" t="str">
        <f t="shared" si="617"/>
        <v>&lt;177 micron (NGR)</v>
      </c>
      <c r="L3664">
        <v>11</v>
      </c>
      <c r="M3664" t="s">
        <v>184</v>
      </c>
      <c r="N3664">
        <v>200</v>
      </c>
      <c r="O3664" t="s">
        <v>1665</v>
      </c>
      <c r="P3664" t="s">
        <v>256</v>
      </c>
      <c r="Q3664" t="s">
        <v>39</v>
      </c>
      <c r="R3664" t="s">
        <v>131</v>
      </c>
      <c r="S3664" t="s">
        <v>136</v>
      </c>
      <c r="T3664" t="s">
        <v>40</v>
      </c>
      <c r="U3664" t="s">
        <v>5978</v>
      </c>
      <c r="V3664" t="s">
        <v>57</v>
      </c>
      <c r="W3664" t="s">
        <v>117</v>
      </c>
      <c r="X3664" t="s">
        <v>339</v>
      </c>
      <c r="Y3664" t="s">
        <v>136</v>
      </c>
      <c r="Z3664" t="s">
        <v>258</v>
      </c>
      <c r="AA3664" t="s">
        <v>44</v>
      </c>
      <c r="AB3664" t="s">
        <v>130</v>
      </c>
      <c r="AC3664" t="s">
        <v>2873</v>
      </c>
      <c r="AD3664" t="s">
        <v>158</v>
      </c>
    </row>
    <row r="3665" spans="1:30" hidden="1" x14ac:dyDescent="0.3">
      <c r="A3665" t="s">
        <v>15306</v>
      </c>
      <c r="B3665" t="s">
        <v>15307</v>
      </c>
      <c r="C3665" s="1" t="str">
        <f t="shared" si="618"/>
        <v>21:0508</v>
      </c>
      <c r="D3665" s="1" t="str">
        <f t="shared" si="615"/>
        <v>21:0169</v>
      </c>
      <c r="E3665" t="s">
        <v>15308</v>
      </c>
      <c r="F3665" t="s">
        <v>15309</v>
      </c>
      <c r="H3665">
        <v>54.0450588</v>
      </c>
      <c r="I3665">
        <v>-62.857075399999999</v>
      </c>
      <c r="J3665" s="1" t="str">
        <f t="shared" si="616"/>
        <v>NGR lake sediment grab sample</v>
      </c>
      <c r="K3665" s="1" t="str">
        <f t="shared" si="617"/>
        <v>&lt;177 micron (NGR)</v>
      </c>
      <c r="L3665">
        <v>11</v>
      </c>
      <c r="M3665" t="s">
        <v>191</v>
      </c>
      <c r="N3665">
        <v>201</v>
      </c>
      <c r="O3665" t="s">
        <v>3002</v>
      </c>
      <c r="P3665" t="s">
        <v>176</v>
      </c>
      <c r="Q3665" t="s">
        <v>95</v>
      </c>
      <c r="R3665" t="s">
        <v>131</v>
      </c>
      <c r="S3665" t="s">
        <v>37</v>
      </c>
      <c r="T3665" t="s">
        <v>40</v>
      </c>
      <c r="U3665" t="s">
        <v>48</v>
      </c>
      <c r="V3665" t="s">
        <v>596</v>
      </c>
      <c r="W3665" t="s">
        <v>40</v>
      </c>
      <c r="X3665" t="s">
        <v>179</v>
      </c>
      <c r="Y3665" t="s">
        <v>37</v>
      </c>
      <c r="Z3665" t="s">
        <v>204</v>
      </c>
      <c r="AA3665" t="s">
        <v>45</v>
      </c>
      <c r="AB3665" t="s">
        <v>276</v>
      </c>
      <c r="AC3665" t="s">
        <v>352</v>
      </c>
      <c r="AD3665" t="s">
        <v>155</v>
      </c>
    </row>
    <row r="3666" spans="1:30" hidden="1" x14ac:dyDescent="0.3">
      <c r="A3666" t="s">
        <v>15310</v>
      </c>
      <c r="B3666" t="s">
        <v>15311</v>
      </c>
      <c r="C3666" s="1" t="str">
        <f t="shared" si="618"/>
        <v>21:0508</v>
      </c>
      <c r="D3666" s="1" t="str">
        <f t="shared" si="615"/>
        <v>21:0169</v>
      </c>
      <c r="E3666" t="s">
        <v>15312</v>
      </c>
      <c r="F3666" t="s">
        <v>15313</v>
      </c>
      <c r="H3666">
        <v>54.010744000000003</v>
      </c>
      <c r="I3666">
        <v>-62.8561044</v>
      </c>
      <c r="J3666" s="1" t="str">
        <f t="shared" si="616"/>
        <v>NGR lake sediment grab sample</v>
      </c>
      <c r="K3666" s="1" t="str">
        <f t="shared" si="617"/>
        <v>&lt;177 micron (NGR)</v>
      </c>
      <c r="L3666">
        <v>11</v>
      </c>
      <c r="M3666" t="s">
        <v>201</v>
      </c>
      <c r="N3666">
        <v>202</v>
      </c>
      <c r="O3666" t="s">
        <v>135</v>
      </c>
      <c r="P3666" t="s">
        <v>119</v>
      </c>
      <c r="Q3666" t="s">
        <v>55</v>
      </c>
      <c r="R3666" t="s">
        <v>131</v>
      </c>
      <c r="S3666" t="s">
        <v>37</v>
      </c>
      <c r="T3666" t="s">
        <v>40</v>
      </c>
      <c r="U3666" t="s">
        <v>45</v>
      </c>
      <c r="V3666" t="s">
        <v>47</v>
      </c>
      <c r="W3666" t="s">
        <v>40</v>
      </c>
      <c r="X3666" t="s">
        <v>740</v>
      </c>
      <c r="Y3666" t="s">
        <v>38</v>
      </c>
      <c r="Z3666" t="s">
        <v>164</v>
      </c>
      <c r="AA3666" t="s">
        <v>135</v>
      </c>
      <c r="AB3666" t="s">
        <v>1082</v>
      </c>
      <c r="AC3666" t="s">
        <v>5153</v>
      </c>
      <c r="AD3666" t="s">
        <v>605</v>
      </c>
    </row>
    <row r="3667" spans="1:30" hidden="1" x14ac:dyDescent="0.3">
      <c r="A3667" t="s">
        <v>15314</v>
      </c>
      <c r="B3667" t="s">
        <v>15315</v>
      </c>
      <c r="C3667" s="1" t="str">
        <f t="shared" si="618"/>
        <v>21:0508</v>
      </c>
      <c r="D3667" s="1" t="str">
        <f t="shared" si="615"/>
        <v>21:0169</v>
      </c>
      <c r="E3667" t="s">
        <v>15316</v>
      </c>
      <c r="F3667" t="s">
        <v>15317</v>
      </c>
      <c r="H3667">
        <v>54.016316799999998</v>
      </c>
      <c r="I3667">
        <v>-62.816585400000001</v>
      </c>
      <c r="J3667" s="1" t="str">
        <f t="shared" si="616"/>
        <v>NGR lake sediment grab sample</v>
      </c>
      <c r="K3667" s="1" t="str">
        <f t="shared" si="617"/>
        <v>&lt;177 micron (NGR)</v>
      </c>
      <c r="L3667">
        <v>11</v>
      </c>
      <c r="M3667" t="s">
        <v>210</v>
      </c>
      <c r="N3667">
        <v>203</v>
      </c>
      <c r="O3667" t="s">
        <v>258</v>
      </c>
      <c r="P3667" t="s">
        <v>79</v>
      </c>
      <c r="Q3667" t="s">
        <v>95</v>
      </c>
      <c r="R3667" t="s">
        <v>68</v>
      </c>
      <c r="S3667" t="s">
        <v>38</v>
      </c>
      <c r="T3667" t="s">
        <v>40</v>
      </c>
      <c r="U3667" t="s">
        <v>2194</v>
      </c>
      <c r="V3667" t="s">
        <v>224</v>
      </c>
      <c r="W3667" t="s">
        <v>40</v>
      </c>
      <c r="X3667" t="s">
        <v>68</v>
      </c>
      <c r="Y3667" t="s">
        <v>68</v>
      </c>
      <c r="Z3667" t="s">
        <v>257</v>
      </c>
      <c r="AA3667" t="s">
        <v>258</v>
      </c>
      <c r="AB3667" t="s">
        <v>2747</v>
      </c>
      <c r="AC3667" t="s">
        <v>10408</v>
      </c>
      <c r="AD3667" t="s">
        <v>71</v>
      </c>
    </row>
    <row r="3668" spans="1:30" hidden="1" x14ac:dyDescent="0.3">
      <c r="A3668" t="s">
        <v>15318</v>
      </c>
      <c r="B3668" t="s">
        <v>15319</v>
      </c>
      <c r="C3668" s="1" t="str">
        <f t="shared" si="618"/>
        <v>21:0508</v>
      </c>
      <c r="D3668" s="1" t="str">
        <f>HYPERLINK("http://geochem.nrcan.gc.ca/cdogs/content/svy/svy_e.htm", "")</f>
        <v/>
      </c>
      <c r="G3668" s="1" t="str">
        <f>HYPERLINK("http://geochem.nrcan.gc.ca/cdogs/content/cr_/cr_00055_e.htm", "55")</f>
        <v>55</v>
      </c>
      <c r="J3668" t="s">
        <v>161</v>
      </c>
      <c r="K3668" t="s">
        <v>162</v>
      </c>
      <c r="L3668">
        <v>11</v>
      </c>
      <c r="M3668" t="s">
        <v>163</v>
      </c>
      <c r="N3668">
        <v>204</v>
      </c>
      <c r="O3668" t="s">
        <v>383</v>
      </c>
      <c r="P3668" t="s">
        <v>185</v>
      </c>
      <c r="Q3668" t="s">
        <v>37</v>
      </c>
      <c r="R3668" t="s">
        <v>165</v>
      </c>
      <c r="S3668" t="s">
        <v>68</v>
      </c>
      <c r="T3668" t="s">
        <v>40</v>
      </c>
      <c r="U3668" t="s">
        <v>7559</v>
      </c>
      <c r="V3668" t="s">
        <v>167</v>
      </c>
      <c r="W3668" t="s">
        <v>40</v>
      </c>
      <c r="X3668" t="s">
        <v>740</v>
      </c>
      <c r="Y3668" t="s">
        <v>37</v>
      </c>
      <c r="Z3668" t="s">
        <v>134</v>
      </c>
      <c r="AA3668" t="s">
        <v>258</v>
      </c>
      <c r="AB3668" t="s">
        <v>1323</v>
      </c>
      <c r="AC3668" t="s">
        <v>316</v>
      </c>
      <c r="AD3668" t="s">
        <v>449</v>
      </c>
    </row>
    <row r="3669" spans="1:30" hidden="1" x14ac:dyDescent="0.3">
      <c r="A3669" t="s">
        <v>15320</v>
      </c>
      <c r="B3669" t="s">
        <v>15321</v>
      </c>
      <c r="C3669" s="1" t="str">
        <f t="shared" si="618"/>
        <v>21:0508</v>
      </c>
      <c r="D3669" s="1" t="str">
        <f t="shared" ref="D3669:D3681" si="619">HYPERLINK("http://geochem.nrcan.gc.ca/cdogs/content/svy/svy210169_e.htm", "21:0169")</f>
        <v>21:0169</v>
      </c>
      <c r="E3669" t="s">
        <v>15322</v>
      </c>
      <c r="F3669" t="s">
        <v>15323</v>
      </c>
      <c r="H3669">
        <v>54.039927200000001</v>
      </c>
      <c r="I3669">
        <v>-62.811063400000002</v>
      </c>
      <c r="J3669" s="1" t="str">
        <f t="shared" ref="J3669:J3681" si="620">HYPERLINK("http://geochem.nrcan.gc.ca/cdogs/content/kwd/kwd020027_e.htm", "NGR lake sediment grab sample")</f>
        <v>NGR lake sediment grab sample</v>
      </c>
      <c r="K3669" s="1" t="str">
        <f t="shared" ref="K3669:K3681" si="621">HYPERLINK("http://geochem.nrcan.gc.ca/cdogs/content/kwd/kwd080006_e.htm", "&lt;177 micron (NGR)")</f>
        <v>&lt;177 micron (NGR)</v>
      </c>
      <c r="L3669">
        <v>11</v>
      </c>
      <c r="M3669" t="s">
        <v>221</v>
      </c>
      <c r="N3669">
        <v>205</v>
      </c>
      <c r="O3669" t="s">
        <v>44</v>
      </c>
      <c r="P3669" t="s">
        <v>193</v>
      </c>
      <c r="Q3669" t="s">
        <v>39</v>
      </c>
      <c r="R3669" t="s">
        <v>92</v>
      </c>
      <c r="S3669" t="s">
        <v>38</v>
      </c>
      <c r="T3669" t="s">
        <v>40</v>
      </c>
      <c r="U3669" t="s">
        <v>434</v>
      </c>
      <c r="V3669" t="s">
        <v>42</v>
      </c>
      <c r="W3669" t="s">
        <v>40</v>
      </c>
      <c r="X3669" t="s">
        <v>70</v>
      </c>
      <c r="Y3669" t="s">
        <v>68</v>
      </c>
      <c r="Z3669" t="s">
        <v>337</v>
      </c>
      <c r="AA3669" t="s">
        <v>258</v>
      </c>
      <c r="AB3669" t="s">
        <v>2444</v>
      </c>
      <c r="AC3669" t="s">
        <v>2662</v>
      </c>
      <c r="AD3669" t="s">
        <v>203</v>
      </c>
    </row>
    <row r="3670" spans="1:30" hidden="1" x14ac:dyDescent="0.3">
      <c r="A3670" t="s">
        <v>15324</v>
      </c>
      <c r="B3670" t="s">
        <v>15325</v>
      </c>
      <c r="C3670" s="1" t="str">
        <f t="shared" si="618"/>
        <v>21:0508</v>
      </c>
      <c r="D3670" s="1" t="str">
        <f t="shared" si="619"/>
        <v>21:0169</v>
      </c>
      <c r="E3670" t="s">
        <v>15326</v>
      </c>
      <c r="F3670" t="s">
        <v>15327</v>
      </c>
      <c r="H3670">
        <v>54.069378100000002</v>
      </c>
      <c r="I3670">
        <v>-62.810704800000003</v>
      </c>
      <c r="J3670" s="1" t="str">
        <f t="shared" si="620"/>
        <v>NGR lake sediment grab sample</v>
      </c>
      <c r="K3670" s="1" t="str">
        <f t="shared" si="621"/>
        <v>&lt;177 micron (NGR)</v>
      </c>
      <c r="L3670">
        <v>11</v>
      </c>
      <c r="M3670" t="s">
        <v>230</v>
      </c>
      <c r="N3670">
        <v>206</v>
      </c>
      <c r="O3670" t="s">
        <v>257</v>
      </c>
      <c r="P3670" t="s">
        <v>165</v>
      </c>
      <c r="Q3670" t="s">
        <v>95</v>
      </c>
      <c r="R3670" t="s">
        <v>131</v>
      </c>
      <c r="S3670" t="s">
        <v>37</v>
      </c>
      <c r="T3670" t="s">
        <v>117</v>
      </c>
      <c r="U3670" t="s">
        <v>314</v>
      </c>
      <c r="V3670" t="s">
        <v>271</v>
      </c>
      <c r="W3670" t="s">
        <v>194</v>
      </c>
      <c r="X3670" t="s">
        <v>70</v>
      </c>
      <c r="Y3670" t="s">
        <v>37</v>
      </c>
      <c r="Z3670" t="s">
        <v>135</v>
      </c>
      <c r="AA3670" t="s">
        <v>45</v>
      </c>
      <c r="AB3670" t="s">
        <v>597</v>
      </c>
      <c r="AC3670" t="s">
        <v>2513</v>
      </c>
      <c r="AD3670" t="s">
        <v>71</v>
      </c>
    </row>
    <row r="3671" spans="1:30" hidden="1" x14ac:dyDescent="0.3">
      <c r="A3671" t="s">
        <v>15328</v>
      </c>
      <c r="B3671" t="s">
        <v>15329</v>
      </c>
      <c r="C3671" s="1" t="str">
        <f t="shared" si="618"/>
        <v>21:0508</v>
      </c>
      <c r="D3671" s="1" t="str">
        <f t="shared" si="619"/>
        <v>21:0169</v>
      </c>
      <c r="E3671" t="s">
        <v>15330</v>
      </c>
      <c r="F3671" t="s">
        <v>15331</v>
      </c>
      <c r="H3671">
        <v>54.119532999999997</v>
      </c>
      <c r="I3671">
        <v>-62.864090400000002</v>
      </c>
      <c r="J3671" s="1" t="str">
        <f t="shared" si="620"/>
        <v>NGR lake sediment grab sample</v>
      </c>
      <c r="K3671" s="1" t="str">
        <f t="shared" si="621"/>
        <v>&lt;177 micron (NGR)</v>
      </c>
      <c r="L3671">
        <v>11</v>
      </c>
      <c r="M3671" t="s">
        <v>238</v>
      </c>
      <c r="N3671">
        <v>207</v>
      </c>
      <c r="O3671" t="s">
        <v>83</v>
      </c>
      <c r="P3671" t="s">
        <v>36</v>
      </c>
      <c r="Q3671" t="s">
        <v>95</v>
      </c>
      <c r="R3671" t="s">
        <v>92</v>
      </c>
      <c r="S3671" t="s">
        <v>176</v>
      </c>
      <c r="T3671" t="s">
        <v>649</v>
      </c>
      <c r="U3671" t="s">
        <v>15332</v>
      </c>
      <c r="V3671" t="s">
        <v>2476</v>
      </c>
      <c r="W3671" t="s">
        <v>40</v>
      </c>
      <c r="X3671" t="s">
        <v>68</v>
      </c>
      <c r="Y3671" t="s">
        <v>38</v>
      </c>
      <c r="Z3671" t="s">
        <v>257</v>
      </c>
      <c r="AA3671" t="s">
        <v>409</v>
      </c>
      <c r="AB3671" t="s">
        <v>416</v>
      </c>
      <c r="AC3671" t="s">
        <v>479</v>
      </c>
      <c r="AD3671" t="s">
        <v>1448</v>
      </c>
    </row>
    <row r="3672" spans="1:30" hidden="1" x14ac:dyDescent="0.3">
      <c r="A3672" t="s">
        <v>15333</v>
      </c>
      <c r="B3672" t="s">
        <v>15334</v>
      </c>
      <c r="C3672" s="1" t="str">
        <f t="shared" si="618"/>
        <v>21:0508</v>
      </c>
      <c r="D3672" s="1" t="str">
        <f t="shared" si="619"/>
        <v>21:0169</v>
      </c>
      <c r="E3672" t="s">
        <v>15335</v>
      </c>
      <c r="F3672" t="s">
        <v>15336</v>
      </c>
      <c r="H3672">
        <v>54.137704900000003</v>
      </c>
      <c r="I3672">
        <v>-62.8938171</v>
      </c>
      <c r="J3672" s="1" t="str">
        <f t="shared" si="620"/>
        <v>NGR lake sediment grab sample</v>
      </c>
      <c r="K3672" s="1" t="str">
        <f t="shared" si="621"/>
        <v>&lt;177 micron (NGR)</v>
      </c>
      <c r="L3672">
        <v>11</v>
      </c>
      <c r="M3672" t="s">
        <v>246</v>
      </c>
      <c r="N3672">
        <v>208</v>
      </c>
      <c r="O3672" t="s">
        <v>270</v>
      </c>
      <c r="P3672" t="s">
        <v>265</v>
      </c>
      <c r="Q3672" t="s">
        <v>95</v>
      </c>
      <c r="R3672" t="s">
        <v>92</v>
      </c>
      <c r="S3672" t="s">
        <v>37</v>
      </c>
      <c r="T3672" t="s">
        <v>40</v>
      </c>
      <c r="U3672" t="s">
        <v>257</v>
      </c>
      <c r="V3672" t="s">
        <v>239</v>
      </c>
      <c r="W3672" t="s">
        <v>40</v>
      </c>
      <c r="X3672" t="s">
        <v>740</v>
      </c>
      <c r="Y3672" t="s">
        <v>55</v>
      </c>
      <c r="Z3672" t="s">
        <v>134</v>
      </c>
      <c r="AA3672" t="s">
        <v>45</v>
      </c>
      <c r="AB3672" t="s">
        <v>636</v>
      </c>
      <c r="AC3672" t="s">
        <v>136</v>
      </c>
      <c r="AD3672" t="s">
        <v>314</v>
      </c>
    </row>
    <row r="3673" spans="1:30" hidden="1" x14ac:dyDescent="0.3">
      <c r="A3673" t="s">
        <v>15337</v>
      </c>
      <c r="B3673" t="s">
        <v>15338</v>
      </c>
      <c r="C3673" s="1" t="str">
        <f t="shared" si="618"/>
        <v>21:0508</v>
      </c>
      <c r="D3673" s="1" t="str">
        <f t="shared" si="619"/>
        <v>21:0169</v>
      </c>
      <c r="E3673" t="s">
        <v>15339</v>
      </c>
      <c r="F3673" t="s">
        <v>15340</v>
      </c>
      <c r="H3673">
        <v>54.065503100000001</v>
      </c>
      <c r="I3673">
        <v>-63.1074579</v>
      </c>
      <c r="J3673" s="1" t="str">
        <f t="shared" si="620"/>
        <v>NGR lake sediment grab sample</v>
      </c>
      <c r="K3673" s="1" t="str">
        <f t="shared" si="621"/>
        <v>&lt;177 micron (NGR)</v>
      </c>
      <c r="L3673">
        <v>12</v>
      </c>
      <c r="M3673" t="s">
        <v>34</v>
      </c>
      <c r="N3673">
        <v>209</v>
      </c>
      <c r="O3673" t="s">
        <v>143</v>
      </c>
      <c r="P3673" t="s">
        <v>202</v>
      </c>
      <c r="Q3673" t="s">
        <v>95</v>
      </c>
      <c r="R3673" t="s">
        <v>38</v>
      </c>
      <c r="S3673" t="s">
        <v>37</v>
      </c>
      <c r="T3673" t="s">
        <v>40</v>
      </c>
      <c r="U3673" t="s">
        <v>1019</v>
      </c>
      <c r="V3673" t="s">
        <v>179</v>
      </c>
      <c r="W3673" t="s">
        <v>40</v>
      </c>
      <c r="X3673" t="s">
        <v>179</v>
      </c>
      <c r="Y3673" t="s">
        <v>55</v>
      </c>
      <c r="Z3673" t="s">
        <v>35</v>
      </c>
      <c r="AA3673" t="s">
        <v>58</v>
      </c>
      <c r="AB3673" t="s">
        <v>1788</v>
      </c>
      <c r="AC3673" t="s">
        <v>1389</v>
      </c>
      <c r="AD3673" t="s">
        <v>196</v>
      </c>
    </row>
    <row r="3674" spans="1:30" hidden="1" x14ac:dyDescent="0.3">
      <c r="A3674" t="s">
        <v>15341</v>
      </c>
      <c r="B3674" t="s">
        <v>15342</v>
      </c>
      <c r="C3674" s="1" t="str">
        <f t="shared" si="618"/>
        <v>21:0508</v>
      </c>
      <c r="D3674" s="1" t="str">
        <f t="shared" si="619"/>
        <v>21:0169</v>
      </c>
      <c r="E3674" t="s">
        <v>15343</v>
      </c>
      <c r="F3674" t="s">
        <v>15344</v>
      </c>
      <c r="H3674">
        <v>54.1405496</v>
      </c>
      <c r="I3674">
        <v>-62.945595099999998</v>
      </c>
      <c r="J3674" s="1" t="str">
        <f t="shared" si="620"/>
        <v>NGR lake sediment grab sample</v>
      </c>
      <c r="K3674" s="1" t="str">
        <f t="shared" si="621"/>
        <v>&lt;177 micron (NGR)</v>
      </c>
      <c r="L3674">
        <v>12</v>
      </c>
      <c r="M3674" t="s">
        <v>76</v>
      </c>
      <c r="N3674">
        <v>210</v>
      </c>
      <c r="O3674" t="s">
        <v>733</v>
      </c>
      <c r="P3674" t="s">
        <v>165</v>
      </c>
      <c r="Q3674" t="s">
        <v>68</v>
      </c>
      <c r="R3674" t="s">
        <v>54</v>
      </c>
      <c r="S3674" t="s">
        <v>38</v>
      </c>
      <c r="T3674" t="s">
        <v>40</v>
      </c>
      <c r="U3674" t="s">
        <v>8106</v>
      </c>
      <c r="V3674" t="s">
        <v>565</v>
      </c>
      <c r="W3674" t="s">
        <v>40</v>
      </c>
      <c r="X3674" t="s">
        <v>740</v>
      </c>
      <c r="Y3674" t="s">
        <v>37</v>
      </c>
      <c r="Z3674" t="s">
        <v>204</v>
      </c>
      <c r="AA3674" t="s">
        <v>204</v>
      </c>
      <c r="AB3674" t="s">
        <v>2669</v>
      </c>
      <c r="AC3674" t="s">
        <v>316</v>
      </c>
      <c r="AD3674" t="s">
        <v>137</v>
      </c>
    </row>
    <row r="3675" spans="1:30" hidden="1" x14ac:dyDescent="0.3">
      <c r="A3675" t="s">
        <v>15345</v>
      </c>
      <c r="B3675" t="s">
        <v>15346</v>
      </c>
      <c r="C3675" s="1" t="str">
        <f t="shared" si="618"/>
        <v>21:0508</v>
      </c>
      <c r="D3675" s="1" t="str">
        <f t="shared" si="619"/>
        <v>21:0169</v>
      </c>
      <c r="E3675" t="s">
        <v>15347</v>
      </c>
      <c r="F3675" t="s">
        <v>15348</v>
      </c>
      <c r="H3675">
        <v>54.148125700000001</v>
      </c>
      <c r="I3675">
        <v>-63.038178299999998</v>
      </c>
      <c r="J3675" s="1" t="str">
        <f t="shared" si="620"/>
        <v>NGR lake sediment grab sample</v>
      </c>
      <c r="K3675" s="1" t="str">
        <f t="shared" si="621"/>
        <v>&lt;177 micron (NGR)</v>
      </c>
      <c r="L3675">
        <v>12</v>
      </c>
      <c r="M3675" t="s">
        <v>91</v>
      </c>
      <c r="N3675">
        <v>211</v>
      </c>
      <c r="O3675" t="s">
        <v>257</v>
      </c>
      <c r="P3675" t="s">
        <v>130</v>
      </c>
      <c r="Q3675" t="s">
        <v>95</v>
      </c>
      <c r="R3675" t="s">
        <v>92</v>
      </c>
      <c r="S3675" t="s">
        <v>153</v>
      </c>
      <c r="T3675" t="s">
        <v>40</v>
      </c>
      <c r="U3675" t="s">
        <v>15349</v>
      </c>
      <c r="V3675" t="s">
        <v>1402</v>
      </c>
      <c r="W3675" t="s">
        <v>40</v>
      </c>
      <c r="X3675" t="s">
        <v>10288</v>
      </c>
      <c r="Y3675" t="s">
        <v>79</v>
      </c>
      <c r="Z3675" t="s">
        <v>6897</v>
      </c>
      <c r="AA3675" t="s">
        <v>214</v>
      </c>
      <c r="AB3675" t="s">
        <v>4178</v>
      </c>
      <c r="AC3675" t="s">
        <v>15350</v>
      </c>
      <c r="AD3675" t="s">
        <v>1477</v>
      </c>
    </row>
    <row r="3676" spans="1:30" hidden="1" x14ac:dyDescent="0.3">
      <c r="A3676" t="s">
        <v>15351</v>
      </c>
      <c r="B3676" t="s">
        <v>15352</v>
      </c>
      <c r="C3676" s="1" t="str">
        <f t="shared" si="618"/>
        <v>21:0508</v>
      </c>
      <c r="D3676" s="1" t="str">
        <f t="shared" si="619"/>
        <v>21:0169</v>
      </c>
      <c r="E3676" t="s">
        <v>15353</v>
      </c>
      <c r="F3676" t="s">
        <v>15354</v>
      </c>
      <c r="H3676">
        <v>54.053547899999998</v>
      </c>
      <c r="I3676">
        <v>-63.121206000000001</v>
      </c>
      <c r="J3676" s="1" t="str">
        <f t="shared" si="620"/>
        <v>NGR lake sediment grab sample</v>
      </c>
      <c r="K3676" s="1" t="str">
        <f t="shared" si="621"/>
        <v>&lt;177 micron (NGR)</v>
      </c>
      <c r="L3676">
        <v>12</v>
      </c>
      <c r="M3676" t="s">
        <v>102</v>
      </c>
      <c r="N3676">
        <v>212</v>
      </c>
      <c r="O3676" t="s">
        <v>263</v>
      </c>
      <c r="P3676" t="s">
        <v>202</v>
      </c>
      <c r="Q3676" t="s">
        <v>55</v>
      </c>
      <c r="R3676" t="s">
        <v>79</v>
      </c>
      <c r="S3676" t="s">
        <v>136</v>
      </c>
      <c r="T3676" t="s">
        <v>40</v>
      </c>
      <c r="U3676" t="s">
        <v>1227</v>
      </c>
      <c r="V3676" t="s">
        <v>179</v>
      </c>
      <c r="W3676" t="s">
        <v>40</v>
      </c>
      <c r="X3676" t="s">
        <v>70</v>
      </c>
      <c r="Y3676" t="s">
        <v>39</v>
      </c>
      <c r="Z3676" t="s">
        <v>164</v>
      </c>
      <c r="AA3676" t="s">
        <v>204</v>
      </c>
      <c r="AB3676" t="s">
        <v>2125</v>
      </c>
      <c r="AC3676" t="s">
        <v>3511</v>
      </c>
      <c r="AD3676" t="s">
        <v>1477</v>
      </c>
    </row>
    <row r="3677" spans="1:30" hidden="1" x14ac:dyDescent="0.3">
      <c r="A3677" t="s">
        <v>15355</v>
      </c>
      <c r="B3677" t="s">
        <v>15356</v>
      </c>
      <c r="C3677" s="1" t="str">
        <f t="shared" si="618"/>
        <v>21:0508</v>
      </c>
      <c r="D3677" s="1" t="str">
        <f t="shared" si="619"/>
        <v>21:0169</v>
      </c>
      <c r="E3677" t="s">
        <v>15339</v>
      </c>
      <c r="F3677" t="s">
        <v>15357</v>
      </c>
      <c r="H3677">
        <v>54.065503100000001</v>
      </c>
      <c r="I3677">
        <v>-63.1074579</v>
      </c>
      <c r="J3677" s="1" t="str">
        <f t="shared" si="620"/>
        <v>NGR lake sediment grab sample</v>
      </c>
      <c r="K3677" s="1" t="str">
        <f t="shared" si="621"/>
        <v>&lt;177 micron (NGR)</v>
      </c>
      <c r="L3677">
        <v>12</v>
      </c>
      <c r="M3677" t="s">
        <v>65</v>
      </c>
      <c r="N3677">
        <v>213</v>
      </c>
      <c r="O3677" t="s">
        <v>391</v>
      </c>
      <c r="P3677" t="s">
        <v>202</v>
      </c>
      <c r="Q3677" t="s">
        <v>95</v>
      </c>
      <c r="R3677" t="s">
        <v>131</v>
      </c>
      <c r="S3677" t="s">
        <v>37</v>
      </c>
      <c r="T3677" t="s">
        <v>40</v>
      </c>
      <c r="U3677" t="s">
        <v>211</v>
      </c>
      <c r="V3677" t="s">
        <v>179</v>
      </c>
      <c r="W3677" t="s">
        <v>194</v>
      </c>
      <c r="X3677" t="s">
        <v>179</v>
      </c>
      <c r="Y3677" t="s">
        <v>55</v>
      </c>
      <c r="Z3677" t="s">
        <v>204</v>
      </c>
      <c r="AA3677" t="s">
        <v>258</v>
      </c>
      <c r="AB3677" t="s">
        <v>744</v>
      </c>
      <c r="AC3677" t="s">
        <v>4903</v>
      </c>
      <c r="AD3677" t="s">
        <v>107</v>
      </c>
    </row>
    <row r="3678" spans="1:30" hidden="1" x14ac:dyDescent="0.3">
      <c r="A3678" t="s">
        <v>15358</v>
      </c>
      <c r="B3678" t="s">
        <v>15359</v>
      </c>
      <c r="C3678" s="1" t="str">
        <f t="shared" si="618"/>
        <v>21:0508</v>
      </c>
      <c r="D3678" s="1" t="str">
        <f t="shared" si="619"/>
        <v>21:0169</v>
      </c>
      <c r="E3678" t="s">
        <v>15339</v>
      </c>
      <c r="F3678" t="s">
        <v>15360</v>
      </c>
      <c r="H3678">
        <v>54.065503100000001</v>
      </c>
      <c r="I3678">
        <v>-63.1074579</v>
      </c>
      <c r="J3678" s="1" t="str">
        <f t="shared" si="620"/>
        <v>NGR lake sediment grab sample</v>
      </c>
      <c r="K3678" s="1" t="str">
        <f t="shared" si="621"/>
        <v>&lt;177 micron (NGR)</v>
      </c>
      <c r="L3678">
        <v>12</v>
      </c>
      <c r="M3678" t="s">
        <v>52</v>
      </c>
      <c r="N3678">
        <v>214</v>
      </c>
      <c r="O3678" t="s">
        <v>58</v>
      </c>
      <c r="P3678" t="s">
        <v>202</v>
      </c>
      <c r="Q3678" t="s">
        <v>95</v>
      </c>
      <c r="R3678" t="s">
        <v>92</v>
      </c>
      <c r="S3678" t="s">
        <v>136</v>
      </c>
      <c r="T3678" t="s">
        <v>40</v>
      </c>
      <c r="U3678" t="s">
        <v>283</v>
      </c>
      <c r="V3678" t="s">
        <v>42</v>
      </c>
      <c r="W3678" t="s">
        <v>194</v>
      </c>
      <c r="X3678" t="s">
        <v>43</v>
      </c>
      <c r="Y3678" t="s">
        <v>55</v>
      </c>
      <c r="Z3678" t="s">
        <v>263</v>
      </c>
      <c r="AA3678" t="s">
        <v>135</v>
      </c>
      <c r="AB3678" t="s">
        <v>650</v>
      </c>
      <c r="AC3678" t="s">
        <v>1802</v>
      </c>
      <c r="AD3678" t="s">
        <v>196</v>
      </c>
    </row>
    <row r="3679" spans="1:30" hidden="1" x14ac:dyDescent="0.3">
      <c r="A3679" t="s">
        <v>15361</v>
      </c>
      <c r="B3679" t="s">
        <v>15362</v>
      </c>
      <c r="C3679" s="1" t="str">
        <f t="shared" si="618"/>
        <v>21:0508</v>
      </c>
      <c r="D3679" s="1" t="str">
        <f t="shared" si="619"/>
        <v>21:0169</v>
      </c>
      <c r="E3679" t="s">
        <v>15363</v>
      </c>
      <c r="F3679" t="s">
        <v>15364</v>
      </c>
      <c r="H3679">
        <v>54.139735999999999</v>
      </c>
      <c r="I3679">
        <v>-63.1415571</v>
      </c>
      <c r="J3679" s="1" t="str">
        <f t="shared" si="620"/>
        <v>NGR lake sediment grab sample</v>
      </c>
      <c r="K3679" s="1" t="str">
        <f t="shared" si="621"/>
        <v>&lt;177 micron (NGR)</v>
      </c>
      <c r="L3679">
        <v>12</v>
      </c>
      <c r="M3679" t="s">
        <v>113</v>
      </c>
      <c r="N3679">
        <v>215</v>
      </c>
      <c r="O3679" t="s">
        <v>129</v>
      </c>
      <c r="P3679" t="s">
        <v>79</v>
      </c>
      <c r="Q3679" t="s">
        <v>95</v>
      </c>
      <c r="R3679" t="s">
        <v>131</v>
      </c>
      <c r="S3679" t="s">
        <v>136</v>
      </c>
      <c r="T3679" t="s">
        <v>40</v>
      </c>
      <c r="U3679" t="s">
        <v>115</v>
      </c>
      <c r="V3679" t="s">
        <v>920</v>
      </c>
      <c r="W3679" t="s">
        <v>40</v>
      </c>
      <c r="X3679" t="s">
        <v>70</v>
      </c>
      <c r="Y3679" t="s">
        <v>55</v>
      </c>
      <c r="Z3679" t="s">
        <v>204</v>
      </c>
      <c r="AA3679" t="s">
        <v>44</v>
      </c>
      <c r="AB3679" t="s">
        <v>59</v>
      </c>
      <c r="AC3679" t="s">
        <v>1578</v>
      </c>
      <c r="AD3679" t="s">
        <v>45</v>
      </c>
    </row>
    <row r="3680" spans="1:30" hidden="1" x14ac:dyDescent="0.3">
      <c r="A3680" t="s">
        <v>15365</v>
      </c>
      <c r="B3680" t="s">
        <v>15366</v>
      </c>
      <c r="C3680" s="1" t="str">
        <f t="shared" si="618"/>
        <v>21:0508</v>
      </c>
      <c r="D3680" s="1" t="str">
        <f t="shared" si="619"/>
        <v>21:0169</v>
      </c>
      <c r="E3680" t="s">
        <v>15367</v>
      </c>
      <c r="F3680" t="s">
        <v>15368</v>
      </c>
      <c r="H3680">
        <v>54.166730999999999</v>
      </c>
      <c r="I3680">
        <v>-63.141637600000003</v>
      </c>
      <c r="J3680" s="1" t="str">
        <f t="shared" si="620"/>
        <v>NGR lake sediment grab sample</v>
      </c>
      <c r="K3680" s="1" t="str">
        <f t="shared" si="621"/>
        <v>&lt;177 micron (NGR)</v>
      </c>
      <c r="L3680">
        <v>12</v>
      </c>
      <c r="M3680" t="s">
        <v>127</v>
      </c>
      <c r="N3680">
        <v>216</v>
      </c>
      <c r="O3680" t="s">
        <v>58</v>
      </c>
      <c r="P3680" t="s">
        <v>359</v>
      </c>
      <c r="Q3680" t="s">
        <v>95</v>
      </c>
      <c r="R3680" t="s">
        <v>193</v>
      </c>
      <c r="S3680" t="s">
        <v>131</v>
      </c>
      <c r="T3680" t="s">
        <v>40</v>
      </c>
      <c r="U3680" t="s">
        <v>546</v>
      </c>
      <c r="V3680" t="s">
        <v>47</v>
      </c>
      <c r="W3680" t="s">
        <v>40</v>
      </c>
      <c r="X3680" t="s">
        <v>179</v>
      </c>
      <c r="Y3680" t="s">
        <v>38</v>
      </c>
      <c r="Z3680" t="s">
        <v>135</v>
      </c>
      <c r="AA3680" t="s">
        <v>258</v>
      </c>
      <c r="AB3680" t="s">
        <v>621</v>
      </c>
      <c r="AC3680" t="s">
        <v>830</v>
      </c>
      <c r="AD3680" t="s">
        <v>438</v>
      </c>
    </row>
    <row r="3681" spans="1:30" hidden="1" x14ac:dyDescent="0.3">
      <c r="A3681" t="s">
        <v>15369</v>
      </c>
      <c r="B3681" t="s">
        <v>15370</v>
      </c>
      <c r="C3681" s="1" t="str">
        <f t="shared" si="618"/>
        <v>21:0508</v>
      </c>
      <c r="D3681" s="1" t="str">
        <f t="shared" si="619"/>
        <v>21:0169</v>
      </c>
      <c r="E3681" t="s">
        <v>15371</v>
      </c>
      <c r="F3681" t="s">
        <v>15372</v>
      </c>
      <c r="H3681">
        <v>54.166265500000002</v>
      </c>
      <c r="I3681">
        <v>-63.074324699999998</v>
      </c>
      <c r="J3681" s="1" t="str">
        <f t="shared" si="620"/>
        <v>NGR lake sediment grab sample</v>
      </c>
      <c r="K3681" s="1" t="str">
        <f t="shared" si="621"/>
        <v>&lt;177 micron (NGR)</v>
      </c>
      <c r="L3681">
        <v>12</v>
      </c>
      <c r="M3681" t="s">
        <v>142</v>
      </c>
      <c r="N3681">
        <v>217</v>
      </c>
      <c r="O3681" t="s">
        <v>510</v>
      </c>
      <c r="P3681" t="s">
        <v>403</v>
      </c>
      <c r="Q3681" t="s">
        <v>95</v>
      </c>
      <c r="R3681" t="s">
        <v>176</v>
      </c>
      <c r="S3681" t="s">
        <v>55</v>
      </c>
      <c r="T3681" t="s">
        <v>40</v>
      </c>
      <c r="U3681" t="s">
        <v>192</v>
      </c>
      <c r="V3681" t="s">
        <v>2296</v>
      </c>
      <c r="W3681" t="s">
        <v>40</v>
      </c>
      <c r="X3681" t="s">
        <v>43</v>
      </c>
      <c r="Y3681" t="s">
        <v>39</v>
      </c>
      <c r="Z3681" t="s">
        <v>153</v>
      </c>
      <c r="AA3681" t="s">
        <v>258</v>
      </c>
      <c r="AB3681" t="s">
        <v>205</v>
      </c>
      <c r="AC3681" t="s">
        <v>57</v>
      </c>
      <c r="AD3681" t="s">
        <v>204</v>
      </c>
    </row>
    <row r="3682" spans="1:30" hidden="1" x14ac:dyDescent="0.3">
      <c r="A3682" t="s">
        <v>15373</v>
      </c>
      <c r="B3682" t="s">
        <v>15374</v>
      </c>
      <c r="C3682" s="1" t="str">
        <f t="shared" si="618"/>
        <v>21:0508</v>
      </c>
      <c r="D3682" s="1" t="str">
        <f>HYPERLINK("http://geochem.nrcan.gc.ca/cdogs/content/svy/svy_e.htm", "")</f>
        <v/>
      </c>
      <c r="G3682" s="1" t="str">
        <f>HYPERLINK("http://geochem.nrcan.gc.ca/cdogs/content/cr_/cr_00047_e.htm", "47")</f>
        <v>47</v>
      </c>
      <c r="J3682" t="s">
        <v>161</v>
      </c>
      <c r="K3682" t="s">
        <v>162</v>
      </c>
      <c r="L3682">
        <v>12</v>
      </c>
      <c r="M3682" t="s">
        <v>163</v>
      </c>
      <c r="N3682">
        <v>218</v>
      </c>
      <c r="O3682" t="s">
        <v>1139</v>
      </c>
      <c r="P3682" t="s">
        <v>263</v>
      </c>
      <c r="Q3682" t="s">
        <v>176</v>
      </c>
      <c r="R3682" t="s">
        <v>145</v>
      </c>
      <c r="S3682" t="s">
        <v>202</v>
      </c>
      <c r="T3682" t="s">
        <v>40</v>
      </c>
      <c r="U3682" t="s">
        <v>15375</v>
      </c>
      <c r="V3682" t="s">
        <v>935</v>
      </c>
      <c r="W3682" t="s">
        <v>194</v>
      </c>
      <c r="X3682" t="s">
        <v>247</v>
      </c>
      <c r="Y3682" t="s">
        <v>38</v>
      </c>
      <c r="Z3682" t="s">
        <v>337</v>
      </c>
      <c r="AA3682" t="s">
        <v>135</v>
      </c>
      <c r="AB3682" t="s">
        <v>1961</v>
      </c>
      <c r="AC3682" t="s">
        <v>6482</v>
      </c>
      <c r="AD3682" t="s">
        <v>2471</v>
      </c>
    </row>
    <row r="3683" spans="1:30" hidden="1" x14ac:dyDescent="0.3">
      <c r="A3683" t="s">
        <v>15376</v>
      </c>
      <c r="B3683" t="s">
        <v>15377</v>
      </c>
      <c r="C3683" s="1" t="str">
        <f t="shared" si="618"/>
        <v>21:0508</v>
      </c>
      <c r="D3683" s="1" t="str">
        <f t="shared" ref="D3683:D3711" si="622">HYPERLINK("http://geochem.nrcan.gc.ca/cdogs/content/svy/svy210169_e.htm", "21:0169")</f>
        <v>21:0169</v>
      </c>
      <c r="E3683" t="s">
        <v>15378</v>
      </c>
      <c r="F3683" t="s">
        <v>15379</v>
      </c>
      <c r="H3683">
        <v>54.203797899999998</v>
      </c>
      <c r="I3683">
        <v>-63.148192700000003</v>
      </c>
      <c r="J3683" s="1" t="str">
        <f t="shared" ref="J3683:J3711" si="623">HYPERLINK("http://geochem.nrcan.gc.ca/cdogs/content/kwd/kwd020027_e.htm", "NGR lake sediment grab sample")</f>
        <v>NGR lake sediment grab sample</v>
      </c>
      <c r="K3683" s="1" t="str">
        <f t="shared" ref="K3683:K3711" si="624">HYPERLINK("http://geochem.nrcan.gc.ca/cdogs/content/kwd/kwd080006_e.htm", "&lt;177 micron (NGR)")</f>
        <v>&lt;177 micron (NGR)</v>
      </c>
      <c r="L3683">
        <v>12</v>
      </c>
      <c r="M3683" t="s">
        <v>150</v>
      </c>
      <c r="N3683">
        <v>219</v>
      </c>
      <c r="O3683" t="s">
        <v>391</v>
      </c>
      <c r="P3683" t="s">
        <v>193</v>
      </c>
      <c r="Q3683" t="s">
        <v>95</v>
      </c>
      <c r="R3683" t="s">
        <v>38</v>
      </c>
      <c r="S3683" t="s">
        <v>39</v>
      </c>
      <c r="T3683" t="s">
        <v>40</v>
      </c>
      <c r="U3683" t="s">
        <v>104</v>
      </c>
      <c r="V3683" t="s">
        <v>194</v>
      </c>
      <c r="W3683" t="s">
        <v>40</v>
      </c>
      <c r="X3683" t="s">
        <v>179</v>
      </c>
      <c r="Y3683" t="s">
        <v>37</v>
      </c>
      <c r="Z3683" t="s">
        <v>67</v>
      </c>
      <c r="AA3683" t="s">
        <v>214</v>
      </c>
      <c r="AB3683" t="s">
        <v>1406</v>
      </c>
      <c r="AC3683" t="s">
        <v>6482</v>
      </c>
      <c r="AD3683" t="s">
        <v>58</v>
      </c>
    </row>
    <row r="3684" spans="1:30" hidden="1" x14ac:dyDescent="0.3">
      <c r="A3684" t="s">
        <v>15380</v>
      </c>
      <c r="B3684" t="s">
        <v>15381</v>
      </c>
      <c r="C3684" s="1" t="str">
        <f t="shared" si="618"/>
        <v>21:0508</v>
      </c>
      <c r="D3684" s="1" t="str">
        <f t="shared" si="622"/>
        <v>21:0169</v>
      </c>
      <c r="E3684" t="s">
        <v>15382</v>
      </c>
      <c r="F3684" t="s">
        <v>15383</v>
      </c>
      <c r="H3684">
        <v>54.186490999999997</v>
      </c>
      <c r="I3684">
        <v>-63.167439899999998</v>
      </c>
      <c r="J3684" s="1" t="str">
        <f t="shared" si="623"/>
        <v>NGR lake sediment grab sample</v>
      </c>
      <c r="K3684" s="1" t="str">
        <f t="shared" si="624"/>
        <v>&lt;177 micron (NGR)</v>
      </c>
      <c r="L3684">
        <v>12</v>
      </c>
      <c r="M3684" t="s">
        <v>175</v>
      </c>
      <c r="N3684">
        <v>220</v>
      </c>
      <c r="O3684" t="s">
        <v>258</v>
      </c>
      <c r="P3684" t="s">
        <v>641</v>
      </c>
      <c r="Q3684" t="s">
        <v>95</v>
      </c>
      <c r="R3684" t="s">
        <v>153</v>
      </c>
      <c r="S3684" t="s">
        <v>38</v>
      </c>
      <c r="T3684" t="s">
        <v>40</v>
      </c>
      <c r="U3684" t="s">
        <v>423</v>
      </c>
      <c r="V3684" t="s">
        <v>1642</v>
      </c>
      <c r="W3684" t="s">
        <v>40</v>
      </c>
      <c r="X3684" t="s">
        <v>179</v>
      </c>
      <c r="Y3684" t="s">
        <v>135</v>
      </c>
      <c r="Z3684" t="s">
        <v>263</v>
      </c>
      <c r="AA3684" t="s">
        <v>44</v>
      </c>
      <c r="AB3684" t="s">
        <v>2301</v>
      </c>
      <c r="AC3684" t="s">
        <v>307</v>
      </c>
      <c r="AD3684" t="s">
        <v>45</v>
      </c>
    </row>
    <row r="3685" spans="1:30" hidden="1" x14ac:dyDescent="0.3">
      <c r="A3685" t="s">
        <v>15384</v>
      </c>
      <c r="B3685" t="s">
        <v>15385</v>
      </c>
      <c r="C3685" s="1" t="str">
        <f t="shared" si="618"/>
        <v>21:0508</v>
      </c>
      <c r="D3685" s="1" t="str">
        <f t="shared" si="622"/>
        <v>21:0169</v>
      </c>
      <c r="E3685" t="s">
        <v>15386</v>
      </c>
      <c r="F3685" t="s">
        <v>15387</v>
      </c>
      <c r="H3685">
        <v>54.152552</v>
      </c>
      <c r="I3685">
        <v>-63.182151300000001</v>
      </c>
      <c r="J3685" s="1" t="str">
        <f t="shared" si="623"/>
        <v>NGR lake sediment grab sample</v>
      </c>
      <c r="K3685" s="1" t="str">
        <f t="shared" si="624"/>
        <v>&lt;177 micron (NGR)</v>
      </c>
      <c r="L3685">
        <v>12</v>
      </c>
      <c r="M3685" t="s">
        <v>184</v>
      </c>
      <c r="N3685">
        <v>221</v>
      </c>
      <c r="O3685" t="s">
        <v>45</v>
      </c>
      <c r="P3685" t="s">
        <v>67</v>
      </c>
      <c r="Q3685" t="s">
        <v>95</v>
      </c>
      <c r="R3685" t="s">
        <v>92</v>
      </c>
      <c r="S3685" t="s">
        <v>38</v>
      </c>
      <c r="T3685" t="s">
        <v>40</v>
      </c>
      <c r="U3685" t="s">
        <v>5778</v>
      </c>
      <c r="V3685" t="s">
        <v>1402</v>
      </c>
      <c r="W3685" t="s">
        <v>40</v>
      </c>
      <c r="X3685" t="s">
        <v>179</v>
      </c>
      <c r="Y3685" t="s">
        <v>153</v>
      </c>
      <c r="Z3685" t="s">
        <v>134</v>
      </c>
      <c r="AA3685" t="s">
        <v>214</v>
      </c>
      <c r="AB3685" t="s">
        <v>2382</v>
      </c>
      <c r="AC3685" t="s">
        <v>213</v>
      </c>
      <c r="AD3685" t="s">
        <v>61</v>
      </c>
    </row>
    <row r="3686" spans="1:30" hidden="1" x14ac:dyDescent="0.3">
      <c r="A3686" t="s">
        <v>15388</v>
      </c>
      <c r="B3686" t="s">
        <v>15389</v>
      </c>
      <c r="C3686" s="1" t="str">
        <f t="shared" si="618"/>
        <v>21:0508</v>
      </c>
      <c r="D3686" s="1" t="str">
        <f t="shared" si="622"/>
        <v>21:0169</v>
      </c>
      <c r="E3686" t="s">
        <v>15390</v>
      </c>
      <c r="F3686" t="s">
        <v>15391</v>
      </c>
      <c r="H3686">
        <v>54.215015399999999</v>
      </c>
      <c r="I3686">
        <v>-63.072965199999999</v>
      </c>
      <c r="J3686" s="1" t="str">
        <f t="shared" si="623"/>
        <v>NGR lake sediment grab sample</v>
      </c>
      <c r="K3686" s="1" t="str">
        <f t="shared" si="624"/>
        <v>&lt;177 micron (NGR)</v>
      </c>
      <c r="L3686">
        <v>12</v>
      </c>
      <c r="M3686" t="s">
        <v>191</v>
      </c>
      <c r="N3686">
        <v>222</v>
      </c>
      <c r="O3686" t="s">
        <v>403</v>
      </c>
      <c r="P3686" t="s">
        <v>38</v>
      </c>
      <c r="Q3686" t="s">
        <v>95</v>
      </c>
      <c r="R3686" t="s">
        <v>38</v>
      </c>
      <c r="S3686" t="s">
        <v>39</v>
      </c>
      <c r="T3686" t="s">
        <v>40</v>
      </c>
      <c r="U3686" t="s">
        <v>78</v>
      </c>
      <c r="V3686" t="s">
        <v>390</v>
      </c>
      <c r="W3686" t="s">
        <v>40</v>
      </c>
      <c r="X3686" t="s">
        <v>70</v>
      </c>
      <c r="Y3686" t="s">
        <v>136</v>
      </c>
      <c r="Z3686" t="s">
        <v>134</v>
      </c>
      <c r="AA3686" t="s">
        <v>214</v>
      </c>
      <c r="AB3686" t="s">
        <v>323</v>
      </c>
      <c r="AC3686" t="s">
        <v>771</v>
      </c>
      <c r="AD3686" t="s">
        <v>214</v>
      </c>
    </row>
    <row r="3687" spans="1:30" hidden="1" x14ac:dyDescent="0.3">
      <c r="A3687" t="s">
        <v>15392</v>
      </c>
      <c r="B3687" t="s">
        <v>15393</v>
      </c>
      <c r="C3687" s="1" t="str">
        <f t="shared" si="618"/>
        <v>21:0508</v>
      </c>
      <c r="D3687" s="1" t="str">
        <f t="shared" si="622"/>
        <v>21:0169</v>
      </c>
      <c r="E3687" t="s">
        <v>15394</v>
      </c>
      <c r="F3687" t="s">
        <v>15395</v>
      </c>
      <c r="H3687">
        <v>54.243063599999999</v>
      </c>
      <c r="I3687">
        <v>-63.058071900000002</v>
      </c>
      <c r="J3687" s="1" t="str">
        <f t="shared" si="623"/>
        <v>NGR lake sediment grab sample</v>
      </c>
      <c r="K3687" s="1" t="str">
        <f t="shared" si="624"/>
        <v>&lt;177 micron (NGR)</v>
      </c>
      <c r="L3687">
        <v>12</v>
      </c>
      <c r="M3687" t="s">
        <v>201</v>
      </c>
      <c r="N3687">
        <v>223</v>
      </c>
      <c r="O3687" t="s">
        <v>1019</v>
      </c>
      <c r="P3687" t="s">
        <v>165</v>
      </c>
      <c r="Q3687" t="s">
        <v>55</v>
      </c>
      <c r="R3687" t="s">
        <v>67</v>
      </c>
      <c r="S3687" t="s">
        <v>79</v>
      </c>
      <c r="T3687" t="s">
        <v>40</v>
      </c>
      <c r="U3687" t="s">
        <v>877</v>
      </c>
      <c r="V3687" t="s">
        <v>714</v>
      </c>
      <c r="W3687" t="s">
        <v>40</v>
      </c>
      <c r="X3687" t="s">
        <v>179</v>
      </c>
      <c r="Y3687" t="s">
        <v>39</v>
      </c>
      <c r="Z3687" t="s">
        <v>135</v>
      </c>
      <c r="AA3687" t="s">
        <v>134</v>
      </c>
      <c r="AB3687" t="s">
        <v>4338</v>
      </c>
      <c r="AC3687" t="s">
        <v>818</v>
      </c>
      <c r="AD3687" t="s">
        <v>1412</v>
      </c>
    </row>
    <row r="3688" spans="1:30" hidden="1" x14ac:dyDescent="0.3">
      <c r="A3688" t="s">
        <v>15396</v>
      </c>
      <c r="B3688" t="s">
        <v>15397</v>
      </c>
      <c r="C3688" s="1" t="str">
        <f t="shared" si="618"/>
        <v>21:0508</v>
      </c>
      <c r="D3688" s="1" t="str">
        <f t="shared" si="622"/>
        <v>21:0169</v>
      </c>
      <c r="E3688" t="s">
        <v>15398</v>
      </c>
      <c r="F3688" t="s">
        <v>15399</v>
      </c>
      <c r="H3688">
        <v>54.2386573</v>
      </c>
      <c r="I3688">
        <v>-63.038130899999999</v>
      </c>
      <c r="J3688" s="1" t="str">
        <f t="shared" si="623"/>
        <v>NGR lake sediment grab sample</v>
      </c>
      <c r="K3688" s="1" t="str">
        <f t="shared" si="624"/>
        <v>&lt;177 micron (NGR)</v>
      </c>
      <c r="L3688">
        <v>12</v>
      </c>
      <c r="M3688" t="s">
        <v>210</v>
      </c>
      <c r="N3688">
        <v>224</v>
      </c>
      <c r="O3688" t="s">
        <v>214</v>
      </c>
      <c r="P3688" t="s">
        <v>153</v>
      </c>
      <c r="Q3688" t="s">
        <v>95</v>
      </c>
      <c r="R3688" t="s">
        <v>131</v>
      </c>
      <c r="S3688" t="s">
        <v>39</v>
      </c>
      <c r="T3688" t="s">
        <v>40</v>
      </c>
      <c r="U3688" t="s">
        <v>77</v>
      </c>
      <c r="V3688" t="s">
        <v>390</v>
      </c>
      <c r="W3688" t="s">
        <v>40</v>
      </c>
      <c r="X3688" t="s">
        <v>43</v>
      </c>
      <c r="Y3688" t="s">
        <v>39</v>
      </c>
      <c r="Z3688" t="s">
        <v>67</v>
      </c>
      <c r="AA3688" t="s">
        <v>214</v>
      </c>
      <c r="AB3688" t="s">
        <v>472</v>
      </c>
      <c r="AC3688" t="s">
        <v>598</v>
      </c>
      <c r="AD3688" t="s">
        <v>83</v>
      </c>
    </row>
    <row r="3689" spans="1:30" hidden="1" x14ac:dyDescent="0.3">
      <c r="A3689" t="s">
        <v>15400</v>
      </c>
      <c r="B3689" t="s">
        <v>15401</v>
      </c>
      <c r="C3689" s="1" t="str">
        <f t="shared" si="618"/>
        <v>21:0508</v>
      </c>
      <c r="D3689" s="1" t="str">
        <f t="shared" si="622"/>
        <v>21:0169</v>
      </c>
      <c r="E3689" t="s">
        <v>15402</v>
      </c>
      <c r="F3689" t="s">
        <v>15403</v>
      </c>
      <c r="H3689">
        <v>54.234472599999997</v>
      </c>
      <c r="I3689">
        <v>-62.9840868</v>
      </c>
      <c r="J3689" s="1" t="str">
        <f t="shared" si="623"/>
        <v>NGR lake sediment grab sample</v>
      </c>
      <c r="K3689" s="1" t="str">
        <f t="shared" si="624"/>
        <v>&lt;177 micron (NGR)</v>
      </c>
      <c r="L3689">
        <v>12</v>
      </c>
      <c r="M3689" t="s">
        <v>221</v>
      </c>
      <c r="N3689">
        <v>225</v>
      </c>
      <c r="O3689" t="s">
        <v>69</v>
      </c>
      <c r="P3689" t="s">
        <v>67</v>
      </c>
      <c r="Q3689" t="s">
        <v>95</v>
      </c>
      <c r="R3689" t="s">
        <v>131</v>
      </c>
      <c r="S3689" t="s">
        <v>68</v>
      </c>
      <c r="T3689" t="s">
        <v>40</v>
      </c>
      <c r="U3689" t="s">
        <v>4270</v>
      </c>
      <c r="V3689" t="s">
        <v>2722</v>
      </c>
      <c r="W3689" t="s">
        <v>194</v>
      </c>
      <c r="X3689" t="s">
        <v>179</v>
      </c>
      <c r="Y3689" t="s">
        <v>38</v>
      </c>
      <c r="Z3689" t="s">
        <v>45</v>
      </c>
      <c r="AA3689" t="s">
        <v>58</v>
      </c>
      <c r="AB3689" t="s">
        <v>1921</v>
      </c>
      <c r="AC3689" t="s">
        <v>371</v>
      </c>
      <c r="AD3689" t="s">
        <v>48</v>
      </c>
    </row>
    <row r="3690" spans="1:30" hidden="1" x14ac:dyDescent="0.3">
      <c r="A3690" t="s">
        <v>15404</v>
      </c>
      <c r="B3690" t="s">
        <v>15405</v>
      </c>
      <c r="C3690" s="1" t="str">
        <f t="shared" si="618"/>
        <v>21:0508</v>
      </c>
      <c r="D3690" s="1" t="str">
        <f t="shared" si="622"/>
        <v>21:0169</v>
      </c>
      <c r="E3690" t="s">
        <v>15406</v>
      </c>
      <c r="F3690" t="s">
        <v>15407</v>
      </c>
      <c r="H3690">
        <v>54.240186999999999</v>
      </c>
      <c r="I3690">
        <v>-62.911828</v>
      </c>
      <c r="J3690" s="1" t="str">
        <f t="shared" si="623"/>
        <v>NGR lake sediment grab sample</v>
      </c>
      <c r="K3690" s="1" t="str">
        <f t="shared" si="624"/>
        <v>&lt;177 micron (NGR)</v>
      </c>
      <c r="L3690">
        <v>12</v>
      </c>
      <c r="M3690" t="s">
        <v>230</v>
      </c>
      <c r="N3690">
        <v>226</v>
      </c>
      <c r="O3690" t="s">
        <v>299</v>
      </c>
      <c r="P3690" t="s">
        <v>202</v>
      </c>
      <c r="Q3690" t="s">
        <v>95</v>
      </c>
      <c r="R3690" t="s">
        <v>79</v>
      </c>
      <c r="S3690" t="s">
        <v>202</v>
      </c>
      <c r="T3690" t="s">
        <v>40</v>
      </c>
      <c r="U3690" t="s">
        <v>15408</v>
      </c>
      <c r="V3690" t="s">
        <v>590</v>
      </c>
      <c r="W3690" t="s">
        <v>40</v>
      </c>
      <c r="X3690" t="s">
        <v>10031</v>
      </c>
      <c r="Y3690" t="s">
        <v>193</v>
      </c>
      <c r="Z3690" t="s">
        <v>1477</v>
      </c>
      <c r="AA3690" t="s">
        <v>258</v>
      </c>
      <c r="AB3690" t="s">
        <v>1512</v>
      </c>
      <c r="AC3690" t="s">
        <v>15409</v>
      </c>
      <c r="AD3690" t="s">
        <v>438</v>
      </c>
    </row>
    <row r="3691" spans="1:30" hidden="1" x14ac:dyDescent="0.3">
      <c r="A3691" t="s">
        <v>15410</v>
      </c>
      <c r="B3691" t="s">
        <v>15411</v>
      </c>
      <c r="C3691" s="1" t="str">
        <f t="shared" si="618"/>
        <v>21:0508</v>
      </c>
      <c r="D3691" s="1" t="str">
        <f t="shared" si="622"/>
        <v>21:0169</v>
      </c>
      <c r="E3691" t="s">
        <v>15412</v>
      </c>
      <c r="F3691" t="s">
        <v>15413</v>
      </c>
      <c r="H3691">
        <v>54.242648699999997</v>
      </c>
      <c r="I3691">
        <v>-62.871263200000001</v>
      </c>
      <c r="J3691" s="1" t="str">
        <f t="shared" si="623"/>
        <v>NGR lake sediment grab sample</v>
      </c>
      <c r="K3691" s="1" t="str">
        <f t="shared" si="624"/>
        <v>&lt;177 micron (NGR)</v>
      </c>
      <c r="L3691">
        <v>12</v>
      </c>
      <c r="M3691" t="s">
        <v>238</v>
      </c>
      <c r="N3691">
        <v>227</v>
      </c>
      <c r="O3691" t="s">
        <v>510</v>
      </c>
      <c r="P3691" t="s">
        <v>54</v>
      </c>
      <c r="Q3691" t="s">
        <v>95</v>
      </c>
      <c r="R3691" t="s">
        <v>92</v>
      </c>
      <c r="S3691" t="s">
        <v>136</v>
      </c>
      <c r="T3691" t="s">
        <v>40</v>
      </c>
      <c r="U3691" t="s">
        <v>1139</v>
      </c>
      <c r="V3691" t="s">
        <v>179</v>
      </c>
      <c r="W3691" t="s">
        <v>40</v>
      </c>
      <c r="X3691" t="s">
        <v>179</v>
      </c>
      <c r="Y3691" t="s">
        <v>55</v>
      </c>
      <c r="Z3691" t="s">
        <v>135</v>
      </c>
      <c r="AA3691" t="s">
        <v>204</v>
      </c>
      <c r="AB3691" t="s">
        <v>1344</v>
      </c>
      <c r="AC3691" t="s">
        <v>37</v>
      </c>
      <c r="AD3691" t="s">
        <v>438</v>
      </c>
    </row>
    <row r="3692" spans="1:30" hidden="1" x14ac:dyDescent="0.3">
      <c r="A3692" t="s">
        <v>15414</v>
      </c>
      <c r="B3692" t="s">
        <v>15415</v>
      </c>
      <c r="C3692" s="1" t="str">
        <f t="shared" si="618"/>
        <v>21:0508</v>
      </c>
      <c r="D3692" s="1" t="str">
        <f t="shared" si="622"/>
        <v>21:0169</v>
      </c>
      <c r="E3692" t="s">
        <v>15416</v>
      </c>
      <c r="F3692" t="s">
        <v>15417</v>
      </c>
      <c r="H3692">
        <v>54.235094500000002</v>
      </c>
      <c r="I3692">
        <v>-62.817968899999997</v>
      </c>
      <c r="J3692" s="1" t="str">
        <f t="shared" si="623"/>
        <v>NGR lake sediment grab sample</v>
      </c>
      <c r="K3692" s="1" t="str">
        <f t="shared" si="624"/>
        <v>&lt;177 micron (NGR)</v>
      </c>
      <c r="L3692">
        <v>12</v>
      </c>
      <c r="M3692" t="s">
        <v>246</v>
      </c>
      <c r="N3692">
        <v>228</v>
      </c>
      <c r="O3692" t="s">
        <v>263</v>
      </c>
      <c r="P3692" t="s">
        <v>202</v>
      </c>
      <c r="Q3692" t="s">
        <v>39</v>
      </c>
      <c r="R3692" t="s">
        <v>136</v>
      </c>
      <c r="S3692" t="s">
        <v>39</v>
      </c>
      <c r="T3692" t="s">
        <v>40</v>
      </c>
      <c r="U3692" t="s">
        <v>204</v>
      </c>
      <c r="V3692" t="s">
        <v>194</v>
      </c>
      <c r="W3692" t="s">
        <v>40</v>
      </c>
      <c r="X3692" t="s">
        <v>43</v>
      </c>
      <c r="Y3692" t="s">
        <v>55</v>
      </c>
      <c r="Z3692" t="s">
        <v>153</v>
      </c>
      <c r="AA3692" t="s">
        <v>258</v>
      </c>
      <c r="AB3692" t="s">
        <v>472</v>
      </c>
      <c r="AC3692" t="s">
        <v>157</v>
      </c>
      <c r="AD3692" t="s">
        <v>135</v>
      </c>
    </row>
    <row r="3693" spans="1:30" hidden="1" x14ac:dyDescent="0.3">
      <c r="A3693" t="s">
        <v>15418</v>
      </c>
      <c r="B3693" t="s">
        <v>15419</v>
      </c>
      <c r="C3693" s="1" t="str">
        <f t="shared" si="618"/>
        <v>21:0508</v>
      </c>
      <c r="D3693" s="1" t="str">
        <f t="shared" si="622"/>
        <v>21:0169</v>
      </c>
      <c r="E3693" t="s">
        <v>15420</v>
      </c>
      <c r="F3693" t="s">
        <v>15421</v>
      </c>
      <c r="H3693">
        <v>54.213440200000001</v>
      </c>
      <c r="I3693">
        <v>-62.672059099999998</v>
      </c>
      <c r="J3693" s="1" t="str">
        <f t="shared" si="623"/>
        <v>NGR lake sediment grab sample</v>
      </c>
      <c r="K3693" s="1" t="str">
        <f t="shared" si="624"/>
        <v>&lt;177 micron (NGR)</v>
      </c>
      <c r="L3693">
        <v>13</v>
      </c>
      <c r="M3693" t="s">
        <v>34</v>
      </c>
      <c r="N3693">
        <v>229</v>
      </c>
      <c r="O3693" t="s">
        <v>82</v>
      </c>
      <c r="P3693" t="s">
        <v>77</v>
      </c>
      <c r="Q3693" t="s">
        <v>95</v>
      </c>
      <c r="R3693" t="s">
        <v>202</v>
      </c>
      <c r="S3693" t="s">
        <v>68</v>
      </c>
      <c r="T3693" t="s">
        <v>40</v>
      </c>
      <c r="U3693" t="s">
        <v>3445</v>
      </c>
      <c r="V3693" t="s">
        <v>518</v>
      </c>
      <c r="W3693" t="s">
        <v>117</v>
      </c>
      <c r="X3693" t="s">
        <v>55</v>
      </c>
      <c r="Y3693" t="s">
        <v>55</v>
      </c>
      <c r="Z3693" t="s">
        <v>214</v>
      </c>
      <c r="AA3693" t="s">
        <v>44</v>
      </c>
      <c r="AB3693" t="s">
        <v>2291</v>
      </c>
      <c r="AC3693" t="s">
        <v>215</v>
      </c>
      <c r="AD3693" t="s">
        <v>71</v>
      </c>
    </row>
    <row r="3694" spans="1:30" hidden="1" x14ac:dyDescent="0.3">
      <c r="A3694" t="s">
        <v>15422</v>
      </c>
      <c r="B3694" t="s">
        <v>15423</v>
      </c>
      <c r="C3694" s="1" t="str">
        <f t="shared" si="618"/>
        <v>21:0508</v>
      </c>
      <c r="D3694" s="1" t="str">
        <f t="shared" si="622"/>
        <v>21:0169</v>
      </c>
      <c r="E3694" t="s">
        <v>15424</v>
      </c>
      <c r="F3694" t="s">
        <v>15425</v>
      </c>
      <c r="H3694">
        <v>54.253483500000002</v>
      </c>
      <c r="I3694">
        <v>-62.754567399999999</v>
      </c>
      <c r="J3694" s="1" t="str">
        <f t="shared" si="623"/>
        <v>NGR lake sediment grab sample</v>
      </c>
      <c r="K3694" s="1" t="str">
        <f t="shared" si="624"/>
        <v>&lt;177 micron (NGR)</v>
      </c>
      <c r="L3694">
        <v>13</v>
      </c>
      <c r="M3694" t="s">
        <v>76</v>
      </c>
      <c r="N3694">
        <v>230</v>
      </c>
      <c r="O3694" t="s">
        <v>78</v>
      </c>
      <c r="P3694" t="s">
        <v>38</v>
      </c>
      <c r="Q3694" t="s">
        <v>95</v>
      </c>
      <c r="R3694" t="s">
        <v>136</v>
      </c>
      <c r="S3694" t="s">
        <v>95</v>
      </c>
      <c r="T3694" t="s">
        <v>40</v>
      </c>
      <c r="U3694" t="s">
        <v>35</v>
      </c>
      <c r="V3694" t="s">
        <v>194</v>
      </c>
      <c r="W3694" t="s">
        <v>40</v>
      </c>
      <c r="X3694" t="s">
        <v>179</v>
      </c>
      <c r="Y3694" t="s">
        <v>39</v>
      </c>
      <c r="Z3694" t="s">
        <v>67</v>
      </c>
      <c r="AA3694" t="s">
        <v>135</v>
      </c>
      <c r="AB3694" t="s">
        <v>46</v>
      </c>
      <c r="AC3694" t="s">
        <v>1411</v>
      </c>
      <c r="AD3694" t="s">
        <v>135</v>
      </c>
    </row>
    <row r="3695" spans="1:30" hidden="1" x14ac:dyDescent="0.3">
      <c r="A3695" t="s">
        <v>15426</v>
      </c>
      <c r="B3695" t="s">
        <v>15427</v>
      </c>
      <c r="C3695" s="1" t="str">
        <f t="shared" si="618"/>
        <v>21:0508</v>
      </c>
      <c r="D3695" s="1" t="str">
        <f t="shared" si="622"/>
        <v>21:0169</v>
      </c>
      <c r="E3695" t="s">
        <v>15428</v>
      </c>
      <c r="F3695" t="s">
        <v>15429</v>
      </c>
      <c r="H3695">
        <v>54.210816199999996</v>
      </c>
      <c r="I3695">
        <v>-62.739487199999999</v>
      </c>
      <c r="J3695" s="1" t="str">
        <f t="shared" si="623"/>
        <v>NGR lake sediment grab sample</v>
      </c>
      <c r="K3695" s="1" t="str">
        <f t="shared" si="624"/>
        <v>&lt;177 micron (NGR)</v>
      </c>
      <c r="L3695">
        <v>13</v>
      </c>
      <c r="M3695" t="s">
        <v>91</v>
      </c>
      <c r="N3695">
        <v>231</v>
      </c>
      <c r="O3695" t="s">
        <v>5778</v>
      </c>
      <c r="P3695" t="s">
        <v>77</v>
      </c>
      <c r="Q3695" t="s">
        <v>95</v>
      </c>
      <c r="R3695" t="s">
        <v>79</v>
      </c>
      <c r="S3695" t="s">
        <v>79</v>
      </c>
      <c r="T3695" t="s">
        <v>40</v>
      </c>
      <c r="U3695" t="s">
        <v>2797</v>
      </c>
      <c r="V3695" t="s">
        <v>1572</v>
      </c>
      <c r="W3695" t="s">
        <v>194</v>
      </c>
      <c r="X3695" t="s">
        <v>2796</v>
      </c>
      <c r="Y3695" t="s">
        <v>202</v>
      </c>
      <c r="Z3695" t="s">
        <v>258</v>
      </c>
      <c r="AA3695" t="s">
        <v>58</v>
      </c>
      <c r="AB3695" t="s">
        <v>493</v>
      </c>
      <c r="AC3695" t="s">
        <v>604</v>
      </c>
      <c r="AD3695" t="s">
        <v>392</v>
      </c>
    </row>
    <row r="3696" spans="1:30" hidden="1" x14ac:dyDescent="0.3">
      <c r="A3696" t="s">
        <v>15430</v>
      </c>
      <c r="B3696" t="s">
        <v>15431</v>
      </c>
      <c r="C3696" s="1" t="str">
        <f t="shared" si="618"/>
        <v>21:0508</v>
      </c>
      <c r="D3696" s="1" t="str">
        <f t="shared" si="622"/>
        <v>21:0169</v>
      </c>
      <c r="E3696" t="s">
        <v>15420</v>
      </c>
      <c r="F3696" t="s">
        <v>15432</v>
      </c>
      <c r="H3696">
        <v>54.213440200000001</v>
      </c>
      <c r="I3696">
        <v>-62.672059099999998</v>
      </c>
      <c r="J3696" s="1" t="str">
        <f t="shared" si="623"/>
        <v>NGR lake sediment grab sample</v>
      </c>
      <c r="K3696" s="1" t="str">
        <f t="shared" si="624"/>
        <v>&lt;177 micron (NGR)</v>
      </c>
      <c r="L3696">
        <v>13</v>
      </c>
      <c r="M3696" t="s">
        <v>65</v>
      </c>
      <c r="N3696">
        <v>232</v>
      </c>
      <c r="O3696" t="s">
        <v>45</v>
      </c>
      <c r="P3696" t="s">
        <v>873</v>
      </c>
      <c r="Q3696" t="s">
        <v>95</v>
      </c>
      <c r="R3696" t="s">
        <v>202</v>
      </c>
      <c r="S3696" t="s">
        <v>68</v>
      </c>
      <c r="T3696" t="s">
        <v>117</v>
      </c>
      <c r="U3696" t="s">
        <v>71</v>
      </c>
      <c r="V3696" t="s">
        <v>133</v>
      </c>
      <c r="W3696" t="s">
        <v>40</v>
      </c>
      <c r="X3696" t="s">
        <v>740</v>
      </c>
      <c r="Y3696" t="s">
        <v>37</v>
      </c>
      <c r="Z3696" t="s">
        <v>214</v>
      </c>
      <c r="AA3696" t="s">
        <v>44</v>
      </c>
      <c r="AB3696" t="s">
        <v>582</v>
      </c>
      <c r="AC3696" t="s">
        <v>3942</v>
      </c>
      <c r="AD3696" t="s">
        <v>392</v>
      </c>
    </row>
    <row r="3697" spans="1:30" hidden="1" x14ac:dyDescent="0.3">
      <c r="A3697" t="s">
        <v>15433</v>
      </c>
      <c r="B3697" t="s">
        <v>15434</v>
      </c>
      <c r="C3697" s="1" t="str">
        <f t="shared" si="618"/>
        <v>21:0508</v>
      </c>
      <c r="D3697" s="1" t="str">
        <f t="shared" si="622"/>
        <v>21:0169</v>
      </c>
      <c r="E3697" t="s">
        <v>15420</v>
      </c>
      <c r="F3697" t="s">
        <v>15435</v>
      </c>
      <c r="H3697">
        <v>54.213440200000001</v>
      </c>
      <c r="I3697">
        <v>-62.672059099999998</v>
      </c>
      <c r="J3697" s="1" t="str">
        <f t="shared" si="623"/>
        <v>NGR lake sediment grab sample</v>
      </c>
      <c r="K3697" s="1" t="str">
        <f t="shared" si="624"/>
        <v>&lt;177 micron (NGR)</v>
      </c>
      <c r="L3697">
        <v>13</v>
      </c>
      <c r="M3697" t="s">
        <v>52</v>
      </c>
      <c r="N3697">
        <v>233</v>
      </c>
      <c r="O3697" t="s">
        <v>211</v>
      </c>
      <c r="P3697" t="s">
        <v>78</v>
      </c>
      <c r="Q3697" t="s">
        <v>95</v>
      </c>
      <c r="R3697" t="s">
        <v>153</v>
      </c>
      <c r="S3697" t="s">
        <v>37</v>
      </c>
      <c r="T3697" t="s">
        <v>40</v>
      </c>
      <c r="U3697" t="s">
        <v>45</v>
      </c>
      <c r="V3697" t="s">
        <v>133</v>
      </c>
      <c r="W3697" t="s">
        <v>40</v>
      </c>
      <c r="X3697" t="s">
        <v>740</v>
      </c>
      <c r="Y3697" t="s">
        <v>136</v>
      </c>
      <c r="Z3697" t="s">
        <v>214</v>
      </c>
      <c r="AA3697" t="s">
        <v>258</v>
      </c>
      <c r="AB3697" t="s">
        <v>416</v>
      </c>
      <c r="AC3697" t="s">
        <v>1547</v>
      </c>
      <c r="AD3697" t="s">
        <v>44</v>
      </c>
    </row>
    <row r="3698" spans="1:30" hidden="1" x14ac:dyDescent="0.3">
      <c r="A3698" t="s">
        <v>15436</v>
      </c>
      <c r="B3698" t="s">
        <v>15437</v>
      </c>
      <c r="C3698" s="1" t="str">
        <f t="shared" si="618"/>
        <v>21:0508</v>
      </c>
      <c r="D3698" s="1" t="str">
        <f t="shared" si="622"/>
        <v>21:0169</v>
      </c>
      <c r="E3698" t="s">
        <v>15438</v>
      </c>
      <c r="F3698" t="s">
        <v>15439</v>
      </c>
      <c r="H3698">
        <v>54.183719000000004</v>
      </c>
      <c r="I3698">
        <v>-62.6859623</v>
      </c>
      <c r="J3698" s="1" t="str">
        <f t="shared" si="623"/>
        <v>NGR lake sediment grab sample</v>
      </c>
      <c r="K3698" s="1" t="str">
        <f t="shared" si="624"/>
        <v>&lt;177 micron (NGR)</v>
      </c>
      <c r="L3698">
        <v>13</v>
      </c>
      <c r="M3698" t="s">
        <v>102</v>
      </c>
      <c r="N3698">
        <v>234</v>
      </c>
      <c r="O3698" t="s">
        <v>1175</v>
      </c>
      <c r="P3698" t="s">
        <v>265</v>
      </c>
      <c r="Q3698" t="s">
        <v>95</v>
      </c>
      <c r="R3698" t="s">
        <v>119</v>
      </c>
      <c r="S3698" t="s">
        <v>165</v>
      </c>
      <c r="T3698" t="s">
        <v>117</v>
      </c>
      <c r="U3698" t="s">
        <v>15440</v>
      </c>
      <c r="V3698" t="s">
        <v>631</v>
      </c>
      <c r="W3698" t="s">
        <v>248</v>
      </c>
      <c r="X3698" t="s">
        <v>68</v>
      </c>
      <c r="Y3698" t="s">
        <v>119</v>
      </c>
      <c r="Z3698" t="s">
        <v>211</v>
      </c>
      <c r="AA3698" t="s">
        <v>115</v>
      </c>
      <c r="AB3698" t="s">
        <v>547</v>
      </c>
      <c r="AC3698" t="s">
        <v>8518</v>
      </c>
      <c r="AD3698" t="s">
        <v>107</v>
      </c>
    </row>
    <row r="3699" spans="1:30" hidden="1" x14ac:dyDescent="0.3">
      <c r="A3699" t="s">
        <v>15441</v>
      </c>
      <c r="B3699" t="s">
        <v>15442</v>
      </c>
      <c r="C3699" s="1" t="str">
        <f t="shared" si="618"/>
        <v>21:0508</v>
      </c>
      <c r="D3699" s="1" t="str">
        <f t="shared" si="622"/>
        <v>21:0169</v>
      </c>
      <c r="E3699" t="s">
        <v>15443</v>
      </c>
      <c r="F3699" t="s">
        <v>15444</v>
      </c>
      <c r="H3699">
        <v>54.145052800000002</v>
      </c>
      <c r="I3699">
        <v>-62.692118499999999</v>
      </c>
      <c r="J3699" s="1" t="str">
        <f t="shared" si="623"/>
        <v>NGR lake sediment grab sample</v>
      </c>
      <c r="K3699" s="1" t="str">
        <f t="shared" si="624"/>
        <v>&lt;177 micron (NGR)</v>
      </c>
      <c r="L3699">
        <v>13</v>
      </c>
      <c r="M3699" t="s">
        <v>113</v>
      </c>
      <c r="N3699">
        <v>235</v>
      </c>
      <c r="O3699" t="s">
        <v>58</v>
      </c>
      <c r="P3699" t="s">
        <v>165</v>
      </c>
      <c r="Q3699" t="s">
        <v>39</v>
      </c>
      <c r="R3699" t="s">
        <v>79</v>
      </c>
      <c r="S3699" t="s">
        <v>136</v>
      </c>
      <c r="T3699" t="s">
        <v>40</v>
      </c>
      <c r="U3699" t="s">
        <v>86</v>
      </c>
      <c r="V3699" t="s">
        <v>239</v>
      </c>
      <c r="W3699" t="s">
        <v>194</v>
      </c>
      <c r="X3699" t="s">
        <v>70</v>
      </c>
      <c r="Y3699" t="s">
        <v>37</v>
      </c>
      <c r="Z3699" t="s">
        <v>67</v>
      </c>
      <c r="AA3699" t="s">
        <v>58</v>
      </c>
      <c r="AB3699" t="s">
        <v>385</v>
      </c>
      <c r="AC3699" t="s">
        <v>136</v>
      </c>
      <c r="AD3699" t="s">
        <v>48</v>
      </c>
    </row>
    <row r="3700" spans="1:30" hidden="1" x14ac:dyDescent="0.3">
      <c r="A3700" t="s">
        <v>15445</v>
      </c>
      <c r="B3700" t="s">
        <v>15446</v>
      </c>
      <c r="C3700" s="1" t="str">
        <f t="shared" si="618"/>
        <v>21:0508</v>
      </c>
      <c r="D3700" s="1" t="str">
        <f t="shared" si="622"/>
        <v>21:0169</v>
      </c>
      <c r="E3700" t="s">
        <v>15447</v>
      </c>
      <c r="F3700" t="s">
        <v>15448</v>
      </c>
      <c r="H3700">
        <v>54.1394722</v>
      </c>
      <c r="I3700">
        <v>-62.630470500000001</v>
      </c>
      <c r="J3700" s="1" t="str">
        <f t="shared" si="623"/>
        <v>NGR lake sediment grab sample</v>
      </c>
      <c r="K3700" s="1" t="str">
        <f t="shared" si="624"/>
        <v>&lt;177 micron (NGR)</v>
      </c>
      <c r="L3700">
        <v>13</v>
      </c>
      <c r="M3700" t="s">
        <v>127</v>
      </c>
      <c r="N3700">
        <v>236</v>
      </c>
      <c r="O3700" t="s">
        <v>3952</v>
      </c>
      <c r="P3700" t="s">
        <v>53</v>
      </c>
      <c r="Q3700" t="s">
        <v>95</v>
      </c>
      <c r="R3700" t="s">
        <v>78</v>
      </c>
      <c r="S3700" t="s">
        <v>169</v>
      </c>
      <c r="T3700" t="s">
        <v>40</v>
      </c>
      <c r="U3700" t="s">
        <v>1094</v>
      </c>
      <c r="V3700" t="s">
        <v>353</v>
      </c>
      <c r="W3700" t="s">
        <v>117</v>
      </c>
      <c r="X3700" t="s">
        <v>131</v>
      </c>
      <c r="Y3700" t="s">
        <v>36</v>
      </c>
      <c r="Z3700" t="s">
        <v>135</v>
      </c>
      <c r="AA3700" t="s">
        <v>83</v>
      </c>
      <c r="AB3700" t="s">
        <v>981</v>
      </c>
      <c r="AC3700" t="s">
        <v>1411</v>
      </c>
      <c r="AD3700" t="s">
        <v>71</v>
      </c>
    </row>
    <row r="3701" spans="1:30" hidden="1" x14ac:dyDescent="0.3">
      <c r="A3701" t="s">
        <v>15449</v>
      </c>
      <c r="B3701" t="s">
        <v>15450</v>
      </c>
      <c r="C3701" s="1" t="str">
        <f t="shared" si="618"/>
        <v>21:0508</v>
      </c>
      <c r="D3701" s="1" t="str">
        <f t="shared" si="622"/>
        <v>21:0169</v>
      </c>
      <c r="E3701" t="s">
        <v>15451</v>
      </c>
      <c r="F3701" t="s">
        <v>15452</v>
      </c>
      <c r="H3701">
        <v>54.149955900000002</v>
      </c>
      <c r="I3701">
        <v>-62.568749500000003</v>
      </c>
      <c r="J3701" s="1" t="str">
        <f t="shared" si="623"/>
        <v>NGR lake sediment grab sample</v>
      </c>
      <c r="K3701" s="1" t="str">
        <f t="shared" si="624"/>
        <v>&lt;177 micron (NGR)</v>
      </c>
      <c r="L3701">
        <v>13</v>
      </c>
      <c r="M3701" t="s">
        <v>142</v>
      </c>
      <c r="N3701">
        <v>237</v>
      </c>
      <c r="O3701" t="s">
        <v>9964</v>
      </c>
      <c r="P3701" t="s">
        <v>38</v>
      </c>
      <c r="Q3701" t="s">
        <v>176</v>
      </c>
      <c r="R3701" t="s">
        <v>131</v>
      </c>
      <c r="S3701" t="s">
        <v>136</v>
      </c>
      <c r="T3701" t="s">
        <v>40</v>
      </c>
      <c r="U3701" t="s">
        <v>3627</v>
      </c>
      <c r="V3701" t="s">
        <v>239</v>
      </c>
      <c r="W3701" t="s">
        <v>47</v>
      </c>
      <c r="X3701" t="s">
        <v>70</v>
      </c>
      <c r="Y3701" t="s">
        <v>95</v>
      </c>
      <c r="Z3701" t="s">
        <v>2369</v>
      </c>
      <c r="AA3701" t="s">
        <v>58</v>
      </c>
      <c r="AB3701" t="s">
        <v>2777</v>
      </c>
      <c r="AC3701" t="s">
        <v>2271</v>
      </c>
      <c r="AD3701" t="s">
        <v>934</v>
      </c>
    </row>
    <row r="3702" spans="1:30" hidden="1" x14ac:dyDescent="0.3">
      <c r="A3702" t="s">
        <v>15453</v>
      </c>
      <c r="B3702" t="s">
        <v>15454</v>
      </c>
      <c r="C3702" s="1" t="str">
        <f t="shared" si="618"/>
        <v>21:0508</v>
      </c>
      <c r="D3702" s="1" t="str">
        <f t="shared" si="622"/>
        <v>21:0169</v>
      </c>
      <c r="E3702" t="s">
        <v>15455</v>
      </c>
      <c r="F3702" t="s">
        <v>15456</v>
      </c>
      <c r="H3702">
        <v>54.130676200000003</v>
      </c>
      <c r="I3702">
        <v>-62.508172799999997</v>
      </c>
      <c r="J3702" s="1" t="str">
        <f t="shared" si="623"/>
        <v>NGR lake sediment grab sample</v>
      </c>
      <c r="K3702" s="1" t="str">
        <f t="shared" si="624"/>
        <v>&lt;177 micron (NGR)</v>
      </c>
      <c r="L3702">
        <v>13</v>
      </c>
      <c r="M3702" t="s">
        <v>150</v>
      </c>
      <c r="N3702">
        <v>238</v>
      </c>
      <c r="O3702" t="s">
        <v>13149</v>
      </c>
      <c r="P3702" t="s">
        <v>92</v>
      </c>
      <c r="Q3702" t="s">
        <v>130</v>
      </c>
      <c r="R3702" t="s">
        <v>37</v>
      </c>
      <c r="S3702" t="s">
        <v>39</v>
      </c>
      <c r="T3702" t="s">
        <v>40</v>
      </c>
      <c r="U3702" t="s">
        <v>115</v>
      </c>
      <c r="V3702" t="s">
        <v>117</v>
      </c>
      <c r="W3702" t="s">
        <v>631</v>
      </c>
      <c r="X3702" t="s">
        <v>740</v>
      </c>
      <c r="Y3702" t="s">
        <v>92</v>
      </c>
      <c r="Z3702" t="s">
        <v>2369</v>
      </c>
      <c r="AA3702" t="s">
        <v>258</v>
      </c>
      <c r="AB3702" t="s">
        <v>1276</v>
      </c>
      <c r="AC3702" t="s">
        <v>1044</v>
      </c>
      <c r="AD3702" t="s">
        <v>241</v>
      </c>
    </row>
    <row r="3703" spans="1:30" hidden="1" x14ac:dyDescent="0.3">
      <c r="A3703" t="s">
        <v>15457</v>
      </c>
      <c r="B3703" t="s">
        <v>15458</v>
      </c>
      <c r="C3703" s="1" t="str">
        <f t="shared" si="618"/>
        <v>21:0508</v>
      </c>
      <c r="D3703" s="1" t="str">
        <f t="shared" si="622"/>
        <v>21:0169</v>
      </c>
      <c r="E3703" t="s">
        <v>15459</v>
      </c>
      <c r="F3703" t="s">
        <v>15460</v>
      </c>
      <c r="H3703">
        <v>54.131502400000002</v>
      </c>
      <c r="I3703">
        <v>-62.4532332</v>
      </c>
      <c r="J3703" s="1" t="str">
        <f t="shared" si="623"/>
        <v>NGR lake sediment grab sample</v>
      </c>
      <c r="K3703" s="1" t="str">
        <f t="shared" si="624"/>
        <v>&lt;177 micron (NGR)</v>
      </c>
      <c r="L3703">
        <v>13</v>
      </c>
      <c r="M3703" t="s">
        <v>175</v>
      </c>
      <c r="N3703">
        <v>239</v>
      </c>
      <c r="O3703" t="s">
        <v>1665</v>
      </c>
      <c r="P3703" t="s">
        <v>165</v>
      </c>
      <c r="Q3703" t="s">
        <v>136</v>
      </c>
      <c r="R3703" t="s">
        <v>38</v>
      </c>
      <c r="S3703" t="s">
        <v>55</v>
      </c>
      <c r="T3703" t="s">
        <v>40</v>
      </c>
      <c r="U3703" t="s">
        <v>214</v>
      </c>
      <c r="V3703" t="s">
        <v>748</v>
      </c>
      <c r="W3703" t="s">
        <v>194</v>
      </c>
      <c r="X3703" t="s">
        <v>179</v>
      </c>
      <c r="Y3703" t="s">
        <v>55</v>
      </c>
      <c r="Z3703" t="s">
        <v>153</v>
      </c>
      <c r="AA3703" t="s">
        <v>214</v>
      </c>
      <c r="AB3703" t="s">
        <v>874</v>
      </c>
      <c r="AC3703" t="s">
        <v>596</v>
      </c>
      <c r="AD3703" t="s">
        <v>258</v>
      </c>
    </row>
    <row r="3704" spans="1:30" hidden="1" x14ac:dyDescent="0.3">
      <c r="A3704" t="s">
        <v>15461</v>
      </c>
      <c r="B3704" t="s">
        <v>15462</v>
      </c>
      <c r="C3704" s="1" t="str">
        <f t="shared" si="618"/>
        <v>21:0508</v>
      </c>
      <c r="D3704" s="1" t="str">
        <f t="shared" si="622"/>
        <v>21:0169</v>
      </c>
      <c r="E3704" t="s">
        <v>15463</v>
      </c>
      <c r="F3704" t="s">
        <v>15464</v>
      </c>
      <c r="H3704">
        <v>54.169796900000001</v>
      </c>
      <c r="I3704">
        <v>-62.466045999999999</v>
      </c>
      <c r="J3704" s="1" t="str">
        <f t="shared" si="623"/>
        <v>NGR lake sediment grab sample</v>
      </c>
      <c r="K3704" s="1" t="str">
        <f t="shared" si="624"/>
        <v>&lt;177 micron (NGR)</v>
      </c>
      <c r="L3704">
        <v>13</v>
      </c>
      <c r="M3704" t="s">
        <v>184</v>
      </c>
      <c r="N3704">
        <v>240</v>
      </c>
      <c r="O3704" t="s">
        <v>1070</v>
      </c>
      <c r="P3704" t="s">
        <v>165</v>
      </c>
      <c r="Q3704" t="s">
        <v>134</v>
      </c>
      <c r="R3704" t="s">
        <v>153</v>
      </c>
      <c r="S3704" t="s">
        <v>37</v>
      </c>
      <c r="T3704" t="s">
        <v>40</v>
      </c>
      <c r="U3704" t="s">
        <v>196</v>
      </c>
      <c r="V3704" t="s">
        <v>1027</v>
      </c>
      <c r="W3704" t="s">
        <v>60</v>
      </c>
      <c r="X3704" t="s">
        <v>43</v>
      </c>
      <c r="Y3704" t="s">
        <v>136</v>
      </c>
      <c r="Z3704" t="s">
        <v>164</v>
      </c>
      <c r="AA3704" t="s">
        <v>58</v>
      </c>
      <c r="AB3704" t="s">
        <v>1489</v>
      </c>
      <c r="AC3704" t="s">
        <v>353</v>
      </c>
      <c r="AD3704" t="s">
        <v>449</v>
      </c>
    </row>
    <row r="3705" spans="1:30" hidden="1" x14ac:dyDescent="0.3">
      <c r="A3705" t="s">
        <v>15465</v>
      </c>
      <c r="B3705" t="s">
        <v>15466</v>
      </c>
      <c r="C3705" s="1" t="str">
        <f t="shared" si="618"/>
        <v>21:0508</v>
      </c>
      <c r="D3705" s="1" t="str">
        <f t="shared" si="622"/>
        <v>21:0169</v>
      </c>
      <c r="E3705" t="s">
        <v>15467</v>
      </c>
      <c r="F3705" t="s">
        <v>15468</v>
      </c>
      <c r="H3705">
        <v>54.172078900000002</v>
      </c>
      <c r="I3705">
        <v>-62.5337143</v>
      </c>
      <c r="J3705" s="1" t="str">
        <f t="shared" si="623"/>
        <v>NGR lake sediment grab sample</v>
      </c>
      <c r="K3705" s="1" t="str">
        <f t="shared" si="624"/>
        <v>&lt;177 micron (NGR)</v>
      </c>
      <c r="L3705">
        <v>13</v>
      </c>
      <c r="M3705" t="s">
        <v>191</v>
      </c>
      <c r="N3705">
        <v>241</v>
      </c>
      <c r="O3705" t="s">
        <v>15469</v>
      </c>
      <c r="P3705" t="s">
        <v>153</v>
      </c>
      <c r="Q3705" t="s">
        <v>130</v>
      </c>
      <c r="R3705" t="s">
        <v>37</v>
      </c>
      <c r="S3705" t="s">
        <v>39</v>
      </c>
      <c r="T3705" t="s">
        <v>40</v>
      </c>
      <c r="U3705" t="s">
        <v>115</v>
      </c>
      <c r="V3705" t="s">
        <v>649</v>
      </c>
      <c r="W3705" t="s">
        <v>947</v>
      </c>
      <c r="X3705" t="s">
        <v>740</v>
      </c>
      <c r="Y3705" t="s">
        <v>68</v>
      </c>
      <c r="Z3705" t="s">
        <v>2369</v>
      </c>
      <c r="AA3705" t="s">
        <v>258</v>
      </c>
      <c r="AB3705" t="s">
        <v>168</v>
      </c>
      <c r="AC3705" t="s">
        <v>1069</v>
      </c>
      <c r="AD3705" t="s">
        <v>155</v>
      </c>
    </row>
    <row r="3706" spans="1:30" hidden="1" x14ac:dyDescent="0.3">
      <c r="A3706" t="s">
        <v>15470</v>
      </c>
      <c r="B3706" t="s">
        <v>15471</v>
      </c>
      <c r="C3706" s="1" t="str">
        <f t="shared" si="618"/>
        <v>21:0508</v>
      </c>
      <c r="D3706" s="1" t="str">
        <f t="shared" si="622"/>
        <v>21:0169</v>
      </c>
      <c r="E3706" t="s">
        <v>15472</v>
      </c>
      <c r="F3706" t="s">
        <v>15473</v>
      </c>
      <c r="H3706">
        <v>54.187990800000001</v>
      </c>
      <c r="I3706">
        <v>-62.595004699999997</v>
      </c>
      <c r="J3706" s="1" t="str">
        <f t="shared" si="623"/>
        <v>NGR lake sediment grab sample</v>
      </c>
      <c r="K3706" s="1" t="str">
        <f t="shared" si="624"/>
        <v>&lt;177 micron (NGR)</v>
      </c>
      <c r="L3706">
        <v>13</v>
      </c>
      <c r="M3706" t="s">
        <v>201</v>
      </c>
      <c r="N3706">
        <v>242</v>
      </c>
      <c r="O3706" t="s">
        <v>45</v>
      </c>
      <c r="P3706" t="s">
        <v>66</v>
      </c>
      <c r="Q3706" t="s">
        <v>68</v>
      </c>
      <c r="R3706" t="s">
        <v>164</v>
      </c>
      <c r="S3706" t="s">
        <v>232</v>
      </c>
      <c r="T3706" t="s">
        <v>194</v>
      </c>
      <c r="U3706" t="s">
        <v>11180</v>
      </c>
      <c r="V3706" t="s">
        <v>85</v>
      </c>
      <c r="W3706" t="s">
        <v>248</v>
      </c>
      <c r="X3706" t="s">
        <v>70</v>
      </c>
      <c r="Y3706" t="s">
        <v>131</v>
      </c>
      <c r="Z3706" t="s">
        <v>164</v>
      </c>
      <c r="AA3706" t="s">
        <v>44</v>
      </c>
      <c r="AB3706" t="s">
        <v>2003</v>
      </c>
      <c r="AC3706" t="s">
        <v>818</v>
      </c>
      <c r="AD3706" t="s">
        <v>314</v>
      </c>
    </row>
    <row r="3707" spans="1:30" hidden="1" x14ac:dyDescent="0.3">
      <c r="A3707" t="s">
        <v>15474</v>
      </c>
      <c r="B3707" t="s">
        <v>15475</v>
      </c>
      <c r="C3707" s="1" t="str">
        <f t="shared" si="618"/>
        <v>21:0508</v>
      </c>
      <c r="D3707" s="1" t="str">
        <f t="shared" si="622"/>
        <v>21:0169</v>
      </c>
      <c r="E3707" t="s">
        <v>15476</v>
      </c>
      <c r="F3707" t="s">
        <v>15477</v>
      </c>
      <c r="H3707">
        <v>54.177085900000002</v>
      </c>
      <c r="I3707">
        <v>-62.646375900000002</v>
      </c>
      <c r="J3707" s="1" t="str">
        <f t="shared" si="623"/>
        <v>NGR lake sediment grab sample</v>
      </c>
      <c r="K3707" s="1" t="str">
        <f t="shared" si="624"/>
        <v>&lt;177 micron (NGR)</v>
      </c>
      <c r="L3707">
        <v>13</v>
      </c>
      <c r="M3707" t="s">
        <v>210</v>
      </c>
      <c r="N3707">
        <v>243</v>
      </c>
      <c r="O3707" t="s">
        <v>155</v>
      </c>
      <c r="P3707" t="s">
        <v>66</v>
      </c>
      <c r="Q3707" t="s">
        <v>131</v>
      </c>
      <c r="R3707" t="s">
        <v>193</v>
      </c>
      <c r="S3707" t="s">
        <v>247</v>
      </c>
      <c r="T3707" t="s">
        <v>117</v>
      </c>
      <c r="U3707" t="s">
        <v>15478</v>
      </c>
      <c r="V3707" t="s">
        <v>1978</v>
      </c>
      <c r="W3707" t="s">
        <v>233</v>
      </c>
      <c r="X3707" t="s">
        <v>1153</v>
      </c>
      <c r="Y3707" t="s">
        <v>130</v>
      </c>
      <c r="Z3707" t="s">
        <v>1139</v>
      </c>
      <c r="AA3707" t="s">
        <v>196</v>
      </c>
      <c r="AB3707" t="s">
        <v>1517</v>
      </c>
      <c r="AC3707" t="s">
        <v>11613</v>
      </c>
      <c r="AD3707" t="s">
        <v>48</v>
      </c>
    </row>
    <row r="3708" spans="1:30" hidden="1" x14ac:dyDescent="0.3">
      <c r="A3708" t="s">
        <v>15479</v>
      </c>
      <c r="B3708" t="s">
        <v>15480</v>
      </c>
      <c r="C3708" s="1" t="str">
        <f t="shared" si="618"/>
        <v>21:0508</v>
      </c>
      <c r="D3708" s="1" t="str">
        <f t="shared" si="622"/>
        <v>21:0169</v>
      </c>
      <c r="E3708" t="s">
        <v>15481</v>
      </c>
      <c r="F3708" t="s">
        <v>15482</v>
      </c>
      <c r="H3708">
        <v>54.2059736</v>
      </c>
      <c r="I3708">
        <v>-62.628467299999997</v>
      </c>
      <c r="J3708" s="1" t="str">
        <f t="shared" si="623"/>
        <v>NGR lake sediment grab sample</v>
      </c>
      <c r="K3708" s="1" t="str">
        <f t="shared" si="624"/>
        <v>&lt;177 micron (NGR)</v>
      </c>
      <c r="L3708">
        <v>13</v>
      </c>
      <c r="M3708" t="s">
        <v>221</v>
      </c>
      <c r="N3708">
        <v>244</v>
      </c>
      <c r="O3708" t="s">
        <v>44</v>
      </c>
      <c r="P3708" t="s">
        <v>134</v>
      </c>
      <c r="Q3708" t="s">
        <v>95</v>
      </c>
      <c r="R3708" t="s">
        <v>153</v>
      </c>
      <c r="S3708" t="s">
        <v>38</v>
      </c>
      <c r="T3708" t="s">
        <v>40</v>
      </c>
      <c r="U3708" t="s">
        <v>1612</v>
      </c>
      <c r="V3708" t="s">
        <v>47</v>
      </c>
      <c r="W3708" t="s">
        <v>194</v>
      </c>
      <c r="X3708" t="s">
        <v>39</v>
      </c>
      <c r="Y3708" t="s">
        <v>68</v>
      </c>
      <c r="Z3708" t="s">
        <v>423</v>
      </c>
      <c r="AA3708" t="s">
        <v>135</v>
      </c>
      <c r="AB3708" t="s">
        <v>385</v>
      </c>
      <c r="AC3708" t="s">
        <v>1389</v>
      </c>
      <c r="AD3708" t="s">
        <v>409</v>
      </c>
    </row>
    <row r="3709" spans="1:30" hidden="1" x14ac:dyDescent="0.3">
      <c r="A3709" t="s">
        <v>15483</v>
      </c>
      <c r="B3709" t="s">
        <v>15484</v>
      </c>
      <c r="C3709" s="1" t="str">
        <f t="shared" si="618"/>
        <v>21:0508</v>
      </c>
      <c r="D3709" s="1" t="str">
        <f t="shared" si="622"/>
        <v>21:0169</v>
      </c>
      <c r="E3709" t="s">
        <v>15485</v>
      </c>
      <c r="F3709" t="s">
        <v>15486</v>
      </c>
      <c r="H3709">
        <v>54.211232099999997</v>
      </c>
      <c r="I3709">
        <v>-62.578430500000003</v>
      </c>
      <c r="J3709" s="1" t="str">
        <f t="shared" si="623"/>
        <v>NGR lake sediment grab sample</v>
      </c>
      <c r="K3709" s="1" t="str">
        <f t="shared" si="624"/>
        <v>&lt;177 micron (NGR)</v>
      </c>
      <c r="L3709">
        <v>13</v>
      </c>
      <c r="M3709" t="s">
        <v>230</v>
      </c>
      <c r="N3709">
        <v>245</v>
      </c>
      <c r="O3709" t="s">
        <v>314</v>
      </c>
      <c r="P3709" t="s">
        <v>329</v>
      </c>
      <c r="Q3709" t="s">
        <v>95</v>
      </c>
      <c r="R3709" t="s">
        <v>54</v>
      </c>
      <c r="S3709" t="s">
        <v>131</v>
      </c>
      <c r="T3709" t="s">
        <v>194</v>
      </c>
      <c r="U3709" t="s">
        <v>967</v>
      </c>
      <c r="V3709" t="s">
        <v>620</v>
      </c>
      <c r="W3709" t="s">
        <v>194</v>
      </c>
      <c r="X3709" t="s">
        <v>179</v>
      </c>
      <c r="Y3709" t="s">
        <v>68</v>
      </c>
      <c r="Z3709" t="s">
        <v>204</v>
      </c>
      <c r="AA3709" t="s">
        <v>115</v>
      </c>
      <c r="AB3709" t="s">
        <v>135</v>
      </c>
      <c r="AC3709" t="s">
        <v>947</v>
      </c>
      <c r="AD3709" t="s">
        <v>314</v>
      </c>
    </row>
    <row r="3710" spans="1:30" hidden="1" x14ac:dyDescent="0.3">
      <c r="A3710" t="s">
        <v>15487</v>
      </c>
      <c r="B3710" t="s">
        <v>15488</v>
      </c>
      <c r="C3710" s="1" t="str">
        <f t="shared" si="618"/>
        <v>21:0508</v>
      </c>
      <c r="D3710" s="1" t="str">
        <f t="shared" si="622"/>
        <v>21:0169</v>
      </c>
      <c r="E3710" t="s">
        <v>15489</v>
      </c>
      <c r="F3710" t="s">
        <v>15490</v>
      </c>
      <c r="H3710">
        <v>54.217309899999997</v>
      </c>
      <c r="I3710">
        <v>-62.511117900000002</v>
      </c>
      <c r="J3710" s="1" t="str">
        <f t="shared" si="623"/>
        <v>NGR lake sediment grab sample</v>
      </c>
      <c r="K3710" s="1" t="str">
        <f t="shared" si="624"/>
        <v>&lt;177 micron (NGR)</v>
      </c>
      <c r="L3710">
        <v>13</v>
      </c>
      <c r="M3710" t="s">
        <v>238</v>
      </c>
      <c r="N3710">
        <v>246</v>
      </c>
      <c r="O3710" t="s">
        <v>11513</v>
      </c>
      <c r="P3710" t="s">
        <v>79</v>
      </c>
      <c r="Q3710" t="s">
        <v>36</v>
      </c>
      <c r="R3710" t="s">
        <v>79</v>
      </c>
      <c r="S3710" t="s">
        <v>185</v>
      </c>
      <c r="T3710" t="s">
        <v>40</v>
      </c>
      <c r="U3710" t="s">
        <v>15491</v>
      </c>
      <c r="V3710" t="s">
        <v>484</v>
      </c>
      <c r="W3710" t="s">
        <v>60</v>
      </c>
      <c r="X3710" t="s">
        <v>484</v>
      </c>
      <c r="Y3710" t="s">
        <v>108</v>
      </c>
      <c r="Z3710" t="s">
        <v>134</v>
      </c>
      <c r="AA3710" t="s">
        <v>204</v>
      </c>
      <c r="AB3710" t="s">
        <v>371</v>
      </c>
      <c r="AC3710" t="s">
        <v>1402</v>
      </c>
      <c r="AD3710" t="s">
        <v>80</v>
      </c>
    </row>
    <row r="3711" spans="1:30" hidden="1" x14ac:dyDescent="0.3">
      <c r="A3711" t="s">
        <v>15492</v>
      </c>
      <c r="B3711" t="s">
        <v>15493</v>
      </c>
      <c r="C3711" s="1" t="str">
        <f t="shared" si="618"/>
        <v>21:0508</v>
      </c>
      <c r="D3711" s="1" t="str">
        <f t="shared" si="622"/>
        <v>21:0169</v>
      </c>
      <c r="E3711" t="s">
        <v>15494</v>
      </c>
      <c r="F3711" t="s">
        <v>15495</v>
      </c>
      <c r="H3711">
        <v>54.2019211</v>
      </c>
      <c r="I3711">
        <v>-62.484747599999999</v>
      </c>
      <c r="J3711" s="1" t="str">
        <f t="shared" si="623"/>
        <v>NGR lake sediment grab sample</v>
      </c>
      <c r="K3711" s="1" t="str">
        <f t="shared" si="624"/>
        <v>&lt;177 micron (NGR)</v>
      </c>
      <c r="L3711">
        <v>13</v>
      </c>
      <c r="M3711" t="s">
        <v>246</v>
      </c>
      <c r="N3711">
        <v>247</v>
      </c>
      <c r="O3711" t="s">
        <v>802</v>
      </c>
      <c r="P3711" t="s">
        <v>92</v>
      </c>
      <c r="Q3711" t="s">
        <v>131</v>
      </c>
      <c r="R3711" t="s">
        <v>37</v>
      </c>
      <c r="S3711" t="s">
        <v>55</v>
      </c>
      <c r="T3711" t="s">
        <v>40</v>
      </c>
      <c r="U3711" t="s">
        <v>1139</v>
      </c>
      <c r="V3711" t="s">
        <v>271</v>
      </c>
      <c r="W3711" t="s">
        <v>194</v>
      </c>
      <c r="X3711" t="s">
        <v>70</v>
      </c>
      <c r="Y3711" t="s">
        <v>136</v>
      </c>
      <c r="Z3711" t="s">
        <v>185</v>
      </c>
      <c r="AA3711" t="s">
        <v>134</v>
      </c>
      <c r="AB3711" t="s">
        <v>830</v>
      </c>
      <c r="AC3711" t="s">
        <v>293</v>
      </c>
      <c r="AD3711" t="s">
        <v>480</v>
      </c>
    </row>
    <row r="3712" spans="1:30" hidden="1" x14ac:dyDescent="0.3">
      <c r="A3712" t="s">
        <v>15496</v>
      </c>
      <c r="B3712" t="s">
        <v>15497</v>
      </c>
      <c r="C3712" s="1" t="str">
        <f t="shared" si="618"/>
        <v>21:0508</v>
      </c>
      <c r="D3712" s="1" t="str">
        <f>HYPERLINK("http://geochem.nrcan.gc.ca/cdogs/content/svy/svy_e.htm", "")</f>
        <v/>
      </c>
      <c r="G3712" s="1" t="str">
        <f>HYPERLINK("http://geochem.nrcan.gc.ca/cdogs/content/cr_/cr_00047_e.htm", "47")</f>
        <v>47</v>
      </c>
      <c r="J3712" t="s">
        <v>161</v>
      </c>
      <c r="K3712" t="s">
        <v>162</v>
      </c>
      <c r="L3712">
        <v>13</v>
      </c>
      <c r="M3712" t="s">
        <v>163</v>
      </c>
      <c r="N3712">
        <v>248</v>
      </c>
      <c r="O3712" t="s">
        <v>83</v>
      </c>
      <c r="P3712" t="s">
        <v>263</v>
      </c>
      <c r="Q3712" t="s">
        <v>54</v>
      </c>
      <c r="R3712" t="s">
        <v>256</v>
      </c>
      <c r="S3712" t="s">
        <v>119</v>
      </c>
      <c r="T3712" t="s">
        <v>40</v>
      </c>
      <c r="U3712" t="s">
        <v>10509</v>
      </c>
      <c r="V3712" t="s">
        <v>689</v>
      </c>
      <c r="W3712" t="s">
        <v>40</v>
      </c>
      <c r="X3712" t="s">
        <v>1085</v>
      </c>
      <c r="Y3712" t="s">
        <v>38</v>
      </c>
      <c r="Z3712" t="s">
        <v>135</v>
      </c>
      <c r="AA3712" t="s">
        <v>204</v>
      </c>
      <c r="AB3712" t="s">
        <v>1096</v>
      </c>
      <c r="AC3712" t="s">
        <v>2787</v>
      </c>
      <c r="AD3712" t="s">
        <v>2423</v>
      </c>
    </row>
    <row r="3713" spans="1:30" hidden="1" x14ac:dyDescent="0.3">
      <c r="A3713" t="s">
        <v>15498</v>
      </c>
      <c r="B3713" t="s">
        <v>15499</v>
      </c>
      <c r="C3713" s="1" t="str">
        <f t="shared" si="618"/>
        <v>21:0508</v>
      </c>
      <c r="D3713" s="1" t="str">
        <f t="shared" ref="D3713:D3721" si="625">HYPERLINK("http://geochem.nrcan.gc.ca/cdogs/content/svy/svy210169_e.htm", "21:0169")</f>
        <v>21:0169</v>
      </c>
      <c r="E3713" t="s">
        <v>15500</v>
      </c>
      <c r="F3713" t="s">
        <v>15501</v>
      </c>
      <c r="H3713">
        <v>54.270710600000001</v>
      </c>
      <c r="I3713">
        <v>-62.793424299999998</v>
      </c>
      <c r="J3713" s="1" t="str">
        <f t="shared" ref="J3713:J3721" si="626">HYPERLINK("http://geochem.nrcan.gc.ca/cdogs/content/kwd/kwd020027_e.htm", "NGR lake sediment grab sample")</f>
        <v>NGR lake sediment grab sample</v>
      </c>
      <c r="K3713" s="1" t="str">
        <f t="shared" ref="K3713:K3721" si="627">HYPERLINK("http://geochem.nrcan.gc.ca/cdogs/content/kwd/kwd080006_e.htm", "&lt;177 micron (NGR)")</f>
        <v>&lt;177 micron (NGR)</v>
      </c>
      <c r="L3713">
        <v>14</v>
      </c>
      <c r="M3713" t="s">
        <v>34</v>
      </c>
      <c r="N3713">
        <v>249</v>
      </c>
      <c r="O3713" t="s">
        <v>359</v>
      </c>
      <c r="P3713" t="s">
        <v>131</v>
      </c>
      <c r="Q3713" t="s">
        <v>95</v>
      </c>
      <c r="R3713" t="s">
        <v>92</v>
      </c>
      <c r="S3713" t="s">
        <v>136</v>
      </c>
      <c r="T3713" t="s">
        <v>40</v>
      </c>
      <c r="U3713" t="s">
        <v>58</v>
      </c>
      <c r="V3713" t="s">
        <v>271</v>
      </c>
      <c r="W3713" t="s">
        <v>194</v>
      </c>
      <c r="X3713" t="s">
        <v>179</v>
      </c>
      <c r="Y3713" t="s">
        <v>39</v>
      </c>
      <c r="Z3713" t="s">
        <v>67</v>
      </c>
      <c r="AA3713" t="s">
        <v>204</v>
      </c>
      <c r="AB3713" t="s">
        <v>1076</v>
      </c>
      <c r="AC3713" t="s">
        <v>352</v>
      </c>
      <c r="AD3713" t="s">
        <v>196</v>
      </c>
    </row>
    <row r="3714" spans="1:30" hidden="1" x14ac:dyDescent="0.3">
      <c r="A3714" t="s">
        <v>15502</v>
      </c>
      <c r="B3714" t="s">
        <v>15503</v>
      </c>
      <c r="C3714" s="1" t="str">
        <f t="shared" si="618"/>
        <v>21:0508</v>
      </c>
      <c r="D3714" s="1" t="str">
        <f t="shared" si="625"/>
        <v>21:0169</v>
      </c>
      <c r="E3714" t="s">
        <v>15504</v>
      </c>
      <c r="F3714" t="s">
        <v>15505</v>
      </c>
      <c r="H3714">
        <v>54.239462199999998</v>
      </c>
      <c r="I3714">
        <v>-62.467321900000002</v>
      </c>
      <c r="J3714" s="1" t="str">
        <f t="shared" si="626"/>
        <v>NGR lake sediment grab sample</v>
      </c>
      <c r="K3714" s="1" t="str">
        <f t="shared" si="627"/>
        <v>&lt;177 micron (NGR)</v>
      </c>
      <c r="L3714">
        <v>14</v>
      </c>
      <c r="M3714" t="s">
        <v>76</v>
      </c>
      <c r="N3714">
        <v>250</v>
      </c>
      <c r="O3714" t="s">
        <v>9731</v>
      </c>
      <c r="P3714" t="s">
        <v>176</v>
      </c>
      <c r="Q3714" t="s">
        <v>193</v>
      </c>
      <c r="R3714" t="s">
        <v>276</v>
      </c>
      <c r="S3714" t="s">
        <v>38</v>
      </c>
      <c r="T3714" t="s">
        <v>40</v>
      </c>
      <c r="U3714" t="s">
        <v>6425</v>
      </c>
      <c r="V3714" t="s">
        <v>339</v>
      </c>
      <c r="W3714" t="s">
        <v>179</v>
      </c>
      <c r="X3714" t="s">
        <v>39</v>
      </c>
      <c r="Y3714" t="s">
        <v>67</v>
      </c>
      <c r="Z3714" t="s">
        <v>164</v>
      </c>
      <c r="AA3714" t="s">
        <v>135</v>
      </c>
      <c r="AB3714" t="s">
        <v>1037</v>
      </c>
      <c r="AC3714" t="s">
        <v>765</v>
      </c>
      <c r="AD3714" t="s">
        <v>354</v>
      </c>
    </row>
    <row r="3715" spans="1:30" hidden="1" x14ac:dyDescent="0.3">
      <c r="A3715" t="s">
        <v>15506</v>
      </c>
      <c r="B3715" t="s">
        <v>15507</v>
      </c>
      <c r="C3715" s="1" t="str">
        <f t="shared" si="618"/>
        <v>21:0508</v>
      </c>
      <c r="D3715" s="1" t="str">
        <f t="shared" si="625"/>
        <v>21:0169</v>
      </c>
      <c r="E3715" t="s">
        <v>15508</v>
      </c>
      <c r="F3715" t="s">
        <v>15509</v>
      </c>
      <c r="H3715">
        <v>54.264618599999999</v>
      </c>
      <c r="I3715">
        <v>-62.456847400000001</v>
      </c>
      <c r="J3715" s="1" t="str">
        <f t="shared" si="626"/>
        <v>NGR lake sediment grab sample</v>
      </c>
      <c r="K3715" s="1" t="str">
        <f t="shared" si="627"/>
        <v>&lt;177 micron (NGR)</v>
      </c>
      <c r="L3715">
        <v>14</v>
      </c>
      <c r="M3715" t="s">
        <v>91</v>
      </c>
      <c r="N3715">
        <v>251</v>
      </c>
      <c r="O3715" t="s">
        <v>48</v>
      </c>
      <c r="P3715" t="s">
        <v>3002</v>
      </c>
      <c r="Q3715" t="s">
        <v>39</v>
      </c>
      <c r="R3715" t="s">
        <v>263</v>
      </c>
      <c r="S3715" t="s">
        <v>204</v>
      </c>
      <c r="T3715" t="s">
        <v>649</v>
      </c>
      <c r="U3715" t="s">
        <v>15510</v>
      </c>
      <c r="V3715" t="s">
        <v>484</v>
      </c>
      <c r="W3715" t="s">
        <v>239</v>
      </c>
      <c r="X3715" t="s">
        <v>484</v>
      </c>
      <c r="Y3715" t="s">
        <v>36</v>
      </c>
      <c r="Z3715" t="s">
        <v>337</v>
      </c>
      <c r="AA3715" t="s">
        <v>241</v>
      </c>
      <c r="AB3715" t="s">
        <v>766</v>
      </c>
      <c r="AC3715" t="s">
        <v>771</v>
      </c>
      <c r="AD3715" t="s">
        <v>1060</v>
      </c>
    </row>
    <row r="3716" spans="1:30" hidden="1" x14ac:dyDescent="0.3">
      <c r="A3716" t="s">
        <v>15511</v>
      </c>
      <c r="B3716" t="s">
        <v>15512</v>
      </c>
      <c r="C3716" s="1" t="str">
        <f t="shared" si="618"/>
        <v>21:0508</v>
      </c>
      <c r="D3716" s="1" t="str">
        <f t="shared" si="625"/>
        <v>21:0169</v>
      </c>
      <c r="E3716" t="s">
        <v>15513</v>
      </c>
      <c r="F3716" t="s">
        <v>15514</v>
      </c>
      <c r="H3716">
        <v>54.280082399999998</v>
      </c>
      <c r="I3716">
        <v>-62.5223522</v>
      </c>
      <c r="J3716" s="1" t="str">
        <f t="shared" si="626"/>
        <v>NGR lake sediment grab sample</v>
      </c>
      <c r="K3716" s="1" t="str">
        <f t="shared" si="627"/>
        <v>&lt;177 micron (NGR)</v>
      </c>
      <c r="L3716">
        <v>14</v>
      </c>
      <c r="M3716" t="s">
        <v>102</v>
      </c>
      <c r="N3716">
        <v>252</v>
      </c>
      <c r="O3716" t="s">
        <v>676</v>
      </c>
      <c r="P3716" t="s">
        <v>276</v>
      </c>
      <c r="Q3716" t="s">
        <v>95</v>
      </c>
      <c r="R3716" t="s">
        <v>79</v>
      </c>
      <c r="S3716" t="s">
        <v>131</v>
      </c>
      <c r="T3716" t="s">
        <v>40</v>
      </c>
      <c r="U3716" t="s">
        <v>3460</v>
      </c>
      <c r="V3716" t="s">
        <v>974</v>
      </c>
      <c r="W3716" t="s">
        <v>194</v>
      </c>
      <c r="X3716" t="s">
        <v>43</v>
      </c>
      <c r="Y3716" t="s">
        <v>136</v>
      </c>
      <c r="Z3716" t="s">
        <v>204</v>
      </c>
      <c r="AA3716" t="s">
        <v>44</v>
      </c>
      <c r="AB3716" t="s">
        <v>477</v>
      </c>
      <c r="AC3716" t="s">
        <v>278</v>
      </c>
      <c r="AD3716" t="s">
        <v>83</v>
      </c>
    </row>
    <row r="3717" spans="1:30" hidden="1" x14ac:dyDescent="0.3">
      <c r="A3717" t="s">
        <v>15515</v>
      </c>
      <c r="B3717" t="s">
        <v>15516</v>
      </c>
      <c r="C3717" s="1" t="str">
        <f t="shared" si="618"/>
        <v>21:0508</v>
      </c>
      <c r="D3717" s="1" t="str">
        <f t="shared" si="625"/>
        <v>21:0169</v>
      </c>
      <c r="E3717" t="s">
        <v>15517</v>
      </c>
      <c r="F3717" t="s">
        <v>15518</v>
      </c>
      <c r="H3717">
        <v>54.243307999999999</v>
      </c>
      <c r="I3717">
        <v>-62.521229099999999</v>
      </c>
      <c r="J3717" s="1" t="str">
        <f t="shared" si="626"/>
        <v>NGR lake sediment grab sample</v>
      </c>
      <c r="K3717" s="1" t="str">
        <f t="shared" si="627"/>
        <v>&lt;177 micron (NGR)</v>
      </c>
      <c r="L3717">
        <v>14</v>
      </c>
      <c r="M3717" t="s">
        <v>113</v>
      </c>
      <c r="N3717">
        <v>253</v>
      </c>
      <c r="O3717" t="s">
        <v>196</v>
      </c>
      <c r="P3717" t="s">
        <v>364</v>
      </c>
      <c r="Q3717" t="s">
        <v>95</v>
      </c>
      <c r="R3717" t="s">
        <v>134</v>
      </c>
      <c r="S3717" t="s">
        <v>276</v>
      </c>
      <c r="T3717" t="s">
        <v>40</v>
      </c>
      <c r="U3717" t="s">
        <v>8735</v>
      </c>
      <c r="V3717" t="s">
        <v>37</v>
      </c>
      <c r="W3717" t="s">
        <v>144</v>
      </c>
      <c r="X3717" t="s">
        <v>339</v>
      </c>
      <c r="Y3717" t="s">
        <v>153</v>
      </c>
      <c r="Z3717" t="s">
        <v>263</v>
      </c>
      <c r="AA3717" t="s">
        <v>83</v>
      </c>
      <c r="AB3717" t="s">
        <v>874</v>
      </c>
      <c r="AC3717" t="s">
        <v>3674</v>
      </c>
      <c r="AD3717" t="s">
        <v>155</v>
      </c>
    </row>
    <row r="3718" spans="1:30" hidden="1" x14ac:dyDescent="0.3">
      <c r="A3718" t="s">
        <v>15519</v>
      </c>
      <c r="B3718" t="s">
        <v>15520</v>
      </c>
      <c r="C3718" s="1" t="str">
        <f t="shared" si="618"/>
        <v>21:0508</v>
      </c>
      <c r="D3718" s="1" t="str">
        <f t="shared" si="625"/>
        <v>21:0169</v>
      </c>
      <c r="E3718" t="s">
        <v>15521</v>
      </c>
      <c r="F3718" t="s">
        <v>15522</v>
      </c>
      <c r="H3718">
        <v>54.236988099999998</v>
      </c>
      <c r="I3718">
        <v>-62.587895199999998</v>
      </c>
      <c r="J3718" s="1" t="str">
        <f t="shared" si="626"/>
        <v>NGR lake sediment grab sample</v>
      </c>
      <c r="K3718" s="1" t="str">
        <f t="shared" si="627"/>
        <v>&lt;177 micron (NGR)</v>
      </c>
      <c r="L3718">
        <v>14</v>
      </c>
      <c r="M3718" t="s">
        <v>127</v>
      </c>
      <c r="N3718">
        <v>254</v>
      </c>
      <c r="O3718" t="s">
        <v>83</v>
      </c>
      <c r="P3718" t="s">
        <v>143</v>
      </c>
      <c r="Q3718" t="s">
        <v>39</v>
      </c>
      <c r="R3718" t="s">
        <v>119</v>
      </c>
      <c r="S3718" t="s">
        <v>202</v>
      </c>
      <c r="T3718" t="s">
        <v>117</v>
      </c>
      <c r="U3718" t="s">
        <v>15523</v>
      </c>
      <c r="V3718" t="s">
        <v>353</v>
      </c>
      <c r="W3718" t="s">
        <v>649</v>
      </c>
      <c r="X3718" t="s">
        <v>70</v>
      </c>
      <c r="Y3718" t="s">
        <v>131</v>
      </c>
      <c r="Z3718" t="s">
        <v>263</v>
      </c>
      <c r="AA3718" t="s">
        <v>61</v>
      </c>
      <c r="AB3718" t="s">
        <v>498</v>
      </c>
      <c r="AC3718" t="s">
        <v>901</v>
      </c>
      <c r="AD3718" t="s">
        <v>324</v>
      </c>
    </row>
    <row r="3719" spans="1:30" hidden="1" x14ac:dyDescent="0.3">
      <c r="A3719" t="s">
        <v>15524</v>
      </c>
      <c r="B3719" t="s">
        <v>15525</v>
      </c>
      <c r="C3719" s="1" t="str">
        <f t="shared" si="618"/>
        <v>21:0508</v>
      </c>
      <c r="D3719" s="1" t="str">
        <f t="shared" si="625"/>
        <v>21:0169</v>
      </c>
      <c r="E3719" t="s">
        <v>15526</v>
      </c>
      <c r="F3719" t="s">
        <v>15527</v>
      </c>
      <c r="H3719">
        <v>54.256974800000002</v>
      </c>
      <c r="I3719">
        <v>-62.658313100000001</v>
      </c>
      <c r="J3719" s="1" t="str">
        <f t="shared" si="626"/>
        <v>NGR lake sediment grab sample</v>
      </c>
      <c r="K3719" s="1" t="str">
        <f t="shared" si="627"/>
        <v>&lt;177 micron (NGR)</v>
      </c>
      <c r="L3719">
        <v>14</v>
      </c>
      <c r="M3719" t="s">
        <v>142</v>
      </c>
      <c r="N3719">
        <v>255</v>
      </c>
      <c r="O3719" t="s">
        <v>257</v>
      </c>
      <c r="P3719" t="s">
        <v>571</v>
      </c>
      <c r="Q3719" t="s">
        <v>39</v>
      </c>
      <c r="R3719" t="s">
        <v>153</v>
      </c>
      <c r="S3719" t="s">
        <v>38</v>
      </c>
      <c r="T3719" t="s">
        <v>40</v>
      </c>
      <c r="U3719" t="s">
        <v>4615</v>
      </c>
      <c r="V3719" t="s">
        <v>233</v>
      </c>
      <c r="W3719" t="s">
        <v>649</v>
      </c>
      <c r="X3719" t="s">
        <v>55</v>
      </c>
      <c r="Y3719" t="s">
        <v>38</v>
      </c>
      <c r="Z3719" t="s">
        <v>135</v>
      </c>
      <c r="AA3719" t="s">
        <v>44</v>
      </c>
      <c r="AB3719" t="s">
        <v>5627</v>
      </c>
      <c r="AC3719" t="s">
        <v>10009</v>
      </c>
      <c r="AD3719" t="s">
        <v>115</v>
      </c>
    </row>
    <row r="3720" spans="1:30" hidden="1" x14ac:dyDescent="0.3">
      <c r="A3720" t="s">
        <v>15528</v>
      </c>
      <c r="B3720" t="s">
        <v>15529</v>
      </c>
      <c r="C3720" s="1" t="str">
        <f t="shared" si="618"/>
        <v>21:0508</v>
      </c>
      <c r="D3720" s="1" t="str">
        <f t="shared" si="625"/>
        <v>21:0169</v>
      </c>
      <c r="E3720" t="s">
        <v>15530</v>
      </c>
      <c r="F3720" t="s">
        <v>15531</v>
      </c>
      <c r="H3720">
        <v>54.2773684</v>
      </c>
      <c r="I3720">
        <v>-62.642169199999998</v>
      </c>
      <c r="J3720" s="1" t="str">
        <f t="shared" si="626"/>
        <v>NGR lake sediment grab sample</v>
      </c>
      <c r="K3720" s="1" t="str">
        <f t="shared" si="627"/>
        <v>&lt;177 micron (NGR)</v>
      </c>
      <c r="L3720">
        <v>14</v>
      </c>
      <c r="M3720" t="s">
        <v>150</v>
      </c>
      <c r="N3720">
        <v>256</v>
      </c>
      <c r="O3720" t="s">
        <v>69</v>
      </c>
      <c r="P3720" t="s">
        <v>134</v>
      </c>
      <c r="Q3720" t="s">
        <v>95</v>
      </c>
      <c r="R3720" t="s">
        <v>153</v>
      </c>
      <c r="S3720" t="s">
        <v>131</v>
      </c>
      <c r="T3720" t="s">
        <v>194</v>
      </c>
      <c r="U3720" t="s">
        <v>934</v>
      </c>
      <c r="V3720" t="s">
        <v>505</v>
      </c>
      <c r="W3720" t="s">
        <v>194</v>
      </c>
      <c r="X3720" t="s">
        <v>6583</v>
      </c>
      <c r="Y3720" t="s">
        <v>136</v>
      </c>
      <c r="Z3720" t="s">
        <v>314</v>
      </c>
      <c r="AA3720" t="s">
        <v>314</v>
      </c>
      <c r="AB3720" t="s">
        <v>330</v>
      </c>
      <c r="AC3720" t="s">
        <v>589</v>
      </c>
      <c r="AD3720" t="s">
        <v>203</v>
      </c>
    </row>
    <row r="3721" spans="1:30" hidden="1" x14ac:dyDescent="0.3">
      <c r="A3721" t="s">
        <v>15532</v>
      </c>
      <c r="B3721" t="s">
        <v>15533</v>
      </c>
      <c r="C3721" s="1" t="str">
        <f t="shared" ref="C3721:C3784" si="628">HYPERLINK("http://geochem.nrcan.gc.ca/cdogs/content/bdl/bdl210508_e.htm", "21:0508")</f>
        <v>21:0508</v>
      </c>
      <c r="D3721" s="1" t="str">
        <f t="shared" si="625"/>
        <v>21:0169</v>
      </c>
      <c r="E3721" t="s">
        <v>15534</v>
      </c>
      <c r="F3721" t="s">
        <v>15535</v>
      </c>
      <c r="H3721">
        <v>54.266779999999997</v>
      </c>
      <c r="I3721">
        <v>-62.674722299999999</v>
      </c>
      <c r="J3721" s="1" t="str">
        <f t="shared" si="626"/>
        <v>NGR lake sediment grab sample</v>
      </c>
      <c r="K3721" s="1" t="str">
        <f t="shared" si="627"/>
        <v>&lt;177 micron (NGR)</v>
      </c>
      <c r="L3721">
        <v>14</v>
      </c>
      <c r="M3721" t="s">
        <v>175</v>
      </c>
      <c r="N3721">
        <v>257</v>
      </c>
      <c r="O3721" t="s">
        <v>204</v>
      </c>
      <c r="P3721" t="s">
        <v>68</v>
      </c>
      <c r="Q3721" t="s">
        <v>95</v>
      </c>
      <c r="R3721" t="s">
        <v>131</v>
      </c>
      <c r="S3721" t="s">
        <v>37</v>
      </c>
      <c r="T3721" t="s">
        <v>40</v>
      </c>
      <c r="U3721" t="s">
        <v>1142</v>
      </c>
      <c r="V3721" t="s">
        <v>233</v>
      </c>
      <c r="W3721" t="s">
        <v>40</v>
      </c>
      <c r="X3721" t="s">
        <v>179</v>
      </c>
      <c r="Y3721" t="s">
        <v>39</v>
      </c>
      <c r="Z3721" t="s">
        <v>164</v>
      </c>
      <c r="AA3721" t="s">
        <v>134</v>
      </c>
      <c r="AB3721" t="s">
        <v>589</v>
      </c>
      <c r="AC3721" t="s">
        <v>2271</v>
      </c>
      <c r="AD3721" t="s">
        <v>48</v>
      </c>
    </row>
    <row r="3722" spans="1:30" hidden="1" x14ac:dyDescent="0.3">
      <c r="A3722" t="s">
        <v>15536</v>
      </c>
      <c r="B3722" t="s">
        <v>15537</v>
      </c>
      <c r="C3722" s="1" t="str">
        <f t="shared" si="628"/>
        <v>21:0508</v>
      </c>
      <c r="D3722" s="1" t="str">
        <f>HYPERLINK("http://geochem.nrcan.gc.ca/cdogs/content/svy/svy_e.htm", "")</f>
        <v/>
      </c>
      <c r="G3722" s="1" t="str">
        <f>HYPERLINK("http://geochem.nrcan.gc.ca/cdogs/content/cr_/cr_00047_e.htm", "47")</f>
        <v>47</v>
      </c>
      <c r="J3722" t="s">
        <v>161</v>
      </c>
      <c r="K3722" t="s">
        <v>162</v>
      </c>
      <c r="L3722">
        <v>14</v>
      </c>
      <c r="M3722" t="s">
        <v>163</v>
      </c>
      <c r="N3722">
        <v>258</v>
      </c>
      <c r="O3722" t="s">
        <v>1665</v>
      </c>
      <c r="P3722" t="s">
        <v>255</v>
      </c>
      <c r="Q3722" t="s">
        <v>185</v>
      </c>
      <c r="R3722" t="s">
        <v>256</v>
      </c>
      <c r="S3722" t="s">
        <v>202</v>
      </c>
      <c r="T3722" t="s">
        <v>40</v>
      </c>
      <c r="U3722" t="s">
        <v>15538</v>
      </c>
      <c r="V3722" t="s">
        <v>85</v>
      </c>
      <c r="W3722" t="s">
        <v>194</v>
      </c>
      <c r="X3722" t="s">
        <v>829</v>
      </c>
      <c r="Y3722" t="s">
        <v>131</v>
      </c>
      <c r="Z3722" t="s">
        <v>135</v>
      </c>
      <c r="AA3722" t="s">
        <v>135</v>
      </c>
      <c r="AB3722" t="s">
        <v>96</v>
      </c>
      <c r="AC3722" t="s">
        <v>36</v>
      </c>
      <c r="AD3722" t="s">
        <v>2471</v>
      </c>
    </row>
    <row r="3723" spans="1:30" hidden="1" x14ac:dyDescent="0.3">
      <c r="A3723" t="s">
        <v>15539</v>
      </c>
      <c r="B3723" t="s">
        <v>15540</v>
      </c>
      <c r="C3723" s="1" t="str">
        <f t="shared" si="628"/>
        <v>21:0508</v>
      </c>
      <c r="D3723" s="1" t="str">
        <f t="shared" ref="D3723:D3751" si="629">HYPERLINK("http://geochem.nrcan.gc.ca/cdogs/content/svy/svy210169_e.htm", "21:0169")</f>
        <v>21:0169</v>
      </c>
      <c r="E3723" t="s">
        <v>15541</v>
      </c>
      <c r="F3723" t="s">
        <v>15542</v>
      </c>
      <c r="H3723">
        <v>54.248651099999996</v>
      </c>
      <c r="I3723">
        <v>-62.706681199999998</v>
      </c>
      <c r="J3723" s="1" t="str">
        <f t="shared" ref="J3723:J3751" si="630">HYPERLINK("http://geochem.nrcan.gc.ca/cdogs/content/kwd/kwd020027_e.htm", "NGR lake sediment grab sample")</f>
        <v>NGR lake sediment grab sample</v>
      </c>
      <c r="K3723" s="1" t="str">
        <f t="shared" ref="K3723:K3751" si="631">HYPERLINK("http://geochem.nrcan.gc.ca/cdogs/content/kwd/kwd080006_e.htm", "&lt;177 micron (NGR)")</f>
        <v>&lt;177 micron (NGR)</v>
      </c>
      <c r="L3723">
        <v>14</v>
      </c>
      <c r="M3723" t="s">
        <v>184</v>
      </c>
      <c r="N3723">
        <v>259</v>
      </c>
      <c r="O3723" t="s">
        <v>1241</v>
      </c>
      <c r="P3723" t="s">
        <v>185</v>
      </c>
      <c r="Q3723" t="s">
        <v>95</v>
      </c>
      <c r="R3723" t="s">
        <v>131</v>
      </c>
      <c r="S3723" t="s">
        <v>136</v>
      </c>
      <c r="T3723" t="s">
        <v>40</v>
      </c>
      <c r="U3723" t="s">
        <v>478</v>
      </c>
      <c r="V3723" t="s">
        <v>57</v>
      </c>
      <c r="W3723" t="s">
        <v>40</v>
      </c>
      <c r="X3723" t="s">
        <v>70</v>
      </c>
      <c r="Y3723" t="s">
        <v>37</v>
      </c>
      <c r="Z3723" t="s">
        <v>214</v>
      </c>
      <c r="AA3723" t="s">
        <v>214</v>
      </c>
      <c r="AB3723" t="s">
        <v>539</v>
      </c>
      <c r="AC3723" t="s">
        <v>715</v>
      </c>
      <c r="AD3723" t="s">
        <v>392</v>
      </c>
    </row>
    <row r="3724" spans="1:30" hidden="1" x14ac:dyDescent="0.3">
      <c r="A3724" t="s">
        <v>15543</v>
      </c>
      <c r="B3724" t="s">
        <v>15544</v>
      </c>
      <c r="C3724" s="1" t="str">
        <f t="shared" si="628"/>
        <v>21:0508</v>
      </c>
      <c r="D3724" s="1" t="str">
        <f t="shared" si="629"/>
        <v>21:0169</v>
      </c>
      <c r="E3724" t="s">
        <v>15500</v>
      </c>
      <c r="F3724" t="s">
        <v>15545</v>
      </c>
      <c r="H3724">
        <v>54.270710600000001</v>
      </c>
      <c r="I3724">
        <v>-62.793424299999998</v>
      </c>
      <c r="J3724" s="1" t="str">
        <f t="shared" si="630"/>
        <v>NGR lake sediment grab sample</v>
      </c>
      <c r="K3724" s="1" t="str">
        <f t="shared" si="631"/>
        <v>&lt;177 micron (NGR)</v>
      </c>
      <c r="L3724">
        <v>14</v>
      </c>
      <c r="M3724" t="s">
        <v>65</v>
      </c>
      <c r="N3724">
        <v>260</v>
      </c>
      <c r="O3724" t="s">
        <v>403</v>
      </c>
      <c r="P3724" t="s">
        <v>131</v>
      </c>
      <c r="Q3724" t="s">
        <v>95</v>
      </c>
      <c r="R3724" t="s">
        <v>92</v>
      </c>
      <c r="S3724" t="s">
        <v>136</v>
      </c>
      <c r="T3724" t="s">
        <v>40</v>
      </c>
      <c r="U3724" t="s">
        <v>510</v>
      </c>
      <c r="V3724" t="s">
        <v>94</v>
      </c>
      <c r="W3724" t="s">
        <v>40</v>
      </c>
      <c r="X3724" t="s">
        <v>43</v>
      </c>
      <c r="Y3724" t="s">
        <v>55</v>
      </c>
      <c r="Z3724" t="s">
        <v>67</v>
      </c>
      <c r="AA3724" t="s">
        <v>204</v>
      </c>
      <c r="AB3724" t="s">
        <v>104</v>
      </c>
      <c r="AC3724" t="s">
        <v>1572</v>
      </c>
      <c r="AD3724" t="s">
        <v>196</v>
      </c>
    </row>
    <row r="3725" spans="1:30" hidden="1" x14ac:dyDescent="0.3">
      <c r="A3725" t="s">
        <v>15546</v>
      </c>
      <c r="B3725" t="s">
        <v>15547</v>
      </c>
      <c r="C3725" s="1" t="str">
        <f t="shared" si="628"/>
        <v>21:0508</v>
      </c>
      <c r="D3725" s="1" t="str">
        <f t="shared" si="629"/>
        <v>21:0169</v>
      </c>
      <c r="E3725" t="s">
        <v>15500</v>
      </c>
      <c r="F3725" t="s">
        <v>15548</v>
      </c>
      <c r="H3725">
        <v>54.270710600000001</v>
      </c>
      <c r="I3725">
        <v>-62.793424299999998</v>
      </c>
      <c r="J3725" s="1" t="str">
        <f t="shared" si="630"/>
        <v>NGR lake sediment grab sample</v>
      </c>
      <c r="K3725" s="1" t="str">
        <f t="shared" si="631"/>
        <v>&lt;177 micron (NGR)</v>
      </c>
      <c r="L3725">
        <v>14</v>
      </c>
      <c r="M3725" t="s">
        <v>52</v>
      </c>
      <c r="N3725">
        <v>261</v>
      </c>
      <c r="O3725" t="s">
        <v>337</v>
      </c>
      <c r="P3725" t="s">
        <v>131</v>
      </c>
      <c r="Q3725" t="s">
        <v>95</v>
      </c>
      <c r="R3725" t="s">
        <v>131</v>
      </c>
      <c r="S3725" t="s">
        <v>136</v>
      </c>
      <c r="T3725" t="s">
        <v>40</v>
      </c>
      <c r="U3725" t="s">
        <v>214</v>
      </c>
      <c r="V3725" t="s">
        <v>233</v>
      </c>
      <c r="W3725" t="s">
        <v>40</v>
      </c>
      <c r="X3725" t="s">
        <v>179</v>
      </c>
      <c r="Y3725" t="s">
        <v>39</v>
      </c>
      <c r="Z3725" t="s">
        <v>67</v>
      </c>
      <c r="AA3725" t="s">
        <v>135</v>
      </c>
      <c r="AB3725" t="s">
        <v>2444</v>
      </c>
      <c r="AC3725" t="s">
        <v>2278</v>
      </c>
      <c r="AD3725" t="s">
        <v>107</v>
      </c>
    </row>
    <row r="3726" spans="1:30" hidden="1" x14ac:dyDescent="0.3">
      <c r="A3726" t="s">
        <v>15549</v>
      </c>
      <c r="B3726" t="s">
        <v>15550</v>
      </c>
      <c r="C3726" s="1" t="str">
        <f t="shared" si="628"/>
        <v>21:0508</v>
      </c>
      <c r="D3726" s="1" t="str">
        <f t="shared" si="629"/>
        <v>21:0169</v>
      </c>
      <c r="E3726" t="s">
        <v>15551</v>
      </c>
      <c r="F3726" t="s">
        <v>15552</v>
      </c>
      <c r="H3726">
        <v>54.265615699999998</v>
      </c>
      <c r="I3726">
        <v>-62.838147499999998</v>
      </c>
      <c r="J3726" s="1" t="str">
        <f t="shared" si="630"/>
        <v>NGR lake sediment grab sample</v>
      </c>
      <c r="K3726" s="1" t="str">
        <f t="shared" si="631"/>
        <v>&lt;177 micron (NGR)</v>
      </c>
      <c r="L3726">
        <v>14</v>
      </c>
      <c r="M3726" t="s">
        <v>191</v>
      </c>
      <c r="N3726">
        <v>262</v>
      </c>
      <c r="O3726" t="s">
        <v>383</v>
      </c>
      <c r="P3726" t="s">
        <v>202</v>
      </c>
      <c r="Q3726" t="s">
        <v>95</v>
      </c>
      <c r="R3726" t="s">
        <v>79</v>
      </c>
      <c r="S3726" t="s">
        <v>136</v>
      </c>
      <c r="T3726" t="s">
        <v>40</v>
      </c>
      <c r="U3726" t="s">
        <v>44</v>
      </c>
      <c r="V3726" t="s">
        <v>133</v>
      </c>
      <c r="W3726" t="s">
        <v>194</v>
      </c>
      <c r="X3726" t="s">
        <v>43</v>
      </c>
      <c r="Y3726" t="s">
        <v>55</v>
      </c>
      <c r="Z3726" t="s">
        <v>35</v>
      </c>
      <c r="AA3726" t="s">
        <v>134</v>
      </c>
      <c r="AB3726" t="s">
        <v>1276</v>
      </c>
      <c r="AC3726" t="s">
        <v>818</v>
      </c>
      <c r="AD3726" t="s">
        <v>409</v>
      </c>
    </row>
    <row r="3727" spans="1:30" hidden="1" x14ac:dyDescent="0.3">
      <c r="A3727" t="s">
        <v>15553</v>
      </c>
      <c r="B3727" t="s">
        <v>15554</v>
      </c>
      <c r="C3727" s="1" t="str">
        <f t="shared" si="628"/>
        <v>21:0508</v>
      </c>
      <c r="D3727" s="1" t="str">
        <f t="shared" si="629"/>
        <v>21:0169</v>
      </c>
      <c r="E3727" t="s">
        <v>15555</v>
      </c>
      <c r="F3727" t="s">
        <v>15556</v>
      </c>
      <c r="H3727">
        <v>54.264474200000002</v>
      </c>
      <c r="I3727">
        <v>-62.915967299999998</v>
      </c>
      <c r="J3727" s="1" t="str">
        <f t="shared" si="630"/>
        <v>NGR lake sediment grab sample</v>
      </c>
      <c r="K3727" s="1" t="str">
        <f t="shared" si="631"/>
        <v>&lt;177 micron (NGR)</v>
      </c>
      <c r="L3727">
        <v>14</v>
      </c>
      <c r="M3727" t="s">
        <v>201</v>
      </c>
      <c r="N3727">
        <v>263</v>
      </c>
      <c r="O3727" t="s">
        <v>78</v>
      </c>
      <c r="P3727" t="s">
        <v>55</v>
      </c>
      <c r="Q3727" t="s">
        <v>95</v>
      </c>
      <c r="R3727" t="s">
        <v>136</v>
      </c>
      <c r="S3727" t="s">
        <v>39</v>
      </c>
      <c r="T3727" t="s">
        <v>40</v>
      </c>
      <c r="U3727" t="s">
        <v>403</v>
      </c>
      <c r="V3727" t="s">
        <v>248</v>
      </c>
      <c r="W3727" t="s">
        <v>40</v>
      </c>
      <c r="X3727" t="s">
        <v>43</v>
      </c>
      <c r="Y3727" t="s">
        <v>95</v>
      </c>
      <c r="Z3727" t="s">
        <v>153</v>
      </c>
      <c r="AA3727" t="s">
        <v>153</v>
      </c>
      <c r="AB3727" t="s">
        <v>818</v>
      </c>
      <c r="AC3727" t="s">
        <v>179</v>
      </c>
      <c r="AD3727" t="s">
        <v>241</v>
      </c>
    </row>
    <row r="3728" spans="1:30" hidden="1" x14ac:dyDescent="0.3">
      <c r="A3728" t="s">
        <v>15557</v>
      </c>
      <c r="B3728" t="s">
        <v>15558</v>
      </c>
      <c r="C3728" s="1" t="str">
        <f t="shared" si="628"/>
        <v>21:0508</v>
      </c>
      <c r="D3728" s="1" t="str">
        <f t="shared" si="629"/>
        <v>21:0169</v>
      </c>
      <c r="E3728" t="s">
        <v>15559</v>
      </c>
      <c r="F3728" t="s">
        <v>15560</v>
      </c>
      <c r="H3728">
        <v>54.278568100000001</v>
      </c>
      <c r="I3728">
        <v>-63.138873199999999</v>
      </c>
      <c r="J3728" s="1" t="str">
        <f t="shared" si="630"/>
        <v>NGR lake sediment grab sample</v>
      </c>
      <c r="K3728" s="1" t="str">
        <f t="shared" si="631"/>
        <v>&lt;177 micron (NGR)</v>
      </c>
      <c r="L3728">
        <v>14</v>
      </c>
      <c r="M3728" t="s">
        <v>210</v>
      </c>
      <c r="N3728">
        <v>264</v>
      </c>
      <c r="O3728" t="s">
        <v>211</v>
      </c>
      <c r="P3728" t="s">
        <v>202</v>
      </c>
      <c r="Q3728" t="s">
        <v>95</v>
      </c>
      <c r="R3728" t="s">
        <v>185</v>
      </c>
      <c r="S3728" t="s">
        <v>136</v>
      </c>
      <c r="T3728" t="s">
        <v>40</v>
      </c>
      <c r="U3728" t="s">
        <v>257</v>
      </c>
      <c r="V3728" t="s">
        <v>518</v>
      </c>
      <c r="W3728" t="s">
        <v>117</v>
      </c>
      <c r="X3728" t="s">
        <v>43</v>
      </c>
      <c r="Y3728" t="s">
        <v>68</v>
      </c>
      <c r="Z3728" t="s">
        <v>204</v>
      </c>
      <c r="AA3728" t="s">
        <v>214</v>
      </c>
      <c r="AB3728" t="s">
        <v>1192</v>
      </c>
      <c r="AC3728" t="s">
        <v>79</v>
      </c>
      <c r="AD3728" t="s">
        <v>107</v>
      </c>
    </row>
    <row r="3729" spans="1:30" hidden="1" x14ac:dyDescent="0.3">
      <c r="A3729" t="s">
        <v>15561</v>
      </c>
      <c r="B3729" t="s">
        <v>15562</v>
      </c>
      <c r="C3729" s="1" t="str">
        <f t="shared" si="628"/>
        <v>21:0508</v>
      </c>
      <c r="D3729" s="1" t="str">
        <f t="shared" si="629"/>
        <v>21:0169</v>
      </c>
      <c r="E3729" t="s">
        <v>15563</v>
      </c>
      <c r="F3729" t="s">
        <v>15564</v>
      </c>
      <c r="H3729">
        <v>54.277579099999997</v>
      </c>
      <c r="I3729">
        <v>-63.181102099999997</v>
      </c>
      <c r="J3729" s="1" t="str">
        <f t="shared" si="630"/>
        <v>NGR lake sediment grab sample</v>
      </c>
      <c r="K3729" s="1" t="str">
        <f t="shared" si="631"/>
        <v>&lt;177 micron (NGR)</v>
      </c>
      <c r="L3729">
        <v>14</v>
      </c>
      <c r="M3729" t="s">
        <v>221</v>
      </c>
      <c r="N3729">
        <v>265</v>
      </c>
      <c r="O3729" t="s">
        <v>613</v>
      </c>
      <c r="P3729" t="s">
        <v>153</v>
      </c>
      <c r="Q3729" t="s">
        <v>95</v>
      </c>
      <c r="R3729" t="s">
        <v>185</v>
      </c>
      <c r="S3729" t="s">
        <v>153</v>
      </c>
      <c r="T3729" t="s">
        <v>40</v>
      </c>
      <c r="U3729" t="s">
        <v>299</v>
      </c>
      <c r="V3729" t="s">
        <v>167</v>
      </c>
      <c r="W3729" t="s">
        <v>194</v>
      </c>
      <c r="X3729" t="s">
        <v>70</v>
      </c>
      <c r="Y3729" t="s">
        <v>202</v>
      </c>
      <c r="Z3729" t="s">
        <v>263</v>
      </c>
      <c r="AA3729" t="s">
        <v>135</v>
      </c>
      <c r="AB3729" t="s">
        <v>2065</v>
      </c>
      <c r="AC3729" t="s">
        <v>15565</v>
      </c>
      <c r="AD3729" t="s">
        <v>203</v>
      </c>
    </row>
    <row r="3730" spans="1:30" hidden="1" x14ac:dyDescent="0.3">
      <c r="A3730" t="s">
        <v>15566</v>
      </c>
      <c r="B3730" t="s">
        <v>15567</v>
      </c>
      <c r="C3730" s="1" t="str">
        <f t="shared" si="628"/>
        <v>21:0508</v>
      </c>
      <c r="D3730" s="1" t="str">
        <f t="shared" si="629"/>
        <v>21:0169</v>
      </c>
      <c r="E3730" t="s">
        <v>15568</v>
      </c>
      <c r="F3730" t="s">
        <v>15569</v>
      </c>
      <c r="H3730">
        <v>54.292072099999999</v>
      </c>
      <c r="I3730">
        <v>-63.177826500000002</v>
      </c>
      <c r="J3730" s="1" t="str">
        <f t="shared" si="630"/>
        <v>NGR lake sediment grab sample</v>
      </c>
      <c r="K3730" s="1" t="str">
        <f t="shared" si="631"/>
        <v>&lt;177 micron (NGR)</v>
      </c>
      <c r="L3730">
        <v>14</v>
      </c>
      <c r="M3730" t="s">
        <v>230</v>
      </c>
      <c r="N3730">
        <v>266</v>
      </c>
      <c r="O3730" t="s">
        <v>299</v>
      </c>
      <c r="P3730" t="s">
        <v>54</v>
      </c>
      <c r="Q3730" t="s">
        <v>39</v>
      </c>
      <c r="R3730" t="s">
        <v>130</v>
      </c>
      <c r="S3730" t="s">
        <v>37</v>
      </c>
      <c r="T3730" t="s">
        <v>40</v>
      </c>
      <c r="U3730" t="s">
        <v>135</v>
      </c>
      <c r="V3730" t="s">
        <v>271</v>
      </c>
      <c r="W3730" t="s">
        <v>194</v>
      </c>
      <c r="X3730" t="s">
        <v>43</v>
      </c>
      <c r="Y3730" t="s">
        <v>68</v>
      </c>
      <c r="Z3730" t="s">
        <v>135</v>
      </c>
      <c r="AA3730" t="s">
        <v>214</v>
      </c>
      <c r="AB3730" t="s">
        <v>195</v>
      </c>
      <c r="AC3730" t="s">
        <v>4903</v>
      </c>
      <c r="AD3730" t="s">
        <v>115</v>
      </c>
    </row>
    <row r="3731" spans="1:30" hidden="1" x14ac:dyDescent="0.3">
      <c r="A3731" t="s">
        <v>15570</v>
      </c>
      <c r="B3731" t="s">
        <v>15571</v>
      </c>
      <c r="C3731" s="1" t="str">
        <f t="shared" si="628"/>
        <v>21:0508</v>
      </c>
      <c r="D3731" s="1" t="str">
        <f t="shared" si="629"/>
        <v>21:0169</v>
      </c>
      <c r="E3731" t="s">
        <v>15572</v>
      </c>
      <c r="F3731" t="s">
        <v>15573</v>
      </c>
      <c r="H3731">
        <v>54.303663800000002</v>
      </c>
      <c r="I3731">
        <v>-63.152810000000002</v>
      </c>
      <c r="J3731" s="1" t="str">
        <f t="shared" si="630"/>
        <v>NGR lake sediment grab sample</v>
      </c>
      <c r="K3731" s="1" t="str">
        <f t="shared" si="631"/>
        <v>&lt;177 micron (NGR)</v>
      </c>
      <c r="L3731">
        <v>14</v>
      </c>
      <c r="M3731" t="s">
        <v>238</v>
      </c>
      <c r="N3731">
        <v>267</v>
      </c>
      <c r="O3731" t="s">
        <v>3341</v>
      </c>
      <c r="P3731" t="s">
        <v>265</v>
      </c>
      <c r="Q3731" t="s">
        <v>95</v>
      </c>
      <c r="R3731" t="s">
        <v>176</v>
      </c>
      <c r="S3731" t="s">
        <v>185</v>
      </c>
      <c r="T3731" t="s">
        <v>117</v>
      </c>
      <c r="U3731" t="s">
        <v>1452</v>
      </c>
      <c r="V3731" t="s">
        <v>2776</v>
      </c>
      <c r="W3731" t="s">
        <v>233</v>
      </c>
      <c r="X3731" t="s">
        <v>43</v>
      </c>
      <c r="Y3731" t="s">
        <v>119</v>
      </c>
      <c r="Z3731" t="s">
        <v>211</v>
      </c>
      <c r="AA3731" t="s">
        <v>409</v>
      </c>
      <c r="AB3731" t="s">
        <v>129</v>
      </c>
      <c r="AC3731" t="s">
        <v>765</v>
      </c>
      <c r="AD3731" t="s">
        <v>122</v>
      </c>
    </row>
    <row r="3732" spans="1:30" hidden="1" x14ac:dyDescent="0.3">
      <c r="A3732" t="s">
        <v>15574</v>
      </c>
      <c r="B3732" t="s">
        <v>15575</v>
      </c>
      <c r="C3732" s="1" t="str">
        <f t="shared" si="628"/>
        <v>21:0508</v>
      </c>
      <c r="D3732" s="1" t="str">
        <f t="shared" si="629"/>
        <v>21:0169</v>
      </c>
      <c r="E3732" t="s">
        <v>15576</v>
      </c>
      <c r="F3732" t="s">
        <v>15577</v>
      </c>
      <c r="H3732">
        <v>54.303186599999997</v>
      </c>
      <c r="I3732">
        <v>-63.0993353</v>
      </c>
      <c r="J3732" s="1" t="str">
        <f t="shared" si="630"/>
        <v>NGR lake sediment grab sample</v>
      </c>
      <c r="K3732" s="1" t="str">
        <f t="shared" si="631"/>
        <v>&lt;177 micron (NGR)</v>
      </c>
      <c r="L3732">
        <v>14</v>
      </c>
      <c r="M3732" t="s">
        <v>246</v>
      </c>
      <c r="N3732">
        <v>268</v>
      </c>
      <c r="O3732" t="s">
        <v>337</v>
      </c>
      <c r="P3732" t="s">
        <v>79</v>
      </c>
      <c r="Q3732" t="s">
        <v>95</v>
      </c>
      <c r="R3732" t="s">
        <v>92</v>
      </c>
      <c r="S3732" t="s">
        <v>136</v>
      </c>
      <c r="T3732" t="s">
        <v>40</v>
      </c>
      <c r="U3732" t="s">
        <v>82</v>
      </c>
      <c r="V3732" t="s">
        <v>133</v>
      </c>
      <c r="W3732" t="s">
        <v>194</v>
      </c>
      <c r="X3732" t="s">
        <v>43</v>
      </c>
      <c r="Y3732" t="s">
        <v>38</v>
      </c>
      <c r="Z3732" t="s">
        <v>204</v>
      </c>
      <c r="AA3732" t="s">
        <v>135</v>
      </c>
      <c r="AB3732" t="s">
        <v>429</v>
      </c>
      <c r="AC3732" t="s">
        <v>818</v>
      </c>
      <c r="AD3732" t="s">
        <v>83</v>
      </c>
    </row>
    <row r="3733" spans="1:30" hidden="1" x14ac:dyDescent="0.3">
      <c r="A3733" t="s">
        <v>15578</v>
      </c>
      <c r="B3733" t="s">
        <v>15579</v>
      </c>
      <c r="C3733" s="1" t="str">
        <f t="shared" si="628"/>
        <v>21:0508</v>
      </c>
      <c r="D3733" s="1" t="str">
        <f t="shared" si="629"/>
        <v>21:0169</v>
      </c>
      <c r="E3733" t="s">
        <v>15580</v>
      </c>
      <c r="F3733" t="s">
        <v>15581</v>
      </c>
      <c r="H3733">
        <v>54.305935900000001</v>
      </c>
      <c r="I3733">
        <v>-63.025834099999997</v>
      </c>
      <c r="J3733" s="1" t="str">
        <f t="shared" si="630"/>
        <v>NGR lake sediment grab sample</v>
      </c>
      <c r="K3733" s="1" t="str">
        <f t="shared" si="631"/>
        <v>&lt;177 micron (NGR)</v>
      </c>
      <c r="L3733">
        <v>15</v>
      </c>
      <c r="M3733" t="s">
        <v>34</v>
      </c>
      <c r="N3733">
        <v>269</v>
      </c>
      <c r="O3733" t="s">
        <v>337</v>
      </c>
      <c r="P3733" t="s">
        <v>92</v>
      </c>
      <c r="Q3733" t="s">
        <v>95</v>
      </c>
      <c r="R3733" t="s">
        <v>153</v>
      </c>
      <c r="S3733" t="s">
        <v>37</v>
      </c>
      <c r="T3733" t="s">
        <v>194</v>
      </c>
      <c r="U3733" t="s">
        <v>134</v>
      </c>
      <c r="V3733" t="s">
        <v>194</v>
      </c>
      <c r="W3733" t="s">
        <v>194</v>
      </c>
      <c r="X3733" t="s">
        <v>43</v>
      </c>
      <c r="Y3733" t="s">
        <v>55</v>
      </c>
      <c r="Z3733" t="s">
        <v>185</v>
      </c>
      <c r="AA3733" t="s">
        <v>204</v>
      </c>
      <c r="AB3733" t="s">
        <v>323</v>
      </c>
      <c r="AC3733" t="s">
        <v>714</v>
      </c>
      <c r="AD3733" t="s">
        <v>135</v>
      </c>
    </row>
    <row r="3734" spans="1:30" hidden="1" x14ac:dyDescent="0.3">
      <c r="A3734" t="s">
        <v>15582</v>
      </c>
      <c r="B3734" t="s">
        <v>15583</v>
      </c>
      <c r="C3734" s="1" t="str">
        <f t="shared" si="628"/>
        <v>21:0508</v>
      </c>
      <c r="D3734" s="1" t="str">
        <f t="shared" si="629"/>
        <v>21:0169</v>
      </c>
      <c r="E3734" t="s">
        <v>15580</v>
      </c>
      <c r="F3734" t="s">
        <v>15584</v>
      </c>
      <c r="H3734">
        <v>54.305935900000001</v>
      </c>
      <c r="I3734">
        <v>-63.025834099999997</v>
      </c>
      <c r="J3734" s="1" t="str">
        <f t="shared" si="630"/>
        <v>NGR lake sediment grab sample</v>
      </c>
      <c r="K3734" s="1" t="str">
        <f t="shared" si="631"/>
        <v>&lt;177 micron (NGR)</v>
      </c>
      <c r="L3734">
        <v>15</v>
      </c>
      <c r="M3734" t="s">
        <v>65</v>
      </c>
      <c r="N3734">
        <v>270</v>
      </c>
      <c r="O3734" t="s">
        <v>270</v>
      </c>
      <c r="P3734" t="s">
        <v>131</v>
      </c>
      <c r="Q3734" t="s">
        <v>95</v>
      </c>
      <c r="R3734" t="s">
        <v>153</v>
      </c>
      <c r="S3734" t="s">
        <v>37</v>
      </c>
      <c r="T3734" t="s">
        <v>40</v>
      </c>
      <c r="U3734" t="s">
        <v>192</v>
      </c>
      <c r="V3734" t="s">
        <v>194</v>
      </c>
      <c r="W3734" t="s">
        <v>649</v>
      </c>
      <c r="X3734" t="s">
        <v>43</v>
      </c>
      <c r="Y3734" t="s">
        <v>55</v>
      </c>
      <c r="Z3734" t="s">
        <v>185</v>
      </c>
      <c r="AA3734" t="s">
        <v>204</v>
      </c>
      <c r="AB3734" t="s">
        <v>1779</v>
      </c>
      <c r="AC3734" t="s">
        <v>85</v>
      </c>
      <c r="AD3734" t="s">
        <v>214</v>
      </c>
    </row>
    <row r="3735" spans="1:30" hidden="1" x14ac:dyDescent="0.3">
      <c r="A3735" t="s">
        <v>15585</v>
      </c>
      <c r="B3735" t="s">
        <v>15586</v>
      </c>
      <c r="C3735" s="1" t="str">
        <f t="shared" si="628"/>
        <v>21:0508</v>
      </c>
      <c r="D3735" s="1" t="str">
        <f t="shared" si="629"/>
        <v>21:0169</v>
      </c>
      <c r="E3735" t="s">
        <v>15580</v>
      </c>
      <c r="F3735" t="s">
        <v>15587</v>
      </c>
      <c r="H3735">
        <v>54.305935900000001</v>
      </c>
      <c r="I3735">
        <v>-63.025834099999997</v>
      </c>
      <c r="J3735" s="1" t="str">
        <f t="shared" si="630"/>
        <v>NGR lake sediment grab sample</v>
      </c>
      <c r="K3735" s="1" t="str">
        <f t="shared" si="631"/>
        <v>&lt;177 micron (NGR)</v>
      </c>
      <c r="L3735">
        <v>15</v>
      </c>
      <c r="M3735" t="s">
        <v>52</v>
      </c>
      <c r="N3735">
        <v>271</v>
      </c>
      <c r="O3735" t="s">
        <v>135</v>
      </c>
      <c r="P3735" t="s">
        <v>131</v>
      </c>
      <c r="Q3735" t="s">
        <v>95</v>
      </c>
      <c r="R3735" t="s">
        <v>153</v>
      </c>
      <c r="S3735" t="s">
        <v>55</v>
      </c>
      <c r="T3735" t="s">
        <v>40</v>
      </c>
      <c r="U3735" t="s">
        <v>256</v>
      </c>
      <c r="V3735" t="s">
        <v>194</v>
      </c>
      <c r="W3735" t="s">
        <v>117</v>
      </c>
      <c r="X3735" t="s">
        <v>43</v>
      </c>
      <c r="Y3735" t="s">
        <v>95</v>
      </c>
      <c r="Z3735" t="s">
        <v>185</v>
      </c>
      <c r="AA3735" t="s">
        <v>58</v>
      </c>
      <c r="AB3735" t="s">
        <v>1633</v>
      </c>
      <c r="AC3735" t="s">
        <v>505</v>
      </c>
      <c r="AD3735" t="s">
        <v>214</v>
      </c>
    </row>
    <row r="3736" spans="1:30" hidden="1" x14ac:dyDescent="0.3">
      <c r="A3736" t="s">
        <v>15588</v>
      </c>
      <c r="B3736" t="s">
        <v>15589</v>
      </c>
      <c r="C3736" s="1" t="str">
        <f t="shared" si="628"/>
        <v>21:0508</v>
      </c>
      <c r="D3736" s="1" t="str">
        <f t="shared" si="629"/>
        <v>21:0169</v>
      </c>
      <c r="E3736" t="s">
        <v>15590</v>
      </c>
      <c r="F3736" t="s">
        <v>15591</v>
      </c>
      <c r="H3736">
        <v>54.300611600000003</v>
      </c>
      <c r="I3736">
        <v>-62.957661199999997</v>
      </c>
      <c r="J3736" s="1" t="str">
        <f t="shared" si="630"/>
        <v>NGR lake sediment grab sample</v>
      </c>
      <c r="K3736" s="1" t="str">
        <f t="shared" si="631"/>
        <v>&lt;177 micron (NGR)</v>
      </c>
      <c r="L3736">
        <v>15</v>
      </c>
      <c r="M3736" t="s">
        <v>76</v>
      </c>
      <c r="N3736">
        <v>272</v>
      </c>
      <c r="O3736" t="s">
        <v>1241</v>
      </c>
      <c r="P3736" t="s">
        <v>92</v>
      </c>
      <c r="Q3736" t="s">
        <v>95</v>
      </c>
      <c r="R3736" t="s">
        <v>202</v>
      </c>
      <c r="S3736" t="s">
        <v>92</v>
      </c>
      <c r="T3736" t="s">
        <v>40</v>
      </c>
      <c r="U3736" t="s">
        <v>613</v>
      </c>
      <c r="V3736" t="s">
        <v>42</v>
      </c>
      <c r="W3736" t="s">
        <v>40</v>
      </c>
      <c r="X3736" t="s">
        <v>43</v>
      </c>
      <c r="Y3736" t="s">
        <v>55</v>
      </c>
      <c r="Z3736" t="s">
        <v>67</v>
      </c>
      <c r="AA3736" t="s">
        <v>214</v>
      </c>
      <c r="AB3736" t="s">
        <v>263</v>
      </c>
      <c r="AC3736" t="s">
        <v>505</v>
      </c>
      <c r="AD3736" t="s">
        <v>44</v>
      </c>
    </row>
    <row r="3737" spans="1:30" hidden="1" x14ac:dyDescent="0.3">
      <c r="A3737" t="s">
        <v>15592</v>
      </c>
      <c r="B3737" t="s">
        <v>15593</v>
      </c>
      <c r="C3737" s="1" t="str">
        <f t="shared" si="628"/>
        <v>21:0508</v>
      </c>
      <c r="D3737" s="1" t="str">
        <f t="shared" si="629"/>
        <v>21:0169</v>
      </c>
      <c r="E3737" t="s">
        <v>15594</v>
      </c>
      <c r="F3737" t="s">
        <v>15595</v>
      </c>
      <c r="H3737">
        <v>54.302795199999998</v>
      </c>
      <c r="I3737">
        <v>-62.932961900000002</v>
      </c>
      <c r="J3737" s="1" t="str">
        <f t="shared" si="630"/>
        <v>NGR lake sediment grab sample</v>
      </c>
      <c r="K3737" s="1" t="str">
        <f t="shared" si="631"/>
        <v>&lt;177 micron (NGR)</v>
      </c>
      <c r="L3737">
        <v>15</v>
      </c>
      <c r="M3737" t="s">
        <v>91</v>
      </c>
      <c r="N3737">
        <v>273</v>
      </c>
      <c r="O3737" t="s">
        <v>270</v>
      </c>
      <c r="P3737" t="s">
        <v>92</v>
      </c>
      <c r="Q3737" t="s">
        <v>95</v>
      </c>
      <c r="R3737" t="s">
        <v>79</v>
      </c>
      <c r="S3737" t="s">
        <v>37</v>
      </c>
      <c r="T3737" t="s">
        <v>40</v>
      </c>
      <c r="U3737" t="s">
        <v>135</v>
      </c>
      <c r="V3737" t="s">
        <v>649</v>
      </c>
      <c r="W3737" t="s">
        <v>117</v>
      </c>
      <c r="X3737" t="s">
        <v>43</v>
      </c>
      <c r="Y3737" t="s">
        <v>55</v>
      </c>
      <c r="Z3737" t="s">
        <v>185</v>
      </c>
      <c r="AA3737" t="s">
        <v>214</v>
      </c>
      <c r="AB3737" t="s">
        <v>529</v>
      </c>
      <c r="AC3737" t="s">
        <v>714</v>
      </c>
      <c r="AD3737" t="s">
        <v>58</v>
      </c>
    </row>
    <row r="3738" spans="1:30" hidden="1" x14ac:dyDescent="0.3">
      <c r="A3738" t="s">
        <v>15596</v>
      </c>
      <c r="B3738" t="s">
        <v>15597</v>
      </c>
      <c r="C3738" s="1" t="str">
        <f t="shared" si="628"/>
        <v>21:0508</v>
      </c>
      <c r="D3738" s="1" t="str">
        <f t="shared" si="629"/>
        <v>21:0169</v>
      </c>
      <c r="E3738" t="s">
        <v>15598</v>
      </c>
      <c r="F3738" t="s">
        <v>15599</v>
      </c>
      <c r="H3738">
        <v>54.333081800000002</v>
      </c>
      <c r="I3738">
        <v>-62.883341799999997</v>
      </c>
      <c r="J3738" s="1" t="str">
        <f t="shared" si="630"/>
        <v>NGR lake sediment grab sample</v>
      </c>
      <c r="K3738" s="1" t="str">
        <f t="shared" si="631"/>
        <v>&lt;177 micron (NGR)</v>
      </c>
      <c r="L3738">
        <v>15</v>
      </c>
      <c r="M3738" t="s">
        <v>102</v>
      </c>
      <c r="N3738">
        <v>274</v>
      </c>
      <c r="O3738" t="s">
        <v>129</v>
      </c>
      <c r="P3738" t="s">
        <v>68</v>
      </c>
      <c r="Q3738" t="s">
        <v>95</v>
      </c>
      <c r="R3738" t="s">
        <v>92</v>
      </c>
      <c r="S3738" t="s">
        <v>136</v>
      </c>
      <c r="T3738" t="s">
        <v>40</v>
      </c>
      <c r="U3738" t="s">
        <v>3947</v>
      </c>
      <c r="V3738" t="s">
        <v>248</v>
      </c>
      <c r="W3738" t="s">
        <v>40</v>
      </c>
      <c r="X3738" t="s">
        <v>179</v>
      </c>
      <c r="Y3738" t="s">
        <v>39</v>
      </c>
      <c r="Z3738" t="s">
        <v>263</v>
      </c>
      <c r="AA3738" t="s">
        <v>58</v>
      </c>
      <c r="AB3738" t="s">
        <v>323</v>
      </c>
      <c r="AC3738" t="s">
        <v>10691</v>
      </c>
      <c r="AD3738" t="s">
        <v>214</v>
      </c>
    </row>
    <row r="3739" spans="1:30" hidden="1" x14ac:dyDescent="0.3">
      <c r="A3739" t="s">
        <v>15600</v>
      </c>
      <c r="B3739" t="s">
        <v>15601</v>
      </c>
      <c r="C3739" s="1" t="str">
        <f t="shared" si="628"/>
        <v>21:0508</v>
      </c>
      <c r="D3739" s="1" t="str">
        <f t="shared" si="629"/>
        <v>21:0169</v>
      </c>
      <c r="E3739" t="s">
        <v>15602</v>
      </c>
      <c r="F3739" t="s">
        <v>15603</v>
      </c>
      <c r="H3739">
        <v>54.344761699999999</v>
      </c>
      <c r="I3739">
        <v>-62.852137900000002</v>
      </c>
      <c r="J3739" s="1" t="str">
        <f t="shared" si="630"/>
        <v>NGR lake sediment grab sample</v>
      </c>
      <c r="K3739" s="1" t="str">
        <f t="shared" si="631"/>
        <v>&lt;177 micron (NGR)</v>
      </c>
      <c r="L3739">
        <v>15</v>
      </c>
      <c r="M3739" t="s">
        <v>113</v>
      </c>
      <c r="N3739">
        <v>275</v>
      </c>
      <c r="O3739" t="s">
        <v>337</v>
      </c>
      <c r="P3739" t="s">
        <v>232</v>
      </c>
      <c r="Q3739" t="s">
        <v>95</v>
      </c>
      <c r="R3739" t="s">
        <v>119</v>
      </c>
      <c r="S3739" t="s">
        <v>136</v>
      </c>
      <c r="T3739" t="s">
        <v>40</v>
      </c>
      <c r="U3739" t="s">
        <v>1019</v>
      </c>
      <c r="V3739" t="s">
        <v>264</v>
      </c>
      <c r="W3739" t="s">
        <v>194</v>
      </c>
      <c r="X3739" t="s">
        <v>179</v>
      </c>
      <c r="Y3739" t="s">
        <v>39</v>
      </c>
      <c r="Z3739" t="s">
        <v>164</v>
      </c>
      <c r="AA3739" t="s">
        <v>214</v>
      </c>
      <c r="AB3739" t="s">
        <v>493</v>
      </c>
      <c r="AC3739" t="s">
        <v>213</v>
      </c>
      <c r="AD3739" t="s">
        <v>44</v>
      </c>
    </row>
    <row r="3740" spans="1:30" hidden="1" x14ac:dyDescent="0.3">
      <c r="A3740" t="s">
        <v>15604</v>
      </c>
      <c r="B3740" t="s">
        <v>15605</v>
      </c>
      <c r="C3740" s="1" t="str">
        <f t="shared" si="628"/>
        <v>21:0508</v>
      </c>
      <c r="D3740" s="1" t="str">
        <f t="shared" si="629"/>
        <v>21:0169</v>
      </c>
      <c r="E3740" t="s">
        <v>15606</v>
      </c>
      <c r="F3740" t="s">
        <v>15607</v>
      </c>
      <c r="H3740">
        <v>54.381038099999998</v>
      </c>
      <c r="I3740">
        <v>-62.870386099999997</v>
      </c>
      <c r="J3740" s="1" t="str">
        <f t="shared" si="630"/>
        <v>NGR lake sediment grab sample</v>
      </c>
      <c r="K3740" s="1" t="str">
        <f t="shared" si="631"/>
        <v>&lt;177 micron (NGR)</v>
      </c>
      <c r="L3740">
        <v>15</v>
      </c>
      <c r="M3740" t="s">
        <v>127</v>
      </c>
      <c r="N3740">
        <v>276</v>
      </c>
      <c r="O3740" t="s">
        <v>135</v>
      </c>
      <c r="P3740" t="s">
        <v>38</v>
      </c>
      <c r="Q3740" t="s">
        <v>95</v>
      </c>
      <c r="R3740" t="s">
        <v>131</v>
      </c>
      <c r="S3740" t="s">
        <v>136</v>
      </c>
      <c r="T3740" t="s">
        <v>40</v>
      </c>
      <c r="U3740" t="s">
        <v>1242</v>
      </c>
      <c r="V3740" t="s">
        <v>94</v>
      </c>
      <c r="W3740" t="s">
        <v>40</v>
      </c>
      <c r="X3740" t="s">
        <v>43</v>
      </c>
      <c r="Y3740" t="s">
        <v>95</v>
      </c>
      <c r="Z3740" t="s">
        <v>135</v>
      </c>
      <c r="AA3740" t="s">
        <v>58</v>
      </c>
      <c r="AB3740" t="s">
        <v>597</v>
      </c>
      <c r="AC3740" t="s">
        <v>3674</v>
      </c>
      <c r="AD3740" t="s">
        <v>58</v>
      </c>
    </row>
    <row r="3741" spans="1:30" hidden="1" x14ac:dyDescent="0.3">
      <c r="A3741" t="s">
        <v>15608</v>
      </c>
      <c r="B3741" t="s">
        <v>15609</v>
      </c>
      <c r="C3741" s="1" t="str">
        <f t="shared" si="628"/>
        <v>21:0508</v>
      </c>
      <c r="D3741" s="1" t="str">
        <f t="shared" si="629"/>
        <v>21:0169</v>
      </c>
      <c r="E3741" t="s">
        <v>15610</v>
      </c>
      <c r="F3741" t="s">
        <v>15611</v>
      </c>
      <c r="H3741">
        <v>54.408770400000002</v>
      </c>
      <c r="I3741">
        <v>-62.8665497</v>
      </c>
      <c r="J3741" s="1" t="str">
        <f t="shared" si="630"/>
        <v>NGR lake sediment grab sample</v>
      </c>
      <c r="K3741" s="1" t="str">
        <f t="shared" si="631"/>
        <v>&lt;177 micron (NGR)</v>
      </c>
      <c r="L3741">
        <v>15</v>
      </c>
      <c r="M3741" t="s">
        <v>142</v>
      </c>
      <c r="N3741">
        <v>277</v>
      </c>
      <c r="O3741" t="s">
        <v>104</v>
      </c>
      <c r="P3741" t="s">
        <v>131</v>
      </c>
      <c r="Q3741" t="s">
        <v>95</v>
      </c>
      <c r="R3741" t="s">
        <v>38</v>
      </c>
      <c r="S3741" t="s">
        <v>95</v>
      </c>
      <c r="T3741" t="s">
        <v>40</v>
      </c>
      <c r="U3741" t="s">
        <v>214</v>
      </c>
      <c r="V3741" t="s">
        <v>194</v>
      </c>
      <c r="W3741" t="s">
        <v>194</v>
      </c>
      <c r="X3741" t="s">
        <v>43</v>
      </c>
      <c r="Y3741" t="s">
        <v>95</v>
      </c>
      <c r="Z3741" t="s">
        <v>153</v>
      </c>
      <c r="AA3741" t="s">
        <v>135</v>
      </c>
      <c r="AB3741" t="s">
        <v>997</v>
      </c>
      <c r="AC3741" t="s">
        <v>620</v>
      </c>
      <c r="AD3741" t="s">
        <v>314</v>
      </c>
    </row>
    <row r="3742" spans="1:30" hidden="1" x14ac:dyDescent="0.3">
      <c r="A3742" t="s">
        <v>15612</v>
      </c>
      <c r="B3742" t="s">
        <v>15613</v>
      </c>
      <c r="C3742" s="1" t="str">
        <f t="shared" si="628"/>
        <v>21:0508</v>
      </c>
      <c r="D3742" s="1" t="str">
        <f t="shared" si="629"/>
        <v>21:0169</v>
      </c>
      <c r="E3742" t="s">
        <v>15614</v>
      </c>
      <c r="F3742" t="s">
        <v>15615</v>
      </c>
      <c r="H3742">
        <v>54.411674900000001</v>
      </c>
      <c r="I3742">
        <v>-62.7844318</v>
      </c>
      <c r="J3742" s="1" t="str">
        <f t="shared" si="630"/>
        <v>NGR lake sediment grab sample</v>
      </c>
      <c r="K3742" s="1" t="str">
        <f t="shared" si="631"/>
        <v>&lt;177 micron (NGR)</v>
      </c>
      <c r="L3742">
        <v>15</v>
      </c>
      <c r="M3742" t="s">
        <v>150</v>
      </c>
      <c r="N3742">
        <v>278</v>
      </c>
      <c r="O3742" t="s">
        <v>510</v>
      </c>
      <c r="P3742" t="s">
        <v>130</v>
      </c>
      <c r="Q3742" t="s">
        <v>95</v>
      </c>
      <c r="R3742" t="s">
        <v>79</v>
      </c>
      <c r="S3742" t="s">
        <v>39</v>
      </c>
      <c r="T3742" t="s">
        <v>40</v>
      </c>
      <c r="U3742" t="s">
        <v>145</v>
      </c>
      <c r="V3742" t="s">
        <v>5632</v>
      </c>
      <c r="W3742" t="s">
        <v>117</v>
      </c>
      <c r="X3742" t="s">
        <v>43</v>
      </c>
      <c r="Y3742" t="s">
        <v>95</v>
      </c>
      <c r="Z3742" t="s">
        <v>153</v>
      </c>
      <c r="AA3742" t="s">
        <v>58</v>
      </c>
      <c r="AB3742" t="s">
        <v>15616</v>
      </c>
      <c r="AC3742" t="s">
        <v>94</v>
      </c>
      <c r="AD3742" t="s">
        <v>135</v>
      </c>
    </row>
    <row r="3743" spans="1:30" hidden="1" x14ac:dyDescent="0.3">
      <c r="A3743" t="s">
        <v>15617</v>
      </c>
      <c r="B3743" t="s">
        <v>15618</v>
      </c>
      <c r="C3743" s="1" t="str">
        <f t="shared" si="628"/>
        <v>21:0508</v>
      </c>
      <c r="D3743" s="1" t="str">
        <f t="shared" si="629"/>
        <v>21:0169</v>
      </c>
      <c r="E3743" t="s">
        <v>15619</v>
      </c>
      <c r="F3743" t="s">
        <v>15620</v>
      </c>
      <c r="H3743">
        <v>54.372849000000002</v>
      </c>
      <c r="I3743">
        <v>-62.751127599999997</v>
      </c>
      <c r="J3743" s="1" t="str">
        <f t="shared" si="630"/>
        <v>NGR lake sediment grab sample</v>
      </c>
      <c r="K3743" s="1" t="str">
        <f t="shared" si="631"/>
        <v>&lt;177 micron (NGR)</v>
      </c>
      <c r="L3743">
        <v>15</v>
      </c>
      <c r="M3743" t="s">
        <v>175</v>
      </c>
      <c r="N3743">
        <v>279</v>
      </c>
      <c r="O3743" t="s">
        <v>44</v>
      </c>
      <c r="P3743" t="s">
        <v>232</v>
      </c>
      <c r="Q3743" t="s">
        <v>95</v>
      </c>
      <c r="R3743" t="s">
        <v>185</v>
      </c>
      <c r="S3743" t="s">
        <v>131</v>
      </c>
      <c r="T3743" t="s">
        <v>40</v>
      </c>
      <c r="U3743" t="s">
        <v>170</v>
      </c>
      <c r="V3743" t="s">
        <v>106</v>
      </c>
      <c r="W3743" t="s">
        <v>194</v>
      </c>
      <c r="X3743" t="s">
        <v>179</v>
      </c>
      <c r="Y3743" t="s">
        <v>131</v>
      </c>
      <c r="Z3743" t="s">
        <v>135</v>
      </c>
      <c r="AA3743" t="s">
        <v>45</v>
      </c>
      <c r="AB3743" t="s">
        <v>1932</v>
      </c>
      <c r="AC3743" t="s">
        <v>901</v>
      </c>
      <c r="AD3743" t="s">
        <v>314</v>
      </c>
    </row>
    <row r="3744" spans="1:30" hidden="1" x14ac:dyDescent="0.3">
      <c r="A3744" t="s">
        <v>15621</v>
      </c>
      <c r="B3744" t="s">
        <v>15622</v>
      </c>
      <c r="C3744" s="1" t="str">
        <f t="shared" si="628"/>
        <v>21:0508</v>
      </c>
      <c r="D3744" s="1" t="str">
        <f t="shared" si="629"/>
        <v>21:0169</v>
      </c>
      <c r="E3744" t="s">
        <v>15623</v>
      </c>
      <c r="F3744" t="s">
        <v>15624</v>
      </c>
      <c r="H3744">
        <v>54.402989900000001</v>
      </c>
      <c r="I3744">
        <v>-62.740621599999997</v>
      </c>
      <c r="J3744" s="1" t="str">
        <f t="shared" si="630"/>
        <v>NGR lake sediment grab sample</v>
      </c>
      <c r="K3744" s="1" t="str">
        <f t="shared" si="631"/>
        <v>&lt;177 micron (NGR)</v>
      </c>
      <c r="L3744">
        <v>15</v>
      </c>
      <c r="M3744" t="s">
        <v>184</v>
      </c>
      <c r="N3744">
        <v>280</v>
      </c>
      <c r="O3744" t="s">
        <v>1019</v>
      </c>
      <c r="P3744" t="s">
        <v>193</v>
      </c>
      <c r="Q3744" t="s">
        <v>95</v>
      </c>
      <c r="R3744" t="s">
        <v>79</v>
      </c>
      <c r="S3744" t="s">
        <v>136</v>
      </c>
      <c r="T3744" t="s">
        <v>40</v>
      </c>
      <c r="U3744" t="s">
        <v>257</v>
      </c>
      <c r="V3744" t="s">
        <v>248</v>
      </c>
      <c r="W3744" t="s">
        <v>40</v>
      </c>
      <c r="X3744" t="s">
        <v>179</v>
      </c>
      <c r="Y3744" t="s">
        <v>55</v>
      </c>
      <c r="Z3744" t="s">
        <v>135</v>
      </c>
      <c r="AA3744" t="s">
        <v>214</v>
      </c>
      <c r="AB3744" t="s">
        <v>10566</v>
      </c>
      <c r="AC3744" t="s">
        <v>157</v>
      </c>
      <c r="AD3744" t="s">
        <v>44</v>
      </c>
    </row>
    <row r="3745" spans="1:30" hidden="1" x14ac:dyDescent="0.3">
      <c r="A3745" t="s">
        <v>15625</v>
      </c>
      <c r="B3745" t="s">
        <v>15626</v>
      </c>
      <c r="C3745" s="1" t="str">
        <f t="shared" si="628"/>
        <v>21:0508</v>
      </c>
      <c r="D3745" s="1" t="str">
        <f t="shared" si="629"/>
        <v>21:0169</v>
      </c>
      <c r="E3745" t="s">
        <v>15627</v>
      </c>
      <c r="F3745" t="s">
        <v>15628</v>
      </c>
      <c r="H3745">
        <v>54.461852299999997</v>
      </c>
      <c r="I3745">
        <v>-62.719881000000001</v>
      </c>
      <c r="J3745" s="1" t="str">
        <f t="shared" si="630"/>
        <v>NGR lake sediment grab sample</v>
      </c>
      <c r="K3745" s="1" t="str">
        <f t="shared" si="631"/>
        <v>&lt;177 micron (NGR)</v>
      </c>
      <c r="L3745">
        <v>15</v>
      </c>
      <c r="M3745" t="s">
        <v>191</v>
      </c>
      <c r="N3745">
        <v>281</v>
      </c>
      <c r="O3745" t="s">
        <v>211</v>
      </c>
      <c r="P3745" t="s">
        <v>104</v>
      </c>
      <c r="Q3745" t="s">
        <v>95</v>
      </c>
      <c r="R3745" t="s">
        <v>232</v>
      </c>
      <c r="S3745" t="s">
        <v>153</v>
      </c>
      <c r="T3745" t="s">
        <v>40</v>
      </c>
      <c r="U3745" t="s">
        <v>3445</v>
      </c>
      <c r="V3745" t="s">
        <v>505</v>
      </c>
      <c r="W3745" t="s">
        <v>40</v>
      </c>
      <c r="X3745" t="s">
        <v>179</v>
      </c>
      <c r="Y3745" t="s">
        <v>37</v>
      </c>
      <c r="Z3745" t="s">
        <v>135</v>
      </c>
      <c r="AA3745" t="s">
        <v>135</v>
      </c>
      <c r="AB3745" t="s">
        <v>92</v>
      </c>
      <c r="AC3745" t="s">
        <v>316</v>
      </c>
      <c r="AD3745" t="s">
        <v>308</v>
      </c>
    </row>
    <row r="3746" spans="1:30" hidden="1" x14ac:dyDescent="0.3">
      <c r="A3746" t="s">
        <v>15629</v>
      </c>
      <c r="B3746" t="s">
        <v>15630</v>
      </c>
      <c r="C3746" s="1" t="str">
        <f t="shared" si="628"/>
        <v>21:0508</v>
      </c>
      <c r="D3746" s="1" t="str">
        <f t="shared" si="629"/>
        <v>21:0169</v>
      </c>
      <c r="E3746" t="s">
        <v>15631</v>
      </c>
      <c r="F3746" t="s">
        <v>15632</v>
      </c>
      <c r="H3746">
        <v>54.494582399999999</v>
      </c>
      <c r="I3746">
        <v>-62.754102400000001</v>
      </c>
      <c r="J3746" s="1" t="str">
        <f t="shared" si="630"/>
        <v>NGR lake sediment grab sample</v>
      </c>
      <c r="K3746" s="1" t="str">
        <f t="shared" si="631"/>
        <v>&lt;177 micron (NGR)</v>
      </c>
      <c r="L3746">
        <v>15</v>
      </c>
      <c r="M3746" t="s">
        <v>201</v>
      </c>
      <c r="N3746">
        <v>282</v>
      </c>
      <c r="O3746" t="s">
        <v>196</v>
      </c>
      <c r="P3746" t="s">
        <v>36</v>
      </c>
      <c r="Q3746" t="s">
        <v>95</v>
      </c>
      <c r="R3746" t="s">
        <v>130</v>
      </c>
      <c r="S3746" t="s">
        <v>38</v>
      </c>
      <c r="T3746" t="s">
        <v>40</v>
      </c>
      <c r="U3746" t="s">
        <v>1920</v>
      </c>
      <c r="V3746" t="s">
        <v>39</v>
      </c>
      <c r="W3746" t="s">
        <v>194</v>
      </c>
      <c r="X3746" t="s">
        <v>43</v>
      </c>
      <c r="Y3746" t="s">
        <v>68</v>
      </c>
      <c r="Z3746" t="s">
        <v>135</v>
      </c>
      <c r="AA3746" t="s">
        <v>135</v>
      </c>
      <c r="AB3746" t="s">
        <v>2291</v>
      </c>
      <c r="AC3746" t="s">
        <v>2195</v>
      </c>
      <c r="AD3746" t="s">
        <v>86</v>
      </c>
    </row>
    <row r="3747" spans="1:30" hidden="1" x14ac:dyDescent="0.3">
      <c r="A3747" t="s">
        <v>15633</v>
      </c>
      <c r="B3747" t="s">
        <v>15634</v>
      </c>
      <c r="C3747" s="1" t="str">
        <f t="shared" si="628"/>
        <v>21:0508</v>
      </c>
      <c r="D3747" s="1" t="str">
        <f t="shared" si="629"/>
        <v>21:0169</v>
      </c>
      <c r="E3747" t="s">
        <v>15635</v>
      </c>
      <c r="F3747" t="s">
        <v>15636</v>
      </c>
      <c r="H3747">
        <v>54.496015800000002</v>
      </c>
      <c r="I3747">
        <v>-62.822225600000003</v>
      </c>
      <c r="J3747" s="1" t="str">
        <f t="shared" si="630"/>
        <v>NGR lake sediment grab sample</v>
      </c>
      <c r="K3747" s="1" t="str">
        <f t="shared" si="631"/>
        <v>&lt;177 micron (NGR)</v>
      </c>
      <c r="L3747">
        <v>15</v>
      </c>
      <c r="M3747" t="s">
        <v>210</v>
      </c>
      <c r="N3747">
        <v>283</v>
      </c>
      <c r="O3747" t="s">
        <v>258</v>
      </c>
      <c r="P3747" t="s">
        <v>119</v>
      </c>
      <c r="Q3747" t="s">
        <v>95</v>
      </c>
      <c r="R3747" t="s">
        <v>193</v>
      </c>
      <c r="S3747" t="s">
        <v>38</v>
      </c>
      <c r="T3747" t="s">
        <v>40</v>
      </c>
      <c r="U3747" t="s">
        <v>665</v>
      </c>
      <c r="V3747" t="s">
        <v>179</v>
      </c>
      <c r="W3747" t="s">
        <v>40</v>
      </c>
      <c r="X3747" t="s">
        <v>38</v>
      </c>
      <c r="Y3747" t="s">
        <v>136</v>
      </c>
      <c r="Z3747" t="s">
        <v>423</v>
      </c>
      <c r="AA3747" t="s">
        <v>58</v>
      </c>
      <c r="AB3747" t="s">
        <v>429</v>
      </c>
      <c r="AC3747" t="s">
        <v>596</v>
      </c>
      <c r="AD3747" t="s">
        <v>45</v>
      </c>
    </row>
    <row r="3748" spans="1:30" hidden="1" x14ac:dyDescent="0.3">
      <c r="A3748" t="s">
        <v>15637</v>
      </c>
      <c r="B3748" t="s">
        <v>15638</v>
      </c>
      <c r="C3748" s="1" t="str">
        <f t="shared" si="628"/>
        <v>21:0508</v>
      </c>
      <c r="D3748" s="1" t="str">
        <f t="shared" si="629"/>
        <v>21:0169</v>
      </c>
      <c r="E3748" t="s">
        <v>15639</v>
      </c>
      <c r="F3748" t="s">
        <v>15640</v>
      </c>
      <c r="H3748">
        <v>54.454475899999998</v>
      </c>
      <c r="I3748">
        <v>-62.791592199999997</v>
      </c>
      <c r="J3748" s="1" t="str">
        <f t="shared" si="630"/>
        <v>NGR lake sediment grab sample</v>
      </c>
      <c r="K3748" s="1" t="str">
        <f t="shared" si="631"/>
        <v>&lt;177 micron (NGR)</v>
      </c>
      <c r="L3748">
        <v>15</v>
      </c>
      <c r="M3748" t="s">
        <v>221</v>
      </c>
      <c r="N3748">
        <v>284</v>
      </c>
      <c r="O3748" t="s">
        <v>192</v>
      </c>
      <c r="P3748" t="s">
        <v>176</v>
      </c>
      <c r="Q3748" t="s">
        <v>95</v>
      </c>
      <c r="R3748" t="s">
        <v>131</v>
      </c>
      <c r="S3748" t="s">
        <v>55</v>
      </c>
      <c r="T3748" t="s">
        <v>40</v>
      </c>
      <c r="U3748" t="s">
        <v>214</v>
      </c>
      <c r="V3748" t="s">
        <v>233</v>
      </c>
      <c r="W3748" t="s">
        <v>40</v>
      </c>
      <c r="X3748" t="s">
        <v>39</v>
      </c>
      <c r="Y3748" t="s">
        <v>39</v>
      </c>
      <c r="Z3748" t="s">
        <v>67</v>
      </c>
      <c r="AA3748" t="s">
        <v>67</v>
      </c>
      <c r="AB3748" t="s">
        <v>2271</v>
      </c>
      <c r="AC3748" t="s">
        <v>714</v>
      </c>
      <c r="AD3748" t="s">
        <v>392</v>
      </c>
    </row>
    <row r="3749" spans="1:30" hidden="1" x14ac:dyDescent="0.3">
      <c r="A3749" t="s">
        <v>15641</v>
      </c>
      <c r="B3749" t="s">
        <v>15642</v>
      </c>
      <c r="C3749" s="1" t="str">
        <f t="shared" si="628"/>
        <v>21:0508</v>
      </c>
      <c r="D3749" s="1" t="str">
        <f t="shared" si="629"/>
        <v>21:0169</v>
      </c>
      <c r="E3749" t="s">
        <v>15643</v>
      </c>
      <c r="F3749" t="s">
        <v>15644</v>
      </c>
      <c r="H3749">
        <v>54.453313000000001</v>
      </c>
      <c r="I3749">
        <v>-62.845285500000003</v>
      </c>
      <c r="J3749" s="1" t="str">
        <f t="shared" si="630"/>
        <v>NGR lake sediment grab sample</v>
      </c>
      <c r="K3749" s="1" t="str">
        <f t="shared" si="631"/>
        <v>&lt;177 micron (NGR)</v>
      </c>
      <c r="L3749">
        <v>15</v>
      </c>
      <c r="M3749" t="s">
        <v>230</v>
      </c>
      <c r="N3749">
        <v>285</v>
      </c>
      <c r="O3749" t="s">
        <v>2422</v>
      </c>
      <c r="P3749" t="s">
        <v>35</v>
      </c>
      <c r="Q3749" t="s">
        <v>37</v>
      </c>
      <c r="R3749" t="s">
        <v>202</v>
      </c>
      <c r="S3749" t="s">
        <v>37</v>
      </c>
      <c r="T3749" t="s">
        <v>194</v>
      </c>
      <c r="U3749" t="s">
        <v>1151</v>
      </c>
      <c r="V3749" t="s">
        <v>60</v>
      </c>
      <c r="W3749" t="s">
        <v>117</v>
      </c>
      <c r="X3749" t="s">
        <v>179</v>
      </c>
      <c r="Y3749" t="s">
        <v>68</v>
      </c>
      <c r="Z3749" t="s">
        <v>164</v>
      </c>
      <c r="AA3749" t="s">
        <v>135</v>
      </c>
      <c r="AB3749" t="s">
        <v>15645</v>
      </c>
      <c r="AC3749" t="s">
        <v>38</v>
      </c>
      <c r="AD3749" t="s">
        <v>196</v>
      </c>
    </row>
    <row r="3750" spans="1:30" hidden="1" x14ac:dyDescent="0.3">
      <c r="A3750" t="s">
        <v>15646</v>
      </c>
      <c r="B3750" t="s">
        <v>15647</v>
      </c>
      <c r="C3750" s="1" t="str">
        <f t="shared" si="628"/>
        <v>21:0508</v>
      </c>
      <c r="D3750" s="1" t="str">
        <f t="shared" si="629"/>
        <v>21:0169</v>
      </c>
      <c r="E3750" t="s">
        <v>15648</v>
      </c>
      <c r="F3750" t="s">
        <v>15649</v>
      </c>
      <c r="H3750">
        <v>54.432289500000003</v>
      </c>
      <c r="I3750">
        <v>-62.866084999999998</v>
      </c>
      <c r="J3750" s="1" t="str">
        <f t="shared" si="630"/>
        <v>NGR lake sediment grab sample</v>
      </c>
      <c r="K3750" s="1" t="str">
        <f t="shared" si="631"/>
        <v>&lt;177 micron (NGR)</v>
      </c>
      <c r="L3750">
        <v>15</v>
      </c>
      <c r="M3750" t="s">
        <v>238</v>
      </c>
      <c r="N3750">
        <v>286</v>
      </c>
      <c r="O3750" t="s">
        <v>510</v>
      </c>
      <c r="P3750" t="s">
        <v>202</v>
      </c>
      <c r="Q3750" t="s">
        <v>95</v>
      </c>
      <c r="R3750" t="s">
        <v>136</v>
      </c>
      <c r="S3750" t="s">
        <v>39</v>
      </c>
      <c r="T3750" t="s">
        <v>40</v>
      </c>
      <c r="U3750" t="s">
        <v>35</v>
      </c>
      <c r="V3750" t="s">
        <v>390</v>
      </c>
      <c r="W3750" t="s">
        <v>40</v>
      </c>
      <c r="X3750" t="s">
        <v>179</v>
      </c>
      <c r="Y3750" t="s">
        <v>39</v>
      </c>
      <c r="Z3750" t="s">
        <v>67</v>
      </c>
      <c r="AA3750" t="s">
        <v>58</v>
      </c>
      <c r="AB3750" t="s">
        <v>403</v>
      </c>
      <c r="AC3750" t="s">
        <v>2195</v>
      </c>
      <c r="AD3750" t="s">
        <v>44</v>
      </c>
    </row>
    <row r="3751" spans="1:30" hidden="1" x14ac:dyDescent="0.3">
      <c r="A3751" t="s">
        <v>15650</v>
      </c>
      <c r="B3751" t="s">
        <v>15651</v>
      </c>
      <c r="C3751" s="1" t="str">
        <f t="shared" si="628"/>
        <v>21:0508</v>
      </c>
      <c r="D3751" s="1" t="str">
        <f t="shared" si="629"/>
        <v>21:0169</v>
      </c>
      <c r="E3751" t="s">
        <v>15652</v>
      </c>
      <c r="F3751" t="s">
        <v>15653</v>
      </c>
      <c r="H3751">
        <v>54.428233900000002</v>
      </c>
      <c r="I3751">
        <v>-62.891486</v>
      </c>
      <c r="J3751" s="1" t="str">
        <f t="shared" si="630"/>
        <v>NGR lake sediment grab sample</v>
      </c>
      <c r="K3751" s="1" t="str">
        <f t="shared" si="631"/>
        <v>&lt;177 micron (NGR)</v>
      </c>
      <c r="L3751">
        <v>15</v>
      </c>
      <c r="M3751" t="s">
        <v>246</v>
      </c>
      <c r="N3751">
        <v>287</v>
      </c>
      <c r="O3751" t="s">
        <v>263</v>
      </c>
      <c r="P3751" t="s">
        <v>276</v>
      </c>
      <c r="Q3751" t="s">
        <v>39</v>
      </c>
      <c r="R3751" t="s">
        <v>36</v>
      </c>
      <c r="S3751" t="s">
        <v>39</v>
      </c>
      <c r="T3751" t="s">
        <v>194</v>
      </c>
      <c r="U3751" t="s">
        <v>164</v>
      </c>
      <c r="V3751" t="s">
        <v>194</v>
      </c>
      <c r="W3751" t="s">
        <v>117</v>
      </c>
      <c r="X3751" t="s">
        <v>43</v>
      </c>
      <c r="Y3751" t="s">
        <v>39</v>
      </c>
      <c r="Z3751" t="s">
        <v>185</v>
      </c>
      <c r="AA3751" t="s">
        <v>314</v>
      </c>
      <c r="AB3751" t="s">
        <v>15654</v>
      </c>
      <c r="AC3751" t="s">
        <v>278</v>
      </c>
      <c r="AD3751" t="s">
        <v>58</v>
      </c>
    </row>
    <row r="3752" spans="1:30" hidden="1" x14ac:dyDescent="0.3">
      <c r="A3752" t="s">
        <v>15655</v>
      </c>
      <c r="B3752" t="s">
        <v>15656</v>
      </c>
      <c r="C3752" s="1" t="str">
        <f t="shared" si="628"/>
        <v>21:0508</v>
      </c>
      <c r="D3752" s="1" t="str">
        <f>HYPERLINK("http://geochem.nrcan.gc.ca/cdogs/content/svy/svy_e.htm", "")</f>
        <v/>
      </c>
      <c r="G3752" s="1" t="str">
        <f>HYPERLINK("http://geochem.nrcan.gc.ca/cdogs/content/cr_/cr_00055_e.htm", "55")</f>
        <v>55</v>
      </c>
      <c r="J3752" t="s">
        <v>161</v>
      </c>
      <c r="K3752" t="s">
        <v>162</v>
      </c>
      <c r="L3752">
        <v>15</v>
      </c>
      <c r="M3752" t="s">
        <v>163</v>
      </c>
      <c r="N3752">
        <v>288</v>
      </c>
      <c r="O3752" t="s">
        <v>359</v>
      </c>
      <c r="P3752" t="s">
        <v>185</v>
      </c>
      <c r="Q3752" t="s">
        <v>39</v>
      </c>
      <c r="R3752" t="s">
        <v>130</v>
      </c>
      <c r="S3752" t="s">
        <v>136</v>
      </c>
      <c r="T3752" t="s">
        <v>40</v>
      </c>
      <c r="U3752" t="s">
        <v>3627</v>
      </c>
      <c r="V3752" t="s">
        <v>322</v>
      </c>
      <c r="W3752" t="s">
        <v>194</v>
      </c>
      <c r="X3752" t="s">
        <v>70</v>
      </c>
      <c r="Y3752" t="s">
        <v>37</v>
      </c>
      <c r="Z3752" t="s">
        <v>67</v>
      </c>
      <c r="AA3752" t="s">
        <v>258</v>
      </c>
      <c r="AB3752" t="s">
        <v>554</v>
      </c>
      <c r="AC3752" t="s">
        <v>157</v>
      </c>
      <c r="AD3752" t="s">
        <v>122</v>
      </c>
    </row>
    <row r="3753" spans="1:30" hidden="1" x14ac:dyDescent="0.3">
      <c r="A3753" t="s">
        <v>15657</v>
      </c>
      <c r="B3753" t="s">
        <v>15658</v>
      </c>
      <c r="C3753" s="1" t="str">
        <f t="shared" si="628"/>
        <v>21:0508</v>
      </c>
      <c r="D3753" s="1" t="str">
        <f t="shared" ref="D3753:D3758" si="632">HYPERLINK("http://geochem.nrcan.gc.ca/cdogs/content/svy/svy210169_e.htm", "21:0169")</f>
        <v>21:0169</v>
      </c>
      <c r="E3753" t="s">
        <v>15659</v>
      </c>
      <c r="F3753" t="s">
        <v>15660</v>
      </c>
      <c r="H3753">
        <v>54.329909600000001</v>
      </c>
      <c r="I3753">
        <v>-62.974486300000002</v>
      </c>
      <c r="J3753" s="1" t="str">
        <f t="shared" ref="J3753:J3758" si="633">HYPERLINK("http://geochem.nrcan.gc.ca/cdogs/content/kwd/kwd020027_e.htm", "NGR lake sediment grab sample")</f>
        <v>NGR lake sediment grab sample</v>
      </c>
      <c r="K3753" s="1" t="str">
        <f t="shared" ref="K3753:K3758" si="634">HYPERLINK("http://geochem.nrcan.gc.ca/cdogs/content/kwd/kwd080006_e.htm", "&lt;177 micron (NGR)")</f>
        <v>&lt;177 micron (NGR)</v>
      </c>
      <c r="L3753">
        <v>16</v>
      </c>
      <c r="M3753" t="s">
        <v>34</v>
      </c>
      <c r="N3753">
        <v>289</v>
      </c>
      <c r="O3753" t="s">
        <v>397</v>
      </c>
      <c r="P3753" t="s">
        <v>153</v>
      </c>
      <c r="Q3753" t="s">
        <v>95</v>
      </c>
      <c r="R3753" t="s">
        <v>176</v>
      </c>
      <c r="S3753" t="s">
        <v>55</v>
      </c>
      <c r="T3753" t="s">
        <v>40</v>
      </c>
      <c r="U3753" t="s">
        <v>92</v>
      </c>
      <c r="V3753" t="s">
        <v>2296</v>
      </c>
      <c r="W3753" t="s">
        <v>40</v>
      </c>
      <c r="X3753" t="s">
        <v>43</v>
      </c>
      <c r="Y3753" t="s">
        <v>55</v>
      </c>
      <c r="Z3753" t="s">
        <v>185</v>
      </c>
      <c r="AA3753" t="s">
        <v>58</v>
      </c>
      <c r="AB3753" t="s">
        <v>498</v>
      </c>
      <c r="AC3753" t="s">
        <v>339</v>
      </c>
      <c r="AD3753" t="s">
        <v>58</v>
      </c>
    </row>
    <row r="3754" spans="1:30" hidden="1" x14ac:dyDescent="0.3">
      <c r="A3754" t="s">
        <v>15661</v>
      </c>
      <c r="B3754" t="s">
        <v>15662</v>
      </c>
      <c r="C3754" s="1" t="str">
        <f t="shared" si="628"/>
        <v>21:0508</v>
      </c>
      <c r="D3754" s="1" t="str">
        <f t="shared" si="632"/>
        <v>21:0169</v>
      </c>
      <c r="E3754" t="s">
        <v>15663</v>
      </c>
      <c r="F3754" t="s">
        <v>15664</v>
      </c>
      <c r="H3754">
        <v>54.435261699999998</v>
      </c>
      <c r="I3754">
        <v>-62.949356199999997</v>
      </c>
      <c r="J3754" s="1" t="str">
        <f t="shared" si="633"/>
        <v>NGR lake sediment grab sample</v>
      </c>
      <c r="K3754" s="1" t="str">
        <f t="shared" si="634"/>
        <v>&lt;177 micron (NGR)</v>
      </c>
      <c r="L3754">
        <v>16</v>
      </c>
      <c r="M3754" t="s">
        <v>76</v>
      </c>
      <c r="N3754">
        <v>290</v>
      </c>
      <c r="O3754" t="s">
        <v>58</v>
      </c>
      <c r="P3754" t="s">
        <v>176</v>
      </c>
      <c r="Q3754" t="s">
        <v>95</v>
      </c>
      <c r="R3754" t="s">
        <v>176</v>
      </c>
      <c r="S3754" t="s">
        <v>92</v>
      </c>
      <c r="T3754" t="s">
        <v>40</v>
      </c>
      <c r="U3754" t="s">
        <v>4215</v>
      </c>
      <c r="V3754" t="s">
        <v>322</v>
      </c>
      <c r="W3754" t="s">
        <v>40</v>
      </c>
      <c r="X3754" t="s">
        <v>301</v>
      </c>
      <c r="Y3754" t="s">
        <v>39</v>
      </c>
      <c r="Z3754" t="s">
        <v>314</v>
      </c>
      <c r="AA3754" t="s">
        <v>214</v>
      </c>
      <c r="AB3754" t="s">
        <v>2216</v>
      </c>
      <c r="AC3754" t="s">
        <v>771</v>
      </c>
      <c r="AD3754" t="s">
        <v>392</v>
      </c>
    </row>
    <row r="3755" spans="1:30" hidden="1" x14ac:dyDescent="0.3">
      <c r="A3755" t="s">
        <v>15665</v>
      </c>
      <c r="B3755" t="s">
        <v>15666</v>
      </c>
      <c r="C3755" s="1" t="str">
        <f t="shared" si="628"/>
        <v>21:0508</v>
      </c>
      <c r="D3755" s="1" t="str">
        <f t="shared" si="632"/>
        <v>21:0169</v>
      </c>
      <c r="E3755" t="s">
        <v>15667</v>
      </c>
      <c r="F3755" t="s">
        <v>15668</v>
      </c>
      <c r="H3755">
        <v>54.396224599999996</v>
      </c>
      <c r="I3755">
        <v>-62.967140999999998</v>
      </c>
      <c r="J3755" s="1" t="str">
        <f t="shared" si="633"/>
        <v>NGR lake sediment grab sample</v>
      </c>
      <c r="K3755" s="1" t="str">
        <f t="shared" si="634"/>
        <v>&lt;177 micron (NGR)</v>
      </c>
      <c r="L3755">
        <v>16</v>
      </c>
      <c r="M3755" t="s">
        <v>91</v>
      </c>
      <c r="N3755">
        <v>291</v>
      </c>
      <c r="O3755" t="s">
        <v>397</v>
      </c>
      <c r="P3755" t="s">
        <v>54</v>
      </c>
      <c r="Q3755" t="s">
        <v>95</v>
      </c>
      <c r="R3755" t="s">
        <v>131</v>
      </c>
      <c r="S3755" t="s">
        <v>55</v>
      </c>
      <c r="T3755" t="s">
        <v>40</v>
      </c>
      <c r="U3755" t="s">
        <v>314</v>
      </c>
      <c r="V3755" t="s">
        <v>748</v>
      </c>
      <c r="W3755" t="s">
        <v>40</v>
      </c>
      <c r="X3755" t="s">
        <v>43</v>
      </c>
      <c r="Y3755" t="s">
        <v>95</v>
      </c>
      <c r="Z3755" t="s">
        <v>134</v>
      </c>
      <c r="AA3755" t="s">
        <v>214</v>
      </c>
      <c r="AB3755" t="s">
        <v>1192</v>
      </c>
      <c r="AC3755" t="s">
        <v>85</v>
      </c>
      <c r="AD3755" t="s">
        <v>258</v>
      </c>
    </row>
    <row r="3756" spans="1:30" hidden="1" x14ac:dyDescent="0.3">
      <c r="A3756" t="s">
        <v>15669</v>
      </c>
      <c r="B3756" t="s">
        <v>15670</v>
      </c>
      <c r="C3756" s="1" t="str">
        <f t="shared" si="628"/>
        <v>21:0508</v>
      </c>
      <c r="D3756" s="1" t="str">
        <f t="shared" si="632"/>
        <v>21:0169</v>
      </c>
      <c r="E3756" t="s">
        <v>15671</v>
      </c>
      <c r="F3756" t="s">
        <v>15672</v>
      </c>
      <c r="H3756">
        <v>54.380951799999998</v>
      </c>
      <c r="I3756">
        <v>-62.960444500000001</v>
      </c>
      <c r="J3756" s="1" t="str">
        <f t="shared" si="633"/>
        <v>NGR lake sediment grab sample</v>
      </c>
      <c r="K3756" s="1" t="str">
        <f t="shared" si="634"/>
        <v>&lt;177 micron (NGR)</v>
      </c>
      <c r="L3756">
        <v>16</v>
      </c>
      <c r="M3756" t="s">
        <v>102</v>
      </c>
      <c r="N3756">
        <v>292</v>
      </c>
      <c r="O3756" t="s">
        <v>1167</v>
      </c>
      <c r="P3756" t="s">
        <v>232</v>
      </c>
      <c r="Q3756" t="s">
        <v>39</v>
      </c>
      <c r="R3756" t="s">
        <v>145</v>
      </c>
      <c r="S3756" t="s">
        <v>92</v>
      </c>
      <c r="T3756" t="s">
        <v>40</v>
      </c>
      <c r="U3756" t="s">
        <v>941</v>
      </c>
      <c r="V3756" t="s">
        <v>42</v>
      </c>
      <c r="W3756" t="s">
        <v>40</v>
      </c>
      <c r="X3756" t="s">
        <v>179</v>
      </c>
      <c r="Y3756" t="s">
        <v>39</v>
      </c>
      <c r="Z3756" t="s">
        <v>204</v>
      </c>
      <c r="AA3756" t="s">
        <v>135</v>
      </c>
      <c r="AB3756" t="s">
        <v>259</v>
      </c>
      <c r="AC3756" t="s">
        <v>3674</v>
      </c>
      <c r="AD3756" t="s">
        <v>203</v>
      </c>
    </row>
    <row r="3757" spans="1:30" hidden="1" x14ac:dyDescent="0.3">
      <c r="A3757" t="s">
        <v>15673</v>
      </c>
      <c r="B3757" t="s">
        <v>15674</v>
      </c>
      <c r="C3757" s="1" t="str">
        <f t="shared" si="628"/>
        <v>21:0508</v>
      </c>
      <c r="D3757" s="1" t="str">
        <f t="shared" si="632"/>
        <v>21:0169</v>
      </c>
      <c r="E3757" t="s">
        <v>15659</v>
      </c>
      <c r="F3757" t="s">
        <v>15675</v>
      </c>
      <c r="H3757">
        <v>54.329909600000001</v>
      </c>
      <c r="I3757">
        <v>-62.974486300000002</v>
      </c>
      <c r="J3757" s="1" t="str">
        <f t="shared" si="633"/>
        <v>NGR lake sediment grab sample</v>
      </c>
      <c r="K3757" s="1" t="str">
        <f t="shared" si="634"/>
        <v>&lt;177 micron (NGR)</v>
      </c>
      <c r="L3757">
        <v>16</v>
      </c>
      <c r="M3757" t="s">
        <v>65</v>
      </c>
      <c r="N3757">
        <v>293</v>
      </c>
      <c r="O3757" t="s">
        <v>263</v>
      </c>
      <c r="P3757" t="s">
        <v>153</v>
      </c>
      <c r="Q3757" t="s">
        <v>95</v>
      </c>
      <c r="R3757" t="s">
        <v>185</v>
      </c>
      <c r="S3757" t="s">
        <v>37</v>
      </c>
      <c r="T3757" t="s">
        <v>40</v>
      </c>
      <c r="U3757" t="s">
        <v>153</v>
      </c>
      <c r="V3757" t="s">
        <v>2296</v>
      </c>
      <c r="W3757" t="s">
        <v>40</v>
      </c>
      <c r="X3757" t="s">
        <v>43</v>
      </c>
      <c r="Y3757" t="s">
        <v>55</v>
      </c>
      <c r="Z3757" t="s">
        <v>153</v>
      </c>
      <c r="AA3757" t="s">
        <v>258</v>
      </c>
      <c r="AB3757" t="s">
        <v>1323</v>
      </c>
      <c r="AC3757" t="s">
        <v>461</v>
      </c>
      <c r="AD3757" t="s">
        <v>258</v>
      </c>
    </row>
    <row r="3758" spans="1:30" hidden="1" x14ac:dyDescent="0.3">
      <c r="A3758" t="s">
        <v>15676</v>
      </c>
      <c r="B3758" t="s">
        <v>15677</v>
      </c>
      <c r="C3758" s="1" t="str">
        <f t="shared" si="628"/>
        <v>21:0508</v>
      </c>
      <c r="D3758" s="1" t="str">
        <f t="shared" si="632"/>
        <v>21:0169</v>
      </c>
      <c r="E3758" t="s">
        <v>15659</v>
      </c>
      <c r="F3758" t="s">
        <v>15678</v>
      </c>
      <c r="H3758">
        <v>54.329909600000001</v>
      </c>
      <c r="I3758">
        <v>-62.974486300000002</v>
      </c>
      <c r="J3758" s="1" t="str">
        <f t="shared" si="633"/>
        <v>NGR lake sediment grab sample</v>
      </c>
      <c r="K3758" s="1" t="str">
        <f t="shared" si="634"/>
        <v>&lt;177 micron (NGR)</v>
      </c>
      <c r="L3758">
        <v>16</v>
      </c>
      <c r="M3758" t="s">
        <v>52</v>
      </c>
      <c r="N3758">
        <v>294</v>
      </c>
      <c r="O3758" t="s">
        <v>263</v>
      </c>
      <c r="P3758" t="s">
        <v>131</v>
      </c>
      <c r="Q3758" t="s">
        <v>95</v>
      </c>
      <c r="R3758" t="s">
        <v>185</v>
      </c>
      <c r="S3758" t="s">
        <v>55</v>
      </c>
      <c r="T3758" t="s">
        <v>194</v>
      </c>
      <c r="U3758" t="s">
        <v>153</v>
      </c>
      <c r="V3758" t="s">
        <v>194</v>
      </c>
      <c r="W3758" t="s">
        <v>40</v>
      </c>
      <c r="X3758" t="s">
        <v>43</v>
      </c>
      <c r="Y3758" t="s">
        <v>39</v>
      </c>
      <c r="Z3758" t="s">
        <v>153</v>
      </c>
      <c r="AA3758" t="s">
        <v>58</v>
      </c>
      <c r="AB3758" t="s">
        <v>512</v>
      </c>
      <c r="AC3758" t="s">
        <v>2195</v>
      </c>
      <c r="AD3758" t="s">
        <v>258</v>
      </c>
    </row>
    <row r="3759" spans="1:30" hidden="1" x14ac:dyDescent="0.3">
      <c r="A3759" t="s">
        <v>15679</v>
      </c>
      <c r="B3759" t="s">
        <v>15680</v>
      </c>
      <c r="C3759" s="1" t="str">
        <f t="shared" si="628"/>
        <v>21:0508</v>
      </c>
      <c r="D3759" s="1" t="str">
        <f>HYPERLINK("http://geochem.nrcan.gc.ca/cdogs/content/svy/svy_e.htm", "")</f>
        <v/>
      </c>
      <c r="G3759" s="1" t="str">
        <f>HYPERLINK("http://geochem.nrcan.gc.ca/cdogs/content/cr_/cr_00056_e.htm", "56")</f>
        <v>56</v>
      </c>
      <c r="J3759" t="s">
        <v>161</v>
      </c>
      <c r="K3759" t="s">
        <v>162</v>
      </c>
      <c r="L3759">
        <v>16</v>
      </c>
      <c r="M3759" t="s">
        <v>163</v>
      </c>
      <c r="N3759">
        <v>295</v>
      </c>
      <c r="O3759" t="s">
        <v>1108</v>
      </c>
      <c r="P3759" t="s">
        <v>41</v>
      </c>
      <c r="Q3759" t="s">
        <v>169</v>
      </c>
      <c r="R3759" t="s">
        <v>129</v>
      </c>
      <c r="S3759" t="s">
        <v>130</v>
      </c>
      <c r="T3759" t="s">
        <v>194</v>
      </c>
      <c r="U3759" t="s">
        <v>878</v>
      </c>
      <c r="V3759" t="s">
        <v>278</v>
      </c>
      <c r="W3759" t="s">
        <v>40</v>
      </c>
      <c r="X3759" t="s">
        <v>256</v>
      </c>
      <c r="Y3759" t="s">
        <v>68</v>
      </c>
      <c r="Z3759" t="s">
        <v>214</v>
      </c>
      <c r="AA3759" t="s">
        <v>392</v>
      </c>
      <c r="AB3759" t="s">
        <v>830</v>
      </c>
      <c r="AC3759" t="s">
        <v>192</v>
      </c>
      <c r="AD3759" t="s">
        <v>2166</v>
      </c>
    </row>
    <row r="3760" spans="1:30" hidden="1" x14ac:dyDescent="0.3">
      <c r="A3760" t="s">
        <v>15681</v>
      </c>
      <c r="B3760" t="s">
        <v>15682</v>
      </c>
      <c r="C3760" s="1" t="str">
        <f t="shared" si="628"/>
        <v>21:0508</v>
      </c>
      <c r="D3760" s="1" t="str">
        <f t="shared" ref="D3760:D3782" si="635">HYPERLINK("http://geochem.nrcan.gc.ca/cdogs/content/svy/svy210169_e.htm", "21:0169")</f>
        <v>21:0169</v>
      </c>
      <c r="E3760" t="s">
        <v>15683</v>
      </c>
      <c r="F3760" t="s">
        <v>15684</v>
      </c>
      <c r="H3760">
        <v>54.3513643</v>
      </c>
      <c r="I3760">
        <v>-63.019917100000001</v>
      </c>
      <c r="J3760" s="1" t="str">
        <f t="shared" ref="J3760:J3782" si="636">HYPERLINK("http://geochem.nrcan.gc.ca/cdogs/content/kwd/kwd020027_e.htm", "NGR lake sediment grab sample")</f>
        <v>NGR lake sediment grab sample</v>
      </c>
      <c r="K3760" s="1" t="str">
        <f t="shared" ref="K3760:K3782" si="637">HYPERLINK("http://geochem.nrcan.gc.ca/cdogs/content/kwd/kwd080006_e.htm", "&lt;177 micron (NGR)")</f>
        <v>&lt;177 micron (NGR)</v>
      </c>
      <c r="L3760">
        <v>16</v>
      </c>
      <c r="M3760" t="s">
        <v>113</v>
      </c>
      <c r="N3760">
        <v>296</v>
      </c>
      <c r="O3760" t="s">
        <v>204</v>
      </c>
      <c r="P3760" t="s">
        <v>68</v>
      </c>
      <c r="Q3760" t="s">
        <v>95</v>
      </c>
      <c r="R3760" t="s">
        <v>38</v>
      </c>
      <c r="S3760" t="s">
        <v>39</v>
      </c>
      <c r="T3760" t="s">
        <v>40</v>
      </c>
      <c r="U3760" t="s">
        <v>92</v>
      </c>
      <c r="V3760" t="s">
        <v>649</v>
      </c>
      <c r="W3760" t="s">
        <v>40</v>
      </c>
      <c r="X3760" t="s">
        <v>55</v>
      </c>
      <c r="Y3760" t="s">
        <v>95</v>
      </c>
      <c r="Z3760" t="s">
        <v>67</v>
      </c>
      <c r="AA3760" t="s">
        <v>135</v>
      </c>
      <c r="AB3760" t="s">
        <v>936</v>
      </c>
      <c r="AC3760" t="s">
        <v>2513</v>
      </c>
      <c r="AD3760" t="s">
        <v>214</v>
      </c>
    </row>
    <row r="3761" spans="1:30" hidden="1" x14ac:dyDescent="0.3">
      <c r="A3761" t="s">
        <v>15685</v>
      </c>
      <c r="B3761" t="s">
        <v>15686</v>
      </c>
      <c r="C3761" s="1" t="str">
        <f t="shared" si="628"/>
        <v>21:0508</v>
      </c>
      <c r="D3761" s="1" t="str">
        <f t="shared" si="635"/>
        <v>21:0169</v>
      </c>
      <c r="E3761" t="s">
        <v>15687</v>
      </c>
      <c r="F3761" t="s">
        <v>15688</v>
      </c>
      <c r="H3761">
        <v>54.382748800000002</v>
      </c>
      <c r="I3761">
        <v>-63.032577699999997</v>
      </c>
      <c r="J3761" s="1" t="str">
        <f t="shared" si="636"/>
        <v>NGR lake sediment grab sample</v>
      </c>
      <c r="K3761" s="1" t="str">
        <f t="shared" si="637"/>
        <v>&lt;177 micron (NGR)</v>
      </c>
      <c r="L3761">
        <v>16</v>
      </c>
      <c r="M3761" t="s">
        <v>127</v>
      </c>
      <c r="N3761">
        <v>297</v>
      </c>
      <c r="O3761" t="s">
        <v>383</v>
      </c>
      <c r="P3761" t="s">
        <v>92</v>
      </c>
      <c r="Q3761" t="s">
        <v>39</v>
      </c>
      <c r="R3761" t="s">
        <v>38</v>
      </c>
      <c r="S3761" t="s">
        <v>95</v>
      </c>
      <c r="T3761" t="s">
        <v>40</v>
      </c>
      <c r="U3761" t="s">
        <v>232</v>
      </c>
      <c r="V3761" t="s">
        <v>2296</v>
      </c>
      <c r="W3761" t="s">
        <v>194</v>
      </c>
      <c r="X3761" t="s">
        <v>43</v>
      </c>
      <c r="Y3761" t="s">
        <v>55</v>
      </c>
      <c r="Z3761" t="s">
        <v>164</v>
      </c>
      <c r="AA3761" t="s">
        <v>58</v>
      </c>
      <c r="AB3761" t="s">
        <v>1338</v>
      </c>
      <c r="AC3761" t="s">
        <v>37</v>
      </c>
      <c r="AD3761" t="s">
        <v>58</v>
      </c>
    </row>
    <row r="3762" spans="1:30" hidden="1" x14ac:dyDescent="0.3">
      <c r="A3762" t="s">
        <v>15689</v>
      </c>
      <c r="B3762" t="s">
        <v>15690</v>
      </c>
      <c r="C3762" s="1" t="str">
        <f t="shared" si="628"/>
        <v>21:0508</v>
      </c>
      <c r="D3762" s="1" t="str">
        <f t="shared" si="635"/>
        <v>21:0169</v>
      </c>
      <c r="E3762" t="s">
        <v>15691</v>
      </c>
      <c r="F3762" t="s">
        <v>15692</v>
      </c>
      <c r="H3762">
        <v>54.400376100000003</v>
      </c>
      <c r="I3762">
        <v>-63.027656800000003</v>
      </c>
      <c r="J3762" s="1" t="str">
        <f t="shared" si="636"/>
        <v>NGR lake sediment grab sample</v>
      </c>
      <c r="K3762" s="1" t="str">
        <f t="shared" si="637"/>
        <v>&lt;177 micron (NGR)</v>
      </c>
      <c r="L3762">
        <v>16</v>
      </c>
      <c r="M3762" t="s">
        <v>142</v>
      </c>
      <c r="N3762">
        <v>298</v>
      </c>
      <c r="O3762" t="s">
        <v>1520</v>
      </c>
      <c r="P3762" t="s">
        <v>145</v>
      </c>
      <c r="Q3762" t="s">
        <v>95</v>
      </c>
      <c r="R3762" t="s">
        <v>54</v>
      </c>
      <c r="S3762" t="s">
        <v>55</v>
      </c>
      <c r="T3762" t="s">
        <v>40</v>
      </c>
      <c r="U3762" t="s">
        <v>129</v>
      </c>
      <c r="V3762" t="s">
        <v>248</v>
      </c>
      <c r="W3762" t="s">
        <v>40</v>
      </c>
      <c r="X3762" t="s">
        <v>43</v>
      </c>
      <c r="Y3762" t="s">
        <v>95</v>
      </c>
      <c r="Z3762" t="s">
        <v>185</v>
      </c>
      <c r="AA3762" t="s">
        <v>258</v>
      </c>
      <c r="AB3762" t="s">
        <v>205</v>
      </c>
      <c r="AC3762" t="s">
        <v>598</v>
      </c>
      <c r="AD3762" t="s">
        <v>44</v>
      </c>
    </row>
    <row r="3763" spans="1:30" hidden="1" x14ac:dyDescent="0.3">
      <c r="A3763" t="s">
        <v>15693</v>
      </c>
      <c r="B3763" t="s">
        <v>15694</v>
      </c>
      <c r="C3763" s="1" t="str">
        <f t="shared" si="628"/>
        <v>21:0508</v>
      </c>
      <c r="D3763" s="1" t="str">
        <f t="shared" si="635"/>
        <v>21:0169</v>
      </c>
      <c r="E3763" t="s">
        <v>15695</v>
      </c>
      <c r="F3763" t="s">
        <v>15696</v>
      </c>
      <c r="H3763">
        <v>54.431639500000003</v>
      </c>
      <c r="I3763">
        <v>-63.002744100000001</v>
      </c>
      <c r="J3763" s="1" t="str">
        <f t="shared" si="636"/>
        <v>NGR lake sediment grab sample</v>
      </c>
      <c r="K3763" s="1" t="str">
        <f t="shared" si="637"/>
        <v>&lt;177 micron (NGR)</v>
      </c>
      <c r="L3763">
        <v>16</v>
      </c>
      <c r="M3763" t="s">
        <v>150</v>
      </c>
      <c r="N3763">
        <v>299</v>
      </c>
      <c r="O3763" t="s">
        <v>613</v>
      </c>
      <c r="P3763" t="s">
        <v>36</v>
      </c>
      <c r="Q3763" t="s">
        <v>95</v>
      </c>
      <c r="R3763" t="s">
        <v>130</v>
      </c>
      <c r="S3763" t="s">
        <v>92</v>
      </c>
      <c r="T3763" t="s">
        <v>40</v>
      </c>
      <c r="U3763" t="s">
        <v>48</v>
      </c>
      <c r="V3763" t="s">
        <v>620</v>
      </c>
      <c r="W3763" t="s">
        <v>40</v>
      </c>
      <c r="X3763" t="s">
        <v>301</v>
      </c>
      <c r="Y3763" t="s">
        <v>39</v>
      </c>
      <c r="Z3763" t="s">
        <v>155</v>
      </c>
      <c r="AA3763" t="s">
        <v>44</v>
      </c>
      <c r="AB3763" t="s">
        <v>164</v>
      </c>
      <c r="AC3763" t="s">
        <v>5459</v>
      </c>
      <c r="AD3763" t="s">
        <v>71</v>
      </c>
    </row>
    <row r="3764" spans="1:30" hidden="1" x14ac:dyDescent="0.3">
      <c r="A3764" t="s">
        <v>15697</v>
      </c>
      <c r="B3764" t="s">
        <v>15698</v>
      </c>
      <c r="C3764" s="1" t="str">
        <f t="shared" si="628"/>
        <v>21:0508</v>
      </c>
      <c r="D3764" s="1" t="str">
        <f t="shared" si="635"/>
        <v>21:0169</v>
      </c>
      <c r="E3764" t="s">
        <v>15699</v>
      </c>
      <c r="F3764" t="s">
        <v>15700</v>
      </c>
      <c r="H3764">
        <v>54.473545899999998</v>
      </c>
      <c r="I3764">
        <v>-63.076957299999997</v>
      </c>
      <c r="J3764" s="1" t="str">
        <f t="shared" si="636"/>
        <v>NGR lake sediment grab sample</v>
      </c>
      <c r="K3764" s="1" t="str">
        <f t="shared" si="637"/>
        <v>&lt;177 micron (NGR)</v>
      </c>
      <c r="L3764">
        <v>16</v>
      </c>
      <c r="M3764" t="s">
        <v>175</v>
      </c>
      <c r="N3764">
        <v>300</v>
      </c>
      <c r="O3764" t="s">
        <v>648</v>
      </c>
      <c r="P3764" t="s">
        <v>67</v>
      </c>
      <c r="Q3764" t="s">
        <v>95</v>
      </c>
      <c r="R3764" t="s">
        <v>276</v>
      </c>
      <c r="S3764" t="s">
        <v>55</v>
      </c>
      <c r="T3764" t="s">
        <v>194</v>
      </c>
      <c r="U3764" t="s">
        <v>265</v>
      </c>
      <c r="V3764" t="s">
        <v>117</v>
      </c>
      <c r="W3764" t="s">
        <v>40</v>
      </c>
      <c r="X3764" t="s">
        <v>43</v>
      </c>
      <c r="Y3764" t="s">
        <v>39</v>
      </c>
      <c r="Z3764" t="s">
        <v>134</v>
      </c>
      <c r="AA3764" t="s">
        <v>214</v>
      </c>
      <c r="AB3764" t="s">
        <v>403</v>
      </c>
      <c r="AC3764" t="s">
        <v>57</v>
      </c>
      <c r="AD3764" t="s">
        <v>58</v>
      </c>
    </row>
    <row r="3765" spans="1:30" hidden="1" x14ac:dyDescent="0.3">
      <c r="A3765" t="s">
        <v>15701</v>
      </c>
      <c r="B3765" t="s">
        <v>15702</v>
      </c>
      <c r="C3765" s="1" t="str">
        <f t="shared" si="628"/>
        <v>21:0508</v>
      </c>
      <c r="D3765" s="1" t="str">
        <f t="shared" si="635"/>
        <v>21:0169</v>
      </c>
      <c r="E3765" t="s">
        <v>15703</v>
      </c>
      <c r="F3765" t="s">
        <v>15704</v>
      </c>
      <c r="H3765">
        <v>54.468061599999999</v>
      </c>
      <c r="I3765">
        <v>-63.145680800000001</v>
      </c>
      <c r="J3765" s="1" t="str">
        <f t="shared" si="636"/>
        <v>NGR lake sediment grab sample</v>
      </c>
      <c r="K3765" s="1" t="str">
        <f t="shared" si="637"/>
        <v>&lt;177 micron (NGR)</v>
      </c>
      <c r="L3765">
        <v>16</v>
      </c>
      <c r="M3765" t="s">
        <v>184</v>
      </c>
      <c r="N3765">
        <v>301</v>
      </c>
      <c r="O3765" t="s">
        <v>211</v>
      </c>
      <c r="P3765" t="s">
        <v>79</v>
      </c>
      <c r="Q3765" t="s">
        <v>95</v>
      </c>
      <c r="R3765" t="s">
        <v>145</v>
      </c>
      <c r="S3765" t="s">
        <v>202</v>
      </c>
      <c r="T3765" t="s">
        <v>40</v>
      </c>
      <c r="U3765" t="s">
        <v>1464</v>
      </c>
      <c r="V3765" t="s">
        <v>57</v>
      </c>
      <c r="W3765" t="s">
        <v>40</v>
      </c>
      <c r="X3765" t="s">
        <v>43</v>
      </c>
      <c r="Y3765" t="s">
        <v>39</v>
      </c>
      <c r="Z3765" t="s">
        <v>67</v>
      </c>
      <c r="AA3765" t="s">
        <v>214</v>
      </c>
      <c r="AB3765" t="s">
        <v>78</v>
      </c>
      <c r="AC3765" t="s">
        <v>233</v>
      </c>
      <c r="AD3765" t="s">
        <v>45</v>
      </c>
    </row>
    <row r="3766" spans="1:30" hidden="1" x14ac:dyDescent="0.3">
      <c r="A3766" t="s">
        <v>15705</v>
      </c>
      <c r="B3766" t="s">
        <v>15706</v>
      </c>
      <c r="C3766" s="1" t="str">
        <f t="shared" si="628"/>
        <v>21:0508</v>
      </c>
      <c r="D3766" s="1" t="str">
        <f t="shared" si="635"/>
        <v>21:0169</v>
      </c>
      <c r="E3766" t="s">
        <v>15707</v>
      </c>
      <c r="F3766" t="s">
        <v>15708</v>
      </c>
      <c r="H3766">
        <v>54.469165799999999</v>
      </c>
      <c r="I3766">
        <v>-63.211502600000003</v>
      </c>
      <c r="J3766" s="1" t="str">
        <f t="shared" si="636"/>
        <v>NGR lake sediment grab sample</v>
      </c>
      <c r="K3766" s="1" t="str">
        <f t="shared" si="637"/>
        <v>&lt;177 micron (NGR)</v>
      </c>
      <c r="L3766">
        <v>16</v>
      </c>
      <c r="M3766" t="s">
        <v>191</v>
      </c>
      <c r="N3766">
        <v>302</v>
      </c>
      <c r="O3766" t="s">
        <v>873</v>
      </c>
      <c r="P3766" t="s">
        <v>185</v>
      </c>
      <c r="Q3766" t="s">
        <v>95</v>
      </c>
      <c r="R3766" t="s">
        <v>169</v>
      </c>
      <c r="S3766" t="s">
        <v>68</v>
      </c>
      <c r="T3766" t="s">
        <v>40</v>
      </c>
      <c r="U3766" t="s">
        <v>58</v>
      </c>
      <c r="V3766" t="s">
        <v>179</v>
      </c>
      <c r="W3766" t="s">
        <v>40</v>
      </c>
      <c r="X3766" t="s">
        <v>43</v>
      </c>
      <c r="Y3766" t="s">
        <v>37</v>
      </c>
      <c r="Z3766" t="s">
        <v>134</v>
      </c>
      <c r="AA3766" t="s">
        <v>135</v>
      </c>
      <c r="AB3766" t="s">
        <v>493</v>
      </c>
      <c r="AC3766" t="s">
        <v>947</v>
      </c>
      <c r="AD3766" t="s">
        <v>196</v>
      </c>
    </row>
    <row r="3767" spans="1:30" hidden="1" x14ac:dyDescent="0.3">
      <c r="A3767" t="s">
        <v>15709</v>
      </c>
      <c r="B3767" t="s">
        <v>15710</v>
      </c>
      <c r="C3767" s="1" t="str">
        <f t="shared" si="628"/>
        <v>21:0508</v>
      </c>
      <c r="D3767" s="1" t="str">
        <f t="shared" si="635"/>
        <v>21:0169</v>
      </c>
      <c r="E3767" t="s">
        <v>15711</v>
      </c>
      <c r="F3767" t="s">
        <v>15712</v>
      </c>
      <c r="H3767">
        <v>54.468195399999999</v>
      </c>
      <c r="I3767">
        <v>-63.2483401</v>
      </c>
      <c r="J3767" s="1" t="str">
        <f t="shared" si="636"/>
        <v>NGR lake sediment grab sample</v>
      </c>
      <c r="K3767" s="1" t="str">
        <f t="shared" si="637"/>
        <v>&lt;177 micron (NGR)</v>
      </c>
      <c r="L3767">
        <v>16</v>
      </c>
      <c r="M3767" t="s">
        <v>201</v>
      </c>
      <c r="N3767">
        <v>303</v>
      </c>
      <c r="O3767" t="s">
        <v>383</v>
      </c>
      <c r="P3767" t="s">
        <v>92</v>
      </c>
      <c r="Q3767" t="s">
        <v>39</v>
      </c>
      <c r="R3767" t="s">
        <v>119</v>
      </c>
      <c r="S3767" t="s">
        <v>39</v>
      </c>
      <c r="T3767" t="s">
        <v>194</v>
      </c>
      <c r="U3767" t="s">
        <v>103</v>
      </c>
      <c r="V3767" t="s">
        <v>117</v>
      </c>
      <c r="W3767" t="s">
        <v>117</v>
      </c>
      <c r="X3767" t="s">
        <v>43</v>
      </c>
      <c r="Y3767" t="s">
        <v>39</v>
      </c>
      <c r="Z3767" t="s">
        <v>67</v>
      </c>
      <c r="AA3767" t="s">
        <v>135</v>
      </c>
      <c r="AB3767" t="s">
        <v>10566</v>
      </c>
      <c r="AC3767" t="s">
        <v>250</v>
      </c>
      <c r="AD3767" t="s">
        <v>58</v>
      </c>
    </row>
    <row r="3768" spans="1:30" hidden="1" x14ac:dyDescent="0.3">
      <c r="A3768" t="s">
        <v>15713</v>
      </c>
      <c r="B3768" t="s">
        <v>15714</v>
      </c>
      <c r="C3768" s="1" t="str">
        <f t="shared" si="628"/>
        <v>21:0508</v>
      </c>
      <c r="D3768" s="1" t="str">
        <f t="shared" si="635"/>
        <v>21:0169</v>
      </c>
      <c r="E3768" t="s">
        <v>15715</v>
      </c>
      <c r="F3768" t="s">
        <v>15716</v>
      </c>
      <c r="H3768">
        <v>54.478177600000002</v>
      </c>
      <c r="I3768">
        <v>-63.291730700000002</v>
      </c>
      <c r="J3768" s="1" t="str">
        <f t="shared" si="636"/>
        <v>NGR lake sediment grab sample</v>
      </c>
      <c r="K3768" s="1" t="str">
        <f t="shared" si="637"/>
        <v>&lt;177 micron (NGR)</v>
      </c>
      <c r="L3768">
        <v>16</v>
      </c>
      <c r="M3768" t="s">
        <v>210</v>
      </c>
      <c r="N3768">
        <v>304</v>
      </c>
      <c r="O3768" t="s">
        <v>789</v>
      </c>
      <c r="P3768" t="s">
        <v>169</v>
      </c>
      <c r="Q3768" t="s">
        <v>95</v>
      </c>
      <c r="R3768" t="s">
        <v>36</v>
      </c>
      <c r="S3768" t="s">
        <v>153</v>
      </c>
      <c r="T3768" t="s">
        <v>40</v>
      </c>
      <c r="U3768" t="s">
        <v>93</v>
      </c>
      <c r="V3768" t="s">
        <v>974</v>
      </c>
      <c r="W3768" t="s">
        <v>40</v>
      </c>
      <c r="X3768" t="s">
        <v>339</v>
      </c>
      <c r="Y3768" t="s">
        <v>68</v>
      </c>
      <c r="Z3768" t="s">
        <v>214</v>
      </c>
      <c r="AA3768" t="s">
        <v>135</v>
      </c>
      <c r="AB3768" t="s">
        <v>6229</v>
      </c>
      <c r="AC3768" t="s">
        <v>771</v>
      </c>
      <c r="AD3768" t="s">
        <v>61</v>
      </c>
    </row>
    <row r="3769" spans="1:30" hidden="1" x14ac:dyDescent="0.3">
      <c r="A3769" t="s">
        <v>15717</v>
      </c>
      <c r="B3769" t="s">
        <v>15718</v>
      </c>
      <c r="C3769" s="1" t="str">
        <f t="shared" si="628"/>
        <v>21:0508</v>
      </c>
      <c r="D3769" s="1" t="str">
        <f t="shared" si="635"/>
        <v>21:0169</v>
      </c>
      <c r="E3769" t="s">
        <v>15719</v>
      </c>
      <c r="F3769" t="s">
        <v>15720</v>
      </c>
      <c r="H3769">
        <v>54.5001909</v>
      </c>
      <c r="I3769">
        <v>-63.342293499999997</v>
      </c>
      <c r="J3769" s="1" t="str">
        <f t="shared" si="636"/>
        <v>NGR lake sediment grab sample</v>
      </c>
      <c r="K3769" s="1" t="str">
        <f t="shared" si="637"/>
        <v>&lt;177 micron (NGR)</v>
      </c>
      <c r="L3769">
        <v>16</v>
      </c>
      <c r="M3769" t="s">
        <v>221</v>
      </c>
      <c r="N3769">
        <v>305</v>
      </c>
      <c r="O3769" t="s">
        <v>423</v>
      </c>
      <c r="P3769" t="s">
        <v>185</v>
      </c>
      <c r="Q3769" t="s">
        <v>39</v>
      </c>
      <c r="R3769" t="s">
        <v>176</v>
      </c>
      <c r="S3769" t="s">
        <v>68</v>
      </c>
      <c r="T3769" t="s">
        <v>40</v>
      </c>
      <c r="U3769" t="s">
        <v>1241</v>
      </c>
      <c r="V3769" t="s">
        <v>233</v>
      </c>
      <c r="W3769" t="s">
        <v>40</v>
      </c>
      <c r="X3769" t="s">
        <v>43</v>
      </c>
      <c r="Y3769" t="s">
        <v>39</v>
      </c>
      <c r="Z3769" t="s">
        <v>134</v>
      </c>
      <c r="AA3769" t="s">
        <v>214</v>
      </c>
      <c r="AB3769" t="s">
        <v>164</v>
      </c>
      <c r="AC3769" t="s">
        <v>461</v>
      </c>
      <c r="AD3769" t="s">
        <v>83</v>
      </c>
    </row>
    <row r="3770" spans="1:30" hidden="1" x14ac:dyDescent="0.3">
      <c r="A3770" t="s">
        <v>15721</v>
      </c>
      <c r="B3770" t="s">
        <v>15722</v>
      </c>
      <c r="C3770" s="1" t="str">
        <f t="shared" si="628"/>
        <v>21:0508</v>
      </c>
      <c r="D3770" s="1" t="str">
        <f t="shared" si="635"/>
        <v>21:0169</v>
      </c>
      <c r="E3770" t="s">
        <v>15723</v>
      </c>
      <c r="F3770" t="s">
        <v>15724</v>
      </c>
      <c r="H3770">
        <v>54.490735700000002</v>
      </c>
      <c r="I3770">
        <v>-63.432462299999997</v>
      </c>
      <c r="J3770" s="1" t="str">
        <f t="shared" si="636"/>
        <v>NGR lake sediment grab sample</v>
      </c>
      <c r="K3770" s="1" t="str">
        <f t="shared" si="637"/>
        <v>&lt;177 micron (NGR)</v>
      </c>
      <c r="L3770">
        <v>16</v>
      </c>
      <c r="M3770" t="s">
        <v>230</v>
      </c>
      <c r="N3770">
        <v>306</v>
      </c>
      <c r="O3770" t="s">
        <v>257</v>
      </c>
      <c r="P3770" t="s">
        <v>92</v>
      </c>
      <c r="Q3770" t="s">
        <v>95</v>
      </c>
      <c r="R3770" t="s">
        <v>176</v>
      </c>
      <c r="S3770" t="s">
        <v>38</v>
      </c>
      <c r="T3770" t="s">
        <v>194</v>
      </c>
      <c r="U3770" t="s">
        <v>4002</v>
      </c>
      <c r="V3770" t="s">
        <v>133</v>
      </c>
      <c r="W3770" t="s">
        <v>194</v>
      </c>
      <c r="X3770" t="s">
        <v>179</v>
      </c>
      <c r="Y3770" t="s">
        <v>136</v>
      </c>
      <c r="Z3770" t="s">
        <v>35</v>
      </c>
      <c r="AA3770" t="s">
        <v>214</v>
      </c>
      <c r="AB3770" t="s">
        <v>35</v>
      </c>
      <c r="AC3770" t="s">
        <v>233</v>
      </c>
      <c r="AD3770" t="s">
        <v>258</v>
      </c>
    </row>
    <row r="3771" spans="1:30" hidden="1" x14ac:dyDescent="0.3">
      <c r="A3771" t="s">
        <v>15725</v>
      </c>
      <c r="B3771" t="s">
        <v>15726</v>
      </c>
      <c r="C3771" s="1" t="str">
        <f t="shared" si="628"/>
        <v>21:0508</v>
      </c>
      <c r="D3771" s="1" t="str">
        <f t="shared" si="635"/>
        <v>21:0169</v>
      </c>
      <c r="E3771" t="s">
        <v>15727</v>
      </c>
      <c r="F3771" t="s">
        <v>15728</v>
      </c>
      <c r="H3771">
        <v>54.148171300000001</v>
      </c>
      <c r="I3771">
        <v>-63.759448800000001</v>
      </c>
      <c r="J3771" s="1" t="str">
        <f t="shared" si="636"/>
        <v>NGR lake sediment grab sample</v>
      </c>
      <c r="K3771" s="1" t="str">
        <f t="shared" si="637"/>
        <v>&lt;177 micron (NGR)</v>
      </c>
      <c r="L3771">
        <v>16</v>
      </c>
      <c r="M3771" t="s">
        <v>238</v>
      </c>
      <c r="N3771">
        <v>307</v>
      </c>
      <c r="O3771" t="s">
        <v>61</v>
      </c>
      <c r="P3771" t="s">
        <v>202</v>
      </c>
      <c r="Q3771" t="s">
        <v>95</v>
      </c>
      <c r="R3771" t="s">
        <v>202</v>
      </c>
      <c r="S3771" t="s">
        <v>38</v>
      </c>
      <c r="T3771" t="s">
        <v>194</v>
      </c>
      <c r="U3771" t="s">
        <v>8118</v>
      </c>
      <c r="V3771" t="s">
        <v>352</v>
      </c>
      <c r="W3771" t="s">
        <v>117</v>
      </c>
      <c r="X3771" t="s">
        <v>70</v>
      </c>
      <c r="Y3771" t="s">
        <v>136</v>
      </c>
      <c r="Z3771" t="s">
        <v>135</v>
      </c>
      <c r="AA3771" t="s">
        <v>44</v>
      </c>
      <c r="AB3771" t="s">
        <v>671</v>
      </c>
      <c r="AC3771" t="s">
        <v>55</v>
      </c>
      <c r="AD3771" t="s">
        <v>83</v>
      </c>
    </row>
    <row r="3772" spans="1:30" hidden="1" x14ac:dyDescent="0.3">
      <c r="A3772" t="s">
        <v>15729</v>
      </c>
      <c r="B3772" t="s">
        <v>15730</v>
      </c>
      <c r="C3772" s="1" t="str">
        <f t="shared" si="628"/>
        <v>21:0508</v>
      </c>
      <c r="D3772" s="1" t="str">
        <f t="shared" si="635"/>
        <v>21:0169</v>
      </c>
      <c r="E3772" t="s">
        <v>15731</v>
      </c>
      <c r="F3772" t="s">
        <v>15732</v>
      </c>
      <c r="H3772">
        <v>54.400294500000001</v>
      </c>
      <c r="I3772">
        <v>-63.9771365</v>
      </c>
      <c r="J3772" s="1" t="str">
        <f t="shared" si="636"/>
        <v>NGR lake sediment grab sample</v>
      </c>
      <c r="K3772" s="1" t="str">
        <f t="shared" si="637"/>
        <v>&lt;177 micron (NGR)</v>
      </c>
      <c r="L3772">
        <v>16</v>
      </c>
      <c r="M3772" t="s">
        <v>246</v>
      </c>
      <c r="N3772">
        <v>308</v>
      </c>
      <c r="O3772" t="s">
        <v>257</v>
      </c>
      <c r="P3772" t="s">
        <v>38</v>
      </c>
      <c r="Q3772" t="s">
        <v>95</v>
      </c>
      <c r="R3772" t="s">
        <v>153</v>
      </c>
      <c r="S3772" t="s">
        <v>136</v>
      </c>
      <c r="T3772" t="s">
        <v>40</v>
      </c>
      <c r="U3772" t="s">
        <v>760</v>
      </c>
      <c r="V3772" t="s">
        <v>57</v>
      </c>
      <c r="W3772" t="s">
        <v>40</v>
      </c>
      <c r="X3772" t="s">
        <v>43</v>
      </c>
      <c r="Y3772" t="s">
        <v>39</v>
      </c>
      <c r="Z3772" t="s">
        <v>35</v>
      </c>
      <c r="AA3772" t="s">
        <v>204</v>
      </c>
      <c r="AB3772" t="s">
        <v>2787</v>
      </c>
      <c r="AC3772" t="s">
        <v>60</v>
      </c>
      <c r="AD3772" t="s">
        <v>478</v>
      </c>
    </row>
    <row r="3773" spans="1:30" hidden="1" x14ac:dyDescent="0.3">
      <c r="A3773" t="s">
        <v>15733</v>
      </c>
      <c r="B3773" t="s">
        <v>15734</v>
      </c>
      <c r="C3773" s="1" t="str">
        <f t="shared" si="628"/>
        <v>21:0508</v>
      </c>
      <c r="D3773" s="1" t="str">
        <f t="shared" si="635"/>
        <v>21:0169</v>
      </c>
      <c r="E3773" t="s">
        <v>15735</v>
      </c>
      <c r="F3773" t="s">
        <v>15736</v>
      </c>
      <c r="H3773">
        <v>54.337851700000002</v>
      </c>
      <c r="I3773">
        <v>-63.950082899999998</v>
      </c>
      <c r="J3773" s="1" t="str">
        <f t="shared" si="636"/>
        <v>NGR lake sediment grab sample</v>
      </c>
      <c r="K3773" s="1" t="str">
        <f t="shared" si="637"/>
        <v>&lt;177 micron (NGR)</v>
      </c>
      <c r="L3773">
        <v>17</v>
      </c>
      <c r="M3773" t="s">
        <v>34</v>
      </c>
      <c r="N3773">
        <v>309</v>
      </c>
      <c r="O3773" t="s">
        <v>1241</v>
      </c>
      <c r="P3773" t="s">
        <v>79</v>
      </c>
      <c r="Q3773" t="s">
        <v>95</v>
      </c>
      <c r="R3773" t="s">
        <v>185</v>
      </c>
      <c r="S3773" t="s">
        <v>37</v>
      </c>
      <c r="T3773" t="s">
        <v>40</v>
      </c>
      <c r="U3773" t="s">
        <v>613</v>
      </c>
      <c r="V3773" t="s">
        <v>920</v>
      </c>
      <c r="W3773" t="s">
        <v>40</v>
      </c>
      <c r="X3773" t="s">
        <v>43</v>
      </c>
      <c r="Y3773" t="s">
        <v>39</v>
      </c>
      <c r="Z3773" t="s">
        <v>67</v>
      </c>
      <c r="AA3773" t="s">
        <v>258</v>
      </c>
      <c r="AB3773" t="s">
        <v>1259</v>
      </c>
      <c r="AC3773" t="s">
        <v>167</v>
      </c>
      <c r="AD3773" t="s">
        <v>45</v>
      </c>
    </row>
    <row r="3774" spans="1:30" hidden="1" x14ac:dyDescent="0.3">
      <c r="A3774" t="s">
        <v>15737</v>
      </c>
      <c r="B3774" t="s">
        <v>15738</v>
      </c>
      <c r="C3774" s="1" t="str">
        <f t="shared" si="628"/>
        <v>21:0508</v>
      </c>
      <c r="D3774" s="1" t="str">
        <f t="shared" si="635"/>
        <v>21:0169</v>
      </c>
      <c r="E3774" t="s">
        <v>15739</v>
      </c>
      <c r="F3774" t="s">
        <v>15740</v>
      </c>
      <c r="H3774">
        <v>54.368385400000001</v>
      </c>
      <c r="I3774">
        <v>-63.950540099999998</v>
      </c>
      <c r="J3774" s="1" t="str">
        <f t="shared" si="636"/>
        <v>NGR lake sediment grab sample</v>
      </c>
      <c r="K3774" s="1" t="str">
        <f t="shared" si="637"/>
        <v>&lt;177 micron (NGR)</v>
      </c>
      <c r="L3774">
        <v>17</v>
      </c>
      <c r="M3774" t="s">
        <v>76</v>
      </c>
      <c r="N3774">
        <v>310</v>
      </c>
      <c r="O3774" t="s">
        <v>2585</v>
      </c>
      <c r="P3774" t="s">
        <v>119</v>
      </c>
      <c r="Q3774" t="s">
        <v>95</v>
      </c>
      <c r="R3774" t="s">
        <v>176</v>
      </c>
      <c r="S3774" t="s">
        <v>131</v>
      </c>
      <c r="T3774" t="s">
        <v>194</v>
      </c>
      <c r="U3774" t="s">
        <v>3116</v>
      </c>
      <c r="V3774" t="s">
        <v>818</v>
      </c>
      <c r="W3774" t="s">
        <v>40</v>
      </c>
      <c r="X3774" t="s">
        <v>179</v>
      </c>
      <c r="Y3774" t="s">
        <v>136</v>
      </c>
      <c r="Z3774" t="s">
        <v>258</v>
      </c>
      <c r="AA3774" t="s">
        <v>258</v>
      </c>
      <c r="AB3774" t="s">
        <v>377</v>
      </c>
      <c r="AC3774" t="s">
        <v>714</v>
      </c>
      <c r="AD3774" t="s">
        <v>478</v>
      </c>
    </row>
    <row r="3775" spans="1:30" hidden="1" x14ac:dyDescent="0.3">
      <c r="A3775" t="s">
        <v>15741</v>
      </c>
      <c r="B3775" t="s">
        <v>15742</v>
      </c>
      <c r="C3775" s="1" t="str">
        <f t="shared" si="628"/>
        <v>21:0508</v>
      </c>
      <c r="D3775" s="1" t="str">
        <f t="shared" si="635"/>
        <v>21:0169</v>
      </c>
      <c r="E3775" t="s">
        <v>15735</v>
      </c>
      <c r="F3775" t="s">
        <v>15743</v>
      </c>
      <c r="H3775">
        <v>54.337851700000002</v>
      </c>
      <c r="I3775">
        <v>-63.950082899999998</v>
      </c>
      <c r="J3775" s="1" t="str">
        <f t="shared" si="636"/>
        <v>NGR lake sediment grab sample</v>
      </c>
      <c r="K3775" s="1" t="str">
        <f t="shared" si="637"/>
        <v>&lt;177 micron (NGR)</v>
      </c>
      <c r="L3775">
        <v>17</v>
      </c>
      <c r="M3775" t="s">
        <v>65</v>
      </c>
      <c r="N3775">
        <v>311</v>
      </c>
      <c r="O3775" t="s">
        <v>257</v>
      </c>
      <c r="P3775" t="s">
        <v>79</v>
      </c>
      <c r="Q3775" t="s">
        <v>95</v>
      </c>
      <c r="R3775" t="s">
        <v>193</v>
      </c>
      <c r="S3775" t="s">
        <v>136</v>
      </c>
      <c r="T3775" t="s">
        <v>40</v>
      </c>
      <c r="U3775" t="s">
        <v>45</v>
      </c>
      <c r="V3775" t="s">
        <v>144</v>
      </c>
      <c r="W3775" t="s">
        <v>117</v>
      </c>
      <c r="X3775" t="s">
        <v>43</v>
      </c>
      <c r="Y3775" t="s">
        <v>39</v>
      </c>
      <c r="Z3775" t="s">
        <v>67</v>
      </c>
      <c r="AA3775" t="s">
        <v>44</v>
      </c>
      <c r="AB3775" t="s">
        <v>329</v>
      </c>
      <c r="AC3775" t="s">
        <v>70</v>
      </c>
      <c r="AD3775" t="s">
        <v>314</v>
      </c>
    </row>
    <row r="3776" spans="1:30" hidden="1" x14ac:dyDescent="0.3">
      <c r="A3776" t="s">
        <v>15744</v>
      </c>
      <c r="B3776" t="s">
        <v>15745</v>
      </c>
      <c r="C3776" s="1" t="str">
        <f t="shared" si="628"/>
        <v>21:0508</v>
      </c>
      <c r="D3776" s="1" t="str">
        <f t="shared" si="635"/>
        <v>21:0169</v>
      </c>
      <c r="E3776" t="s">
        <v>15735</v>
      </c>
      <c r="F3776" t="s">
        <v>15746</v>
      </c>
      <c r="H3776">
        <v>54.337851700000002</v>
      </c>
      <c r="I3776">
        <v>-63.950082899999998</v>
      </c>
      <c r="J3776" s="1" t="str">
        <f t="shared" si="636"/>
        <v>NGR lake sediment grab sample</v>
      </c>
      <c r="K3776" s="1" t="str">
        <f t="shared" si="637"/>
        <v>&lt;177 micron (NGR)</v>
      </c>
      <c r="L3776">
        <v>17</v>
      </c>
      <c r="M3776" t="s">
        <v>52</v>
      </c>
      <c r="N3776">
        <v>312</v>
      </c>
      <c r="O3776" t="s">
        <v>391</v>
      </c>
      <c r="P3776" t="s">
        <v>79</v>
      </c>
      <c r="Q3776" t="s">
        <v>95</v>
      </c>
      <c r="R3776" t="s">
        <v>185</v>
      </c>
      <c r="S3776" t="s">
        <v>136</v>
      </c>
      <c r="T3776" t="s">
        <v>194</v>
      </c>
      <c r="U3776" t="s">
        <v>613</v>
      </c>
      <c r="V3776" t="s">
        <v>248</v>
      </c>
      <c r="W3776" t="s">
        <v>194</v>
      </c>
      <c r="X3776" t="s">
        <v>43</v>
      </c>
      <c r="Y3776" t="s">
        <v>39</v>
      </c>
      <c r="Z3776" t="s">
        <v>67</v>
      </c>
      <c r="AA3776" t="s">
        <v>258</v>
      </c>
      <c r="AB3776" t="s">
        <v>837</v>
      </c>
      <c r="AC3776" t="s">
        <v>47</v>
      </c>
      <c r="AD3776" t="s">
        <v>314</v>
      </c>
    </row>
    <row r="3777" spans="1:30" hidden="1" x14ac:dyDescent="0.3">
      <c r="A3777" t="s">
        <v>15747</v>
      </c>
      <c r="B3777" t="s">
        <v>15748</v>
      </c>
      <c r="C3777" s="1" t="str">
        <f t="shared" si="628"/>
        <v>21:0508</v>
      </c>
      <c r="D3777" s="1" t="str">
        <f t="shared" si="635"/>
        <v>21:0169</v>
      </c>
      <c r="E3777" t="s">
        <v>15749</v>
      </c>
      <c r="F3777" t="s">
        <v>15750</v>
      </c>
      <c r="H3777">
        <v>54.2963734</v>
      </c>
      <c r="I3777">
        <v>-63.983223299999999</v>
      </c>
      <c r="J3777" s="1" t="str">
        <f t="shared" si="636"/>
        <v>NGR lake sediment grab sample</v>
      </c>
      <c r="K3777" s="1" t="str">
        <f t="shared" si="637"/>
        <v>&lt;177 micron (NGR)</v>
      </c>
      <c r="L3777">
        <v>17</v>
      </c>
      <c r="M3777" t="s">
        <v>91</v>
      </c>
      <c r="N3777">
        <v>313</v>
      </c>
      <c r="O3777" t="s">
        <v>5778</v>
      </c>
      <c r="P3777" t="s">
        <v>185</v>
      </c>
      <c r="Q3777" t="s">
        <v>95</v>
      </c>
      <c r="R3777" t="s">
        <v>193</v>
      </c>
      <c r="S3777" t="s">
        <v>38</v>
      </c>
      <c r="T3777" t="s">
        <v>194</v>
      </c>
      <c r="U3777" t="s">
        <v>354</v>
      </c>
      <c r="V3777" t="s">
        <v>620</v>
      </c>
      <c r="W3777" t="s">
        <v>194</v>
      </c>
      <c r="X3777" t="s">
        <v>43</v>
      </c>
      <c r="Y3777" t="s">
        <v>55</v>
      </c>
      <c r="Z3777" t="s">
        <v>204</v>
      </c>
      <c r="AA3777" t="s">
        <v>83</v>
      </c>
      <c r="AB3777" t="s">
        <v>554</v>
      </c>
      <c r="AC3777" t="s">
        <v>42</v>
      </c>
      <c r="AD3777" t="s">
        <v>241</v>
      </c>
    </row>
    <row r="3778" spans="1:30" hidden="1" x14ac:dyDescent="0.3">
      <c r="A3778" t="s">
        <v>15751</v>
      </c>
      <c r="B3778" t="s">
        <v>15752</v>
      </c>
      <c r="C3778" s="1" t="str">
        <f t="shared" si="628"/>
        <v>21:0508</v>
      </c>
      <c r="D3778" s="1" t="str">
        <f t="shared" si="635"/>
        <v>21:0169</v>
      </c>
      <c r="E3778" t="s">
        <v>15753</v>
      </c>
      <c r="F3778" t="s">
        <v>15754</v>
      </c>
      <c r="H3778">
        <v>54.2722768</v>
      </c>
      <c r="I3778">
        <v>-63.960032499999997</v>
      </c>
      <c r="J3778" s="1" t="str">
        <f t="shared" si="636"/>
        <v>NGR lake sediment grab sample</v>
      </c>
      <c r="K3778" s="1" t="str">
        <f t="shared" si="637"/>
        <v>&lt;177 micron (NGR)</v>
      </c>
      <c r="L3778">
        <v>17</v>
      </c>
      <c r="M3778" t="s">
        <v>102</v>
      </c>
      <c r="N3778">
        <v>314</v>
      </c>
      <c r="O3778" t="s">
        <v>211</v>
      </c>
      <c r="P3778" t="s">
        <v>153</v>
      </c>
      <c r="Q3778" t="s">
        <v>39</v>
      </c>
      <c r="R3778" t="s">
        <v>176</v>
      </c>
      <c r="S3778" t="s">
        <v>136</v>
      </c>
      <c r="T3778" t="s">
        <v>194</v>
      </c>
      <c r="U3778" t="s">
        <v>1139</v>
      </c>
      <c r="V3778" t="s">
        <v>233</v>
      </c>
      <c r="W3778" t="s">
        <v>40</v>
      </c>
      <c r="X3778" t="s">
        <v>43</v>
      </c>
      <c r="Y3778" t="s">
        <v>39</v>
      </c>
      <c r="Z3778" t="s">
        <v>67</v>
      </c>
      <c r="AA3778" t="s">
        <v>44</v>
      </c>
      <c r="AB3778" t="s">
        <v>416</v>
      </c>
      <c r="AC3778" t="s">
        <v>179</v>
      </c>
      <c r="AD3778" t="s">
        <v>241</v>
      </c>
    </row>
    <row r="3779" spans="1:30" hidden="1" x14ac:dyDescent="0.3">
      <c r="A3779" t="s">
        <v>15755</v>
      </c>
      <c r="B3779" t="s">
        <v>15756</v>
      </c>
      <c r="C3779" s="1" t="str">
        <f t="shared" si="628"/>
        <v>21:0508</v>
      </c>
      <c r="D3779" s="1" t="str">
        <f t="shared" si="635"/>
        <v>21:0169</v>
      </c>
      <c r="E3779" t="s">
        <v>15757</v>
      </c>
      <c r="F3779" t="s">
        <v>15758</v>
      </c>
      <c r="H3779">
        <v>54.233325700000002</v>
      </c>
      <c r="I3779">
        <v>-63.899433299999998</v>
      </c>
      <c r="J3779" s="1" t="str">
        <f t="shared" si="636"/>
        <v>NGR lake sediment grab sample</v>
      </c>
      <c r="K3779" s="1" t="str">
        <f t="shared" si="637"/>
        <v>&lt;177 micron (NGR)</v>
      </c>
      <c r="L3779">
        <v>17</v>
      </c>
      <c r="M3779" t="s">
        <v>113</v>
      </c>
      <c r="N3779">
        <v>315</v>
      </c>
      <c r="O3779" t="s">
        <v>45</v>
      </c>
      <c r="P3779" t="s">
        <v>193</v>
      </c>
      <c r="Q3779" t="s">
        <v>95</v>
      </c>
      <c r="R3779" t="s">
        <v>193</v>
      </c>
      <c r="S3779" t="s">
        <v>136</v>
      </c>
      <c r="T3779" t="s">
        <v>117</v>
      </c>
      <c r="U3779" t="s">
        <v>511</v>
      </c>
      <c r="V3779" t="s">
        <v>57</v>
      </c>
      <c r="W3779" t="s">
        <v>194</v>
      </c>
      <c r="X3779" t="s">
        <v>43</v>
      </c>
      <c r="Y3779" t="s">
        <v>39</v>
      </c>
      <c r="Z3779" t="s">
        <v>35</v>
      </c>
      <c r="AA3779" t="s">
        <v>314</v>
      </c>
      <c r="AB3779" t="s">
        <v>66</v>
      </c>
      <c r="AC3779" t="s">
        <v>57</v>
      </c>
      <c r="AD3779" t="s">
        <v>83</v>
      </c>
    </row>
    <row r="3780" spans="1:30" hidden="1" x14ac:dyDescent="0.3">
      <c r="A3780" t="s">
        <v>15759</v>
      </c>
      <c r="B3780" t="s">
        <v>15760</v>
      </c>
      <c r="C3780" s="1" t="str">
        <f t="shared" si="628"/>
        <v>21:0508</v>
      </c>
      <c r="D3780" s="1" t="str">
        <f t="shared" si="635"/>
        <v>21:0169</v>
      </c>
      <c r="E3780" t="s">
        <v>15761</v>
      </c>
      <c r="F3780" t="s">
        <v>15762</v>
      </c>
      <c r="H3780">
        <v>54.210510800000002</v>
      </c>
      <c r="I3780">
        <v>-63.896297300000001</v>
      </c>
      <c r="J3780" s="1" t="str">
        <f t="shared" si="636"/>
        <v>NGR lake sediment grab sample</v>
      </c>
      <c r="K3780" s="1" t="str">
        <f t="shared" si="637"/>
        <v>&lt;177 micron (NGR)</v>
      </c>
      <c r="L3780">
        <v>17</v>
      </c>
      <c r="M3780" t="s">
        <v>127</v>
      </c>
      <c r="N3780">
        <v>316</v>
      </c>
      <c r="O3780" t="s">
        <v>665</v>
      </c>
      <c r="P3780" t="s">
        <v>119</v>
      </c>
      <c r="Q3780" t="s">
        <v>95</v>
      </c>
      <c r="R3780" t="s">
        <v>202</v>
      </c>
      <c r="S3780" t="s">
        <v>92</v>
      </c>
      <c r="T3780" t="s">
        <v>194</v>
      </c>
      <c r="U3780" t="s">
        <v>4615</v>
      </c>
      <c r="V3780" t="s">
        <v>461</v>
      </c>
      <c r="W3780" t="s">
        <v>194</v>
      </c>
      <c r="X3780" t="s">
        <v>43</v>
      </c>
      <c r="Y3780" t="s">
        <v>37</v>
      </c>
      <c r="Z3780" t="s">
        <v>204</v>
      </c>
      <c r="AA3780" t="s">
        <v>83</v>
      </c>
      <c r="AB3780" t="s">
        <v>1285</v>
      </c>
      <c r="AC3780" t="s">
        <v>70</v>
      </c>
      <c r="AD3780" t="s">
        <v>241</v>
      </c>
    </row>
    <row r="3781" spans="1:30" hidden="1" x14ac:dyDescent="0.3">
      <c r="A3781" t="s">
        <v>15763</v>
      </c>
      <c r="B3781" t="s">
        <v>15764</v>
      </c>
      <c r="C3781" s="1" t="str">
        <f t="shared" si="628"/>
        <v>21:0508</v>
      </c>
      <c r="D3781" s="1" t="str">
        <f t="shared" si="635"/>
        <v>21:0169</v>
      </c>
      <c r="E3781" t="s">
        <v>15765</v>
      </c>
      <c r="F3781" t="s">
        <v>15766</v>
      </c>
      <c r="H3781">
        <v>54.177697600000002</v>
      </c>
      <c r="I3781">
        <v>-63.849436699999998</v>
      </c>
      <c r="J3781" s="1" t="str">
        <f t="shared" si="636"/>
        <v>NGR lake sediment grab sample</v>
      </c>
      <c r="K3781" s="1" t="str">
        <f t="shared" si="637"/>
        <v>&lt;177 micron (NGR)</v>
      </c>
      <c r="L3781">
        <v>17</v>
      </c>
      <c r="M3781" t="s">
        <v>142</v>
      </c>
      <c r="N3781">
        <v>317</v>
      </c>
      <c r="O3781" t="s">
        <v>423</v>
      </c>
      <c r="P3781" t="s">
        <v>119</v>
      </c>
      <c r="Q3781" t="s">
        <v>95</v>
      </c>
      <c r="R3781" t="s">
        <v>193</v>
      </c>
      <c r="S3781" t="s">
        <v>55</v>
      </c>
      <c r="T3781" t="s">
        <v>117</v>
      </c>
      <c r="U3781" t="s">
        <v>66</v>
      </c>
      <c r="V3781" t="s">
        <v>398</v>
      </c>
      <c r="W3781" t="s">
        <v>649</v>
      </c>
      <c r="X3781" t="s">
        <v>43</v>
      </c>
      <c r="Y3781" t="s">
        <v>95</v>
      </c>
      <c r="Z3781" t="s">
        <v>67</v>
      </c>
      <c r="AA3781" t="s">
        <v>258</v>
      </c>
      <c r="AB3781" t="s">
        <v>3017</v>
      </c>
      <c r="AC3781" t="s">
        <v>239</v>
      </c>
      <c r="AD3781" t="s">
        <v>135</v>
      </c>
    </row>
    <row r="3782" spans="1:30" hidden="1" x14ac:dyDescent="0.3">
      <c r="A3782" t="s">
        <v>15767</v>
      </c>
      <c r="B3782" t="s">
        <v>15768</v>
      </c>
      <c r="C3782" s="1" t="str">
        <f t="shared" si="628"/>
        <v>21:0508</v>
      </c>
      <c r="D3782" s="1" t="str">
        <f t="shared" si="635"/>
        <v>21:0169</v>
      </c>
      <c r="E3782" t="s">
        <v>15769</v>
      </c>
      <c r="F3782" t="s">
        <v>15770</v>
      </c>
      <c r="H3782">
        <v>54.249915999999999</v>
      </c>
      <c r="I3782">
        <v>-63.874625199999997</v>
      </c>
      <c r="J3782" s="1" t="str">
        <f t="shared" si="636"/>
        <v>NGR lake sediment grab sample</v>
      </c>
      <c r="K3782" s="1" t="str">
        <f t="shared" si="637"/>
        <v>&lt;177 micron (NGR)</v>
      </c>
      <c r="L3782">
        <v>17</v>
      </c>
      <c r="M3782" t="s">
        <v>150</v>
      </c>
      <c r="N3782">
        <v>318</v>
      </c>
      <c r="O3782" t="s">
        <v>44</v>
      </c>
      <c r="P3782" t="s">
        <v>36</v>
      </c>
      <c r="Q3782" t="s">
        <v>95</v>
      </c>
      <c r="R3782" t="s">
        <v>185</v>
      </c>
      <c r="S3782" t="s">
        <v>38</v>
      </c>
      <c r="T3782" t="s">
        <v>194</v>
      </c>
      <c r="U3782" t="s">
        <v>449</v>
      </c>
      <c r="V3782" t="s">
        <v>167</v>
      </c>
      <c r="W3782" t="s">
        <v>117</v>
      </c>
      <c r="X3782" t="s">
        <v>43</v>
      </c>
      <c r="Y3782" t="s">
        <v>37</v>
      </c>
      <c r="Z3782" t="s">
        <v>35</v>
      </c>
      <c r="AA3782" t="s">
        <v>83</v>
      </c>
      <c r="AB3782" t="s">
        <v>437</v>
      </c>
      <c r="AC3782" t="s">
        <v>179</v>
      </c>
      <c r="AD3782" t="s">
        <v>155</v>
      </c>
    </row>
    <row r="3783" spans="1:30" hidden="1" x14ac:dyDescent="0.3">
      <c r="A3783" t="s">
        <v>15771</v>
      </c>
      <c r="B3783" t="s">
        <v>15772</v>
      </c>
      <c r="C3783" s="1" t="str">
        <f t="shared" si="628"/>
        <v>21:0508</v>
      </c>
      <c r="D3783" s="1" t="str">
        <f>HYPERLINK("http://geochem.nrcan.gc.ca/cdogs/content/svy/svy_e.htm", "")</f>
        <v/>
      </c>
      <c r="G3783" s="1" t="str">
        <f>HYPERLINK("http://geochem.nrcan.gc.ca/cdogs/content/cr_/cr_00047_e.htm", "47")</f>
        <v>47</v>
      </c>
      <c r="J3783" t="s">
        <v>161</v>
      </c>
      <c r="K3783" t="s">
        <v>162</v>
      </c>
      <c r="L3783">
        <v>17</v>
      </c>
      <c r="M3783" t="s">
        <v>163</v>
      </c>
      <c r="N3783">
        <v>319</v>
      </c>
      <c r="O3783" t="s">
        <v>823</v>
      </c>
      <c r="P3783" t="s">
        <v>397</v>
      </c>
      <c r="Q3783" t="s">
        <v>176</v>
      </c>
      <c r="R3783" t="s">
        <v>256</v>
      </c>
      <c r="S3783" t="s">
        <v>119</v>
      </c>
      <c r="T3783" t="s">
        <v>40</v>
      </c>
      <c r="U3783" t="s">
        <v>12591</v>
      </c>
      <c r="V3783" t="s">
        <v>935</v>
      </c>
      <c r="W3783" t="s">
        <v>40</v>
      </c>
      <c r="X3783" t="s">
        <v>1085</v>
      </c>
      <c r="Y3783" t="s">
        <v>131</v>
      </c>
      <c r="Z3783" t="s">
        <v>337</v>
      </c>
      <c r="AA3783" t="s">
        <v>214</v>
      </c>
      <c r="AB3783" t="s">
        <v>1927</v>
      </c>
      <c r="AC3783" t="s">
        <v>9680</v>
      </c>
      <c r="AD3783" t="s">
        <v>2423</v>
      </c>
    </row>
    <row r="3784" spans="1:30" hidden="1" x14ac:dyDescent="0.3">
      <c r="A3784" t="s">
        <v>15773</v>
      </c>
      <c r="B3784" t="s">
        <v>15774</v>
      </c>
      <c r="C3784" s="1" t="str">
        <f t="shared" si="628"/>
        <v>21:0508</v>
      </c>
      <c r="D3784" s="1" t="str">
        <f t="shared" ref="D3784:D3794" si="638">HYPERLINK("http://geochem.nrcan.gc.ca/cdogs/content/svy/svy210169_e.htm", "21:0169")</f>
        <v>21:0169</v>
      </c>
      <c r="E3784" t="s">
        <v>15775</v>
      </c>
      <c r="F3784" t="s">
        <v>15776</v>
      </c>
      <c r="H3784">
        <v>54.256378400000003</v>
      </c>
      <c r="I3784">
        <v>-63.870709699999999</v>
      </c>
      <c r="J3784" s="1" t="str">
        <f t="shared" ref="J3784:J3794" si="639">HYPERLINK("http://geochem.nrcan.gc.ca/cdogs/content/kwd/kwd020027_e.htm", "NGR lake sediment grab sample")</f>
        <v>NGR lake sediment grab sample</v>
      </c>
      <c r="K3784" s="1" t="str">
        <f t="shared" ref="K3784:K3794" si="640">HYPERLINK("http://geochem.nrcan.gc.ca/cdogs/content/kwd/kwd080006_e.htm", "&lt;177 micron (NGR)")</f>
        <v>&lt;177 micron (NGR)</v>
      </c>
      <c r="L3784">
        <v>17</v>
      </c>
      <c r="M3784" t="s">
        <v>175</v>
      </c>
      <c r="N3784">
        <v>320</v>
      </c>
      <c r="O3784" t="s">
        <v>434</v>
      </c>
      <c r="P3784" t="s">
        <v>104</v>
      </c>
      <c r="Q3784" t="s">
        <v>95</v>
      </c>
      <c r="R3784" t="s">
        <v>36</v>
      </c>
      <c r="S3784" t="s">
        <v>67</v>
      </c>
      <c r="T3784" t="s">
        <v>94</v>
      </c>
      <c r="U3784" t="s">
        <v>12945</v>
      </c>
      <c r="V3784" t="s">
        <v>4178</v>
      </c>
      <c r="W3784" t="s">
        <v>117</v>
      </c>
      <c r="X3784" t="s">
        <v>70</v>
      </c>
      <c r="Y3784" t="s">
        <v>136</v>
      </c>
      <c r="Z3784" t="s">
        <v>58</v>
      </c>
      <c r="AA3784" t="s">
        <v>392</v>
      </c>
      <c r="AB3784" t="s">
        <v>1788</v>
      </c>
      <c r="AC3784" t="s">
        <v>598</v>
      </c>
      <c r="AD3784" t="s">
        <v>216</v>
      </c>
    </row>
    <row r="3785" spans="1:30" hidden="1" x14ac:dyDescent="0.3">
      <c r="A3785" t="s">
        <v>15777</v>
      </c>
      <c r="B3785" t="s">
        <v>15778</v>
      </c>
      <c r="C3785" s="1" t="str">
        <f t="shared" ref="C3785:C3805" si="641">HYPERLINK("http://geochem.nrcan.gc.ca/cdogs/content/bdl/bdl210508_e.htm", "21:0508")</f>
        <v>21:0508</v>
      </c>
      <c r="D3785" s="1" t="str">
        <f t="shared" si="638"/>
        <v>21:0169</v>
      </c>
      <c r="E3785" t="s">
        <v>15779</v>
      </c>
      <c r="F3785" t="s">
        <v>15780</v>
      </c>
      <c r="H3785">
        <v>54.279537900000001</v>
      </c>
      <c r="I3785">
        <v>-63.889828700000002</v>
      </c>
      <c r="J3785" s="1" t="str">
        <f t="shared" si="639"/>
        <v>NGR lake sediment grab sample</v>
      </c>
      <c r="K3785" s="1" t="str">
        <f t="shared" si="640"/>
        <v>&lt;177 micron (NGR)</v>
      </c>
      <c r="L3785">
        <v>17</v>
      </c>
      <c r="M3785" t="s">
        <v>184</v>
      </c>
      <c r="N3785">
        <v>321</v>
      </c>
      <c r="O3785" t="s">
        <v>2422</v>
      </c>
      <c r="P3785" t="s">
        <v>145</v>
      </c>
      <c r="Q3785" t="s">
        <v>95</v>
      </c>
      <c r="R3785" t="s">
        <v>185</v>
      </c>
      <c r="S3785" t="s">
        <v>119</v>
      </c>
      <c r="T3785" t="s">
        <v>117</v>
      </c>
      <c r="U3785" t="s">
        <v>4514</v>
      </c>
      <c r="V3785" t="s">
        <v>352</v>
      </c>
      <c r="W3785" t="s">
        <v>194</v>
      </c>
      <c r="X3785" t="s">
        <v>179</v>
      </c>
      <c r="Y3785" t="s">
        <v>55</v>
      </c>
      <c r="Z3785" t="s">
        <v>204</v>
      </c>
      <c r="AA3785" t="s">
        <v>392</v>
      </c>
      <c r="AB3785" t="s">
        <v>1323</v>
      </c>
      <c r="AC3785" t="s">
        <v>505</v>
      </c>
      <c r="AD3785" t="s">
        <v>115</v>
      </c>
    </row>
    <row r="3786" spans="1:30" hidden="1" x14ac:dyDescent="0.3">
      <c r="A3786" t="s">
        <v>15781</v>
      </c>
      <c r="B3786" t="s">
        <v>15782</v>
      </c>
      <c r="C3786" s="1" t="str">
        <f t="shared" si="641"/>
        <v>21:0508</v>
      </c>
      <c r="D3786" s="1" t="str">
        <f t="shared" si="638"/>
        <v>21:0169</v>
      </c>
      <c r="E3786" t="s">
        <v>15783</v>
      </c>
      <c r="F3786" t="s">
        <v>15784</v>
      </c>
      <c r="H3786">
        <v>54.295424799999999</v>
      </c>
      <c r="I3786">
        <v>-63.868876399999998</v>
      </c>
      <c r="J3786" s="1" t="str">
        <f t="shared" si="639"/>
        <v>NGR lake sediment grab sample</v>
      </c>
      <c r="K3786" s="1" t="str">
        <f t="shared" si="640"/>
        <v>&lt;177 micron (NGR)</v>
      </c>
      <c r="L3786">
        <v>17</v>
      </c>
      <c r="M3786" t="s">
        <v>191</v>
      </c>
      <c r="N3786">
        <v>322</v>
      </c>
      <c r="O3786" t="s">
        <v>4486</v>
      </c>
      <c r="P3786" t="s">
        <v>193</v>
      </c>
      <c r="Q3786" t="s">
        <v>95</v>
      </c>
      <c r="R3786" t="s">
        <v>119</v>
      </c>
      <c r="S3786" t="s">
        <v>131</v>
      </c>
      <c r="T3786" t="s">
        <v>194</v>
      </c>
      <c r="U3786" t="s">
        <v>487</v>
      </c>
      <c r="V3786" t="s">
        <v>598</v>
      </c>
      <c r="W3786" t="s">
        <v>248</v>
      </c>
      <c r="X3786" t="s">
        <v>179</v>
      </c>
      <c r="Y3786" t="s">
        <v>55</v>
      </c>
      <c r="Z3786" t="s">
        <v>214</v>
      </c>
      <c r="AA3786" t="s">
        <v>196</v>
      </c>
      <c r="AB3786" t="s">
        <v>493</v>
      </c>
      <c r="AC3786" t="s">
        <v>179</v>
      </c>
      <c r="AD3786" t="s">
        <v>61</v>
      </c>
    </row>
    <row r="3787" spans="1:30" hidden="1" x14ac:dyDescent="0.3">
      <c r="A3787" t="s">
        <v>15785</v>
      </c>
      <c r="B3787" t="s">
        <v>15786</v>
      </c>
      <c r="C3787" s="1" t="str">
        <f t="shared" si="641"/>
        <v>21:0508</v>
      </c>
      <c r="D3787" s="1" t="str">
        <f t="shared" si="638"/>
        <v>21:0169</v>
      </c>
      <c r="E3787" t="s">
        <v>15787</v>
      </c>
      <c r="F3787" t="s">
        <v>15788</v>
      </c>
      <c r="H3787">
        <v>54.307887399999998</v>
      </c>
      <c r="I3787">
        <v>-63.893636999999998</v>
      </c>
      <c r="J3787" s="1" t="str">
        <f t="shared" si="639"/>
        <v>NGR lake sediment grab sample</v>
      </c>
      <c r="K3787" s="1" t="str">
        <f t="shared" si="640"/>
        <v>&lt;177 micron (NGR)</v>
      </c>
      <c r="L3787">
        <v>17</v>
      </c>
      <c r="M3787" t="s">
        <v>201</v>
      </c>
      <c r="N3787">
        <v>323</v>
      </c>
      <c r="O3787" t="s">
        <v>155</v>
      </c>
      <c r="P3787" t="s">
        <v>67</v>
      </c>
      <c r="Q3787" t="s">
        <v>95</v>
      </c>
      <c r="R3787" t="s">
        <v>169</v>
      </c>
      <c r="S3787" t="s">
        <v>329</v>
      </c>
      <c r="T3787" t="s">
        <v>194</v>
      </c>
      <c r="U3787" t="s">
        <v>15789</v>
      </c>
      <c r="V3787" t="s">
        <v>1344</v>
      </c>
      <c r="W3787" t="s">
        <v>649</v>
      </c>
      <c r="X3787" t="s">
        <v>70</v>
      </c>
      <c r="Y3787" t="s">
        <v>55</v>
      </c>
      <c r="Z3787" t="s">
        <v>257</v>
      </c>
      <c r="AA3787" t="s">
        <v>196</v>
      </c>
      <c r="AB3787" t="s">
        <v>784</v>
      </c>
      <c r="AC3787" t="s">
        <v>57</v>
      </c>
      <c r="AD3787" t="s">
        <v>392</v>
      </c>
    </row>
    <row r="3788" spans="1:30" hidden="1" x14ac:dyDescent="0.3">
      <c r="A3788" t="s">
        <v>15790</v>
      </c>
      <c r="B3788" t="s">
        <v>15791</v>
      </c>
      <c r="C3788" s="1" t="str">
        <f t="shared" si="641"/>
        <v>21:0508</v>
      </c>
      <c r="D3788" s="1" t="str">
        <f t="shared" si="638"/>
        <v>21:0169</v>
      </c>
      <c r="E3788" t="s">
        <v>15792</v>
      </c>
      <c r="F3788" t="s">
        <v>15793</v>
      </c>
      <c r="H3788">
        <v>54.322555800000004</v>
      </c>
      <c r="I3788">
        <v>-63.862008099999997</v>
      </c>
      <c r="J3788" s="1" t="str">
        <f t="shared" si="639"/>
        <v>NGR lake sediment grab sample</v>
      </c>
      <c r="K3788" s="1" t="str">
        <f t="shared" si="640"/>
        <v>&lt;177 micron (NGR)</v>
      </c>
      <c r="L3788">
        <v>17</v>
      </c>
      <c r="M3788" t="s">
        <v>210</v>
      </c>
      <c r="N3788">
        <v>324</v>
      </c>
      <c r="O3788" t="s">
        <v>44</v>
      </c>
      <c r="P3788" t="s">
        <v>263</v>
      </c>
      <c r="Q3788" t="s">
        <v>95</v>
      </c>
      <c r="R3788" t="s">
        <v>270</v>
      </c>
      <c r="S3788" t="s">
        <v>131</v>
      </c>
      <c r="T3788" t="s">
        <v>40</v>
      </c>
      <c r="U3788" t="s">
        <v>4270</v>
      </c>
      <c r="V3788" t="s">
        <v>1598</v>
      </c>
      <c r="W3788" t="s">
        <v>117</v>
      </c>
      <c r="X3788" t="s">
        <v>43</v>
      </c>
      <c r="Y3788" t="s">
        <v>136</v>
      </c>
      <c r="Z3788" t="s">
        <v>164</v>
      </c>
      <c r="AA3788" t="s">
        <v>258</v>
      </c>
      <c r="AB3788" t="s">
        <v>992</v>
      </c>
      <c r="AC3788" t="s">
        <v>596</v>
      </c>
      <c r="AD3788" t="s">
        <v>45</v>
      </c>
    </row>
    <row r="3789" spans="1:30" hidden="1" x14ac:dyDescent="0.3">
      <c r="A3789" t="s">
        <v>15794</v>
      </c>
      <c r="B3789" t="s">
        <v>15795</v>
      </c>
      <c r="C3789" s="1" t="str">
        <f t="shared" si="641"/>
        <v>21:0508</v>
      </c>
      <c r="D3789" s="1" t="str">
        <f t="shared" si="638"/>
        <v>21:0169</v>
      </c>
      <c r="E3789" t="s">
        <v>15796</v>
      </c>
      <c r="F3789" t="s">
        <v>15797</v>
      </c>
      <c r="H3789">
        <v>54.336388800000002</v>
      </c>
      <c r="I3789">
        <v>-63.902513300000003</v>
      </c>
      <c r="J3789" s="1" t="str">
        <f t="shared" si="639"/>
        <v>NGR lake sediment grab sample</v>
      </c>
      <c r="K3789" s="1" t="str">
        <f t="shared" si="640"/>
        <v>&lt;177 micron (NGR)</v>
      </c>
      <c r="L3789">
        <v>17</v>
      </c>
      <c r="M3789" t="s">
        <v>221</v>
      </c>
      <c r="N3789">
        <v>325</v>
      </c>
      <c r="O3789" t="s">
        <v>1175</v>
      </c>
      <c r="P3789" t="s">
        <v>153</v>
      </c>
      <c r="Q3789" t="s">
        <v>95</v>
      </c>
      <c r="R3789" t="s">
        <v>185</v>
      </c>
      <c r="S3789" t="s">
        <v>119</v>
      </c>
      <c r="T3789" t="s">
        <v>40</v>
      </c>
      <c r="U3789" t="s">
        <v>1666</v>
      </c>
      <c r="V3789" t="s">
        <v>213</v>
      </c>
      <c r="W3789" t="s">
        <v>144</v>
      </c>
      <c r="X3789" t="s">
        <v>43</v>
      </c>
      <c r="Y3789" t="s">
        <v>55</v>
      </c>
      <c r="Z3789" t="s">
        <v>135</v>
      </c>
      <c r="AA3789" t="s">
        <v>58</v>
      </c>
      <c r="AB3789" t="s">
        <v>59</v>
      </c>
      <c r="AC3789" t="s">
        <v>37</v>
      </c>
      <c r="AD3789" t="s">
        <v>409</v>
      </c>
    </row>
    <row r="3790" spans="1:30" hidden="1" x14ac:dyDescent="0.3">
      <c r="A3790" t="s">
        <v>15798</v>
      </c>
      <c r="B3790" t="s">
        <v>15799</v>
      </c>
      <c r="C3790" s="1" t="str">
        <f t="shared" si="641"/>
        <v>21:0508</v>
      </c>
      <c r="D3790" s="1" t="str">
        <f t="shared" si="638"/>
        <v>21:0169</v>
      </c>
      <c r="E3790" t="s">
        <v>15800</v>
      </c>
      <c r="F3790" t="s">
        <v>15801</v>
      </c>
      <c r="H3790">
        <v>54.362223700000001</v>
      </c>
      <c r="I3790">
        <v>-63.847664600000002</v>
      </c>
      <c r="J3790" s="1" t="str">
        <f t="shared" si="639"/>
        <v>NGR lake sediment grab sample</v>
      </c>
      <c r="K3790" s="1" t="str">
        <f t="shared" si="640"/>
        <v>&lt;177 micron (NGR)</v>
      </c>
      <c r="L3790">
        <v>17</v>
      </c>
      <c r="M3790" t="s">
        <v>230</v>
      </c>
      <c r="N3790">
        <v>326</v>
      </c>
      <c r="O3790" t="s">
        <v>107</v>
      </c>
      <c r="P3790" t="s">
        <v>119</v>
      </c>
      <c r="Q3790" t="s">
        <v>95</v>
      </c>
      <c r="R3790" t="s">
        <v>36</v>
      </c>
      <c r="S3790" t="s">
        <v>92</v>
      </c>
      <c r="T3790" t="s">
        <v>194</v>
      </c>
      <c r="U3790" t="s">
        <v>1464</v>
      </c>
      <c r="V3790" t="s">
        <v>935</v>
      </c>
      <c r="W3790" t="s">
        <v>194</v>
      </c>
      <c r="X3790" t="s">
        <v>43</v>
      </c>
      <c r="Y3790" t="s">
        <v>37</v>
      </c>
      <c r="Z3790" t="s">
        <v>135</v>
      </c>
      <c r="AA3790" t="s">
        <v>214</v>
      </c>
      <c r="AB3790" t="s">
        <v>1417</v>
      </c>
      <c r="AC3790" t="s">
        <v>106</v>
      </c>
      <c r="AD3790" t="s">
        <v>44</v>
      </c>
    </row>
    <row r="3791" spans="1:30" hidden="1" x14ac:dyDescent="0.3">
      <c r="A3791" t="s">
        <v>15802</v>
      </c>
      <c r="B3791" t="s">
        <v>15803</v>
      </c>
      <c r="C3791" s="1" t="str">
        <f t="shared" si="641"/>
        <v>21:0508</v>
      </c>
      <c r="D3791" s="1" t="str">
        <f t="shared" si="638"/>
        <v>21:0169</v>
      </c>
      <c r="E3791" t="s">
        <v>15804</v>
      </c>
      <c r="F3791" t="s">
        <v>15805</v>
      </c>
      <c r="H3791">
        <v>54.374020100000003</v>
      </c>
      <c r="I3791">
        <v>-63.883588199999998</v>
      </c>
      <c r="J3791" s="1" t="str">
        <f t="shared" si="639"/>
        <v>NGR lake sediment grab sample</v>
      </c>
      <c r="K3791" s="1" t="str">
        <f t="shared" si="640"/>
        <v>&lt;177 micron (NGR)</v>
      </c>
      <c r="L3791">
        <v>17</v>
      </c>
      <c r="M3791" t="s">
        <v>238</v>
      </c>
      <c r="N3791">
        <v>327</v>
      </c>
      <c r="O3791" t="s">
        <v>135</v>
      </c>
      <c r="P3791" t="s">
        <v>79</v>
      </c>
      <c r="Q3791" t="s">
        <v>95</v>
      </c>
      <c r="R3791" t="s">
        <v>176</v>
      </c>
      <c r="S3791" t="s">
        <v>55</v>
      </c>
      <c r="T3791" t="s">
        <v>40</v>
      </c>
      <c r="U3791" t="s">
        <v>337</v>
      </c>
      <c r="V3791" t="s">
        <v>144</v>
      </c>
      <c r="W3791" t="s">
        <v>194</v>
      </c>
      <c r="X3791" t="s">
        <v>43</v>
      </c>
      <c r="Y3791" t="s">
        <v>39</v>
      </c>
      <c r="Z3791" t="s">
        <v>164</v>
      </c>
      <c r="AA3791" t="s">
        <v>214</v>
      </c>
      <c r="AB3791" t="s">
        <v>472</v>
      </c>
      <c r="AC3791" t="s">
        <v>106</v>
      </c>
      <c r="AD3791" t="s">
        <v>58</v>
      </c>
    </row>
    <row r="3792" spans="1:30" hidden="1" x14ac:dyDescent="0.3">
      <c r="A3792" t="s">
        <v>15806</v>
      </c>
      <c r="B3792" t="s">
        <v>15807</v>
      </c>
      <c r="C3792" s="1" t="str">
        <f t="shared" si="641"/>
        <v>21:0508</v>
      </c>
      <c r="D3792" s="1" t="str">
        <f t="shared" si="638"/>
        <v>21:0169</v>
      </c>
      <c r="E3792" t="s">
        <v>15808</v>
      </c>
      <c r="F3792" t="s">
        <v>15809</v>
      </c>
      <c r="H3792">
        <v>54.389786600000001</v>
      </c>
      <c r="I3792">
        <v>-63.833340499999998</v>
      </c>
      <c r="J3792" s="1" t="str">
        <f t="shared" si="639"/>
        <v>NGR lake sediment grab sample</v>
      </c>
      <c r="K3792" s="1" t="str">
        <f t="shared" si="640"/>
        <v>&lt;177 micron (NGR)</v>
      </c>
      <c r="L3792">
        <v>17</v>
      </c>
      <c r="M3792" t="s">
        <v>246</v>
      </c>
      <c r="N3792">
        <v>328</v>
      </c>
      <c r="O3792" t="s">
        <v>134</v>
      </c>
      <c r="P3792" t="s">
        <v>55</v>
      </c>
      <c r="Q3792" t="s">
        <v>95</v>
      </c>
      <c r="R3792" t="s">
        <v>68</v>
      </c>
      <c r="S3792" t="s">
        <v>37</v>
      </c>
      <c r="T3792" t="s">
        <v>40</v>
      </c>
      <c r="U3792" t="s">
        <v>135</v>
      </c>
      <c r="V3792" t="s">
        <v>144</v>
      </c>
      <c r="W3792" t="s">
        <v>40</v>
      </c>
      <c r="X3792" t="s">
        <v>43</v>
      </c>
      <c r="Y3792" t="s">
        <v>95</v>
      </c>
      <c r="Z3792" t="s">
        <v>185</v>
      </c>
      <c r="AA3792" t="s">
        <v>67</v>
      </c>
      <c r="AB3792" t="s">
        <v>947</v>
      </c>
      <c r="AC3792" t="s">
        <v>94</v>
      </c>
      <c r="AD3792" t="s">
        <v>71</v>
      </c>
    </row>
    <row r="3793" spans="1:30" hidden="1" x14ac:dyDescent="0.3">
      <c r="A3793" t="s">
        <v>15810</v>
      </c>
      <c r="B3793" t="s">
        <v>15811</v>
      </c>
      <c r="C3793" s="1" t="str">
        <f t="shared" si="641"/>
        <v>21:0508</v>
      </c>
      <c r="D3793" s="1" t="str">
        <f t="shared" si="638"/>
        <v>21:0169</v>
      </c>
      <c r="E3793" t="s">
        <v>15812</v>
      </c>
      <c r="F3793" t="s">
        <v>15813</v>
      </c>
      <c r="H3793">
        <v>54.391211400000003</v>
      </c>
      <c r="I3793">
        <v>-63.911676399999997</v>
      </c>
      <c r="J3793" s="1" t="str">
        <f t="shared" si="639"/>
        <v>NGR lake sediment grab sample</v>
      </c>
      <c r="K3793" s="1" t="str">
        <f t="shared" si="640"/>
        <v>&lt;177 micron (NGR)</v>
      </c>
      <c r="L3793">
        <v>18</v>
      </c>
      <c r="M3793" t="s">
        <v>34</v>
      </c>
      <c r="N3793">
        <v>329</v>
      </c>
      <c r="O3793" t="s">
        <v>423</v>
      </c>
      <c r="P3793" t="s">
        <v>68</v>
      </c>
      <c r="Q3793" t="s">
        <v>39</v>
      </c>
      <c r="R3793" t="s">
        <v>92</v>
      </c>
      <c r="S3793" t="s">
        <v>68</v>
      </c>
      <c r="T3793" t="s">
        <v>40</v>
      </c>
      <c r="U3793" t="s">
        <v>3947</v>
      </c>
      <c r="V3793" t="s">
        <v>284</v>
      </c>
      <c r="W3793" t="s">
        <v>40</v>
      </c>
      <c r="X3793" t="s">
        <v>43</v>
      </c>
      <c r="Y3793" t="s">
        <v>39</v>
      </c>
      <c r="Z3793" t="s">
        <v>134</v>
      </c>
      <c r="AA3793" t="s">
        <v>204</v>
      </c>
      <c r="AB3793" t="s">
        <v>2216</v>
      </c>
      <c r="AC3793" t="s">
        <v>60</v>
      </c>
      <c r="AD3793" t="s">
        <v>155</v>
      </c>
    </row>
    <row r="3794" spans="1:30" hidden="1" x14ac:dyDescent="0.3">
      <c r="A3794" t="s">
        <v>15814</v>
      </c>
      <c r="B3794" t="s">
        <v>15815</v>
      </c>
      <c r="C3794" s="1" t="str">
        <f t="shared" si="641"/>
        <v>21:0508</v>
      </c>
      <c r="D3794" s="1" t="str">
        <f t="shared" si="638"/>
        <v>21:0169</v>
      </c>
      <c r="E3794" t="s">
        <v>15812</v>
      </c>
      <c r="F3794" t="s">
        <v>15816</v>
      </c>
      <c r="H3794">
        <v>54.391211400000003</v>
      </c>
      <c r="I3794">
        <v>-63.911676399999997</v>
      </c>
      <c r="J3794" s="1" t="str">
        <f t="shared" si="639"/>
        <v>NGR lake sediment grab sample</v>
      </c>
      <c r="K3794" s="1" t="str">
        <f t="shared" si="640"/>
        <v>&lt;177 micron (NGR)</v>
      </c>
      <c r="L3794">
        <v>18</v>
      </c>
      <c r="M3794" t="s">
        <v>65</v>
      </c>
      <c r="N3794">
        <v>330</v>
      </c>
      <c r="O3794" t="s">
        <v>423</v>
      </c>
      <c r="P3794" t="s">
        <v>68</v>
      </c>
      <c r="Q3794" t="s">
        <v>55</v>
      </c>
      <c r="R3794" t="s">
        <v>38</v>
      </c>
      <c r="S3794" t="s">
        <v>68</v>
      </c>
      <c r="T3794" t="s">
        <v>40</v>
      </c>
      <c r="U3794" t="s">
        <v>1175</v>
      </c>
      <c r="V3794" t="s">
        <v>596</v>
      </c>
      <c r="W3794" t="s">
        <v>40</v>
      </c>
      <c r="X3794" t="s">
        <v>179</v>
      </c>
      <c r="Y3794" t="s">
        <v>95</v>
      </c>
      <c r="Z3794" t="s">
        <v>134</v>
      </c>
      <c r="AA3794" t="s">
        <v>204</v>
      </c>
      <c r="AB3794" t="s">
        <v>2216</v>
      </c>
      <c r="AC3794" t="s">
        <v>57</v>
      </c>
      <c r="AD3794" t="s">
        <v>48</v>
      </c>
    </row>
    <row r="3795" spans="1:30" hidden="1" x14ac:dyDescent="0.3">
      <c r="A3795" t="s">
        <v>15817</v>
      </c>
      <c r="B3795" t="s">
        <v>15818</v>
      </c>
      <c r="C3795" s="1" t="str">
        <f t="shared" si="641"/>
        <v>21:0508</v>
      </c>
      <c r="D3795" s="1" t="str">
        <f>HYPERLINK("http://geochem.nrcan.gc.ca/cdogs/content/svy/svy_e.htm", "")</f>
        <v/>
      </c>
      <c r="G3795" s="1" t="str">
        <f>HYPERLINK("http://geochem.nrcan.gc.ca/cdogs/content/cr_/cr_00055_e.htm", "55")</f>
        <v>55</v>
      </c>
      <c r="J3795" t="s">
        <v>161</v>
      </c>
      <c r="K3795" t="s">
        <v>162</v>
      </c>
      <c r="L3795">
        <v>18</v>
      </c>
      <c r="M3795" t="s">
        <v>163</v>
      </c>
      <c r="N3795">
        <v>331</v>
      </c>
      <c r="O3795" t="s">
        <v>214</v>
      </c>
      <c r="P3795" t="s">
        <v>185</v>
      </c>
      <c r="Q3795" t="s">
        <v>55</v>
      </c>
      <c r="R3795" t="s">
        <v>185</v>
      </c>
      <c r="S3795" t="s">
        <v>37</v>
      </c>
      <c r="T3795" t="s">
        <v>40</v>
      </c>
      <c r="U3795" t="s">
        <v>5734</v>
      </c>
      <c r="V3795" t="s">
        <v>167</v>
      </c>
      <c r="W3795" t="s">
        <v>40</v>
      </c>
      <c r="X3795" t="s">
        <v>70</v>
      </c>
      <c r="Y3795" t="s">
        <v>55</v>
      </c>
      <c r="Z3795" t="s">
        <v>134</v>
      </c>
      <c r="AA3795" t="s">
        <v>58</v>
      </c>
      <c r="AB3795" t="s">
        <v>539</v>
      </c>
      <c r="AC3795" t="s">
        <v>583</v>
      </c>
      <c r="AD3795" t="s">
        <v>478</v>
      </c>
    </row>
    <row r="3796" spans="1:30" hidden="1" x14ac:dyDescent="0.3">
      <c r="A3796" t="s">
        <v>15819</v>
      </c>
      <c r="B3796" t="s">
        <v>15820</v>
      </c>
      <c r="C3796" s="1" t="str">
        <f t="shared" si="641"/>
        <v>21:0508</v>
      </c>
      <c r="D3796" s="1" t="str">
        <f t="shared" ref="D3796:D3805" si="642">HYPERLINK("http://geochem.nrcan.gc.ca/cdogs/content/svy/svy210169_e.htm", "21:0169")</f>
        <v>21:0169</v>
      </c>
      <c r="E3796" t="s">
        <v>15812</v>
      </c>
      <c r="F3796" t="s">
        <v>15821</v>
      </c>
      <c r="H3796">
        <v>54.391211400000003</v>
      </c>
      <c r="I3796">
        <v>-63.911676399999997</v>
      </c>
      <c r="J3796" s="1" t="str">
        <f t="shared" ref="J3796:J3809" si="643">HYPERLINK("http://geochem.nrcan.gc.ca/cdogs/content/kwd/kwd020027_e.htm", "NGR lake sediment grab sample")</f>
        <v>NGR lake sediment grab sample</v>
      </c>
      <c r="K3796" s="1" t="str">
        <f t="shared" ref="K3796:K3809" si="644">HYPERLINK("http://geochem.nrcan.gc.ca/cdogs/content/kwd/kwd080006_e.htm", "&lt;177 micron (NGR)")</f>
        <v>&lt;177 micron (NGR)</v>
      </c>
      <c r="L3796">
        <v>18</v>
      </c>
      <c r="M3796" t="s">
        <v>52</v>
      </c>
      <c r="N3796">
        <v>332</v>
      </c>
      <c r="O3796" t="s">
        <v>648</v>
      </c>
      <c r="P3796" t="s">
        <v>38</v>
      </c>
      <c r="Q3796" t="s">
        <v>39</v>
      </c>
      <c r="R3796" t="s">
        <v>131</v>
      </c>
      <c r="S3796" t="s">
        <v>68</v>
      </c>
      <c r="T3796" t="s">
        <v>40</v>
      </c>
      <c r="U3796" t="s">
        <v>864</v>
      </c>
      <c r="V3796" t="s">
        <v>596</v>
      </c>
      <c r="W3796" t="s">
        <v>40</v>
      </c>
      <c r="X3796" t="s">
        <v>43</v>
      </c>
      <c r="Y3796" t="s">
        <v>39</v>
      </c>
      <c r="Z3796" t="s">
        <v>134</v>
      </c>
      <c r="AA3796" t="s">
        <v>204</v>
      </c>
      <c r="AB3796" t="s">
        <v>854</v>
      </c>
      <c r="AC3796" t="s">
        <v>42</v>
      </c>
      <c r="AD3796" t="s">
        <v>71</v>
      </c>
    </row>
    <row r="3797" spans="1:30" hidden="1" x14ac:dyDescent="0.3">
      <c r="A3797" t="s">
        <v>15822</v>
      </c>
      <c r="B3797" t="s">
        <v>15823</v>
      </c>
      <c r="C3797" s="1" t="str">
        <f t="shared" si="641"/>
        <v>21:0508</v>
      </c>
      <c r="D3797" s="1" t="str">
        <f t="shared" si="642"/>
        <v>21:0169</v>
      </c>
      <c r="E3797" t="s">
        <v>15824</v>
      </c>
      <c r="F3797" t="s">
        <v>15825</v>
      </c>
      <c r="H3797">
        <v>54.433724400000003</v>
      </c>
      <c r="I3797">
        <v>-63.957101100000003</v>
      </c>
      <c r="J3797" s="1" t="str">
        <f t="shared" si="643"/>
        <v>NGR lake sediment grab sample</v>
      </c>
      <c r="K3797" s="1" t="str">
        <f t="shared" si="644"/>
        <v>&lt;177 micron (NGR)</v>
      </c>
      <c r="L3797">
        <v>18</v>
      </c>
      <c r="M3797" t="s">
        <v>76</v>
      </c>
      <c r="N3797">
        <v>333</v>
      </c>
      <c r="O3797" t="s">
        <v>241</v>
      </c>
      <c r="P3797" t="s">
        <v>119</v>
      </c>
      <c r="Q3797" t="s">
        <v>39</v>
      </c>
      <c r="R3797" t="s">
        <v>79</v>
      </c>
      <c r="S3797" t="s">
        <v>153</v>
      </c>
      <c r="T3797" t="s">
        <v>194</v>
      </c>
      <c r="U3797" t="s">
        <v>1384</v>
      </c>
      <c r="V3797" t="s">
        <v>1402</v>
      </c>
      <c r="W3797" t="s">
        <v>649</v>
      </c>
      <c r="X3797" t="s">
        <v>43</v>
      </c>
      <c r="Y3797" t="s">
        <v>55</v>
      </c>
      <c r="Z3797" t="s">
        <v>214</v>
      </c>
      <c r="AA3797" t="s">
        <v>44</v>
      </c>
      <c r="AB3797" t="s">
        <v>1250</v>
      </c>
      <c r="AC3797" t="s">
        <v>42</v>
      </c>
      <c r="AD3797" t="s">
        <v>107</v>
      </c>
    </row>
    <row r="3798" spans="1:30" hidden="1" x14ac:dyDescent="0.3">
      <c r="A3798" t="s">
        <v>15826</v>
      </c>
      <c r="B3798" t="s">
        <v>15827</v>
      </c>
      <c r="C3798" s="1" t="str">
        <f t="shared" si="641"/>
        <v>21:0508</v>
      </c>
      <c r="D3798" s="1" t="str">
        <f t="shared" si="642"/>
        <v>21:0169</v>
      </c>
      <c r="E3798" t="s">
        <v>15828</v>
      </c>
      <c r="F3798" t="s">
        <v>15829</v>
      </c>
      <c r="H3798">
        <v>54.454659599999999</v>
      </c>
      <c r="I3798">
        <v>-63.960251499999998</v>
      </c>
      <c r="J3798" s="1" t="str">
        <f t="shared" si="643"/>
        <v>NGR lake sediment grab sample</v>
      </c>
      <c r="K3798" s="1" t="str">
        <f t="shared" si="644"/>
        <v>&lt;177 micron (NGR)</v>
      </c>
      <c r="L3798">
        <v>18</v>
      </c>
      <c r="M3798" t="s">
        <v>91</v>
      </c>
      <c r="N3798">
        <v>334</v>
      </c>
      <c r="O3798" t="s">
        <v>66</v>
      </c>
      <c r="P3798" t="s">
        <v>131</v>
      </c>
      <c r="Q3798" t="s">
        <v>95</v>
      </c>
      <c r="R3798" t="s">
        <v>92</v>
      </c>
      <c r="S3798" t="s">
        <v>39</v>
      </c>
      <c r="T3798" t="s">
        <v>40</v>
      </c>
      <c r="U3798" t="s">
        <v>8118</v>
      </c>
      <c r="V3798" t="s">
        <v>2296</v>
      </c>
      <c r="W3798" t="s">
        <v>40</v>
      </c>
      <c r="X3798" t="s">
        <v>43</v>
      </c>
      <c r="Y3798" t="s">
        <v>39</v>
      </c>
      <c r="Z3798" t="s">
        <v>67</v>
      </c>
      <c r="AA3798" t="s">
        <v>135</v>
      </c>
      <c r="AB3798" t="s">
        <v>247</v>
      </c>
      <c r="AC3798" t="s">
        <v>70</v>
      </c>
      <c r="AD3798" t="s">
        <v>135</v>
      </c>
    </row>
    <row r="3799" spans="1:30" hidden="1" x14ac:dyDescent="0.3">
      <c r="A3799" t="s">
        <v>15830</v>
      </c>
      <c r="B3799" t="s">
        <v>15831</v>
      </c>
      <c r="C3799" s="1" t="str">
        <f t="shared" si="641"/>
        <v>21:0508</v>
      </c>
      <c r="D3799" s="1" t="str">
        <f t="shared" si="642"/>
        <v>21:0169</v>
      </c>
      <c r="E3799" t="s">
        <v>15832</v>
      </c>
      <c r="F3799" t="s">
        <v>15833</v>
      </c>
      <c r="H3799">
        <v>54.461283799999997</v>
      </c>
      <c r="I3799">
        <v>-63.918140600000001</v>
      </c>
      <c r="J3799" s="1" t="str">
        <f t="shared" si="643"/>
        <v>NGR lake sediment grab sample</v>
      </c>
      <c r="K3799" s="1" t="str">
        <f t="shared" si="644"/>
        <v>&lt;177 micron (NGR)</v>
      </c>
      <c r="L3799">
        <v>18</v>
      </c>
      <c r="M3799" t="s">
        <v>102</v>
      </c>
      <c r="N3799">
        <v>335</v>
      </c>
      <c r="O3799" t="s">
        <v>135</v>
      </c>
      <c r="P3799" t="s">
        <v>92</v>
      </c>
      <c r="Q3799" t="s">
        <v>95</v>
      </c>
      <c r="R3799" t="s">
        <v>79</v>
      </c>
      <c r="S3799" t="s">
        <v>55</v>
      </c>
      <c r="T3799" t="s">
        <v>40</v>
      </c>
      <c r="U3799" t="s">
        <v>35</v>
      </c>
      <c r="V3799" t="s">
        <v>117</v>
      </c>
      <c r="W3799" t="s">
        <v>194</v>
      </c>
      <c r="X3799" t="s">
        <v>43</v>
      </c>
      <c r="Y3799" t="s">
        <v>95</v>
      </c>
      <c r="Z3799" t="s">
        <v>185</v>
      </c>
      <c r="AA3799" t="s">
        <v>58</v>
      </c>
      <c r="AB3799" t="s">
        <v>1517</v>
      </c>
      <c r="AC3799" t="s">
        <v>144</v>
      </c>
      <c r="AD3799" t="s">
        <v>214</v>
      </c>
    </row>
    <row r="3800" spans="1:30" hidden="1" x14ac:dyDescent="0.3">
      <c r="A3800" t="s">
        <v>15834</v>
      </c>
      <c r="B3800" t="s">
        <v>15835</v>
      </c>
      <c r="C3800" s="1" t="str">
        <f t="shared" si="641"/>
        <v>21:0508</v>
      </c>
      <c r="D3800" s="1" t="str">
        <f t="shared" si="642"/>
        <v>21:0169</v>
      </c>
      <c r="E3800" t="s">
        <v>15836</v>
      </c>
      <c r="F3800" t="s">
        <v>15837</v>
      </c>
      <c r="H3800">
        <v>54.485486100000003</v>
      </c>
      <c r="I3800">
        <v>-63.947876800000003</v>
      </c>
      <c r="J3800" s="1" t="str">
        <f t="shared" si="643"/>
        <v>NGR lake sediment grab sample</v>
      </c>
      <c r="K3800" s="1" t="str">
        <f t="shared" si="644"/>
        <v>&lt;177 micron (NGR)</v>
      </c>
      <c r="L3800">
        <v>18</v>
      </c>
      <c r="M3800" t="s">
        <v>113</v>
      </c>
      <c r="N3800">
        <v>336</v>
      </c>
      <c r="O3800" t="s">
        <v>270</v>
      </c>
      <c r="P3800" t="s">
        <v>68</v>
      </c>
      <c r="Q3800" t="s">
        <v>95</v>
      </c>
      <c r="R3800" t="s">
        <v>68</v>
      </c>
      <c r="S3800" t="s">
        <v>39</v>
      </c>
      <c r="T3800" t="s">
        <v>194</v>
      </c>
      <c r="U3800" t="s">
        <v>265</v>
      </c>
      <c r="V3800" t="s">
        <v>194</v>
      </c>
      <c r="W3800" t="s">
        <v>194</v>
      </c>
      <c r="X3800" t="s">
        <v>43</v>
      </c>
      <c r="Y3800" t="s">
        <v>95</v>
      </c>
      <c r="Z3800" t="s">
        <v>67</v>
      </c>
      <c r="AA3800" t="s">
        <v>135</v>
      </c>
      <c r="AB3800" t="s">
        <v>1633</v>
      </c>
      <c r="AC3800" t="s">
        <v>57</v>
      </c>
      <c r="AD3800" t="s">
        <v>214</v>
      </c>
    </row>
    <row r="3801" spans="1:30" hidden="1" x14ac:dyDescent="0.3">
      <c r="A3801" t="s">
        <v>15838</v>
      </c>
      <c r="B3801" t="s">
        <v>15839</v>
      </c>
      <c r="C3801" s="1" t="str">
        <f t="shared" si="641"/>
        <v>21:0508</v>
      </c>
      <c r="D3801" s="1" t="str">
        <f t="shared" si="642"/>
        <v>21:0169</v>
      </c>
      <c r="E3801" t="s">
        <v>15840</v>
      </c>
      <c r="F3801" t="s">
        <v>15841</v>
      </c>
      <c r="H3801">
        <v>54.488127499999997</v>
      </c>
      <c r="I3801">
        <v>-63.929307199999997</v>
      </c>
      <c r="J3801" s="1" t="str">
        <f t="shared" si="643"/>
        <v>NGR lake sediment grab sample</v>
      </c>
      <c r="K3801" s="1" t="str">
        <f t="shared" si="644"/>
        <v>&lt;177 micron (NGR)</v>
      </c>
      <c r="L3801">
        <v>18</v>
      </c>
      <c r="M3801" t="s">
        <v>127</v>
      </c>
      <c r="N3801">
        <v>337</v>
      </c>
      <c r="O3801" t="s">
        <v>1865</v>
      </c>
      <c r="P3801" t="s">
        <v>202</v>
      </c>
      <c r="Q3801" t="s">
        <v>95</v>
      </c>
      <c r="R3801" t="s">
        <v>176</v>
      </c>
      <c r="S3801" t="s">
        <v>38</v>
      </c>
      <c r="T3801" t="s">
        <v>40</v>
      </c>
      <c r="U3801" t="s">
        <v>676</v>
      </c>
      <c r="V3801" t="s">
        <v>264</v>
      </c>
      <c r="W3801" t="s">
        <v>117</v>
      </c>
      <c r="X3801" t="s">
        <v>43</v>
      </c>
      <c r="Y3801" t="s">
        <v>39</v>
      </c>
      <c r="Z3801" t="s">
        <v>67</v>
      </c>
      <c r="AA3801" t="s">
        <v>214</v>
      </c>
      <c r="AB3801" t="s">
        <v>1276</v>
      </c>
      <c r="AC3801" t="s">
        <v>42</v>
      </c>
      <c r="AD3801" t="s">
        <v>314</v>
      </c>
    </row>
    <row r="3802" spans="1:30" hidden="1" x14ac:dyDescent="0.3">
      <c r="A3802" t="s">
        <v>15842</v>
      </c>
      <c r="B3802" t="s">
        <v>15843</v>
      </c>
      <c r="C3802" s="1" t="str">
        <f t="shared" si="641"/>
        <v>21:0508</v>
      </c>
      <c r="D3802" s="1" t="str">
        <f t="shared" si="642"/>
        <v>21:0169</v>
      </c>
      <c r="E3802" t="s">
        <v>15844</v>
      </c>
      <c r="F3802" t="s">
        <v>15845</v>
      </c>
      <c r="H3802">
        <v>54.487761499999998</v>
      </c>
      <c r="I3802">
        <v>-63.8420013</v>
      </c>
      <c r="J3802" s="1" t="str">
        <f t="shared" si="643"/>
        <v>NGR lake sediment grab sample</v>
      </c>
      <c r="K3802" s="1" t="str">
        <f t="shared" si="644"/>
        <v>&lt;177 micron (NGR)</v>
      </c>
      <c r="L3802">
        <v>18</v>
      </c>
      <c r="M3802" t="s">
        <v>142</v>
      </c>
      <c r="N3802">
        <v>338</v>
      </c>
      <c r="O3802" t="s">
        <v>588</v>
      </c>
      <c r="P3802" t="s">
        <v>185</v>
      </c>
      <c r="Q3802" t="s">
        <v>95</v>
      </c>
      <c r="R3802" t="s">
        <v>202</v>
      </c>
      <c r="S3802" t="s">
        <v>130</v>
      </c>
      <c r="T3802" t="s">
        <v>194</v>
      </c>
      <c r="U3802" t="s">
        <v>2498</v>
      </c>
      <c r="V3802" t="s">
        <v>136</v>
      </c>
      <c r="W3802" t="s">
        <v>194</v>
      </c>
      <c r="X3802" t="s">
        <v>43</v>
      </c>
      <c r="Y3802" t="s">
        <v>55</v>
      </c>
      <c r="Z3802" t="s">
        <v>214</v>
      </c>
      <c r="AA3802" t="s">
        <v>44</v>
      </c>
      <c r="AB3802" t="s">
        <v>1378</v>
      </c>
      <c r="AC3802" t="s">
        <v>60</v>
      </c>
      <c r="AD3802" t="s">
        <v>83</v>
      </c>
    </row>
    <row r="3803" spans="1:30" hidden="1" x14ac:dyDescent="0.3">
      <c r="A3803" t="s">
        <v>15846</v>
      </c>
      <c r="B3803" t="s">
        <v>15847</v>
      </c>
      <c r="C3803" s="1" t="str">
        <f t="shared" si="641"/>
        <v>21:0508</v>
      </c>
      <c r="D3803" s="1" t="str">
        <f t="shared" si="642"/>
        <v>21:0169</v>
      </c>
      <c r="E3803" t="s">
        <v>15848</v>
      </c>
      <c r="F3803" t="s">
        <v>15849</v>
      </c>
      <c r="H3803">
        <v>54.458085500000003</v>
      </c>
      <c r="I3803">
        <v>-63.844482200000002</v>
      </c>
      <c r="J3803" s="1" t="str">
        <f t="shared" si="643"/>
        <v>NGR lake sediment grab sample</v>
      </c>
      <c r="K3803" s="1" t="str">
        <f t="shared" si="644"/>
        <v>&lt;177 micron (NGR)</v>
      </c>
      <c r="L3803">
        <v>18</v>
      </c>
      <c r="M3803" t="s">
        <v>150</v>
      </c>
      <c r="N3803">
        <v>339</v>
      </c>
      <c r="O3803" t="s">
        <v>155</v>
      </c>
      <c r="P3803" t="s">
        <v>36</v>
      </c>
      <c r="Q3803" t="s">
        <v>95</v>
      </c>
      <c r="R3803" t="s">
        <v>165</v>
      </c>
      <c r="S3803" t="s">
        <v>477</v>
      </c>
      <c r="T3803" t="s">
        <v>194</v>
      </c>
      <c r="U3803" t="s">
        <v>2600</v>
      </c>
      <c r="V3803" t="s">
        <v>266</v>
      </c>
      <c r="W3803" t="s">
        <v>248</v>
      </c>
      <c r="X3803" t="s">
        <v>43</v>
      </c>
      <c r="Y3803" t="s">
        <v>136</v>
      </c>
      <c r="Z3803" t="s">
        <v>58</v>
      </c>
      <c r="AA3803" t="s">
        <v>115</v>
      </c>
      <c r="AB3803" t="s">
        <v>678</v>
      </c>
      <c r="AC3803" t="s">
        <v>70</v>
      </c>
      <c r="AD3803" t="s">
        <v>61</v>
      </c>
    </row>
    <row r="3804" spans="1:30" hidden="1" x14ac:dyDescent="0.3">
      <c r="A3804" t="s">
        <v>15850</v>
      </c>
      <c r="B3804" t="s">
        <v>15851</v>
      </c>
      <c r="C3804" s="1" t="str">
        <f t="shared" si="641"/>
        <v>21:0508</v>
      </c>
      <c r="D3804" s="1" t="str">
        <f t="shared" si="642"/>
        <v>21:0169</v>
      </c>
      <c r="E3804" t="s">
        <v>15852</v>
      </c>
      <c r="F3804" t="s">
        <v>15853</v>
      </c>
      <c r="H3804">
        <v>54.432372100000002</v>
      </c>
      <c r="I3804">
        <v>-63.848335900000002</v>
      </c>
      <c r="J3804" s="1" t="str">
        <f t="shared" si="643"/>
        <v>NGR lake sediment grab sample</v>
      </c>
      <c r="K3804" s="1" t="str">
        <f t="shared" si="644"/>
        <v>&lt;177 micron (NGR)</v>
      </c>
      <c r="L3804">
        <v>18</v>
      </c>
      <c r="M3804" t="s">
        <v>175</v>
      </c>
      <c r="N3804">
        <v>340</v>
      </c>
      <c r="O3804" t="s">
        <v>135</v>
      </c>
      <c r="P3804" t="s">
        <v>153</v>
      </c>
      <c r="Q3804" t="s">
        <v>95</v>
      </c>
      <c r="R3804" t="s">
        <v>185</v>
      </c>
      <c r="S3804" t="s">
        <v>37</v>
      </c>
      <c r="T3804" t="s">
        <v>194</v>
      </c>
      <c r="U3804" t="s">
        <v>383</v>
      </c>
      <c r="V3804" t="s">
        <v>248</v>
      </c>
      <c r="W3804" t="s">
        <v>194</v>
      </c>
      <c r="X3804" t="s">
        <v>43</v>
      </c>
      <c r="Y3804" t="s">
        <v>95</v>
      </c>
      <c r="Z3804" t="s">
        <v>67</v>
      </c>
      <c r="AA3804" t="s">
        <v>58</v>
      </c>
      <c r="AB3804" t="s">
        <v>2747</v>
      </c>
      <c r="AC3804" t="s">
        <v>239</v>
      </c>
      <c r="AD3804" t="s">
        <v>45</v>
      </c>
    </row>
    <row r="3805" spans="1:30" hidden="1" x14ac:dyDescent="0.3">
      <c r="A3805" t="s">
        <v>15854</v>
      </c>
      <c r="B3805" t="s">
        <v>15855</v>
      </c>
      <c r="C3805" s="1" t="str">
        <f t="shared" si="641"/>
        <v>21:0508</v>
      </c>
      <c r="D3805" s="1" t="str">
        <f t="shared" si="642"/>
        <v>21:0169</v>
      </c>
      <c r="E3805" t="s">
        <v>15856</v>
      </c>
      <c r="F3805" t="s">
        <v>15857</v>
      </c>
      <c r="H3805">
        <v>54.435206800000003</v>
      </c>
      <c r="I3805">
        <v>-63.886949000000001</v>
      </c>
      <c r="J3805" s="1" t="str">
        <f t="shared" si="643"/>
        <v>NGR lake sediment grab sample</v>
      </c>
      <c r="K3805" s="1" t="str">
        <f t="shared" si="644"/>
        <v>&lt;177 micron (NGR)</v>
      </c>
      <c r="L3805">
        <v>18</v>
      </c>
      <c r="M3805" t="s">
        <v>184</v>
      </c>
      <c r="N3805">
        <v>341</v>
      </c>
      <c r="O3805" t="s">
        <v>423</v>
      </c>
      <c r="P3805" t="s">
        <v>79</v>
      </c>
      <c r="Q3805" t="s">
        <v>95</v>
      </c>
      <c r="R3805" t="s">
        <v>153</v>
      </c>
      <c r="S3805" t="s">
        <v>37</v>
      </c>
      <c r="T3805" t="s">
        <v>40</v>
      </c>
      <c r="U3805" t="s">
        <v>222</v>
      </c>
      <c r="V3805" t="s">
        <v>264</v>
      </c>
      <c r="W3805" t="s">
        <v>117</v>
      </c>
      <c r="X3805" t="s">
        <v>43</v>
      </c>
      <c r="Y3805" t="s">
        <v>39</v>
      </c>
      <c r="Z3805" t="s">
        <v>67</v>
      </c>
      <c r="AA3805" t="s">
        <v>258</v>
      </c>
      <c r="AB3805" t="s">
        <v>2003</v>
      </c>
      <c r="AC3805" t="s">
        <v>248</v>
      </c>
      <c r="AD3805" t="s">
        <v>258</v>
      </c>
    </row>
    <row r="3806" spans="1:30" hidden="1" x14ac:dyDescent="0.3">
      <c r="A3806" t="s">
        <v>15858</v>
      </c>
      <c r="B3806" t="s">
        <v>15859</v>
      </c>
      <c r="C3806" s="1" t="str">
        <f t="shared" ref="C3806:C3837" si="645">HYPERLINK("http://geochem.nrcan.gc.ca/cdogs/content/bdl/bdl210510_e.htm", "21:0510")</f>
        <v>21:0510</v>
      </c>
      <c r="D3806" s="1" t="str">
        <f>HYPERLINK("http://geochem.nrcan.gc.ca/cdogs/content/svy/svy210170_e.htm", "21:0170")</f>
        <v>21:0170</v>
      </c>
      <c r="E3806" t="s">
        <v>15860</v>
      </c>
      <c r="F3806" t="s">
        <v>15861</v>
      </c>
      <c r="H3806">
        <v>54.4741748</v>
      </c>
      <c r="I3806">
        <v>-62.026669699999999</v>
      </c>
      <c r="J3806" s="1" t="str">
        <f t="shared" si="643"/>
        <v>NGR lake sediment grab sample</v>
      </c>
      <c r="K3806" s="1" t="str">
        <f t="shared" si="644"/>
        <v>&lt;177 micron (NGR)</v>
      </c>
      <c r="L3806">
        <v>19</v>
      </c>
      <c r="M3806" t="s">
        <v>34</v>
      </c>
      <c r="N3806">
        <v>1</v>
      </c>
      <c r="O3806" t="s">
        <v>782</v>
      </c>
      <c r="P3806" t="s">
        <v>1900</v>
      </c>
      <c r="Q3806" t="s">
        <v>95</v>
      </c>
      <c r="R3806" t="s">
        <v>477</v>
      </c>
      <c r="S3806" t="s">
        <v>54</v>
      </c>
      <c r="T3806" t="s">
        <v>194</v>
      </c>
      <c r="U3806" t="s">
        <v>15862</v>
      </c>
      <c r="V3806" t="s">
        <v>461</v>
      </c>
      <c r="W3806" t="s">
        <v>144</v>
      </c>
      <c r="X3806" t="s">
        <v>2202</v>
      </c>
      <c r="Y3806" t="s">
        <v>377</v>
      </c>
      <c r="Z3806" t="s">
        <v>263</v>
      </c>
      <c r="AA3806" t="s">
        <v>83</v>
      </c>
      <c r="AB3806" t="s">
        <v>104</v>
      </c>
      <c r="AC3806" t="s">
        <v>3589</v>
      </c>
      <c r="AD3806" t="s">
        <v>314</v>
      </c>
    </row>
    <row r="3807" spans="1:30" hidden="1" x14ac:dyDescent="0.3">
      <c r="A3807" t="s">
        <v>15863</v>
      </c>
      <c r="B3807" t="s">
        <v>15864</v>
      </c>
      <c r="C3807" s="1" t="str">
        <f t="shared" si="645"/>
        <v>21:0510</v>
      </c>
      <c r="D3807" s="1" t="str">
        <f>HYPERLINK("http://geochem.nrcan.gc.ca/cdogs/content/svy/svy210170_e.htm", "21:0170")</f>
        <v>21:0170</v>
      </c>
      <c r="E3807" t="s">
        <v>15865</v>
      </c>
      <c r="F3807" t="s">
        <v>15866</v>
      </c>
      <c r="J3807" s="1" t="str">
        <f t="shared" si="643"/>
        <v>NGR lake sediment grab sample</v>
      </c>
      <c r="K3807" s="1" t="str">
        <f t="shared" si="644"/>
        <v>&lt;177 micron (NGR)</v>
      </c>
      <c r="L3807">
        <v>19</v>
      </c>
      <c r="M3807" t="s">
        <v>76</v>
      </c>
      <c r="N3807">
        <v>2</v>
      </c>
      <c r="O3807" t="s">
        <v>1900</v>
      </c>
      <c r="P3807" t="s">
        <v>145</v>
      </c>
      <c r="Q3807" t="s">
        <v>95</v>
      </c>
      <c r="R3807" t="s">
        <v>54</v>
      </c>
      <c r="S3807" t="s">
        <v>131</v>
      </c>
      <c r="T3807" t="s">
        <v>40</v>
      </c>
      <c r="U3807" t="s">
        <v>216</v>
      </c>
      <c r="V3807" t="s">
        <v>55</v>
      </c>
      <c r="W3807" t="s">
        <v>194</v>
      </c>
      <c r="X3807" t="s">
        <v>43</v>
      </c>
      <c r="Y3807" t="s">
        <v>37</v>
      </c>
      <c r="Z3807" t="s">
        <v>337</v>
      </c>
      <c r="AA3807" t="s">
        <v>214</v>
      </c>
      <c r="AB3807" t="s">
        <v>997</v>
      </c>
      <c r="AC3807" t="s">
        <v>250</v>
      </c>
      <c r="AD3807" t="s">
        <v>44</v>
      </c>
    </row>
    <row r="3808" spans="1:30" hidden="1" x14ac:dyDescent="0.3">
      <c r="A3808" t="s">
        <v>15867</v>
      </c>
      <c r="B3808" t="s">
        <v>15868</v>
      </c>
      <c r="C3808" s="1" t="str">
        <f t="shared" si="645"/>
        <v>21:0510</v>
      </c>
      <c r="D3808" s="1" t="str">
        <f>HYPERLINK("http://geochem.nrcan.gc.ca/cdogs/content/svy/svy210170_e.htm", "21:0170")</f>
        <v>21:0170</v>
      </c>
      <c r="E3808" t="s">
        <v>15860</v>
      </c>
      <c r="F3808" t="s">
        <v>15869</v>
      </c>
      <c r="H3808">
        <v>54.4741748</v>
      </c>
      <c r="I3808">
        <v>-62.026669699999999</v>
      </c>
      <c r="J3808" s="1" t="str">
        <f t="shared" si="643"/>
        <v>NGR lake sediment grab sample</v>
      </c>
      <c r="K3808" s="1" t="str">
        <f t="shared" si="644"/>
        <v>&lt;177 micron (NGR)</v>
      </c>
      <c r="L3808">
        <v>19</v>
      </c>
      <c r="M3808" t="s">
        <v>65</v>
      </c>
      <c r="N3808">
        <v>3</v>
      </c>
      <c r="O3808" t="s">
        <v>152</v>
      </c>
      <c r="P3808" t="s">
        <v>58</v>
      </c>
      <c r="Q3808" t="s">
        <v>95</v>
      </c>
      <c r="R3808" t="s">
        <v>78</v>
      </c>
      <c r="S3808" t="s">
        <v>130</v>
      </c>
      <c r="T3808" t="s">
        <v>117</v>
      </c>
      <c r="U3808" t="s">
        <v>10347</v>
      </c>
      <c r="V3808" t="s">
        <v>2476</v>
      </c>
      <c r="W3808" t="s">
        <v>248</v>
      </c>
      <c r="X3808" t="s">
        <v>2796</v>
      </c>
      <c r="Y3808" t="s">
        <v>377</v>
      </c>
      <c r="Z3808" t="s">
        <v>204</v>
      </c>
      <c r="AA3808" t="s">
        <v>314</v>
      </c>
      <c r="AB3808" t="s">
        <v>519</v>
      </c>
      <c r="AC3808" t="s">
        <v>3589</v>
      </c>
      <c r="AD3808" t="s">
        <v>83</v>
      </c>
    </row>
    <row r="3809" spans="1:30" hidden="1" x14ac:dyDescent="0.3">
      <c r="A3809" t="s">
        <v>15870</v>
      </c>
      <c r="B3809" t="s">
        <v>15871</v>
      </c>
      <c r="C3809" s="1" t="str">
        <f t="shared" si="645"/>
        <v>21:0510</v>
      </c>
      <c r="D3809" s="1" t="str">
        <f>HYPERLINK("http://geochem.nrcan.gc.ca/cdogs/content/svy/svy210170_e.htm", "21:0170")</f>
        <v>21:0170</v>
      </c>
      <c r="E3809" t="s">
        <v>15860</v>
      </c>
      <c r="F3809" t="s">
        <v>15872</v>
      </c>
      <c r="H3809">
        <v>54.4741748</v>
      </c>
      <c r="I3809">
        <v>-62.026669699999999</v>
      </c>
      <c r="J3809" s="1" t="str">
        <f t="shared" si="643"/>
        <v>NGR lake sediment grab sample</v>
      </c>
      <c r="K3809" s="1" t="str">
        <f t="shared" si="644"/>
        <v>&lt;177 micron (NGR)</v>
      </c>
      <c r="L3809">
        <v>19</v>
      </c>
      <c r="M3809" t="s">
        <v>52</v>
      </c>
      <c r="N3809">
        <v>4</v>
      </c>
      <c r="O3809" t="s">
        <v>1101</v>
      </c>
      <c r="P3809" t="s">
        <v>1019</v>
      </c>
      <c r="Q3809" t="s">
        <v>39</v>
      </c>
      <c r="R3809" t="s">
        <v>192</v>
      </c>
      <c r="S3809" t="s">
        <v>92</v>
      </c>
      <c r="T3809" t="s">
        <v>40</v>
      </c>
      <c r="U3809" t="s">
        <v>9073</v>
      </c>
      <c r="V3809" t="s">
        <v>947</v>
      </c>
      <c r="W3809" t="s">
        <v>649</v>
      </c>
      <c r="X3809" t="s">
        <v>68</v>
      </c>
      <c r="Y3809" t="s">
        <v>92</v>
      </c>
      <c r="Z3809" t="s">
        <v>204</v>
      </c>
      <c r="AA3809" t="s">
        <v>314</v>
      </c>
      <c r="AB3809" t="s">
        <v>247</v>
      </c>
      <c r="AC3809" t="s">
        <v>11417</v>
      </c>
      <c r="AD3809" t="s">
        <v>45</v>
      </c>
    </row>
    <row r="3810" spans="1:30" hidden="1" x14ac:dyDescent="0.3">
      <c r="A3810" t="s">
        <v>15873</v>
      </c>
      <c r="B3810" t="s">
        <v>15874</v>
      </c>
      <c r="C3810" s="1" t="str">
        <f t="shared" si="645"/>
        <v>21:0510</v>
      </c>
      <c r="D3810" s="1" t="str">
        <f>HYPERLINK("http://geochem.nrcan.gc.ca/cdogs/content/svy/svy_e.htm", "")</f>
        <v/>
      </c>
      <c r="G3810" s="1" t="str">
        <f>HYPERLINK("http://geochem.nrcan.gc.ca/cdogs/content/cr_/cr_00060_e.htm", "60")</f>
        <v>60</v>
      </c>
      <c r="J3810" t="s">
        <v>161</v>
      </c>
      <c r="K3810" t="s">
        <v>162</v>
      </c>
      <c r="L3810">
        <v>19</v>
      </c>
      <c r="M3810" t="s">
        <v>163</v>
      </c>
      <c r="N3810">
        <v>5</v>
      </c>
      <c r="O3810" t="s">
        <v>873</v>
      </c>
      <c r="P3810" t="s">
        <v>145</v>
      </c>
      <c r="Q3810" t="s">
        <v>136</v>
      </c>
      <c r="R3810" t="s">
        <v>36</v>
      </c>
      <c r="S3810" t="s">
        <v>68</v>
      </c>
      <c r="T3810" t="s">
        <v>40</v>
      </c>
      <c r="U3810" t="s">
        <v>80</v>
      </c>
      <c r="V3810" t="s">
        <v>47</v>
      </c>
      <c r="W3810" t="s">
        <v>40</v>
      </c>
      <c r="X3810" t="s">
        <v>39</v>
      </c>
      <c r="Y3810" t="s">
        <v>136</v>
      </c>
      <c r="Z3810" t="s">
        <v>134</v>
      </c>
      <c r="AA3810" t="s">
        <v>135</v>
      </c>
      <c r="AB3810" t="s">
        <v>1522</v>
      </c>
      <c r="AC3810" t="s">
        <v>6786</v>
      </c>
      <c r="AD3810" t="s">
        <v>324</v>
      </c>
    </row>
    <row r="3811" spans="1:30" hidden="1" x14ac:dyDescent="0.3">
      <c r="A3811" t="s">
        <v>15875</v>
      </c>
      <c r="B3811" t="s">
        <v>15876</v>
      </c>
      <c r="C3811" s="1" t="str">
        <f t="shared" si="645"/>
        <v>21:0510</v>
      </c>
      <c r="D3811" s="1" t="str">
        <f t="shared" ref="D3811:D3835" si="646">HYPERLINK("http://geochem.nrcan.gc.ca/cdogs/content/svy/svy210170_e.htm", "21:0170")</f>
        <v>21:0170</v>
      </c>
      <c r="E3811" t="s">
        <v>15877</v>
      </c>
      <c r="F3811" t="s">
        <v>15878</v>
      </c>
      <c r="H3811">
        <v>54.505992200000001</v>
      </c>
      <c r="I3811">
        <v>-62.031132200000002</v>
      </c>
      <c r="J3811" s="1" t="str">
        <f t="shared" ref="J3811:J3835" si="647">HYPERLINK("http://geochem.nrcan.gc.ca/cdogs/content/kwd/kwd020027_e.htm", "NGR lake sediment grab sample")</f>
        <v>NGR lake sediment grab sample</v>
      </c>
      <c r="K3811" s="1" t="str">
        <f t="shared" ref="K3811:K3835" si="648">HYPERLINK("http://geochem.nrcan.gc.ca/cdogs/content/kwd/kwd080006_e.htm", "&lt;177 micron (NGR)")</f>
        <v>&lt;177 micron (NGR)</v>
      </c>
      <c r="L3811">
        <v>19</v>
      </c>
      <c r="M3811" t="s">
        <v>91</v>
      </c>
      <c r="N3811">
        <v>6</v>
      </c>
      <c r="O3811" t="s">
        <v>143</v>
      </c>
      <c r="P3811" t="s">
        <v>247</v>
      </c>
      <c r="Q3811" t="s">
        <v>37</v>
      </c>
      <c r="R3811" t="s">
        <v>276</v>
      </c>
      <c r="S3811" t="s">
        <v>79</v>
      </c>
      <c r="T3811" t="s">
        <v>40</v>
      </c>
      <c r="U3811" t="s">
        <v>15879</v>
      </c>
      <c r="V3811" t="s">
        <v>2722</v>
      </c>
      <c r="W3811" t="s">
        <v>40</v>
      </c>
      <c r="X3811" t="s">
        <v>39</v>
      </c>
      <c r="Y3811" t="s">
        <v>39</v>
      </c>
      <c r="Z3811" t="s">
        <v>263</v>
      </c>
      <c r="AA3811" t="s">
        <v>134</v>
      </c>
      <c r="AB3811" t="s">
        <v>884</v>
      </c>
      <c r="AC3811" t="s">
        <v>121</v>
      </c>
      <c r="AD3811" t="s">
        <v>80</v>
      </c>
    </row>
    <row r="3812" spans="1:30" hidden="1" x14ac:dyDescent="0.3">
      <c r="A3812" t="s">
        <v>15880</v>
      </c>
      <c r="B3812" t="s">
        <v>15881</v>
      </c>
      <c r="C3812" s="1" t="str">
        <f t="shared" si="645"/>
        <v>21:0510</v>
      </c>
      <c r="D3812" s="1" t="str">
        <f t="shared" si="646"/>
        <v>21:0170</v>
      </c>
      <c r="E3812" t="s">
        <v>15882</v>
      </c>
      <c r="F3812" t="s">
        <v>15883</v>
      </c>
      <c r="H3812">
        <v>54.5031113</v>
      </c>
      <c r="I3812">
        <v>-62.065870799999999</v>
      </c>
      <c r="J3812" s="1" t="str">
        <f t="shared" si="647"/>
        <v>NGR lake sediment grab sample</v>
      </c>
      <c r="K3812" s="1" t="str">
        <f t="shared" si="648"/>
        <v>&lt;177 micron (NGR)</v>
      </c>
      <c r="L3812">
        <v>19</v>
      </c>
      <c r="M3812" t="s">
        <v>102</v>
      </c>
      <c r="N3812">
        <v>7</v>
      </c>
      <c r="O3812" t="s">
        <v>71</v>
      </c>
      <c r="P3812" t="s">
        <v>255</v>
      </c>
      <c r="Q3812" t="s">
        <v>95</v>
      </c>
      <c r="R3812" t="s">
        <v>78</v>
      </c>
      <c r="S3812" t="s">
        <v>36</v>
      </c>
      <c r="T3812" t="s">
        <v>194</v>
      </c>
      <c r="U3812" t="s">
        <v>15884</v>
      </c>
      <c r="V3812" t="s">
        <v>818</v>
      </c>
      <c r="W3812" t="s">
        <v>239</v>
      </c>
      <c r="X3812" t="s">
        <v>55</v>
      </c>
      <c r="Y3812" t="s">
        <v>202</v>
      </c>
      <c r="Z3812" t="s">
        <v>214</v>
      </c>
      <c r="AA3812" t="s">
        <v>45</v>
      </c>
      <c r="AB3812" t="s">
        <v>35</v>
      </c>
      <c r="AC3812" t="s">
        <v>598</v>
      </c>
      <c r="AD3812" t="s">
        <v>83</v>
      </c>
    </row>
    <row r="3813" spans="1:30" hidden="1" x14ac:dyDescent="0.3">
      <c r="A3813" t="s">
        <v>15885</v>
      </c>
      <c r="B3813" t="s">
        <v>15886</v>
      </c>
      <c r="C3813" s="1" t="str">
        <f t="shared" si="645"/>
        <v>21:0510</v>
      </c>
      <c r="D3813" s="1" t="str">
        <f t="shared" si="646"/>
        <v>21:0170</v>
      </c>
      <c r="E3813" t="s">
        <v>15887</v>
      </c>
      <c r="F3813" t="s">
        <v>15888</v>
      </c>
      <c r="H3813">
        <v>54.507446100000003</v>
      </c>
      <c r="I3813">
        <v>-62.110191200000003</v>
      </c>
      <c r="J3813" s="1" t="str">
        <f t="shared" si="647"/>
        <v>NGR lake sediment grab sample</v>
      </c>
      <c r="K3813" s="1" t="str">
        <f t="shared" si="648"/>
        <v>&lt;177 micron (NGR)</v>
      </c>
      <c r="L3813">
        <v>19</v>
      </c>
      <c r="M3813" t="s">
        <v>113</v>
      </c>
      <c r="N3813">
        <v>8</v>
      </c>
      <c r="O3813" t="s">
        <v>1139</v>
      </c>
      <c r="P3813" t="s">
        <v>135</v>
      </c>
      <c r="Q3813" t="s">
        <v>55</v>
      </c>
      <c r="R3813" t="s">
        <v>54</v>
      </c>
      <c r="S3813" t="s">
        <v>130</v>
      </c>
      <c r="T3813" t="s">
        <v>649</v>
      </c>
      <c r="U3813" t="s">
        <v>11845</v>
      </c>
      <c r="V3813" t="s">
        <v>136</v>
      </c>
      <c r="W3813" t="s">
        <v>117</v>
      </c>
      <c r="X3813" t="s">
        <v>179</v>
      </c>
      <c r="Y3813" t="s">
        <v>68</v>
      </c>
      <c r="Z3813" t="s">
        <v>214</v>
      </c>
      <c r="AA3813" t="s">
        <v>83</v>
      </c>
      <c r="AB3813" t="s">
        <v>134</v>
      </c>
      <c r="AC3813" t="s">
        <v>884</v>
      </c>
      <c r="AD3813" t="s">
        <v>409</v>
      </c>
    </row>
    <row r="3814" spans="1:30" hidden="1" x14ac:dyDescent="0.3">
      <c r="A3814" t="s">
        <v>15889</v>
      </c>
      <c r="B3814" t="s">
        <v>15890</v>
      </c>
      <c r="C3814" s="1" t="str">
        <f t="shared" si="645"/>
        <v>21:0510</v>
      </c>
      <c r="D3814" s="1" t="str">
        <f t="shared" si="646"/>
        <v>21:0170</v>
      </c>
      <c r="E3814" t="s">
        <v>15891</v>
      </c>
      <c r="F3814" t="s">
        <v>15892</v>
      </c>
      <c r="H3814">
        <v>54.5059203</v>
      </c>
      <c r="I3814">
        <v>-62.184187000000001</v>
      </c>
      <c r="J3814" s="1" t="str">
        <f t="shared" si="647"/>
        <v>NGR lake sediment grab sample</v>
      </c>
      <c r="K3814" s="1" t="str">
        <f t="shared" si="648"/>
        <v>&lt;177 micron (NGR)</v>
      </c>
      <c r="L3814">
        <v>19</v>
      </c>
      <c r="M3814" t="s">
        <v>127</v>
      </c>
      <c r="N3814">
        <v>9</v>
      </c>
      <c r="O3814" t="s">
        <v>151</v>
      </c>
      <c r="P3814" t="s">
        <v>329</v>
      </c>
      <c r="Q3814" t="s">
        <v>39</v>
      </c>
      <c r="R3814" t="s">
        <v>130</v>
      </c>
      <c r="S3814" t="s">
        <v>68</v>
      </c>
      <c r="T3814" t="s">
        <v>40</v>
      </c>
      <c r="U3814" t="s">
        <v>15893</v>
      </c>
      <c r="V3814" t="s">
        <v>293</v>
      </c>
      <c r="W3814" t="s">
        <v>117</v>
      </c>
      <c r="X3814" t="s">
        <v>70</v>
      </c>
      <c r="Y3814" t="s">
        <v>39</v>
      </c>
      <c r="Z3814" t="s">
        <v>204</v>
      </c>
      <c r="AA3814" t="s">
        <v>44</v>
      </c>
      <c r="AB3814" t="s">
        <v>385</v>
      </c>
      <c r="AC3814" t="s">
        <v>167</v>
      </c>
      <c r="AD3814" t="s">
        <v>83</v>
      </c>
    </row>
    <row r="3815" spans="1:30" hidden="1" x14ac:dyDescent="0.3">
      <c r="A3815" t="s">
        <v>15894</v>
      </c>
      <c r="B3815" t="s">
        <v>15895</v>
      </c>
      <c r="C3815" s="1" t="str">
        <f t="shared" si="645"/>
        <v>21:0510</v>
      </c>
      <c r="D3815" s="1" t="str">
        <f t="shared" si="646"/>
        <v>21:0170</v>
      </c>
      <c r="E3815" t="s">
        <v>15896</v>
      </c>
      <c r="F3815" t="s">
        <v>15897</v>
      </c>
      <c r="H3815">
        <v>54.4930843</v>
      </c>
      <c r="I3815">
        <v>-62.236211400000002</v>
      </c>
      <c r="J3815" s="1" t="str">
        <f t="shared" si="647"/>
        <v>NGR lake sediment grab sample</v>
      </c>
      <c r="K3815" s="1" t="str">
        <f t="shared" si="648"/>
        <v>&lt;177 micron (NGR)</v>
      </c>
      <c r="L3815">
        <v>19</v>
      </c>
      <c r="M3815" t="s">
        <v>142</v>
      </c>
      <c r="N3815">
        <v>10</v>
      </c>
      <c r="O3815" t="s">
        <v>1101</v>
      </c>
      <c r="P3815" t="s">
        <v>128</v>
      </c>
      <c r="Q3815" t="s">
        <v>38</v>
      </c>
      <c r="R3815" t="s">
        <v>104</v>
      </c>
      <c r="S3815" t="s">
        <v>119</v>
      </c>
      <c r="T3815" t="s">
        <v>40</v>
      </c>
      <c r="U3815" t="s">
        <v>6219</v>
      </c>
      <c r="V3815" t="s">
        <v>740</v>
      </c>
      <c r="W3815" t="s">
        <v>40</v>
      </c>
      <c r="X3815" t="s">
        <v>740</v>
      </c>
      <c r="Y3815" t="s">
        <v>95</v>
      </c>
      <c r="Z3815" t="s">
        <v>135</v>
      </c>
      <c r="AA3815" t="s">
        <v>214</v>
      </c>
      <c r="AB3815" t="s">
        <v>589</v>
      </c>
      <c r="AC3815" t="s">
        <v>15898</v>
      </c>
      <c r="AD3815" t="s">
        <v>354</v>
      </c>
    </row>
    <row r="3816" spans="1:30" hidden="1" x14ac:dyDescent="0.3">
      <c r="A3816" t="s">
        <v>15899</v>
      </c>
      <c r="B3816" t="s">
        <v>15900</v>
      </c>
      <c r="C3816" s="1" t="str">
        <f t="shared" si="645"/>
        <v>21:0510</v>
      </c>
      <c r="D3816" s="1" t="str">
        <f t="shared" si="646"/>
        <v>21:0170</v>
      </c>
      <c r="E3816" t="s">
        <v>15901</v>
      </c>
      <c r="F3816" t="s">
        <v>15902</v>
      </c>
      <c r="H3816">
        <v>54.504449800000003</v>
      </c>
      <c r="I3816">
        <v>-62.315038700000002</v>
      </c>
      <c r="J3816" s="1" t="str">
        <f t="shared" si="647"/>
        <v>NGR lake sediment grab sample</v>
      </c>
      <c r="K3816" s="1" t="str">
        <f t="shared" si="648"/>
        <v>&lt;177 micron (NGR)</v>
      </c>
      <c r="L3816">
        <v>19</v>
      </c>
      <c r="M3816" t="s">
        <v>150</v>
      </c>
      <c r="N3816">
        <v>11</v>
      </c>
      <c r="O3816" t="s">
        <v>115</v>
      </c>
      <c r="P3816" t="s">
        <v>510</v>
      </c>
      <c r="Q3816" t="s">
        <v>55</v>
      </c>
      <c r="R3816" t="s">
        <v>169</v>
      </c>
      <c r="S3816" t="s">
        <v>119</v>
      </c>
      <c r="T3816" t="s">
        <v>40</v>
      </c>
      <c r="U3816" t="s">
        <v>15903</v>
      </c>
      <c r="V3816" t="s">
        <v>812</v>
      </c>
      <c r="W3816" t="s">
        <v>649</v>
      </c>
      <c r="X3816" t="s">
        <v>39</v>
      </c>
      <c r="Y3816" t="s">
        <v>39</v>
      </c>
      <c r="Z3816" t="s">
        <v>263</v>
      </c>
      <c r="AA3816" t="s">
        <v>58</v>
      </c>
      <c r="AB3816" t="s">
        <v>678</v>
      </c>
      <c r="AC3816" t="s">
        <v>85</v>
      </c>
      <c r="AD3816" t="s">
        <v>314</v>
      </c>
    </row>
    <row r="3817" spans="1:30" hidden="1" x14ac:dyDescent="0.3">
      <c r="A3817" t="s">
        <v>15904</v>
      </c>
      <c r="B3817" t="s">
        <v>15905</v>
      </c>
      <c r="C3817" s="1" t="str">
        <f t="shared" si="645"/>
        <v>21:0510</v>
      </c>
      <c r="D3817" s="1" t="str">
        <f t="shared" si="646"/>
        <v>21:0170</v>
      </c>
      <c r="E3817" t="s">
        <v>15906</v>
      </c>
      <c r="F3817" t="s">
        <v>15907</v>
      </c>
      <c r="H3817">
        <v>54.498396900000003</v>
      </c>
      <c r="I3817">
        <v>-62.366945299999998</v>
      </c>
      <c r="J3817" s="1" t="str">
        <f t="shared" si="647"/>
        <v>NGR lake sediment grab sample</v>
      </c>
      <c r="K3817" s="1" t="str">
        <f t="shared" si="648"/>
        <v>&lt;177 micron (NGR)</v>
      </c>
      <c r="L3817">
        <v>19</v>
      </c>
      <c r="M3817" t="s">
        <v>175</v>
      </c>
      <c r="N3817">
        <v>12</v>
      </c>
      <c r="O3817" t="s">
        <v>648</v>
      </c>
      <c r="P3817" t="s">
        <v>104</v>
      </c>
      <c r="Q3817" t="s">
        <v>55</v>
      </c>
      <c r="R3817" t="s">
        <v>36</v>
      </c>
      <c r="S3817" t="s">
        <v>193</v>
      </c>
      <c r="T3817" t="s">
        <v>40</v>
      </c>
      <c r="U3817" t="s">
        <v>5458</v>
      </c>
      <c r="V3817" t="s">
        <v>1503</v>
      </c>
      <c r="W3817" t="s">
        <v>40</v>
      </c>
      <c r="X3817" t="s">
        <v>39</v>
      </c>
      <c r="Y3817" t="s">
        <v>95</v>
      </c>
      <c r="Z3817" t="s">
        <v>263</v>
      </c>
      <c r="AA3817" t="s">
        <v>204</v>
      </c>
      <c r="AB3817" t="s">
        <v>2662</v>
      </c>
      <c r="AC3817" t="s">
        <v>39</v>
      </c>
      <c r="AD3817" t="s">
        <v>324</v>
      </c>
    </row>
    <row r="3818" spans="1:30" hidden="1" x14ac:dyDescent="0.3">
      <c r="A3818" t="s">
        <v>15908</v>
      </c>
      <c r="B3818" t="s">
        <v>15909</v>
      </c>
      <c r="C3818" s="1" t="str">
        <f t="shared" si="645"/>
        <v>21:0510</v>
      </c>
      <c r="D3818" s="1" t="str">
        <f t="shared" si="646"/>
        <v>21:0170</v>
      </c>
      <c r="E3818" t="s">
        <v>15910</v>
      </c>
      <c r="F3818" t="s">
        <v>15911</v>
      </c>
      <c r="H3818">
        <v>54.474774699999998</v>
      </c>
      <c r="I3818">
        <v>-62.407265799999998</v>
      </c>
      <c r="J3818" s="1" t="str">
        <f t="shared" si="647"/>
        <v>NGR lake sediment grab sample</v>
      </c>
      <c r="K3818" s="1" t="str">
        <f t="shared" si="648"/>
        <v>&lt;177 micron (NGR)</v>
      </c>
      <c r="L3818">
        <v>19</v>
      </c>
      <c r="M3818" t="s">
        <v>184</v>
      </c>
      <c r="N3818">
        <v>13</v>
      </c>
      <c r="O3818" t="s">
        <v>1447</v>
      </c>
      <c r="P3818" t="s">
        <v>335</v>
      </c>
      <c r="Q3818" t="s">
        <v>95</v>
      </c>
      <c r="R3818" t="s">
        <v>185</v>
      </c>
      <c r="S3818" t="s">
        <v>79</v>
      </c>
      <c r="T3818" t="s">
        <v>117</v>
      </c>
      <c r="U3818" t="s">
        <v>6275</v>
      </c>
      <c r="V3818" t="s">
        <v>643</v>
      </c>
      <c r="W3818" t="s">
        <v>248</v>
      </c>
      <c r="X3818" t="s">
        <v>740</v>
      </c>
      <c r="Y3818" t="s">
        <v>55</v>
      </c>
      <c r="Z3818" t="s">
        <v>337</v>
      </c>
      <c r="AA3818" t="s">
        <v>196</v>
      </c>
      <c r="AB3818" t="s">
        <v>8571</v>
      </c>
      <c r="AC3818" t="s">
        <v>97</v>
      </c>
      <c r="AD3818" t="s">
        <v>115</v>
      </c>
    </row>
    <row r="3819" spans="1:30" hidden="1" x14ac:dyDescent="0.3">
      <c r="A3819" t="s">
        <v>15912</v>
      </c>
      <c r="B3819" t="s">
        <v>15913</v>
      </c>
      <c r="C3819" s="1" t="str">
        <f t="shared" si="645"/>
        <v>21:0510</v>
      </c>
      <c r="D3819" s="1" t="str">
        <f t="shared" si="646"/>
        <v>21:0170</v>
      </c>
      <c r="E3819" t="s">
        <v>15914</v>
      </c>
      <c r="F3819" t="s">
        <v>15915</v>
      </c>
      <c r="H3819">
        <v>54.464799300000003</v>
      </c>
      <c r="I3819">
        <v>-62.373652900000003</v>
      </c>
      <c r="J3819" s="1" t="str">
        <f t="shared" si="647"/>
        <v>NGR lake sediment grab sample</v>
      </c>
      <c r="K3819" s="1" t="str">
        <f t="shared" si="648"/>
        <v>&lt;177 micron (NGR)</v>
      </c>
      <c r="L3819">
        <v>19</v>
      </c>
      <c r="M3819" t="s">
        <v>191</v>
      </c>
      <c r="N3819">
        <v>14</v>
      </c>
      <c r="O3819" t="s">
        <v>789</v>
      </c>
      <c r="P3819" t="s">
        <v>69</v>
      </c>
      <c r="Q3819" t="s">
        <v>39</v>
      </c>
      <c r="R3819" t="s">
        <v>165</v>
      </c>
      <c r="S3819" t="s">
        <v>202</v>
      </c>
      <c r="T3819" t="s">
        <v>40</v>
      </c>
      <c r="U3819" t="s">
        <v>11170</v>
      </c>
      <c r="V3819" t="s">
        <v>620</v>
      </c>
      <c r="W3819" t="s">
        <v>194</v>
      </c>
      <c r="X3819" t="s">
        <v>740</v>
      </c>
      <c r="Y3819" t="s">
        <v>55</v>
      </c>
      <c r="Z3819" t="s">
        <v>204</v>
      </c>
      <c r="AA3819" t="s">
        <v>135</v>
      </c>
      <c r="AB3819" t="s">
        <v>1961</v>
      </c>
      <c r="AC3819" t="s">
        <v>2777</v>
      </c>
      <c r="AD3819" t="s">
        <v>155</v>
      </c>
    </row>
    <row r="3820" spans="1:30" hidden="1" x14ac:dyDescent="0.3">
      <c r="A3820" t="s">
        <v>15916</v>
      </c>
      <c r="B3820" t="s">
        <v>15917</v>
      </c>
      <c r="C3820" s="1" t="str">
        <f t="shared" si="645"/>
        <v>21:0510</v>
      </c>
      <c r="D3820" s="1" t="str">
        <f t="shared" si="646"/>
        <v>21:0170</v>
      </c>
      <c r="E3820" t="s">
        <v>15918</v>
      </c>
      <c r="F3820" t="s">
        <v>15919</v>
      </c>
      <c r="H3820">
        <v>54.453275900000001</v>
      </c>
      <c r="I3820">
        <v>-62.313890999999998</v>
      </c>
      <c r="J3820" s="1" t="str">
        <f t="shared" si="647"/>
        <v>NGR lake sediment grab sample</v>
      </c>
      <c r="K3820" s="1" t="str">
        <f t="shared" si="648"/>
        <v>&lt;177 micron (NGR)</v>
      </c>
      <c r="L3820">
        <v>19</v>
      </c>
      <c r="M3820" t="s">
        <v>201</v>
      </c>
      <c r="N3820">
        <v>15</v>
      </c>
      <c r="O3820" t="s">
        <v>41</v>
      </c>
      <c r="P3820" t="s">
        <v>232</v>
      </c>
      <c r="Q3820" t="s">
        <v>95</v>
      </c>
      <c r="R3820" t="s">
        <v>119</v>
      </c>
      <c r="S3820" t="s">
        <v>38</v>
      </c>
      <c r="T3820" t="s">
        <v>40</v>
      </c>
      <c r="U3820" t="s">
        <v>15920</v>
      </c>
      <c r="V3820" t="s">
        <v>351</v>
      </c>
      <c r="W3820" t="s">
        <v>117</v>
      </c>
      <c r="X3820" t="s">
        <v>131</v>
      </c>
      <c r="Y3820" t="s">
        <v>38</v>
      </c>
      <c r="Z3820" t="s">
        <v>44</v>
      </c>
      <c r="AA3820" t="s">
        <v>58</v>
      </c>
      <c r="AB3820" t="s">
        <v>671</v>
      </c>
      <c r="AC3820" t="s">
        <v>377</v>
      </c>
      <c r="AD3820" t="s">
        <v>409</v>
      </c>
    </row>
    <row r="3821" spans="1:30" hidden="1" x14ac:dyDescent="0.3">
      <c r="A3821" t="s">
        <v>15921</v>
      </c>
      <c r="B3821" t="s">
        <v>15922</v>
      </c>
      <c r="C3821" s="1" t="str">
        <f t="shared" si="645"/>
        <v>21:0510</v>
      </c>
      <c r="D3821" s="1" t="str">
        <f t="shared" si="646"/>
        <v>21:0170</v>
      </c>
      <c r="E3821" t="s">
        <v>15923</v>
      </c>
      <c r="F3821" t="s">
        <v>15924</v>
      </c>
      <c r="H3821">
        <v>54.458572400000001</v>
      </c>
      <c r="I3821">
        <v>-62.250801299999999</v>
      </c>
      <c r="J3821" s="1" t="str">
        <f t="shared" si="647"/>
        <v>NGR lake sediment grab sample</v>
      </c>
      <c r="K3821" s="1" t="str">
        <f t="shared" si="648"/>
        <v>&lt;177 micron (NGR)</v>
      </c>
      <c r="L3821">
        <v>19</v>
      </c>
      <c r="M3821" t="s">
        <v>210</v>
      </c>
      <c r="N3821">
        <v>16</v>
      </c>
      <c r="O3821" t="s">
        <v>299</v>
      </c>
      <c r="P3821" t="s">
        <v>337</v>
      </c>
      <c r="Q3821" t="s">
        <v>39</v>
      </c>
      <c r="R3821" t="s">
        <v>54</v>
      </c>
      <c r="S3821" t="s">
        <v>68</v>
      </c>
      <c r="T3821" t="s">
        <v>194</v>
      </c>
      <c r="U3821" t="s">
        <v>15925</v>
      </c>
      <c r="V3821" t="s">
        <v>2722</v>
      </c>
      <c r="W3821" t="s">
        <v>649</v>
      </c>
      <c r="X3821" t="s">
        <v>55</v>
      </c>
      <c r="Y3821" t="s">
        <v>185</v>
      </c>
      <c r="Z3821" t="s">
        <v>337</v>
      </c>
      <c r="AA3821" t="s">
        <v>258</v>
      </c>
      <c r="AB3821" t="s">
        <v>247</v>
      </c>
      <c r="AC3821" t="s">
        <v>15926</v>
      </c>
      <c r="AD3821" t="s">
        <v>314</v>
      </c>
    </row>
    <row r="3822" spans="1:30" hidden="1" x14ac:dyDescent="0.3">
      <c r="A3822" t="s">
        <v>15927</v>
      </c>
      <c r="B3822" t="s">
        <v>15928</v>
      </c>
      <c r="C3822" s="1" t="str">
        <f t="shared" si="645"/>
        <v>21:0510</v>
      </c>
      <c r="D3822" s="1" t="str">
        <f t="shared" si="646"/>
        <v>21:0170</v>
      </c>
      <c r="E3822" t="s">
        <v>15929</v>
      </c>
      <c r="F3822" t="s">
        <v>15930</v>
      </c>
      <c r="H3822">
        <v>54.469254900000003</v>
      </c>
      <c r="I3822">
        <v>-62.1836378</v>
      </c>
      <c r="J3822" s="1" t="str">
        <f t="shared" si="647"/>
        <v>NGR lake sediment grab sample</v>
      </c>
      <c r="K3822" s="1" t="str">
        <f t="shared" si="648"/>
        <v>&lt;177 micron (NGR)</v>
      </c>
      <c r="L3822">
        <v>19</v>
      </c>
      <c r="M3822" t="s">
        <v>221</v>
      </c>
      <c r="N3822">
        <v>17</v>
      </c>
      <c r="O3822" t="s">
        <v>676</v>
      </c>
      <c r="P3822" t="s">
        <v>408</v>
      </c>
      <c r="Q3822" t="s">
        <v>55</v>
      </c>
      <c r="R3822" t="s">
        <v>256</v>
      </c>
      <c r="S3822" t="s">
        <v>202</v>
      </c>
      <c r="T3822" t="s">
        <v>40</v>
      </c>
      <c r="U3822" t="s">
        <v>15931</v>
      </c>
      <c r="V3822" t="s">
        <v>740</v>
      </c>
      <c r="W3822" t="s">
        <v>649</v>
      </c>
      <c r="X3822" t="s">
        <v>484</v>
      </c>
      <c r="Y3822" t="s">
        <v>68</v>
      </c>
      <c r="Z3822" t="s">
        <v>135</v>
      </c>
      <c r="AA3822" t="s">
        <v>214</v>
      </c>
      <c r="AB3822" t="s">
        <v>193</v>
      </c>
      <c r="AC3822" t="s">
        <v>479</v>
      </c>
      <c r="AD3822" t="s">
        <v>324</v>
      </c>
    </row>
    <row r="3823" spans="1:30" hidden="1" x14ac:dyDescent="0.3">
      <c r="A3823" t="s">
        <v>15932</v>
      </c>
      <c r="B3823" t="s">
        <v>15933</v>
      </c>
      <c r="C3823" s="1" t="str">
        <f t="shared" si="645"/>
        <v>21:0510</v>
      </c>
      <c r="D3823" s="1" t="str">
        <f t="shared" si="646"/>
        <v>21:0170</v>
      </c>
      <c r="E3823" t="s">
        <v>15934</v>
      </c>
      <c r="F3823" t="s">
        <v>15935</v>
      </c>
      <c r="H3823">
        <v>54.471970399999996</v>
      </c>
      <c r="I3823">
        <v>-62.112598800000001</v>
      </c>
      <c r="J3823" s="1" t="str">
        <f t="shared" si="647"/>
        <v>NGR lake sediment grab sample</v>
      </c>
      <c r="K3823" s="1" t="str">
        <f t="shared" si="648"/>
        <v>&lt;177 micron (NGR)</v>
      </c>
      <c r="L3823">
        <v>19</v>
      </c>
      <c r="M3823" t="s">
        <v>230</v>
      </c>
      <c r="N3823">
        <v>18</v>
      </c>
      <c r="O3823" t="s">
        <v>414</v>
      </c>
      <c r="P3823" t="s">
        <v>193</v>
      </c>
      <c r="Q3823" t="s">
        <v>95</v>
      </c>
      <c r="R3823" t="s">
        <v>79</v>
      </c>
      <c r="S3823" t="s">
        <v>136</v>
      </c>
      <c r="T3823" t="s">
        <v>40</v>
      </c>
      <c r="U3823" t="s">
        <v>384</v>
      </c>
      <c r="V3823" t="s">
        <v>920</v>
      </c>
      <c r="W3823" t="s">
        <v>194</v>
      </c>
      <c r="X3823" t="s">
        <v>179</v>
      </c>
      <c r="Y3823" t="s">
        <v>136</v>
      </c>
      <c r="Z3823" t="s">
        <v>67</v>
      </c>
      <c r="AA3823" t="s">
        <v>204</v>
      </c>
      <c r="AB3823" t="s">
        <v>323</v>
      </c>
      <c r="AC3823" t="s">
        <v>239</v>
      </c>
      <c r="AD3823" t="s">
        <v>58</v>
      </c>
    </row>
    <row r="3824" spans="1:30" hidden="1" x14ac:dyDescent="0.3">
      <c r="A3824" t="s">
        <v>15936</v>
      </c>
      <c r="B3824" t="s">
        <v>15937</v>
      </c>
      <c r="C3824" s="1" t="str">
        <f t="shared" si="645"/>
        <v>21:0510</v>
      </c>
      <c r="D3824" s="1" t="str">
        <f t="shared" si="646"/>
        <v>21:0170</v>
      </c>
      <c r="E3824" t="s">
        <v>15938</v>
      </c>
      <c r="F3824" t="s">
        <v>15939</v>
      </c>
      <c r="H3824">
        <v>54.466914500000001</v>
      </c>
      <c r="I3824">
        <v>-62.073748600000002</v>
      </c>
      <c r="J3824" s="1" t="str">
        <f t="shared" si="647"/>
        <v>NGR lake sediment grab sample</v>
      </c>
      <c r="K3824" s="1" t="str">
        <f t="shared" si="648"/>
        <v>&lt;177 micron (NGR)</v>
      </c>
      <c r="L3824">
        <v>19</v>
      </c>
      <c r="M3824" t="s">
        <v>238</v>
      </c>
      <c r="N3824">
        <v>19</v>
      </c>
      <c r="O3824" t="s">
        <v>115</v>
      </c>
      <c r="P3824" t="s">
        <v>192</v>
      </c>
      <c r="Q3824" t="s">
        <v>95</v>
      </c>
      <c r="R3824" t="s">
        <v>377</v>
      </c>
      <c r="S3824" t="s">
        <v>202</v>
      </c>
      <c r="T3824" t="s">
        <v>117</v>
      </c>
      <c r="U3824" t="s">
        <v>15940</v>
      </c>
      <c r="V3824" t="s">
        <v>598</v>
      </c>
      <c r="W3824" t="s">
        <v>94</v>
      </c>
      <c r="X3824" t="s">
        <v>339</v>
      </c>
      <c r="Y3824" t="s">
        <v>176</v>
      </c>
      <c r="Z3824" t="s">
        <v>135</v>
      </c>
      <c r="AA3824" t="s">
        <v>196</v>
      </c>
      <c r="AB3824" t="s">
        <v>1417</v>
      </c>
      <c r="AC3824" t="s">
        <v>3511</v>
      </c>
      <c r="AD3824" t="s">
        <v>449</v>
      </c>
    </row>
    <row r="3825" spans="1:30" hidden="1" x14ac:dyDescent="0.3">
      <c r="A3825" t="s">
        <v>15941</v>
      </c>
      <c r="B3825" t="s">
        <v>15942</v>
      </c>
      <c r="C3825" s="1" t="str">
        <f t="shared" si="645"/>
        <v>21:0510</v>
      </c>
      <c r="D3825" s="1" t="str">
        <f t="shared" si="646"/>
        <v>21:0170</v>
      </c>
      <c r="E3825" t="s">
        <v>15943</v>
      </c>
      <c r="F3825" t="s">
        <v>15944</v>
      </c>
      <c r="H3825">
        <v>54.441302200000003</v>
      </c>
      <c r="I3825">
        <v>-62.0351918</v>
      </c>
      <c r="J3825" s="1" t="str">
        <f t="shared" si="647"/>
        <v>NGR lake sediment grab sample</v>
      </c>
      <c r="K3825" s="1" t="str">
        <f t="shared" si="648"/>
        <v>&lt;177 micron (NGR)</v>
      </c>
      <c r="L3825">
        <v>19</v>
      </c>
      <c r="M3825" t="s">
        <v>246</v>
      </c>
      <c r="N3825">
        <v>20</v>
      </c>
      <c r="O3825" t="s">
        <v>128</v>
      </c>
      <c r="P3825" t="s">
        <v>510</v>
      </c>
      <c r="Q3825" t="s">
        <v>39</v>
      </c>
      <c r="R3825" t="s">
        <v>54</v>
      </c>
      <c r="S3825" t="s">
        <v>136</v>
      </c>
      <c r="T3825" t="s">
        <v>40</v>
      </c>
      <c r="U3825" t="s">
        <v>1482</v>
      </c>
      <c r="V3825" t="s">
        <v>42</v>
      </c>
      <c r="W3825" t="s">
        <v>40</v>
      </c>
      <c r="X3825" t="s">
        <v>70</v>
      </c>
      <c r="Y3825" t="s">
        <v>55</v>
      </c>
      <c r="Z3825" t="s">
        <v>134</v>
      </c>
      <c r="AA3825" t="s">
        <v>134</v>
      </c>
      <c r="AB3825" t="s">
        <v>830</v>
      </c>
      <c r="AC3825" t="s">
        <v>771</v>
      </c>
      <c r="AD3825" t="s">
        <v>605</v>
      </c>
    </row>
    <row r="3826" spans="1:30" hidden="1" x14ac:dyDescent="0.3">
      <c r="A3826" t="s">
        <v>15945</v>
      </c>
      <c r="B3826" t="s">
        <v>15946</v>
      </c>
      <c r="C3826" s="1" t="str">
        <f t="shared" si="645"/>
        <v>21:0510</v>
      </c>
      <c r="D3826" s="1" t="str">
        <f t="shared" si="646"/>
        <v>21:0170</v>
      </c>
      <c r="E3826" t="s">
        <v>15947</v>
      </c>
      <c r="F3826" t="s">
        <v>15948</v>
      </c>
      <c r="H3826">
        <v>54.3970676</v>
      </c>
      <c r="I3826">
        <v>-62.025649600000001</v>
      </c>
      <c r="J3826" s="1" t="str">
        <f t="shared" si="647"/>
        <v>NGR lake sediment grab sample</v>
      </c>
      <c r="K3826" s="1" t="str">
        <f t="shared" si="648"/>
        <v>&lt;177 micron (NGR)</v>
      </c>
      <c r="L3826">
        <v>20</v>
      </c>
      <c r="M3826" t="s">
        <v>34</v>
      </c>
      <c r="N3826">
        <v>21</v>
      </c>
      <c r="O3826" t="s">
        <v>128</v>
      </c>
      <c r="P3826" t="s">
        <v>477</v>
      </c>
      <c r="Q3826" t="s">
        <v>136</v>
      </c>
      <c r="R3826" t="s">
        <v>119</v>
      </c>
      <c r="S3826" t="s">
        <v>38</v>
      </c>
      <c r="T3826" t="s">
        <v>40</v>
      </c>
      <c r="U3826" t="s">
        <v>1948</v>
      </c>
      <c r="V3826" t="s">
        <v>1598</v>
      </c>
      <c r="W3826" t="s">
        <v>194</v>
      </c>
      <c r="X3826" t="s">
        <v>740</v>
      </c>
      <c r="Y3826" t="s">
        <v>136</v>
      </c>
      <c r="Z3826" t="s">
        <v>204</v>
      </c>
      <c r="AA3826" t="s">
        <v>204</v>
      </c>
      <c r="AB3826" t="s">
        <v>176</v>
      </c>
      <c r="AC3826" t="s">
        <v>339</v>
      </c>
      <c r="AD3826" t="s">
        <v>155</v>
      </c>
    </row>
    <row r="3827" spans="1:30" hidden="1" x14ac:dyDescent="0.3">
      <c r="A3827" t="s">
        <v>15949</v>
      </c>
      <c r="B3827" t="s">
        <v>15950</v>
      </c>
      <c r="C3827" s="1" t="str">
        <f t="shared" si="645"/>
        <v>21:0510</v>
      </c>
      <c r="D3827" s="1" t="str">
        <f t="shared" si="646"/>
        <v>21:0170</v>
      </c>
      <c r="E3827" t="s">
        <v>15947</v>
      </c>
      <c r="F3827" t="s">
        <v>15951</v>
      </c>
      <c r="H3827">
        <v>54.3970676</v>
      </c>
      <c r="I3827">
        <v>-62.025649600000001</v>
      </c>
      <c r="J3827" s="1" t="str">
        <f t="shared" si="647"/>
        <v>NGR lake sediment grab sample</v>
      </c>
      <c r="K3827" s="1" t="str">
        <f t="shared" si="648"/>
        <v>&lt;177 micron (NGR)</v>
      </c>
      <c r="L3827">
        <v>20</v>
      </c>
      <c r="M3827" t="s">
        <v>65</v>
      </c>
      <c r="N3827">
        <v>22</v>
      </c>
      <c r="O3827" t="s">
        <v>414</v>
      </c>
      <c r="P3827" t="s">
        <v>35</v>
      </c>
      <c r="Q3827" t="s">
        <v>37</v>
      </c>
      <c r="R3827" t="s">
        <v>176</v>
      </c>
      <c r="S3827" t="s">
        <v>37</v>
      </c>
      <c r="T3827" t="s">
        <v>40</v>
      </c>
      <c r="U3827" t="s">
        <v>1108</v>
      </c>
      <c r="V3827" t="s">
        <v>106</v>
      </c>
      <c r="W3827" t="s">
        <v>194</v>
      </c>
      <c r="X3827" t="s">
        <v>740</v>
      </c>
      <c r="Y3827" t="s">
        <v>37</v>
      </c>
      <c r="Z3827" t="s">
        <v>204</v>
      </c>
      <c r="AA3827" t="s">
        <v>204</v>
      </c>
      <c r="AB3827" t="s">
        <v>1014</v>
      </c>
      <c r="AC3827" t="s">
        <v>461</v>
      </c>
      <c r="AD3827" t="s">
        <v>203</v>
      </c>
    </row>
    <row r="3828" spans="1:30" hidden="1" x14ac:dyDescent="0.3">
      <c r="A3828" t="s">
        <v>15952</v>
      </c>
      <c r="B3828" t="s">
        <v>15953</v>
      </c>
      <c r="C3828" s="1" t="str">
        <f t="shared" si="645"/>
        <v>21:0510</v>
      </c>
      <c r="D3828" s="1" t="str">
        <f t="shared" si="646"/>
        <v>21:0170</v>
      </c>
      <c r="E3828" t="s">
        <v>15947</v>
      </c>
      <c r="F3828" t="s">
        <v>15954</v>
      </c>
      <c r="H3828">
        <v>54.3970676</v>
      </c>
      <c r="I3828">
        <v>-62.025649600000001</v>
      </c>
      <c r="J3828" s="1" t="str">
        <f t="shared" si="647"/>
        <v>NGR lake sediment grab sample</v>
      </c>
      <c r="K3828" s="1" t="str">
        <f t="shared" si="648"/>
        <v>&lt;177 micron (NGR)</v>
      </c>
      <c r="L3828">
        <v>20</v>
      </c>
      <c r="M3828" t="s">
        <v>52</v>
      </c>
      <c r="N3828">
        <v>23</v>
      </c>
      <c r="O3828" t="s">
        <v>414</v>
      </c>
      <c r="P3828" t="s">
        <v>265</v>
      </c>
      <c r="Q3828" t="s">
        <v>37</v>
      </c>
      <c r="R3828" t="s">
        <v>176</v>
      </c>
      <c r="S3828" t="s">
        <v>68</v>
      </c>
      <c r="T3828" t="s">
        <v>40</v>
      </c>
      <c r="U3828" t="s">
        <v>2194</v>
      </c>
      <c r="V3828" t="s">
        <v>70</v>
      </c>
      <c r="W3828" t="s">
        <v>194</v>
      </c>
      <c r="X3828" t="s">
        <v>740</v>
      </c>
      <c r="Y3828" t="s">
        <v>68</v>
      </c>
      <c r="Z3828" t="s">
        <v>204</v>
      </c>
      <c r="AA3828" t="s">
        <v>204</v>
      </c>
      <c r="AB3828" t="s">
        <v>2756</v>
      </c>
      <c r="AC3828" t="s">
        <v>818</v>
      </c>
      <c r="AD3828" t="s">
        <v>122</v>
      </c>
    </row>
    <row r="3829" spans="1:30" hidden="1" x14ac:dyDescent="0.3">
      <c r="A3829" t="s">
        <v>15955</v>
      </c>
      <c r="B3829" t="s">
        <v>15956</v>
      </c>
      <c r="C3829" s="1" t="str">
        <f t="shared" si="645"/>
        <v>21:0510</v>
      </c>
      <c r="D3829" s="1" t="str">
        <f t="shared" si="646"/>
        <v>21:0170</v>
      </c>
      <c r="E3829" t="s">
        <v>15957</v>
      </c>
      <c r="F3829" t="s">
        <v>15958</v>
      </c>
      <c r="H3829">
        <v>54.400483999999999</v>
      </c>
      <c r="I3829">
        <v>-62.0644195</v>
      </c>
      <c r="J3829" s="1" t="str">
        <f t="shared" si="647"/>
        <v>NGR lake sediment grab sample</v>
      </c>
      <c r="K3829" s="1" t="str">
        <f t="shared" si="648"/>
        <v>&lt;177 micron (NGR)</v>
      </c>
      <c r="L3829">
        <v>20</v>
      </c>
      <c r="M3829" t="s">
        <v>76</v>
      </c>
      <c r="N3829">
        <v>24</v>
      </c>
      <c r="O3829" t="s">
        <v>423</v>
      </c>
      <c r="P3829" t="s">
        <v>477</v>
      </c>
      <c r="Q3829" t="s">
        <v>37</v>
      </c>
      <c r="R3829" t="s">
        <v>193</v>
      </c>
      <c r="S3829" t="s">
        <v>38</v>
      </c>
      <c r="T3829" t="s">
        <v>40</v>
      </c>
      <c r="U3829" t="s">
        <v>1102</v>
      </c>
      <c r="V3829" t="s">
        <v>322</v>
      </c>
      <c r="W3829" t="s">
        <v>40</v>
      </c>
      <c r="X3829" t="s">
        <v>740</v>
      </c>
      <c r="Y3829" t="s">
        <v>55</v>
      </c>
      <c r="Z3829" t="s">
        <v>135</v>
      </c>
      <c r="AA3829" t="s">
        <v>134</v>
      </c>
      <c r="AB3829" t="s">
        <v>247</v>
      </c>
      <c r="AC3829" t="s">
        <v>121</v>
      </c>
      <c r="AD3829" t="s">
        <v>449</v>
      </c>
    </row>
    <row r="3830" spans="1:30" hidden="1" x14ac:dyDescent="0.3">
      <c r="A3830" t="s">
        <v>15959</v>
      </c>
      <c r="B3830" t="s">
        <v>15960</v>
      </c>
      <c r="C3830" s="1" t="str">
        <f t="shared" si="645"/>
        <v>21:0510</v>
      </c>
      <c r="D3830" s="1" t="str">
        <f t="shared" si="646"/>
        <v>21:0170</v>
      </c>
      <c r="E3830" t="s">
        <v>15961</v>
      </c>
      <c r="F3830" t="s">
        <v>15962</v>
      </c>
      <c r="H3830">
        <v>54.4309467</v>
      </c>
      <c r="I3830">
        <v>-62.077567999999999</v>
      </c>
      <c r="J3830" s="1" t="str">
        <f t="shared" si="647"/>
        <v>NGR lake sediment grab sample</v>
      </c>
      <c r="K3830" s="1" t="str">
        <f t="shared" si="648"/>
        <v>&lt;177 micron (NGR)</v>
      </c>
      <c r="L3830">
        <v>20</v>
      </c>
      <c r="M3830" t="s">
        <v>91</v>
      </c>
      <c r="N3830">
        <v>25</v>
      </c>
      <c r="O3830" t="s">
        <v>1447</v>
      </c>
      <c r="P3830" t="s">
        <v>1175</v>
      </c>
      <c r="Q3830" t="s">
        <v>38</v>
      </c>
      <c r="R3830" t="s">
        <v>397</v>
      </c>
      <c r="S3830" t="s">
        <v>185</v>
      </c>
      <c r="T3830" t="s">
        <v>40</v>
      </c>
      <c r="U3830" t="s">
        <v>5111</v>
      </c>
      <c r="V3830" t="s">
        <v>353</v>
      </c>
      <c r="W3830" t="s">
        <v>94</v>
      </c>
      <c r="X3830" t="s">
        <v>339</v>
      </c>
      <c r="Y3830" t="s">
        <v>92</v>
      </c>
      <c r="Z3830" t="s">
        <v>214</v>
      </c>
      <c r="AA3830" t="s">
        <v>314</v>
      </c>
      <c r="AB3830" t="s">
        <v>437</v>
      </c>
      <c r="AC3830" t="s">
        <v>2776</v>
      </c>
      <c r="AD3830" t="s">
        <v>216</v>
      </c>
    </row>
    <row r="3831" spans="1:30" hidden="1" x14ac:dyDescent="0.3">
      <c r="A3831" t="s">
        <v>15963</v>
      </c>
      <c r="B3831" t="s">
        <v>15964</v>
      </c>
      <c r="C3831" s="1" t="str">
        <f t="shared" si="645"/>
        <v>21:0510</v>
      </c>
      <c r="D3831" s="1" t="str">
        <f t="shared" si="646"/>
        <v>21:0170</v>
      </c>
      <c r="E3831" t="s">
        <v>15965</v>
      </c>
      <c r="F3831" t="s">
        <v>15966</v>
      </c>
      <c r="H3831">
        <v>54.426475500000002</v>
      </c>
      <c r="I3831">
        <v>-62.144027800000003</v>
      </c>
      <c r="J3831" s="1" t="str">
        <f t="shared" si="647"/>
        <v>NGR lake sediment grab sample</v>
      </c>
      <c r="K3831" s="1" t="str">
        <f t="shared" si="648"/>
        <v>&lt;177 micron (NGR)</v>
      </c>
      <c r="L3831">
        <v>20</v>
      </c>
      <c r="M3831" t="s">
        <v>102</v>
      </c>
      <c r="N3831">
        <v>26</v>
      </c>
      <c r="O3831" t="s">
        <v>782</v>
      </c>
      <c r="P3831" t="s">
        <v>211</v>
      </c>
      <c r="Q3831" t="s">
        <v>55</v>
      </c>
      <c r="R3831" t="s">
        <v>169</v>
      </c>
      <c r="S3831" t="s">
        <v>153</v>
      </c>
      <c r="T3831" t="s">
        <v>233</v>
      </c>
      <c r="U3831" t="s">
        <v>704</v>
      </c>
      <c r="V3831" t="s">
        <v>70</v>
      </c>
      <c r="W3831" t="s">
        <v>144</v>
      </c>
      <c r="X3831" t="s">
        <v>70</v>
      </c>
      <c r="Y3831" t="s">
        <v>68</v>
      </c>
      <c r="Z3831" t="s">
        <v>204</v>
      </c>
      <c r="AA3831" t="s">
        <v>216</v>
      </c>
      <c r="AB3831" t="s">
        <v>14267</v>
      </c>
      <c r="AC3831" t="s">
        <v>39</v>
      </c>
      <c r="AD3831" t="s">
        <v>83</v>
      </c>
    </row>
    <row r="3832" spans="1:30" hidden="1" x14ac:dyDescent="0.3">
      <c r="A3832" t="s">
        <v>15967</v>
      </c>
      <c r="B3832" t="s">
        <v>15968</v>
      </c>
      <c r="C3832" s="1" t="str">
        <f t="shared" si="645"/>
        <v>21:0510</v>
      </c>
      <c r="D3832" s="1" t="str">
        <f t="shared" si="646"/>
        <v>21:0170</v>
      </c>
      <c r="E3832" t="s">
        <v>15969</v>
      </c>
      <c r="F3832" t="s">
        <v>15970</v>
      </c>
      <c r="H3832">
        <v>54.431239900000001</v>
      </c>
      <c r="I3832">
        <v>-62.1803259</v>
      </c>
      <c r="J3832" s="1" t="str">
        <f t="shared" si="647"/>
        <v>NGR lake sediment grab sample</v>
      </c>
      <c r="K3832" s="1" t="str">
        <f t="shared" si="648"/>
        <v>&lt;177 micron (NGR)</v>
      </c>
      <c r="L3832">
        <v>20</v>
      </c>
      <c r="M3832" t="s">
        <v>113</v>
      </c>
      <c r="N3832">
        <v>27</v>
      </c>
      <c r="O3832" t="s">
        <v>344</v>
      </c>
      <c r="P3832" t="s">
        <v>35</v>
      </c>
      <c r="Q3832" t="s">
        <v>37</v>
      </c>
      <c r="R3832" t="s">
        <v>176</v>
      </c>
      <c r="S3832" t="s">
        <v>68</v>
      </c>
      <c r="T3832" t="s">
        <v>40</v>
      </c>
      <c r="U3832" t="s">
        <v>9167</v>
      </c>
      <c r="V3832" t="s">
        <v>598</v>
      </c>
      <c r="W3832" t="s">
        <v>194</v>
      </c>
      <c r="X3832" t="s">
        <v>4003</v>
      </c>
      <c r="Y3832" t="s">
        <v>119</v>
      </c>
      <c r="Z3832" t="s">
        <v>337</v>
      </c>
      <c r="AA3832" t="s">
        <v>45</v>
      </c>
      <c r="AB3832" t="s">
        <v>164</v>
      </c>
      <c r="AC3832" t="s">
        <v>1181</v>
      </c>
      <c r="AD3832" t="s">
        <v>71</v>
      </c>
    </row>
    <row r="3833" spans="1:30" hidden="1" x14ac:dyDescent="0.3">
      <c r="A3833" t="s">
        <v>15971</v>
      </c>
      <c r="B3833" t="s">
        <v>15972</v>
      </c>
      <c r="C3833" s="1" t="str">
        <f t="shared" si="645"/>
        <v>21:0510</v>
      </c>
      <c r="D3833" s="1" t="str">
        <f t="shared" si="646"/>
        <v>21:0170</v>
      </c>
      <c r="E3833" t="s">
        <v>15973</v>
      </c>
      <c r="F3833" t="s">
        <v>15974</v>
      </c>
      <c r="H3833">
        <v>54.434660200000003</v>
      </c>
      <c r="I3833">
        <v>-62.247215099999998</v>
      </c>
      <c r="J3833" s="1" t="str">
        <f t="shared" si="647"/>
        <v>NGR lake sediment grab sample</v>
      </c>
      <c r="K3833" s="1" t="str">
        <f t="shared" si="648"/>
        <v>&lt;177 micron (NGR)</v>
      </c>
      <c r="L3833">
        <v>20</v>
      </c>
      <c r="M3833" t="s">
        <v>127</v>
      </c>
      <c r="N3833">
        <v>28</v>
      </c>
      <c r="O3833" t="s">
        <v>364</v>
      </c>
      <c r="P3833" t="s">
        <v>510</v>
      </c>
      <c r="Q3833" t="s">
        <v>39</v>
      </c>
      <c r="R3833" t="s">
        <v>153</v>
      </c>
      <c r="S3833" t="s">
        <v>55</v>
      </c>
      <c r="T3833" t="s">
        <v>40</v>
      </c>
      <c r="U3833" t="s">
        <v>3419</v>
      </c>
      <c r="V3833" t="s">
        <v>920</v>
      </c>
      <c r="W3833" t="s">
        <v>649</v>
      </c>
      <c r="X3833" t="s">
        <v>740</v>
      </c>
      <c r="Y3833" t="s">
        <v>37</v>
      </c>
      <c r="Z3833" t="s">
        <v>204</v>
      </c>
      <c r="AA3833" t="s">
        <v>258</v>
      </c>
      <c r="AB3833" t="s">
        <v>437</v>
      </c>
      <c r="AC3833" t="s">
        <v>485</v>
      </c>
      <c r="AD3833" t="s">
        <v>83</v>
      </c>
    </row>
    <row r="3834" spans="1:30" hidden="1" x14ac:dyDescent="0.3">
      <c r="A3834" t="s">
        <v>15975</v>
      </c>
      <c r="B3834" t="s">
        <v>15976</v>
      </c>
      <c r="C3834" s="1" t="str">
        <f t="shared" si="645"/>
        <v>21:0510</v>
      </c>
      <c r="D3834" s="1" t="str">
        <f t="shared" si="646"/>
        <v>21:0170</v>
      </c>
      <c r="E3834" t="s">
        <v>15977</v>
      </c>
      <c r="F3834" t="s">
        <v>15978</v>
      </c>
      <c r="H3834">
        <v>54.433949300000002</v>
      </c>
      <c r="I3834">
        <v>-62.3118409</v>
      </c>
      <c r="J3834" s="1" t="str">
        <f t="shared" si="647"/>
        <v>NGR lake sediment grab sample</v>
      </c>
      <c r="K3834" s="1" t="str">
        <f t="shared" si="648"/>
        <v>&lt;177 micron (NGR)</v>
      </c>
      <c r="L3834">
        <v>20</v>
      </c>
      <c r="M3834" t="s">
        <v>142</v>
      </c>
      <c r="N3834">
        <v>29</v>
      </c>
      <c r="O3834" t="s">
        <v>648</v>
      </c>
      <c r="P3834" t="s">
        <v>247</v>
      </c>
      <c r="Q3834" t="s">
        <v>39</v>
      </c>
      <c r="R3834" t="s">
        <v>130</v>
      </c>
      <c r="S3834" t="s">
        <v>136</v>
      </c>
      <c r="T3834" t="s">
        <v>40</v>
      </c>
      <c r="U3834" t="s">
        <v>196</v>
      </c>
      <c r="V3834" t="s">
        <v>264</v>
      </c>
      <c r="W3834" t="s">
        <v>194</v>
      </c>
      <c r="X3834" t="s">
        <v>179</v>
      </c>
      <c r="Y3834" t="s">
        <v>37</v>
      </c>
      <c r="Z3834" t="s">
        <v>134</v>
      </c>
      <c r="AA3834" t="s">
        <v>204</v>
      </c>
      <c r="AB3834" t="s">
        <v>46</v>
      </c>
      <c r="AC3834" t="s">
        <v>352</v>
      </c>
      <c r="AD3834" t="s">
        <v>314</v>
      </c>
    </row>
    <row r="3835" spans="1:30" hidden="1" x14ac:dyDescent="0.3">
      <c r="A3835" t="s">
        <v>15979</v>
      </c>
      <c r="B3835" t="s">
        <v>15980</v>
      </c>
      <c r="C3835" s="1" t="str">
        <f t="shared" si="645"/>
        <v>21:0510</v>
      </c>
      <c r="D3835" s="1" t="str">
        <f t="shared" si="646"/>
        <v>21:0170</v>
      </c>
      <c r="E3835" t="s">
        <v>15981</v>
      </c>
      <c r="F3835" t="s">
        <v>15982</v>
      </c>
      <c r="H3835">
        <v>54.440060000000003</v>
      </c>
      <c r="I3835">
        <v>-62.367586699999997</v>
      </c>
      <c r="J3835" s="1" t="str">
        <f t="shared" si="647"/>
        <v>NGR lake sediment grab sample</v>
      </c>
      <c r="K3835" s="1" t="str">
        <f t="shared" si="648"/>
        <v>&lt;177 micron (NGR)</v>
      </c>
      <c r="L3835">
        <v>20</v>
      </c>
      <c r="M3835" t="s">
        <v>150</v>
      </c>
      <c r="N3835">
        <v>30</v>
      </c>
      <c r="O3835" t="s">
        <v>105</v>
      </c>
      <c r="P3835" t="s">
        <v>1520</v>
      </c>
      <c r="Q3835" t="s">
        <v>95</v>
      </c>
      <c r="R3835" t="s">
        <v>193</v>
      </c>
      <c r="S3835" t="s">
        <v>165</v>
      </c>
      <c r="T3835" t="s">
        <v>117</v>
      </c>
      <c r="U3835" t="s">
        <v>9767</v>
      </c>
      <c r="V3835" t="s">
        <v>2278</v>
      </c>
      <c r="W3835" t="s">
        <v>649</v>
      </c>
      <c r="X3835" t="s">
        <v>301</v>
      </c>
      <c r="Y3835" t="s">
        <v>92</v>
      </c>
      <c r="Z3835" t="s">
        <v>134</v>
      </c>
      <c r="AA3835" t="s">
        <v>204</v>
      </c>
      <c r="AB3835" t="s">
        <v>1579</v>
      </c>
      <c r="AC3835" t="s">
        <v>301</v>
      </c>
      <c r="AD3835" t="s">
        <v>314</v>
      </c>
    </row>
    <row r="3836" spans="1:30" hidden="1" x14ac:dyDescent="0.3">
      <c r="A3836" t="s">
        <v>15983</v>
      </c>
      <c r="B3836" t="s">
        <v>15984</v>
      </c>
      <c r="C3836" s="1" t="str">
        <f t="shared" si="645"/>
        <v>21:0510</v>
      </c>
      <c r="D3836" s="1" t="str">
        <f>HYPERLINK("http://geochem.nrcan.gc.ca/cdogs/content/svy/svy_e.htm", "")</f>
        <v/>
      </c>
      <c r="G3836" s="1" t="str">
        <f>HYPERLINK("http://geochem.nrcan.gc.ca/cdogs/content/cr_/cr_00055_e.htm", "55")</f>
        <v>55</v>
      </c>
      <c r="J3836" t="s">
        <v>161</v>
      </c>
      <c r="K3836" t="s">
        <v>162</v>
      </c>
      <c r="L3836">
        <v>20</v>
      </c>
      <c r="M3836" t="s">
        <v>163</v>
      </c>
      <c r="N3836">
        <v>31</v>
      </c>
      <c r="O3836" t="s">
        <v>255</v>
      </c>
      <c r="P3836" t="s">
        <v>193</v>
      </c>
      <c r="Q3836" t="s">
        <v>136</v>
      </c>
      <c r="R3836" t="s">
        <v>54</v>
      </c>
      <c r="S3836" t="s">
        <v>136</v>
      </c>
      <c r="T3836" t="s">
        <v>40</v>
      </c>
      <c r="U3836" t="s">
        <v>3749</v>
      </c>
      <c r="V3836" t="s">
        <v>47</v>
      </c>
      <c r="W3836" t="s">
        <v>117</v>
      </c>
      <c r="X3836" t="s">
        <v>39</v>
      </c>
      <c r="Y3836" t="s">
        <v>136</v>
      </c>
      <c r="Z3836" t="s">
        <v>134</v>
      </c>
      <c r="AA3836" t="s">
        <v>58</v>
      </c>
      <c r="AB3836" t="s">
        <v>2301</v>
      </c>
      <c r="AC3836" t="s">
        <v>371</v>
      </c>
      <c r="AD3836" t="s">
        <v>86</v>
      </c>
    </row>
    <row r="3837" spans="1:30" hidden="1" x14ac:dyDescent="0.3">
      <c r="A3837" t="s">
        <v>15985</v>
      </c>
      <c r="B3837" t="s">
        <v>15986</v>
      </c>
      <c r="C3837" s="1" t="str">
        <f t="shared" si="645"/>
        <v>21:0510</v>
      </c>
      <c r="D3837" s="1" t="str">
        <f t="shared" ref="D3837:D3862" si="649">HYPERLINK("http://geochem.nrcan.gc.ca/cdogs/content/svy/svy210170_e.htm", "21:0170")</f>
        <v>21:0170</v>
      </c>
      <c r="E3837" t="s">
        <v>15987</v>
      </c>
      <c r="F3837" t="s">
        <v>15988</v>
      </c>
      <c r="H3837">
        <v>54.4364499</v>
      </c>
      <c r="I3837">
        <v>-62.420186600000001</v>
      </c>
      <c r="J3837" s="1" t="str">
        <f t="shared" ref="J3837:J3862" si="650">HYPERLINK("http://geochem.nrcan.gc.ca/cdogs/content/kwd/kwd020027_e.htm", "NGR lake sediment grab sample")</f>
        <v>NGR lake sediment grab sample</v>
      </c>
      <c r="K3837" s="1" t="str">
        <f t="shared" ref="K3837:K3862" si="651">HYPERLINK("http://geochem.nrcan.gc.ca/cdogs/content/kwd/kwd080006_e.htm", "&lt;177 micron (NGR)")</f>
        <v>&lt;177 micron (NGR)</v>
      </c>
      <c r="L3837">
        <v>20</v>
      </c>
      <c r="M3837" t="s">
        <v>175</v>
      </c>
      <c r="N3837">
        <v>32</v>
      </c>
      <c r="O3837" t="s">
        <v>58</v>
      </c>
      <c r="P3837" t="s">
        <v>263</v>
      </c>
      <c r="Q3837" t="s">
        <v>55</v>
      </c>
      <c r="R3837" t="s">
        <v>202</v>
      </c>
      <c r="S3837" t="s">
        <v>136</v>
      </c>
      <c r="T3837" t="s">
        <v>194</v>
      </c>
      <c r="U3837" t="s">
        <v>1236</v>
      </c>
      <c r="V3837" t="s">
        <v>97</v>
      </c>
      <c r="W3837" t="s">
        <v>144</v>
      </c>
      <c r="X3837" t="s">
        <v>39</v>
      </c>
      <c r="Y3837" t="s">
        <v>136</v>
      </c>
      <c r="Z3837" t="s">
        <v>204</v>
      </c>
      <c r="AA3837" t="s">
        <v>83</v>
      </c>
      <c r="AB3837" t="s">
        <v>2203</v>
      </c>
      <c r="AC3837" t="s">
        <v>55</v>
      </c>
      <c r="AD3837" t="s">
        <v>45</v>
      </c>
    </row>
    <row r="3838" spans="1:30" hidden="1" x14ac:dyDescent="0.3">
      <c r="A3838" t="s">
        <v>15989</v>
      </c>
      <c r="B3838" t="s">
        <v>15990</v>
      </c>
      <c r="C3838" s="1" t="str">
        <f t="shared" ref="C3838:C3869" si="652">HYPERLINK("http://geochem.nrcan.gc.ca/cdogs/content/bdl/bdl210510_e.htm", "21:0510")</f>
        <v>21:0510</v>
      </c>
      <c r="D3838" s="1" t="str">
        <f t="shared" si="649"/>
        <v>21:0170</v>
      </c>
      <c r="E3838" t="s">
        <v>15991</v>
      </c>
      <c r="F3838" t="s">
        <v>15992</v>
      </c>
      <c r="H3838">
        <v>54.4040392</v>
      </c>
      <c r="I3838">
        <v>-62.4034373</v>
      </c>
      <c r="J3838" s="1" t="str">
        <f t="shared" si="650"/>
        <v>NGR lake sediment grab sample</v>
      </c>
      <c r="K3838" s="1" t="str">
        <f t="shared" si="651"/>
        <v>&lt;177 micron (NGR)</v>
      </c>
      <c r="L3838">
        <v>20</v>
      </c>
      <c r="M3838" t="s">
        <v>184</v>
      </c>
      <c r="N3838">
        <v>33</v>
      </c>
      <c r="O3838" t="s">
        <v>135</v>
      </c>
      <c r="P3838" t="s">
        <v>256</v>
      </c>
      <c r="Q3838" t="s">
        <v>39</v>
      </c>
      <c r="R3838" t="s">
        <v>202</v>
      </c>
      <c r="S3838" t="s">
        <v>37</v>
      </c>
      <c r="T3838" t="s">
        <v>40</v>
      </c>
      <c r="U3838" t="s">
        <v>1139</v>
      </c>
      <c r="V3838" t="s">
        <v>264</v>
      </c>
      <c r="W3838" t="s">
        <v>248</v>
      </c>
      <c r="X3838" t="s">
        <v>179</v>
      </c>
      <c r="Y3838" t="s">
        <v>55</v>
      </c>
      <c r="Z3838" t="s">
        <v>164</v>
      </c>
      <c r="AA3838" t="s">
        <v>214</v>
      </c>
      <c r="AB3838" t="s">
        <v>519</v>
      </c>
      <c r="AC3838" t="s">
        <v>947</v>
      </c>
      <c r="AD3838" t="s">
        <v>258</v>
      </c>
    </row>
    <row r="3839" spans="1:30" hidden="1" x14ac:dyDescent="0.3">
      <c r="A3839" t="s">
        <v>15993</v>
      </c>
      <c r="B3839" t="s">
        <v>15994</v>
      </c>
      <c r="C3839" s="1" t="str">
        <f t="shared" si="652"/>
        <v>21:0510</v>
      </c>
      <c r="D3839" s="1" t="str">
        <f t="shared" si="649"/>
        <v>21:0170</v>
      </c>
      <c r="E3839" t="s">
        <v>15995</v>
      </c>
      <c r="F3839" t="s">
        <v>15996</v>
      </c>
      <c r="H3839">
        <v>54.406683000000001</v>
      </c>
      <c r="I3839">
        <v>-62.364897499999998</v>
      </c>
      <c r="J3839" s="1" t="str">
        <f t="shared" si="650"/>
        <v>NGR lake sediment grab sample</v>
      </c>
      <c r="K3839" s="1" t="str">
        <f t="shared" si="651"/>
        <v>&lt;177 micron (NGR)</v>
      </c>
      <c r="L3839">
        <v>20</v>
      </c>
      <c r="M3839" t="s">
        <v>191</v>
      </c>
      <c r="N3839">
        <v>34</v>
      </c>
      <c r="O3839" t="s">
        <v>576</v>
      </c>
      <c r="P3839" t="s">
        <v>232</v>
      </c>
      <c r="Q3839" t="s">
        <v>39</v>
      </c>
      <c r="R3839" t="s">
        <v>185</v>
      </c>
      <c r="S3839" t="s">
        <v>55</v>
      </c>
      <c r="T3839" t="s">
        <v>40</v>
      </c>
      <c r="U3839" t="s">
        <v>733</v>
      </c>
      <c r="V3839" t="s">
        <v>390</v>
      </c>
      <c r="W3839" t="s">
        <v>117</v>
      </c>
      <c r="X3839" t="s">
        <v>179</v>
      </c>
      <c r="Y3839" t="s">
        <v>39</v>
      </c>
      <c r="Z3839" t="s">
        <v>185</v>
      </c>
      <c r="AA3839" t="s">
        <v>58</v>
      </c>
      <c r="AB3839" t="s">
        <v>429</v>
      </c>
      <c r="AC3839" t="s">
        <v>590</v>
      </c>
      <c r="AD3839" t="s">
        <v>58</v>
      </c>
    </row>
    <row r="3840" spans="1:30" hidden="1" x14ac:dyDescent="0.3">
      <c r="A3840" t="s">
        <v>15997</v>
      </c>
      <c r="B3840" t="s">
        <v>15998</v>
      </c>
      <c r="C3840" s="1" t="str">
        <f t="shared" si="652"/>
        <v>21:0510</v>
      </c>
      <c r="D3840" s="1" t="str">
        <f t="shared" si="649"/>
        <v>21:0170</v>
      </c>
      <c r="E3840" t="s">
        <v>15999</v>
      </c>
      <c r="F3840" t="s">
        <v>16000</v>
      </c>
      <c r="H3840">
        <v>54.405660599999997</v>
      </c>
      <c r="I3840">
        <v>-62.284923599999999</v>
      </c>
      <c r="J3840" s="1" t="str">
        <f t="shared" si="650"/>
        <v>NGR lake sediment grab sample</v>
      </c>
      <c r="K3840" s="1" t="str">
        <f t="shared" si="651"/>
        <v>&lt;177 micron (NGR)</v>
      </c>
      <c r="L3840">
        <v>20</v>
      </c>
      <c r="M3840" t="s">
        <v>201</v>
      </c>
      <c r="N3840">
        <v>35</v>
      </c>
      <c r="O3840" t="s">
        <v>403</v>
      </c>
      <c r="P3840" t="s">
        <v>119</v>
      </c>
      <c r="Q3840" t="s">
        <v>95</v>
      </c>
      <c r="R3840" t="s">
        <v>92</v>
      </c>
      <c r="S3840" t="s">
        <v>54</v>
      </c>
      <c r="T3840" t="s">
        <v>40</v>
      </c>
      <c r="U3840" t="s">
        <v>13766</v>
      </c>
      <c r="V3840" t="s">
        <v>1103</v>
      </c>
      <c r="W3840" t="s">
        <v>40</v>
      </c>
      <c r="X3840" t="s">
        <v>179</v>
      </c>
      <c r="Y3840" t="s">
        <v>68</v>
      </c>
      <c r="Z3840" t="s">
        <v>214</v>
      </c>
      <c r="AA3840" t="s">
        <v>135</v>
      </c>
      <c r="AB3840" t="s">
        <v>59</v>
      </c>
      <c r="AC3840" t="s">
        <v>484</v>
      </c>
      <c r="AD3840" t="s">
        <v>258</v>
      </c>
    </row>
    <row r="3841" spans="1:30" hidden="1" x14ac:dyDescent="0.3">
      <c r="A3841" t="s">
        <v>16001</v>
      </c>
      <c r="B3841" t="s">
        <v>16002</v>
      </c>
      <c r="C3841" s="1" t="str">
        <f t="shared" si="652"/>
        <v>21:0510</v>
      </c>
      <c r="D3841" s="1" t="str">
        <f t="shared" si="649"/>
        <v>21:0170</v>
      </c>
      <c r="E3841" t="s">
        <v>16003</v>
      </c>
      <c r="F3841" t="s">
        <v>16004</v>
      </c>
      <c r="H3841">
        <v>54.396900000000002</v>
      </c>
      <c r="I3841">
        <v>-62.249895799999997</v>
      </c>
      <c r="J3841" s="1" t="str">
        <f t="shared" si="650"/>
        <v>NGR lake sediment grab sample</v>
      </c>
      <c r="K3841" s="1" t="str">
        <f t="shared" si="651"/>
        <v>&lt;177 micron (NGR)</v>
      </c>
      <c r="L3841">
        <v>20</v>
      </c>
      <c r="M3841" t="s">
        <v>210</v>
      </c>
      <c r="N3841">
        <v>36</v>
      </c>
      <c r="O3841" t="s">
        <v>83</v>
      </c>
      <c r="P3841" t="s">
        <v>392</v>
      </c>
      <c r="Q3841" t="s">
        <v>37</v>
      </c>
      <c r="R3841" t="s">
        <v>232</v>
      </c>
      <c r="S3841" t="s">
        <v>185</v>
      </c>
      <c r="T3841" t="s">
        <v>194</v>
      </c>
      <c r="U3841" t="s">
        <v>16005</v>
      </c>
      <c r="V3841" t="s">
        <v>565</v>
      </c>
      <c r="W3841" t="s">
        <v>649</v>
      </c>
      <c r="X3841" t="s">
        <v>484</v>
      </c>
      <c r="Y3841" t="s">
        <v>185</v>
      </c>
      <c r="Z3841" t="s">
        <v>135</v>
      </c>
      <c r="AA3841" t="s">
        <v>45</v>
      </c>
      <c r="AB3841" t="s">
        <v>1517</v>
      </c>
      <c r="AC3841" t="s">
        <v>12797</v>
      </c>
      <c r="AD3841" t="s">
        <v>48</v>
      </c>
    </row>
    <row r="3842" spans="1:30" hidden="1" x14ac:dyDescent="0.3">
      <c r="A3842" t="s">
        <v>16006</v>
      </c>
      <c r="B3842" t="s">
        <v>16007</v>
      </c>
      <c r="C3842" s="1" t="str">
        <f t="shared" si="652"/>
        <v>21:0510</v>
      </c>
      <c r="D3842" s="1" t="str">
        <f t="shared" si="649"/>
        <v>21:0170</v>
      </c>
      <c r="E3842" t="s">
        <v>16008</v>
      </c>
      <c r="F3842" t="s">
        <v>16009</v>
      </c>
      <c r="H3842">
        <v>54.404702200000003</v>
      </c>
      <c r="I3842">
        <v>-62.192934999999999</v>
      </c>
      <c r="J3842" s="1" t="str">
        <f t="shared" si="650"/>
        <v>NGR lake sediment grab sample</v>
      </c>
      <c r="K3842" s="1" t="str">
        <f t="shared" si="651"/>
        <v>&lt;177 micron (NGR)</v>
      </c>
      <c r="L3842">
        <v>20</v>
      </c>
      <c r="M3842" t="s">
        <v>221</v>
      </c>
      <c r="N3842">
        <v>37</v>
      </c>
      <c r="O3842" t="s">
        <v>128</v>
      </c>
      <c r="P3842" t="s">
        <v>344</v>
      </c>
      <c r="Q3842" t="s">
        <v>55</v>
      </c>
      <c r="R3842" t="s">
        <v>185</v>
      </c>
      <c r="S3842" t="s">
        <v>165</v>
      </c>
      <c r="T3842" t="s">
        <v>117</v>
      </c>
      <c r="U3842" t="s">
        <v>7315</v>
      </c>
      <c r="V3842" t="s">
        <v>136</v>
      </c>
      <c r="W3842" t="s">
        <v>194</v>
      </c>
      <c r="X3842" t="s">
        <v>1458</v>
      </c>
      <c r="Y3842" t="s">
        <v>576</v>
      </c>
      <c r="Z3842" t="s">
        <v>423</v>
      </c>
      <c r="AA3842" t="s">
        <v>196</v>
      </c>
      <c r="AB3842" t="s">
        <v>225</v>
      </c>
      <c r="AC3842" t="s">
        <v>12797</v>
      </c>
      <c r="AD3842" t="s">
        <v>61</v>
      </c>
    </row>
    <row r="3843" spans="1:30" hidden="1" x14ac:dyDescent="0.3">
      <c r="A3843" t="s">
        <v>16010</v>
      </c>
      <c r="B3843" t="s">
        <v>16011</v>
      </c>
      <c r="C3843" s="1" t="str">
        <f t="shared" si="652"/>
        <v>21:0510</v>
      </c>
      <c r="D3843" s="1" t="str">
        <f t="shared" si="649"/>
        <v>21:0170</v>
      </c>
      <c r="E3843" t="s">
        <v>16012</v>
      </c>
      <c r="F3843" t="s">
        <v>16013</v>
      </c>
      <c r="H3843">
        <v>54.4023903</v>
      </c>
      <c r="I3843">
        <v>-62.121930900000002</v>
      </c>
      <c r="J3843" s="1" t="str">
        <f t="shared" si="650"/>
        <v>NGR lake sediment grab sample</v>
      </c>
      <c r="K3843" s="1" t="str">
        <f t="shared" si="651"/>
        <v>&lt;177 micron (NGR)</v>
      </c>
      <c r="L3843">
        <v>20</v>
      </c>
      <c r="M3843" t="s">
        <v>230</v>
      </c>
      <c r="N3843">
        <v>38</v>
      </c>
      <c r="O3843" t="s">
        <v>255</v>
      </c>
      <c r="P3843" t="s">
        <v>164</v>
      </c>
      <c r="Q3843" t="s">
        <v>68</v>
      </c>
      <c r="R3843" t="s">
        <v>176</v>
      </c>
      <c r="S3843" t="s">
        <v>119</v>
      </c>
      <c r="T3843" t="s">
        <v>40</v>
      </c>
      <c r="U3843" t="s">
        <v>16014</v>
      </c>
      <c r="V3843" t="s">
        <v>224</v>
      </c>
      <c r="W3843" t="s">
        <v>40</v>
      </c>
      <c r="X3843" t="s">
        <v>55</v>
      </c>
      <c r="Y3843" t="s">
        <v>136</v>
      </c>
      <c r="Z3843" t="s">
        <v>135</v>
      </c>
      <c r="AA3843" t="s">
        <v>204</v>
      </c>
      <c r="AB3843" t="s">
        <v>987</v>
      </c>
      <c r="AC3843" t="s">
        <v>339</v>
      </c>
      <c r="AD3843" t="s">
        <v>449</v>
      </c>
    </row>
    <row r="3844" spans="1:30" hidden="1" x14ac:dyDescent="0.3">
      <c r="A3844" t="s">
        <v>16015</v>
      </c>
      <c r="B3844" t="s">
        <v>16016</v>
      </c>
      <c r="C3844" s="1" t="str">
        <f t="shared" si="652"/>
        <v>21:0510</v>
      </c>
      <c r="D3844" s="1" t="str">
        <f t="shared" si="649"/>
        <v>21:0170</v>
      </c>
      <c r="E3844" t="s">
        <v>16017</v>
      </c>
      <c r="F3844" t="s">
        <v>16018</v>
      </c>
      <c r="H3844">
        <v>54.379266899999998</v>
      </c>
      <c r="I3844">
        <v>-62.088382899999999</v>
      </c>
      <c r="J3844" s="1" t="str">
        <f t="shared" si="650"/>
        <v>NGR lake sediment grab sample</v>
      </c>
      <c r="K3844" s="1" t="str">
        <f t="shared" si="651"/>
        <v>&lt;177 micron (NGR)</v>
      </c>
      <c r="L3844">
        <v>20</v>
      </c>
      <c r="M3844" t="s">
        <v>238</v>
      </c>
      <c r="N3844">
        <v>39</v>
      </c>
      <c r="O3844" t="s">
        <v>77</v>
      </c>
      <c r="P3844" t="s">
        <v>613</v>
      </c>
      <c r="Q3844" t="s">
        <v>55</v>
      </c>
      <c r="R3844" t="s">
        <v>79</v>
      </c>
      <c r="S3844" t="s">
        <v>131</v>
      </c>
      <c r="T3844" t="s">
        <v>194</v>
      </c>
      <c r="U3844" t="s">
        <v>630</v>
      </c>
      <c r="V3844" t="s">
        <v>322</v>
      </c>
      <c r="W3844" t="s">
        <v>117</v>
      </c>
      <c r="X3844" t="s">
        <v>43</v>
      </c>
      <c r="Y3844" t="s">
        <v>136</v>
      </c>
      <c r="Z3844" t="s">
        <v>263</v>
      </c>
      <c r="AA3844" t="s">
        <v>107</v>
      </c>
      <c r="AB3844" t="s">
        <v>108</v>
      </c>
      <c r="AC3844" t="s">
        <v>1402</v>
      </c>
      <c r="AD3844" t="s">
        <v>449</v>
      </c>
    </row>
    <row r="3845" spans="1:30" hidden="1" x14ac:dyDescent="0.3">
      <c r="A3845" t="s">
        <v>16019</v>
      </c>
      <c r="B3845" t="s">
        <v>16020</v>
      </c>
      <c r="C3845" s="1" t="str">
        <f t="shared" si="652"/>
        <v>21:0510</v>
      </c>
      <c r="D3845" s="1" t="str">
        <f t="shared" si="649"/>
        <v>21:0170</v>
      </c>
      <c r="E3845" t="s">
        <v>16021</v>
      </c>
      <c r="F3845" t="s">
        <v>16022</v>
      </c>
      <c r="H3845">
        <v>54.379906699999999</v>
      </c>
      <c r="I3845">
        <v>-62.019728399999998</v>
      </c>
      <c r="J3845" s="1" t="str">
        <f t="shared" si="650"/>
        <v>NGR lake sediment grab sample</v>
      </c>
      <c r="K3845" s="1" t="str">
        <f t="shared" si="651"/>
        <v>&lt;177 micron (NGR)</v>
      </c>
      <c r="L3845">
        <v>20</v>
      </c>
      <c r="M3845" t="s">
        <v>246</v>
      </c>
      <c r="N3845">
        <v>40</v>
      </c>
      <c r="O3845" t="s">
        <v>82</v>
      </c>
      <c r="P3845" t="s">
        <v>408</v>
      </c>
      <c r="Q3845" t="s">
        <v>37</v>
      </c>
      <c r="R3845" t="s">
        <v>130</v>
      </c>
      <c r="S3845" t="s">
        <v>79</v>
      </c>
      <c r="T3845" t="s">
        <v>194</v>
      </c>
      <c r="U3845" t="s">
        <v>842</v>
      </c>
      <c r="V3845" t="s">
        <v>565</v>
      </c>
      <c r="W3845" t="s">
        <v>117</v>
      </c>
      <c r="X3845" t="s">
        <v>39</v>
      </c>
      <c r="Y3845" t="s">
        <v>153</v>
      </c>
      <c r="Z3845" t="s">
        <v>263</v>
      </c>
      <c r="AA3845" t="s">
        <v>83</v>
      </c>
      <c r="AB3845" t="s">
        <v>1788</v>
      </c>
      <c r="AC3845" t="s">
        <v>2776</v>
      </c>
      <c r="AD3845" t="s">
        <v>71</v>
      </c>
    </row>
    <row r="3846" spans="1:30" hidden="1" x14ac:dyDescent="0.3">
      <c r="A3846" t="s">
        <v>16023</v>
      </c>
      <c r="B3846" t="s">
        <v>16024</v>
      </c>
      <c r="C3846" s="1" t="str">
        <f t="shared" si="652"/>
        <v>21:0510</v>
      </c>
      <c r="D3846" s="1" t="str">
        <f t="shared" si="649"/>
        <v>21:0170</v>
      </c>
      <c r="E3846" t="s">
        <v>16025</v>
      </c>
      <c r="F3846" t="s">
        <v>16026</v>
      </c>
      <c r="H3846">
        <v>54.342432299999999</v>
      </c>
      <c r="I3846">
        <v>-62.095352800000001</v>
      </c>
      <c r="J3846" s="1" t="str">
        <f t="shared" si="650"/>
        <v>NGR lake sediment grab sample</v>
      </c>
      <c r="K3846" s="1" t="str">
        <f t="shared" si="651"/>
        <v>&lt;177 micron (NGR)</v>
      </c>
      <c r="L3846">
        <v>21</v>
      </c>
      <c r="M3846" t="s">
        <v>34</v>
      </c>
      <c r="N3846">
        <v>41</v>
      </c>
      <c r="O3846" t="s">
        <v>414</v>
      </c>
      <c r="P3846" t="s">
        <v>263</v>
      </c>
      <c r="Q3846" t="s">
        <v>39</v>
      </c>
      <c r="R3846" t="s">
        <v>145</v>
      </c>
      <c r="S3846" t="s">
        <v>131</v>
      </c>
      <c r="T3846" t="s">
        <v>40</v>
      </c>
      <c r="U3846" t="s">
        <v>154</v>
      </c>
      <c r="V3846" t="s">
        <v>94</v>
      </c>
      <c r="W3846" t="s">
        <v>194</v>
      </c>
      <c r="X3846" t="s">
        <v>179</v>
      </c>
      <c r="Y3846" t="s">
        <v>68</v>
      </c>
      <c r="Z3846" t="s">
        <v>164</v>
      </c>
      <c r="AA3846" t="s">
        <v>135</v>
      </c>
      <c r="AB3846" t="s">
        <v>571</v>
      </c>
      <c r="AC3846" t="s">
        <v>714</v>
      </c>
      <c r="AD3846" t="s">
        <v>45</v>
      </c>
    </row>
    <row r="3847" spans="1:30" hidden="1" x14ac:dyDescent="0.3">
      <c r="A3847" t="s">
        <v>16027</v>
      </c>
      <c r="B3847" t="s">
        <v>16028</v>
      </c>
      <c r="C3847" s="1" t="str">
        <f t="shared" si="652"/>
        <v>21:0510</v>
      </c>
      <c r="D3847" s="1" t="str">
        <f t="shared" si="649"/>
        <v>21:0170</v>
      </c>
      <c r="E3847" t="s">
        <v>16029</v>
      </c>
      <c r="F3847" t="s">
        <v>16030</v>
      </c>
      <c r="H3847">
        <v>54.3462411</v>
      </c>
      <c r="I3847">
        <v>-62.017915299999999</v>
      </c>
      <c r="J3847" s="1" t="str">
        <f t="shared" si="650"/>
        <v>NGR lake sediment grab sample</v>
      </c>
      <c r="K3847" s="1" t="str">
        <f t="shared" si="651"/>
        <v>&lt;177 micron (NGR)</v>
      </c>
      <c r="L3847">
        <v>21</v>
      </c>
      <c r="M3847" t="s">
        <v>76</v>
      </c>
      <c r="N3847">
        <v>42</v>
      </c>
      <c r="O3847" t="s">
        <v>257</v>
      </c>
      <c r="P3847" t="s">
        <v>344</v>
      </c>
      <c r="Q3847" t="s">
        <v>136</v>
      </c>
      <c r="R3847" t="s">
        <v>164</v>
      </c>
      <c r="S3847" t="s">
        <v>202</v>
      </c>
      <c r="T3847" t="s">
        <v>194</v>
      </c>
      <c r="U3847" t="s">
        <v>3199</v>
      </c>
      <c r="V3847" t="s">
        <v>705</v>
      </c>
      <c r="W3847" t="s">
        <v>117</v>
      </c>
      <c r="X3847" t="s">
        <v>39</v>
      </c>
      <c r="Y3847" t="s">
        <v>153</v>
      </c>
      <c r="Z3847" t="s">
        <v>263</v>
      </c>
      <c r="AA3847" t="s">
        <v>214</v>
      </c>
      <c r="AB3847" t="s">
        <v>1921</v>
      </c>
      <c r="AC3847" t="s">
        <v>121</v>
      </c>
      <c r="AD3847" t="s">
        <v>478</v>
      </c>
    </row>
    <row r="3848" spans="1:30" hidden="1" x14ac:dyDescent="0.3">
      <c r="A3848" t="s">
        <v>16031</v>
      </c>
      <c r="B3848" t="s">
        <v>16032</v>
      </c>
      <c r="C3848" s="1" t="str">
        <f t="shared" si="652"/>
        <v>21:0510</v>
      </c>
      <c r="D3848" s="1" t="str">
        <f t="shared" si="649"/>
        <v>21:0170</v>
      </c>
      <c r="E3848" t="s">
        <v>16025</v>
      </c>
      <c r="F3848" t="s">
        <v>16033</v>
      </c>
      <c r="H3848">
        <v>54.342432299999999</v>
      </c>
      <c r="I3848">
        <v>-62.095352800000001</v>
      </c>
      <c r="J3848" s="1" t="str">
        <f t="shared" si="650"/>
        <v>NGR lake sediment grab sample</v>
      </c>
      <c r="K3848" s="1" t="str">
        <f t="shared" si="651"/>
        <v>&lt;177 micron (NGR)</v>
      </c>
      <c r="L3848">
        <v>21</v>
      </c>
      <c r="M3848" t="s">
        <v>52</v>
      </c>
      <c r="N3848">
        <v>43</v>
      </c>
      <c r="O3848" t="s">
        <v>414</v>
      </c>
      <c r="P3848" t="s">
        <v>128</v>
      </c>
      <c r="Q3848" t="s">
        <v>95</v>
      </c>
      <c r="R3848" t="s">
        <v>256</v>
      </c>
      <c r="S3848" t="s">
        <v>38</v>
      </c>
      <c r="T3848" t="s">
        <v>40</v>
      </c>
      <c r="U3848" t="s">
        <v>2781</v>
      </c>
      <c r="V3848" t="s">
        <v>233</v>
      </c>
      <c r="W3848" t="s">
        <v>194</v>
      </c>
      <c r="X3848" t="s">
        <v>179</v>
      </c>
      <c r="Y3848" t="s">
        <v>68</v>
      </c>
      <c r="Z3848" t="s">
        <v>134</v>
      </c>
      <c r="AA3848" t="s">
        <v>135</v>
      </c>
      <c r="AB3848" t="s">
        <v>1323</v>
      </c>
      <c r="AC3848" t="s">
        <v>85</v>
      </c>
      <c r="AD3848" t="s">
        <v>314</v>
      </c>
    </row>
    <row r="3849" spans="1:30" hidden="1" x14ac:dyDescent="0.3">
      <c r="A3849" t="s">
        <v>16034</v>
      </c>
      <c r="B3849" t="s">
        <v>16035</v>
      </c>
      <c r="C3849" s="1" t="str">
        <f t="shared" si="652"/>
        <v>21:0510</v>
      </c>
      <c r="D3849" s="1" t="str">
        <f t="shared" si="649"/>
        <v>21:0170</v>
      </c>
      <c r="E3849" t="s">
        <v>16025</v>
      </c>
      <c r="F3849" t="s">
        <v>16036</v>
      </c>
      <c r="H3849">
        <v>54.342432299999999</v>
      </c>
      <c r="I3849">
        <v>-62.095352800000001</v>
      </c>
      <c r="J3849" s="1" t="str">
        <f t="shared" si="650"/>
        <v>NGR lake sediment grab sample</v>
      </c>
      <c r="K3849" s="1" t="str">
        <f t="shared" si="651"/>
        <v>&lt;177 micron (NGR)</v>
      </c>
      <c r="L3849">
        <v>21</v>
      </c>
      <c r="M3849" t="s">
        <v>65</v>
      </c>
      <c r="N3849">
        <v>44</v>
      </c>
      <c r="O3849" t="s">
        <v>255</v>
      </c>
      <c r="P3849" t="s">
        <v>103</v>
      </c>
      <c r="Q3849" t="s">
        <v>39</v>
      </c>
      <c r="R3849" t="s">
        <v>256</v>
      </c>
      <c r="S3849" t="s">
        <v>38</v>
      </c>
      <c r="T3849" t="s">
        <v>40</v>
      </c>
      <c r="U3849" t="s">
        <v>154</v>
      </c>
      <c r="V3849" t="s">
        <v>264</v>
      </c>
      <c r="W3849" t="s">
        <v>194</v>
      </c>
      <c r="X3849" t="s">
        <v>179</v>
      </c>
      <c r="Y3849" t="s">
        <v>37</v>
      </c>
      <c r="Z3849" t="s">
        <v>67</v>
      </c>
      <c r="AA3849" t="s">
        <v>135</v>
      </c>
      <c r="AB3849" t="s">
        <v>992</v>
      </c>
      <c r="AC3849" t="s">
        <v>620</v>
      </c>
      <c r="AD3849" t="s">
        <v>314</v>
      </c>
    </row>
    <row r="3850" spans="1:30" hidden="1" x14ac:dyDescent="0.3">
      <c r="A3850" t="s">
        <v>16037</v>
      </c>
      <c r="B3850" t="s">
        <v>16038</v>
      </c>
      <c r="C3850" s="1" t="str">
        <f t="shared" si="652"/>
        <v>21:0510</v>
      </c>
      <c r="D3850" s="1" t="str">
        <f t="shared" si="649"/>
        <v>21:0170</v>
      </c>
      <c r="E3850" t="s">
        <v>16039</v>
      </c>
      <c r="F3850" t="s">
        <v>16040</v>
      </c>
      <c r="H3850">
        <v>54.342452799999997</v>
      </c>
      <c r="I3850">
        <v>-62.118796400000001</v>
      </c>
      <c r="J3850" s="1" t="str">
        <f t="shared" si="650"/>
        <v>NGR lake sediment grab sample</v>
      </c>
      <c r="K3850" s="1" t="str">
        <f t="shared" si="651"/>
        <v>&lt;177 micron (NGR)</v>
      </c>
      <c r="L3850">
        <v>21</v>
      </c>
      <c r="M3850" t="s">
        <v>91</v>
      </c>
      <c r="N3850">
        <v>45</v>
      </c>
      <c r="O3850" t="s">
        <v>810</v>
      </c>
      <c r="P3850" t="s">
        <v>492</v>
      </c>
      <c r="Q3850" t="s">
        <v>55</v>
      </c>
      <c r="R3850" t="s">
        <v>256</v>
      </c>
      <c r="S3850" t="s">
        <v>130</v>
      </c>
      <c r="T3850" t="s">
        <v>649</v>
      </c>
      <c r="U3850" t="s">
        <v>11061</v>
      </c>
      <c r="V3850" t="s">
        <v>620</v>
      </c>
      <c r="W3850" t="s">
        <v>649</v>
      </c>
      <c r="X3850" t="s">
        <v>484</v>
      </c>
      <c r="Y3850" t="s">
        <v>185</v>
      </c>
      <c r="Z3850" t="s">
        <v>135</v>
      </c>
      <c r="AA3850" t="s">
        <v>83</v>
      </c>
      <c r="AB3850" t="s">
        <v>744</v>
      </c>
      <c r="AC3850" t="s">
        <v>121</v>
      </c>
      <c r="AD3850" t="s">
        <v>241</v>
      </c>
    </row>
    <row r="3851" spans="1:30" hidden="1" x14ac:dyDescent="0.3">
      <c r="A3851" t="s">
        <v>16041</v>
      </c>
      <c r="B3851" t="s">
        <v>16042</v>
      </c>
      <c r="C3851" s="1" t="str">
        <f t="shared" si="652"/>
        <v>21:0510</v>
      </c>
      <c r="D3851" s="1" t="str">
        <f t="shared" si="649"/>
        <v>21:0170</v>
      </c>
      <c r="E3851" t="s">
        <v>16043</v>
      </c>
      <c r="F3851" t="s">
        <v>16044</v>
      </c>
      <c r="H3851">
        <v>54.3652108</v>
      </c>
      <c r="I3851">
        <v>-62.136224200000001</v>
      </c>
      <c r="J3851" s="1" t="str">
        <f t="shared" si="650"/>
        <v>NGR lake sediment grab sample</v>
      </c>
      <c r="K3851" s="1" t="str">
        <f t="shared" si="651"/>
        <v>&lt;177 micron (NGR)</v>
      </c>
      <c r="L3851">
        <v>21</v>
      </c>
      <c r="M3851" t="s">
        <v>102</v>
      </c>
      <c r="N3851">
        <v>46</v>
      </c>
      <c r="O3851" t="s">
        <v>377</v>
      </c>
      <c r="P3851" t="s">
        <v>510</v>
      </c>
      <c r="Q3851" t="s">
        <v>39</v>
      </c>
      <c r="R3851" t="s">
        <v>36</v>
      </c>
      <c r="S3851" t="s">
        <v>79</v>
      </c>
      <c r="T3851" t="s">
        <v>194</v>
      </c>
      <c r="U3851" t="s">
        <v>1448</v>
      </c>
      <c r="V3851" t="s">
        <v>322</v>
      </c>
      <c r="W3851" t="s">
        <v>117</v>
      </c>
      <c r="X3851" t="s">
        <v>179</v>
      </c>
      <c r="Y3851" t="s">
        <v>92</v>
      </c>
      <c r="Z3851" t="s">
        <v>134</v>
      </c>
      <c r="AA3851" t="s">
        <v>58</v>
      </c>
      <c r="AB3851" t="s">
        <v>1338</v>
      </c>
      <c r="AC3851" t="s">
        <v>39</v>
      </c>
      <c r="AD3851" t="s">
        <v>107</v>
      </c>
    </row>
    <row r="3852" spans="1:30" hidden="1" x14ac:dyDescent="0.3">
      <c r="A3852" t="s">
        <v>16045</v>
      </c>
      <c r="B3852" t="s">
        <v>16046</v>
      </c>
      <c r="C3852" s="1" t="str">
        <f t="shared" si="652"/>
        <v>21:0510</v>
      </c>
      <c r="D3852" s="1" t="str">
        <f t="shared" si="649"/>
        <v>21:0170</v>
      </c>
      <c r="E3852" t="s">
        <v>16047</v>
      </c>
      <c r="F3852" t="s">
        <v>16048</v>
      </c>
      <c r="H3852">
        <v>54.369899500000002</v>
      </c>
      <c r="I3852">
        <v>-62.163864400000001</v>
      </c>
      <c r="J3852" s="1" t="str">
        <f t="shared" si="650"/>
        <v>NGR lake sediment grab sample</v>
      </c>
      <c r="K3852" s="1" t="str">
        <f t="shared" si="651"/>
        <v>&lt;177 micron (NGR)</v>
      </c>
      <c r="L3852">
        <v>21</v>
      </c>
      <c r="M3852" t="s">
        <v>113</v>
      </c>
      <c r="N3852">
        <v>47</v>
      </c>
      <c r="O3852" t="s">
        <v>128</v>
      </c>
      <c r="P3852" t="s">
        <v>53</v>
      </c>
      <c r="Q3852" t="s">
        <v>55</v>
      </c>
      <c r="R3852" t="s">
        <v>54</v>
      </c>
      <c r="S3852" t="s">
        <v>153</v>
      </c>
      <c r="T3852" t="s">
        <v>40</v>
      </c>
      <c r="U3852" t="s">
        <v>44</v>
      </c>
      <c r="V3852" t="s">
        <v>47</v>
      </c>
      <c r="W3852" t="s">
        <v>194</v>
      </c>
      <c r="X3852" t="s">
        <v>301</v>
      </c>
      <c r="Y3852" t="s">
        <v>68</v>
      </c>
      <c r="Z3852" t="s">
        <v>204</v>
      </c>
      <c r="AA3852" t="s">
        <v>258</v>
      </c>
      <c r="AB3852" t="s">
        <v>249</v>
      </c>
      <c r="AC3852" t="s">
        <v>3016</v>
      </c>
      <c r="AD3852" t="s">
        <v>438</v>
      </c>
    </row>
    <row r="3853" spans="1:30" hidden="1" x14ac:dyDescent="0.3">
      <c r="A3853" t="s">
        <v>16049</v>
      </c>
      <c r="B3853" t="s">
        <v>16050</v>
      </c>
      <c r="C3853" s="1" t="str">
        <f t="shared" si="652"/>
        <v>21:0510</v>
      </c>
      <c r="D3853" s="1" t="str">
        <f t="shared" si="649"/>
        <v>21:0170</v>
      </c>
      <c r="E3853" t="s">
        <v>16051</v>
      </c>
      <c r="F3853" t="s">
        <v>16052</v>
      </c>
      <c r="H3853">
        <v>54.366317500000001</v>
      </c>
      <c r="I3853">
        <v>-62.2681246</v>
      </c>
      <c r="J3853" s="1" t="str">
        <f t="shared" si="650"/>
        <v>NGR lake sediment grab sample</v>
      </c>
      <c r="K3853" s="1" t="str">
        <f t="shared" si="651"/>
        <v>&lt;177 micron (NGR)</v>
      </c>
      <c r="L3853">
        <v>21</v>
      </c>
      <c r="M3853" t="s">
        <v>127</v>
      </c>
      <c r="N3853">
        <v>48</v>
      </c>
      <c r="O3853" t="s">
        <v>391</v>
      </c>
      <c r="P3853" t="s">
        <v>78</v>
      </c>
      <c r="Q3853" t="s">
        <v>68</v>
      </c>
      <c r="R3853" t="s">
        <v>130</v>
      </c>
      <c r="S3853" t="s">
        <v>176</v>
      </c>
      <c r="T3853" t="s">
        <v>40</v>
      </c>
      <c r="U3853" t="s">
        <v>16053</v>
      </c>
      <c r="V3853" t="s">
        <v>590</v>
      </c>
      <c r="W3853" t="s">
        <v>40</v>
      </c>
      <c r="X3853" t="s">
        <v>145</v>
      </c>
      <c r="Y3853" t="s">
        <v>202</v>
      </c>
      <c r="Z3853" t="s">
        <v>44</v>
      </c>
      <c r="AA3853" t="s">
        <v>204</v>
      </c>
      <c r="AB3853" t="s">
        <v>202</v>
      </c>
      <c r="AC3853" t="s">
        <v>13369</v>
      </c>
      <c r="AD3853" t="s">
        <v>1448</v>
      </c>
    </row>
    <row r="3854" spans="1:30" hidden="1" x14ac:dyDescent="0.3">
      <c r="A3854" t="s">
        <v>16054</v>
      </c>
      <c r="B3854" t="s">
        <v>16055</v>
      </c>
      <c r="C3854" s="1" t="str">
        <f t="shared" si="652"/>
        <v>21:0510</v>
      </c>
      <c r="D3854" s="1" t="str">
        <f t="shared" si="649"/>
        <v>21:0170</v>
      </c>
      <c r="E3854" t="s">
        <v>16056</v>
      </c>
      <c r="F3854" t="s">
        <v>16057</v>
      </c>
      <c r="H3854">
        <v>54.3750407</v>
      </c>
      <c r="I3854">
        <v>-62.308380300000003</v>
      </c>
      <c r="J3854" s="1" t="str">
        <f t="shared" si="650"/>
        <v>NGR lake sediment grab sample</v>
      </c>
      <c r="K3854" s="1" t="str">
        <f t="shared" si="651"/>
        <v>&lt;177 micron (NGR)</v>
      </c>
      <c r="L3854">
        <v>21</v>
      </c>
      <c r="M3854" t="s">
        <v>142</v>
      </c>
      <c r="N3854">
        <v>49</v>
      </c>
      <c r="O3854" t="s">
        <v>143</v>
      </c>
      <c r="P3854" t="s">
        <v>78</v>
      </c>
      <c r="Q3854" t="s">
        <v>55</v>
      </c>
      <c r="R3854" t="s">
        <v>202</v>
      </c>
      <c r="S3854" t="s">
        <v>153</v>
      </c>
      <c r="T3854" t="s">
        <v>40</v>
      </c>
      <c r="U3854" t="s">
        <v>1162</v>
      </c>
      <c r="V3854" t="s">
        <v>505</v>
      </c>
      <c r="W3854" t="s">
        <v>194</v>
      </c>
      <c r="X3854" t="s">
        <v>301</v>
      </c>
      <c r="Y3854" t="s">
        <v>37</v>
      </c>
      <c r="Z3854" t="s">
        <v>135</v>
      </c>
      <c r="AA3854" t="s">
        <v>258</v>
      </c>
      <c r="AB3854" t="s">
        <v>195</v>
      </c>
      <c r="AC3854" t="s">
        <v>1802</v>
      </c>
      <c r="AD3854" t="s">
        <v>48</v>
      </c>
    </row>
    <row r="3855" spans="1:30" hidden="1" x14ac:dyDescent="0.3">
      <c r="A3855" t="s">
        <v>16058</v>
      </c>
      <c r="B3855" t="s">
        <v>16059</v>
      </c>
      <c r="C3855" s="1" t="str">
        <f t="shared" si="652"/>
        <v>21:0510</v>
      </c>
      <c r="D3855" s="1" t="str">
        <f t="shared" si="649"/>
        <v>21:0170</v>
      </c>
      <c r="E3855" t="s">
        <v>16060</v>
      </c>
      <c r="F3855" t="s">
        <v>16061</v>
      </c>
      <c r="H3855">
        <v>54.372995600000003</v>
      </c>
      <c r="I3855">
        <v>-62.356151699999998</v>
      </c>
      <c r="J3855" s="1" t="str">
        <f t="shared" si="650"/>
        <v>NGR lake sediment grab sample</v>
      </c>
      <c r="K3855" s="1" t="str">
        <f t="shared" si="651"/>
        <v>&lt;177 micron (NGR)</v>
      </c>
      <c r="L3855">
        <v>21</v>
      </c>
      <c r="M3855" t="s">
        <v>150</v>
      </c>
      <c r="N3855">
        <v>50</v>
      </c>
      <c r="O3855" t="s">
        <v>733</v>
      </c>
      <c r="P3855" t="s">
        <v>232</v>
      </c>
      <c r="Q3855" t="s">
        <v>55</v>
      </c>
      <c r="R3855" t="s">
        <v>202</v>
      </c>
      <c r="S3855" t="s">
        <v>119</v>
      </c>
      <c r="T3855" t="s">
        <v>40</v>
      </c>
      <c r="U3855" t="s">
        <v>16062</v>
      </c>
      <c r="V3855" t="s">
        <v>70</v>
      </c>
      <c r="W3855" t="s">
        <v>117</v>
      </c>
      <c r="X3855" t="s">
        <v>339</v>
      </c>
      <c r="Y3855" t="s">
        <v>37</v>
      </c>
      <c r="Z3855" t="s">
        <v>204</v>
      </c>
      <c r="AA3855" t="s">
        <v>214</v>
      </c>
      <c r="AB3855" t="s">
        <v>104</v>
      </c>
      <c r="AC3855" t="s">
        <v>485</v>
      </c>
      <c r="AD3855" t="s">
        <v>241</v>
      </c>
    </row>
    <row r="3856" spans="1:30" hidden="1" x14ac:dyDescent="0.3">
      <c r="A3856" t="s">
        <v>16063</v>
      </c>
      <c r="B3856" t="s">
        <v>16064</v>
      </c>
      <c r="C3856" s="1" t="str">
        <f t="shared" si="652"/>
        <v>21:0510</v>
      </c>
      <c r="D3856" s="1" t="str">
        <f t="shared" si="649"/>
        <v>21:0170</v>
      </c>
      <c r="E3856" t="s">
        <v>16065</v>
      </c>
      <c r="F3856" t="s">
        <v>16066</v>
      </c>
      <c r="H3856">
        <v>54.3721739</v>
      </c>
      <c r="I3856">
        <v>-62.393617499999998</v>
      </c>
      <c r="J3856" s="1" t="str">
        <f t="shared" si="650"/>
        <v>NGR lake sediment grab sample</v>
      </c>
      <c r="K3856" s="1" t="str">
        <f t="shared" si="651"/>
        <v>&lt;177 micron (NGR)</v>
      </c>
      <c r="L3856">
        <v>21</v>
      </c>
      <c r="M3856" t="s">
        <v>175</v>
      </c>
      <c r="N3856">
        <v>51</v>
      </c>
      <c r="O3856" t="s">
        <v>377</v>
      </c>
      <c r="P3856" t="s">
        <v>383</v>
      </c>
      <c r="Q3856" t="s">
        <v>55</v>
      </c>
      <c r="R3856" t="s">
        <v>185</v>
      </c>
      <c r="S3856" t="s">
        <v>202</v>
      </c>
      <c r="T3856" t="s">
        <v>40</v>
      </c>
      <c r="U3856" t="s">
        <v>11273</v>
      </c>
      <c r="V3856" t="s">
        <v>444</v>
      </c>
      <c r="W3856" t="s">
        <v>117</v>
      </c>
      <c r="X3856" t="s">
        <v>39</v>
      </c>
      <c r="Y3856" t="s">
        <v>136</v>
      </c>
      <c r="Z3856" t="s">
        <v>263</v>
      </c>
      <c r="AA3856" t="s">
        <v>135</v>
      </c>
      <c r="AB3856" t="s">
        <v>193</v>
      </c>
      <c r="AC3856" t="s">
        <v>131</v>
      </c>
      <c r="AD3856" t="s">
        <v>449</v>
      </c>
    </row>
    <row r="3857" spans="1:30" hidden="1" x14ac:dyDescent="0.3">
      <c r="A3857" t="s">
        <v>16067</v>
      </c>
      <c r="B3857" t="s">
        <v>16068</v>
      </c>
      <c r="C3857" s="1" t="str">
        <f t="shared" si="652"/>
        <v>21:0510</v>
      </c>
      <c r="D3857" s="1" t="str">
        <f t="shared" si="649"/>
        <v>21:0170</v>
      </c>
      <c r="E3857" t="s">
        <v>16069</v>
      </c>
      <c r="F3857" t="s">
        <v>16070</v>
      </c>
      <c r="H3857">
        <v>54.353490499999999</v>
      </c>
      <c r="I3857">
        <v>-62.410357099999999</v>
      </c>
      <c r="J3857" s="1" t="str">
        <f t="shared" si="650"/>
        <v>NGR lake sediment grab sample</v>
      </c>
      <c r="K3857" s="1" t="str">
        <f t="shared" si="651"/>
        <v>&lt;177 micron (NGR)</v>
      </c>
      <c r="L3857">
        <v>21</v>
      </c>
      <c r="M3857" t="s">
        <v>184</v>
      </c>
      <c r="N3857">
        <v>52</v>
      </c>
      <c r="O3857" t="s">
        <v>304</v>
      </c>
      <c r="P3857" t="s">
        <v>377</v>
      </c>
      <c r="Q3857" t="s">
        <v>39</v>
      </c>
      <c r="R3857" t="s">
        <v>153</v>
      </c>
      <c r="S3857" t="s">
        <v>92</v>
      </c>
      <c r="T3857" t="s">
        <v>248</v>
      </c>
      <c r="U3857" t="s">
        <v>16071</v>
      </c>
      <c r="V3857" t="s">
        <v>167</v>
      </c>
      <c r="W3857" t="s">
        <v>117</v>
      </c>
      <c r="X3857" t="s">
        <v>179</v>
      </c>
      <c r="Y3857" t="s">
        <v>79</v>
      </c>
      <c r="Z3857" t="s">
        <v>204</v>
      </c>
      <c r="AA3857" t="s">
        <v>258</v>
      </c>
      <c r="AB3857" t="s">
        <v>1406</v>
      </c>
      <c r="AC3857" t="s">
        <v>157</v>
      </c>
      <c r="AD3857" t="s">
        <v>107</v>
      </c>
    </row>
    <row r="3858" spans="1:30" hidden="1" x14ac:dyDescent="0.3">
      <c r="A3858" t="s">
        <v>16072</v>
      </c>
      <c r="B3858" t="s">
        <v>16073</v>
      </c>
      <c r="C3858" s="1" t="str">
        <f t="shared" si="652"/>
        <v>21:0510</v>
      </c>
      <c r="D3858" s="1" t="str">
        <f t="shared" si="649"/>
        <v>21:0170</v>
      </c>
      <c r="E3858" t="s">
        <v>16074</v>
      </c>
      <c r="F3858" t="s">
        <v>16075</v>
      </c>
      <c r="H3858">
        <v>54.347111699999999</v>
      </c>
      <c r="I3858">
        <v>-62.333157800000002</v>
      </c>
      <c r="J3858" s="1" t="str">
        <f t="shared" si="650"/>
        <v>NGR lake sediment grab sample</v>
      </c>
      <c r="K3858" s="1" t="str">
        <f t="shared" si="651"/>
        <v>&lt;177 micron (NGR)</v>
      </c>
      <c r="L3858">
        <v>21</v>
      </c>
      <c r="M3858" t="s">
        <v>191</v>
      </c>
      <c r="N3858">
        <v>53</v>
      </c>
      <c r="O3858" t="s">
        <v>304</v>
      </c>
      <c r="P3858" t="s">
        <v>214</v>
      </c>
      <c r="Q3858" t="s">
        <v>55</v>
      </c>
      <c r="R3858" t="s">
        <v>193</v>
      </c>
      <c r="S3858" t="s">
        <v>92</v>
      </c>
      <c r="T3858" t="s">
        <v>649</v>
      </c>
      <c r="U3858" t="s">
        <v>196</v>
      </c>
      <c r="V3858" t="s">
        <v>42</v>
      </c>
      <c r="W3858" t="s">
        <v>117</v>
      </c>
      <c r="X3858" t="s">
        <v>70</v>
      </c>
      <c r="Y3858" t="s">
        <v>68</v>
      </c>
      <c r="Z3858" t="s">
        <v>134</v>
      </c>
      <c r="AA3858" t="s">
        <v>58</v>
      </c>
      <c r="AB3858" t="s">
        <v>837</v>
      </c>
      <c r="AC3858" t="s">
        <v>371</v>
      </c>
      <c r="AD3858" t="s">
        <v>241</v>
      </c>
    </row>
    <row r="3859" spans="1:30" hidden="1" x14ac:dyDescent="0.3">
      <c r="A3859" t="s">
        <v>16076</v>
      </c>
      <c r="B3859" t="s">
        <v>16077</v>
      </c>
      <c r="C3859" s="1" t="str">
        <f t="shared" si="652"/>
        <v>21:0510</v>
      </c>
      <c r="D3859" s="1" t="str">
        <f t="shared" si="649"/>
        <v>21:0170</v>
      </c>
      <c r="E3859" t="s">
        <v>16078</v>
      </c>
      <c r="F3859" t="s">
        <v>16079</v>
      </c>
      <c r="H3859">
        <v>54.328006199999997</v>
      </c>
      <c r="I3859">
        <v>-62.292933699999999</v>
      </c>
      <c r="J3859" s="1" t="str">
        <f t="shared" si="650"/>
        <v>NGR lake sediment grab sample</v>
      </c>
      <c r="K3859" s="1" t="str">
        <f t="shared" si="651"/>
        <v>&lt;177 micron (NGR)</v>
      </c>
      <c r="L3859">
        <v>21</v>
      </c>
      <c r="M3859" t="s">
        <v>201</v>
      </c>
      <c r="N3859">
        <v>54</v>
      </c>
      <c r="O3859" t="s">
        <v>571</v>
      </c>
      <c r="P3859" t="s">
        <v>145</v>
      </c>
      <c r="Q3859" t="s">
        <v>39</v>
      </c>
      <c r="R3859" t="s">
        <v>176</v>
      </c>
      <c r="S3859" t="s">
        <v>136</v>
      </c>
      <c r="T3859" t="s">
        <v>117</v>
      </c>
      <c r="U3859" t="s">
        <v>1241</v>
      </c>
      <c r="V3859" t="s">
        <v>920</v>
      </c>
      <c r="W3859" t="s">
        <v>40</v>
      </c>
      <c r="X3859" t="s">
        <v>43</v>
      </c>
      <c r="Y3859" t="s">
        <v>55</v>
      </c>
      <c r="Z3859" t="s">
        <v>67</v>
      </c>
      <c r="AA3859" t="s">
        <v>214</v>
      </c>
      <c r="AB3859" t="s">
        <v>35</v>
      </c>
      <c r="AC3859" t="s">
        <v>47</v>
      </c>
      <c r="AD3859" t="s">
        <v>314</v>
      </c>
    </row>
    <row r="3860" spans="1:30" hidden="1" x14ac:dyDescent="0.3">
      <c r="A3860" t="s">
        <v>16080</v>
      </c>
      <c r="B3860" t="s">
        <v>16081</v>
      </c>
      <c r="C3860" s="1" t="str">
        <f t="shared" si="652"/>
        <v>21:0510</v>
      </c>
      <c r="D3860" s="1" t="str">
        <f t="shared" si="649"/>
        <v>21:0170</v>
      </c>
      <c r="E3860" t="s">
        <v>16082</v>
      </c>
      <c r="F3860" t="s">
        <v>16083</v>
      </c>
      <c r="H3860">
        <v>54.338791100000002</v>
      </c>
      <c r="I3860">
        <v>-62.247081600000001</v>
      </c>
      <c r="J3860" s="1" t="str">
        <f t="shared" si="650"/>
        <v>NGR lake sediment grab sample</v>
      </c>
      <c r="K3860" s="1" t="str">
        <f t="shared" si="651"/>
        <v>&lt;177 micron (NGR)</v>
      </c>
      <c r="L3860">
        <v>21</v>
      </c>
      <c r="M3860" t="s">
        <v>210</v>
      </c>
      <c r="N3860">
        <v>55</v>
      </c>
      <c r="O3860" t="s">
        <v>211</v>
      </c>
      <c r="P3860" t="s">
        <v>214</v>
      </c>
      <c r="Q3860" t="s">
        <v>37</v>
      </c>
      <c r="R3860" t="s">
        <v>185</v>
      </c>
      <c r="S3860" t="s">
        <v>92</v>
      </c>
      <c r="T3860" t="s">
        <v>40</v>
      </c>
      <c r="U3860" t="s">
        <v>3987</v>
      </c>
      <c r="V3860" t="s">
        <v>596</v>
      </c>
      <c r="W3860" t="s">
        <v>117</v>
      </c>
      <c r="X3860" t="s">
        <v>70</v>
      </c>
      <c r="Y3860" t="s">
        <v>38</v>
      </c>
      <c r="Z3860" t="s">
        <v>263</v>
      </c>
      <c r="AA3860" t="s">
        <v>135</v>
      </c>
      <c r="AB3860" t="s">
        <v>1522</v>
      </c>
      <c r="AC3860" t="s">
        <v>1343</v>
      </c>
      <c r="AD3860" t="s">
        <v>1448</v>
      </c>
    </row>
    <row r="3861" spans="1:30" hidden="1" x14ac:dyDescent="0.3">
      <c r="A3861" t="s">
        <v>16084</v>
      </c>
      <c r="B3861" t="s">
        <v>16085</v>
      </c>
      <c r="C3861" s="1" t="str">
        <f t="shared" si="652"/>
        <v>21:0510</v>
      </c>
      <c r="D3861" s="1" t="str">
        <f t="shared" si="649"/>
        <v>21:0170</v>
      </c>
      <c r="E3861" t="s">
        <v>16086</v>
      </c>
      <c r="F3861" t="s">
        <v>16087</v>
      </c>
      <c r="H3861">
        <v>54.329265300000003</v>
      </c>
      <c r="I3861">
        <v>-62.2121323</v>
      </c>
      <c r="J3861" s="1" t="str">
        <f t="shared" si="650"/>
        <v>NGR lake sediment grab sample</v>
      </c>
      <c r="K3861" s="1" t="str">
        <f t="shared" si="651"/>
        <v>&lt;177 micron (NGR)</v>
      </c>
      <c r="L3861">
        <v>21</v>
      </c>
      <c r="M3861" t="s">
        <v>221</v>
      </c>
      <c r="N3861">
        <v>56</v>
      </c>
      <c r="O3861" t="s">
        <v>143</v>
      </c>
      <c r="P3861" t="s">
        <v>364</v>
      </c>
      <c r="Q3861" t="s">
        <v>39</v>
      </c>
      <c r="R3861" t="s">
        <v>130</v>
      </c>
      <c r="S3861" t="s">
        <v>131</v>
      </c>
      <c r="T3861" t="s">
        <v>194</v>
      </c>
      <c r="U3861" t="s">
        <v>3026</v>
      </c>
      <c r="V3861" t="s">
        <v>133</v>
      </c>
      <c r="W3861" t="s">
        <v>649</v>
      </c>
      <c r="X3861" t="s">
        <v>179</v>
      </c>
      <c r="Y3861" t="s">
        <v>136</v>
      </c>
      <c r="Z3861" t="s">
        <v>204</v>
      </c>
      <c r="AA3861" t="s">
        <v>314</v>
      </c>
      <c r="AB3861" t="s">
        <v>103</v>
      </c>
      <c r="AC3861" t="s">
        <v>39</v>
      </c>
      <c r="AD3861" t="s">
        <v>48</v>
      </c>
    </row>
    <row r="3862" spans="1:30" hidden="1" x14ac:dyDescent="0.3">
      <c r="A3862" t="s">
        <v>16088</v>
      </c>
      <c r="B3862" t="s">
        <v>16089</v>
      </c>
      <c r="C3862" s="1" t="str">
        <f t="shared" si="652"/>
        <v>21:0510</v>
      </c>
      <c r="D3862" s="1" t="str">
        <f t="shared" si="649"/>
        <v>21:0170</v>
      </c>
      <c r="E3862" t="s">
        <v>16090</v>
      </c>
      <c r="F3862" t="s">
        <v>16091</v>
      </c>
      <c r="H3862">
        <v>54.319090699999997</v>
      </c>
      <c r="I3862">
        <v>-62.160069200000002</v>
      </c>
      <c r="J3862" s="1" t="str">
        <f t="shared" si="650"/>
        <v>NGR lake sediment grab sample</v>
      </c>
      <c r="K3862" s="1" t="str">
        <f t="shared" si="651"/>
        <v>&lt;177 micron (NGR)</v>
      </c>
      <c r="L3862">
        <v>21</v>
      </c>
      <c r="M3862" t="s">
        <v>230</v>
      </c>
      <c r="N3862">
        <v>57</v>
      </c>
      <c r="O3862" t="s">
        <v>552</v>
      </c>
      <c r="P3862" t="s">
        <v>214</v>
      </c>
      <c r="Q3862" t="s">
        <v>95</v>
      </c>
      <c r="R3862" t="s">
        <v>256</v>
      </c>
      <c r="S3862" t="s">
        <v>256</v>
      </c>
      <c r="T3862" t="s">
        <v>40</v>
      </c>
      <c r="U3862" t="s">
        <v>3965</v>
      </c>
      <c r="V3862" t="s">
        <v>620</v>
      </c>
      <c r="W3862" t="s">
        <v>117</v>
      </c>
      <c r="X3862" t="s">
        <v>43</v>
      </c>
      <c r="Y3862" t="s">
        <v>202</v>
      </c>
      <c r="Z3862" t="s">
        <v>135</v>
      </c>
      <c r="AA3862" t="s">
        <v>214</v>
      </c>
      <c r="AB3862" t="s">
        <v>46</v>
      </c>
      <c r="AC3862" t="s">
        <v>136</v>
      </c>
      <c r="AD3862" t="s">
        <v>170</v>
      </c>
    </row>
    <row r="3863" spans="1:30" hidden="1" x14ac:dyDescent="0.3">
      <c r="A3863" t="s">
        <v>16092</v>
      </c>
      <c r="B3863" t="s">
        <v>16093</v>
      </c>
      <c r="C3863" s="1" t="str">
        <f t="shared" si="652"/>
        <v>21:0510</v>
      </c>
      <c r="D3863" s="1" t="str">
        <f>HYPERLINK("http://geochem.nrcan.gc.ca/cdogs/content/svy/svy_e.htm", "")</f>
        <v/>
      </c>
      <c r="G3863" s="1" t="str">
        <f>HYPERLINK("http://geochem.nrcan.gc.ca/cdogs/content/cr_/cr_00056_e.htm", "56")</f>
        <v>56</v>
      </c>
      <c r="J3863" t="s">
        <v>161</v>
      </c>
      <c r="K3863" t="s">
        <v>162</v>
      </c>
      <c r="L3863">
        <v>21</v>
      </c>
      <c r="M3863" t="s">
        <v>163</v>
      </c>
      <c r="N3863">
        <v>58</v>
      </c>
      <c r="O3863" t="s">
        <v>1175</v>
      </c>
      <c r="P3863" t="s">
        <v>152</v>
      </c>
      <c r="Q3863" t="s">
        <v>256</v>
      </c>
      <c r="R3863" t="s">
        <v>128</v>
      </c>
      <c r="S3863" t="s">
        <v>130</v>
      </c>
      <c r="T3863" t="s">
        <v>194</v>
      </c>
      <c r="U3863" t="s">
        <v>3388</v>
      </c>
      <c r="V3863" t="s">
        <v>2271</v>
      </c>
      <c r="W3863" t="s">
        <v>233</v>
      </c>
      <c r="X3863" t="s">
        <v>164</v>
      </c>
      <c r="Y3863" t="s">
        <v>68</v>
      </c>
      <c r="Z3863" t="s">
        <v>58</v>
      </c>
      <c r="AA3863" t="s">
        <v>196</v>
      </c>
      <c r="AB3863" t="s">
        <v>968</v>
      </c>
      <c r="AC3863" t="s">
        <v>5656</v>
      </c>
      <c r="AD3863" t="s">
        <v>4370</v>
      </c>
    </row>
    <row r="3864" spans="1:30" hidden="1" x14ac:dyDescent="0.3">
      <c r="A3864" t="s">
        <v>16094</v>
      </c>
      <c r="B3864" t="s">
        <v>16095</v>
      </c>
      <c r="C3864" s="1" t="str">
        <f t="shared" si="652"/>
        <v>21:0510</v>
      </c>
      <c r="D3864" s="1" t="str">
        <f t="shared" ref="D3864:D3873" si="653">HYPERLINK("http://geochem.nrcan.gc.ca/cdogs/content/svy/svy210170_e.htm", "21:0170")</f>
        <v>21:0170</v>
      </c>
      <c r="E3864" t="s">
        <v>16096</v>
      </c>
      <c r="F3864" t="s">
        <v>16097</v>
      </c>
      <c r="H3864">
        <v>54.313332600000003</v>
      </c>
      <c r="I3864">
        <v>-62.070827000000001</v>
      </c>
      <c r="J3864" s="1" t="str">
        <f t="shared" ref="J3864:J3873" si="654">HYPERLINK("http://geochem.nrcan.gc.ca/cdogs/content/kwd/kwd020027_e.htm", "NGR lake sediment grab sample")</f>
        <v>NGR lake sediment grab sample</v>
      </c>
      <c r="K3864" s="1" t="str">
        <f t="shared" ref="K3864:K3873" si="655">HYPERLINK("http://geochem.nrcan.gc.ca/cdogs/content/kwd/kwd080006_e.htm", "&lt;177 micron (NGR)")</f>
        <v>&lt;177 micron (NGR)</v>
      </c>
      <c r="L3864">
        <v>21</v>
      </c>
      <c r="M3864" t="s">
        <v>238</v>
      </c>
      <c r="N3864">
        <v>59</v>
      </c>
      <c r="O3864" t="s">
        <v>44</v>
      </c>
      <c r="P3864" t="s">
        <v>54</v>
      </c>
      <c r="Q3864" t="s">
        <v>37</v>
      </c>
      <c r="R3864" t="s">
        <v>202</v>
      </c>
      <c r="S3864" t="s">
        <v>136</v>
      </c>
      <c r="T3864" t="s">
        <v>40</v>
      </c>
      <c r="U3864" t="s">
        <v>720</v>
      </c>
      <c r="V3864" t="s">
        <v>144</v>
      </c>
      <c r="W3864" t="s">
        <v>649</v>
      </c>
      <c r="X3864" t="s">
        <v>179</v>
      </c>
      <c r="Y3864" t="s">
        <v>136</v>
      </c>
      <c r="Z3864" t="s">
        <v>164</v>
      </c>
      <c r="AA3864" t="s">
        <v>134</v>
      </c>
      <c r="AB3864" t="s">
        <v>135</v>
      </c>
      <c r="AC3864" t="s">
        <v>1044</v>
      </c>
      <c r="AD3864" t="s">
        <v>1577</v>
      </c>
    </row>
    <row r="3865" spans="1:30" hidden="1" x14ac:dyDescent="0.3">
      <c r="A3865" t="s">
        <v>16098</v>
      </c>
      <c r="B3865" t="s">
        <v>16099</v>
      </c>
      <c r="C3865" s="1" t="str">
        <f t="shared" si="652"/>
        <v>21:0510</v>
      </c>
      <c r="D3865" s="1" t="str">
        <f t="shared" si="653"/>
        <v>21:0170</v>
      </c>
      <c r="E3865" t="s">
        <v>16100</v>
      </c>
      <c r="F3865" t="s">
        <v>16101</v>
      </c>
      <c r="H3865">
        <v>54.309947999999999</v>
      </c>
      <c r="I3865">
        <v>-62.018979799999997</v>
      </c>
      <c r="J3865" s="1" t="str">
        <f t="shared" si="654"/>
        <v>NGR lake sediment grab sample</v>
      </c>
      <c r="K3865" s="1" t="str">
        <f t="shared" si="655"/>
        <v>&lt;177 micron (NGR)</v>
      </c>
      <c r="L3865">
        <v>21</v>
      </c>
      <c r="M3865" t="s">
        <v>246</v>
      </c>
      <c r="N3865">
        <v>60</v>
      </c>
      <c r="O3865" t="s">
        <v>155</v>
      </c>
      <c r="P3865" t="s">
        <v>164</v>
      </c>
      <c r="Q3865" t="s">
        <v>153</v>
      </c>
      <c r="R3865" t="s">
        <v>130</v>
      </c>
      <c r="S3865" t="s">
        <v>79</v>
      </c>
      <c r="T3865" t="s">
        <v>40</v>
      </c>
      <c r="U3865" t="s">
        <v>10527</v>
      </c>
      <c r="V3865" t="s">
        <v>1103</v>
      </c>
      <c r="W3865" t="s">
        <v>649</v>
      </c>
      <c r="X3865" t="s">
        <v>1069</v>
      </c>
      <c r="Y3865" t="s">
        <v>165</v>
      </c>
      <c r="Z3865" t="s">
        <v>214</v>
      </c>
      <c r="AA3865" t="s">
        <v>135</v>
      </c>
      <c r="AB3865" t="s">
        <v>2669</v>
      </c>
      <c r="AC3865" t="s">
        <v>1978</v>
      </c>
      <c r="AD3865" t="s">
        <v>1236</v>
      </c>
    </row>
    <row r="3866" spans="1:30" hidden="1" x14ac:dyDescent="0.3">
      <c r="A3866" t="s">
        <v>16102</v>
      </c>
      <c r="B3866" t="s">
        <v>16103</v>
      </c>
      <c r="C3866" s="1" t="str">
        <f t="shared" si="652"/>
        <v>21:0510</v>
      </c>
      <c r="D3866" s="1" t="str">
        <f t="shared" si="653"/>
        <v>21:0170</v>
      </c>
      <c r="E3866" t="s">
        <v>16104</v>
      </c>
      <c r="F3866" t="s">
        <v>16105</v>
      </c>
      <c r="H3866">
        <v>54.065927899999998</v>
      </c>
      <c r="I3866">
        <v>-62.041314100000001</v>
      </c>
      <c r="J3866" s="1" t="str">
        <f t="shared" si="654"/>
        <v>NGR lake sediment grab sample</v>
      </c>
      <c r="K3866" s="1" t="str">
        <f t="shared" si="655"/>
        <v>&lt;177 micron (NGR)</v>
      </c>
      <c r="L3866">
        <v>22</v>
      </c>
      <c r="M3866" t="s">
        <v>34</v>
      </c>
      <c r="N3866">
        <v>61</v>
      </c>
      <c r="O3866" t="s">
        <v>35</v>
      </c>
      <c r="P3866" t="s">
        <v>571</v>
      </c>
      <c r="Q3866" t="s">
        <v>37</v>
      </c>
      <c r="R3866" t="s">
        <v>153</v>
      </c>
      <c r="S3866" t="s">
        <v>38</v>
      </c>
      <c r="T3866" t="s">
        <v>40</v>
      </c>
      <c r="U3866" t="s">
        <v>941</v>
      </c>
      <c r="V3866" t="s">
        <v>239</v>
      </c>
      <c r="W3866" t="s">
        <v>40</v>
      </c>
      <c r="X3866" t="s">
        <v>179</v>
      </c>
      <c r="Y3866" t="s">
        <v>95</v>
      </c>
      <c r="Z3866" t="s">
        <v>204</v>
      </c>
      <c r="AA3866" t="s">
        <v>134</v>
      </c>
      <c r="AB3866" t="s">
        <v>1736</v>
      </c>
      <c r="AC3866" t="s">
        <v>968</v>
      </c>
      <c r="AD3866" t="s">
        <v>1060</v>
      </c>
    </row>
    <row r="3867" spans="1:30" hidden="1" x14ac:dyDescent="0.3">
      <c r="A3867" t="s">
        <v>16106</v>
      </c>
      <c r="B3867" t="s">
        <v>16107</v>
      </c>
      <c r="C3867" s="1" t="str">
        <f t="shared" si="652"/>
        <v>21:0510</v>
      </c>
      <c r="D3867" s="1" t="str">
        <f t="shared" si="653"/>
        <v>21:0170</v>
      </c>
      <c r="E3867" t="s">
        <v>16104</v>
      </c>
      <c r="F3867" t="s">
        <v>16108</v>
      </c>
      <c r="H3867">
        <v>54.065927899999998</v>
      </c>
      <c r="I3867">
        <v>-62.041314100000001</v>
      </c>
      <c r="J3867" s="1" t="str">
        <f t="shared" si="654"/>
        <v>NGR lake sediment grab sample</v>
      </c>
      <c r="K3867" s="1" t="str">
        <f t="shared" si="655"/>
        <v>&lt;177 micron (NGR)</v>
      </c>
      <c r="L3867">
        <v>22</v>
      </c>
      <c r="M3867" t="s">
        <v>65</v>
      </c>
      <c r="N3867">
        <v>62</v>
      </c>
      <c r="O3867" t="s">
        <v>104</v>
      </c>
      <c r="P3867" t="s">
        <v>477</v>
      </c>
      <c r="Q3867" t="s">
        <v>136</v>
      </c>
      <c r="R3867" t="s">
        <v>92</v>
      </c>
      <c r="S3867" t="s">
        <v>68</v>
      </c>
      <c r="T3867" t="s">
        <v>40</v>
      </c>
      <c r="U3867" t="s">
        <v>82</v>
      </c>
      <c r="V3867" t="s">
        <v>233</v>
      </c>
      <c r="W3867" t="s">
        <v>40</v>
      </c>
      <c r="X3867" t="s">
        <v>179</v>
      </c>
      <c r="Y3867" t="s">
        <v>95</v>
      </c>
      <c r="Z3867" t="s">
        <v>35</v>
      </c>
      <c r="AA3867" t="s">
        <v>134</v>
      </c>
      <c r="AB3867" t="s">
        <v>2662</v>
      </c>
      <c r="AC3867" t="s">
        <v>378</v>
      </c>
      <c r="AD3867" t="s">
        <v>170</v>
      </c>
    </row>
    <row r="3868" spans="1:30" hidden="1" x14ac:dyDescent="0.3">
      <c r="A3868" t="s">
        <v>16109</v>
      </c>
      <c r="B3868" t="s">
        <v>16110</v>
      </c>
      <c r="C3868" s="1" t="str">
        <f t="shared" si="652"/>
        <v>21:0510</v>
      </c>
      <c r="D3868" s="1" t="str">
        <f t="shared" si="653"/>
        <v>21:0170</v>
      </c>
      <c r="E3868" t="s">
        <v>16104</v>
      </c>
      <c r="F3868" t="s">
        <v>16111</v>
      </c>
      <c r="H3868">
        <v>54.065927899999998</v>
      </c>
      <c r="I3868">
        <v>-62.041314100000001</v>
      </c>
      <c r="J3868" s="1" t="str">
        <f t="shared" si="654"/>
        <v>NGR lake sediment grab sample</v>
      </c>
      <c r="K3868" s="1" t="str">
        <f t="shared" si="655"/>
        <v>&lt;177 micron (NGR)</v>
      </c>
      <c r="L3868">
        <v>22</v>
      </c>
      <c r="M3868" t="s">
        <v>52</v>
      </c>
      <c r="N3868">
        <v>63</v>
      </c>
      <c r="O3868" t="s">
        <v>78</v>
      </c>
      <c r="P3868" t="s">
        <v>247</v>
      </c>
      <c r="Q3868" t="s">
        <v>55</v>
      </c>
      <c r="R3868" t="s">
        <v>153</v>
      </c>
      <c r="S3868" t="s">
        <v>136</v>
      </c>
      <c r="T3868" t="s">
        <v>40</v>
      </c>
      <c r="U3868" t="s">
        <v>1241</v>
      </c>
      <c r="V3868" t="s">
        <v>94</v>
      </c>
      <c r="W3868" t="s">
        <v>194</v>
      </c>
      <c r="X3868" t="s">
        <v>43</v>
      </c>
      <c r="Y3868" t="s">
        <v>95</v>
      </c>
      <c r="Z3868" t="s">
        <v>204</v>
      </c>
      <c r="AA3868" t="s">
        <v>214</v>
      </c>
      <c r="AB3868" t="s">
        <v>276</v>
      </c>
      <c r="AC3868" t="s">
        <v>352</v>
      </c>
      <c r="AD3868" t="s">
        <v>61</v>
      </c>
    </row>
    <row r="3869" spans="1:30" hidden="1" x14ac:dyDescent="0.3">
      <c r="A3869" t="s">
        <v>16112</v>
      </c>
      <c r="B3869" t="s">
        <v>16113</v>
      </c>
      <c r="C3869" s="1" t="str">
        <f t="shared" si="652"/>
        <v>21:0510</v>
      </c>
      <c r="D3869" s="1" t="str">
        <f t="shared" si="653"/>
        <v>21:0170</v>
      </c>
      <c r="E3869" t="s">
        <v>16114</v>
      </c>
      <c r="F3869" t="s">
        <v>16115</v>
      </c>
      <c r="H3869">
        <v>54.063661500000002</v>
      </c>
      <c r="I3869">
        <v>-62.0639343</v>
      </c>
      <c r="J3869" s="1" t="str">
        <f t="shared" si="654"/>
        <v>NGR lake sediment grab sample</v>
      </c>
      <c r="K3869" s="1" t="str">
        <f t="shared" si="655"/>
        <v>&lt;177 micron (NGR)</v>
      </c>
      <c r="L3869">
        <v>22</v>
      </c>
      <c r="M3869" t="s">
        <v>76</v>
      </c>
      <c r="N3869">
        <v>64</v>
      </c>
      <c r="O3869" t="s">
        <v>232</v>
      </c>
      <c r="P3869" t="s">
        <v>276</v>
      </c>
      <c r="Q3869" t="s">
        <v>95</v>
      </c>
      <c r="R3869" t="s">
        <v>153</v>
      </c>
      <c r="S3869" t="s">
        <v>39</v>
      </c>
      <c r="T3869" t="s">
        <v>40</v>
      </c>
      <c r="U3869" t="s">
        <v>335</v>
      </c>
      <c r="V3869" t="s">
        <v>144</v>
      </c>
      <c r="W3869" t="s">
        <v>40</v>
      </c>
      <c r="X3869" t="s">
        <v>43</v>
      </c>
      <c r="Y3869" t="s">
        <v>95</v>
      </c>
      <c r="Z3869" t="s">
        <v>134</v>
      </c>
      <c r="AA3869" t="s">
        <v>58</v>
      </c>
      <c r="AB3869" t="s">
        <v>837</v>
      </c>
      <c r="AC3869" t="s">
        <v>353</v>
      </c>
      <c r="AD3869" t="s">
        <v>314</v>
      </c>
    </row>
    <row r="3870" spans="1:30" hidden="1" x14ac:dyDescent="0.3">
      <c r="A3870" t="s">
        <v>16116</v>
      </c>
      <c r="B3870" t="s">
        <v>16117</v>
      </c>
      <c r="C3870" s="1" t="str">
        <f t="shared" ref="C3870:C3901" si="656">HYPERLINK("http://geochem.nrcan.gc.ca/cdogs/content/bdl/bdl210510_e.htm", "21:0510")</f>
        <v>21:0510</v>
      </c>
      <c r="D3870" s="1" t="str">
        <f t="shared" si="653"/>
        <v>21:0170</v>
      </c>
      <c r="E3870" t="s">
        <v>16118</v>
      </c>
      <c r="F3870" t="s">
        <v>16119</v>
      </c>
      <c r="H3870">
        <v>54.068557699999999</v>
      </c>
      <c r="I3870">
        <v>-62.114635300000003</v>
      </c>
      <c r="J3870" s="1" t="str">
        <f t="shared" si="654"/>
        <v>NGR lake sediment grab sample</v>
      </c>
      <c r="K3870" s="1" t="str">
        <f t="shared" si="655"/>
        <v>&lt;177 micron (NGR)</v>
      </c>
      <c r="L3870">
        <v>22</v>
      </c>
      <c r="M3870" t="s">
        <v>91</v>
      </c>
      <c r="N3870">
        <v>65</v>
      </c>
      <c r="O3870" t="s">
        <v>377</v>
      </c>
      <c r="P3870" t="s">
        <v>68</v>
      </c>
      <c r="Q3870" t="s">
        <v>55</v>
      </c>
      <c r="R3870" t="s">
        <v>68</v>
      </c>
      <c r="S3870" t="s">
        <v>55</v>
      </c>
      <c r="T3870" t="s">
        <v>40</v>
      </c>
      <c r="U3870" t="s">
        <v>1047</v>
      </c>
      <c r="V3870" t="s">
        <v>264</v>
      </c>
      <c r="W3870" t="s">
        <v>40</v>
      </c>
      <c r="X3870" t="s">
        <v>43</v>
      </c>
      <c r="Y3870" t="s">
        <v>37</v>
      </c>
      <c r="Z3870" t="s">
        <v>164</v>
      </c>
      <c r="AA3870" t="s">
        <v>135</v>
      </c>
      <c r="AB3870" t="s">
        <v>825</v>
      </c>
      <c r="AC3870" t="s">
        <v>485</v>
      </c>
      <c r="AD3870" t="s">
        <v>83</v>
      </c>
    </row>
    <row r="3871" spans="1:30" hidden="1" x14ac:dyDescent="0.3">
      <c r="A3871" t="s">
        <v>16120</v>
      </c>
      <c r="B3871" t="s">
        <v>16121</v>
      </c>
      <c r="C3871" s="1" t="str">
        <f t="shared" si="656"/>
        <v>21:0510</v>
      </c>
      <c r="D3871" s="1" t="str">
        <f t="shared" si="653"/>
        <v>21:0170</v>
      </c>
      <c r="E3871" t="s">
        <v>16122</v>
      </c>
      <c r="F3871" t="s">
        <v>16123</v>
      </c>
      <c r="H3871">
        <v>54.042906600000002</v>
      </c>
      <c r="I3871">
        <v>-62.193830900000002</v>
      </c>
      <c r="J3871" s="1" t="str">
        <f t="shared" si="654"/>
        <v>NGR lake sediment grab sample</v>
      </c>
      <c r="K3871" s="1" t="str">
        <f t="shared" si="655"/>
        <v>&lt;177 micron (NGR)</v>
      </c>
      <c r="L3871">
        <v>22</v>
      </c>
      <c r="M3871" t="s">
        <v>102</v>
      </c>
      <c r="N3871">
        <v>66</v>
      </c>
      <c r="O3871" t="s">
        <v>247</v>
      </c>
      <c r="P3871" t="s">
        <v>37</v>
      </c>
      <c r="Q3871" t="s">
        <v>136</v>
      </c>
      <c r="R3871" t="s">
        <v>37</v>
      </c>
      <c r="S3871" t="s">
        <v>37</v>
      </c>
      <c r="T3871" t="s">
        <v>40</v>
      </c>
      <c r="U3871" t="s">
        <v>337</v>
      </c>
      <c r="V3871" t="s">
        <v>144</v>
      </c>
      <c r="W3871" t="s">
        <v>40</v>
      </c>
      <c r="X3871" t="s">
        <v>179</v>
      </c>
      <c r="Y3871" t="s">
        <v>55</v>
      </c>
      <c r="Z3871" t="s">
        <v>204</v>
      </c>
      <c r="AA3871" t="s">
        <v>134</v>
      </c>
      <c r="AB3871" t="s">
        <v>1096</v>
      </c>
      <c r="AC3871" t="s">
        <v>5641</v>
      </c>
      <c r="AD3871" t="s">
        <v>241</v>
      </c>
    </row>
    <row r="3872" spans="1:30" hidden="1" x14ac:dyDescent="0.3">
      <c r="A3872" t="s">
        <v>16124</v>
      </c>
      <c r="B3872" t="s">
        <v>16125</v>
      </c>
      <c r="C3872" s="1" t="str">
        <f t="shared" si="656"/>
        <v>21:0510</v>
      </c>
      <c r="D3872" s="1" t="str">
        <f t="shared" si="653"/>
        <v>21:0170</v>
      </c>
      <c r="E3872" t="s">
        <v>16126</v>
      </c>
      <c r="F3872" t="s">
        <v>16127</v>
      </c>
      <c r="H3872">
        <v>54.041321099999998</v>
      </c>
      <c r="I3872">
        <v>-62.254504500000003</v>
      </c>
      <c r="J3872" s="1" t="str">
        <f t="shared" si="654"/>
        <v>NGR lake sediment grab sample</v>
      </c>
      <c r="K3872" s="1" t="str">
        <f t="shared" si="655"/>
        <v>&lt;177 micron (NGR)</v>
      </c>
      <c r="L3872">
        <v>22</v>
      </c>
      <c r="M3872" t="s">
        <v>113</v>
      </c>
      <c r="N3872">
        <v>67</v>
      </c>
      <c r="O3872" t="s">
        <v>35</v>
      </c>
      <c r="P3872" t="s">
        <v>68</v>
      </c>
      <c r="Q3872" t="s">
        <v>55</v>
      </c>
      <c r="R3872" t="s">
        <v>68</v>
      </c>
      <c r="S3872" t="s">
        <v>37</v>
      </c>
      <c r="T3872" t="s">
        <v>40</v>
      </c>
      <c r="U3872" t="s">
        <v>78</v>
      </c>
      <c r="V3872" t="s">
        <v>117</v>
      </c>
      <c r="W3872" t="s">
        <v>40</v>
      </c>
      <c r="X3872" t="s">
        <v>43</v>
      </c>
      <c r="Y3872" t="s">
        <v>95</v>
      </c>
      <c r="Z3872" t="s">
        <v>67</v>
      </c>
      <c r="AA3872" t="s">
        <v>204</v>
      </c>
      <c r="AB3872" t="s">
        <v>178</v>
      </c>
      <c r="AC3872" t="s">
        <v>596</v>
      </c>
      <c r="AD3872" t="s">
        <v>83</v>
      </c>
    </row>
    <row r="3873" spans="1:30" hidden="1" x14ac:dyDescent="0.3">
      <c r="A3873" t="s">
        <v>16128</v>
      </c>
      <c r="B3873" t="s">
        <v>16129</v>
      </c>
      <c r="C3873" s="1" t="str">
        <f t="shared" si="656"/>
        <v>21:0510</v>
      </c>
      <c r="D3873" s="1" t="str">
        <f t="shared" si="653"/>
        <v>21:0170</v>
      </c>
      <c r="E3873" t="s">
        <v>16130</v>
      </c>
      <c r="F3873" t="s">
        <v>16131</v>
      </c>
      <c r="H3873">
        <v>54.0624045</v>
      </c>
      <c r="I3873">
        <v>-62.227144699999997</v>
      </c>
      <c r="J3873" s="1" t="str">
        <f t="shared" si="654"/>
        <v>NGR lake sediment grab sample</v>
      </c>
      <c r="K3873" s="1" t="str">
        <f t="shared" si="655"/>
        <v>&lt;177 micron (NGR)</v>
      </c>
      <c r="L3873">
        <v>22</v>
      </c>
      <c r="M3873" t="s">
        <v>127</v>
      </c>
      <c r="N3873">
        <v>68</v>
      </c>
      <c r="O3873" t="s">
        <v>648</v>
      </c>
      <c r="P3873" t="s">
        <v>265</v>
      </c>
      <c r="Q3873" t="s">
        <v>37</v>
      </c>
      <c r="R3873" t="s">
        <v>68</v>
      </c>
      <c r="S3873" t="s">
        <v>79</v>
      </c>
      <c r="T3873" t="s">
        <v>649</v>
      </c>
      <c r="U3873" t="s">
        <v>16132</v>
      </c>
      <c r="V3873" t="s">
        <v>2195</v>
      </c>
      <c r="W3873" t="s">
        <v>40</v>
      </c>
      <c r="X3873" t="s">
        <v>43</v>
      </c>
      <c r="Y3873" t="s">
        <v>55</v>
      </c>
      <c r="Z3873" t="s">
        <v>44</v>
      </c>
      <c r="AA3873" t="s">
        <v>314</v>
      </c>
      <c r="AB3873" t="s">
        <v>66</v>
      </c>
      <c r="AC3873" t="s">
        <v>11417</v>
      </c>
      <c r="AD3873" t="s">
        <v>71</v>
      </c>
    </row>
    <row r="3874" spans="1:30" hidden="1" x14ac:dyDescent="0.3">
      <c r="A3874" t="s">
        <v>16133</v>
      </c>
      <c r="B3874" t="s">
        <v>16134</v>
      </c>
      <c r="C3874" s="1" t="str">
        <f t="shared" si="656"/>
        <v>21:0510</v>
      </c>
      <c r="D3874" s="1" t="str">
        <f>HYPERLINK("http://geochem.nrcan.gc.ca/cdogs/content/svy/svy_e.htm", "")</f>
        <v/>
      </c>
      <c r="G3874" s="1" t="str">
        <f>HYPERLINK("http://geochem.nrcan.gc.ca/cdogs/content/cr_/cr_00056_e.htm", "56")</f>
        <v>56</v>
      </c>
      <c r="J3874" t="s">
        <v>161</v>
      </c>
      <c r="K3874" t="s">
        <v>162</v>
      </c>
      <c r="L3874">
        <v>22</v>
      </c>
      <c r="M3874" t="s">
        <v>163</v>
      </c>
      <c r="N3874">
        <v>69</v>
      </c>
      <c r="O3874" t="s">
        <v>1175</v>
      </c>
      <c r="P3874" t="s">
        <v>258</v>
      </c>
      <c r="Q3874" t="s">
        <v>145</v>
      </c>
      <c r="R3874" t="s">
        <v>135</v>
      </c>
      <c r="S3874" t="s">
        <v>130</v>
      </c>
      <c r="T3874" t="s">
        <v>194</v>
      </c>
      <c r="U3874" t="s">
        <v>158</v>
      </c>
      <c r="V3874" t="s">
        <v>37</v>
      </c>
      <c r="W3874" t="s">
        <v>239</v>
      </c>
      <c r="X3874" t="s">
        <v>256</v>
      </c>
      <c r="Y3874" t="s">
        <v>68</v>
      </c>
      <c r="Z3874" t="s">
        <v>423</v>
      </c>
      <c r="AA3874" t="s">
        <v>107</v>
      </c>
      <c r="AB3874" t="s">
        <v>715</v>
      </c>
      <c r="AC3874" t="s">
        <v>1579</v>
      </c>
      <c r="AD3874" t="s">
        <v>1313</v>
      </c>
    </row>
    <row r="3875" spans="1:30" hidden="1" x14ac:dyDescent="0.3">
      <c r="A3875" t="s">
        <v>16135</v>
      </c>
      <c r="B3875" t="s">
        <v>16136</v>
      </c>
      <c r="C3875" s="1" t="str">
        <f t="shared" si="656"/>
        <v>21:0510</v>
      </c>
      <c r="D3875" s="1" t="str">
        <f t="shared" ref="D3875:D3892" si="657">HYPERLINK("http://geochem.nrcan.gc.ca/cdogs/content/svy/svy210170_e.htm", "21:0170")</f>
        <v>21:0170</v>
      </c>
      <c r="E3875" t="s">
        <v>16137</v>
      </c>
      <c r="F3875" t="s">
        <v>16138</v>
      </c>
      <c r="H3875">
        <v>54.119003900000003</v>
      </c>
      <c r="I3875">
        <v>-62.2449455</v>
      </c>
      <c r="J3875" s="1" t="str">
        <f t="shared" ref="J3875:J3892" si="658">HYPERLINK("http://geochem.nrcan.gc.ca/cdogs/content/kwd/kwd020027_e.htm", "NGR lake sediment grab sample")</f>
        <v>NGR lake sediment grab sample</v>
      </c>
      <c r="K3875" s="1" t="str">
        <f t="shared" ref="K3875:K3892" si="659">HYPERLINK("http://geochem.nrcan.gc.ca/cdogs/content/kwd/kwd080006_e.htm", "&lt;177 micron (NGR)")</f>
        <v>&lt;177 micron (NGR)</v>
      </c>
      <c r="L3875">
        <v>22</v>
      </c>
      <c r="M3875" t="s">
        <v>142</v>
      </c>
      <c r="N3875">
        <v>70</v>
      </c>
      <c r="O3875" t="s">
        <v>314</v>
      </c>
      <c r="P3875" t="s">
        <v>36</v>
      </c>
      <c r="Q3875" t="s">
        <v>136</v>
      </c>
      <c r="R3875" t="s">
        <v>92</v>
      </c>
      <c r="S3875" t="s">
        <v>92</v>
      </c>
      <c r="T3875" t="s">
        <v>40</v>
      </c>
      <c r="U3875" t="s">
        <v>3046</v>
      </c>
      <c r="V3875" t="s">
        <v>565</v>
      </c>
      <c r="W3875" t="s">
        <v>40</v>
      </c>
      <c r="X3875" t="s">
        <v>43</v>
      </c>
      <c r="Y3875" t="s">
        <v>68</v>
      </c>
      <c r="Z3875" t="s">
        <v>35</v>
      </c>
      <c r="AA3875" t="s">
        <v>214</v>
      </c>
      <c r="AB3875" t="s">
        <v>493</v>
      </c>
      <c r="AC3875" t="s">
        <v>37</v>
      </c>
      <c r="AD3875" t="s">
        <v>203</v>
      </c>
    </row>
    <row r="3876" spans="1:30" hidden="1" x14ac:dyDescent="0.3">
      <c r="A3876" t="s">
        <v>16139</v>
      </c>
      <c r="B3876" t="s">
        <v>16140</v>
      </c>
      <c r="C3876" s="1" t="str">
        <f t="shared" si="656"/>
        <v>21:0510</v>
      </c>
      <c r="D3876" s="1" t="str">
        <f t="shared" si="657"/>
        <v>21:0170</v>
      </c>
      <c r="E3876" t="s">
        <v>16141</v>
      </c>
      <c r="F3876" t="s">
        <v>16142</v>
      </c>
      <c r="H3876">
        <v>54.150202</v>
      </c>
      <c r="I3876">
        <v>-62.242665700000003</v>
      </c>
      <c r="J3876" s="1" t="str">
        <f t="shared" si="658"/>
        <v>NGR lake sediment grab sample</v>
      </c>
      <c r="K3876" s="1" t="str">
        <f t="shared" si="659"/>
        <v>&lt;177 micron (NGR)</v>
      </c>
      <c r="L3876">
        <v>22</v>
      </c>
      <c r="M3876" t="s">
        <v>150</v>
      </c>
      <c r="N3876">
        <v>71</v>
      </c>
      <c r="O3876" t="s">
        <v>392</v>
      </c>
      <c r="P3876" t="s">
        <v>377</v>
      </c>
      <c r="Q3876" t="s">
        <v>38</v>
      </c>
      <c r="R3876" t="s">
        <v>202</v>
      </c>
      <c r="S3876" t="s">
        <v>131</v>
      </c>
      <c r="T3876" t="s">
        <v>40</v>
      </c>
      <c r="U3876" t="s">
        <v>3627</v>
      </c>
      <c r="V3876" t="s">
        <v>505</v>
      </c>
      <c r="W3876" t="s">
        <v>649</v>
      </c>
      <c r="X3876" t="s">
        <v>43</v>
      </c>
      <c r="Y3876" t="s">
        <v>68</v>
      </c>
      <c r="Z3876" t="s">
        <v>134</v>
      </c>
      <c r="AA3876" t="s">
        <v>134</v>
      </c>
      <c r="AB3876" t="s">
        <v>582</v>
      </c>
      <c r="AC3876" t="s">
        <v>583</v>
      </c>
      <c r="AD3876" t="s">
        <v>1448</v>
      </c>
    </row>
    <row r="3877" spans="1:30" hidden="1" x14ac:dyDescent="0.3">
      <c r="A3877" t="s">
        <v>16143</v>
      </c>
      <c r="B3877" t="s">
        <v>16144</v>
      </c>
      <c r="C3877" s="1" t="str">
        <f t="shared" si="656"/>
        <v>21:0510</v>
      </c>
      <c r="D3877" s="1" t="str">
        <f t="shared" si="657"/>
        <v>21:0170</v>
      </c>
      <c r="E3877" t="s">
        <v>16145</v>
      </c>
      <c r="F3877" t="s">
        <v>16146</v>
      </c>
      <c r="H3877">
        <v>54.179991000000001</v>
      </c>
      <c r="I3877">
        <v>-62.237710300000003</v>
      </c>
      <c r="J3877" s="1" t="str">
        <f t="shared" si="658"/>
        <v>NGR lake sediment grab sample</v>
      </c>
      <c r="K3877" s="1" t="str">
        <f t="shared" si="659"/>
        <v>&lt;177 micron (NGR)</v>
      </c>
      <c r="L3877">
        <v>22</v>
      </c>
      <c r="M3877" t="s">
        <v>175</v>
      </c>
      <c r="N3877">
        <v>72</v>
      </c>
      <c r="O3877" t="s">
        <v>665</v>
      </c>
      <c r="P3877" t="s">
        <v>232</v>
      </c>
      <c r="Q3877" t="s">
        <v>119</v>
      </c>
      <c r="R3877" t="s">
        <v>92</v>
      </c>
      <c r="S3877" t="s">
        <v>68</v>
      </c>
      <c r="T3877" t="s">
        <v>40</v>
      </c>
      <c r="U3877" t="s">
        <v>122</v>
      </c>
      <c r="V3877" t="s">
        <v>106</v>
      </c>
      <c r="W3877" t="s">
        <v>649</v>
      </c>
      <c r="X3877" t="s">
        <v>43</v>
      </c>
      <c r="Y3877" t="s">
        <v>55</v>
      </c>
      <c r="Z3877" t="s">
        <v>134</v>
      </c>
      <c r="AA3877" t="s">
        <v>135</v>
      </c>
      <c r="AB3877" t="s">
        <v>1585</v>
      </c>
      <c r="AC3877" t="s">
        <v>565</v>
      </c>
      <c r="AD3877" t="s">
        <v>71</v>
      </c>
    </row>
    <row r="3878" spans="1:30" hidden="1" x14ac:dyDescent="0.3">
      <c r="A3878" t="s">
        <v>16147</v>
      </c>
      <c r="B3878" t="s">
        <v>16148</v>
      </c>
      <c r="C3878" s="1" t="str">
        <f t="shared" si="656"/>
        <v>21:0510</v>
      </c>
      <c r="D3878" s="1" t="str">
        <f t="shared" si="657"/>
        <v>21:0170</v>
      </c>
      <c r="E3878" t="s">
        <v>16149</v>
      </c>
      <c r="F3878" t="s">
        <v>16150</v>
      </c>
      <c r="H3878">
        <v>54.171540499999999</v>
      </c>
      <c r="I3878">
        <v>-62.182439000000002</v>
      </c>
      <c r="J3878" s="1" t="str">
        <f t="shared" si="658"/>
        <v>NGR lake sediment grab sample</v>
      </c>
      <c r="K3878" s="1" t="str">
        <f t="shared" si="659"/>
        <v>&lt;177 micron (NGR)</v>
      </c>
      <c r="L3878">
        <v>22</v>
      </c>
      <c r="M3878" t="s">
        <v>184</v>
      </c>
      <c r="N3878">
        <v>73</v>
      </c>
      <c r="O3878" t="s">
        <v>69</v>
      </c>
      <c r="P3878" t="s">
        <v>130</v>
      </c>
      <c r="Q3878" t="s">
        <v>153</v>
      </c>
      <c r="R3878" t="s">
        <v>131</v>
      </c>
      <c r="S3878" t="s">
        <v>153</v>
      </c>
      <c r="T3878" t="s">
        <v>40</v>
      </c>
      <c r="U3878" t="s">
        <v>605</v>
      </c>
      <c r="V3878" t="s">
        <v>461</v>
      </c>
      <c r="W3878" t="s">
        <v>40</v>
      </c>
      <c r="X3878" t="s">
        <v>43</v>
      </c>
      <c r="Y3878" t="s">
        <v>55</v>
      </c>
      <c r="Z3878" t="s">
        <v>204</v>
      </c>
      <c r="AA3878" t="s">
        <v>58</v>
      </c>
      <c r="AB3878" t="s">
        <v>2291</v>
      </c>
      <c r="AC3878" t="s">
        <v>55</v>
      </c>
      <c r="AD3878" t="s">
        <v>241</v>
      </c>
    </row>
    <row r="3879" spans="1:30" hidden="1" x14ac:dyDescent="0.3">
      <c r="A3879" t="s">
        <v>16151</v>
      </c>
      <c r="B3879" t="s">
        <v>16152</v>
      </c>
      <c r="C3879" s="1" t="str">
        <f t="shared" si="656"/>
        <v>21:0510</v>
      </c>
      <c r="D3879" s="1" t="str">
        <f t="shared" si="657"/>
        <v>21:0170</v>
      </c>
      <c r="E3879" t="s">
        <v>16153</v>
      </c>
      <c r="F3879" t="s">
        <v>16154</v>
      </c>
      <c r="H3879">
        <v>54.183108099999998</v>
      </c>
      <c r="I3879">
        <v>-62.134752800000001</v>
      </c>
      <c r="J3879" s="1" t="str">
        <f t="shared" si="658"/>
        <v>NGR lake sediment grab sample</v>
      </c>
      <c r="K3879" s="1" t="str">
        <f t="shared" si="659"/>
        <v>&lt;177 micron (NGR)</v>
      </c>
      <c r="L3879">
        <v>22</v>
      </c>
      <c r="M3879" t="s">
        <v>191</v>
      </c>
      <c r="N3879">
        <v>74</v>
      </c>
      <c r="O3879" t="s">
        <v>2717</v>
      </c>
      <c r="P3879" t="s">
        <v>397</v>
      </c>
      <c r="Q3879" t="s">
        <v>67</v>
      </c>
      <c r="R3879" t="s">
        <v>153</v>
      </c>
      <c r="S3879" t="s">
        <v>185</v>
      </c>
      <c r="T3879" t="s">
        <v>117</v>
      </c>
      <c r="U3879" t="s">
        <v>10504</v>
      </c>
      <c r="V3879" t="s">
        <v>4003</v>
      </c>
      <c r="W3879" t="s">
        <v>167</v>
      </c>
      <c r="X3879" t="s">
        <v>179</v>
      </c>
      <c r="Y3879" t="s">
        <v>176</v>
      </c>
      <c r="Z3879" t="s">
        <v>214</v>
      </c>
      <c r="AA3879" t="s">
        <v>45</v>
      </c>
      <c r="AB3879" t="s">
        <v>636</v>
      </c>
      <c r="AC3879" t="s">
        <v>631</v>
      </c>
      <c r="AD3879" t="s">
        <v>1885</v>
      </c>
    </row>
    <row r="3880" spans="1:30" hidden="1" x14ac:dyDescent="0.3">
      <c r="A3880" t="s">
        <v>16155</v>
      </c>
      <c r="B3880" t="s">
        <v>16156</v>
      </c>
      <c r="C3880" s="1" t="str">
        <f t="shared" si="656"/>
        <v>21:0510</v>
      </c>
      <c r="D3880" s="1" t="str">
        <f t="shared" si="657"/>
        <v>21:0170</v>
      </c>
      <c r="E3880" t="s">
        <v>16157</v>
      </c>
      <c r="F3880" t="s">
        <v>16158</v>
      </c>
      <c r="H3880">
        <v>54.1714111</v>
      </c>
      <c r="I3880">
        <v>-62.086648099999998</v>
      </c>
      <c r="J3880" s="1" t="str">
        <f t="shared" si="658"/>
        <v>NGR lake sediment grab sample</v>
      </c>
      <c r="K3880" s="1" t="str">
        <f t="shared" si="659"/>
        <v>&lt;177 micron (NGR)</v>
      </c>
      <c r="L3880">
        <v>22</v>
      </c>
      <c r="M3880" t="s">
        <v>201</v>
      </c>
      <c r="N3880">
        <v>75</v>
      </c>
      <c r="O3880" t="s">
        <v>613</v>
      </c>
      <c r="P3880" t="s">
        <v>164</v>
      </c>
      <c r="Q3880" t="s">
        <v>136</v>
      </c>
      <c r="R3880" t="s">
        <v>153</v>
      </c>
      <c r="S3880" t="s">
        <v>38</v>
      </c>
      <c r="T3880" t="s">
        <v>40</v>
      </c>
      <c r="U3880" t="s">
        <v>694</v>
      </c>
      <c r="V3880" t="s">
        <v>60</v>
      </c>
      <c r="W3880" t="s">
        <v>248</v>
      </c>
      <c r="X3880" t="s">
        <v>43</v>
      </c>
      <c r="Y3880" t="s">
        <v>55</v>
      </c>
      <c r="Z3880" t="s">
        <v>134</v>
      </c>
      <c r="AA3880" t="s">
        <v>214</v>
      </c>
      <c r="AB3880" t="s">
        <v>265</v>
      </c>
      <c r="AC3880" t="s">
        <v>1503</v>
      </c>
      <c r="AD3880" t="s">
        <v>241</v>
      </c>
    </row>
    <row r="3881" spans="1:30" hidden="1" x14ac:dyDescent="0.3">
      <c r="A3881" t="s">
        <v>16159</v>
      </c>
      <c r="B3881" t="s">
        <v>16160</v>
      </c>
      <c r="C3881" s="1" t="str">
        <f t="shared" si="656"/>
        <v>21:0510</v>
      </c>
      <c r="D3881" s="1" t="str">
        <f t="shared" si="657"/>
        <v>21:0170</v>
      </c>
      <c r="E3881" t="s">
        <v>16161</v>
      </c>
      <c r="F3881" t="s">
        <v>16162</v>
      </c>
      <c r="H3881">
        <v>54.178403299999999</v>
      </c>
      <c r="I3881">
        <v>-62.015796199999997</v>
      </c>
      <c r="J3881" s="1" t="str">
        <f t="shared" si="658"/>
        <v>NGR lake sediment grab sample</v>
      </c>
      <c r="K3881" s="1" t="str">
        <f t="shared" si="659"/>
        <v>&lt;177 micron (NGR)</v>
      </c>
      <c r="L3881">
        <v>22</v>
      </c>
      <c r="M3881" t="s">
        <v>210</v>
      </c>
      <c r="N3881">
        <v>76</v>
      </c>
      <c r="O3881" t="s">
        <v>83</v>
      </c>
      <c r="P3881" t="s">
        <v>67</v>
      </c>
      <c r="Q3881" t="s">
        <v>68</v>
      </c>
      <c r="R3881" t="s">
        <v>38</v>
      </c>
      <c r="S3881" t="s">
        <v>131</v>
      </c>
      <c r="T3881" t="s">
        <v>40</v>
      </c>
      <c r="U3881" t="s">
        <v>6425</v>
      </c>
      <c r="V3881" t="s">
        <v>1503</v>
      </c>
      <c r="W3881" t="s">
        <v>194</v>
      </c>
      <c r="X3881" t="s">
        <v>43</v>
      </c>
      <c r="Y3881" t="s">
        <v>68</v>
      </c>
      <c r="Z3881" t="s">
        <v>204</v>
      </c>
      <c r="AA3881" t="s">
        <v>214</v>
      </c>
      <c r="AB3881" t="s">
        <v>784</v>
      </c>
      <c r="AC3881" t="s">
        <v>1402</v>
      </c>
      <c r="AD3881" t="s">
        <v>48</v>
      </c>
    </row>
    <row r="3882" spans="1:30" hidden="1" x14ac:dyDescent="0.3">
      <c r="A3882" t="s">
        <v>16163</v>
      </c>
      <c r="B3882" t="s">
        <v>16164</v>
      </c>
      <c r="C3882" s="1" t="str">
        <f t="shared" si="656"/>
        <v>21:0510</v>
      </c>
      <c r="D3882" s="1" t="str">
        <f t="shared" si="657"/>
        <v>21:0170</v>
      </c>
      <c r="E3882" t="s">
        <v>16165</v>
      </c>
      <c r="F3882" t="s">
        <v>16166</v>
      </c>
      <c r="H3882">
        <v>54.141430100000001</v>
      </c>
      <c r="I3882">
        <v>-62.017268999999999</v>
      </c>
      <c r="J3882" s="1" t="str">
        <f t="shared" si="658"/>
        <v>NGR lake sediment grab sample</v>
      </c>
      <c r="K3882" s="1" t="str">
        <f t="shared" si="659"/>
        <v>&lt;177 micron (NGR)</v>
      </c>
      <c r="L3882">
        <v>22</v>
      </c>
      <c r="M3882" t="s">
        <v>221</v>
      </c>
      <c r="N3882">
        <v>77</v>
      </c>
      <c r="O3882" t="s">
        <v>383</v>
      </c>
      <c r="P3882" t="s">
        <v>232</v>
      </c>
      <c r="Q3882" t="s">
        <v>68</v>
      </c>
      <c r="R3882" t="s">
        <v>119</v>
      </c>
      <c r="S3882" t="s">
        <v>38</v>
      </c>
      <c r="T3882" t="s">
        <v>40</v>
      </c>
      <c r="U3882" t="s">
        <v>1211</v>
      </c>
      <c r="V3882" t="s">
        <v>106</v>
      </c>
      <c r="W3882" t="s">
        <v>194</v>
      </c>
      <c r="X3882" t="s">
        <v>43</v>
      </c>
      <c r="Y3882" t="s">
        <v>95</v>
      </c>
      <c r="Z3882" t="s">
        <v>134</v>
      </c>
      <c r="AA3882" t="s">
        <v>134</v>
      </c>
      <c r="AB3882" t="s">
        <v>650</v>
      </c>
      <c r="AC3882" t="s">
        <v>339</v>
      </c>
      <c r="AD3882" t="s">
        <v>409</v>
      </c>
    </row>
    <row r="3883" spans="1:30" hidden="1" x14ac:dyDescent="0.3">
      <c r="A3883" t="s">
        <v>16167</v>
      </c>
      <c r="B3883" t="s">
        <v>16168</v>
      </c>
      <c r="C3883" s="1" t="str">
        <f t="shared" si="656"/>
        <v>21:0510</v>
      </c>
      <c r="D3883" s="1" t="str">
        <f t="shared" si="657"/>
        <v>21:0170</v>
      </c>
      <c r="E3883" t="s">
        <v>16169</v>
      </c>
      <c r="F3883" t="s">
        <v>16170</v>
      </c>
      <c r="H3883">
        <v>54.154672900000001</v>
      </c>
      <c r="I3883">
        <v>-62.086250100000001</v>
      </c>
      <c r="J3883" s="1" t="str">
        <f t="shared" si="658"/>
        <v>NGR lake sediment grab sample</v>
      </c>
      <c r="K3883" s="1" t="str">
        <f t="shared" si="659"/>
        <v>&lt;177 micron (NGR)</v>
      </c>
      <c r="L3883">
        <v>22</v>
      </c>
      <c r="M3883" t="s">
        <v>230</v>
      </c>
      <c r="N3883">
        <v>78</v>
      </c>
      <c r="O3883" t="s">
        <v>789</v>
      </c>
      <c r="P3883" t="s">
        <v>38</v>
      </c>
      <c r="Q3883" t="s">
        <v>55</v>
      </c>
      <c r="R3883" t="s">
        <v>38</v>
      </c>
      <c r="S3883" t="s">
        <v>68</v>
      </c>
      <c r="T3883" t="s">
        <v>40</v>
      </c>
      <c r="U3883" t="s">
        <v>2493</v>
      </c>
      <c r="V3883" t="s">
        <v>133</v>
      </c>
      <c r="W3883" t="s">
        <v>194</v>
      </c>
      <c r="X3883" t="s">
        <v>43</v>
      </c>
      <c r="Y3883" t="s">
        <v>55</v>
      </c>
      <c r="Z3883" t="s">
        <v>67</v>
      </c>
      <c r="AA3883" t="s">
        <v>134</v>
      </c>
      <c r="AB3883" t="s">
        <v>3589</v>
      </c>
      <c r="AC3883" t="s">
        <v>505</v>
      </c>
      <c r="AD3883" t="s">
        <v>122</v>
      </c>
    </row>
    <row r="3884" spans="1:30" hidden="1" x14ac:dyDescent="0.3">
      <c r="A3884" t="s">
        <v>16171</v>
      </c>
      <c r="B3884" t="s">
        <v>16172</v>
      </c>
      <c r="C3884" s="1" t="str">
        <f t="shared" si="656"/>
        <v>21:0510</v>
      </c>
      <c r="D3884" s="1" t="str">
        <f t="shared" si="657"/>
        <v>21:0170</v>
      </c>
      <c r="E3884" t="s">
        <v>16173</v>
      </c>
      <c r="F3884" t="s">
        <v>16174</v>
      </c>
      <c r="H3884">
        <v>54.152745000000003</v>
      </c>
      <c r="I3884">
        <v>-62.128142099999998</v>
      </c>
      <c r="J3884" s="1" t="str">
        <f t="shared" si="658"/>
        <v>NGR lake sediment grab sample</v>
      </c>
      <c r="K3884" s="1" t="str">
        <f t="shared" si="659"/>
        <v>&lt;177 micron (NGR)</v>
      </c>
      <c r="L3884">
        <v>22</v>
      </c>
      <c r="M3884" t="s">
        <v>238</v>
      </c>
      <c r="N3884">
        <v>79</v>
      </c>
      <c r="O3884" t="s">
        <v>45</v>
      </c>
      <c r="P3884" t="s">
        <v>67</v>
      </c>
      <c r="Q3884" t="s">
        <v>136</v>
      </c>
      <c r="R3884" t="s">
        <v>79</v>
      </c>
      <c r="S3884" t="s">
        <v>68</v>
      </c>
      <c r="T3884" t="s">
        <v>40</v>
      </c>
      <c r="U3884" t="s">
        <v>1142</v>
      </c>
      <c r="V3884" t="s">
        <v>1642</v>
      </c>
      <c r="W3884" t="s">
        <v>194</v>
      </c>
      <c r="X3884" t="s">
        <v>43</v>
      </c>
      <c r="Y3884" t="s">
        <v>136</v>
      </c>
      <c r="Z3884" t="s">
        <v>134</v>
      </c>
      <c r="AA3884" t="s">
        <v>134</v>
      </c>
      <c r="AB3884" t="s">
        <v>215</v>
      </c>
      <c r="AC3884" t="s">
        <v>1572</v>
      </c>
      <c r="AD3884" t="s">
        <v>80</v>
      </c>
    </row>
    <row r="3885" spans="1:30" hidden="1" x14ac:dyDescent="0.3">
      <c r="A3885" t="s">
        <v>16175</v>
      </c>
      <c r="B3885" t="s">
        <v>16176</v>
      </c>
      <c r="C3885" s="1" t="str">
        <f t="shared" si="656"/>
        <v>21:0510</v>
      </c>
      <c r="D3885" s="1" t="str">
        <f t="shared" si="657"/>
        <v>21:0170</v>
      </c>
      <c r="E3885" t="s">
        <v>16177</v>
      </c>
      <c r="F3885" t="s">
        <v>16178</v>
      </c>
      <c r="H3885">
        <v>54.149100099999998</v>
      </c>
      <c r="I3885">
        <v>-62.2054793</v>
      </c>
      <c r="J3885" s="1" t="str">
        <f t="shared" si="658"/>
        <v>NGR lake sediment grab sample</v>
      </c>
      <c r="K3885" s="1" t="str">
        <f t="shared" si="659"/>
        <v>&lt;177 micron (NGR)</v>
      </c>
      <c r="L3885">
        <v>22</v>
      </c>
      <c r="M3885" t="s">
        <v>246</v>
      </c>
      <c r="N3885">
        <v>80</v>
      </c>
      <c r="O3885" t="s">
        <v>1142</v>
      </c>
      <c r="P3885" t="s">
        <v>193</v>
      </c>
      <c r="Q3885" t="s">
        <v>136</v>
      </c>
      <c r="R3885" t="s">
        <v>119</v>
      </c>
      <c r="S3885" t="s">
        <v>38</v>
      </c>
      <c r="T3885" t="s">
        <v>40</v>
      </c>
      <c r="U3885" t="s">
        <v>676</v>
      </c>
      <c r="V3885" t="s">
        <v>271</v>
      </c>
      <c r="W3885" t="s">
        <v>649</v>
      </c>
      <c r="X3885" t="s">
        <v>43</v>
      </c>
      <c r="Y3885" t="s">
        <v>55</v>
      </c>
      <c r="Z3885" t="s">
        <v>67</v>
      </c>
      <c r="AA3885" t="s">
        <v>135</v>
      </c>
      <c r="AB3885" t="s">
        <v>2036</v>
      </c>
      <c r="AC3885" t="s">
        <v>121</v>
      </c>
      <c r="AD3885" t="s">
        <v>115</v>
      </c>
    </row>
    <row r="3886" spans="1:30" hidden="1" x14ac:dyDescent="0.3">
      <c r="A3886" t="s">
        <v>16179</v>
      </c>
      <c r="B3886" t="s">
        <v>16180</v>
      </c>
      <c r="C3886" s="1" t="str">
        <f t="shared" si="656"/>
        <v>21:0510</v>
      </c>
      <c r="D3886" s="1" t="str">
        <f t="shared" si="657"/>
        <v>21:0170</v>
      </c>
      <c r="E3886" t="s">
        <v>16181</v>
      </c>
      <c r="F3886" t="s">
        <v>16182</v>
      </c>
      <c r="H3886">
        <v>54.122881200000002</v>
      </c>
      <c r="I3886">
        <v>-62.205045499999997</v>
      </c>
      <c r="J3886" s="1" t="str">
        <f t="shared" si="658"/>
        <v>NGR lake sediment grab sample</v>
      </c>
      <c r="K3886" s="1" t="str">
        <f t="shared" si="659"/>
        <v>&lt;177 micron (NGR)</v>
      </c>
      <c r="L3886">
        <v>23</v>
      </c>
      <c r="M3886" t="s">
        <v>34</v>
      </c>
      <c r="N3886">
        <v>81</v>
      </c>
      <c r="O3886" t="s">
        <v>255</v>
      </c>
      <c r="P3886" t="s">
        <v>256</v>
      </c>
      <c r="Q3886" t="s">
        <v>55</v>
      </c>
      <c r="R3886" t="s">
        <v>153</v>
      </c>
      <c r="S3886" t="s">
        <v>68</v>
      </c>
      <c r="T3886" t="s">
        <v>40</v>
      </c>
      <c r="U3886" t="s">
        <v>115</v>
      </c>
      <c r="V3886" t="s">
        <v>179</v>
      </c>
      <c r="W3886" t="s">
        <v>40</v>
      </c>
      <c r="X3886" t="s">
        <v>43</v>
      </c>
      <c r="Y3886" t="s">
        <v>39</v>
      </c>
      <c r="Z3886" t="s">
        <v>134</v>
      </c>
      <c r="AA3886" t="s">
        <v>214</v>
      </c>
      <c r="AB3886" t="s">
        <v>205</v>
      </c>
      <c r="AC3886" t="s">
        <v>596</v>
      </c>
      <c r="AD3886" t="s">
        <v>115</v>
      </c>
    </row>
    <row r="3887" spans="1:30" hidden="1" x14ac:dyDescent="0.3">
      <c r="A3887" t="s">
        <v>16183</v>
      </c>
      <c r="B3887" t="s">
        <v>16184</v>
      </c>
      <c r="C3887" s="1" t="str">
        <f t="shared" si="656"/>
        <v>21:0510</v>
      </c>
      <c r="D3887" s="1" t="str">
        <f t="shared" si="657"/>
        <v>21:0170</v>
      </c>
      <c r="E3887" t="s">
        <v>16181</v>
      </c>
      <c r="F3887" t="s">
        <v>16185</v>
      </c>
      <c r="H3887">
        <v>54.122881200000002</v>
      </c>
      <c r="I3887">
        <v>-62.205045499999997</v>
      </c>
      <c r="J3887" s="1" t="str">
        <f t="shared" si="658"/>
        <v>NGR lake sediment grab sample</v>
      </c>
      <c r="K3887" s="1" t="str">
        <f t="shared" si="659"/>
        <v>&lt;177 micron (NGR)</v>
      </c>
      <c r="L3887">
        <v>23</v>
      </c>
      <c r="M3887" t="s">
        <v>65</v>
      </c>
      <c r="N3887">
        <v>82</v>
      </c>
      <c r="O3887" t="s">
        <v>263</v>
      </c>
      <c r="P3887" t="s">
        <v>169</v>
      </c>
      <c r="Q3887" t="s">
        <v>39</v>
      </c>
      <c r="R3887" t="s">
        <v>92</v>
      </c>
      <c r="S3887" t="s">
        <v>68</v>
      </c>
      <c r="T3887" t="s">
        <v>40</v>
      </c>
      <c r="U3887" t="s">
        <v>1227</v>
      </c>
      <c r="V3887" t="s">
        <v>133</v>
      </c>
      <c r="W3887" t="s">
        <v>40</v>
      </c>
      <c r="X3887" t="s">
        <v>43</v>
      </c>
      <c r="Y3887" t="s">
        <v>55</v>
      </c>
      <c r="Z3887" t="s">
        <v>164</v>
      </c>
      <c r="AA3887" t="s">
        <v>214</v>
      </c>
      <c r="AB3887" t="s">
        <v>547</v>
      </c>
      <c r="AC3887" t="s">
        <v>947</v>
      </c>
      <c r="AD3887" t="s">
        <v>196</v>
      </c>
    </row>
    <row r="3888" spans="1:30" hidden="1" x14ac:dyDescent="0.3">
      <c r="A3888" t="s">
        <v>16186</v>
      </c>
      <c r="B3888" t="s">
        <v>16187</v>
      </c>
      <c r="C3888" s="1" t="str">
        <f t="shared" si="656"/>
        <v>21:0510</v>
      </c>
      <c r="D3888" s="1" t="str">
        <f t="shared" si="657"/>
        <v>21:0170</v>
      </c>
      <c r="E3888" t="s">
        <v>16181</v>
      </c>
      <c r="F3888" t="s">
        <v>16188</v>
      </c>
      <c r="H3888">
        <v>54.122881200000002</v>
      </c>
      <c r="I3888">
        <v>-62.205045499999997</v>
      </c>
      <c r="J3888" s="1" t="str">
        <f t="shared" si="658"/>
        <v>NGR lake sediment grab sample</v>
      </c>
      <c r="K3888" s="1" t="str">
        <f t="shared" si="659"/>
        <v>&lt;177 micron (NGR)</v>
      </c>
      <c r="L3888">
        <v>23</v>
      </c>
      <c r="M3888" t="s">
        <v>52</v>
      </c>
      <c r="N3888">
        <v>83</v>
      </c>
      <c r="O3888" t="s">
        <v>263</v>
      </c>
      <c r="P3888" t="s">
        <v>165</v>
      </c>
      <c r="Q3888" t="s">
        <v>39</v>
      </c>
      <c r="R3888" t="s">
        <v>92</v>
      </c>
      <c r="S3888" t="s">
        <v>68</v>
      </c>
      <c r="T3888" t="s">
        <v>40</v>
      </c>
      <c r="U3888" t="s">
        <v>546</v>
      </c>
      <c r="V3888" t="s">
        <v>179</v>
      </c>
      <c r="W3888" t="s">
        <v>40</v>
      </c>
      <c r="X3888" t="s">
        <v>43</v>
      </c>
      <c r="Y3888" t="s">
        <v>39</v>
      </c>
      <c r="Z3888" t="s">
        <v>164</v>
      </c>
      <c r="AA3888" t="s">
        <v>214</v>
      </c>
      <c r="AB3888" t="s">
        <v>559</v>
      </c>
      <c r="AC3888" t="s">
        <v>97</v>
      </c>
      <c r="AD3888" t="s">
        <v>83</v>
      </c>
    </row>
    <row r="3889" spans="1:30" hidden="1" x14ac:dyDescent="0.3">
      <c r="A3889" t="s">
        <v>16189</v>
      </c>
      <c r="B3889" t="s">
        <v>16190</v>
      </c>
      <c r="C3889" s="1" t="str">
        <f t="shared" si="656"/>
        <v>21:0510</v>
      </c>
      <c r="D3889" s="1" t="str">
        <f t="shared" si="657"/>
        <v>21:0170</v>
      </c>
      <c r="E3889" t="s">
        <v>16191</v>
      </c>
      <c r="F3889" t="s">
        <v>16192</v>
      </c>
      <c r="H3889">
        <v>54.072574099999997</v>
      </c>
      <c r="I3889">
        <v>-62.204398599999998</v>
      </c>
      <c r="J3889" s="1" t="str">
        <f t="shared" si="658"/>
        <v>NGR lake sediment grab sample</v>
      </c>
      <c r="K3889" s="1" t="str">
        <f t="shared" si="659"/>
        <v>&lt;177 micron (NGR)</v>
      </c>
      <c r="L3889">
        <v>23</v>
      </c>
      <c r="M3889" t="s">
        <v>76</v>
      </c>
      <c r="N3889">
        <v>84</v>
      </c>
      <c r="O3889" t="s">
        <v>104</v>
      </c>
      <c r="P3889" t="s">
        <v>193</v>
      </c>
      <c r="Q3889" t="s">
        <v>37</v>
      </c>
      <c r="R3889" t="s">
        <v>153</v>
      </c>
      <c r="S3889" t="s">
        <v>55</v>
      </c>
      <c r="T3889" t="s">
        <v>40</v>
      </c>
      <c r="U3889" t="s">
        <v>135</v>
      </c>
      <c r="V3889" t="s">
        <v>264</v>
      </c>
      <c r="W3889" t="s">
        <v>40</v>
      </c>
      <c r="X3889" t="s">
        <v>43</v>
      </c>
      <c r="Y3889" t="s">
        <v>95</v>
      </c>
      <c r="Z3889" t="s">
        <v>185</v>
      </c>
      <c r="AA3889" t="s">
        <v>135</v>
      </c>
      <c r="AB3889" t="s">
        <v>1076</v>
      </c>
      <c r="AC3889" t="s">
        <v>301</v>
      </c>
      <c r="AD3889" t="s">
        <v>258</v>
      </c>
    </row>
    <row r="3890" spans="1:30" hidden="1" x14ac:dyDescent="0.3">
      <c r="A3890" t="s">
        <v>16193</v>
      </c>
      <c r="B3890" t="s">
        <v>16194</v>
      </c>
      <c r="C3890" s="1" t="str">
        <f t="shared" si="656"/>
        <v>21:0510</v>
      </c>
      <c r="D3890" s="1" t="str">
        <f t="shared" si="657"/>
        <v>21:0170</v>
      </c>
      <c r="E3890" t="s">
        <v>16195</v>
      </c>
      <c r="F3890" t="s">
        <v>16196</v>
      </c>
      <c r="H3890">
        <v>54.118422600000002</v>
      </c>
      <c r="I3890">
        <v>-62.123352300000001</v>
      </c>
      <c r="J3890" s="1" t="str">
        <f t="shared" si="658"/>
        <v>NGR lake sediment grab sample</v>
      </c>
      <c r="K3890" s="1" t="str">
        <f t="shared" si="659"/>
        <v>&lt;177 micron (NGR)</v>
      </c>
      <c r="L3890">
        <v>23</v>
      </c>
      <c r="M3890" t="s">
        <v>91</v>
      </c>
      <c r="N3890">
        <v>85</v>
      </c>
      <c r="O3890" t="s">
        <v>204</v>
      </c>
      <c r="P3890" t="s">
        <v>130</v>
      </c>
      <c r="Q3890" t="s">
        <v>39</v>
      </c>
      <c r="R3890" t="s">
        <v>92</v>
      </c>
      <c r="S3890" t="s">
        <v>37</v>
      </c>
      <c r="T3890" t="s">
        <v>40</v>
      </c>
      <c r="U3890" t="s">
        <v>1125</v>
      </c>
      <c r="V3890" t="s">
        <v>264</v>
      </c>
      <c r="W3890" t="s">
        <v>40</v>
      </c>
      <c r="X3890" t="s">
        <v>43</v>
      </c>
      <c r="Y3890" t="s">
        <v>95</v>
      </c>
      <c r="Z3890" t="s">
        <v>67</v>
      </c>
      <c r="AA3890" t="s">
        <v>135</v>
      </c>
      <c r="AB3890" t="s">
        <v>547</v>
      </c>
      <c r="AC3890" t="s">
        <v>39</v>
      </c>
      <c r="AD3890" t="s">
        <v>44</v>
      </c>
    </row>
    <row r="3891" spans="1:30" hidden="1" x14ac:dyDescent="0.3">
      <c r="A3891" t="s">
        <v>16197</v>
      </c>
      <c r="B3891" t="s">
        <v>16198</v>
      </c>
      <c r="C3891" s="1" t="str">
        <f t="shared" si="656"/>
        <v>21:0510</v>
      </c>
      <c r="D3891" s="1" t="str">
        <f t="shared" si="657"/>
        <v>21:0170</v>
      </c>
      <c r="E3891" t="s">
        <v>16199</v>
      </c>
      <c r="F3891" t="s">
        <v>16200</v>
      </c>
      <c r="H3891">
        <v>54.1172586</v>
      </c>
      <c r="I3891">
        <v>-62.088830399999999</v>
      </c>
      <c r="J3891" s="1" t="str">
        <f t="shared" si="658"/>
        <v>NGR lake sediment grab sample</v>
      </c>
      <c r="K3891" s="1" t="str">
        <f t="shared" si="659"/>
        <v>&lt;177 micron (NGR)</v>
      </c>
      <c r="L3891">
        <v>23</v>
      </c>
      <c r="M3891" t="s">
        <v>102</v>
      </c>
      <c r="N3891">
        <v>86</v>
      </c>
      <c r="O3891" t="s">
        <v>314</v>
      </c>
      <c r="P3891" t="s">
        <v>789</v>
      </c>
      <c r="Q3891" t="s">
        <v>136</v>
      </c>
      <c r="R3891" t="s">
        <v>185</v>
      </c>
      <c r="S3891" t="s">
        <v>131</v>
      </c>
      <c r="T3891" t="s">
        <v>40</v>
      </c>
      <c r="U3891" t="s">
        <v>61</v>
      </c>
      <c r="V3891" t="s">
        <v>596</v>
      </c>
      <c r="W3891" t="s">
        <v>194</v>
      </c>
      <c r="X3891" t="s">
        <v>179</v>
      </c>
      <c r="Y3891" t="s">
        <v>37</v>
      </c>
      <c r="Z3891" t="s">
        <v>35</v>
      </c>
      <c r="AA3891" t="s">
        <v>204</v>
      </c>
      <c r="AB3891" t="s">
        <v>294</v>
      </c>
      <c r="AC3891" t="s">
        <v>38</v>
      </c>
      <c r="AD3891" t="s">
        <v>107</v>
      </c>
    </row>
    <row r="3892" spans="1:30" hidden="1" x14ac:dyDescent="0.3">
      <c r="A3892" t="s">
        <v>16201</v>
      </c>
      <c r="B3892" t="s">
        <v>16202</v>
      </c>
      <c r="C3892" s="1" t="str">
        <f t="shared" si="656"/>
        <v>21:0510</v>
      </c>
      <c r="D3892" s="1" t="str">
        <f t="shared" si="657"/>
        <v>21:0170</v>
      </c>
      <c r="E3892" t="s">
        <v>16203</v>
      </c>
      <c r="F3892" t="s">
        <v>16204</v>
      </c>
      <c r="H3892">
        <v>54.105852800000001</v>
      </c>
      <c r="I3892">
        <v>-62.010308899999998</v>
      </c>
      <c r="J3892" s="1" t="str">
        <f t="shared" si="658"/>
        <v>NGR lake sediment grab sample</v>
      </c>
      <c r="K3892" s="1" t="str">
        <f t="shared" si="659"/>
        <v>&lt;177 micron (NGR)</v>
      </c>
      <c r="L3892">
        <v>23</v>
      </c>
      <c r="M3892" t="s">
        <v>113</v>
      </c>
      <c r="N3892">
        <v>87</v>
      </c>
      <c r="O3892" t="s">
        <v>571</v>
      </c>
      <c r="P3892" t="s">
        <v>193</v>
      </c>
      <c r="Q3892" t="s">
        <v>37</v>
      </c>
      <c r="R3892" t="s">
        <v>92</v>
      </c>
      <c r="S3892" t="s">
        <v>37</v>
      </c>
      <c r="T3892" t="s">
        <v>40</v>
      </c>
      <c r="U3892" t="s">
        <v>383</v>
      </c>
      <c r="V3892" t="s">
        <v>94</v>
      </c>
      <c r="W3892" t="s">
        <v>40</v>
      </c>
      <c r="X3892" t="s">
        <v>179</v>
      </c>
      <c r="Y3892" t="s">
        <v>95</v>
      </c>
      <c r="Z3892" t="s">
        <v>67</v>
      </c>
      <c r="AA3892" t="s">
        <v>135</v>
      </c>
      <c r="AB3892" t="s">
        <v>1192</v>
      </c>
      <c r="AC3892" t="s">
        <v>293</v>
      </c>
      <c r="AD3892" t="s">
        <v>314</v>
      </c>
    </row>
    <row r="3893" spans="1:30" hidden="1" x14ac:dyDescent="0.3">
      <c r="A3893" t="s">
        <v>16205</v>
      </c>
      <c r="B3893" t="s">
        <v>16206</v>
      </c>
      <c r="C3893" s="1" t="str">
        <f t="shared" si="656"/>
        <v>21:0510</v>
      </c>
      <c r="D3893" s="1" t="str">
        <f>HYPERLINK("http://geochem.nrcan.gc.ca/cdogs/content/svy/svy_e.htm", "")</f>
        <v/>
      </c>
      <c r="G3893" s="1" t="str">
        <f>HYPERLINK("http://geochem.nrcan.gc.ca/cdogs/content/cr_/cr_00055_e.htm", "55")</f>
        <v>55</v>
      </c>
      <c r="J3893" t="s">
        <v>161</v>
      </c>
      <c r="K3893" t="s">
        <v>162</v>
      </c>
      <c r="L3893">
        <v>23</v>
      </c>
      <c r="M3893" t="s">
        <v>163</v>
      </c>
      <c r="N3893">
        <v>88</v>
      </c>
      <c r="O3893" t="s">
        <v>270</v>
      </c>
      <c r="P3893" t="s">
        <v>193</v>
      </c>
      <c r="Q3893" t="s">
        <v>136</v>
      </c>
      <c r="R3893" t="s">
        <v>67</v>
      </c>
      <c r="S3893" t="s">
        <v>37</v>
      </c>
      <c r="T3893" t="s">
        <v>40</v>
      </c>
      <c r="U3893" t="s">
        <v>957</v>
      </c>
      <c r="V3893" t="s">
        <v>167</v>
      </c>
      <c r="W3893" t="s">
        <v>194</v>
      </c>
      <c r="X3893" t="s">
        <v>39</v>
      </c>
      <c r="Y3893" t="s">
        <v>136</v>
      </c>
      <c r="Z3893" t="s">
        <v>134</v>
      </c>
      <c r="AA3893" t="s">
        <v>58</v>
      </c>
      <c r="AB3893" t="s">
        <v>204</v>
      </c>
      <c r="AC3893" t="s">
        <v>371</v>
      </c>
      <c r="AD3893" t="s">
        <v>122</v>
      </c>
    </row>
    <row r="3894" spans="1:30" hidden="1" x14ac:dyDescent="0.3">
      <c r="A3894" t="s">
        <v>16207</v>
      </c>
      <c r="B3894" t="s">
        <v>16208</v>
      </c>
      <c r="C3894" s="1" t="str">
        <f t="shared" si="656"/>
        <v>21:0510</v>
      </c>
      <c r="D3894" s="1" t="str">
        <f>HYPERLINK("http://geochem.nrcan.gc.ca/cdogs/content/svy/svy210170_e.htm", "21:0170")</f>
        <v>21:0170</v>
      </c>
      <c r="E3894" t="s">
        <v>16209</v>
      </c>
      <c r="F3894" t="s">
        <v>16210</v>
      </c>
      <c r="H3894">
        <v>54.296705600000003</v>
      </c>
      <c r="I3894">
        <v>-62.421712200000002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24</v>
      </c>
      <c r="M3894" t="s">
        <v>34</v>
      </c>
      <c r="N3894">
        <v>89</v>
      </c>
      <c r="O3894" t="s">
        <v>329</v>
      </c>
      <c r="P3894" t="s">
        <v>54</v>
      </c>
      <c r="Q3894" t="s">
        <v>136</v>
      </c>
      <c r="R3894" t="s">
        <v>79</v>
      </c>
      <c r="S3894" t="s">
        <v>68</v>
      </c>
      <c r="T3894" t="s">
        <v>40</v>
      </c>
      <c r="U3894" t="s">
        <v>438</v>
      </c>
      <c r="V3894" t="s">
        <v>415</v>
      </c>
      <c r="W3894" t="s">
        <v>40</v>
      </c>
      <c r="X3894" t="s">
        <v>70</v>
      </c>
      <c r="Y3894" t="s">
        <v>39</v>
      </c>
      <c r="Z3894" t="s">
        <v>164</v>
      </c>
      <c r="AA3894" t="s">
        <v>67</v>
      </c>
      <c r="AB3894" t="s">
        <v>293</v>
      </c>
      <c r="AC3894" t="s">
        <v>55</v>
      </c>
      <c r="AD3894" t="s">
        <v>438</v>
      </c>
    </row>
    <row r="3895" spans="1:30" hidden="1" x14ac:dyDescent="0.3">
      <c r="A3895" t="s">
        <v>16211</v>
      </c>
      <c r="B3895" t="s">
        <v>16212</v>
      </c>
      <c r="C3895" s="1" t="str">
        <f t="shared" si="656"/>
        <v>21:0510</v>
      </c>
      <c r="D3895" s="1" t="str">
        <f>HYPERLINK("http://geochem.nrcan.gc.ca/cdogs/content/svy/svy210170_e.htm", "21:0170")</f>
        <v>21:0170</v>
      </c>
      <c r="E3895" t="s">
        <v>16213</v>
      </c>
      <c r="F3895" t="s">
        <v>16214</v>
      </c>
      <c r="H3895">
        <v>54.273954000000003</v>
      </c>
      <c r="I3895">
        <v>-62.046142600000003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24</v>
      </c>
      <c r="M3895" t="s">
        <v>76</v>
      </c>
      <c r="N3895">
        <v>90</v>
      </c>
      <c r="O3895" t="s">
        <v>291</v>
      </c>
      <c r="P3895" t="s">
        <v>344</v>
      </c>
      <c r="Q3895" t="s">
        <v>39</v>
      </c>
      <c r="R3895" t="s">
        <v>192</v>
      </c>
      <c r="S3895" t="s">
        <v>377</v>
      </c>
      <c r="T3895" t="s">
        <v>649</v>
      </c>
      <c r="U3895" t="s">
        <v>13149</v>
      </c>
      <c r="V3895" t="s">
        <v>371</v>
      </c>
      <c r="W3895" t="s">
        <v>117</v>
      </c>
      <c r="X3895" t="s">
        <v>70</v>
      </c>
      <c r="Y3895" t="s">
        <v>38</v>
      </c>
      <c r="Z3895" t="s">
        <v>135</v>
      </c>
      <c r="AA3895" t="s">
        <v>44</v>
      </c>
      <c r="AB3895" t="s">
        <v>1579</v>
      </c>
      <c r="AC3895" t="s">
        <v>55</v>
      </c>
      <c r="AD3895" t="s">
        <v>203</v>
      </c>
    </row>
    <row r="3896" spans="1:30" hidden="1" x14ac:dyDescent="0.3">
      <c r="A3896" t="s">
        <v>16215</v>
      </c>
      <c r="B3896" t="s">
        <v>16216</v>
      </c>
      <c r="C3896" s="1" t="str">
        <f t="shared" si="656"/>
        <v>21:0510</v>
      </c>
      <c r="D3896" s="1" t="str">
        <f>HYPERLINK("http://geochem.nrcan.gc.ca/cdogs/content/svy/svy210170_e.htm", "21:0170")</f>
        <v>21:0170</v>
      </c>
      <c r="E3896" t="s">
        <v>16217</v>
      </c>
      <c r="F3896" t="s">
        <v>16218</v>
      </c>
      <c r="H3896">
        <v>54.270098500000003</v>
      </c>
      <c r="I3896">
        <v>-62.0809365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24</v>
      </c>
      <c r="M3896" t="s">
        <v>91</v>
      </c>
      <c r="N3896">
        <v>91</v>
      </c>
      <c r="O3896" t="s">
        <v>823</v>
      </c>
      <c r="P3896" t="s">
        <v>116</v>
      </c>
      <c r="Q3896" t="s">
        <v>92</v>
      </c>
      <c r="R3896" t="s">
        <v>145</v>
      </c>
      <c r="S3896" t="s">
        <v>192</v>
      </c>
      <c r="T3896" t="s">
        <v>194</v>
      </c>
      <c r="U3896" t="s">
        <v>16219</v>
      </c>
      <c r="V3896" t="s">
        <v>485</v>
      </c>
      <c r="W3896" t="s">
        <v>117</v>
      </c>
      <c r="X3896" t="s">
        <v>301</v>
      </c>
      <c r="Y3896" t="s">
        <v>131</v>
      </c>
      <c r="Z3896" t="s">
        <v>263</v>
      </c>
      <c r="AA3896" t="s">
        <v>258</v>
      </c>
      <c r="AB3896" t="s">
        <v>1579</v>
      </c>
      <c r="AC3896" t="s">
        <v>1578</v>
      </c>
      <c r="AD3896" t="s">
        <v>1060</v>
      </c>
    </row>
    <row r="3897" spans="1:30" hidden="1" x14ac:dyDescent="0.3">
      <c r="A3897" t="s">
        <v>16220</v>
      </c>
      <c r="B3897" t="s">
        <v>16221</v>
      </c>
      <c r="C3897" s="1" t="str">
        <f t="shared" si="656"/>
        <v>21:0510</v>
      </c>
      <c r="D3897" s="1" t="str">
        <f>HYPERLINK("http://geochem.nrcan.gc.ca/cdogs/content/svy/svy210170_e.htm", "21:0170")</f>
        <v>21:0170</v>
      </c>
      <c r="E3897" t="s">
        <v>16222</v>
      </c>
      <c r="F3897" t="s">
        <v>16223</v>
      </c>
      <c r="H3897">
        <v>54.2665194</v>
      </c>
      <c r="I3897">
        <v>-62.134220999999997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24</v>
      </c>
      <c r="M3897" t="s">
        <v>102</v>
      </c>
      <c r="N3897">
        <v>92</v>
      </c>
      <c r="O3897" t="s">
        <v>2493</v>
      </c>
      <c r="P3897" t="s">
        <v>733</v>
      </c>
      <c r="Q3897" t="s">
        <v>68</v>
      </c>
      <c r="R3897" t="s">
        <v>130</v>
      </c>
      <c r="S3897" t="s">
        <v>145</v>
      </c>
      <c r="T3897" t="s">
        <v>194</v>
      </c>
      <c r="U3897" t="s">
        <v>7544</v>
      </c>
      <c r="V3897" t="s">
        <v>1389</v>
      </c>
      <c r="W3897" t="s">
        <v>649</v>
      </c>
      <c r="X3897" t="s">
        <v>301</v>
      </c>
      <c r="Y3897" t="s">
        <v>169</v>
      </c>
      <c r="Z3897" t="s">
        <v>263</v>
      </c>
      <c r="AA3897" t="s">
        <v>45</v>
      </c>
      <c r="AB3897" t="s">
        <v>1250</v>
      </c>
      <c r="AC3897" t="s">
        <v>301</v>
      </c>
      <c r="AD3897" t="s">
        <v>80</v>
      </c>
    </row>
    <row r="3898" spans="1:30" hidden="1" x14ac:dyDescent="0.3">
      <c r="A3898" t="s">
        <v>16224</v>
      </c>
      <c r="B3898" t="s">
        <v>16225</v>
      </c>
      <c r="C3898" s="1" t="str">
        <f t="shared" si="656"/>
        <v>21:0510</v>
      </c>
      <c r="D3898" s="1" t="str">
        <f>HYPERLINK("http://geochem.nrcan.gc.ca/cdogs/content/svy/svy210170_e.htm", "21:0170")</f>
        <v>21:0170</v>
      </c>
      <c r="E3898" t="s">
        <v>16226</v>
      </c>
      <c r="F3898" t="s">
        <v>16227</v>
      </c>
      <c r="H3898">
        <v>54.276997700000003</v>
      </c>
      <c r="I3898">
        <v>-62.167299200000002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24</v>
      </c>
      <c r="M3898" t="s">
        <v>113</v>
      </c>
      <c r="N3898">
        <v>93</v>
      </c>
      <c r="O3898" t="s">
        <v>546</v>
      </c>
      <c r="P3898" t="s">
        <v>152</v>
      </c>
      <c r="Q3898" t="s">
        <v>136</v>
      </c>
      <c r="R3898" t="s">
        <v>36</v>
      </c>
      <c r="S3898" t="s">
        <v>576</v>
      </c>
      <c r="T3898" t="s">
        <v>40</v>
      </c>
      <c r="U3898" t="s">
        <v>2646</v>
      </c>
      <c r="V3898" t="s">
        <v>1141</v>
      </c>
      <c r="W3898" t="s">
        <v>194</v>
      </c>
      <c r="X3898" t="s">
        <v>339</v>
      </c>
      <c r="Y3898" t="s">
        <v>36</v>
      </c>
      <c r="Z3898" t="s">
        <v>214</v>
      </c>
      <c r="AA3898" t="s">
        <v>115</v>
      </c>
      <c r="AB3898" t="s">
        <v>477</v>
      </c>
      <c r="AC3898" t="s">
        <v>2662</v>
      </c>
      <c r="AD3898" t="s">
        <v>324</v>
      </c>
    </row>
    <row r="3899" spans="1:30" hidden="1" x14ac:dyDescent="0.3">
      <c r="A3899" t="s">
        <v>16228</v>
      </c>
      <c r="B3899" t="s">
        <v>16229</v>
      </c>
      <c r="C3899" s="1" t="str">
        <f t="shared" si="656"/>
        <v>21:0510</v>
      </c>
      <c r="D3899" s="1" t="str">
        <f>HYPERLINK("http://geochem.nrcan.gc.ca/cdogs/content/svy/svy_e.htm", "")</f>
        <v/>
      </c>
      <c r="G3899" s="1" t="str">
        <f>HYPERLINK("http://geochem.nrcan.gc.ca/cdogs/content/cr_/cr_00060_e.htm", "60")</f>
        <v>60</v>
      </c>
      <c r="J3899" t="s">
        <v>161</v>
      </c>
      <c r="K3899" t="s">
        <v>162</v>
      </c>
      <c r="L3899">
        <v>24</v>
      </c>
      <c r="M3899" t="s">
        <v>163</v>
      </c>
      <c r="N3899">
        <v>94</v>
      </c>
      <c r="O3899" t="s">
        <v>873</v>
      </c>
      <c r="P3899" t="s">
        <v>164</v>
      </c>
      <c r="Q3899" t="s">
        <v>37</v>
      </c>
      <c r="R3899" t="s">
        <v>36</v>
      </c>
      <c r="S3899" t="s">
        <v>68</v>
      </c>
      <c r="T3899" t="s">
        <v>40</v>
      </c>
      <c r="U3899" t="s">
        <v>1060</v>
      </c>
      <c r="V3899" t="s">
        <v>974</v>
      </c>
      <c r="W3899" t="s">
        <v>40</v>
      </c>
      <c r="X3899" t="s">
        <v>39</v>
      </c>
      <c r="Y3899" t="s">
        <v>37</v>
      </c>
      <c r="Z3899" t="s">
        <v>164</v>
      </c>
      <c r="AA3899" t="s">
        <v>135</v>
      </c>
      <c r="AB3899" t="s">
        <v>1921</v>
      </c>
      <c r="AC3899" t="s">
        <v>306</v>
      </c>
      <c r="AD3899" t="s">
        <v>354</v>
      </c>
    </row>
    <row r="3900" spans="1:30" hidden="1" x14ac:dyDescent="0.3">
      <c r="A3900" t="s">
        <v>16230</v>
      </c>
      <c r="B3900" t="s">
        <v>16231</v>
      </c>
      <c r="C3900" s="1" t="str">
        <f t="shared" si="656"/>
        <v>21:0510</v>
      </c>
      <c r="D3900" s="1" t="str">
        <f t="shared" ref="D3900:D3916" si="660">HYPERLINK("http://geochem.nrcan.gc.ca/cdogs/content/svy/svy210170_e.htm", "21:0170")</f>
        <v>21:0170</v>
      </c>
      <c r="E3900" t="s">
        <v>16232</v>
      </c>
      <c r="F3900" t="s">
        <v>16233</v>
      </c>
      <c r="H3900">
        <v>54.2984334</v>
      </c>
      <c r="I3900">
        <v>-62.176501799999997</v>
      </c>
      <c r="J3900" s="1" t="str">
        <f t="shared" ref="J3900:J3916" si="661">HYPERLINK("http://geochem.nrcan.gc.ca/cdogs/content/kwd/kwd020027_e.htm", "NGR lake sediment grab sample")</f>
        <v>NGR lake sediment grab sample</v>
      </c>
      <c r="K3900" s="1" t="str">
        <f t="shared" ref="K3900:K3916" si="662">HYPERLINK("http://geochem.nrcan.gc.ca/cdogs/content/kwd/kwd080006_e.htm", "&lt;177 micron (NGR)")</f>
        <v>&lt;177 micron (NGR)</v>
      </c>
      <c r="L3900">
        <v>24</v>
      </c>
      <c r="M3900" t="s">
        <v>127</v>
      </c>
      <c r="N3900">
        <v>95</v>
      </c>
      <c r="O3900" t="s">
        <v>1309</v>
      </c>
      <c r="P3900" t="s">
        <v>71</v>
      </c>
      <c r="Q3900" t="s">
        <v>131</v>
      </c>
      <c r="R3900" t="s">
        <v>265</v>
      </c>
      <c r="S3900" t="s">
        <v>359</v>
      </c>
      <c r="T3900" t="s">
        <v>144</v>
      </c>
      <c r="U3900" t="s">
        <v>2600</v>
      </c>
      <c r="V3900" t="s">
        <v>1115</v>
      </c>
      <c r="W3900" t="s">
        <v>144</v>
      </c>
      <c r="X3900" t="s">
        <v>6583</v>
      </c>
      <c r="Y3900" t="s">
        <v>214</v>
      </c>
      <c r="Z3900" t="s">
        <v>58</v>
      </c>
      <c r="AA3900" t="s">
        <v>478</v>
      </c>
      <c r="AB3900" t="s">
        <v>1417</v>
      </c>
      <c r="AC3900" t="s">
        <v>6775</v>
      </c>
      <c r="AD3900" t="s">
        <v>2471</v>
      </c>
    </row>
    <row r="3901" spans="1:30" hidden="1" x14ac:dyDescent="0.3">
      <c r="A3901" t="s">
        <v>16234</v>
      </c>
      <c r="B3901" t="s">
        <v>16235</v>
      </c>
      <c r="C3901" s="1" t="str">
        <f t="shared" si="656"/>
        <v>21:0510</v>
      </c>
      <c r="D3901" s="1" t="str">
        <f t="shared" si="660"/>
        <v>21:0170</v>
      </c>
      <c r="E3901" t="s">
        <v>16236</v>
      </c>
      <c r="F3901" t="s">
        <v>16237</v>
      </c>
      <c r="H3901">
        <v>54.3135744</v>
      </c>
      <c r="I3901">
        <v>-62.240440499999998</v>
      </c>
      <c r="J3901" s="1" t="str">
        <f t="shared" si="661"/>
        <v>NGR lake sediment grab sample</v>
      </c>
      <c r="K3901" s="1" t="str">
        <f t="shared" si="662"/>
        <v>&lt;177 micron (NGR)</v>
      </c>
      <c r="L3901">
        <v>24</v>
      </c>
      <c r="M3901" t="s">
        <v>142</v>
      </c>
      <c r="N3901">
        <v>96</v>
      </c>
      <c r="O3901" t="s">
        <v>359</v>
      </c>
      <c r="P3901" t="s">
        <v>337</v>
      </c>
      <c r="Q3901" t="s">
        <v>95</v>
      </c>
      <c r="R3901" t="s">
        <v>54</v>
      </c>
      <c r="S3901" t="s">
        <v>67</v>
      </c>
      <c r="T3901" t="s">
        <v>40</v>
      </c>
      <c r="U3901" t="s">
        <v>12020</v>
      </c>
      <c r="V3901" t="s">
        <v>37</v>
      </c>
      <c r="W3901" t="s">
        <v>194</v>
      </c>
      <c r="X3901" t="s">
        <v>179</v>
      </c>
      <c r="Y3901" t="s">
        <v>38</v>
      </c>
      <c r="Z3901" t="s">
        <v>134</v>
      </c>
      <c r="AA3901" t="s">
        <v>204</v>
      </c>
      <c r="AB3901" t="s">
        <v>249</v>
      </c>
      <c r="AC3901" t="s">
        <v>250</v>
      </c>
      <c r="AD3901" t="s">
        <v>45</v>
      </c>
    </row>
    <row r="3902" spans="1:30" hidden="1" x14ac:dyDescent="0.3">
      <c r="A3902" t="s">
        <v>16238</v>
      </c>
      <c r="B3902" t="s">
        <v>16239</v>
      </c>
      <c r="C3902" s="1" t="str">
        <f t="shared" ref="C3902:C3933" si="663">HYPERLINK("http://geochem.nrcan.gc.ca/cdogs/content/bdl/bdl210510_e.htm", "21:0510")</f>
        <v>21:0510</v>
      </c>
      <c r="D3902" s="1" t="str">
        <f t="shared" si="660"/>
        <v>21:0170</v>
      </c>
      <c r="E3902" t="s">
        <v>16240</v>
      </c>
      <c r="F3902" t="s">
        <v>16241</v>
      </c>
      <c r="H3902">
        <v>54.3007013</v>
      </c>
      <c r="I3902">
        <v>-62.321078800000002</v>
      </c>
      <c r="J3902" s="1" t="str">
        <f t="shared" si="661"/>
        <v>NGR lake sediment grab sample</v>
      </c>
      <c r="K3902" s="1" t="str">
        <f t="shared" si="662"/>
        <v>&lt;177 micron (NGR)</v>
      </c>
      <c r="L3902">
        <v>24</v>
      </c>
      <c r="M3902" t="s">
        <v>150</v>
      </c>
      <c r="N3902">
        <v>97</v>
      </c>
      <c r="O3902" t="s">
        <v>760</v>
      </c>
      <c r="P3902" t="s">
        <v>257</v>
      </c>
      <c r="Q3902" t="s">
        <v>37</v>
      </c>
      <c r="R3902" t="s">
        <v>35</v>
      </c>
      <c r="S3902" t="s">
        <v>329</v>
      </c>
      <c r="T3902" t="s">
        <v>194</v>
      </c>
      <c r="U3902" t="s">
        <v>16242</v>
      </c>
      <c r="V3902" t="s">
        <v>5825</v>
      </c>
      <c r="W3902" t="s">
        <v>649</v>
      </c>
      <c r="X3902" t="s">
        <v>145</v>
      </c>
      <c r="Y3902" t="s">
        <v>247</v>
      </c>
      <c r="Z3902" t="s">
        <v>135</v>
      </c>
      <c r="AA3902" t="s">
        <v>44</v>
      </c>
      <c r="AB3902" t="s">
        <v>2258</v>
      </c>
      <c r="AC3902" t="s">
        <v>7559</v>
      </c>
      <c r="AD3902" t="s">
        <v>1236</v>
      </c>
    </row>
    <row r="3903" spans="1:30" hidden="1" x14ac:dyDescent="0.3">
      <c r="A3903" t="s">
        <v>16243</v>
      </c>
      <c r="B3903" t="s">
        <v>16244</v>
      </c>
      <c r="C3903" s="1" t="str">
        <f t="shared" si="663"/>
        <v>21:0510</v>
      </c>
      <c r="D3903" s="1" t="str">
        <f t="shared" si="660"/>
        <v>21:0170</v>
      </c>
      <c r="E3903" t="s">
        <v>16245</v>
      </c>
      <c r="F3903" t="s">
        <v>16246</v>
      </c>
      <c r="H3903">
        <v>54.2997783</v>
      </c>
      <c r="I3903">
        <v>-62.345895900000002</v>
      </c>
      <c r="J3903" s="1" t="str">
        <f t="shared" si="661"/>
        <v>NGR lake sediment grab sample</v>
      </c>
      <c r="K3903" s="1" t="str">
        <f t="shared" si="662"/>
        <v>&lt;177 micron (NGR)</v>
      </c>
      <c r="L3903">
        <v>24</v>
      </c>
      <c r="M3903" t="s">
        <v>175</v>
      </c>
      <c r="N3903">
        <v>98</v>
      </c>
      <c r="O3903" t="s">
        <v>492</v>
      </c>
      <c r="P3903" t="s">
        <v>1139</v>
      </c>
      <c r="Q3903" t="s">
        <v>95</v>
      </c>
      <c r="R3903" t="s">
        <v>232</v>
      </c>
      <c r="S3903" t="s">
        <v>276</v>
      </c>
      <c r="T3903" t="s">
        <v>40</v>
      </c>
      <c r="U3903" t="s">
        <v>1885</v>
      </c>
      <c r="V3903" t="s">
        <v>583</v>
      </c>
      <c r="W3903" t="s">
        <v>117</v>
      </c>
      <c r="X3903" t="s">
        <v>484</v>
      </c>
      <c r="Y3903" t="s">
        <v>169</v>
      </c>
      <c r="Z3903" t="s">
        <v>337</v>
      </c>
      <c r="AA3903" t="s">
        <v>45</v>
      </c>
      <c r="AB3903" t="s">
        <v>429</v>
      </c>
      <c r="AC3903" t="s">
        <v>136</v>
      </c>
      <c r="AD3903" t="s">
        <v>155</v>
      </c>
    </row>
    <row r="3904" spans="1:30" hidden="1" x14ac:dyDescent="0.3">
      <c r="A3904" t="s">
        <v>16247</v>
      </c>
      <c r="B3904" t="s">
        <v>16248</v>
      </c>
      <c r="C3904" s="1" t="str">
        <f t="shared" si="663"/>
        <v>21:0510</v>
      </c>
      <c r="D3904" s="1" t="str">
        <f t="shared" si="660"/>
        <v>21:0170</v>
      </c>
      <c r="E3904" t="s">
        <v>16209</v>
      </c>
      <c r="F3904" t="s">
        <v>16249</v>
      </c>
      <c r="H3904">
        <v>54.296705600000003</v>
      </c>
      <c r="I3904">
        <v>-62.421712200000002</v>
      </c>
      <c r="J3904" s="1" t="str">
        <f t="shared" si="661"/>
        <v>NGR lake sediment grab sample</v>
      </c>
      <c r="K3904" s="1" t="str">
        <f t="shared" si="662"/>
        <v>&lt;177 micron (NGR)</v>
      </c>
      <c r="L3904">
        <v>24</v>
      </c>
      <c r="M3904" t="s">
        <v>65</v>
      </c>
      <c r="N3904">
        <v>99</v>
      </c>
      <c r="O3904" t="s">
        <v>204</v>
      </c>
      <c r="P3904" t="s">
        <v>256</v>
      </c>
      <c r="Q3904" t="s">
        <v>136</v>
      </c>
      <c r="R3904" t="s">
        <v>202</v>
      </c>
      <c r="S3904" t="s">
        <v>92</v>
      </c>
      <c r="T3904" t="s">
        <v>40</v>
      </c>
      <c r="U3904" t="s">
        <v>438</v>
      </c>
      <c r="V3904" t="s">
        <v>47</v>
      </c>
      <c r="W3904" t="s">
        <v>40</v>
      </c>
      <c r="X3904" t="s">
        <v>39</v>
      </c>
      <c r="Y3904" t="s">
        <v>39</v>
      </c>
      <c r="Z3904" t="s">
        <v>164</v>
      </c>
      <c r="AA3904" t="s">
        <v>67</v>
      </c>
      <c r="AB3904" t="s">
        <v>293</v>
      </c>
      <c r="AC3904" t="s">
        <v>598</v>
      </c>
      <c r="AD3904" t="s">
        <v>449</v>
      </c>
    </row>
    <row r="3905" spans="1:30" hidden="1" x14ac:dyDescent="0.3">
      <c r="A3905" t="s">
        <v>16250</v>
      </c>
      <c r="B3905" t="s">
        <v>16251</v>
      </c>
      <c r="C3905" s="1" t="str">
        <f t="shared" si="663"/>
        <v>21:0510</v>
      </c>
      <c r="D3905" s="1" t="str">
        <f t="shared" si="660"/>
        <v>21:0170</v>
      </c>
      <c r="E3905" t="s">
        <v>16209</v>
      </c>
      <c r="F3905" t="s">
        <v>16252</v>
      </c>
      <c r="H3905">
        <v>54.296705600000003</v>
      </c>
      <c r="I3905">
        <v>-62.421712200000002</v>
      </c>
      <c r="J3905" s="1" t="str">
        <f t="shared" si="661"/>
        <v>NGR lake sediment grab sample</v>
      </c>
      <c r="K3905" s="1" t="str">
        <f t="shared" si="662"/>
        <v>&lt;177 micron (NGR)</v>
      </c>
      <c r="L3905">
        <v>24</v>
      </c>
      <c r="M3905" t="s">
        <v>52</v>
      </c>
      <c r="N3905">
        <v>100</v>
      </c>
      <c r="O3905" t="s">
        <v>204</v>
      </c>
      <c r="P3905" t="s">
        <v>67</v>
      </c>
      <c r="Q3905" t="s">
        <v>37</v>
      </c>
      <c r="R3905" t="s">
        <v>79</v>
      </c>
      <c r="S3905" t="s">
        <v>38</v>
      </c>
      <c r="T3905" t="s">
        <v>40</v>
      </c>
      <c r="U3905" t="s">
        <v>4945</v>
      </c>
      <c r="V3905" t="s">
        <v>1598</v>
      </c>
      <c r="W3905" t="s">
        <v>40</v>
      </c>
      <c r="X3905" t="s">
        <v>70</v>
      </c>
      <c r="Y3905" t="s">
        <v>95</v>
      </c>
      <c r="Z3905" t="s">
        <v>67</v>
      </c>
      <c r="AA3905" t="s">
        <v>67</v>
      </c>
      <c r="AB3905" t="s">
        <v>85</v>
      </c>
      <c r="AC3905" t="s">
        <v>884</v>
      </c>
      <c r="AD3905" t="s">
        <v>449</v>
      </c>
    </row>
    <row r="3906" spans="1:30" hidden="1" x14ac:dyDescent="0.3">
      <c r="A3906" t="s">
        <v>16253</v>
      </c>
      <c r="B3906" t="s">
        <v>16254</v>
      </c>
      <c r="C3906" s="1" t="str">
        <f t="shared" si="663"/>
        <v>21:0510</v>
      </c>
      <c r="D3906" s="1" t="str">
        <f t="shared" si="660"/>
        <v>21:0170</v>
      </c>
      <c r="E3906" t="s">
        <v>16255</v>
      </c>
      <c r="F3906" t="s">
        <v>16256</v>
      </c>
      <c r="H3906">
        <v>54.269008100000001</v>
      </c>
      <c r="I3906">
        <v>-62.407651999999999</v>
      </c>
      <c r="J3906" s="1" t="str">
        <f t="shared" si="661"/>
        <v>NGR lake sediment grab sample</v>
      </c>
      <c r="K3906" s="1" t="str">
        <f t="shared" si="662"/>
        <v>&lt;177 micron (NGR)</v>
      </c>
      <c r="L3906">
        <v>24</v>
      </c>
      <c r="M3906" t="s">
        <v>184</v>
      </c>
      <c r="N3906">
        <v>101</v>
      </c>
      <c r="O3906" t="s">
        <v>108</v>
      </c>
      <c r="P3906" t="s">
        <v>165</v>
      </c>
      <c r="Q3906" t="s">
        <v>37</v>
      </c>
      <c r="R3906" t="s">
        <v>119</v>
      </c>
      <c r="S3906" t="s">
        <v>68</v>
      </c>
      <c r="T3906" t="s">
        <v>40</v>
      </c>
      <c r="U3906" t="s">
        <v>3445</v>
      </c>
      <c r="V3906" t="s">
        <v>1642</v>
      </c>
      <c r="W3906" t="s">
        <v>40</v>
      </c>
      <c r="X3906" t="s">
        <v>70</v>
      </c>
      <c r="Y3906" t="s">
        <v>39</v>
      </c>
      <c r="Z3906" t="s">
        <v>67</v>
      </c>
      <c r="AA3906" t="s">
        <v>134</v>
      </c>
      <c r="AB3906" t="s">
        <v>4178</v>
      </c>
      <c r="AC3906" t="s">
        <v>461</v>
      </c>
      <c r="AD3906" t="s">
        <v>478</v>
      </c>
    </row>
    <row r="3907" spans="1:30" hidden="1" x14ac:dyDescent="0.3">
      <c r="A3907" t="s">
        <v>16257</v>
      </c>
      <c r="B3907" t="s">
        <v>16258</v>
      </c>
      <c r="C3907" s="1" t="str">
        <f t="shared" si="663"/>
        <v>21:0510</v>
      </c>
      <c r="D3907" s="1" t="str">
        <f t="shared" si="660"/>
        <v>21:0170</v>
      </c>
      <c r="E3907" t="s">
        <v>16259</v>
      </c>
      <c r="F3907" t="s">
        <v>16260</v>
      </c>
      <c r="H3907">
        <v>54.229796800000003</v>
      </c>
      <c r="I3907">
        <v>-62.430965899999997</v>
      </c>
      <c r="J3907" s="1" t="str">
        <f t="shared" si="661"/>
        <v>NGR lake sediment grab sample</v>
      </c>
      <c r="K3907" s="1" t="str">
        <f t="shared" si="662"/>
        <v>&lt;177 micron (NGR)</v>
      </c>
      <c r="L3907">
        <v>24</v>
      </c>
      <c r="M3907" t="s">
        <v>191</v>
      </c>
      <c r="N3907">
        <v>102</v>
      </c>
      <c r="O3907" t="s">
        <v>878</v>
      </c>
      <c r="P3907" t="s">
        <v>130</v>
      </c>
      <c r="Q3907" t="s">
        <v>192</v>
      </c>
      <c r="R3907" t="s">
        <v>131</v>
      </c>
      <c r="S3907" t="s">
        <v>55</v>
      </c>
      <c r="T3907" t="s">
        <v>40</v>
      </c>
      <c r="U3907" t="s">
        <v>14360</v>
      </c>
      <c r="V3907" t="s">
        <v>233</v>
      </c>
      <c r="W3907" t="s">
        <v>70</v>
      </c>
      <c r="X3907" t="s">
        <v>43</v>
      </c>
      <c r="Y3907" t="s">
        <v>68</v>
      </c>
      <c r="Z3907" t="s">
        <v>153</v>
      </c>
      <c r="AA3907" t="s">
        <v>204</v>
      </c>
      <c r="AB3907" t="s">
        <v>559</v>
      </c>
      <c r="AC3907" t="s">
        <v>136</v>
      </c>
      <c r="AD3907" t="s">
        <v>107</v>
      </c>
    </row>
    <row r="3908" spans="1:30" hidden="1" x14ac:dyDescent="0.3">
      <c r="A3908" t="s">
        <v>16261</v>
      </c>
      <c r="B3908" t="s">
        <v>16262</v>
      </c>
      <c r="C3908" s="1" t="str">
        <f t="shared" si="663"/>
        <v>21:0510</v>
      </c>
      <c r="D3908" s="1" t="str">
        <f t="shared" si="660"/>
        <v>21:0170</v>
      </c>
      <c r="E3908" t="s">
        <v>16263</v>
      </c>
      <c r="F3908" t="s">
        <v>16264</v>
      </c>
      <c r="H3908">
        <v>54.212093500000002</v>
      </c>
      <c r="I3908">
        <v>-62.412839400000003</v>
      </c>
      <c r="J3908" s="1" t="str">
        <f t="shared" si="661"/>
        <v>NGR lake sediment grab sample</v>
      </c>
      <c r="K3908" s="1" t="str">
        <f t="shared" si="662"/>
        <v>&lt;177 micron (NGR)</v>
      </c>
      <c r="L3908">
        <v>24</v>
      </c>
      <c r="M3908" t="s">
        <v>201</v>
      </c>
      <c r="N3908">
        <v>103</v>
      </c>
      <c r="O3908" t="s">
        <v>487</v>
      </c>
      <c r="P3908" t="s">
        <v>256</v>
      </c>
      <c r="Q3908" t="s">
        <v>169</v>
      </c>
      <c r="R3908" t="s">
        <v>38</v>
      </c>
      <c r="S3908" t="s">
        <v>37</v>
      </c>
      <c r="T3908" t="s">
        <v>194</v>
      </c>
      <c r="U3908" t="s">
        <v>3388</v>
      </c>
      <c r="V3908" t="s">
        <v>415</v>
      </c>
      <c r="W3908" t="s">
        <v>60</v>
      </c>
      <c r="X3908" t="s">
        <v>179</v>
      </c>
      <c r="Y3908" t="s">
        <v>153</v>
      </c>
      <c r="Z3908" t="s">
        <v>185</v>
      </c>
      <c r="AA3908" t="s">
        <v>204</v>
      </c>
      <c r="AB3908" t="s">
        <v>1192</v>
      </c>
      <c r="AC3908" t="s">
        <v>3674</v>
      </c>
      <c r="AD3908" t="s">
        <v>438</v>
      </c>
    </row>
    <row r="3909" spans="1:30" hidden="1" x14ac:dyDescent="0.3">
      <c r="A3909" t="s">
        <v>16265</v>
      </c>
      <c r="B3909" t="s">
        <v>16266</v>
      </c>
      <c r="C3909" s="1" t="str">
        <f t="shared" si="663"/>
        <v>21:0510</v>
      </c>
      <c r="D3909" s="1" t="str">
        <f t="shared" si="660"/>
        <v>21:0170</v>
      </c>
      <c r="E3909" t="s">
        <v>16267</v>
      </c>
      <c r="F3909" t="s">
        <v>16268</v>
      </c>
      <c r="H3909">
        <v>54.182957500000001</v>
      </c>
      <c r="I3909">
        <v>-62.415506000000001</v>
      </c>
      <c r="J3909" s="1" t="str">
        <f t="shared" si="661"/>
        <v>NGR lake sediment grab sample</v>
      </c>
      <c r="K3909" s="1" t="str">
        <f t="shared" si="662"/>
        <v>&lt;177 micron (NGR)</v>
      </c>
      <c r="L3909">
        <v>24</v>
      </c>
      <c r="M3909" t="s">
        <v>210</v>
      </c>
      <c r="N3909">
        <v>104</v>
      </c>
      <c r="O3909" t="s">
        <v>449</v>
      </c>
      <c r="P3909" t="s">
        <v>185</v>
      </c>
      <c r="Q3909" t="s">
        <v>119</v>
      </c>
      <c r="R3909" t="s">
        <v>119</v>
      </c>
      <c r="S3909" t="s">
        <v>37</v>
      </c>
      <c r="T3909" t="s">
        <v>40</v>
      </c>
      <c r="U3909" t="s">
        <v>16269</v>
      </c>
      <c r="V3909" t="s">
        <v>167</v>
      </c>
      <c r="W3909" t="s">
        <v>649</v>
      </c>
      <c r="X3909" t="s">
        <v>39</v>
      </c>
      <c r="Y3909" t="s">
        <v>37</v>
      </c>
      <c r="Z3909" t="s">
        <v>67</v>
      </c>
      <c r="AA3909" t="s">
        <v>134</v>
      </c>
      <c r="AB3909" t="s">
        <v>371</v>
      </c>
      <c r="AC3909" t="s">
        <v>3016</v>
      </c>
      <c r="AD3909" t="s">
        <v>1885</v>
      </c>
    </row>
    <row r="3910" spans="1:30" hidden="1" x14ac:dyDescent="0.3">
      <c r="A3910" t="s">
        <v>16270</v>
      </c>
      <c r="B3910" t="s">
        <v>16271</v>
      </c>
      <c r="C3910" s="1" t="str">
        <f t="shared" si="663"/>
        <v>21:0510</v>
      </c>
      <c r="D3910" s="1" t="str">
        <f t="shared" si="660"/>
        <v>21:0170</v>
      </c>
      <c r="E3910" t="s">
        <v>16272</v>
      </c>
      <c r="F3910" t="s">
        <v>16273</v>
      </c>
      <c r="H3910">
        <v>54.154943000000003</v>
      </c>
      <c r="I3910">
        <v>-62.408013099999998</v>
      </c>
      <c r="J3910" s="1" t="str">
        <f t="shared" si="661"/>
        <v>NGR lake sediment grab sample</v>
      </c>
      <c r="K3910" s="1" t="str">
        <f t="shared" si="662"/>
        <v>&lt;177 micron (NGR)</v>
      </c>
      <c r="L3910">
        <v>24</v>
      </c>
      <c r="M3910" t="s">
        <v>221</v>
      </c>
      <c r="N3910">
        <v>105</v>
      </c>
      <c r="O3910" t="s">
        <v>438</v>
      </c>
      <c r="P3910" t="s">
        <v>68</v>
      </c>
      <c r="Q3910" t="s">
        <v>202</v>
      </c>
      <c r="R3910" t="s">
        <v>136</v>
      </c>
      <c r="S3910" t="s">
        <v>39</v>
      </c>
      <c r="T3910" t="s">
        <v>40</v>
      </c>
      <c r="U3910" t="s">
        <v>853</v>
      </c>
      <c r="V3910" t="s">
        <v>233</v>
      </c>
      <c r="W3910" t="s">
        <v>179</v>
      </c>
      <c r="X3910" t="s">
        <v>179</v>
      </c>
      <c r="Y3910" t="s">
        <v>55</v>
      </c>
      <c r="Z3910" t="s">
        <v>153</v>
      </c>
      <c r="AA3910" t="s">
        <v>134</v>
      </c>
      <c r="AB3910" t="s">
        <v>372</v>
      </c>
      <c r="AC3910" t="s">
        <v>293</v>
      </c>
      <c r="AD3910" t="s">
        <v>449</v>
      </c>
    </row>
    <row r="3911" spans="1:30" hidden="1" x14ac:dyDescent="0.3">
      <c r="A3911" t="s">
        <v>16274</v>
      </c>
      <c r="B3911" t="s">
        <v>16275</v>
      </c>
      <c r="C3911" s="1" t="str">
        <f t="shared" si="663"/>
        <v>21:0510</v>
      </c>
      <c r="D3911" s="1" t="str">
        <f t="shared" si="660"/>
        <v>21:0170</v>
      </c>
      <c r="E3911" t="s">
        <v>16276</v>
      </c>
      <c r="F3911" t="s">
        <v>16277</v>
      </c>
      <c r="H3911">
        <v>54.102751699999999</v>
      </c>
      <c r="I3911">
        <v>-62.429120400000002</v>
      </c>
      <c r="J3911" s="1" t="str">
        <f t="shared" si="661"/>
        <v>NGR lake sediment grab sample</v>
      </c>
      <c r="K3911" s="1" t="str">
        <f t="shared" si="662"/>
        <v>&lt;177 micron (NGR)</v>
      </c>
      <c r="L3911">
        <v>24</v>
      </c>
      <c r="M3911" t="s">
        <v>230</v>
      </c>
      <c r="N3911">
        <v>106</v>
      </c>
      <c r="O3911" t="s">
        <v>344</v>
      </c>
      <c r="P3911" t="s">
        <v>185</v>
      </c>
      <c r="Q3911" t="s">
        <v>55</v>
      </c>
      <c r="R3911" t="s">
        <v>153</v>
      </c>
      <c r="S3911" t="s">
        <v>131</v>
      </c>
      <c r="T3911" t="s">
        <v>40</v>
      </c>
      <c r="U3911" t="s">
        <v>177</v>
      </c>
      <c r="V3911" t="s">
        <v>239</v>
      </c>
      <c r="W3911" t="s">
        <v>40</v>
      </c>
      <c r="X3911" t="s">
        <v>179</v>
      </c>
      <c r="Y3911" t="s">
        <v>37</v>
      </c>
      <c r="Z3911" t="s">
        <v>67</v>
      </c>
      <c r="AA3911" t="s">
        <v>67</v>
      </c>
      <c r="AB3911" t="s">
        <v>168</v>
      </c>
      <c r="AC3911" t="s">
        <v>2195</v>
      </c>
      <c r="AD3911" t="s">
        <v>203</v>
      </c>
    </row>
    <row r="3912" spans="1:30" hidden="1" x14ac:dyDescent="0.3">
      <c r="A3912" t="s">
        <v>16278</v>
      </c>
      <c r="B3912" t="s">
        <v>16279</v>
      </c>
      <c r="C3912" s="1" t="str">
        <f t="shared" si="663"/>
        <v>21:0510</v>
      </c>
      <c r="D3912" s="1" t="str">
        <f t="shared" si="660"/>
        <v>21:0170</v>
      </c>
      <c r="E3912" t="s">
        <v>16280</v>
      </c>
      <c r="F3912" t="s">
        <v>16281</v>
      </c>
      <c r="H3912">
        <v>54.077675499999998</v>
      </c>
      <c r="I3912">
        <v>-62.419006000000003</v>
      </c>
      <c r="J3912" s="1" t="str">
        <f t="shared" si="661"/>
        <v>NGR lake sediment grab sample</v>
      </c>
      <c r="K3912" s="1" t="str">
        <f t="shared" si="662"/>
        <v>&lt;177 micron (NGR)</v>
      </c>
      <c r="L3912">
        <v>24</v>
      </c>
      <c r="M3912" t="s">
        <v>238</v>
      </c>
      <c r="N3912">
        <v>107</v>
      </c>
      <c r="O3912" t="s">
        <v>648</v>
      </c>
      <c r="P3912" t="s">
        <v>54</v>
      </c>
      <c r="Q3912" t="s">
        <v>202</v>
      </c>
      <c r="R3912" t="s">
        <v>92</v>
      </c>
      <c r="S3912" t="s">
        <v>38</v>
      </c>
      <c r="T3912" t="s">
        <v>40</v>
      </c>
      <c r="U3912" t="s">
        <v>132</v>
      </c>
      <c r="V3912" t="s">
        <v>47</v>
      </c>
      <c r="W3912" t="s">
        <v>40</v>
      </c>
      <c r="X3912" t="s">
        <v>179</v>
      </c>
      <c r="Y3912" t="s">
        <v>55</v>
      </c>
      <c r="Z3912" t="s">
        <v>67</v>
      </c>
      <c r="AA3912" t="s">
        <v>67</v>
      </c>
      <c r="AB3912" t="s">
        <v>2776</v>
      </c>
      <c r="AC3912" t="s">
        <v>371</v>
      </c>
      <c r="AD3912" t="s">
        <v>1448</v>
      </c>
    </row>
    <row r="3913" spans="1:30" hidden="1" x14ac:dyDescent="0.3">
      <c r="A3913" t="s">
        <v>16282</v>
      </c>
      <c r="B3913" t="s">
        <v>16283</v>
      </c>
      <c r="C3913" s="1" t="str">
        <f t="shared" si="663"/>
        <v>21:0510</v>
      </c>
      <c r="D3913" s="1" t="str">
        <f t="shared" si="660"/>
        <v>21:0170</v>
      </c>
      <c r="E3913" t="s">
        <v>16284</v>
      </c>
      <c r="F3913" t="s">
        <v>16285</v>
      </c>
      <c r="H3913">
        <v>54.054331500000004</v>
      </c>
      <c r="I3913">
        <v>-62.433553400000001</v>
      </c>
      <c r="J3913" s="1" t="str">
        <f t="shared" si="661"/>
        <v>NGR lake sediment grab sample</v>
      </c>
      <c r="K3913" s="1" t="str">
        <f t="shared" si="662"/>
        <v>&lt;177 micron (NGR)</v>
      </c>
      <c r="L3913">
        <v>24</v>
      </c>
      <c r="M3913" t="s">
        <v>246</v>
      </c>
      <c r="N3913">
        <v>108</v>
      </c>
      <c r="O3913" t="s">
        <v>1047</v>
      </c>
      <c r="P3913" t="s">
        <v>92</v>
      </c>
      <c r="Q3913" t="s">
        <v>68</v>
      </c>
      <c r="R3913" t="s">
        <v>131</v>
      </c>
      <c r="S3913" t="s">
        <v>68</v>
      </c>
      <c r="T3913" t="s">
        <v>40</v>
      </c>
      <c r="U3913" t="s">
        <v>4183</v>
      </c>
      <c r="V3913" t="s">
        <v>740</v>
      </c>
      <c r="W3913" t="s">
        <v>40</v>
      </c>
      <c r="X3913" t="s">
        <v>43</v>
      </c>
      <c r="Y3913" t="s">
        <v>38</v>
      </c>
      <c r="Z3913" t="s">
        <v>204</v>
      </c>
      <c r="AA3913" t="s">
        <v>134</v>
      </c>
      <c r="AB3913" t="s">
        <v>1720</v>
      </c>
      <c r="AC3913" t="s">
        <v>590</v>
      </c>
      <c r="AD3913" t="s">
        <v>86</v>
      </c>
    </row>
    <row r="3914" spans="1:30" hidden="1" x14ac:dyDescent="0.3">
      <c r="A3914" t="s">
        <v>16286</v>
      </c>
      <c r="B3914" t="s">
        <v>16287</v>
      </c>
      <c r="C3914" s="1" t="str">
        <f t="shared" si="663"/>
        <v>21:0510</v>
      </c>
      <c r="D3914" s="1" t="str">
        <f t="shared" si="660"/>
        <v>21:0170</v>
      </c>
      <c r="E3914" t="s">
        <v>16288</v>
      </c>
      <c r="F3914" t="s">
        <v>16289</v>
      </c>
      <c r="H3914">
        <v>54.106448399999998</v>
      </c>
      <c r="I3914">
        <v>-62.366556899999999</v>
      </c>
      <c r="J3914" s="1" t="str">
        <f t="shared" si="661"/>
        <v>NGR lake sediment grab sample</v>
      </c>
      <c r="K3914" s="1" t="str">
        <f t="shared" si="662"/>
        <v>&lt;177 micron (NGR)</v>
      </c>
      <c r="L3914">
        <v>25</v>
      </c>
      <c r="M3914" t="s">
        <v>34</v>
      </c>
      <c r="N3914">
        <v>109</v>
      </c>
      <c r="O3914" t="s">
        <v>231</v>
      </c>
      <c r="P3914" t="s">
        <v>255</v>
      </c>
      <c r="Q3914" t="s">
        <v>68</v>
      </c>
      <c r="R3914" t="s">
        <v>176</v>
      </c>
      <c r="S3914" t="s">
        <v>38</v>
      </c>
      <c r="T3914" t="s">
        <v>40</v>
      </c>
      <c r="U3914" t="s">
        <v>1125</v>
      </c>
      <c r="V3914" t="s">
        <v>70</v>
      </c>
      <c r="W3914" t="s">
        <v>194</v>
      </c>
      <c r="X3914" t="s">
        <v>179</v>
      </c>
      <c r="Y3914" t="s">
        <v>37</v>
      </c>
      <c r="Z3914" t="s">
        <v>134</v>
      </c>
      <c r="AA3914" t="s">
        <v>134</v>
      </c>
      <c r="AB3914" t="s">
        <v>145</v>
      </c>
      <c r="AC3914" t="s">
        <v>6482</v>
      </c>
      <c r="AD3914" t="s">
        <v>86</v>
      </c>
    </row>
    <row r="3915" spans="1:30" hidden="1" x14ac:dyDescent="0.3">
      <c r="A3915" t="s">
        <v>16290</v>
      </c>
      <c r="B3915" t="s">
        <v>16291</v>
      </c>
      <c r="C3915" s="1" t="str">
        <f t="shared" si="663"/>
        <v>21:0510</v>
      </c>
      <c r="D3915" s="1" t="str">
        <f t="shared" si="660"/>
        <v>21:0170</v>
      </c>
      <c r="E3915" t="s">
        <v>16292</v>
      </c>
      <c r="F3915" t="s">
        <v>16293</v>
      </c>
      <c r="H3915">
        <v>54.024781500000003</v>
      </c>
      <c r="I3915">
        <v>-62.404033200000001</v>
      </c>
      <c r="J3915" s="1" t="str">
        <f t="shared" si="661"/>
        <v>NGR lake sediment grab sample</v>
      </c>
      <c r="K3915" s="1" t="str">
        <f t="shared" si="662"/>
        <v>&lt;177 micron (NGR)</v>
      </c>
      <c r="L3915">
        <v>25</v>
      </c>
      <c r="M3915" t="s">
        <v>76</v>
      </c>
      <c r="N3915">
        <v>110</v>
      </c>
      <c r="O3915" t="s">
        <v>477</v>
      </c>
      <c r="P3915" t="s">
        <v>92</v>
      </c>
      <c r="Q3915" t="s">
        <v>136</v>
      </c>
      <c r="R3915" t="s">
        <v>68</v>
      </c>
      <c r="S3915" t="s">
        <v>55</v>
      </c>
      <c r="T3915" t="s">
        <v>40</v>
      </c>
      <c r="U3915" t="s">
        <v>782</v>
      </c>
      <c r="V3915" t="s">
        <v>94</v>
      </c>
      <c r="W3915" t="s">
        <v>40</v>
      </c>
      <c r="X3915" t="s">
        <v>179</v>
      </c>
      <c r="Y3915" t="s">
        <v>95</v>
      </c>
      <c r="Z3915" t="s">
        <v>67</v>
      </c>
      <c r="AA3915" t="s">
        <v>153</v>
      </c>
      <c r="AB3915" t="s">
        <v>947</v>
      </c>
      <c r="AC3915" t="s">
        <v>293</v>
      </c>
      <c r="AD3915" t="s">
        <v>1477</v>
      </c>
    </row>
    <row r="3916" spans="1:30" hidden="1" x14ac:dyDescent="0.3">
      <c r="A3916" t="s">
        <v>16294</v>
      </c>
      <c r="B3916" t="s">
        <v>16295</v>
      </c>
      <c r="C3916" s="1" t="str">
        <f t="shared" si="663"/>
        <v>21:0510</v>
      </c>
      <c r="D3916" s="1" t="str">
        <f t="shared" si="660"/>
        <v>21:0170</v>
      </c>
      <c r="E3916" t="s">
        <v>16296</v>
      </c>
      <c r="F3916" t="s">
        <v>16297</v>
      </c>
      <c r="H3916">
        <v>54.010269899999997</v>
      </c>
      <c r="I3916">
        <v>-62.367784100000002</v>
      </c>
      <c r="J3916" s="1" t="str">
        <f t="shared" si="661"/>
        <v>NGR lake sediment grab sample</v>
      </c>
      <c r="K3916" s="1" t="str">
        <f t="shared" si="662"/>
        <v>&lt;177 micron (NGR)</v>
      </c>
      <c r="L3916">
        <v>25</v>
      </c>
      <c r="M3916" t="s">
        <v>91</v>
      </c>
      <c r="N3916">
        <v>111</v>
      </c>
      <c r="O3916" t="s">
        <v>107</v>
      </c>
      <c r="P3916" t="s">
        <v>104</v>
      </c>
      <c r="Q3916" t="s">
        <v>136</v>
      </c>
      <c r="R3916" t="s">
        <v>202</v>
      </c>
      <c r="S3916" t="s">
        <v>256</v>
      </c>
      <c r="T3916" t="s">
        <v>40</v>
      </c>
      <c r="U3916" t="s">
        <v>10504</v>
      </c>
      <c r="V3916" t="s">
        <v>987</v>
      </c>
      <c r="W3916" t="s">
        <v>40</v>
      </c>
      <c r="X3916" t="s">
        <v>39</v>
      </c>
      <c r="Y3916" t="s">
        <v>131</v>
      </c>
      <c r="Z3916" t="s">
        <v>214</v>
      </c>
      <c r="AA3916" t="s">
        <v>135</v>
      </c>
      <c r="AB3916" t="s">
        <v>67</v>
      </c>
      <c r="AC3916" t="s">
        <v>2278</v>
      </c>
      <c r="AD3916" t="s">
        <v>48</v>
      </c>
    </row>
    <row r="3917" spans="1:30" hidden="1" x14ac:dyDescent="0.3">
      <c r="A3917" t="s">
        <v>16298</v>
      </c>
      <c r="B3917" t="s">
        <v>16299</v>
      </c>
      <c r="C3917" s="1" t="str">
        <f t="shared" si="663"/>
        <v>21:0510</v>
      </c>
      <c r="D3917" s="1" t="str">
        <f>HYPERLINK("http://geochem.nrcan.gc.ca/cdogs/content/svy/svy_e.htm", "")</f>
        <v/>
      </c>
      <c r="G3917" s="1" t="str">
        <f>HYPERLINK("http://geochem.nrcan.gc.ca/cdogs/content/cr_/cr_00056_e.htm", "56")</f>
        <v>56</v>
      </c>
      <c r="J3917" t="s">
        <v>161</v>
      </c>
      <c r="K3917" t="s">
        <v>162</v>
      </c>
      <c r="L3917">
        <v>25</v>
      </c>
      <c r="M3917" t="s">
        <v>163</v>
      </c>
      <c r="N3917">
        <v>112</v>
      </c>
      <c r="O3917" t="s">
        <v>392</v>
      </c>
      <c r="P3917" t="s">
        <v>41</v>
      </c>
      <c r="Q3917" t="s">
        <v>145</v>
      </c>
      <c r="R3917" t="s">
        <v>135</v>
      </c>
      <c r="S3917" t="s">
        <v>185</v>
      </c>
      <c r="T3917" t="s">
        <v>194</v>
      </c>
      <c r="U3917" t="s">
        <v>158</v>
      </c>
      <c r="V3917" t="s">
        <v>1372</v>
      </c>
      <c r="W3917" t="s">
        <v>239</v>
      </c>
      <c r="X3917" t="s">
        <v>164</v>
      </c>
      <c r="Y3917" t="s">
        <v>136</v>
      </c>
      <c r="Z3917" t="s">
        <v>214</v>
      </c>
      <c r="AA3917" t="s">
        <v>196</v>
      </c>
      <c r="AB3917" t="s">
        <v>968</v>
      </c>
      <c r="AC3917" t="s">
        <v>936</v>
      </c>
      <c r="AD3917" t="s">
        <v>1801</v>
      </c>
    </row>
    <row r="3918" spans="1:30" hidden="1" x14ac:dyDescent="0.3">
      <c r="A3918" t="s">
        <v>16300</v>
      </c>
      <c r="B3918" t="s">
        <v>16301</v>
      </c>
      <c r="C3918" s="1" t="str">
        <f t="shared" si="663"/>
        <v>21:0510</v>
      </c>
      <c r="D3918" s="1" t="str">
        <f t="shared" ref="D3918:D3950" si="664">HYPERLINK("http://geochem.nrcan.gc.ca/cdogs/content/svy/svy210170_e.htm", "21:0170")</f>
        <v>21:0170</v>
      </c>
      <c r="E3918" t="s">
        <v>16302</v>
      </c>
      <c r="F3918" t="s">
        <v>16303</v>
      </c>
      <c r="H3918">
        <v>54.0448266</v>
      </c>
      <c r="I3918">
        <v>-62.347238099999998</v>
      </c>
      <c r="J3918" s="1" t="str">
        <f t="shared" ref="J3918:J3950" si="665">HYPERLINK("http://geochem.nrcan.gc.ca/cdogs/content/kwd/kwd020027_e.htm", "NGR lake sediment grab sample")</f>
        <v>NGR lake sediment grab sample</v>
      </c>
      <c r="K3918" s="1" t="str">
        <f t="shared" ref="K3918:K3950" si="666">HYPERLINK("http://geochem.nrcan.gc.ca/cdogs/content/kwd/kwd080006_e.htm", "&lt;177 micron (NGR)")</f>
        <v>&lt;177 micron (NGR)</v>
      </c>
      <c r="L3918">
        <v>25</v>
      </c>
      <c r="M3918" t="s">
        <v>102</v>
      </c>
      <c r="N3918">
        <v>113</v>
      </c>
      <c r="O3918" t="s">
        <v>255</v>
      </c>
      <c r="P3918" t="s">
        <v>185</v>
      </c>
      <c r="Q3918" t="s">
        <v>153</v>
      </c>
      <c r="R3918" t="s">
        <v>136</v>
      </c>
      <c r="S3918" t="s">
        <v>136</v>
      </c>
      <c r="T3918" t="s">
        <v>40</v>
      </c>
      <c r="U3918" t="s">
        <v>3754</v>
      </c>
      <c r="V3918" t="s">
        <v>351</v>
      </c>
      <c r="W3918" t="s">
        <v>40</v>
      </c>
      <c r="X3918" t="s">
        <v>179</v>
      </c>
      <c r="Y3918" t="s">
        <v>39</v>
      </c>
      <c r="Z3918" t="s">
        <v>35</v>
      </c>
      <c r="AA3918" t="s">
        <v>58</v>
      </c>
      <c r="AB3918" t="s">
        <v>1378</v>
      </c>
      <c r="AC3918" t="s">
        <v>565</v>
      </c>
      <c r="AD3918" t="s">
        <v>216</v>
      </c>
    </row>
    <row r="3919" spans="1:30" hidden="1" x14ac:dyDescent="0.3">
      <c r="A3919" t="s">
        <v>16304</v>
      </c>
      <c r="B3919" t="s">
        <v>16305</v>
      </c>
      <c r="C3919" s="1" t="str">
        <f t="shared" si="663"/>
        <v>21:0510</v>
      </c>
      <c r="D3919" s="1" t="str">
        <f t="shared" si="664"/>
        <v>21:0170</v>
      </c>
      <c r="E3919" t="s">
        <v>16306</v>
      </c>
      <c r="F3919" t="s">
        <v>16307</v>
      </c>
      <c r="H3919">
        <v>54.087954600000003</v>
      </c>
      <c r="I3919">
        <v>-62.366698200000002</v>
      </c>
      <c r="J3919" s="1" t="str">
        <f t="shared" si="665"/>
        <v>NGR lake sediment grab sample</v>
      </c>
      <c r="K3919" s="1" t="str">
        <f t="shared" si="666"/>
        <v>&lt;177 micron (NGR)</v>
      </c>
      <c r="L3919">
        <v>25</v>
      </c>
      <c r="M3919" t="s">
        <v>113</v>
      </c>
      <c r="N3919">
        <v>114</v>
      </c>
      <c r="O3919" t="s">
        <v>104</v>
      </c>
      <c r="P3919" t="s">
        <v>54</v>
      </c>
      <c r="Q3919" t="s">
        <v>136</v>
      </c>
      <c r="R3919" t="s">
        <v>38</v>
      </c>
      <c r="S3919" t="s">
        <v>39</v>
      </c>
      <c r="T3919" t="s">
        <v>40</v>
      </c>
      <c r="U3919" t="s">
        <v>492</v>
      </c>
      <c r="V3919" t="s">
        <v>179</v>
      </c>
      <c r="W3919" t="s">
        <v>40</v>
      </c>
      <c r="X3919" t="s">
        <v>43</v>
      </c>
      <c r="Y3919" t="s">
        <v>95</v>
      </c>
      <c r="Z3919" t="s">
        <v>185</v>
      </c>
      <c r="AA3919" t="s">
        <v>135</v>
      </c>
      <c r="AB3919" t="s">
        <v>104</v>
      </c>
      <c r="AC3919" t="s">
        <v>293</v>
      </c>
      <c r="AD3919" t="s">
        <v>196</v>
      </c>
    </row>
    <row r="3920" spans="1:30" hidden="1" x14ac:dyDescent="0.3">
      <c r="A3920" t="s">
        <v>16308</v>
      </c>
      <c r="B3920" t="s">
        <v>16309</v>
      </c>
      <c r="C3920" s="1" t="str">
        <f t="shared" si="663"/>
        <v>21:0510</v>
      </c>
      <c r="D3920" s="1" t="str">
        <f t="shared" si="664"/>
        <v>21:0170</v>
      </c>
      <c r="E3920" t="s">
        <v>16288</v>
      </c>
      <c r="F3920" t="s">
        <v>16310</v>
      </c>
      <c r="H3920">
        <v>54.106448399999998</v>
      </c>
      <c r="I3920">
        <v>-62.366556899999999</v>
      </c>
      <c r="J3920" s="1" t="str">
        <f t="shared" si="665"/>
        <v>NGR lake sediment grab sample</v>
      </c>
      <c r="K3920" s="1" t="str">
        <f t="shared" si="666"/>
        <v>&lt;177 micron (NGR)</v>
      </c>
      <c r="L3920">
        <v>25</v>
      </c>
      <c r="M3920" t="s">
        <v>52</v>
      </c>
      <c r="N3920">
        <v>115</v>
      </c>
      <c r="O3920" t="s">
        <v>335</v>
      </c>
      <c r="P3920" t="s">
        <v>192</v>
      </c>
      <c r="Q3920" t="s">
        <v>37</v>
      </c>
      <c r="R3920" t="s">
        <v>202</v>
      </c>
      <c r="S3920" t="s">
        <v>37</v>
      </c>
      <c r="T3920" t="s">
        <v>40</v>
      </c>
      <c r="U3920" t="s">
        <v>1134</v>
      </c>
      <c r="V3920" t="s">
        <v>70</v>
      </c>
      <c r="W3920" t="s">
        <v>40</v>
      </c>
      <c r="X3920" t="s">
        <v>43</v>
      </c>
      <c r="Y3920" t="s">
        <v>39</v>
      </c>
      <c r="Z3920" t="s">
        <v>134</v>
      </c>
      <c r="AA3920" t="s">
        <v>204</v>
      </c>
      <c r="AB3920" t="s">
        <v>547</v>
      </c>
      <c r="AC3920" t="s">
        <v>4178</v>
      </c>
      <c r="AD3920" t="s">
        <v>83</v>
      </c>
    </row>
    <row r="3921" spans="1:30" hidden="1" x14ac:dyDescent="0.3">
      <c r="A3921" t="s">
        <v>16311</v>
      </c>
      <c r="B3921" t="s">
        <v>16312</v>
      </c>
      <c r="C3921" s="1" t="str">
        <f t="shared" si="663"/>
        <v>21:0510</v>
      </c>
      <c r="D3921" s="1" t="str">
        <f t="shared" si="664"/>
        <v>21:0170</v>
      </c>
      <c r="E3921" t="s">
        <v>16288</v>
      </c>
      <c r="F3921" t="s">
        <v>16313</v>
      </c>
      <c r="H3921">
        <v>54.106448399999998</v>
      </c>
      <c r="I3921">
        <v>-62.366556899999999</v>
      </c>
      <c r="J3921" s="1" t="str">
        <f t="shared" si="665"/>
        <v>NGR lake sediment grab sample</v>
      </c>
      <c r="K3921" s="1" t="str">
        <f t="shared" si="666"/>
        <v>&lt;177 micron (NGR)</v>
      </c>
      <c r="L3921">
        <v>25</v>
      </c>
      <c r="M3921" t="s">
        <v>65</v>
      </c>
      <c r="N3921">
        <v>116</v>
      </c>
      <c r="O3921" t="s">
        <v>44</v>
      </c>
      <c r="P3921" t="s">
        <v>135</v>
      </c>
      <c r="Q3921" t="s">
        <v>68</v>
      </c>
      <c r="R3921" t="s">
        <v>185</v>
      </c>
      <c r="S3921" t="s">
        <v>38</v>
      </c>
      <c r="T3921" t="s">
        <v>40</v>
      </c>
      <c r="U3921" t="s">
        <v>823</v>
      </c>
      <c r="V3921" t="s">
        <v>47</v>
      </c>
      <c r="W3921" t="s">
        <v>194</v>
      </c>
      <c r="X3921" t="s">
        <v>179</v>
      </c>
      <c r="Y3921" t="s">
        <v>55</v>
      </c>
      <c r="Z3921" t="s">
        <v>35</v>
      </c>
      <c r="AA3921" t="s">
        <v>134</v>
      </c>
      <c r="AB3921" t="s">
        <v>566</v>
      </c>
      <c r="AC3921" t="s">
        <v>3319</v>
      </c>
      <c r="AD3921" t="s">
        <v>203</v>
      </c>
    </row>
    <row r="3922" spans="1:30" hidden="1" x14ac:dyDescent="0.3">
      <c r="A3922" t="s">
        <v>16314</v>
      </c>
      <c r="B3922" t="s">
        <v>16315</v>
      </c>
      <c r="C3922" s="1" t="str">
        <f t="shared" si="663"/>
        <v>21:0510</v>
      </c>
      <c r="D3922" s="1" t="str">
        <f t="shared" si="664"/>
        <v>21:0170</v>
      </c>
      <c r="E3922" t="s">
        <v>16316</v>
      </c>
      <c r="F3922" t="s">
        <v>16317</v>
      </c>
      <c r="H3922">
        <v>54.141298999999997</v>
      </c>
      <c r="I3922">
        <v>-62.370071899999999</v>
      </c>
      <c r="J3922" s="1" t="str">
        <f t="shared" si="665"/>
        <v>NGR lake sediment grab sample</v>
      </c>
      <c r="K3922" s="1" t="str">
        <f t="shared" si="666"/>
        <v>&lt;177 micron (NGR)</v>
      </c>
      <c r="L3922">
        <v>25</v>
      </c>
      <c r="M3922" t="s">
        <v>127</v>
      </c>
      <c r="N3922">
        <v>117</v>
      </c>
      <c r="O3922" t="s">
        <v>177</v>
      </c>
      <c r="P3922" t="s">
        <v>169</v>
      </c>
      <c r="Q3922" t="s">
        <v>131</v>
      </c>
      <c r="R3922" t="s">
        <v>92</v>
      </c>
      <c r="S3922" t="s">
        <v>55</v>
      </c>
      <c r="T3922" t="s">
        <v>40</v>
      </c>
      <c r="U3922" t="s">
        <v>492</v>
      </c>
      <c r="V3922" t="s">
        <v>248</v>
      </c>
      <c r="W3922" t="s">
        <v>117</v>
      </c>
      <c r="X3922" t="s">
        <v>179</v>
      </c>
      <c r="Y3922" t="s">
        <v>37</v>
      </c>
      <c r="Z3922" t="s">
        <v>153</v>
      </c>
      <c r="AA3922" t="s">
        <v>135</v>
      </c>
      <c r="AB3922" t="s">
        <v>429</v>
      </c>
      <c r="AC3922" t="s">
        <v>484</v>
      </c>
      <c r="AD3922" t="s">
        <v>241</v>
      </c>
    </row>
    <row r="3923" spans="1:30" hidden="1" x14ac:dyDescent="0.3">
      <c r="A3923" t="s">
        <v>16318</v>
      </c>
      <c r="B3923" t="s">
        <v>16319</v>
      </c>
      <c r="C3923" s="1" t="str">
        <f t="shared" si="663"/>
        <v>21:0510</v>
      </c>
      <c r="D3923" s="1" t="str">
        <f t="shared" si="664"/>
        <v>21:0170</v>
      </c>
      <c r="E3923" t="s">
        <v>16320</v>
      </c>
      <c r="F3923" t="s">
        <v>16321</v>
      </c>
      <c r="H3923">
        <v>54.162869800000003</v>
      </c>
      <c r="I3923">
        <v>-62.363774100000001</v>
      </c>
      <c r="J3923" s="1" t="str">
        <f t="shared" si="665"/>
        <v>NGR lake sediment grab sample</v>
      </c>
      <c r="K3923" s="1" t="str">
        <f t="shared" si="666"/>
        <v>&lt;177 micron (NGR)</v>
      </c>
      <c r="L3923">
        <v>25</v>
      </c>
      <c r="M3923" t="s">
        <v>142</v>
      </c>
      <c r="N3923">
        <v>118</v>
      </c>
      <c r="O3923" t="s">
        <v>1108</v>
      </c>
      <c r="P3923" t="s">
        <v>153</v>
      </c>
      <c r="Q3923" t="s">
        <v>68</v>
      </c>
      <c r="R3923" t="s">
        <v>68</v>
      </c>
      <c r="S3923" t="s">
        <v>39</v>
      </c>
      <c r="T3923" t="s">
        <v>40</v>
      </c>
      <c r="U3923" t="s">
        <v>6807</v>
      </c>
      <c r="V3923" t="s">
        <v>271</v>
      </c>
      <c r="W3923" t="s">
        <v>144</v>
      </c>
      <c r="X3923" t="s">
        <v>43</v>
      </c>
      <c r="Y3923" t="s">
        <v>37</v>
      </c>
      <c r="Z3923" t="s">
        <v>185</v>
      </c>
      <c r="AA3923" t="s">
        <v>135</v>
      </c>
      <c r="AB3923" t="s">
        <v>462</v>
      </c>
      <c r="AC3923" t="s">
        <v>213</v>
      </c>
      <c r="AD3923" t="s">
        <v>83</v>
      </c>
    </row>
    <row r="3924" spans="1:30" hidden="1" x14ac:dyDescent="0.3">
      <c r="A3924" t="s">
        <v>16322</v>
      </c>
      <c r="B3924" t="s">
        <v>16323</v>
      </c>
      <c r="C3924" s="1" t="str">
        <f t="shared" si="663"/>
        <v>21:0510</v>
      </c>
      <c r="D3924" s="1" t="str">
        <f t="shared" si="664"/>
        <v>21:0170</v>
      </c>
      <c r="E3924" t="s">
        <v>16324</v>
      </c>
      <c r="F3924" t="s">
        <v>16325</v>
      </c>
      <c r="H3924">
        <v>54.210820099999999</v>
      </c>
      <c r="I3924">
        <v>-62.375810700000002</v>
      </c>
      <c r="J3924" s="1" t="str">
        <f t="shared" si="665"/>
        <v>NGR lake sediment grab sample</v>
      </c>
      <c r="K3924" s="1" t="str">
        <f t="shared" si="666"/>
        <v>&lt;177 micron (NGR)</v>
      </c>
      <c r="L3924">
        <v>25</v>
      </c>
      <c r="M3924" t="s">
        <v>150</v>
      </c>
      <c r="N3924">
        <v>119</v>
      </c>
      <c r="O3924" t="s">
        <v>1384</v>
      </c>
      <c r="P3924" t="s">
        <v>164</v>
      </c>
      <c r="Q3924" t="s">
        <v>329</v>
      </c>
      <c r="R3924" t="s">
        <v>38</v>
      </c>
      <c r="S3924" t="s">
        <v>202</v>
      </c>
      <c r="T3924" t="s">
        <v>40</v>
      </c>
      <c r="U3924" t="s">
        <v>7755</v>
      </c>
      <c r="V3924" t="s">
        <v>436</v>
      </c>
      <c r="W3924" t="s">
        <v>57</v>
      </c>
      <c r="X3924" t="s">
        <v>39</v>
      </c>
      <c r="Y3924" t="s">
        <v>79</v>
      </c>
      <c r="Z3924" t="s">
        <v>134</v>
      </c>
      <c r="AA3924" t="s">
        <v>258</v>
      </c>
      <c r="AB3924" t="s">
        <v>1182</v>
      </c>
      <c r="AC3924" t="s">
        <v>4178</v>
      </c>
      <c r="AD3924" t="s">
        <v>170</v>
      </c>
    </row>
    <row r="3925" spans="1:30" hidden="1" x14ac:dyDescent="0.3">
      <c r="A3925" t="s">
        <v>16326</v>
      </c>
      <c r="B3925" t="s">
        <v>16327</v>
      </c>
      <c r="C3925" s="1" t="str">
        <f t="shared" si="663"/>
        <v>21:0510</v>
      </c>
      <c r="D3925" s="1" t="str">
        <f t="shared" si="664"/>
        <v>21:0170</v>
      </c>
      <c r="E3925" t="s">
        <v>16328</v>
      </c>
      <c r="F3925" t="s">
        <v>16329</v>
      </c>
      <c r="H3925">
        <v>54.232786300000001</v>
      </c>
      <c r="I3925">
        <v>-62.361993400000003</v>
      </c>
      <c r="J3925" s="1" t="str">
        <f t="shared" si="665"/>
        <v>NGR lake sediment grab sample</v>
      </c>
      <c r="K3925" s="1" t="str">
        <f t="shared" si="666"/>
        <v>&lt;177 micron (NGR)</v>
      </c>
      <c r="L3925">
        <v>25</v>
      </c>
      <c r="M3925" t="s">
        <v>175</v>
      </c>
      <c r="N3925">
        <v>120</v>
      </c>
      <c r="O3925" t="s">
        <v>71</v>
      </c>
      <c r="P3925" t="s">
        <v>193</v>
      </c>
      <c r="Q3925" t="s">
        <v>153</v>
      </c>
      <c r="R3925" t="s">
        <v>92</v>
      </c>
      <c r="S3925" t="s">
        <v>136</v>
      </c>
      <c r="T3925" t="s">
        <v>40</v>
      </c>
      <c r="U3925" t="s">
        <v>3696</v>
      </c>
      <c r="V3925" t="s">
        <v>133</v>
      </c>
      <c r="W3925" t="s">
        <v>194</v>
      </c>
      <c r="X3925" t="s">
        <v>179</v>
      </c>
      <c r="Y3925" t="s">
        <v>55</v>
      </c>
      <c r="Z3925" t="s">
        <v>67</v>
      </c>
      <c r="AA3925" t="s">
        <v>67</v>
      </c>
      <c r="AB3925" t="s">
        <v>47</v>
      </c>
      <c r="AC3925" t="s">
        <v>278</v>
      </c>
      <c r="AD3925" t="s">
        <v>354</v>
      </c>
    </row>
    <row r="3926" spans="1:30" hidden="1" x14ac:dyDescent="0.3">
      <c r="A3926" t="s">
        <v>16330</v>
      </c>
      <c r="B3926" t="s">
        <v>16331</v>
      </c>
      <c r="C3926" s="1" t="str">
        <f t="shared" si="663"/>
        <v>21:0510</v>
      </c>
      <c r="D3926" s="1" t="str">
        <f t="shared" si="664"/>
        <v>21:0170</v>
      </c>
      <c r="E3926" t="s">
        <v>16332</v>
      </c>
      <c r="F3926" t="s">
        <v>16333</v>
      </c>
      <c r="H3926">
        <v>54.265901700000001</v>
      </c>
      <c r="I3926">
        <v>-62.357565800000003</v>
      </c>
      <c r="J3926" s="1" t="str">
        <f t="shared" si="665"/>
        <v>NGR lake sediment grab sample</v>
      </c>
      <c r="K3926" s="1" t="str">
        <f t="shared" si="666"/>
        <v>&lt;177 micron (NGR)</v>
      </c>
      <c r="L3926">
        <v>25</v>
      </c>
      <c r="M3926" t="s">
        <v>184</v>
      </c>
      <c r="N3926">
        <v>121</v>
      </c>
      <c r="O3926" t="s">
        <v>1412</v>
      </c>
      <c r="P3926" t="s">
        <v>54</v>
      </c>
      <c r="Q3926" t="s">
        <v>192</v>
      </c>
      <c r="R3926" t="s">
        <v>92</v>
      </c>
      <c r="S3926" t="s">
        <v>68</v>
      </c>
      <c r="T3926" t="s">
        <v>40</v>
      </c>
      <c r="U3926" t="s">
        <v>564</v>
      </c>
      <c r="V3926" t="s">
        <v>714</v>
      </c>
      <c r="W3926" t="s">
        <v>179</v>
      </c>
      <c r="X3926" t="s">
        <v>179</v>
      </c>
      <c r="Y3926" t="s">
        <v>79</v>
      </c>
      <c r="Z3926" t="s">
        <v>67</v>
      </c>
      <c r="AA3926" t="s">
        <v>135</v>
      </c>
      <c r="AB3926" t="s">
        <v>2152</v>
      </c>
      <c r="AC3926" t="s">
        <v>2271</v>
      </c>
      <c r="AD3926" t="s">
        <v>324</v>
      </c>
    </row>
    <row r="3927" spans="1:30" hidden="1" x14ac:dyDescent="0.3">
      <c r="A3927" t="s">
        <v>16334</v>
      </c>
      <c r="B3927" t="s">
        <v>16335</v>
      </c>
      <c r="C3927" s="1" t="str">
        <f t="shared" si="663"/>
        <v>21:0510</v>
      </c>
      <c r="D3927" s="1" t="str">
        <f t="shared" si="664"/>
        <v>21:0170</v>
      </c>
      <c r="E3927" t="s">
        <v>16336</v>
      </c>
      <c r="F3927" t="s">
        <v>16337</v>
      </c>
      <c r="H3927">
        <v>54.269575500000002</v>
      </c>
      <c r="I3927">
        <v>-62.303809899999997</v>
      </c>
      <c r="J3927" s="1" t="str">
        <f t="shared" si="665"/>
        <v>NGR lake sediment grab sample</v>
      </c>
      <c r="K3927" s="1" t="str">
        <f t="shared" si="666"/>
        <v>&lt;177 micron (NGR)</v>
      </c>
      <c r="L3927">
        <v>25</v>
      </c>
      <c r="M3927" t="s">
        <v>191</v>
      </c>
      <c r="N3927">
        <v>122</v>
      </c>
      <c r="O3927" t="s">
        <v>364</v>
      </c>
      <c r="P3927" t="s">
        <v>128</v>
      </c>
      <c r="Q3927" t="s">
        <v>92</v>
      </c>
      <c r="R3927" t="s">
        <v>185</v>
      </c>
      <c r="S3927" t="s">
        <v>37</v>
      </c>
      <c r="T3927" t="s">
        <v>40</v>
      </c>
      <c r="U3927" t="s">
        <v>1167</v>
      </c>
      <c r="V3927" t="s">
        <v>920</v>
      </c>
      <c r="W3927" t="s">
        <v>117</v>
      </c>
      <c r="X3927" t="s">
        <v>179</v>
      </c>
      <c r="Y3927" t="s">
        <v>39</v>
      </c>
      <c r="Z3927" t="s">
        <v>185</v>
      </c>
      <c r="AA3927" t="s">
        <v>45</v>
      </c>
      <c r="AB3927" t="s">
        <v>345</v>
      </c>
      <c r="AC3927" t="s">
        <v>97</v>
      </c>
      <c r="AD3927" t="s">
        <v>83</v>
      </c>
    </row>
    <row r="3928" spans="1:30" hidden="1" x14ac:dyDescent="0.3">
      <c r="A3928" t="s">
        <v>16338</v>
      </c>
      <c r="B3928" t="s">
        <v>16339</v>
      </c>
      <c r="C3928" s="1" t="str">
        <f t="shared" si="663"/>
        <v>21:0510</v>
      </c>
      <c r="D3928" s="1" t="str">
        <f t="shared" si="664"/>
        <v>21:0170</v>
      </c>
      <c r="E3928" t="s">
        <v>16340</v>
      </c>
      <c r="F3928" t="s">
        <v>16341</v>
      </c>
      <c r="H3928">
        <v>54.276525900000003</v>
      </c>
      <c r="I3928">
        <v>-62.248924600000002</v>
      </c>
      <c r="J3928" s="1" t="str">
        <f t="shared" si="665"/>
        <v>NGR lake sediment grab sample</v>
      </c>
      <c r="K3928" s="1" t="str">
        <f t="shared" si="666"/>
        <v>&lt;177 micron (NGR)</v>
      </c>
      <c r="L3928">
        <v>25</v>
      </c>
      <c r="M3928" t="s">
        <v>201</v>
      </c>
      <c r="N3928">
        <v>123</v>
      </c>
      <c r="O3928" t="s">
        <v>370</v>
      </c>
      <c r="P3928" t="s">
        <v>255</v>
      </c>
      <c r="Q3928" t="s">
        <v>165</v>
      </c>
      <c r="R3928" t="s">
        <v>256</v>
      </c>
      <c r="S3928" t="s">
        <v>202</v>
      </c>
      <c r="T3928" t="s">
        <v>40</v>
      </c>
      <c r="U3928" t="s">
        <v>16342</v>
      </c>
      <c r="V3928" t="s">
        <v>884</v>
      </c>
      <c r="W3928" t="s">
        <v>947</v>
      </c>
      <c r="X3928" t="s">
        <v>55</v>
      </c>
      <c r="Y3928" t="s">
        <v>54</v>
      </c>
      <c r="Z3928" t="s">
        <v>134</v>
      </c>
      <c r="AA3928" t="s">
        <v>204</v>
      </c>
      <c r="AB3928" t="s">
        <v>153</v>
      </c>
      <c r="AC3928" t="s">
        <v>378</v>
      </c>
      <c r="AD3928" t="s">
        <v>1477</v>
      </c>
    </row>
    <row r="3929" spans="1:30" hidden="1" x14ac:dyDescent="0.3">
      <c r="A3929" t="s">
        <v>16343</v>
      </c>
      <c r="B3929" t="s">
        <v>16344</v>
      </c>
      <c r="C3929" s="1" t="str">
        <f t="shared" si="663"/>
        <v>21:0510</v>
      </c>
      <c r="D3929" s="1" t="str">
        <f t="shared" si="664"/>
        <v>21:0170</v>
      </c>
      <c r="E3929" t="s">
        <v>16345</v>
      </c>
      <c r="F3929" t="s">
        <v>16346</v>
      </c>
      <c r="H3929">
        <v>54.2448385</v>
      </c>
      <c r="I3929">
        <v>-62.212744600000001</v>
      </c>
      <c r="J3929" s="1" t="str">
        <f t="shared" si="665"/>
        <v>NGR lake sediment grab sample</v>
      </c>
      <c r="K3929" s="1" t="str">
        <f t="shared" si="666"/>
        <v>&lt;177 micron (NGR)</v>
      </c>
      <c r="L3929">
        <v>25</v>
      </c>
      <c r="M3929" t="s">
        <v>210</v>
      </c>
      <c r="N3929">
        <v>124</v>
      </c>
      <c r="O3929" t="s">
        <v>155</v>
      </c>
      <c r="P3929" t="s">
        <v>193</v>
      </c>
      <c r="Q3929" t="s">
        <v>67</v>
      </c>
      <c r="R3929" t="s">
        <v>131</v>
      </c>
      <c r="S3929" t="s">
        <v>68</v>
      </c>
      <c r="T3929" t="s">
        <v>40</v>
      </c>
      <c r="U3929" t="s">
        <v>1236</v>
      </c>
      <c r="V3929" t="s">
        <v>47</v>
      </c>
      <c r="W3929" t="s">
        <v>94</v>
      </c>
      <c r="X3929" t="s">
        <v>179</v>
      </c>
      <c r="Y3929" t="s">
        <v>153</v>
      </c>
      <c r="Z3929" t="s">
        <v>67</v>
      </c>
      <c r="AA3929" t="s">
        <v>214</v>
      </c>
      <c r="AB3929" t="s">
        <v>2065</v>
      </c>
      <c r="AC3929" t="s">
        <v>947</v>
      </c>
      <c r="AD3929" t="s">
        <v>1477</v>
      </c>
    </row>
    <row r="3930" spans="1:30" hidden="1" x14ac:dyDescent="0.3">
      <c r="A3930" t="s">
        <v>16347</v>
      </c>
      <c r="B3930" t="s">
        <v>16348</v>
      </c>
      <c r="C3930" s="1" t="str">
        <f t="shared" si="663"/>
        <v>21:0510</v>
      </c>
      <c r="D3930" s="1" t="str">
        <f t="shared" si="664"/>
        <v>21:0170</v>
      </c>
      <c r="E3930" t="s">
        <v>16349</v>
      </c>
      <c r="F3930" t="s">
        <v>16350</v>
      </c>
      <c r="H3930">
        <v>54.253302499999997</v>
      </c>
      <c r="I3930">
        <v>-62.1210819</v>
      </c>
      <c r="J3930" s="1" t="str">
        <f t="shared" si="665"/>
        <v>NGR lake sediment grab sample</v>
      </c>
      <c r="K3930" s="1" t="str">
        <f t="shared" si="666"/>
        <v>&lt;177 micron (NGR)</v>
      </c>
      <c r="L3930">
        <v>25</v>
      </c>
      <c r="M3930" t="s">
        <v>221</v>
      </c>
      <c r="N3930">
        <v>125</v>
      </c>
      <c r="O3930" t="s">
        <v>1520</v>
      </c>
      <c r="P3930" t="s">
        <v>128</v>
      </c>
      <c r="Q3930" t="s">
        <v>37</v>
      </c>
      <c r="R3930" t="s">
        <v>202</v>
      </c>
      <c r="S3930" t="s">
        <v>79</v>
      </c>
      <c r="T3930" t="s">
        <v>40</v>
      </c>
      <c r="U3930" t="s">
        <v>16351</v>
      </c>
      <c r="V3930" t="s">
        <v>213</v>
      </c>
      <c r="W3930" t="s">
        <v>194</v>
      </c>
      <c r="X3930" t="s">
        <v>131</v>
      </c>
      <c r="Y3930" t="s">
        <v>232</v>
      </c>
      <c r="Z3930" t="s">
        <v>35</v>
      </c>
      <c r="AA3930" t="s">
        <v>258</v>
      </c>
      <c r="AB3930" t="s">
        <v>547</v>
      </c>
      <c r="AC3930" t="s">
        <v>1043</v>
      </c>
      <c r="AD3930" t="s">
        <v>115</v>
      </c>
    </row>
    <row r="3931" spans="1:30" hidden="1" x14ac:dyDescent="0.3">
      <c r="A3931" t="s">
        <v>16352</v>
      </c>
      <c r="B3931" t="s">
        <v>16353</v>
      </c>
      <c r="C3931" s="1" t="str">
        <f t="shared" si="663"/>
        <v>21:0510</v>
      </c>
      <c r="D3931" s="1" t="str">
        <f t="shared" si="664"/>
        <v>21:0170</v>
      </c>
      <c r="E3931" t="s">
        <v>16354</v>
      </c>
      <c r="F3931" t="s">
        <v>16355</v>
      </c>
      <c r="H3931">
        <v>54.228542300000001</v>
      </c>
      <c r="I3931">
        <v>-62.074281300000003</v>
      </c>
      <c r="J3931" s="1" t="str">
        <f t="shared" si="665"/>
        <v>NGR lake sediment grab sample</v>
      </c>
      <c r="K3931" s="1" t="str">
        <f t="shared" si="666"/>
        <v>&lt;177 micron (NGR)</v>
      </c>
      <c r="L3931">
        <v>25</v>
      </c>
      <c r="M3931" t="s">
        <v>230</v>
      </c>
      <c r="N3931">
        <v>126</v>
      </c>
      <c r="O3931" t="s">
        <v>1452</v>
      </c>
      <c r="P3931" t="s">
        <v>377</v>
      </c>
      <c r="Q3931" t="s">
        <v>185</v>
      </c>
      <c r="R3931" t="s">
        <v>79</v>
      </c>
      <c r="S3931" t="s">
        <v>108</v>
      </c>
      <c r="T3931" t="s">
        <v>40</v>
      </c>
      <c r="U3931" t="s">
        <v>16356</v>
      </c>
      <c r="V3931" t="s">
        <v>79</v>
      </c>
      <c r="W3931" t="s">
        <v>248</v>
      </c>
      <c r="X3931" t="s">
        <v>179</v>
      </c>
      <c r="Y3931" t="s">
        <v>153</v>
      </c>
      <c r="Z3931" t="s">
        <v>263</v>
      </c>
      <c r="AA3931" t="s">
        <v>58</v>
      </c>
      <c r="AB3931" t="s">
        <v>1733</v>
      </c>
      <c r="AC3931" t="s">
        <v>136</v>
      </c>
      <c r="AD3931" t="s">
        <v>241</v>
      </c>
    </row>
    <row r="3932" spans="1:30" hidden="1" x14ac:dyDescent="0.3">
      <c r="A3932" t="s">
        <v>16357</v>
      </c>
      <c r="B3932" t="s">
        <v>16358</v>
      </c>
      <c r="C3932" s="1" t="str">
        <f t="shared" si="663"/>
        <v>21:0510</v>
      </c>
      <c r="D3932" s="1" t="str">
        <f t="shared" si="664"/>
        <v>21:0170</v>
      </c>
      <c r="E3932" t="s">
        <v>16359</v>
      </c>
      <c r="F3932" t="s">
        <v>16360</v>
      </c>
      <c r="H3932">
        <v>54.242041800000003</v>
      </c>
      <c r="I3932">
        <v>-62.014130799999997</v>
      </c>
      <c r="J3932" s="1" t="str">
        <f t="shared" si="665"/>
        <v>NGR lake sediment grab sample</v>
      </c>
      <c r="K3932" s="1" t="str">
        <f t="shared" si="666"/>
        <v>&lt;177 micron (NGR)</v>
      </c>
      <c r="L3932">
        <v>25</v>
      </c>
      <c r="M3932" t="s">
        <v>238</v>
      </c>
      <c r="N3932">
        <v>127</v>
      </c>
      <c r="O3932" t="s">
        <v>1142</v>
      </c>
      <c r="P3932" t="s">
        <v>552</v>
      </c>
      <c r="Q3932" t="s">
        <v>176</v>
      </c>
      <c r="R3932" t="s">
        <v>38</v>
      </c>
      <c r="S3932" t="s">
        <v>164</v>
      </c>
      <c r="T3932" t="s">
        <v>194</v>
      </c>
      <c r="U3932" t="s">
        <v>15510</v>
      </c>
      <c r="V3932" t="s">
        <v>5459</v>
      </c>
      <c r="W3932" t="s">
        <v>40</v>
      </c>
      <c r="X3932" t="s">
        <v>339</v>
      </c>
      <c r="Y3932" t="s">
        <v>68</v>
      </c>
      <c r="Z3932" t="s">
        <v>135</v>
      </c>
      <c r="AA3932" t="s">
        <v>44</v>
      </c>
      <c r="AB3932" t="s">
        <v>784</v>
      </c>
      <c r="AC3932" t="s">
        <v>4178</v>
      </c>
      <c r="AD3932" t="s">
        <v>409</v>
      </c>
    </row>
    <row r="3933" spans="1:30" hidden="1" x14ac:dyDescent="0.3">
      <c r="A3933" t="s">
        <v>16361</v>
      </c>
      <c r="B3933" t="s">
        <v>16362</v>
      </c>
      <c r="C3933" s="1" t="str">
        <f t="shared" si="663"/>
        <v>21:0510</v>
      </c>
      <c r="D3933" s="1" t="str">
        <f t="shared" si="664"/>
        <v>21:0170</v>
      </c>
      <c r="E3933" t="s">
        <v>16363</v>
      </c>
      <c r="F3933" t="s">
        <v>16364</v>
      </c>
      <c r="H3933">
        <v>54.205593200000003</v>
      </c>
      <c r="I3933">
        <v>-62.027064199999998</v>
      </c>
      <c r="J3933" s="1" t="str">
        <f t="shared" si="665"/>
        <v>NGR lake sediment grab sample</v>
      </c>
      <c r="K3933" s="1" t="str">
        <f t="shared" si="666"/>
        <v>&lt;177 micron (NGR)</v>
      </c>
      <c r="L3933">
        <v>25</v>
      </c>
      <c r="M3933" t="s">
        <v>246</v>
      </c>
      <c r="N3933">
        <v>128</v>
      </c>
      <c r="O3933" t="s">
        <v>82</v>
      </c>
      <c r="P3933" t="s">
        <v>165</v>
      </c>
      <c r="Q3933" t="s">
        <v>131</v>
      </c>
      <c r="R3933" t="s">
        <v>38</v>
      </c>
      <c r="S3933" t="s">
        <v>38</v>
      </c>
      <c r="T3933" t="s">
        <v>40</v>
      </c>
      <c r="U3933" t="s">
        <v>5288</v>
      </c>
      <c r="V3933" t="s">
        <v>444</v>
      </c>
      <c r="W3933" t="s">
        <v>194</v>
      </c>
      <c r="X3933" t="s">
        <v>43</v>
      </c>
      <c r="Y3933" t="s">
        <v>136</v>
      </c>
      <c r="Z3933" t="s">
        <v>134</v>
      </c>
      <c r="AA3933" t="s">
        <v>135</v>
      </c>
      <c r="AB3933" t="s">
        <v>636</v>
      </c>
      <c r="AC3933" t="s">
        <v>461</v>
      </c>
      <c r="AD3933" t="s">
        <v>107</v>
      </c>
    </row>
    <row r="3934" spans="1:30" hidden="1" x14ac:dyDescent="0.3">
      <c r="A3934" t="s">
        <v>16365</v>
      </c>
      <c r="B3934" t="s">
        <v>16366</v>
      </c>
      <c r="C3934" s="1" t="str">
        <f t="shared" ref="C3934:C3957" si="667">HYPERLINK("http://geochem.nrcan.gc.ca/cdogs/content/bdl/bdl210510_e.htm", "21:0510")</f>
        <v>21:0510</v>
      </c>
      <c r="D3934" s="1" t="str">
        <f t="shared" si="664"/>
        <v>21:0170</v>
      </c>
      <c r="E3934" t="s">
        <v>16367</v>
      </c>
      <c r="F3934" t="s">
        <v>16368</v>
      </c>
      <c r="H3934">
        <v>54.205281599999999</v>
      </c>
      <c r="I3934">
        <v>-62.155172200000003</v>
      </c>
      <c r="J3934" s="1" t="str">
        <f t="shared" si="665"/>
        <v>NGR lake sediment grab sample</v>
      </c>
      <c r="K3934" s="1" t="str">
        <f t="shared" si="666"/>
        <v>&lt;177 micron (NGR)</v>
      </c>
      <c r="L3934">
        <v>26</v>
      </c>
      <c r="M3934" t="s">
        <v>34</v>
      </c>
      <c r="N3934">
        <v>129</v>
      </c>
      <c r="O3934" t="s">
        <v>324</v>
      </c>
      <c r="P3934" t="s">
        <v>256</v>
      </c>
      <c r="Q3934" t="s">
        <v>169</v>
      </c>
      <c r="R3934" t="s">
        <v>92</v>
      </c>
      <c r="S3934" t="s">
        <v>95</v>
      </c>
      <c r="T3934" t="s">
        <v>40</v>
      </c>
      <c r="U3934" t="s">
        <v>384</v>
      </c>
      <c r="V3934" t="s">
        <v>144</v>
      </c>
      <c r="W3934" t="s">
        <v>239</v>
      </c>
      <c r="X3934" t="s">
        <v>43</v>
      </c>
      <c r="Y3934" t="s">
        <v>136</v>
      </c>
      <c r="Z3934" t="s">
        <v>153</v>
      </c>
      <c r="AA3934" t="s">
        <v>214</v>
      </c>
      <c r="AB3934" t="s">
        <v>225</v>
      </c>
      <c r="AC3934" t="s">
        <v>85</v>
      </c>
      <c r="AD3934" t="s">
        <v>107</v>
      </c>
    </row>
    <row r="3935" spans="1:30" hidden="1" x14ac:dyDescent="0.3">
      <c r="A3935" t="s">
        <v>16369</v>
      </c>
      <c r="B3935" t="s">
        <v>16370</v>
      </c>
      <c r="C3935" s="1" t="str">
        <f t="shared" si="667"/>
        <v>21:0510</v>
      </c>
      <c r="D3935" s="1" t="str">
        <f t="shared" si="664"/>
        <v>21:0170</v>
      </c>
      <c r="E3935" t="s">
        <v>16371</v>
      </c>
      <c r="F3935" t="s">
        <v>16372</v>
      </c>
      <c r="H3935">
        <v>54.2009489</v>
      </c>
      <c r="I3935">
        <v>-62.076522799999999</v>
      </c>
      <c r="J3935" s="1" t="str">
        <f t="shared" si="665"/>
        <v>NGR lake sediment grab sample</v>
      </c>
      <c r="K3935" s="1" t="str">
        <f t="shared" si="666"/>
        <v>&lt;177 micron (NGR)</v>
      </c>
      <c r="L3935">
        <v>26</v>
      </c>
      <c r="M3935" t="s">
        <v>76</v>
      </c>
      <c r="N3935">
        <v>130</v>
      </c>
      <c r="O3935" t="s">
        <v>409</v>
      </c>
      <c r="P3935" t="s">
        <v>256</v>
      </c>
      <c r="Q3935" t="s">
        <v>153</v>
      </c>
      <c r="R3935" t="s">
        <v>68</v>
      </c>
      <c r="S3935" t="s">
        <v>119</v>
      </c>
      <c r="T3935" t="s">
        <v>40</v>
      </c>
      <c r="U3935" t="s">
        <v>11108</v>
      </c>
      <c r="V3935" t="s">
        <v>1578</v>
      </c>
      <c r="W3935" t="s">
        <v>248</v>
      </c>
      <c r="X3935" t="s">
        <v>179</v>
      </c>
      <c r="Y3935" t="s">
        <v>185</v>
      </c>
      <c r="Z3935" t="s">
        <v>35</v>
      </c>
      <c r="AA3935" t="s">
        <v>214</v>
      </c>
      <c r="AB3935" t="s">
        <v>547</v>
      </c>
      <c r="AC3935" t="s">
        <v>1181</v>
      </c>
      <c r="AD3935" t="s">
        <v>155</v>
      </c>
    </row>
    <row r="3936" spans="1:30" hidden="1" x14ac:dyDescent="0.3">
      <c r="A3936" t="s">
        <v>16373</v>
      </c>
      <c r="B3936" t="s">
        <v>16374</v>
      </c>
      <c r="C3936" s="1" t="str">
        <f t="shared" si="667"/>
        <v>21:0510</v>
      </c>
      <c r="D3936" s="1" t="str">
        <f t="shared" si="664"/>
        <v>21:0170</v>
      </c>
      <c r="E3936" t="s">
        <v>16367</v>
      </c>
      <c r="F3936" t="s">
        <v>16375</v>
      </c>
      <c r="H3936">
        <v>54.205281599999999</v>
      </c>
      <c r="I3936">
        <v>-62.155172200000003</v>
      </c>
      <c r="J3936" s="1" t="str">
        <f t="shared" si="665"/>
        <v>NGR lake sediment grab sample</v>
      </c>
      <c r="K3936" s="1" t="str">
        <f t="shared" si="666"/>
        <v>&lt;177 micron (NGR)</v>
      </c>
      <c r="L3936">
        <v>26</v>
      </c>
      <c r="M3936" t="s">
        <v>65</v>
      </c>
      <c r="N3936">
        <v>131</v>
      </c>
      <c r="O3936" t="s">
        <v>449</v>
      </c>
      <c r="P3936" t="s">
        <v>256</v>
      </c>
      <c r="Q3936" t="s">
        <v>67</v>
      </c>
      <c r="R3936" t="s">
        <v>131</v>
      </c>
      <c r="S3936" t="s">
        <v>95</v>
      </c>
      <c r="T3936" t="s">
        <v>40</v>
      </c>
      <c r="U3936" t="s">
        <v>546</v>
      </c>
      <c r="V3936" t="s">
        <v>248</v>
      </c>
      <c r="W3936" t="s">
        <v>239</v>
      </c>
      <c r="X3936" t="s">
        <v>43</v>
      </c>
      <c r="Y3936" t="s">
        <v>136</v>
      </c>
      <c r="Z3936" t="s">
        <v>153</v>
      </c>
      <c r="AA3936" t="s">
        <v>214</v>
      </c>
      <c r="AB3936" t="s">
        <v>329</v>
      </c>
      <c r="AC3936" t="s">
        <v>620</v>
      </c>
      <c r="AD3936" t="s">
        <v>107</v>
      </c>
    </row>
    <row r="3937" spans="1:30" hidden="1" x14ac:dyDescent="0.3">
      <c r="A3937" t="s">
        <v>16376</v>
      </c>
      <c r="B3937" t="s">
        <v>16377</v>
      </c>
      <c r="C3937" s="1" t="str">
        <f t="shared" si="667"/>
        <v>21:0510</v>
      </c>
      <c r="D3937" s="1" t="str">
        <f t="shared" si="664"/>
        <v>21:0170</v>
      </c>
      <c r="E3937" t="s">
        <v>16367</v>
      </c>
      <c r="F3937" t="s">
        <v>16378</v>
      </c>
      <c r="H3937">
        <v>54.205281599999999</v>
      </c>
      <c r="I3937">
        <v>-62.155172200000003</v>
      </c>
      <c r="J3937" s="1" t="str">
        <f t="shared" si="665"/>
        <v>NGR lake sediment grab sample</v>
      </c>
      <c r="K3937" s="1" t="str">
        <f t="shared" si="666"/>
        <v>&lt;177 micron (NGR)</v>
      </c>
      <c r="L3937">
        <v>26</v>
      </c>
      <c r="M3937" t="s">
        <v>52</v>
      </c>
      <c r="N3937">
        <v>132</v>
      </c>
      <c r="O3937" t="s">
        <v>1448</v>
      </c>
      <c r="P3937" t="s">
        <v>192</v>
      </c>
      <c r="Q3937" t="s">
        <v>169</v>
      </c>
      <c r="R3937" t="s">
        <v>92</v>
      </c>
      <c r="S3937" t="s">
        <v>39</v>
      </c>
      <c r="T3937" t="s">
        <v>40</v>
      </c>
      <c r="U3937" t="s">
        <v>5778</v>
      </c>
      <c r="V3937" t="s">
        <v>248</v>
      </c>
      <c r="W3937" t="s">
        <v>239</v>
      </c>
      <c r="X3937" t="s">
        <v>43</v>
      </c>
      <c r="Y3937" t="s">
        <v>136</v>
      </c>
      <c r="Z3937" t="s">
        <v>153</v>
      </c>
      <c r="AA3937" t="s">
        <v>214</v>
      </c>
      <c r="AB3937" t="s">
        <v>2203</v>
      </c>
      <c r="AC3937" t="s">
        <v>620</v>
      </c>
      <c r="AD3937" t="s">
        <v>196</v>
      </c>
    </row>
    <row r="3938" spans="1:30" hidden="1" x14ac:dyDescent="0.3">
      <c r="A3938" t="s">
        <v>16379</v>
      </c>
      <c r="B3938" t="s">
        <v>16380</v>
      </c>
      <c r="C3938" s="1" t="str">
        <f t="shared" si="667"/>
        <v>21:0510</v>
      </c>
      <c r="D3938" s="1" t="str">
        <f t="shared" si="664"/>
        <v>21:0170</v>
      </c>
      <c r="E3938" t="s">
        <v>16381</v>
      </c>
      <c r="F3938" t="s">
        <v>16382</v>
      </c>
      <c r="H3938">
        <v>54.200025699999998</v>
      </c>
      <c r="I3938">
        <v>-62.189557800000003</v>
      </c>
      <c r="J3938" s="1" t="str">
        <f t="shared" si="665"/>
        <v>NGR lake sediment grab sample</v>
      </c>
      <c r="K3938" s="1" t="str">
        <f t="shared" si="666"/>
        <v>&lt;177 micron (NGR)</v>
      </c>
      <c r="L3938">
        <v>26</v>
      </c>
      <c r="M3938" t="s">
        <v>91</v>
      </c>
      <c r="N3938">
        <v>133</v>
      </c>
      <c r="O3938" t="s">
        <v>510</v>
      </c>
      <c r="P3938" t="s">
        <v>256</v>
      </c>
      <c r="Q3938" t="s">
        <v>130</v>
      </c>
      <c r="R3938" t="s">
        <v>38</v>
      </c>
      <c r="S3938" t="s">
        <v>39</v>
      </c>
      <c r="T3938" t="s">
        <v>40</v>
      </c>
      <c r="U3938" t="s">
        <v>143</v>
      </c>
      <c r="V3938" t="s">
        <v>117</v>
      </c>
      <c r="W3938" t="s">
        <v>117</v>
      </c>
      <c r="X3938" t="s">
        <v>43</v>
      </c>
      <c r="Y3938" t="s">
        <v>38</v>
      </c>
      <c r="Z3938" t="s">
        <v>2369</v>
      </c>
      <c r="AA3938" t="s">
        <v>58</v>
      </c>
      <c r="AB3938" t="s">
        <v>1434</v>
      </c>
      <c r="AC3938" t="s">
        <v>97</v>
      </c>
      <c r="AD3938" t="s">
        <v>83</v>
      </c>
    </row>
    <row r="3939" spans="1:30" hidden="1" x14ac:dyDescent="0.3">
      <c r="A3939" t="s">
        <v>16383</v>
      </c>
      <c r="B3939" t="s">
        <v>16384</v>
      </c>
      <c r="C3939" s="1" t="str">
        <f t="shared" si="667"/>
        <v>21:0510</v>
      </c>
      <c r="D3939" s="1" t="str">
        <f t="shared" si="664"/>
        <v>21:0170</v>
      </c>
      <c r="E3939" t="s">
        <v>16385</v>
      </c>
      <c r="F3939" t="s">
        <v>16386</v>
      </c>
      <c r="H3939">
        <v>54.198618799999998</v>
      </c>
      <c r="I3939">
        <v>-62.242856000000003</v>
      </c>
      <c r="J3939" s="1" t="str">
        <f t="shared" si="665"/>
        <v>NGR lake sediment grab sample</v>
      </c>
      <c r="K3939" s="1" t="str">
        <f t="shared" si="666"/>
        <v>&lt;177 micron (NGR)</v>
      </c>
      <c r="L3939">
        <v>26</v>
      </c>
      <c r="M3939" t="s">
        <v>102</v>
      </c>
      <c r="N3939">
        <v>134</v>
      </c>
      <c r="O3939" t="s">
        <v>241</v>
      </c>
      <c r="P3939" t="s">
        <v>54</v>
      </c>
      <c r="Q3939" t="s">
        <v>79</v>
      </c>
      <c r="R3939" t="s">
        <v>68</v>
      </c>
      <c r="S3939" t="s">
        <v>55</v>
      </c>
      <c r="T3939" t="s">
        <v>40</v>
      </c>
      <c r="U3939" t="s">
        <v>4267</v>
      </c>
      <c r="V3939" t="s">
        <v>313</v>
      </c>
      <c r="W3939" t="s">
        <v>248</v>
      </c>
      <c r="X3939" t="s">
        <v>43</v>
      </c>
      <c r="Y3939" t="s">
        <v>37</v>
      </c>
      <c r="Z3939" t="s">
        <v>185</v>
      </c>
      <c r="AA3939" t="s">
        <v>135</v>
      </c>
      <c r="AB3939" t="s">
        <v>2258</v>
      </c>
      <c r="AC3939" t="s">
        <v>39</v>
      </c>
      <c r="AD3939" t="s">
        <v>115</v>
      </c>
    </row>
    <row r="3940" spans="1:30" hidden="1" x14ac:dyDescent="0.3">
      <c r="A3940" t="s">
        <v>16387</v>
      </c>
      <c r="B3940" t="s">
        <v>16388</v>
      </c>
      <c r="C3940" s="1" t="str">
        <f t="shared" si="667"/>
        <v>21:0510</v>
      </c>
      <c r="D3940" s="1" t="str">
        <f t="shared" si="664"/>
        <v>21:0170</v>
      </c>
      <c r="E3940" t="s">
        <v>16389</v>
      </c>
      <c r="F3940" t="s">
        <v>16390</v>
      </c>
      <c r="H3940">
        <v>54.238955699999998</v>
      </c>
      <c r="I3940">
        <v>-62.253044199999998</v>
      </c>
      <c r="J3940" s="1" t="str">
        <f t="shared" si="665"/>
        <v>NGR lake sediment grab sample</v>
      </c>
      <c r="K3940" s="1" t="str">
        <f t="shared" si="666"/>
        <v>&lt;177 micron (NGR)</v>
      </c>
      <c r="L3940">
        <v>26</v>
      </c>
      <c r="M3940" t="s">
        <v>113</v>
      </c>
      <c r="N3940">
        <v>135</v>
      </c>
      <c r="O3940" t="s">
        <v>832</v>
      </c>
      <c r="P3940" t="s">
        <v>265</v>
      </c>
      <c r="Q3940" t="s">
        <v>36</v>
      </c>
      <c r="R3940" t="s">
        <v>79</v>
      </c>
      <c r="S3940" t="s">
        <v>68</v>
      </c>
      <c r="T3940" t="s">
        <v>40</v>
      </c>
      <c r="U3940" t="s">
        <v>16391</v>
      </c>
      <c r="V3940" t="s">
        <v>598</v>
      </c>
      <c r="W3940" t="s">
        <v>233</v>
      </c>
      <c r="X3940" t="s">
        <v>70</v>
      </c>
      <c r="Y3940" t="s">
        <v>36</v>
      </c>
      <c r="Z3940" t="s">
        <v>35</v>
      </c>
      <c r="AA3940" t="s">
        <v>67</v>
      </c>
      <c r="AB3940" t="s">
        <v>1037</v>
      </c>
      <c r="AC3940" t="s">
        <v>11613</v>
      </c>
      <c r="AD3940" t="s">
        <v>354</v>
      </c>
    </row>
    <row r="3941" spans="1:30" hidden="1" x14ac:dyDescent="0.3">
      <c r="A3941" t="s">
        <v>16392</v>
      </c>
      <c r="B3941" t="s">
        <v>16393</v>
      </c>
      <c r="C3941" s="1" t="str">
        <f t="shared" si="667"/>
        <v>21:0510</v>
      </c>
      <c r="D3941" s="1" t="str">
        <f t="shared" si="664"/>
        <v>21:0170</v>
      </c>
      <c r="E3941" t="s">
        <v>16394</v>
      </c>
      <c r="F3941" t="s">
        <v>16395</v>
      </c>
      <c r="H3941">
        <v>54.247962299999998</v>
      </c>
      <c r="I3941">
        <v>-62.276824599999998</v>
      </c>
      <c r="J3941" s="1" t="str">
        <f t="shared" si="665"/>
        <v>NGR lake sediment grab sample</v>
      </c>
      <c r="K3941" s="1" t="str">
        <f t="shared" si="666"/>
        <v>&lt;177 micron (NGR)</v>
      </c>
      <c r="L3941">
        <v>26</v>
      </c>
      <c r="M3941" t="s">
        <v>127</v>
      </c>
      <c r="N3941">
        <v>136</v>
      </c>
      <c r="O3941" t="s">
        <v>1070</v>
      </c>
      <c r="P3941" t="s">
        <v>145</v>
      </c>
      <c r="Q3941" t="s">
        <v>143</v>
      </c>
      <c r="R3941" t="s">
        <v>202</v>
      </c>
      <c r="S3941" t="s">
        <v>55</v>
      </c>
      <c r="T3941" t="s">
        <v>194</v>
      </c>
      <c r="U3941" t="s">
        <v>93</v>
      </c>
      <c r="V3941" t="s">
        <v>133</v>
      </c>
      <c r="W3941" t="s">
        <v>596</v>
      </c>
      <c r="X3941" t="s">
        <v>43</v>
      </c>
      <c r="Y3941" t="s">
        <v>131</v>
      </c>
      <c r="Z3941" t="s">
        <v>153</v>
      </c>
      <c r="AA3941" t="s">
        <v>134</v>
      </c>
      <c r="AB3941" t="s">
        <v>1872</v>
      </c>
      <c r="AC3941" t="s">
        <v>39</v>
      </c>
      <c r="AD3941" t="s">
        <v>258</v>
      </c>
    </row>
    <row r="3942" spans="1:30" hidden="1" x14ac:dyDescent="0.3">
      <c r="A3942" t="s">
        <v>16396</v>
      </c>
      <c r="B3942" t="s">
        <v>16397</v>
      </c>
      <c r="C3942" s="1" t="str">
        <f t="shared" si="667"/>
        <v>21:0510</v>
      </c>
      <c r="D3942" s="1" t="str">
        <f t="shared" si="664"/>
        <v>21:0170</v>
      </c>
      <c r="E3942" t="s">
        <v>16398</v>
      </c>
      <c r="F3942" t="s">
        <v>16399</v>
      </c>
      <c r="H3942">
        <v>54.2207966</v>
      </c>
      <c r="I3942">
        <v>-62.2729888</v>
      </c>
      <c r="J3942" s="1" t="str">
        <f t="shared" si="665"/>
        <v>NGR lake sediment grab sample</v>
      </c>
      <c r="K3942" s="1" t="str">
        <f t="shared" si="666"/>
        <v>&lt;177 micron (NGR)</v>
      </c>
      <c r="L3942">
        <v>26</v>
      </c>
      <c r="M3942" t="s">
        <v>142</v>
      </c>
      <c r="N3942">
        <v>137</v>
      </c>
      <c r="O3942" t="s">
        <v>71</v>
      </c>
      <c r="P3942" t="s">
        <v>193</v>
      </c>
      <c r="Q3942" t="s">
        <v>130</v>
      </c>
      <c r="R3942" t="s">
        <v>92</v>
      </c>
      <c r="S3942" t="s">
        <v>95</v>
      </c>
      <c r="T3942" t="s">
        <v>40</v>
      </c>
      <c r="U3942" t="s">
        <v>720</v>
      </c>
      <c r="V3942" t="s">
        <v>144</v>
      </c>
      <c r="W3942" t="s">
        <v>42</v>
      </c>
      <c r="X3942" t="s">
        <v>43</v>
      </c>
      <c r="Y3942" t="s">
        <v>92</v>
      </c>
      <c r="Z3942" t="s">
        <v>2369</v>
      </c>
      <c r="AA3942" t="s">
        <v>135</v>
      </c>
      <c r="AB3942" t="s">
        <v>744</v>
      </c>
      <c r="AC3942" t="s">
        <v>39</v>
      </c>
      <c r="AD3942" t="s">
        <v>196</v>
      </c>
    </row>
    <row r="3943" spans="1:30" hidden="1" x14ac:dyDescent="0.3">
      <c r="A3943" t="s">
        <v>16400</v>
      </c>
      <c r="B3943" t="s">
        <v>16401</v>
      </c>
      <c r="C3943" s="1" t="str">
        <f t="shared" si="667"/>
        <v>21:0510</v>
      </c>
      <c r="D3943" s="1" t="str">
        <f t="shared" si="664"/>
        <v>21:0170</v>
      </c>
      <c r="E3943" t="s">
        <v>16402</v>
      </c>
      <c r="F3943" t="s">
        <v>16403</v>
      </c>
      <c r="H3943">
        <v>54.183891799999998</v>
      </c>
      <c r="I3943">
        <v>-62.3048669</v>
      </c>
      <c r="J3943" s="1" t="str">
        <f t="shared" si="665"/>
        <v>NGR lake sediment grab sample</v>
      </c>
      <c r="K3943" s="1" t="str">
        <f t="shared" si="666"/>
        <v>&lt;177 micron (NGR)</v>
      </c>
      <c r="L3943">
        <v>26</v>
      </c>
      <c r="M3943" t="s">
        <v>150</v>
      </c>
      <c r="N3943">
        <v>138</v>
      </c>
      <c r="O3943" t="s">
        <v>324</v>
      </c>
      <c r="P3943" t="s">
        <v>54</v>
      </c>
      <c r="Q3943" t="s">
        <v>38</v>
      </c>
      <c r="R3943" t="s">
        <v>92</v>
      </c>
      <c r="S3943" t="s">
        <v>38</v>
      </c>
      <c r="T3943" t="s">
        <v>40</v>
      </c>
      <c r="U3943" t="s">
        <v>158</v>
      </c>
      <c r="V3943" t="s">
        <v>1103</v>
      </c>
      <c r="W3943" t="s">
        <v>194</v>
      </c>
      <c r="X3943" t="s">
        <v>179</v>
      </c>
      <c r="Y3943" t="s">
        <v>38</v>
      </c>
      <c r="Z3943" t="s">
        <v>134</v>
      </c>
      <c r="AA3943" t="s">
        <v>67</v>
      </c>
      <c r="AB3943" t="s">
        <v>604</v>
      </c>
      <c r="AC3943" t="s">
        <v>378</v>
      </c>
      <c r="AD3943" t="s">
        <v>1885</v>
      </c>
    </row>
    <row r="3944" spans="1:30" hidden="1" x14ac:dyDescent="0.3">
      <c r="A3944" t="s">
        <v>16404</v>
      </c>
      <c r="B3944" t="s">
        <v>16405</v>
      </c>
      <c r="C3944" s="1" t="str">
        <f t="shared" si="667"/>
        <v>21:0510</v>
      </c>
      <c r="D3944" s="1" t="str">
        <f t="shared" si="664"/>
        <v>21:0170</v>
      </c>
      <c r="E3944" t="s">
        <v>16406</v>
      </c>
      <c r="F3944" t="s">
        <v>16407</v>
      </c>
      <c r="H3944">
        <v>54.147411400000003</v>
      </c>
      <c r="I3944">
        <v>-62.304694599999998</v>
      </c>
      <c r="J3944" s="1" t="str">
        <f t="shared" si="665"/>
        <v>NGR lake sediment grab sample</v>
      </c>
      <c r="K3944" s="1" t="str">
        <f t="shared" si="666"/>
        <v>&lt;177 micron (NGR)</v>
      </c>
      <c r="L3944">
        <v>26</v>
      </c>
      <c r="M3944" t="s">
        <v>175</v>
      </c>
      <c r="N3944">
        <v>139</v>
      </c>
      <c r="O3944" t="s">
        <v>71</v>
      </c>
      <c r="P3944" t="s">
        <v>145</v>
      </c>
      <c r="Q3944" t="s">
        <v>39</v>
      </c>
      <c r="R3944" t="s">
        <v>153</v>
      </c>
      <c r="S3944" t="s">
        <v>131</v>
      </c>
      <c r="T3944" t="s">
        <v>40</v>
      </c>
      <c r="U3944" t="s">
        <v>314</v>
      </c>
      <c r="V3944" t="s">
        <v>3537</v>
      </c>
      <c r="W3944" t="s">
        <v>248</v>
      </c>
      <c r="X3944" t="s">
        <v>43</v>
      </c>
      <c r="Y3944" t="s">
        <v>55</v>
      </c>
      <c r="Z3944" t="s">
        <v>35</v>
      </c>
      <c r="AA3944" t="s">
        <v>135</v>
      </c>
      <c r="AB3944" t="s">
        <v>8073</v>
      </c>
      <c r="AC3944" t="s">
        <v>85</v>
      </c>
      <c r="AD3944" t="s">
        <v>83</v>
      </c>
    </row>
    <row r="3945" spans="1:30" hidden="1" x14ac:dyDescent="0.3">
      <c r="A3945" t="s">
        <v>16408</v>
      </c>
      <c r="B3945" t="s">
        <v>16409</v>
      </c>
      <c r="C3945" s="1" t="str">
        <f t="shared" si="667"/>
        <v>21:0510</v>
      </c>
      <c r="D3945" s="1" t="str">
        <f t="shared" si="664"/>
        <v>21:0170</v>
      </c>
      <c r="E3945" t="s">
        <v>16410</v>
      </c>
      <c r="F3945" t="s">
        <v>16411</v>
      </c>
      <c r="H3945">
        <v>54.118907800000002</v>
      </c>
      <c r="I3945">
        <v>-62.291275800000001</v>
      </c>
      <c r="J3945" s="1" t="str">
        <f t="shared" si="665"/>
        <v>NGR lake sediment grab sample</v>
      </c>
      <c r="K3945" s="1" t="str">
        <f t="shared" si="666"/>
        <v>&lt;177 micron (NGR)</v>
      </c>
      <c r="L3945">
        <v>26</v>
      </c>
      <c r="M3945" t="s">
        <v>184</v>
      </c>
      <c r="N3945">
        <v>140</v>
      </c>
      <c r="O3945" t="s">
        <v>155</v>
      </c>
      <c r="P3945" t="s">
        <v>86</v>
      </c>
      <c r="Q3945" t="s">
        <v>176</v>
      </c>
      <c r="R3945" t="s">
        <v>193</v>
      </c>
      <c r="S3945" t="s">
        <v>92</v>
      </c>
      <c r="T3945" t="s">
        <v>194</v>
      </c>
      <c r="U3945" t="s">
        <v>397</v>
      </c>
      <c r="V3945" t="s">
        <v>239</v>
      </c>
      <c r="W3945" t="s">
        <v>233</v>
      </c>
      <c r="X3945" t="s">
        <v>179</v>
      </c>
      <c r="Y3945" t="s">
        <v>136</v>
      </c>
      <c r="Z3945" t="s">
        <v>35</v>
      </c>
      <c r="AA3945" t="s">
        <v>44</v>
      </c>
      <c r="AB3945" t="s">
        <v>2003</v>
      </c>
      <c r="AC3945" t="s">
        <v>16412</v>
      </c>
      <c r="AD3945" t="s">
        <v>107</v>
      </c>
    </row>
    <row r="3946" spans="1:30" hidden="1" x14ac:dyDescent="0.3">
      <c r="A3946" t="s">
        <v>16413</v>
      </c>
      <c r="B3946" t="s">
        <v>16414</v>
      </c>
      <c r="C3946" s="1" t="str">
        <f t="shared" si="667"/>
        <v>21:0510</v>
      </c>
      <c r="D3946" s="1" t="str">
        <f t="shared" si="664"/>
        <v>21:0170</v>
      </c>
      <c r="E3946" t="s">
        <v>16415</v>
      </c>
      <c r="F3946" t="s">
        <v>16416</v>
      </c>
      <c r="H3946">
        <v>54.079457499999997</v>
      </c>
      <c r="I3946">
        <v>-62.294832700000001</v>
      </c>
      <c r="J3946" s="1" t="str">
        <f t="shared" si="665"/>
        <v>NGR lake sediment grab sample</v>
      </c>
      <c r="K3946" s="1" t="str">
        <f t="shared" si="666"/>
        <v>&lt;177 micron (NGR)</v>
      </c>
      <c r="L3946">
        <v>26</v>
      </c>
      <c r="M3946" t="s">
        <v>191</v>
      </c>
      <c r="N3946">
        <v>141</v>
      </c>
      <c r="O3946" t="s">
        <v>108</v>
      </c>
      <c r="P3946" t="s">
        <v>67</v>
      </c>
      <c r="Q3946" t="s">
        <v>37</v>
      </c>
      <c r="R3946" t="s">
        <v>68</v>
      </c>
      <c r="S3946" t="s">
        <v>95</v>
      </c>
      <c r="T3946" t="s">
        <v>40</v>
      </c>
      <c r="U3946" t="s">
        <v>299</v>
      </c>
      <c r="V3946" t="s">
        <v>1027</v>
      </c>
      <c r="W3946" t="s">
        <v>40</v>
      </c>
      <c r="X3946" t="s">
        <v>43</v>
      </c>
      <c r="Y3946" t="s">
        <v>55</v>
      </c>
      <c r="Z3946" t="s">
        <v>134</v>
      </c>
      <c r="AA3946" t="s">
        <v>258</v>
      </c>
      <c r="AB3946" t="s">
        <v>477</v>
      </c>
      <c r="AC3946" t="s">
        <v>884</v>
      </c>
      <c r="AD3946" t="s">
        <v>196</v>
      </c>
    </row>
    <row r="3947" spans="1:30" hidden="1" x14ac:dyDescent="0.3">
      <c r="A3947" t="s">
        <v>16417</v>
      </c>
      <c r="B3947" t="s">
        <v>16418</v>
      </c>
      <c r="C3947" s="1" t="str">
        <f t="shared" si="667"/>
        <v>21:0510</v>
      </c>
      <c r="D3947" s="1" t="str">
        <f t="shared" si="664"/>
        <v>21:0170</v>
      </c>
      <c r="E3947" t="s">
        <v>16419</v>
      </c>
      <c r="F3947" t="s">
        <v>16420</v>
      </c>
      <c r="H3947">
        <v>54.0554074</v>
      </c>
      <c r="I3947">
        <v>-62.298141899999997</v>
      </c>
      <c r="J3947" s="1" t="str">
        <f t="shared" si="665"/>
        <v>NGR lake sediment grab sample</v>
      </c>
      <c r="K3947" s="1" t="str">
        <f t="shared" si="666"/>
        <v>&lt;177 micron (NGR)</v>
      </c>
      <c r="L3947">
        <v>26</v>
      </c>
      <c r="M3947" t="s">
        <v>201</v>
      </c>
      <c r="N3947">
        <v>142</v>
      </c>
      <c r="O3947" t="s">
        <v>247</v>
      </c>
      <c r="P3947" t="s">
        <v>131</v>
      </c>
      <c r="Q3947" t="s">
        <v>55</v>
      </c>
      <c r="R3947" t="s">
        <v>136</v>
      </c>
      <c r="S3947" t="s">
        <v>95</v>
      </c>
      <c r="T3947" t="s">
        <v>40</v>
      </c>
      <c r="U3947" t="s">
        <v>364</v>
      </c>
      <c r="V3947" t="s">
        <v>144</v>
      </c>
      <c r="W3947" t="s">
        <v>40</v>
      </c>
      <c r="X3947" t="s">
        <v>43</v>
      </c>
      <c r="Y3947" t="s">
        <v>39</v>
      </c>
      <c r="Z3947" t="s">
        <v>185</v>
      </c>
      <c r="AA3947" t="s">
        <v>214</v>
      </c>
      <c r="AB3947" t="s">
        <v>582</v>
      </c>
      <c r="AC3947" t="s">
        <v>97</v>
      </c>
      <c r="AD3947" t="s">
        <v>314</v>
      </c>
    </row>
    <row r="3948" spans="1:30" hidden="1" x14ac:dyDescent="0.3">
      <c r="A3948" t="s">
        <v>16421</v>
      </c>
      <c r="B3948" t="s">
        <v>16422</v>
      </c>
      <c r="C3948" s="1" t="str">
        <f t="shared" si="667"/>
        <v>21:0510</v>
      </c>
      <c r="D3948" s="1" t="str">
        <f t="shared" si="664"/>
        <v>21:0170</v>
      </c>
      <c r="E3948" t="s">
        <v>16423</v>
      </c>
      <c r="F3948" t="s">
        <v>16424</v>
      </c>
      <c r="H3948">
        <v>54.026215700000002</v>
      </c>
      <c r="I3948">
        <v>-62.289152799999997</v>
      </c>
      <c r="J3948" s="1" t="str">
        <f t="shared" si="665"/>
        <v>NGR lake sediment grab sample</v>
      </c>
      <c r="K3948" s="1" t="str">
        <f t="shared" si="666"/>
        <v>&lt;177 micron (NGR)</v>
      </c>
      <c r="L3948">
        <v>26</v>
      </c>
      <c r="M3948" t="s">
        <v>210</v>
      </c>
      <c r="N3948">
        <v>143</v>
      </c>
      <c r="O3948" t="s">
        <v>169</v>
      </c>
      <c r="P3948" t="s">
        <v>92</v>
      </c>
      <c r="Q3948" t="s">
        <v>68</v>
      </c>
      <c r="R3948" t="s">
        <v>37</v>
      </c>
      <c r="S3948" t="s">
        <v>95</v>
      </c>
      <c r="T3948" t="s">
        <v>40</v>
      </c>
      <c r="U3948" t="s">
        <v>329</v>
      </c>
      <c r="V3948" t="s">
        <v>748</v>
      </c>
      <c r="W3948" t="s">
        <v>194</v>
      </c>
      <c r="X3948" t="s">
        <v>43</v>
      </c>
      <c r="Y3948" t="s">
        <v>95</v>
      </c>
      <c r="Z3948" t="s">
        <v>67</v>
      </c>
      <c r="AA3948" t="s">
        <v>214</v>
      </c>
      <c r="AB3948" t="s">
        <v>1720</v>
      </c>
      <c r="AC3948" t="s">
        <v>248</v>
      </c>
      <c r="AD3948" t="s">
        <v>214</v>
      </c>
    </row>
    <row r="3949" spans="1:30" hidden="1" x14ac:dyDescent="0.3">
      <c r="A3949" t="s">
        <v>16425</v>
      </c>
      <c r="B3949" t="s">
        <v>16426</v>
      </c>
      <c r="C3949" s="1" t="str">
        <f t="shared" si="667"/>
        <v>21:0510</v>
      </c>
      <c r="D3949" s="1" t="str">
        <f t="shared" si="664"/>
        <v>21:0170</v>
      </c>
      <c r="E3949" t="s">
        <v>16427</v>
      </c>
      <c r="F3949" t="s">
        <v>16428</v>
      </c>
      <c r="H3949">
        <v>54.007512499999997</v>
      </c>
      <c r="I3949">
        <v>-62.2580375</v>
      </c>
      <c r="J3949" s="1" t="str">
        <f t="shared" si="665"/>
        <v>NGR lake sediment grab sample</v>
      </c>
      <c r="K3949" s="1" t="str">
        <f t="shared" si="666"/>
        <v>&lt;177 micron (NGR)</v>
      </c>
      <c r="L3949">
        <v>26</v>
      </c>
      <c r="M3949" t="s">
        <v>221</v>
      </c>
      <c r="N3949">
        <v>144</v>
      </c>
      <c r="O3949" t="s">
        <v>255</v>
      </c>
      <c r="P3949" t="s">
        <v>67</v>
      </c>
      <c r="Q3949" t="s">
        <v>37</v>
      </c>
      <c r="R3949" t="s">
        <v>37</v>
      </c>
      <c r="S3949" t="s">
        <v>136</v>
      </c>
      <c r="T3949" t="s">
        <v>40</v>
      </c>
      <c r="U3949" t="s">
        <v>10810</v>
      </c>
      <c r="V3949" t="s">
        <v>505</v>
      </c>
      <c r="W3949" t="s">
        <v>194</v>
      </c>
      <c r="X3949" t="s">
        <v>43</v>
      </c>
      <c r="Y3949" t="s">
        <v>131</v>
      </c>
      <c r="Z3949" t="s">
        <v>258</v>
      </c>
      <c r="AA3949" t="s">
        <v>45</v>
      </c>
      <c r="AB3949" t="s">
        <v>46</v>
      </c>
      <c r="AC3949" t="s">
        <v>339</v>
      </c>
      <c r="AD3949" t="s">
        <v>314</v>
      </c>
    </row>
    <row r="3950" spans="1:30" hidden="1" x14ac:dyDescent="0.3">
      <c r="A3950" t="s">
        <v>16429</v>
      </c>
      <c r="B3950" t="s">
        <v>16430</v>
      </c>
      <c r="C3950" s="1" t="str">
        <f t="shared" si="667"/>
        <v>21:0510</v>
      </c>
      <c r="D3950" s="1" t="str">
        <f t="shared" si="664"/>
        <v>21:0170</v>
      </c>
      <c r="E3950" t="s">
        <v>16431</v>
      </c>
      <c r="F3950" t="s">
        <v>16432</v>
      </c>
      <c r="H3950">
        <v>54.016227299999997</v>
      </c>
      <c r="I3950">
        <v>-62.212324799999998</v>
      </c>
      <c r="J3950" s="1" t="str">
        <f t="shared" si="665"/>
        <v>NGR lake sediment grab sample</v>
      </c>
      <c r="K3950" s="1" t="str">
        <f t="shared" si="666"/>
        <v>&lt;177 micron (NGR)</v>
      </c>
      <c r="L3950">
        <v>26</v>
      </c>
      <c r="M3950" t="s">
        <v>230</v>
      </c>
      <c r="N3950">
        <v>145</v>
      </c>
      <c r="O3950" t="s">
        <v>270</v>
      </c>
      <c r="P3950" t="s">
        <v>130</v>
      </c>
      <c r="Q3950" t="s">
        <v>55</v>
      </c>
      <c r="R3950" t="s">
        <v>136</v>
      </c>
      <c r="S3950" t="s">
        <v>202</v>
      </c>
      <c r="T3950" t="s">
        <v>40</v>
      </c>
      <c r="U3950" t="s">
        <v>61</v>
      </c>
      <c r="V3950" t="s">
        <v>1642</v>
      </c>
      <c r="W3950" t="s">
        <v>40</v>
      </c>
      <c r="X3950" t="s">
        <v>131</v>
      </c>
      <c r="Y3950" t="s">
        <v>153</v>
      </c>
      <c r="Z3950" t="s">
        <v>241</v>
      </c>
      <c r="AA3950" t="s">
        <v>67</v>
      </c>
      <c r="AB3950" t="s">
        <v>462</v>
      </c>
      <c r="AC3950" t="s">
        <v>10649</v>
      </c>
      <c r="AD3950" t="s">
        <v>258</v>
      </c>
    </row>
    <row r="3951" spans="1:30" hidden="1" x14ac:dyDescent="0.3">
      <c r="A3951" t="s">
        <v>16433</v>
      </c>
      <c r="B3951" t="s">
        <v>16434</v>
      </c>
      <c r="C3951" s="1" t="str">
        <f t="shared" si="667"/>
        <v>21:0510</v>
      </c>
      <c r="D3951" s="1" t="str">
        <f>HYPERLINK("http://geochem.nrcan.gc.ca/cdogs/content/svy/svy_e.htm", "")</f>
        <v/>
      </c>
      <c r="G3951" s="1" t="str">
        <f>HYPERLINK("http://geochem.nrcan.gc.ca/cdogs/content/cr_/cr_00055_e.htm", "55")</f>
        <v>55</v>
      </c>
      <c r="J3951" t="s">
        <v>161</v>
      </c>
      <c r="K3951" t="s">
        <v>162</v>
      </c>
      <c r="L3951">
        <v>26</v>
      </c>
      <c r="M3951" t="s">
        <v>163</v>
      </c>
      <c r="N3951">
        <v>146</v>
      </c>
      <c r="O3951" t="s">
        <v>270</v>
      </c>
      <c r="P3951" t="s">
        <v>193</v>
      </c>
      <c r="Q3951" t="s">
        <v>136</v>
      </c>
      <c r="R3951" t="s">
        <v>54</v>
      </c>
      <c r="S3951" t="s">
        <v>37</v>
      </c>
      <c r="T3951" t="s">
        <v>40</v>
      </c>
      <c r="U3951" t="s">
        <v>86</v>
      </c>
      <c r="V3951" t="s">
        <v>47</v>
      </c>
      <c r="W3951" t="s">
        <v>194</v>
      </c>
      <c r="X3951" t="s">
        <v>179</v>
      </c>
      <c r="Y3951" t="s">
        <v>37</v>
      </c>
      <c r="Z3951" t="s">
        <v>134</v>
      </c>
      <c r="AA3951" t="s">
        <v>204</v>
      </c>
      <c r="AB3951" t="s">
        <v>204</v>
      </c>
      <c r="AC3951" t="s">
        <v>371</v>
      </c>
      <c r="AD3951" t="s">
        <v>71</v>
      </c>
    </row>
    <row r="3952" spans="1:30" hidden="1" x14ac:dyDescent="0.3">
      <c r="A3952" t="s">
        <v>16435</v>
      </c>
      <c r="B3952" t="s">
        <v>16436</v>
      </c>
      <c r="C3952" s="1" t="str">
        <f t="shared" si="667"/>
        <v>21:0510</v>
      </c>
      <c r="D3952" s="1" t="str">
        <f>HYPERLINK("http://geochem.nrcan.gc.ca/cdogs/content/svy/svy210170_e.htm", "21:0170")</f>
        <v>21:0170</v>
      </c>
      <c r="E3952" t="s">
        <v>16437</v>
      </c>
      <c r="F3952" t="s">
        <v>16438</v>
      </c>
      <c r="H3952">
        <v>54.021116399999997</v>
      </c>
      <c r="I3952">
        <v>-62.156686499999999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26</v>
      </c>
      <c r="M3952" t="s">
        <v>238</v>
      </c>
      <c r="N3952">
        <v>147</v>
      </c>
      <c r="O3952" t="s">
        <v>314</v>
      </c>
      <c r="P3952" t="s">
        <v>276</v>
      </c>
      <c r="Q3952" t="s">
        <v>37</v>
      </c>
      <c r="R3952" t="s">
        <v>38</v>
      </c>
      <c r="S3952" t="s">
        <v>193</v>
      </c>
      <c r="T3952" t="s">
        <v>40</v>
      </c>
      <c r="U3952" t="s">
        <v>1412</v>
      </c>
      <c r="V3952" t="s">
        <v>3220</v>
      </c>
      <c r="W3952" t="s">
        <v>40</v>
      </c>
      <c r="X3952" t="s">
        <v>179</v>
      </c>
      <c r="Y3952" t="s">
        <v>79</v>
      </c>
      <c r="Z3952" t="s">
        <v>58</v>
      </c>
      <c r="AA3952" t="s">
        <v>214</v>
      </c>
      <c r="AB3952" t="s">
        <v>784</v>
      </c>
      <c r="AC3952" t="s">
        <v>92</v>
      </c>
      <c r="AD3952" t="s">
        <v>71</v>
      </c>
    </row>
    <row r="3953" spans="1:30" hidden="1" x14ac:dyDescent="0.3">
      <c r="A3953" t="s">
        <v>16439</v>
      </c>
      <c r="B3953" t="s">
        <v>16440</v>
      </c>
      <c r="C3953" s="1" t="str">
        <f t="shared" si="667"/>
        <v>21:0510</v>
      </c>
      <c r="D3953" s="1" t="str">
        <f>HYPERLINK("http://geochem.nrcan.gc.ca/cdogs/content/svy/svy210170_e.htm", "21:0170")</f>
        <v>21:0170</v>
      </c>
      <c r="E3953" t="s">
        <v>16441</v>
      </c>
      <c r="F3953" t="s">
        <v>16442</v>
      </c>
      <c r="H3953">
        <v>54.033288900000002</v>
      </c>
      <c r="I3953">
        <v>-62.123201199999997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26</v>
      </c>
      <c r="M3953" t="s">
        <v>246</v>
      </c>
      <c r="N3953">
        <v>148</v>
      </c>
      <c r="O3953" t="s">
        <v>35</v>
      </c>
      <c r="P3953" t="s">
        <v>145</v>
      </c>
      <c r="Q3953" t="s">
        <v>55</v>
      </c>
      <c r="R3953" t="s">
        <v>79</v>
      </c>
      <c r="S3953" t="s">
        <v>55</v>
      </c>
      <c r="T3953" t="s">
        <v>40</v>
      </c>
      <c r="U3953" t="s">
        <v>58</v>
      </c>
      <c r="V3953" t="s">
        <v>1027</v>
      </c>
      <c r="W3953" t="s">
        <v>40</v>
      </c>
      <c r="X3953" t="s">
        <v>43</v>
      </c>
      <c r="Y3953" t="s">
        <v>95</v>
      </c>
      <c r="Z3953" t="s">
        <v>204</v>
      </c>
      <c r="AA3953" t="s">
        <v>135</v>
      </c>
      <c r="AB3953" t="s">
        <v>323</v>
      </c>
      <c r="AC3953" t="s">
        <v>2776</v>
      </c>
      <c r="AD3953" t="s">
        <v>44</v>
      </c>
    </row>
    <row r="3954" spans="1:30" hidden="1" x14ac:dyDescent="0.3">
      <c r="A3954" t="s">
        <v>16443</v>
      </c>
      <c r="B3954" t="s">
        <v>16444</v>
      </c>
      <c r="C3954" s="1" t="str">
        <f t="shared" si="667"/>
        <v>21:0510</v>
      </c>
      <c r="D3954" s="1" t="str">
        <f>HYPERLINK("http://geochem.nrcan.gc.ca/cdogs/content/svy/svy210170_e.htm", "21:0170")</f>
        <v>21:0170</v>
      </c>
      <c r="E3954" t="s">
        <v>16445</v>
      </c>
      <c r="F3954" t="s">
        <v>16446</v>
      </c>
      <c r="H3954">
        <v>54.043589400000002</v>
      </c>
      <c r="I3954">
        <v>-62.1025657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27</v>
      </c>
      <c r="M3954" t="s">
        <v>34</v>
      </c>
      <c r="N3954">
        <v>149</v>
      </c>
      <c r="O3954" t="s">
        <v>35</v>
      </c>
      <c r="P3954" t="s">
        <v>193</v>
      </c>
      <c r="Q3954" t="s">
        <v>39</v>
      </c>
      <c r="R3954" t="s">
        <v>68</v>
      </c>
      <c r="S3954" t="s">
        <v>95</v>
      </c>
      <c r="T3954" t="s">
        <v>194</v>
      </c>
      <c r="U3954" t="s">
        <v>364</v>
      </c>
      <c r="V3954" t="s">
        <v>390</v>
      </c>
      <c r="W3954" t="s">
        <v>40</v>
      </c>
      <c r="X3954" t="s">
        <v>43</v>
      </c>
      <c r="Y3954" t="s">
        <v>95</v>
      </c>
      <c r="Z3954" t="s">
        <v>67</v>
      </c>
      <c r="AA3954" t="s">
        <v>204</v>
      </c>
      <c r="AB3954" t="s">
        <v>683</v>
      </c>
      <c r="AC3954" t="s">
        <v>2271</v>
      </c>
      <c r="AD3954" t="s">
        <v>44</v>
      </c>
    </row>
    <row r="3955" spans="1:30" hidden="1" x14ac:dyDescent="0.3">
      <c r="A3955" t="s">
        <v>16447</v>
      </c>
      <c r="B3955" t="s">
        <v>16448</v>
      </c>
      <c r="C3955" s="1" t="str">
        <f t="shared" si="667"/>
        <v>21:0510</v>
      </c>
      <c r="D3955" s="1" t="str">
        <f>HYPERLINK("http://geochem.nrcan.gc.ca/cdogs/content/svy/svy210170_e.htm", "21:0170")</f>
        <v>21:0170</v>
      </c>
      <c r="E3955" t="s">
        <v>16445</v>
      </c>
      <c r="F3955" t="s">
        <v>16449</v>
      </c>
      <c r="H3955">
        <v>54.043589400000002</v>
      </c>
      <c r="I3955">
        <v>-62.1025657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27</v>
      </c>
      <c r="M3955" t="s">
        <v>65</v>
      </c>
      <c r="N3955">
        <v>150</v>
      </c>
      <c r="O3955" t="s">
        <v>192</v>
      </c>
      <c r="P3955" t="s">
        <v>185</v>
      </c>
      <c r="Q3955" t="s">
        <v>39</v>
      </c>
      <c r="R3955" t="s">
        <v>38</v>
      </c>
      <c r="S3955" t="s">
        <v>95</v>
      </c>
      <c r="T3955" t="s">
        <v>40</v>
      </c>
      <c r="U3955" t="s">
        <v>129</v>
      </c>
      <c r="V3955" t="s">
        <v>649</v>
      </c>
      <c r="W3955" t="s">
        <v>40</v>
      </c>
      <c r="X3955" t="s">
        <v>43</v>
      </c>
      <c r="Y3955" t="s">
        <v>95</v>
      </c>
      <c r="Z3955" t="s">
        <v>67</v>
      </c>
      <c r="AA3955" t="s">
        <v>204</v>
      </c>
      <c r="AB3955" t="s">
        <v>1733</v>
      </c>
      <c r="AC3955" t="s">
        <v>136</v>
      </c>
      <c r="AD3955" t="s">
        <v>258</v>
      </c>
    </row>
    <row r="3956" spans="1:30" hidden="1" x14ac:dyDescent="0.3">
      <c r="A3956" t="s">
        <v>16450</v>
      </c>
      <c r="B3956" t="s">
        <v>16451</v>
      </c>
      <c r="C3956" s="1" t="str">
        <f t="shared" si="667"/>
        <v>21:0510</v>
      </c>
      <c r="D3956" s="1" t="str">
        <f>HYPERLINK("http://geochem.nrcan.gc.ca/cdogs/content/svy/svy210170_e.htm", "21:0170")</f>
        <v>21:0170</v>
      </c>
      <c r="E3956" t="s">
        <v>16445</v>
      </c>
      <c r="F3956" t="s">
        <v>16452</v>
      </c>
      <c r="H3956">
        <v>54.043589400000002</v>
      </c>
      <c r="I3956">
        <v>-62.1025657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27</v>
      </c>
      <c r="M3956" t="s">
        <v>52</v>
      </c>
      <c r="N3956">
        <v>151</v>
      </c>
      <c r="O3956" t="s">
        <v>134</v>
      </c>
      <c r="P3956" t="s">
        <v>176</v>
      </c>
      <c r="Q3956" t="s">
        <v>39</v>
      </c>
      <c r="R3956" t="s">
        <v>68</v>
      </c>
      <c r="S3956" t="s">
        <v>95</v>
      </c>
      <c r="T3956" t="s">
        <v>40</v>
      </c>
      <c r="U3956" t="s">
        <v>329</v>
      </c>
      <c r="V3956" t="s">
        <v>117</v>
      </c>
      <c r="W3956" t="s">
        <v>40</v>
      </c>
      <c r="X3956" t="s">
        <v>43</v>
      </c>
      <c r="Y3956" t="s">
        <v>95</v>
      </c>
      <c r="Z3956" t="s">
        <v>67</v>
      </c>
      <c r="AA3956" t="s">
        <v>204</v>
      </c>
      <c r="AB3956" t="s">
        <v>1733</v>
      </c>
      <c r="AC3956" t="s">
        <v>1578</v>
      </c>
      <c r="AD3956" t="s">
        <v>58</v>
      </c>
    </row>
    <row r="3957" spans="1:30" hidden="1" x14ac:dyDescent="0.3">
      <c r="A3957" t="s">
        <v>16453</v>
      </c>
      <c r="B3957" t="s">
        <v>16454</v>
      </c>
      <c r="C3957" s="1" t="str">
        <f t="shared" si="667"/>
        <v>21:0510</v>
      </c>
      <c r="D3957" s="1" t="str">
        <f>HYPERLINK("http://geochem.nrcan.gc.ca/cdogs/content/svy/svy_e.htm", "")</f>
        <v/>
      </c>
      <c r="G3957" s="1" t="str">
        <f>HYPERLINK("http://geochem.nrcan.gc.ca/cdogs/content/cr_/cr_00060_e.htm", "60")</f>
        <v>60</v>
      </c>
      <c r="J3957" t="s">
        <v>161</v>
      </c>
      <c r="K3957" t="s">
        <v>162</v>
      </c>
      <c r="L3957">
        <v>27</v>
      </c>
      <c r="M3957" t="s">
        <v>163</v>
      </c>
      <c r="N3957">
        <v>152</v>
      </c>
      <c r="O3957" t="s">
        <v>403</v>
      </c>
      <c r="P3957" t="s">
        <v>145</v>
      </c>
      <c r="Q3957" t="s">
        <v>37</v>
      </c>
      <c r="R3957" t="s">
        <v>165</v>
      </c>
      <c r="S3957" t="s">
        <v>136</v>
      </c>
      <c r="T3957" t="s">
        <v>40</v>
      </c>
      <c r="U3957" t="s">
        <v>1060</v>
      </c>
      <c r="V3957" t="s">
        <v>47</v>
      </c>
      <c r="W3957" t="s">
        <v>40</v>
      </c>
      <c r="X3957" t="s">
        <v>70</v>
      </c>
      <c r="Y3957" t="s">
        <v>37</v>
      </c>
      <c r="Z3957" t="s">
        <v>134</v>
      </c>
      <c r="AA3957" t="s">
        <v>135</v>
      </c>
      <c r="AB3957" t="s">
        <v>330</v>
      </c>
      <c r="AC3957" t="s">
        <v>2031</v>
      </c>
      <c r="AD3957" t="s">
        <v>324</v>
      </c>
    </row>
    <row r="3958" spans="1:30" x14ac:dyDescent="0.3">
      <c r="A3958" t="s">
        <v>16455</v>
      </c>
      <c r="B3958" t="s">
        <v>16456</v>
      </c>
      <c r="C3958" s="1" t="str">
        <f t="shared" ref="C3958:C4021" si="668">HYPERLINK("http://geochem.nrcan.gc.ca/cdogs/content/bdl/bdl210512_e.htm", "21:0512")</f>
        <v>21:0512</v>
      </c>
      <c r="D3958" s="1" t="str">
        <f>HYPERLINK("http://geochem.nrcan.gc.ca/cdogs/content/svy/svy210085_e.htm", "21:0085")</f>
        <v>21:0085</v>
      </c>
      <c r="E3958" t="s">
        <v>16457</v>
      </c>
      <c r="F3958" t="s">
        <v>16458</v>
      </c>
      <c r="H3958">
        <v>56.927174200000003</v>
      </c>
      <c r="I3958">
        <v>-101.13022650000001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</v>
      </c>
      <c r="M3958" t="s">
        <v>34</v>
      </c>
      <c r="N3958">
        <v>1</v>
      </c>
      <c r="O3958" t="s">
        <v>152</v>
      </c>
      <c r="P3958" t="s">
        <v>169</v>
      </c>
      <c r="Q3958" t="s">
        <v>38</v>
      </c>
      <c r="R3958" t="s">
        <v>193</v>
      </c>
      <c r="S3958" t="s">
        <v>38</v>
      </c>
      <c r="T3958" t="s">
        <v>40</v>
      </c>
      <c r="U3958" t="s">
        <v>986</v>
      </c>
      <c r="V3958" t="s">
        <v>322</v>
      </c>
      <c r="W3958" t="s">
        <v>117</v>
      </c>
      <c r="X3958" t="s">
        <v>179</v>
      </c>
      <c r="Y3958" t="s">
        <v>95</v>
      </c>
      <c r="Z3958" t="s">
        <v>153</v>
      </c>
      <c r="AA3958" t="s">
        <v>58</v>
      </c>
      <c r="AB3958" t="s">
        <v>211</v>
      </c>
      <c r="AC3958" t="s">
        <v>106</v>
      </c>
      <c r="AD3958" t="s">
        <v>71</v>
      </c>
    </row>
    <row r="3959" spans="1:30" x14ac:dyDescent="0.3">
      <c r="A3959" t="s">
        <v>16459</v>
      </c>
      <c r="B3959" t="s">
        <v>16460</v>
      </c>
      <c r="C3959" s="1" t="str">
        <f t="shared" si="668"/>
        <v>21:0512</v>
      </c>
      <c r="D3959" s="1" t="str">
        <f>HYPERLINK("http://geochem.nrcan.gc.ca/cdogs/content/svy/svy210085_e.htm", "21:0085")</f>
        <v>21:0085</v>
      </c>
      <c r="E3959" t="s">
        <v>16461</v>
      </c>
      <c r="F3959" t="s">
        <v>16462</v>
      </c>
      <c r="H3959">
        <v>56.8693934</v>
      </c>
      <c r="I3959">
        <v>-101.1186043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</v>
      </c>
      <c r="M3959" t="s">
        <v>76</v>
      </c>
      <c r="N3959">
        <v>2</v>
      </c>
      <c r="O3959" t="s">
        <v>48</v>
      </c>
      <c r="P3959" t="s">
        <v>204</v>
      </c>
      <c r="Q3959" t="s">
        <v>136</v>
      </c>
      <c r="R3959" t="s">
        <v>232</v>
      </c>
      <c r="S3959" t="s">
        <v>130</v>
      </c>
      <c r="T3959" t="s">
        <v>40</v>
      </c>
      <c r="U3959" t="s">
        <v>16463</v>
      </c>
      <c r="V3959" t="s">
        <v>185</v>
      </c>
      <c r="W3959" t="s">
        <v>40</v>
      </c>
      <c r="X3959" t="s">
        <v>39</v>
      </c>
      <c r="Y3959" t="s">
        <v>37</v>
      </c>
      <c r="Z3959" t="s">
        <v>58</v>
      </c>
      <c r="AA3959" t="s">
        <v>58</v>
      </c>
      <c r="AB3959" t="s">
        <v>5113</v>
      </c>
      <c r="AC3959" t="s">
        <v>1402</v>
      </c>
      <c r="AD3959" t="s">
        <v>1448</v>
      </c>
    </row>
    <row r="3960" spans="1:30" x14ac:dyDescent="0.3">
      <c r="A3960" t="s">
        <v>16464</v>
      </c>
      <c r="B3960" t="s">
        <v>16465</v>
      </c>
      <c r="C3960" s="1" t="str">
        <f t="shared" si="668"/>
        <v>21:0512</v>
      </c>
      <c r="D3960" s="1" t="str">
        <f>HYPERLINK("http://geochem.nrcan.gc.ca/cdogs/content/svy/svy210085_e.htm", "21:0085")</f>
        <v>21:0085</v>
      </c>
      <c r="E3960" t="s">
        <v>16466</v>
      </c>
      <c r="F3960" t="s">
        <v>16467</v>
      </c>
      <c r="H3960">
        <v>56.897435399999999</v>
      </c>
      <c r="I3960">
        <v>-101.1082045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</v>
      </c>
      <c r="M3960" t="s">
        <v>91</v>
      </c>
      <c r="N3960">
        <v>3</v>
      </c>
      <c r="O3960" t="s">
        <v>802</v>
      </c>
      <c r="P3960" t="s">
        <v>185</v>
      </c>
      <c r="Q3960" t="s">
        <v>55</v>
      </c>
      <c r="R3960" t="s">
        <v>36</v>
      </c>
      <c r="S3960" t="s">
        <v>193</v>
      </c>
      <c r="T3960" t="s">
        <v>40</v>
      </c>
      <c r="U3960" t="s">
        <v>16468</v>
      </c>
      <c r="V3960" t="s">
        <v>92</v>
      </c>
      <c r="W3960" t="s">
        <v>40</v>
      </c>
      <c r="X3960" t="s">
        <v>39</v>
      </c>
      <c r="Y3960" t="s">
        <v>39</v>
      </c>
      <c r="Z3960" t="s">
        <v>214</v>
      </c>
      <c r="AA3960" t="s">
        <v>135</v>
      </c>
      <c r="AB3960" t="s">
        <v>372</v>
      </c>
      <c r="AC3960" t="s">
        <v>121</v>
      </c>
      <c r="AD3960" t="s">
        <v>354</v>
      </c>
    </row>
    <row r="3961" spans="1:30" x14ac:dyDescent="0.3">
      <c r="A3961" t="s">
        <v>16469</v>
      </c>
      <c r="B3961" t="s">
        <v>16470</v>
      </c>
      <c r="C3961" s="1" t="str">
        <f t="shared" si="668"/>
        <v>21:0512</v>
      </c>
      <c r="D3961" s="1" t="str">
        <f>HYPERLINK("http://geochem.nrcan.gc.ca/cdogs/content/svy/svy210085_e.htm", "21:0085")</f>
        <v>21:0085</v>
      </c>
      <c r="E3961" t="s">
        <v>16457</v>
      </c>
      <c r="F3961" t="s">
        <v>16471</v>
      </c>
      <c r="H3961">
        <v>56.927174200000003</v>
      </c>
      <c r="I3961">
        <v>-101.13022650000001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</v>
      </c>
      <c r="M3961" t="s">
        <v>52</v>
      </c>
      <c r="N3961">
        <v>4</v>
      </c>
      <c r="O3961" t="s">
        <v>1900</v>
      </c>
      <c r="P3961" t="s">
        <v>130</v>
      </c>
      <c r="Q3961" t="s">
        <v>68</v>
      </c>
      <c r="R3961" t="s">
        <v>185</v>
      </c>
      <c r="S3961" t="s">
        <v>131</v>
      </c>
      <c r="T3961" t="s">
        <v>40</v>
      </c>
      <c r="U3961" t="s">
        <v>449</v>
      </c>
      <c r="V3961" t="s">
        <v>596</v>
      </c>
      <c r="W3961" t="s">
        <v>117</v>
      </c>
      <c r="X3961" t="s">
        <v>70</v>
      </c>
      <c r="Y3961" t="s">
        <v>95</v>
      </c>
      <c r="Z3961" t="s">
        <v>153</v>
      </c>
      <c r="AA3961" t="s">
        <v>214</v>
      </c>
      <c r="AB3961" t="s">
        <v>16472</v>
      </c>
      <c r="AC3961" t="s">
        <v>106</v>
      </c>
      <c r="AD3961" t="s">
        <v>107</v>
      </c>
    </row>
    <row r="3962" spans="1:30" x14ac:dyDescent="0.3">
      <c r="A3962" t="s">
        <v>16473</v>
      </c>
      <c r="B3962" t="s">
        <v>16474</v>
      </c>
      <c r="C3962" s="1" t="str">
        <f t="shared" si="668"/>
        <v>21:0512</v>
      </c>
      <c r="D3962" s="1" t="str">
        <f>HYPERLINK("http://geochem.nrcan.gc.ca/cdogs/content/svy/svy210085_e.htm", "21:0085")</f>
        <v>21:0085</v>
      </c>
      <c r="E3962" t="s">
        <v>16457</v>
      </c>
      <c r="F3962" t="s">
        <v>16475</v>
      </c>
      <c r="H3962">
        <v>56.927174200000003</v>
      </c>
      <c r="I3962">
        <v>-101.13022650000001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</v>
      </c>
      <c r="M3962" t="s">
        <v>65</v>
      </c>
      <c r="N3962">
        <v>5</v>
      </c>
      <c r="O3962" t="s">
        <v>152</v>
      </c>
      <c r="P3962" t="s">
        <v>116</v>
      </c>
      <c r="Q3962" t="s">
        <v>136</v>
      </c>
      <c r="R3962" t="s">
        <v>193</v>
      </c>
      <c r="S3962" t="s">
        <v>38</v>
      </c>
      <c r="T3962" t="s">
        <v>40</v>
      </c>
      <c r="U3962" t="s">
        <v>4945</v>
      </c>
      <c r="V3962" t="s">
        <v>167</v>
      </c>
      <c r="W3962" t="s">
        <v>649</v>
      </c>
      <c r="X3962" t="s">
        <v>70</v>
      </c>
      <c r="Y3962" t="s">
        <v>95</v>
      </c>
      <c r="Z3962" t="s">
        <v>153</v>
      </c>
      <c r="AA3962" t="s">
        <v>314</v>
      </c>
      <c r="AB3962" t="s">
        <v>16476</v>
      </c>
      <c r="AC3962" t="s">
        <v>47</v>
      </c>
      <c r="AD3962" t="s">
        <v>115</v>
      </c>
    </row>
    <row r="3963" spans="1:30" hidden="1" x14ac:dyDescent="0.3">
      <c r="A3963" t="s">
        <v>16477</v>
      </c>
      <c r="B3963" t="s">
        <v>16478</v>
      </c>
      <c r="C3963" s="1" t="str">
        <f t="shared" si="668"/>
        <v>21:0512</v>
      </c>
      <c r="D3963" s="1" t="str">
        <f>HYPERLINK("http://geochem.nrcan.gc.ca/cdogs/content/svy/svy_e.htm", "")</f>
        <v/>
      </c>
      <c r="G3963" s="1" t="str">
        <f>HYPERLINK("http://geochem.nrcan.gc.ca/cdogs/content/cr_/cr_00056_e.htm", "56")</f>
        <v>56</v>
      </c>
      <c r="J3963" t="s">
        <v>161</v>
      </c>
      <c r="K3963" t="s">
        <v>162</v>
      </c>
      <c r="L3963">
        <v>1</v>
      </c>
      <c r="M3963" t="s">
        <v>163</v>
      </c>
      <c r="N3963">
        <v>6</v>
      </c>
      <c r="O3963" t="s">
        <v>877</v>
      </c>
      <c r="P3963" t="s">
        <v>257</v>
      </c>
      <c r="Q3963" t="s">
        <v>54</v>
      </c>
      <c r="R3963" t="s">
        <v>414</v>
      </c>
      <c r="S3963" t="s">
        <v>176</v>
      </c>
      <c r="T3963" t="s">
        <v>194</v>
      </c>
      <c r="U3963" t="s">
        <v>878</v>
      </c>
      <c r="V3963" t="s">
        <v>4369</v>
      </c>
      <c r="W3963" t="s">
        <v>94</v>
      </c>
      <c r="X3963" t="s">
        <v>8726</v>
      </c>
      <c r="Y3963" t="s">
        <v>68</v>
      </c>
      <c r="Z3963" t="s">
        <v>58</v>
      </c>
      <c r="AA3963" t="s">
        <v>107</v>
      </c>
      <c r="AB3963" t="s">
        <v>131</v>
      </c>
      <c r="AC3963" t="s">
        <v>486</v>
      </c>
      <c r="AD3963" t="s">
        <v>4370</v>
      </c>
    </row>
    <row r="3964" spans="1:30" x14ac:dyDescent="0.3">
      <c r="A3964" t="s">
        <v>16479</v>
      </c>
      <c r="B3964" t="s">
        <v>16480</v>
      </c>
      <c r="C3964" s="1" t="str">
        <f t="shared" si="668"/>
        <v>21:0512</v>
      </c>
      <c r="D3964" s="1" t="str">
        <f t="shared" ref="D3964:D3978" si="669">HYPERLINK("http://geochem.nrcan.gc.ca/cdogs/content/svy/svy210085_e.htm", "21:0085")</f>
        <v>21:0085</v>
      </c>
      <c r="E3964" t="s">
        <v>16481</v>
      </c>
      <c r="F3964" t="s">
        <v>16482</v>
      </c>
      <c r="H3964">
        <v>56.945738800000001</v>
      </c>
      <c r="I3964">
        <v>-101.12074560000001</v>
      </c>
      <c r="J3964" s="1" t="str">
        <f t="shared" ref="J3964:J3978" si="670">HYPERLINK("http://geochem.nrcan.gc.ca/cdogs/content/kwd/kwd020027_e.htm", "NGR lake sediment grab sample")</f>
        <v>NGR lake sediment grab sample</v>
      </c>
      <c r="K3964" s="1" t="str">
        <f t="shared" ref="K3964:K3978" si="671">HYPERLINK("http://geochem.nrcan.gc.ca/cdogs/content/kwd/kwd080006_e.htm", "&lt;177 micron (NGR)")</f>
        <v>&lt;177 micron (NGR)</v>
      </c>
      <c r="L3964">
        <v>1</v>
      </c>
      <c r="M3964" t="s">
        <v>102</v>
      </c>
      <c r="N3964">
        <v>7</v>
      </c>
      <c r="O3964" t="s">
        <v>3952</v>
      </c>
      <c r="P3964" t="s">
        <v>119</v>
      </c>
      <c r="Q3964" t="s">
        <v>37</v>
      </c>
      <c r="R3964" t="s">
        <v>119</v>
      </c>
      <c r="S3964" t="s">
        <v>37</v>
      </c>
      <c r="T3964" t="s">
        <v>40</v>
      </c>
      <c r="U3964" t="s">
        <v>4270</v>
      </c>
      <c r="V3964" t="s">
        <v>596</v>
      </c>
      <c r="W3964" t="s">
        <v>248</v>
      </c>
      <c r="X3964" t="s">
        <v>179</v>
      </c>
      <c r="Y3964" t="s">
        <v>95</v>
      </c>
      <c r="Z3964" t="s">
        <v>2369</v>
      </c>
      <c r="AA3964" t="s">
        <v>1529</v>
      </c>
      <c r="AB3964" t="s">
        <v>16483</v>
      </c>
      <c r="AC3964" t="s">
        <v>60</v>
      </c>
      <c r="AD3964" t="s">
        <v>392</v>
      </c>
    </row>
    <row r="3965" spans="1:30" x14ac:dyDescent="0.3">
      <c r="A3965" t="s">
        <v>16484</v>
      </c>
      <c r="B3965" t="s">
        <v>16485</v>
      </c>
      <c r="C3965" s="1" t="str">
        <f t="shared" si="668"/>
        <v>21:0512</v>
      </c>
      <c r="D3965" s="1" t="str">
        <f t="shared" si="669"/>
        <v>21:0085</v>
      </c>
      <c r="E3965" t="s">
        <v>16486</v>
      </c>
      <c r="F3965" t="s">
        <v>16487</v>
      </c>
      <c r="H3965">
        <v>56.967951599999999</v>
      </c>
      <c r="I3965">
        <v>-101.103746</v>
      </c>
      <c r="J3965" s="1" t="str">
        <f t="shared" si="670"/>
        <v>NGR lake sediment grab sample</v>
      </c>
      <c r="K3965" s="1" t="str">
        <f t="shared" si="671"/>
        <v>&lt;177 micron (NGR)</v>
      </c>
      <c r="L3965">
        <v>1</v>
      </c>
      <c r="M3965" t="s">
        <v>113</v>
      </c>
      <c r="N3965">
        <v>8</v>
      </c>
      <c r="O3965" t="s">
        <v>383</v>
      </c>
      <c r="P3965" t="s">
        <v>153</v>
      </c>
      <c r="Q3965" t="s">
        <v>37</v>
      </c>
      <c r="R3965" t="s">
        <v>119</v>
      </c>
      <c r="S3965" t="s">
        <v>68</v>
      </c>
      <c r="T3965" t="s">
        <v>40</v>
      </c>
      <c r="U3965" t="s">
        <v>2653</v>
      </c>
      <c r="V3965" t="s">
        <v>740</v>
      </c>
      <c r="W3965" t="s">
        <v>40</v>
      </c>
      <c r="X3965" t="s">
        <v>70</v>
      </c>
      <c r="Y3965" t="s">
        <v>39</v>
      </c>
      <c r="Z3965" t="s">
        <v>67</v>
      </c>
      <c r="AA3965" t="s">
        <v>135</v>
      </c>
      <c r="AB3965" t="s">
        <v>185</v>
      </c>
      <c r="AC3965" t="s">
        <v>565</v>
      </c>
      <c r="AD3965" t="s">
        <v>324</v>
      </c>
    </row>
    <row r="3966" spans="1:30" x14ac:dyDescent="0.3">
      <c r="A3966" t="s">
        <v>16488</v>
      </c>
      <c r="B3966" t="s">
        <v>16489</v>
      </c>
      <c r="C3966" s="1" t="str">
        <f t="shared" si="668"/>
        <v>21:0512</v>
      </c>
      <c r="D3966" s="1" t="str">
        <f t="shared" si="669"/>
        <v>21:0085</v>
      </c>
      <c r="E3966" t="s">
        <v>16490</v>
      </c>
      <c r="F3966" t="s">
        <v>16491</v>
      </c>
      <c r="H3966">
        <v>56.991527900000001</v>
      </c>
      <c r="I3966">
        <v>-101.1241225</v>
      </c>
      <c r="J3966" s="1" t="str">
        <f t="shared" si="670"/>
        <v>NGR lake sediment grab sample</v>
      </c>
      <c r="K3966" s="1" t="str">
        <f t="shared" si="671"/>
        <v>&lt;177 micron (NGR)</v>
      </c>
      <c r="L3966">
        <v>1</v>
      </c>
      <c r="M3966" t="s">
        <v>127</v>
      </c>
      <c r="N3966">
        <v>9</v>
      </c>
      <c r="O3966" t="s">
        <v>1019</v>
      </c>
      <c r="P3966" t="s">
        <v>202</v>
      </c>
      <c r="Q3966" t="s">
        <v>55</v>
      </c>
      <c r="R3966" t="s">
        <v>256</v>
      </c>
      <c r="S3966" t="s">
        <v>92</v>
      </c>
      <c r="T3966" t="s">
        <v>40</v>
      </c>
      <c r="U3966" t="s">
        <v>783</v>
      </c>
      <c r="V3966" t="s">
        <v>284</v>
      </c>
      <c r="W3966" t="s">
        <v>194</v>
      </c>
      <c r="X3966" t="s">
        <v>70</v>
      </c>
      <c r="Y3966" t="s">
        <v>95</v>
      </c>
      <c r="Z3966" t="s">
        <v>164</v>
      </c>
      <c r="AA3966" t="s">
        <v>214</v>
      </c>
      <c r="AB3966" t="s">
        <v>338</v>
      </c>
      <c r="AC3966" t="s">
        <v>339</v>
      </c>
      <c r="AD3966" t="s">
        <v>324</v>
      </c>
    </row>
    <row r="3967" spans="1:30" x14ac:dyDescent="0.3">
      <c r="A3967" t="s">
        <v>16492</v>
      </c>
      <c r="B3967" t="s">
        <v>16493</v>
      </c>
      <c r="C3967" s="1" t="str">
        <f t="shared" si="668"/>
        <v>21:0512</v>
      </c>
      <c r="D3967" s="1" t="str">
        <f t="shared" si="669"/>
        <v>21:0085</v>
      </c>
      <c r="E3967" t="s">
        <v>16494</v>
      </c>
      <c r="F3967" t="s">
        <v>16495</v>
      </c>
      <c r="H3967">
        <v>56.994985100000001</v>
      </c>
      <c r="I3967">
        <v>-101.157889</v>
      </c>
      <c r="J3967" s="1" t="str">
        <f t="shared" si="670"/>
        <v>NGR lake sediment grab sample</v>
      </c>
      <c r="K3967" s="1" t="str">
        <f t="shared" si="671"/>
        <v>&lt;177 micron (NGR)</v>
      </c>
      <c r="L3967">
        <v>1</v>
      </c>
      <c r="M3967" t="s">
        <v>142</v>
      </c>
      <c r="N3967">
        <v>10</v>
      </c>
      <c r="O3967" t="s">
        <v>35</v>
      </c>
      <c r="P3967" t="s">
        <v>68</v>
      </c>
      <c r="Q3967" t="s">
        <v>95</v>
      </c>
      <c r="R3967" t="s">
        <v>38</v>
      </c>
      <c r="S3967" t="s">
        <v>39</v>
      </c>
      <c r="T3967" t="s">
        <v>40</v>
      </c>
      <c r="U3967" t="s">
        <v>2667</v>
      </c>
      <c r="V3967" t="s">
        <v>179</v>
      </c>
      <c r="W3967" t="s">
        <v>40</v>
      </c>
      <c r="X3967" t="s">
        <v>179</v>
      </c>
      <c r="Y3967" t="s">
        <v>95</v>
      </c>
      <c r="Z3967" t="s">
        <v>153</v>
      </c>
      <c r="AA3967" t="s">
        <v>204</v>
      </c>
      <c r="AB3967" t="s">
        <v>2278</v>
      </c>
      <c r="AC3967" t="s">
        <v>598</v>
      </c>
      <c r="AD3967" t="s">
        <v>86</v>
      </c>
    </row>
    <row r="3968" spans="1:30" x14ac:dyDescent="0.3">
      <c r="A3968" t="s">
        <v>16496</v>
      </c>
      <c r="B3968" t="s">
        <v>16497</v>
      </c>
      <c r="C3968" s="1" t="str">
        <f t="shared" si="668"/>
        <v>21:0512</v>
      </c>
      <c r="D3968" s="1" t="str">
        <f t="shared" si="669"/>
        <v>21:0085</v>
      </c>
      <c r="E3968" t="s">
        <v>16498</v>
      </c>
      <c r="F3968" t="s">
        <v>16499</v>
      </c>
      <c r="H3968">
        <v>56.982007799999998</v>
      </c>
      <c r="I3968">
        <v>-101.1838664</v>
      </c>
      <c r="J3968" s="1" t="str">
        <f t="shared" si="670"/>
        <v>NGR lake sediment grab sample</v>
      </c>
      <c r="K3968" s="1" t="str">
        <f t="shared" si="671"/>
        <v>&lt;177 micron (NGR)</v>
      </c>
      <c r="L3968">
        <v>1</v>
      </c>
      <c r="M3968" t="s">
        <v>150</v>
      </c>
      <c r="N3968">
        <v>11</v>
      </c>
      <c r="O3968" t="s">
        <v>44</v>
      </c>
      <c r="P3968" t="s">
        <v>329</v>
      </c>
      <c r="Q3968" t="s">
        <v>37</v>
      </c>
      <c r="R3968" t="s">
        <v>276</v>
      </c>
      <c r="S3968" t="s">
        <v>119</v>
      </c>
      <c r="T3968" t="s">
        <v>40</v>
      </c>
      <c r="U3968" t="s">
        <v>1242</v>
      </c>
      <c r="V3968" t="s">
        <v>1503</v>
      </c>
      <c r="W3968" t="s">
        <v>40</v>
      </c>
      <c r="X3968" t="s">
        <v>179</v>
      </c>
      <c r="Y3968" t="s">
        <v>39</v>
      </c>
      <c r="Z3968" t="s">
        <v>134</v>
      </c>
      <c r="AA3968" t="s">
        <v>44</v>
      </c>
      <c r="AB3968" t="s">
        <v>2931</v>
      </c>
      <c r="AC3968" t="s">
        <v>85</v>
      </c>
      <c r="AD3968" t="s">
        <v>203</v>
      </c>
    </row>
    <row r="3969" spans="1:30" x14ac:dyDescent="0.3">
      <c r="A3969" t="s">
        <v>16500</v>
      </c>
      <c r="B3969" t="s">
        <v>16501</v>
      </c>
      <c r="C3969" s="1" t="str">
        <f t="shared" si="668"/>
        <v>21:0512</v>
      </c>
      <c r="D3969" s="1" t="str">
        <f t="shared" si="669"/>
        <v>21:0085</v>
      </c>
      <c r="E3969" t="s">
        <v>16502</v>
      </c>
      <c r="F3969" t="s">
        <v>16503</v>
      </c>
      <c r="H3969">
        <v>56.9941399</v>
      </c>
      <c r="I3969">
        <v>-101.2502507</v>
      </c>
      <c r="J3969" s="1" t="str">
        <f t="shared" si="670"/>
        <v>NGR lake sediment grab sample</v>
      </c>
      <c r="K3969" s="1" t="str">
        <f t="shared" si="671"/>
        <v>&lt;177 micron (NGR)</v>
      </c>
      <c r="L3969">
        <v>1</v>
      </c>
      <c r="M3969" t="s">
        <v>175</v>
      </c>
      <c r="N3969">
        <v>12</v>
      </c>
      <c r="O3969" t="s">
        <v>265</v>
      </c>
      <c r="P3969" t="s">
        <v>136</v>
      </c>
      <c r="Q3969" t="s">
        <v>39</v>
      </c>
      <c r="R3969" t="s">
        <v>92</v>
      </c>
      <c r="S3969" t="s">
        <v>68</v>
      </c>
      <c r="T3969" t="s">
        <v>40</v>
      </c>
      <c r="U3969" t="s">
        <v>832</v>
      </c>
      <c r="V3969" t="s">
        <v>1598</v>
      </c>
      <c r="W3969" t="s">
        <v>40</v>
      </c>
      <c r="X3969" t="s">
        <v>179</v>
      </c>
      <c r="Y3969" t="s">
        <v>95</v>
      </c>
      <c r="Z3969" t="s">
        <v>153</v>
      </c>
      <c r="AA3969" t="s">
        <v>67</v>
      </c>
      <c r="AB3969" t="s">
        <v>3711</v>
      </c>
      <c r="AC3969" t="s">
        <v>461</v>
      </c>
      <c r="AD3969" t="s">
        <v>71</v>
      </c>
    </row>
    <row r="3970" spans="1:30" x14ac:dyDescent="0.3">
      <c r="A3970" t="s">
        <v>16504</v>
      </c>
      <c r="B3970" t="s">
        <v>16505</v>
      </c>
      <c r="C3970" s="1" t="str">
        <f t="shared" si="668"/>
        <v>21:0512</v>
      </c>
      <c r="D3970" s="1" t="str">
        <f t="shared" si="669"/>
        <v>21:0085</v>
      </c>
      <c r="E3970" t="s">
        <v>16506</v>
      </c>
      <c r="F3970" t="s">
        <v>16507</v>
      </c>
      <c r="H3970">
        <v>56.996037399999999</v>
      </c>
      <c r="I3970">
        <v>-101.28044629999999</v>
      </c>
      <c r="J3970" s="1" t="str">
        <f t="shared" si="670"/>
        <v>NGR lake sediment grab sample</v>
      </c>
      <c r="K3970" s="1" t="str">
        <f t="shared" si="671"/>
        <v>&lt;177 micron (NGR)</v>
      </c>
      <c r="L3970">
        <v>1</v>
      </c>
      <c r="M3970" t="s">
        <v>184</v>
      </c>
      <c r="N3970">
        <v>13</v>
      </c>
      <c r="O3970" t="s">
        <v>344</v>
      </c>
      <c r="P3970" t="s">
        <v>176</v>
      </c>
      <c r="Q3970" t="s">
        <v>95</v>
      </c>
      <c r="R3970" t="s">
        <v>185</v>
      </c>
      <c r="S3970" t="s">
        <v>37</v>
      </c>
      <c r="T3970" t="s">
        <v>40</v>
      </c>
      <c r="U3970" t="s">
        <v>2667</v>
      </c>
      <c r="V3970" t="s">
        <v>39</v>
      </c>
      <c r="W3970" t="s">
        <v>40</v>
      </c>
      <c r="X3970" t="s">
        <v>179</v>
      </c>
      <c r="Y3970" t="s">
        <v>95</v>
      </c>
      <c r="Z3970" t="s">
        <v>164</v>
      </c>
      <c r="AA3970" t="s">
        <v>258</v>
      </c>
      <c r="AB3970" t="s">
        <v>2203</v>
      </c>
      <c r="AC3970" t="s">
        <v>598</v>
      </c>
      <c r="AD3970" t="s">
        <v>115</v>
      </c>
    </row>
    <row r="3971" spans="1:30" x14ac:dyDescent="0.3">
      <c r="A3971" t="s">
        <v>16508</v>
      </c>
      <c r="B3971" t="s">
        <v>16509</v>
      </c>
      <c r="C3971" s="1" t="str">
        <f t="shared" si="668"/>
        <v>21:0512</v>
      </c>
      <c r="D3971" s="1" t="str">
        <f t="shared" si="669"/>
        <v>21:0085</v>
      </c>
      <c r="E3971" t="s">
        <v>16510</v>
      </c>
      <c r="F3971" t="s">
        <v>16511</v>
      </c>
      <c r="H3971">
        <v>56.980345399999997</v>
      </c>
      <c r="I3971">
        <v>-101.30700450000001</v>
      </c>
      <c r="J3971" s="1" t="str">
        <f t="shared" si="670"/>
        <v>NGR lake sediment grab sample</v>
      </c>
      <c r="K3971" s="1" t="str">
        <f t="shared" si="671"/>
        <v>&lt;177 micron (NGR)</v>
      </c>
      <c r="L3971">
        <v>1</v>
      </c>
      <c r="M3971" t="s">
        <v>191</v>
      </c>
      <c r="N3971">
        <v>14</v>
      </c>
      <c r="O3971" t="s">
        <v>152</v>
      </c>
      <c r="P3971" t="s">
        <v>202</v>
      </c>
      <c r="Q3971" t="s">
        <v>95</v>
      </c>
      <c r="R3971" t="s">
        <v>119</v>
      </c>
      <c r="S3971" t="s">
        <v>68</v>
      </c>
      <c r="T3971" t="s">
        <v>40</v>
      </c>
      <c r="U3971" t="s">
        <v>2782</v>
      </c>
      <c r="V3971" t="s">
        <v>2278</v>
      </c>
      <c r="W3971" t="s">
        <v>40</v>
      </c>
      <c r="X3971" t="s">
        <v>179</v>
      </c>
      <c r="Y3971" t="s">
        <v>95</v>
      </c>
      <c r="Z3971" t="s">
        <v>2369</v>
      </c>
      <c r="AA3971" t="s">
        <v>58</v>
      </c>
      <c r="AB3971" t="s">
        <v>2109</v>
      </c>
      <c r="AC3971" t="s">
        <v>2095</v>
      </c>
      <c r="AD3971" t="s">
        <v>45</v>
      </c>
    </row>
    <row r="3972" spans="1:30" x14ac:dyDescent="0.3">
      <c r="A3972" t="s">
        <v>16512</v>
      </c>
      <c r="B3972" t="s">
        <v>16513</v>
      </c>
      <c r="C3972" s="1" t="str">
        <f t="shared" si="668"/>
        <v>21:0512</v>
      </c>
      <c r="D3972" s="1" t="str">
        <f t="shared" si="669"/>
        <v>21:0085</v>
      </c>
      <c r="E3972" t="s">
        <v>16514</v>
      </c>
      <c r="F3972" t="s">
        <v>16515</v>
      </c>
      <c r="H3972">
        <v>56.997285099999999</v>
      </c>
      <c r="I3972">
        <v>-101.3676086</v>
      </c>
      <c r="J3972" s="1" t="str">
        <f t="shared" si="670"/>
        <v>NGR lake sediment grab sample</v>
      </c>
      <c r="K3972" s="1" t="str">
        <f t="shared" si="671"/>
        <v>&lt;177 micron (NGR)</v>
      </c>
      <c r="L3972">
        <v>1</v>
      </c>
      <c r="M3972" t="s">
        <v>201</v>
      </c>
      <c r="N3972">
        <v>15</v>
      </c>
      <c r="O3972" t="s">
        <v>359</v>
      </c>
      <c r="P3972" t="s">
        <v>202</v>
      </c>
      <c r="Q3972" t="s">
        <v>95</v>
      </c>
      <c r="R3972" t="s">
        <v>119</v>
      </c>
      <c r="S3972" t="s">
        <v>136</v>
      </c>
      <c r="T3972" t="s">
        <v>40</v>
      </c>
      <c r="U3972" t="s">
        <v>1920</v>
      </c>
      <c r="V3972" t="s">
        <v>1169</v>
      </c>
      <c r="W3972" t="s">
        <v>40</v>
      </c>
      <c r="X3972" t="s">
        <v>179</v>
      </c>
      <c r="Y3972" t="s">
        <v>95</v>
      </c>
      <c r="Z3972" t="s">
        <v>164</v>
      </c>
      <c r="AA3972" t="s">
        <v>135</v>
      </c>
      <c r="AB3972" t="s">
        <v>614</v>
      </c>
      <c r="AC3972" t="s">
        <v>2278</v>
      </c>
      <c r="AD3972" t="s">
        <v>438</v>
      </c>
    </row>
    <row r="3973" spans="1:30" x14ac:dyDescent="0.3">
      <c r="A3973" t="s">
        <v>16516</v>
      </c>
      <c r="B3973" t="s">
        <v>16517</v>
      </c>
      <c r="C3973" s="1" t="str">
        <f t="shared" si="668"/>
        <v>21:0512</v>
      </c>
      <c r="D3973" s="1" t="str">
        <f t="shared" si="669"/>
        <v>21:0085</v>
      </c>
      <c r="E3973" t="s">
        <v>16518</v>
      </c>
      <c r="F3973" t="s">
        <v>16519</v>
      </c>
      <c r="H3973">
        <v>56.954410899999999</v>
      </c>
      <c r="I3973">
        <v>-101.3651852</v>
      </c>
      <c r="J3973" s="1" t="str">
        <f t="shared" si="670"/>
        <v>NGR lake sediment grab sample</v>
      </c>
      <c r="K3973" s="1" t="str">
        <f t="shared" si="671"/>
        <v>&lt;177 micron (NGR)</v>
      </c>
      <c r="L3973">
        <v>1</v>
      </c>
      <c r="M3973" t="s">
        <v>210</v>
      </c>
      <c r="N3973">
        <v>16</v>
      </c>
      <c r="O3973" t="s">
        <v>77</v>
      </c>
      <c r="P3973" t="s">
        <v>153</v>
      </c>
      <c r="Q3973" t="s">
        <v>95</v>
      </c>
      <c r="R3973" t="s">
        <v>131</v>
      </c>
      <c r="S3973" t="s">
        <v>37</v>
      </c>
      <c r="T3973" t="s">
        <v>40</v>
      </c>
      <c r="U3973" t="s">
        <v>7668</v>
      </c>
      <c r="V3973" t="s">
        <v>620</v>
      </c>
      <c r="W3973" t="s">
        <v>40</v>
      </c>
      <c r="X3973" t="s">
        <v>179</v>
      </c>
      <c r="Y3973" t="s">
        <v>95</v>
      </c>
      <c r="Z3973" t="s">
        <v>67</v>
      </c>
      <c r="AA3973" t="s">
        <v>58</v>
      </c>
      <c r="AB3973" t="s">
        <v>873</v>
      </c>
      <c r="AC3973" t="s">
        <v>1402</v>
      </c>
      <c r="AD3973" t="s">
        <v>107</v>
      </c>
    </row>
    <row r="3974" spans="1:30" x14ac:dyDescent="0.3">
      <c r="A3974" t="s">
        <v>16520</v>
      </c>
      <c r="B3974" t="s">
        <v>16521</v>
      </c>
      <c r="C3974" s="1" t="str">
        <f t="shared" si="668"/>
        <v>21:0512</v>
      </c>
      <c r="D3974" s="1" t="str">
        <f t="shared" si="669"/>
        <v>21:0085</v>
      </c>
      <c r="E3974" t="s">
        <v>16522</v>
      </c>
      <c r="F3974" t="s">
        <v>16523</v>
      </c>
      <c r="H3974">
        <v>56.9541605</v>
      </c>
      <c r="I3974">
        <v>-101.324382</v>
      </c>
      <c r="J3974" s="1" t="str">
        <f t="shared" si="670"/>
        <v>NGR lake sediment grab sample</v>
      </c>
      <c r="K3974" s="1" t="str">
        <f t="shared" si="671"/>
        <v>&lt;177 micron (NGR)</v>
      </c>
      <c r="L3974">
        <v>1</v>
      </c>
      <c r="M3974" t="s">
        <v>221</v>
      </c>
      <c r="N3974">
        <v>17</v>
      </c>
      <c r="O3974" t="s">
        <v>2422</v>
      </c>
      <c r="P3974" t="s">
        <v>185</v>
      </c>
      <c r="Q3974" t="s">
        <v>95</v>
      </c>
      <c r="R3974" t="s">
        <v>145</v>
      </c>
      <c r="S3974" t="s">
        <v>92</v>
      </c>
      <c r="T3974" t="s">
        <v>40</v>
      </c>
      <c r="U3974" t="s">
        <v>16524</v>
      </c>
      <c r="V3974" t="s">
        <v>13204</v>
      </c>
      <c r="W3974" t="s">
        <v>117</v>
      </c>
      <c r="X3974" t="s">
        <v>70</v>
      </c>
      <c r="Y3974" t="s">
        <v>38</v>
      </c>
      <c r="Z3974" t="s">
        <v>115</v>
      </c>
      <c r="AA3974" t="s">
        <v>214</v>
      </c>
      <c r="AB3974" t="s">
        <v>1259</v>
      </c>
      <c r="AC3974" t="s">
        <v>2662</v>
      </c>
      <c r="AD3974" t="s">
        <v>71</v>
      </c>
    </row>
    <row r="3975" spans="1:30" x14ac:dyDescent="0.3">
      <c r="A3975" t="s">
        <v>16525</v>
      </c>
      <c r="B3975" t="s">
        <v>16526</v>
      </c>
      <c r="C3975" s="1" t="str">
        <f t="shared" si="668"/>
        <v>21:0512</v>
      </c>
      <c r="D3975" s="1" t="str">
        <f t="shared" si="669"/>
        <v>21:0085</v>
      </c>
      <c r="E3975" t="s">
        <v>16527</v>
      </c>
      <c r="F3975" t="s">
        <v>16528</v>
      </c>
      <c r="H3975">
        <v>56.9610494</v>
      </c>
      <c r="I3975">
        <v>-101.27473910000001</v>
      </c>
      <c r="J3975" s="1" t="str">
        <f t="shared" si="670"/>
        <v>NGR lake sediment grab sample</v>
      </c>
      <c r="K3975" s="1" t="str">
        <f t="shared" si="671"/>
        <v>&lt;177 micron (NGR)</v>
      </c>
      <c r="L3975">
        <v>1</v>
      </c>
      <c r="M3975" t="s">
        <v>230</v>
      </c>
      <c r="N3975">
        <v>18</v>
      </c>
      <c r="O3975" t="s">
        <v>1241</v>
      </c>
      <c r="P3975" t="s">
        <v>185</v>
      </c>
      <c r="Q3975" t="s">
        <v>136</v>
      </c>
      <c r="R3975" t="s">
        <v>79</v>
      </c>
      <c r="S3975" t="s">
        <v>37</v>
      </c>
      <c r="T3975" t="s">
        <v>40</v>
      </c>
      <c r="U3975" t="s">
        <v>3791</v>
      </c>
      <c r="V3975" t="s">
        <v>1343</v>
      </c>
      <c r="W3975" t="s">
        <v>40</v>
      </c>
      <c r="X3975" t="s">
        <v>70</v>
      </c>
      <c r="Y3975" t="s">
        <v>39</v>
      </c>
      <c r="Z3975" t="s">
        <v>135</v>
      </c>
      <c r="AA3975" t="s">
        <v>58</v>
      </c>
      <c r="AB3975" t="s">
        <v>46</v>
      </c>
      <c r="AC3975" t="s">
        <v>2271</v>
      </c>
      <c r="AD3975" t="s">
        <v>241</v>
      </c>
    </row>
    <row r="3976" spans="1:30" x14ac:dyDescent="0.3">
      <c r="A3976" t="s">
        <v>16529</v>
      </c>
      <c r="B3976" t="s">
        <v>16530</v>
      </c>
      <c r="C3976" s="1" t="str">
        <f t="shared" si="668"/>
        <v>21:0512</v>
      </c>
      <c r="D3976" s="1" t="str">
        <f t="shared" si="669"/>
        <v>21:0085</v>
      </c>
      <c r="E3976" t="s">
        <v>16531</v>
      </c>
      <c r="F3976" t="s">
        <v>16532</v>
      </c>
      <c r="H3976">
        <v>56.9558593</v>
      </c>
      <c r="I3976">
        <v>-101.1832745</v>
      </c>
      <c r="J3976" s="1" t="str">
        <f t="shared" si="670"/>
        <v>NGR lake sediment grab sample</v>
      </c>
      <c r="K3976" s="1" t="str">
        <f t="shared" si="671"/>
        <v>&lt;177 micron (NGR)</v>
      </c>
      <c r="L3976">
        <v>1</v>
      </c>
      <c r="M3976" t="s">
        <v>238</v>
      </c>
      <c r="N3976">
        <v>19</v>
      </c>
      <c r="O3976" t="s">
        <v>1900</v>
      </c>
      <c r="P3976" t="s">
        <v>67</v>
      </c>
      <c r="Q3976" t="s">
        <v>37</v>
      </c>
      <c r="R3976" t="s">
        <v>165</v>
      </c>
      <c r="S3976" t="s">
        <v>202</v>
      </c>
      <c r="T3976" t="s">
        <v>40</v>
      </c>
      <c r="U3976" t="s">
        <v>16533</v>
      </c>
      <c r="V3976" t="s">
        <v>484</v>
      </c>
      <c r="W3976" t="s">
        <v>40</v>
      </c>
      <c r="X3976" t="s">
        <v>70</v>
      </c>
      <c r="Y3976" t="s">
        <v>95</v>
      </c>
      <c r="Z3976" t="s">
        <v>204</v>
      </c>
      <c r="AA3976" t="s">
        <v>134</v>
      </c>
      <c r="AB3976" t="s">
        <v>293</v>
      </c>
      <c r="AC3976" t="s">
        <v>631</v>
      </c>
      <c r="AD3976" t="s">
        <v>1313</v>
      </c>
    </row>
    <row r="3977" spans="1:30" x14ac:dyDescent="0.3">
      <c r="A3977" t="s">
        <v>16534</v>
      </c>
      <c r="B3977" t="s">
        <v>16535</v>
      </c>
      <c r="C3977" s="1" t="str">
        <f t="shared" si="668"/>
        <v>21:0512</v>
      </c>
      <c r="D3977" s="1" t="str">
        <f t="shared" si="669"/>
        <v>21:0085</v>
      </c>
      <c r="E3977" t="s">
        <v>16536</v>
      </c>
      <c r="F3977" t="s">
        <v>16537</v>
      </c>
      <c r="H3977">
        <v>56.956960700000003</v>
      </c>
      <c r="I3977">
        <v>-101.1617767</v>
      </c>
      <c r="J3977" s="1" t="str">
        <f t="shared" si="670"/>
        <v>NGR lake sediment grab sample</v>
      </c>
      <c r="K3977" s="1" t="str">
        <f t="shared" si="671"/>
        <v>&lt;177 micron (NGR)</v>
      </c>
      <c r="L3977">
        <v>1</v>
      </c>
      <c r="M3977" t="s">
        <v>246</v>
      </c>
      <c r="N3977">
        <v>20</v>
      </c>
      <c r="O3977" t="s">
        <v>247</v>
      </c>
      <c r="P3977" t="s">
        <v>68</v>
      </c>
      <c r="Q3977" t="s">
        <v>95</v>
      </c>
      <c r="R3977" t="s">
        <v>131</v>
      </c>
      <c r="S3977" t="s">
        <v>37</v>
      </c>
      <c r="T3977" t="s">
        <v>40</v>
      </c>
      <c r="U3977" t="s">
        <v>48</v>
      </c>
      <c r="V3977" t="s">
        <v>179</v>
      </c>
      <c r="W3977" t="s">
        <v>40</v>
      </c>
      <c r="X3977" t="s">
        <v>179</v>
      </c>
      <c r="Y3977" t="s">
        <v>95</v>
      </c>
      <c r="Z3977" t="s">
        <v>185</v>
      </c>
      <c r="AA3977" t="s">
        <v>67</v>
      </c>
      <c r="AB3977" t="s">
        <v>39</v>
      </c>
      <c r="AC3977" t="s">
        <v>339</v>
      </c>
      <c r="AD3977" t="s">
        <v>1477</v>
      </c>
    </row>
    <row r="3978" spans="1:30" x14ac:dyDescent="0.3">
      <c r="A3978" t="s">
        <v>16538</v>
      </c>
      <c r="B3978" t="s">
        <v>16539</v>
      </c>
      <c r="C3978" s="1" t="str">
        <f t="shared" si="668"/>
        <v>21:0512</v>
      </c>
      <c r="D3978" s="1" t="str">
        <f t="shared" si="669"/>
        <v>21:0085</v>
      </c>
      <c r="E3978" t="s">
        <v>16540</v>
      </c>
      <c r="F3978" t="s">
        <v>16541</v>
      </c>
      <c r="H3978">
        <v>56.854027299999998</v>
      </c>
      <c r="I3978">
        <v>-101.1333667</v>
      </c>
      <c r="J3978" s="1" t="str">
        <f t="shared" si="670"/>
        <v>NGR lake sediment grab sample</v>
      </c>
      <c r="K3978" s="1" t="str">
        <f t="shared" si="671"/>
        <v>&lt;177 micron (NGR)</v>
      </c>
      <c r="L3978">
        <v>2</v>
      </c>
      <c r="M3978" t="s">
        <v>34</v>
      </c>
      <c r="N3978">
        <v>21</v>
      </c>
      <c r="O3978" t="s">
        <v>241</v>
      </c>
      <c r="P3978" t="s">
        <v>256</v>
      </c>
      <c r="Q3978" t="s">
        <v>95</v>
      </c>
      <c r="R3978" t="s">
        <v>256</v>
      </c>
      <c r="S3978" t="s">
        <v>185</v>
      </c>
      <c r="T3978" t="s">
        <v>40</v>
      </c>
      <c r="U3978" t="s">
        <v>16542</v>
      </c>
      <c r="V3978" t="s">
        <v>1044</v>
      </c>
      <c r="W3978" t="s">
        <v>40</v>
      </c>
      <c r="X3978" t="s">
        <v>70</v>
      </c>
      <c r="Y3978" t="s">
        <v>55</v>
      </c>
      <c r="Z3978" t="s">
        <v>135</v>
      </c>
      <c r="AA3978" t="s">
        <v>214</v>
      </c>
      <c r="AB3978" t="s">
        <v>165</v>
      </c>
      <c r="AC3978" t="s">
        <v>1402</v>
      </c>
      <c r="AD3978" t="s">
        <v>137</v>
      </c>
    </row>
    <row r="3979" spans="1:30" hidden="1" x14ac:dyDescent="0.3">
      <c r="A3979" t="s">
        <v>16543</v>
      </c>
      <c r="B3979" t="s">
        <v>16544</v>
      </c>
      <c r="C3979" s="1" t="str">
        <f t="shared" si="668"/>
        <v>21:0512</v>
      </c>
      <c r="D3979" s="1" t="str">
        <f>HYPERLINK("http://geochem.nrcan.gc.ca/cdogs/content/svy/svy_e.htm", "")</f>
        <v/>
      </c>
      <c r="G3979" s="1" t="str">
        <f>HYPERLINK("http://geochem.nrcan.gc.ca/cdogs/content/cr_/cr_00055_e.htm", "55")</f>
        <v>55</v>
      </c>
      <c r="J3979" t="s">
        <v>161</v>
      </c>
      <c r="K3979" t="s">
        <v>162</v>
      </c>
      <c r="L3979">
        <v>2</v>
      </c>
      <c r="M3979" t="s">
        <v>163</v>
      </c>
      <c r="N3979">
        <v>22</v>
      </c>
      <c r="O3979" t="s">
        <v>510</v>
      </c>
      <c r="P3979" t="s">
        <v>130</v>
      </c>
      <c r="Q3979" t="s">
        <v>37</v>
      </c>
      <c r="R3979" t="s">
        <v>130</v>
      </c>
      <c r="S3979" t="s">
        <v>68</v>
      </c>
      <c r="T3979" t="s">
        <v>40</v>
      </c>
      <c r="U3979" t="s">
        <v>4183</v>
      </c>
      <c r="V3979" t="s">
        <v>167</v>
      </c>
      <c r="W3979" t="s">
        <v>40</v>
      </c>
      <c r="X3979" t="s">
        <v>740</v>
      </c>
      <c r="Y3979" t="s">
        <v>37</v>
      </c>
      <c r="Z3979" t="s">
        <v>164</v>
      </c>
      <c r="AA3979" t="s">
        <v>214</v>
      </c>
      <c r="AB3979" t="s">
        <v>204</v>
      </c>
      <c r="AC3979" t="s">
        <v>901</v>
      </c>
      <c r="AD3979" t="s">
        <v>1477</v>
      </c>
    </row>
    <row r="3980" spans="1:30" x14ac:dyDescent="0.3">
      <c r="A3980" t="s">
        <v>16545</v>
      </c>
      <c r="B3980" t="s">
        <v>16546</v>
      </c>
      <c r="C3980" s="1" t="str">
        <f t="shared" si="668"/>
        <v>21:0512</v>
      </c>
      <c r="D3980" s="1" t="str">
        <f t="shared" ref="D3980:D4012" si="672">HYPERLINK("http://geochem.nrcan.gc.ca/cdogs/content/svy/svy210085_e.htm", "21:0085")</f>
        <v>21:0085</v>
      </c>
      <c r="E3980" t="s">
        <v>16540</v>
      </c>
      <c r="F3980" t="s">
        <v>16547</v>
      </c>
      <c r="H3980">
        <v>56.854027299999998</v>
      </c>
      <c r="I3980">
        <v>-101.1333667</v>
      </c>
      <c r="J3980" s="1" t="str">
        <f t="shared" ref="J3980:J4012" si="673">HYPERLINK("http://geochem.nrcan.gc.ca/cdogs/content/kwd/kwd020027_e.htm", "NGR lake sediment grab sample")</f>
        <v>NGR lake sediment grab sample</v>
      </c>
      <c r="K3980" s="1" t="str">
        <f t="shared" ref="K3980:K4012" si="674">HYPERLINK("http://geochem.nrcan.gc.ca/cdogs/content/kwd/kwd080006_e.htm", "&lt;177 micron (NGR)")</f>
        <v>&lt;177 micron (NGR)</v>
      </c>
      <c r="L3980">
        <v>2</v>
      </c>
      <c r="M3980" t="s">
        <v>52</v>
      </c>
      <c r="N3980">
        <v>23</v>
      </c>
      <c r="O3980" t="s">
        <v>864</v>
      </c>
      <c r="P3980" t="s">
        <v>67</v>
      </c>
      <c r="Q3980" t="s">
        <v>95</v>
      </c>
      <c r="R3980" t="s">
        <v>145</v>
      </c>
      <c r="S3980" t="s">
        <v>193</v>
      </c>
      <c r="T3980" t="s">
        <v>40</v>
      </c>
      <c r="U3980" t="s">
        <v>16548</v>
      </c>
      <c r="V3980" t="s">
        <v>804</v>
      </c>
      <c r="W3980" t="s">
        <v>40</v>
      </c>
      <c r="X3980" t="s">
        <v>39</v>
      </c>
      <c r="Y3980" t="s">
        <v>55</v>
      </c>
      <c r="Z3980" t="s">
        <v>263</v>
      </c>
      <c r="AA3980" t="s">
        <v>135</v>
      </c>
      <c r="AB3980" t="s">
        <v>777</v>
      </c>
      <c r="AC3980" t="s">
        <v>339</v>
      </c>
      <c r="AD3980" t="s">
        <v>1060</v>
      </c>
    </row>
    <row r="3981" spans="1:30" x14ac:dyDescent="0.3">
      <c r="A3981" t="s">
        <v>16549</v>
      </c>
      <c r="B3981" t="s">
        <v>16550</v>
      </c>
      <c r="C3981" s="1" t="str">
        <f t="shared" si="668"/>
        <v>21:0512</v>
      </c>
      <c r="D3981" s="1" t="str">
        <f t="shared" si="672"/>
        <v>21:0085</v>
      </c>
      <c r="E3981" t="s">
        <v>16540</v>
      </c>
      <c r="F3981" t="s">
        <v>16551</v>
      </c>
      <c r="H3981">
        <v>56.854027299999998</v>
      </c>
      <c r="I3981">
        <v>-101.1333667</v>
      </c>
      <c r="J3981" s="1" t="str">
        <f t="shared" si="673"/>
        <v>NGR lake sediment grab sample</v>
      </c>
      <c r="K3981" s="1" t="str">
        <f t="shared" si="674"/>
        <v>&lt;177 micron (NGR)</v>
      </c>
      <c r="L3981">
        <v>2</v>
      </c>
      <c r="M3981" t="s">
        <v>65</v>
      </c>
      <c r="N3981">
        <v>24</v>
      </c>
      <c r="O3981" t="s">
        <v>5561</v>
      </c>
      <c r="P3981" t="s">
        <v>164</v>
      </c>
      <c r="Q3981" t="s">
        <v>95</v>
      </c>
      <c r="R3981" t="s">
        <v>169</v>
      </c>
      <c r="S3981" t="s">
        <v>185</v>
      </c>
      <c r="T3981" t="s">
        <v>40</v>
      </c>
      <c r="U3981" t="s">
        <v>15862</v>
      </c>
      <c r="V3981" t="s">
        <v>5459</v>
      </c>
      <c r="W3981" t="s">
        <v>40</v>
      </c>
      <c r="X3981" t="s">
        <v>70</v>
      </c>
      <c r="Y3981" t="s">
        <v>55</v>
      </c>
      <c r="Z3981" t="s">
        <v>135</v>
      </c>
      <c r="AA3981" t="s">
        <v>135</v>
      </c>
      <c r="AB3981" t="s">
        <v>215</v>
      </c>
      <c r="AC3981" t="s">
        <v>121</v>
      </c>
      <c r="AD3981" t="s">
        <v>137</v>
      </c>
    </row>
    <row r="3982" spans="1:30" x14ac:dyDescent="0.3">
      <c r="A3982" t="s">
        <v>16552</v>
      </c>
      <c r="B3982" t="s">
        <v>16553</v>
      </c>
      <c r="C3982" s="1" t="str">
        <f t="shared" si="668"/>
        <v>21:0512</v>
      </c>
      <c r="D3982" s="1" t="str">
        <f t="shared" si="672"/>
        <v>21:0085</v>
      </c>
      <c r="E3982" t="s">
        <v>16554</v>
      </c>
      <c r="F3982" t="s">
        <v>16555</v>
      </c>
      <c r="H3982">
        <v>56.867545999999997</v>
      </c>
      <c r="I3982">
        <v>-101.15357969999999</v>
      </c>
      <c r="J3982" s="1" t="str">
        <f t="shared" si="673"/>
        <v>NGR lake sediment grab sample</v>
      </c>
      <c r="K3982" s="1" t="str">
        <f t="shared" si="674"/>
        <v>&lt;177 micron (NGR)</v>
      </c>
      <c r="L3982">
        <v>2</v>
      </c>
      <c r="M3982" t="s">
        <v>76</v>
      </c>
      <c r="N3982">
        <v>25</v>
      </c>
      <c r="O3982" t="s">
        <v>45</v>
      </c>
      <c r="P3982" t="s">
        <v>193</v>
      </c>
      <c r="Q3982" t="s">
        <v>39</v>
      </c>
      <c r="R3982" t="s">
        <v>67</v>
      </c>
      <c r="S3982" t="s">
        <v>92</v>
      </c>
      <c r="T3982" t="s">
        <v>40</v>
      </c>
      <c r="U3982" t="s">
        <v>438</v>
      </c>
      <c r="V3982" t="s">
        <v>740</v>
      </c>
      <c r="W3982" t="s">
        <v>40</v>
      </c>
      <c r="X3982" t="s">
        <v>179</v>
      </c>
      <c r="Y3982" t="s">
        <v>39</v>
      </c>
      <c r="Z3982" t="s">
        <v>67</v>
      </c>
      <c r="AA3982" t="s">
        <v>135</v>
      </c>
      <c r="AB3982" t="s">
        <v>874</v>
      </c>
      <c r="AC3982" t="s">
        <v>947</v>
      </c>
      <c r="AD3982" t="s">
        <v>122</v>
      </c>
    </row>
    <row r="3983" spans="1:30" x14ac:dyDescent="0.3">
      <c r="A3983" t="s">
        <v>16556</v>
      </c>
      <c r="B3983" t="s">
        <v>16557</v>
      </c>
      <c r="C3983" s="1" t="str">
        <f t="shared" si="668"/>
        <v>21:0512</v>
      </c>
      <c r="D3983" s="1" t="str">
        <f t="shared" si="672"/>
        <v>21:0085</v>
      </c>
      <c r="E3983" t="s">
        <v>16558</v>
      </c>
      <c r="F3983" t="s">
        <v>16559</v>
      </c>
      <c r="H3983">
        <v>56.889813199999999</v>
      </c>
      <c r="I3983">
        <v>-101.1577829</v>
      </c>
      <c r="J3983" s="1" t="str">
        <f t="shared" si="673"/>
        <v>NGR lake sediment grab sample</v>
      </c>
      <c r="K3983" s="1" t="str">
        <f t="shared" si="674"/>
        <v>&lt;177 micron (NGR)</v>
      </c>
      <c r="L3983">
        <v>2</v>
      </c>
      <c r="M3983" t="s">
        <v>91</v>
      </c>
      <c r="N3983">
        <v>26</v>
      </c>
      <c r="O3983" t="s">
        <v>1871</v>
      </c>
      <c r="P3983" t="s">
        <v>276</v>
      </c>
      <c r="Q3983" t="s">
        <v>95</v>
      </c>
      <c r="R3983" t="s">
        <v>176</v>
      </c>
      <c r="S3983" t="s">
        <v>38</v>
      </c>
      <c r="T3983" t="s">
        <v>40</v>
      </c>
      <c r="U3983" t="s">
        <v>3375</v>
      </c>
      <c r="V3983" t="s">
        <v>901</v>
      </c>
      <c r="W3983" t="s">
        <v>117</v>
      </c>
      <c r="X3983" t="s">
        <v>179</v>
      </c>
      <c r="Y3983" t="s">
        <v>95</v>
      </c>
      <c r="Z3983" t="s">
        <v>153</v>
      </c>
      <c r="AA3983" t="s">
        <v>135</v>
      </c>
      <c r="AB3983" t="s">
        <v>16560</v>
      </c>
      <c r="AC3983" t="s">
        <v>714</v>
      </c>
      <c r="AD3983" t="s">
        <v>392</v>
      </c>
    </row>
    <row r="3984" spans="1:30" x14ac:dyDescent="0.3">
      <c r="A3984" t="s">
        <v>16561</v>
      </c>
      <c r="B3984" t="s">
        <v>16562</v>
      </c>
      <c r="C3984" s="1" t="str">
        <f t="shared" si="668"/>
        <v>21:0512</v>
      </c>
      <c r="D3984" s="1" t="str">
        <f t="shared" si="672"/>
        <v>21:0085</v>
      </c>
      <c r="E3984" t="s">
        <v>16563</v>
      </c>
      <c r="F3984" t="s">
        <v>16564</v>
      </c>
      <c r="H3984">
        <v>56.908834499999998</v>
      </c>
      <c r="I3984">
        <v>-101.1521947</v>
      </c>
      <c r="J3984" s="1" t="str">
        <f t="shared" si="673"/>
        <v>NGR lake sediment grab sample</v>
      </c>
      <c r="K3984" s="1" t="str">
        <f t="shared" si="674"/>
        <v>&lt;177 micron (NGR)</v>
      </c>
      <c r="L3984">
        <v>2</v>
      </c>
      <c r="M3984" t="s">
        <v>102</v>
      </c>
      <c r="N3984">
        <v>27</v>
      </c>
      <c r="O3984" t="s">
        <v>258</v>
      </c>
      <c r="P3984" t="s">
        <v>145</v>
      </c>
      <c r="Q3984" t="s">
        <v>39</v>
      </c>
      <c r="R3984" t="s">
        <v>185</v>
      </c>
      <c r="S3984" t="s">
        <v>38</v>
      </c>
      <c r="T3984" t="s">
        <v>40</v>
      </c>
      <c r="U3984" t="s">
        <v>3987</v>
      </c>
      <c r="V3984" t="s">
        <v>47</v>
      </c>
      <c r="W3984" t="s">
        <v>194</v>
      </c>
      <c r="X3984" t="s">
        <v>179</v>
      </c>
      <c r="Y3984" t="s">
        <v>39</v>
      </c>
      <c r="Z3984" t="s">
        <v>67</v>
      </c>
      <c r="AA3984" t="s">
        <v>214</v>
      </c>
      <c r="AB3984" t="s">
        <v>16565</v>
      </c>
      <c r="AC3984" t="s">
        <v>70</v>
      </c>
      <c r="AD3984" t="s">
        <v>241</v>
      </c>
    </row>
    <row r="3985" spans="1:30" x14ac:dyDescent="0.3">
      <c r="A3985" t="s">
        <v>16566</v>
      </c>
      <c r="B3985" t="s">
        <v>16567</v>
      </c>
      <c r="C3985" s="1" t="str">
        <f t="shared" si="668"/>
        <v>21:0512</v>
      </c>
      <c r="D3985" s="1" t="str">
        <f t="shared" si="672"/>
        <v>21:0085</v>
      </c>
      <c r="E3985" t="s">
        <v>16568</v>
      </c>
      <c r="F3985" t="s">
        <v>16569</v>
      </c>
      <c r="H3985">
        <v>56.914964900000001</v>
      </c>
      <c r="I3985">
        <v>-101.1893312</v>
      </c>
      <c r="J3985" s="1" t="str">
        <f t="shared" si="673"/>
        <v>NGR lake sediment grab sample</v>
      </c>
      <c r="K3985" s="1" t="str">
        <f t="shared" si="674"/>
        <v>&lt;177 micron (NGR)</v>
      </c>
      <c r="L3985">
        <v>2</v>
      </c>
      <c r="M3985" t="s">
        <v>113</v>
      </c>
      <c r="N3985">
        <v>28</v>
      </c>
      <c r="O3985" t="s">
        <v>69</v>
      </c>
      <c r="P3985" t="s">
        <v>145</v>
      </c>
      <c r="Q3985" t="s">
        <v>136</v>
      </c>
      <c r="R3985" t="s">
        <v>134</v>
      </c>
      <c r="S3985" t="s">
        <v>119</v>
      </c>
      <c r="T3985" t="s">
        <v>40</v>
      </c>
      <c r="U3985" t="s">
        <v>2717</v>
      </c>
      <c r="V3985" t="s">
        <v>1337</v>
      </c>
      <c r="W3985" t="s">
        <v>40</v>
      </c>
      <c r="X3985" t="s">
        <v>39</v>
      </c>
      <c r="Y3985" t="s">
        <v>95</v>
      </c>
      <c r="Z3985" t="s">
        <v>263</v>
      </c>
      <c r="AA3985" t="s">
        <v>134</v>
      </c>
      <c r="AB3985" t="s">
        <v>1736</v>
      </c>
      <c r="AC3985" t="s">
        <v>1181</v>
      </c>
      <c r="AD3985" t="s">
        <v>4370</v>
      </c>
    </row>
    <row r="3986" spans="1:30" x14ac:dyDescent="0.3">
      <c r="A3986" t="s">
        <v>16570</v>
      </c>
      <c r="B3986" t="s">
        <v>16571</v>
      </c>
      <c r="C3986" s="1" t="str">
        <f t="shared" si="668"/>
        <v>21:0512</v>
      </c>
      <c r="D3986" s="1" t="str">
        <f t="shared" si="672"/>
        <v>21:0085</v>
      </c>
      <c r="E3986" t="s">
        <v>16572</v>
      </c>
      <c r="F3986" t="s">
        <v>16573</v>
      </c>
      <c r="H3986">
        <v>56.940209000000003</v>
      </c>
      <c r="I3986">
        <v>-101.1851218</v>
      </c>
      <c r="J3986" s="1" t="str">
        <f t="shared" si="673"/>
        <v>NGR lake sediment grab sample</v>
      </c>
      <c r="K3986" s="1" t="str">
        <f t="shared" si="674"/>
        <v>&lt;177 micron (NGR)</v>
      </c>
      <c r="L3986">
        <v>2</v>
      </c>
      <c r="M3986" t="s">
        <v>127</v>
      </c>
      <c r="N3986">
        <v>29</v>
      </c>
      <c r="O3986" t="s">
        <v>409</v>
      </c>
      <c r="P3986" t="s">
        <v>130</v>
      </c>
      <c r="Q3986" t="s">
        <v>55</v>
      </c>
      <c r="R3986" t="s">
        <v>256</v>
      </c>
      <c r="S3986" t="s">
        <v>176</v>
      </c>
      <c r="T3986" t="s">
        <v>40</v>
      </c>
      <c r="U3986" t="s">
        <v>14433</v>
      </c>
      <c r="V3986" t="s">
        <v>202</v>
      </c>
      <c r="W3986" t="s">
        <v>40</v>
      </c>
      <c r="X3986" t="s">
        <v>179</v>
      </c>
      <c r="Y3986" t="s">
        <v>39</v>
      </c>
      <c r="Z3986" t="s">
        <v>135</v>
      </c>
      <c r="AA3986" t="s">
        <v>214</v>
      </c>
      <c r="AB3986" t="s">
        <v>777</v>
      </c>
      <c r="AC3986" t="s">
        <v>352</v>
      </c>
      <c r="AD3986" t="s">
        <v>1529</v>
      </c>
    </row>
    <row r="3987" spans="1:30" x14ac:dyDescent="0.3">
      <c r="A3987" t="s">
        <v>16574</v>
      </c>
      <c r="B3987" t="s">
        <v>16575</v>
      </c>
      <c r="C3987" s="1" t="str">
        <f t="shared" si="668"/>
        <v>21:0512</v>
      </c>
      <c r="D3987" s="1" t="str">
        <f t="shared" si="672"/>
        <v>21:0085</v>
      </c>
      <c r="E3987" t="s">
        <v>16576</v>
      </c>
      <c r="F3987" t="s">
        <v>16577</v>
      </c>
      <c r="H3987">
        <v>56.927851099999998</v>
      </c>
      <c r="I3987">
        <v>-101.2520438</v>
      </c>
      <c r="J3987" s="1" t="str">
        <f t="shared" si="673"/>
        <v>NGR lake sediment grab sample</v>
      </c>
      <c r="K3987" s="1" t="str">
        <f t="shared" si="674"/>
        <v>&lt;177 micron (NGR)</v>
      </c>
      <c r="L3987">
        <v>2</v>
      </c>
      <c r="M3987" t="s">
        <v>142</v>
      </c>
      <c r="N3987">
        <v>30</v>
      </c>
      <c r="O3987" t="s">
        <v>1241</v>
      </c>
      <c r="P3987" t="s">
        <v>193</v>
      </c>
      <c r="Q3987" t="s">
        <v>95</v>
      </c>
      <c r="R3987" t="s">
        <v>193</v>
      </c>
      <c r="S3987" t="s">
        <v>131</v>
      </c>
      <c r="T3987" t="s">
        <v>40</v>
      </c>
      <c r="U3987" t="s">
        <v>4123</v>
      </c>
      <c r="V3987" t="s">
        <v>2271</v>
      </c>
      <c r="W3987" t="s">
        <v>40</v>
      </c>
      <c r="X3987" t="s">
        <v>179</v>
      </c>
      <c r="Y3987" t="s">
        <v>39</v>
      </c>
      <c r="Z3987" t="s">
        <v>67</v>
      </c>
      <c r="AA3987" t="s">
        <v>214</v>
      </c>
      <c r="AB3987" t="s">
        <v>8655</v>
      </c>
      <c r="AC3987" t="s">
        <v>2776</v>
      </c>
      <c r="AD3987" t="s">
        <v>86</v>
      </c>
    </row>
    <row r="3988" spans="1:30" x14ac:dyDescent="0.3">
      <c r="A3988" t="s">
        <v>16578</v>
      </c>
      <c r="B3988" t="s">
        <v>16579</v>
      </c>
      <c r="C3988" s="1" t="str">
        <f t="shared" si="668"/>
        <v>21:0512</v>
      </c>
      <c r="D3988" s="1" t="str">
        <f t="shared" si="672"/>
        <v>21:0085</v>
      </c>
      <c r="E3988" t="s">
        <v>16580</v>
      </c>
      <c r="F3988" t="s">
        <v>16581</v>
      </c>
      <c r="H3988">
        <v>56.942299400000003</v>
      </c>
      <c r="I3988">
        <v>-101.2531448</v>
      </c>
      <c r="J3988" s="1" t="str">
        <f t="shared" si="673"/>
        <v>NGR lake sediment grab sample</v>
      </c>
      <c r="K3988" s="1" t="str">
        <f t="shared" si="674"/>
        <v>&lt;177 micron (NGR)</v>
      </c>
      <c r="L3988">
        <v>2</v>
      </c>
      <c r="M3988" t="s">
        <v>150</v>
      </c>
      <c r="N3988">
        <v>31</v>
      </c>
      <c r="O3988" t="s">
        <v>314</v>
      </c>
      <c r="P3988" t="s">
        <v>232</v>
      </c>
      <c r="Q3988" t="s">
        <v>95</v>
      </c>
      <c r="R3988" t="s">
        <v>169</v>
      </c>
      <c r="S3988" t="s">
        <v>38</v>
      </c>
      <c r="T3988" t="s">
        <v>40</v>
      </c>
      <c r="U3988" t="s">
        <v>16582</v>
      </c>
      <c r="V3988" t="s">
        <v>81</v>
      </c>
      <c r="W3988" t="s">
        <v>40</v>
      </c>
      <c r="X3988" t="s">
        <v>179</v>
      </c>
      <c r="Y3988" t="s">
        <v>55</v>
      </c>
      <c r="Z3988" t="s">
        <v>263</v>
      </c>
      <c r="AA3988" t="s">
        <v>258</v>
      </c>
      <c r="AB3988" t="s">
        <v>315</v>
      </c>
      <c r="AC3988" t="s">
        <v>604</v>
      </c>
      <c r="AD3988" t="s">
        <v>86</v>
      </c>
    </row>
    <row r="3989" spans="1:30" x14ac:dyDescent="0.3">
      <c r="A3989" t="s">
        <v>16583</v>
      </c>
      <c r="B3989" t="s">
        <v>16584</v>
      </c>
      <c r="C3989" s="1" t="str">
        <f t="shared" si="668"/>
        <v>21:0512</v>
      </c>
      <c r="D3989" s="1" t="str">
        <f t="shared" si="672"/>
        <v>21:0085</v>
      </c>
      <c r="E3989" t="s">
        <v>16585</v>
      </c>
      <c r="F3989" t="s">
        <v>16586</v>
      </c>
      <c r="H3989">
        <v>56.9382874</v>
      </c>
      <c r="I3989">
        <v>-101.32260530000001</v>
      </c>
      <c r="J3989" s="1" t="str">
        <f t="shared" si="673"/>
        <v>NGR lake sediment grab sample</v>
      </c>
      <c r="K3989" s="1" t="str">
        <f t="shared" si="674"/>
        <v>&lt;177 micron (NGR)</v>
      </c>
      <c r="L3989">
        <v>2</v>
      </c>
      <c r="M3989" t="s">
        <v>175</v>
      </c>
      <c r="N3989">
        <v>32</v>
      </c>
      <c r="O3989" t="s">
        <v>53</v>
      </c>
      <c r="P3989" t="s">
        <v>202</v>
      </c>
      <c r="Q3989" t="s">
        <v>95</v>
      </c>
      <c r="R3989" t="s">
        <v>92</v>
      </c>
      <c r="S3989" t="s">
        <v>37</v>
      </c>
      <c r="T3989" t="s">
        <v>40</v>
      </c>
      <c r="U3989" t="s">
        <v>45</v>
      </c>
      <c r="V3989" t="s">
        <v>57</v>
      </c>
      <c r="W3989" t="s">
        <v>40</v>
      </c>
      <c r="X3989" t="s">
        <v>43</v>
      </c>
      <c r="Y3989" t="s">
        <v>55</v>
      </c>
      <c r="Z3989" t="s">
        <v>153</v>
      </c>
      <c r="AA3989" t="s">
        <v>204</v>
      </c>
      <c r="AB3989" t="s">
        <v>952</v>
      </c>
      <c r="AC3989" t="s">
        <v>1069</v>
      </c>
      <c r="AD3989" t="s">
        <v>83</v>
      </c>
    </row>
    <row r="3990" spans="1:30" x14ac:dyDescent="0.3">
      <c r="A3990" t="s">
        <v>16587</v>
      </c>
      <c r="B3990" t="s">
        <v>16588</v>
      </c>
      <c r="C3990" s="1" t="str">
        <f t="shared" si="668"/>
        <v>21:0512</v>
      </c>
      <c r="D3990" s="1" t="str">
        <f t="shared" si="672"/>
        <v>21:0085</v>
      </c>
      <c r="E3990" t="s">
        <v>16589</v>
      </c>
      <c r="F3990" t="s">
        <v>16590</v>
      </c>
      <c r="H3990">
        <v>56.938906199999998</v>
      </c>
      <c r="I3990">
        <v>-101.3771745</v>
      </c>
      <c r="J3990" s="1" t="str">
        <f t="shared" si="673"/>
        <v>NGR lake sediment grab sample</v>
      </c>
      <c r="K3990" s="1" t="str">
        <f t="shared" si="674"/>
        <v>&lt;177 micron (NGR)</v>
      </c>
      <c r="L3990">
        <v>2</v>
      </c>
      <c r="M3990" t="s">
        <v>184</v>
      </c>
      <c r="N3990">
        <v>33</v>
      </c>
      <c r="O3990" t="s">
        <v>135</v>
      </c>
      <c r="P3990" t="s">
        <v>79</v>
      </c>
      <c r="Q3990" t="s">
        <v>95</v>
      </c>
      <c r="R3990" t="s">
        <v>68</v>
      </c>
      <c r="S3990" t="s">
        <v>55</v>
      </c>
      <c r="T3990" t="s">
        <v>40</v>
      </c>
      <c r="U3990" t="s">
        <v>6627</v>
      </c>
      <c r="V3990" t="s">
        <v>565</v>
      </c>
      <c r="W3990" t="s">
        <v>194</v>
      </c>
      <c r="X3990" t="s">
        <v>179</v>
      </c>
      <c r="Y3990" t="s">
        <v>95</v>
      </c>
      <c r="Z3990" t="s">
        <v>185</v>
      </c>
      <c r="AA3990" t="s">
        <v>214</v>
      </c>
      <c r="AB3990" t="s">
        <v>597</v>
      </c>
      <c r="AC3990" t="s">
        <v>818</v>
      </c>
      <c r="AD3990" t="s">
        <v>61</v>
      </c>
    </row>
    <row r="3991" spans="1:30" x14ac:dyDescent="0.3">
      <c r="A3991" t="s">
        <v>16591</v>
      </c>
      <c r="B3991" t="s">
        <v>16592</v>
      </c>
      <c r="C3991" s="1" t="str">
        <f t="shared" si="668"/>
        <v>21:0512</v>
      </c>
      <c r="D3991" s="1" t="str">
        <f t="shared" si="672"/>
        <v>21:0085</v>
      </c>
      <c r="E3991" t="s">
        <v>16593</v>
      </c>
      <c r="F3991" t="s">
        <v>16594</v>
      </c>
      <c r="H3991">
        <v>56.945801400000001</v>
      </c>
      <c r="I3991">
        <v>-101.40384</v>
      </c>
      <c r="J3991" s="1" t="str">
        <f t="shared" si="673"/>
        <v>NGR lake sediment grab sample</v>
      </c>
      <c r="K3991" s="1" t="str">
        <f t="shared" si="674"/>
        <v>&lt;177 micron (NGR)</v>
      </c>
      <c r="L3991">
        <v>2</v>
      </c>
      <c r="M3991" t="s">
        <v>191</v>
      </c>
      <c r="N3991">
        <v>34</v>
      </c>
      <c r="O3991" t="s">
        <v>329</v>
      </c>
      <c r="P3991" t="s">
        <v>119</v>
      </c>
      <c r="Q3991" t="s">
        <v>95</v>
      </c>
      <c r="R3991" t="s">
        <v>202</v>
      </c>
      <c r="S3991" t="s">
        <v>39</v>
      </c>
      <c r="T3991" t="s">
        <v>40</v>
      </c>
      <c r="U3991" t="s">
        <v>258</v>
      </c>
      <c r="V3991" t="s">
        <v>94</v>
      </c>
      <c r="W3991" t="s">
        <v>40</v>
      </c>
      <c r="X3991" t="s">
        <v>179</v>
      </c>
      <c r="Y3991" t="s">
        <v>95</v>
      </c>
      <c r="Z3991" t="s">
        <v>2369</v>
      </c>
      <c r="AA3991" t="s">
        <v>135</v>
      </c>
      <c r="AB3991" t="s">
        <v>16595</v>
      </c>
      <c r="AC3991" t="s">
        <v>5459</v>
      </c>
      <c r="AD3991" t="s">
        <v>409</v>
      </c>
    </row>
    <row r="3992" spans="1:30" x14ac:dyDescent="0.3">
      <c r="A3992" t="s">
        <v>16596</v>
      </c>
      <c r="B3992" t="s">
        <v>16597</v>
      </c>
      <c r="C3992" s="1" t="str">
        <f t="shared" si="668"/>
        <v>21:0512</v>
      </c>
      <c r="D3992" s="1" t="str">
        <f t="shared" si="672"/>
        <v>21:0085</v>
      </c>
      <c r="E3992" t="s">
        <v>16598</v>
      </c>
      <c r="F3992" t="s">
        <v>16599</v>
      </c>
      <c r="H3992">
        <v>56.9968431</v>
      </c>
      <c r="I3992">
        <v>-101.9844738</v>
      </c>
      <c r="J3992" s="1" t="str">
        <f t="shared" si="673"/>
        <v>NGR lake sediment grab sample</v>
      </c>
      <c r="K3992" s="1" t="str">
        <f t="shared" si="674"/>
        <v>&lt;177 micron (NGR)</v>
      </c>
      <c r="L3992">
        <v>2</v>
      </c>
      <c r="M3992" t="s">
        <v>201</v>
      </c>
      <c r="N3992">
        <v>35</v>
      </c>
      <c r="O3992" t="s">
        <v>105</v>
      </c>
      <c r="P3992" t="s">
        <v>67</v>
      </c>
      <c r="Q3992" t="s">
        <v>39</v>
      </c>
      <c r="R3992" t="s">
        <v>169</v>
      </c>
      <c r="S3992" t="s">
        <v>119</v>
      </c>
      <c r="T3992" t="s">
        <v>40</v>
      </c>
      <c r="U3992" t="s">
        <v>16600</v>
      </c>
      <c r="V3992" t="s">
        <v>131</v>
      </c>
      <c r="W3992" t="s">
        <v>40</v>
      </c>
      <c r="X3992" t="s">
        <v>39</v>
      </c>
      <c r="Y3992" t="s">
        <v>37</v>
      </c>
      <c r="Z3992" t="s">
        <v>204</v>
      </c>
      <c r="AA3992" t="s">
        <v>135</v>
      </c>
      <c r="AB3992" t="s">
        <v>1512</v>
      </c>
      <c r="AC3992" t="s">
        <v>38</v>
      </c>
      <c r="AD3992" t="s">
        <v>1477</v>
      </c>
    </row>
    <row r="3993" spans="1:30" x14ac:dyDescent="0.3">
      <c r="A3993" t="s">
        <v>16601</v>
      </c>
      <c r="B3993" t="s">
        <v>16602</v>
      </c>
      <c r="C3993" s="1" t="str">
        <f t="shared" si="668"/>
        <v>21:0512</v>
      </c>
      <c r="D3993" s="1" t="str">
        <f t="shared" si="672"/>
        <v>21:0085</v>
      </c>
      <c r="E3993" t="s">
        <v>16603</v>
      </c>
      <c r="F3993" t="s">
        <v>16604</v>
      </c>
      <c r="H3993">
        <v>56.985445900000002</v>
      </c>
      <c r="I3993">
        <v>-101.9419894</v>
      </c>
      <c r="J3993" s="1" t="str">
        <f t="shared" si="673"/>
        <v>NGR lake sediment grab sample</v>
      </c>
      <c r="K3993" s="1" t="str">
        <f t="shared" si="674"/>
        <v>&lt;177 micron (NGR)</v>
      </c>
      <c r="L3993">
        <v>2</v>
      </c>
      <c r="M3993" t="s">
        <v>210</v>
      </c>
      <c r="N3993">
        <v>36</v>
      </c>
      <c r="O3993" t="s">
        <v>492</v>
      </c>
      <c r="P3993" t="s">
        <v>176</v>
      </c>
      <c r="Q3993" t="s">
        <v>39</v>
      </c>
      <c r="R3993" t="s">
        <v>54</v>
      </c>
      <c r="S3993" t="s">
        <v>130</v>
      </c>
      <c r="T3993" t="s">
        <v>40</v>
      </c>
      <c r="U3993" t="s">
        <v>15538</v>
      </c>
      <c r="V3993" t="s">
        <v>631</v>
      </c>
      <c r="W3993" t="s">
        <v>40</v>
      </c>
      <c r="X3993" t="s">
        <v>179</v>
      </c>
      <c r="Y3993" t="s">
        <v>39</v>
      </c>
      <c r="Z3993" t="s">
        <v>204</v>
      </c>
      <c r="AA3993" t="s">
        <v>204</v>
      </c>
      <c r="AB3993" t="s">
        <v>2513</v>
      </c>
      <c r="AC3993" t="s">
        <v>583</v>
      </c>
      <c r="AD3993" t="s">
        <v>354</v>
      </c>
    </row>
    <row r="3994" spans="1:30" x14ac:dyDescent="0.3">
      <c r="A3994" t="s">
        <v>16605</v>
      </c>
      <c r="B3994" t="s">
        <v>16606</v>
      </c>
      <c r="C3994" s="1" t="str">
        <f t="shared" si="668"/>
        <v>21:0512</v>
      </c>
      <c r="D3994" s="1" t="str">
        <f t="shared" si="672"/>
        <v>21:0085</v>
      </c>
      <c r="E3994" t="s">
        <v>16607</v>
      </c>
      <c r="F3994" t="s">
        <v>16608</v>
      </c>
      <c r="H3994">
        <v>56.977879399999999</v>
      </c>
      <c r="I3994">
        <v>-101.8793702</v>
      </c>
      <c r="J3994" s="1" t="str">
        <f t="shared" si="673"/>
        <v>NGR lake sediment grab sample</v>
      </c>
      <c r="K3994" s="1" t="str">
        <f t="shared" si="674"/>
        <v>&lt;177 micron (NGR)</v>
      </c>
      <c r="L3994">
        <v>2</v>
      </c>
      <c r="M3994" t="s">
        <v>221</v>
      </c>
      <c r="N3994">
        <v>37</v>
      </c>
      <c r="O3994" t="s">
        <v>392</v>
      </c>
      <c r="P3994" t="s">
        <v>165</v>
      </c>
      <c r="Q3994" t="s">
        <v>37</v>
      </c>
      <c r="R3994" t="s">
        <v>169</v>
      </c>
      <c r="S3994" t="s">
        <v>130</v>
      </c>
      <c r="T3994" t="s">
        <v>40</v>
      </c>
      <c r="U3994" t="s">
        <v>8990</v>
      </c>
      <c r="V3994" t="s">
        <v>131</v>
      </c>
      <c r="W3994" t="s">
        <v>40</v>
      </c>
      <c r="X3994" t="s">
        <v>179</v>
      </c>
      <c r="Y3994" t="s">
        <v>37</v>
      </c>
      <c r="Z3994" t="s">
        <v>214</v>
      </c>
      <c r="AA3994" t="s">
        <v>135</v>
      </c>
      <c r="AB3994" t="s">
        <v>2777</v>
      </c>
      <c r="AC3994" t="s">
        <v>485</v>
      </c>
      <c r="AD3994" t="s">
        <v>170</v>
      </c>
    </row>
    <row r="3995" spans="1:30" x14ac:dyDescent="0.3">
      <c r="A3995" t="s">
        <v>16609</v>
      </c>
      <c r="B3995" t="s">
        <v>16610</v>
      </c>
      <c r="C3995" s="1" t="str">
        <f t="shared" si="668"/>
        <v>21:0512</v>
      </c>
      <c r="D3995" s="1" t="str">
        <f t="shared" si="672"/>
        <v>21:0085</v>
      </c>
      <c r="E3995" t="s">
        <v>16611</v>
      </c>
      <c r="F3995" t="s">
        <v>16612</v>
      </c>
      <c r="H3995">
        <v>56.9825266</v>
      </c>
      <c r="I3995">
        <v>-101.8293395</v>
      </c>
      <c r="J3995" s="1" t="str">
        <f t="shared" si="673"/>
        <v>NGR lake sediment grab sample</v>
      </c>
      <c r="K3995" s="1" t="str">
        <f t="shared" si="674"/>
        <v>&lt;177 micron (NGR)</v>
      </c>
      <c r="L3995">
        <v>2</v>
      </c>
      <c r="M3995" t="s">
        <v>230</v>
      </c>
      <c r="N3995">
        <v>38</v>
      </c>
      <c r="O3995" t="s">
        <v>77</v>
      </c>
      <c r="P3995" t="s">
        <v>119</v>
      </c>
      <c r="Q3995" t="s">
        <v>95</v>
      </c>
      <c r="R3995" t="s">
        <v>92</v>
      </c>
      <c r="S3995" t="s">
        <v>38</v>
      </c>
      <c r="T3995" t="s">
        <v>40</v>
      </c>
      <c r="U3995" t="s">
        <v>1477</v>
      </c>
      <c r="V3995" t="s">
        <v>565</v>
      </c>
      <c r="W3995" t="s">
        <v>40</v>
      </c>
      <c r="X3995" t="s">
        <v>179</v>
      </c>
      <c r="Y3995" t="s">
        <v>39</v>
      </c>
      <c r="Z3995" t="s">
        <v>134</v>
      </c>
      <c r="AA3995" t="s">
        <v>204</v>
      </c>
      <c r="AB3995" t="s">
        <v>192</v>
      </c>
      <c r="AC3995" t="s">
        <v>590</v>
      </c>
      <c r="AD3995" t="s">
        <v>203</v>
      </c>
    </row>
    <row r="3996" spans="1:30" x14ac:dyDescent="0.3">
      <c r="A3996" t="s">
        <v>16613</v>
      </c>
      <c r="B3996" t="s">
        <v>16614</v>
      </c>
      <c r="C3996" s="1" t="str">
        <f t="shared" si="668"/>
        <v>21:0512</v>
      </c>
      <c r="D3996" s="1" t="str">
        <f t="shared" si="672"/>
        <v>21:0085</v>
      </c>
      <c r="E3996" t="s">
        <v>16615</v>
      </c>
      <c r="F3996" t="s">
        <v>16616</v>
      </c>
      <c r="H3996">
        <v>56.995354300000002</v>
      </c>
      <c r="I3996">
        <v>-101.8137145</v>
      </c>
      <c r="J3996" s="1" t="str">
        <f t="shared" si="673"/>
        <v>NGR lake sediment grab sample</v>
      </c>
      <c r="K3996" s="1" t="str">
        <f t="shared" si="674"/>
        <v>&lt;177 micron (NGR)</v>
      </c>
      <c r="L3996">
        <v>2</v>
      </c>
      <c r="M3996" t="s">
        <v>238</v>
      </c>
      <c r="N3996">
        <v>39</v>
      </c>
      <c r="O3996" t="s">
        <v>397</v>
      </c>
      <c r="P3996" t="s">
        <v>79</v>
      </c>
      <c r="Q3996" t="s">
        <v>95</v>
      </c>
      <c r="R3996" t="s">
        <v>119</v>
      </c>
      <c r="S3996" t="s">
        <v>136</v>
      </c>
      <c r="T3996" t="s">
        <v>40</v>
      </c>
      <c r="U3996" t="s">
        <v>2194</v>
      </c>
      <c r="V3996" t="s">
        <v>57</v>
      </c>
      <c r="W3996" t="s">
        <v>40</v>
      </c>
      <c r="X3996" t="s">
        <v>179</v>
      </c>
      <c r="Y3996" t="s">
        <v>95</v>
      </c>
      <c r="Z3996" t="s">
        <v>67</v>
      </c>
      <c r="AA3996" t="s">
        <v>135</v>
      </c>
      <c r="AB3996" t="s">
        <v>205</v>
      </c>
      <c r="AC3996" t="s">
        <v>714</v>
      </c>
      <c r="AD3996" t="s">
        <v>241</v>
      </c>
    </row>
    <row r="3997" spans="1:30" x14ac:dyDescent="0.3">
      <c r="A3997" t="s">
        <v>16617</v>
      </c>
      <c r="B3997" t="s">
        <v>16618</v>
      </c>
      <c r="C3997" s="1" t="str">
        <f t="shared" si="668"/>
        <v>21:0512</v>
      </c>
      <c r="D3997" s="1" t="str">
        <f t="shared" si="672"/>
        <v>21:0085</v>
      </c>
      <c r="E3997" t="s">
        <v>16619</v>
      </c>
      <c r="F3997" t="s">
        <v>16620</v>
      </c>
      <c r="H3997">
        <v>56.996927900000003</v>
      </c>
      <c r="I3997">
        <v>-101.7592102</v>
      </c>
      <c r="J3997" s="1" t="str">
        <f t="shared" si="673"/>
        <v>NGR lake sediment grab sample</v>
      </c>
      <c r="K3997" s="1" t="str">
        <f t="shared" si="674"/>
        <v>&lt;177 micron (NGR)</v>
      </c>
      <c r="L3997">
        <v>2</v>
      </c>
      <c r="M3997" t="s">
        <v>246</v>
      </c>
      <c r="N3997">
        <v>40</v>
      </c>
      <c r="O3997" t="s">
        <v>258</v>
      </c>
      <c r="P3997" t="s">
        <v>202</v>
      </c>
      <c r="Q3997" t="s">
        <v>39</v>
      </c>
      <c r="R3997" t="s">
        <v>38</v>
      </c>
      <c r="S3997" t="s">
        <v>55</v>
      </c>
      <c r="T3997" t="s">
        <v>40</v>
      </c>
      <c r="U3997" t="s">
        <v>1948</v>
      </c>
      <c r="V3997" t="s">
        <v>1372</v>
      </c>
      <c r="W3997" t="s">
        <v>40</v>
      </c>
      <c r="X3997" t="s">
        <v>179</v>
      </c>
      <c r="Y3997" t="s">
        <v>95</v>
      </c>
      <c r="Z3997" t="s">
        <v>263</v>
      </c>
      <c r="AA3997" t="s">
        <v>58</v>
      </c>
      <c r="AB3997" t="s">
        <v>134</v>
      </c>
      <c r="AC3997" t="s">
        <v>505</v>
      </c>
      <c r="AD3997" t="s">
        <v>71</v>
      </c>
    </row>
    <row r="3998" spans="1:30" x14ac:dyDescent="0.3">
      <c r="A3998" t="s">
        <v>16621</v>
      </c>
      <c r="B3998" t="s">
        <v>16622</v>
      </c>
      <c r="C3998" s="1" t="str">
        <f t="shared" si="668"/>
        <v>21:0512</v>
      </c>
      <c r="D3998" s="1" t="str">
        <f t="shared" si="672"/>
        <v>21:0085</v>
      </c>
      <c r="E3998" t="s">
        <v>16623</v>
      </c>
      <c r="F3998" t="s">
        <v>16624</v>
      </c>
      <c r="H3998">
        <v>56.987064199999999</v>
      </c>
      <c r="I3998">
        <v>-101.7133877</v>
      </c>
      <c r="J3998" s="1" t="str">
        <f t="shared" si="673"/>
        <v>NGR lake sediment grab sample</v>
      </c>
      <c r="K3998" s="1" t="str">
        <f t="shared" si="674"/>
        <v>&lt;177 micron (NGR)</v>
      </c>
      <c r="L3998">
        <v>3</v>
      </c>
      <c r="M3998" t="s">
        <v>34</v>
      </c>
      <c r="N3998">
        <v>41</v>
      </c>
      <c r="O3998" t="s">
        <v>408</v>
      </c>
      <c r="P3998" t="s">
        <v>202</v>
      </c>
      <c r="Q3998" t="s">
        <v>37</v>
      </c>
      <c r="R3998" t="s">
        <v>92</v>
      </c>
      <c r="S3998" t="s">
        <v>136</v>
      </c>
      <c r="T3998" t="s">
        <v>40</v>
      </c>
      <c r="U3998" t="s">
        <v>13199</v>
      </c>
      <c r="V3998" t="s">
        <v>97</v>
      </c>
      <c r="W3998" t="s">
        <v>40</v>
      </c>
      <c r="X3998" t="s">
        <v>179</v>
      </c>
      <c r="Y3998" t="s">
        <v>95</v>
      </c>
      <c r="Z3998" t="s">
        <v>164</v>
      </c>
      <c r="AA3998" t="s">
        <v>134</v>
      </c>
      <c r="AB3998" t="s">
        <v>4178</v>
      </c>
      <c r="AC3998" t="s">
        <v>484</v>
      </c>
      <c r="AD3998" t="s">
        <v>1448</v>
      </c>
    </row>
    <row r="3999" spans="1:30" x14ac:dyDescent="0.3">
      <c r="A3999" t="s">
        <v>16625</v>
      </c>
      <c r="B3999" t="s">
        <v>16626</v>
      </c>
      <c r="C3999" s="1" t="str">
        <f t="shared" si="668"/>
        <v>21:0512</v>
      </c>
      <c r="D3999" s="1" t="str">
        <f t="shared" si="672"/>
        <v>21:0085</v>
      </c>
      <c r="E3999" t="s">
        <v>16623</v>
      </c>
      <c r="F3999" t="s">
        <v>16627</v>
      </c>
      <c r="H3999">
        <v>56.987064199999999</v>
      </c>
      <c r="I3999">
        <v>-101.7133877</v>
      </c>
      <c r="J3999" s="1" t="str">
        <f t="shared" si="673"/>
        <v>NGR lake sediment grab sample</v>
      </c>
      <c r="K3999" s="1" t="str">
        <f t="shared" si="674"/>
        <v>&lt;177 micron (NGR)</v>
      </c>
      <c r="L3999">
        <v>3</v>
      </c>
      <c r="M3999" t="s">
        <v>52</v>
      </c>
      <c r="N3999">
        <v>42</v>
      </c>
      <c r="O3999" t="s">
        <v>135</v>
      </c>
      <c r="P3999" t="s">
        <v>79</v>
      </c>
      <c r="Q3999" t="s">
        <v>39</v>
      </c>
      <c r="R3999" t="s">
        <v>131</v>
      </c>
      <c r="S3999" t="s">
        <v>37</v>
      </c>
      <c r="T3999" t="s">
        <v>40</v>
      </c>
      <c r="U3999" t="s">
        <v>2423</v>
      </c>
      <c r="V3999" t="s">
        <v>974</v>
      </c>
      <c r="W3999" t="s">
        <v>40</v>
      </c>
      <c r="X3999" t="s">
        <v>179</v>
      </c>
      <c r="Y3999" t="s">
        <v>95</v>
      </c>
      <c r="Z3999" t="s">
        <v>67</v>
      </c>
      <c r="AA3999" t="s">
        <v>58</v>
      </c>
      <c r="AB3999" t="s">
        <v>371</v>
      </c>
      <c r="AC3999" t="s">
        <v>2271</v>
      </c>
      <c r="AD3999" t="s">
        <v>203</v>
      </c>
    </row>
    <row r="4000" spans="1:30" x14ac:dyDescent="0.3">
      <c r="A4000" t="s">
        <v>16628</v>
      </c>
      <c r="B4000" t="s">
        <v>16629</v>
      </c>
      <c r="C4000" s="1" t="str">
        <f t="shared" si="668"/>
        <v>21:0512</v>
      </c>
      <c r="D4000" s="1" t="str">
        <f t="shared" si="672"/>
        <v>21:0085</v>
      </c>
      <c r="E4000" t="s">
        <v>16623</v>
      </c>
      <c r="F4000" t="s">
        <v>16630</v>
      </c>
      <c r="H4000">
        <v>56.987064199999999</v>
      </c>
      <c r="I4000">
        <v>-101.7133877</v>
      </c>
      <c r="J4000" s="1" t="str">
        <f t="shared" si="673"/>
        <v>NGR lake sediment grab sample</v>
      </c>
      <c r="K4000" s="1" t="str">
        <f t="shared" si="674"/>
        <v>&lt;177 micron (NGR)</v>
      </c>
      <c r="L4000">
        <v>3</v>
      </c>
      <c r="M4000" t="s">
        <v>65</v>
      </c>
      <c r="N4000">
        <v>43</v>
      </c>
      <c r="O4000" t="s">
        <v>214</v>
      </c>
      <c r="P4000" t="s">
        <v>153</v>
      </c>
      <c r="Q4000" t="s">
        <v>39</v>
      </c>
      <c r="R4000" t="s">
        <v>92</v>
      </c>
      <c r="S4000" t="s">
        <v>136</v>
      </c>
      <c r="T4000" t="s">
        <v>40</v>
      </c>
      <c r="U4000" t="s">
        <v>934</v>
      </c>
      <c r="V4000" t="s">
        <v>284</v>
      </c>
      <c r="W4000" t="s">
        <v>40</v>
      </c>
      <c r="X4000" t="s">
        <v>179</v>
      </c>
      <c r="Y4000" t="s">
        <v>95</v>
      </c>
      <c r="Z4000" t="s">
        <v>164</v>
      </c>
      <c r="AA4000" t="s">
        <v>134</v>
      </c>
      <c r="AB4000" t="s">
        <v>352</v>
      </c>
      <c r="AC4000" t="s">
        <v>2278</v>
      </c>
      <c r="AD4000" t="s">
        <v>216</v>
      </c>
    </row>
    <row r="4001" spans="1:30" x14ac:dyDescent="0.3">
      <c r="A4001" t="s">
        <v>16631</v>
      </c>
      <c r="B4001" t="s">
        <v>16632</v>
      </c>
      <c r="C4001" s="1" t="str">
        <f t="shared" si="668"/>
        <v>21:0512</v>
      </c>
      <c r="D4001" s="1" t="str">
        <f t="shared" si="672"/>
        <v>21:0085</v>
      </c>
      <c r="E4001" t="s">
        <v>16633</v>
      </c>
      <c r="F4001" t="s">
        <v>16634</v>
      </c>
      <c r="H4001">
        <v>56.988926999999997</v>
      </c>
      <c r="I4001">
        <v>-101.6723642</v>
      </c>
      <c r="J4001" s="1" t="str">
        <f t="shared" si="673"/>
        <v>NGR lake sediment grab sample</v>
      </c>
      <c r="K4001" s="1" t="str">
        <f t="shared" si="674"/>
        <v>&lt;177 micron (NGR)</v>
      </c>
      <c r="L4001">
        <v>3</v>
      </c>
      <c r="M4001" t="s">
        <v>76</v>
      </c>
      <c r="N4001">
        <v>44</v>
      </c>
      <c r="O4001" t="s">
        <v>1167</v>
      </c>
      <c r="P4001" t="s">
        <v>36</v>
      </c>
      <c r="Q4001" t="s">
        <v>39</v>
      </c>
      <c r="R4001" t="s">
        <v>165</v>
      </c>
      <c r="S4001" t="s">
        <v>79</v>
      </c>
      <c r="T4001" t="s">
        <v>40</v>
      </c>
      <c r="U4001" t="s">
        <v>1140</v>
      </c>
      <c r="V4001" t="s">
        <v>1383</v>
      </c>
      <c r="W4001" t="s">
        <v>40</v>
      </c>
      <c r="X4001" t="s">
        <v>39</v>
      </c>
      <c r="Y4001" t="s">
        <v>136</v>
      </c>
      <c r="Z4001" t="s">
        <v>204</v>
      </c>
      <c r="AA4001" t="s">
        <v>134</v>
      </c>
      <c r="AB4001" t="s">
        <v>2878</v>
      </c>
      <c r="AC4001" t="s">
        <v>68</v>
      </c>
      <c r="AD4001" t="s">
        <v>1060</v>
      </c>
    </row>
    <row r="4002" spans="1:30" x14ac:dyDescent="0.3">
      <c r="A4002" t="s">
        <v>16635</v>
      </c>
      <c r="B4002" t="s">
        <v>16636</v>
      </c>
      <c r="C4002" s="1" t="str">
        <f t="shared" si="668"/>
        <v>21:0512</v>
      </c>
      <c r="D4002" s="1" t="str">
        <f t="shared" si="672"/>
        <v>21:0085</v>
      </c>
      <c r="E4002" t="s">
        <v>16637</v>
      </c>
      <c r="F4002" t="s">
        <v>16638</v>
      </c>
      <c r="H4002">
        <v>56.979673900000002</v>
      </c>
      <c r="I4002">
        <v>-101.6366091</v>
      </c>
      <c r="J4002" s="1" t="str">
        <f t="shared" si="673"/>
        <v>NGR lake sediment grab sample</v>
      </c>
      <c r="K4002" s="1" t="str">
        <f t="shared" si="674"/>
        <v>&lt;177 micron (NGR)</v>
      </c>
      <c r="L4002">
        <v>3</v>
      </c>
      <c r="M4002" t="s">
        <v>91</v>
      </c>
      <c r="N4002">
        <v>45</v>
      </c>
      <c r="O4002" t="s">
        <v>66</v>
      </c>
      <c r="P4002" t="s">
        <v>153</v>
      </c>
      <c r="Q4002" t="s">
        <v>95</v>
      </c>
      <c r="R4002" t="s">
        <v>38</v>
      </c>
      <c r="S4002" t="s">
        <v>37</v>
      </c>
      <c r="T4002" t="s">
        <v>40</v>
      </c>
      <c r="U4002" t="s">
        <v>1227</v>
      </c>
      <c r="V4002" t="s">
        <v>42</v>
      </c>
      <c r="W4002" t="s">
        <v>40</v>
      </c>
      <c r="X4002" t="s">
        <v>70</v>
      </c>
      <c r="Y4002" t="s">
        <v>95</v>
      </c>
      <c r="Z4002" t="s">
        <v>185</v>
      </c>
      <c r="AA4002" t="s">
        <v>214</v>
      </c>
      <c r="AB4002" t="s">
        <v>12560</v>
      </c>
      <c r="AC4002" t="s">
        <v>57</v>
      </c>
      <c r="AD4002" t="s">
        <v>115</v>
      </c>
    </row>
    <row r="4003" spans="1:30" x14ac:dyDescent="0.3">
      <c r="A4003" t="s">
        <v>16639</v>
      </c>
      <c r="B4003" t="s">
        <v>16640</v>
      </c>
      <c r="C4003" s="1" t="str">
        <f t="shared" si="668"/>
        <v>21:0512</v>
      </c>
      <c r="D4003" s="1" t="str">
        <f t="shared" si="672"/>
        <v>21:0085</v>
      </c>
      <c r="E4003" t="s">
        <v>16641</v>
      </c>
      <c r="F4003" t="s">
        <v>16642</v>
      </c>
      <c r="H4003">
        <v>56.991014200000002</v>
      </c>
      <c r="I4003">
        <v>-101.57543920000001</v>
      </c>
      <c r="J4003" s="1" t="str">
        <f t="shared" si="673"/>
        <v>NGR lake sediment grab sample</v>
      </c>
      <c r="K4003" s="1" t="str">
        <f t="shared" si="674"/>
        <v>&lt;177 micron (NGR)</v>
      </c>
      <c r="L4003">
        <v>3</v>
      </c>
      <c r="M4003" t="s">
        <v>102</v>
      </c>
      <c r="N4003">
        <v>46</v>
      </c>
      <c r="O4003" t="s">
        <v>214</v>
      </c>
      <c r="P4003" t="s">
        <v>202</v>
      </c>
      <c r="Q4003" t="s">
        <v>39</v>
      </c>
      <c r="R4003" t="s">
        <v>79</v>
      </c>
      <c r="S4003" t="s">
        <v>68</v>
      </c>
      <c r="T4003" t="s">
        <v>40</v>
      </c>
      <c r="U4003" t="s">
        <v>107</v>
      </c>
      <c r="V4003" t="s">
        <v>47</v>
      </c>
      <c r="W4003" t="s">
        <v>194</v>
      </c>
      <c r="X4003" t="s">
        <v>70</v>
      </c>
      <c r="Y4003" t="s">
        <v>39</v>
      </c>
      <c r="Z4003" t="s">
        <v>134</v>
      </c>
      <c r="AA4003" t="s">
        <v>214</v>
      </c>
      <c r="AB4003" t="s">
        <v>8655</v>
      </c>
      <c r="AC4003" t="s">
        <v>167</v>
      </c>
      <c r="AD4003" t="s">
        <v>83</v>
      </c>
    </row>
    <row r="4004" spans="1:30" x14ac:dyDescent="0.3">
      <c r="A4004" t="s">
        <v>16643</v>
      </c>
      <c r="B4004" t="s">
        <v>16644</v>
      </c>
      <c r="C4004" s="1" t="str">
        <f t="shared" si="668"/>
        <v>21:0512</v>
      </c>
      <c r="D4004" s="1" t="str">
        <f t="shared" si="672"/>
        <v>21:0085</v>
      </c>
      <c r="E4004" t="s">
        <v>16645</v>
      </c>
      <c r="F4004" t="s">
        <v>16646</v>
      </c>
      <c r="H4004">
        <v>56.984145099999999</v>
      </c>
      <c r="I4004">
        <v>-101.5359854</v>
      </c>
      <c r="J4004" s="1" t="str">
        <f t="shared" si="673"/>
        <v>NGR lake sediment grab sample</v>
      </c>
      <c r="K4004" s="1" t="str">
        <f t="shared" si="674"/>
        <v>&lt;177 micron (NGR)</v>
      </c>
      <c r="L4004">
        <v>3</v>
      </c>
      <c r="M4004" t="s">
        <v>113</v>
      </c>
      <c r="N4004">
        <v>47</v>
      </c>
      <c r="O4004" t="s">
        <v>61</v>
      </c>
      <c r="P4004" t="s">
        <v>176</v>
      </c>
      <c r="Q4004" t="s">
        <v>95</v>
      </c>
      <c r="R4004" t="s">
        <v>164</v>
      </c>
      <c r="S4004" t="s">
        <v>169</v>
      </c>
      <c r="T4004" t="s">
        <v>40</v>
      </c>
      <c r="U4004" t="s">
        <v>16647</v>
      </c>
      <c r="V4004" t="s">
        <v>169</v>
      </c>
      <c r="W4004" t="s">
        <v>40</v>
      </c>
      <c r="X4004" t="s">
        <v>39</v>
      </c>
      <c r="Y4004" t="s">
        <v>176</v>
      </c>
      <c r="Z4004" t="s">
        <v>214</v>
      </c>
      <c r="AA4004" t="s">
        <v>258</v>
      </c>
      <c r="AB4004" t="s">
        <v>285</v>
      </c>
      <c r="AC4004" t="s">
        <v>37</v>
      </c>
      <c r="AD4004" t="s">
        <v>196</v>
      </c>
    </row>
    <row r="4005" spans="1:30" x14ac:dyDescent="0.3">
      <c r="A4005" t="s">
        <v>16648</v>
      </c>
      <c r="B4005" t="s">
        <v>16649</v>
      </c>
      <c r="C4005" s="1" t="str">
        <f t="shared" si="668"/>
        <v>21:0512</v>
      </c>
      <c r="D4005" s="1" t="str">
        <f t="shared" si="672"/>
        <v>21:0085</v>
      </c>
      <c r="E4005" t="s">
        <v>16650</v>
      </c>
      <c r="F4005" t="s">
        <v>16651</v>
      </c>
      <c r="H4005">
        <v>56.99335</v>
      </c>
      <c r="I4005">
        <v>-101.50060329999999</v>
      </c>
      <c r="J4005" s="1" t="str">
        <f t="shared" si="673"/>
        <v>NGR lake sediment grab sample</v>
      </c>
      <c r="K4005" s="1" t="str">
        <f t="shared" si="674"/>
        <v>&lt;177 micron (NGR)</v>
      </c>
      <c r="L4005">
        <v>3</v>
      </c>
      <c r="M4005" t="s">
        <v>127</v>
      </c>
      <c r="N4005">
        <v>48</v>
      </c>
      <c r="O4005" t="s">
        <v>648</v>
      </c>
      <c r="P4005" t="s">
        <v>256</v>
      </c>
      <c r="Q4005" t="s">
        <v>95</v>
      </c>
      <c r="R4005" t="s">
        <v>119</v>
      </c>
      <c r="S4005" t="s">
        <v>68</v>
      </c>
      <c r="T4005" t="s">
        <v>40</v>
      </c>
      <c r="U4005" t="s">
        <v>196</v>
      </c>
      <c r="V4005" t="s">
        <v>60</v>
      </c>
      <c r="W4005" t="s">
        <v>194</v>
      </c>
      <c r="X4005" t="s">
        <v>179</v>
      </c>
      <c r="Y4005" t="s">
        <v>39</v>
      </c>
      <c r="Z4005" t="s">
        <v>67</v>
      </c>
      <c r="AA4005" t="s">
        <v>45</v>
      </c>
      <c r="AB4005" t="s">
        <v>8073</v>
      </c>
      <c r="AC4005" t="s">
        <v>85</v>
      </c>
      <c r="AD4005" t="s">
        <v>241</v>
      </c>
    </row>
    <row r="4006" spans="1:30" x14ac:dyDescent="0.3">
      <c r="A4006" t="s">
        <v>16652</v>
      </c>
      <c r="B4006" t="s">
        <v>16653</v>
      </c>
      <c r="C4006" s="1" t="str">
        <f t="shared" si="668"/>
        <v>21:0512</v>
      </c>
      <c r="D4006" s="1" t="str">
        <f t="shared" si="672"/>
        <v>21:0085</v>
      </c>
      <c r="E4006" t="s">
        <v>16654</v>
      </c>
      <c r="F4006" t="s">
        <v>16655</v>
      </c>
      <c r="H4006">
        <v>56.997290900000003</v>
      </c>
      <c r="I4006">
        <v>-101.46686510000001</v>
      </c>
      <c r="J4006" s="1" t="str">
        <f t="shared" si="673"/>
        <v>NGR lake sediment grab sample</v>
      </c>
      <c r="K4006" s="1" t="str">
        <f t="shared" si="674"/>
        <v>&lt;177 micron (NGR)</v>
      </c>
      <c r="L4006">
        <v>3</v>
      </c>
      <c r="M4006" t="s">
        <v>142</v>
      </c>
      <c r="N4006">
        <v>49</v>
      </c>
      <c r="O4006" t="s">
        <v>552</v>
      </c>
      <c r="P4006" t="s">
        <v>54</v>
      </c>
      <c r="Q4006" t="s">
        <v>39</v>
      </c>
      <c r="R4006" t="s">
        <v>54</v>
      </c>
      <c r="S4006" t="s">
        <v>131</v>
      </c>
      <c r="T4006" t="s">
        <v>40</v>
      </c>
      <c r="U4006" t="s">
        <v>16656</v>
      </c>
      <c r="V4006" t="s">
        <v>5786</v>
      </c>
      <c r="W4006" t="s">
        <v>40</v>
      </c>
      <c r="X4006" t="s">
        <v>179</v>
      </c>
      <c r="Y4006" t="s">
        <v>55</v>
      </c>
      <c r="Z4006" t="s">
        <v>204</v>
      </c>
      <c r="AA4006" t="s">
        <v>214</v>
      </c>
      <c r="AB4006" t="s">
        <v>997</v>
      </c>
      <c r="AC4006" t="s">
        <v>2776</v>
      </c>
      <c r="AD4006" t="s">
        <v>1452</v>
      </c>
    </row>
    <row r="4007" spans="1:30" x14ac:dyDescent="0.3">
      <c r="A4007" t="s">
        <v>16657</v>
      </c>
      <c r="B4007" t="s">
        <v>16658</v>
      </c>
      <c r="C4007" s="1" t="str">
        <f t="shared" si="668"/>
        <v>21:0512</v>
      </c>
      <c r="D4007" s="1" t="str">
        <f t="shared" si="672"/>
        <v>21:0085</v>
      </c>
      <c r="E4007" t="s">
        <v>16659</v>
      </c>
      <c r="F4007" t="s">
        <v>16660</v>
      </c>
      <c r="H4007">
        <v>56.969674099999999</v>
      </c>
      <c r="I4007">
        <v>-101.46094189999999</v>
      </c>
      <c r="J4007" s="1" t="str">
        <f t="shared" si="673"/>
        <v>NGR lake sediment grab sample</v>
      </c>
      <c r="K4007" s="1" t="str">
        <f t="shared" si="674"/>
        <v>&lt;177 micron (NGR)</v>
      </c>
      <c r="L4007">
        <v>3</v>
      </c>
      <c r="M4007" t="s">
        <v>150</v>
      </c>
      <c r="N4007">
        <v>50</v>
      </c>
      <c r="O4007" t="s">
        <v>135</v>
      </c>
      <c r="P4007" t="s">
        <v>119</v>
      </c>
      <c r="Q4007" t="s">
        <v>39</v>
      </c>
      <c r="R4007" t="s">
        <v>79</v>
      </c>
      <c r="S4007" t="s">
        <v>136</v>
      </c>
      <c r="T4007" t="s">
        <v>40</v>
      </c>
      <c r="U4007" t="s">
        <v>428</v>
      </c>
      <c r="V4007" t="s">
        <v>179</v>
      </c>
      <c r="W4007" t="s">
        <v>117</v>
      </c>
      <c r="X4007" t="s">
        <v>179</v>
      </c>
      <c r="Y4007" t="s">
        <v>39</v>
      </c>
      <c r="Z4007" t="s">
        <v>185</v>
      </c>
      <c r="AA4007" t="s">
        <v>258</v>
      </c>
      <c r="AB4007" t="s">
        <v>1702</v>
      </c>
      <c r="AC4007" t="s">
        <v>2513</v>
      </c>
      <c r="AD4007" t="s">
        <v>48</v>
      </c>
    </row>
    <row r="4008" spans="1:30" x14ac:dyDescent="0.3">
      <c r="A4008" t="s">
        <v>16661</v>
      </c>
      <c r="B4008" t="s">
        <v>16662</v>
      </c>
      <c r="C4008" s="1" t="str">
        <f t="shared" si="668"/>
        <v>21:0512</v>
      </c>
      <c r="D4008" s="1" t="str">
        <f t="shared" si="672"/>
        <v>21:0085</v>
      </c>
      <c r="E4008" t="s">
        <v>16663</v>
      </c>
      <c r="F4008" t="s">
        <v>16664</v>
      </c>
      <c r="H4008">
        <v>56.967877799999997</v>
      </c>
      <c r="I4008">
        <v>-101.9714589</v>
      </c>
      <c r="J4008" s="1" t="str">
        <f t="shared" si="673"/>
        <v>NGR lake sediment grab sample</v>
      </c>
      <c r="K4008" s="1" t="str">
        <f t="shared" si="674"/>
        <v>&lt;177 micron (NGR)</v>
      </c>
      <c r="L4008">
        <v>3</v>
      </c>
      <c r="M4008" t="s">
        <v>175</v>
      </c>
      <c r="N4008">
        <v>51</v>
      </c>
      <c r="O4008" t="s">
        <v>71</v>
      </c>
      <c r="P4008" t="s">
        <v>276</v>
      </c>
      <c r="Q4008" t="s">
        <v>68</v>
      </c>
      <c r="R4008" t="s">
        <v>58</v>
      </c>
      <c r="S4008" t="s">
        <v>204</v>
      </c>
      <c r="T4008" t="s">
        <v>40</v>
      </c>
      <c r="U4008" t="s">
        <v>16665</v>
      </c>
      <c r="V4008" t="s">
        <v>378</v>
      </c>
      <c r="W4008" t="s">
        <v>248</v>
      </c>
      <c r="X4008" t="s">
        <v>740</v>
      </c>
      <c r="Y4008" t="s">
        <v>202</v>
      </c>
      <c r="Z4008" t="s">
        <v>204</v>
      </c>
      <c r="AA4008" t="s">
        <v>204</v>
      </c>
      <c r="AB4008" t="s">
        <v>185</v>
      </c>
      <c r="AC4008" t="s">
        <v>968</v>
      </c>
      <c r="AD4008" t="s">
        <v>158</v>
      </c>
    </row>
    <row r="4009" spans="1:30" x14ac:dyDescent="0.3">
      <c r="A4009" t="s">
        <v>16666</v>
      </c>
      <c r="B4009" t="s">
        <v>16667</v>
      </c>
      <c r="C4009" s="1" t="str">
        <f t="shared" si="668"/>
        <v>21:0512</v>
      </c>
      <c r="D4009" s="1" t="str">
        <f t="shared" si="672"/>
        <v>21:0085</v>
      </c>
      <c r="E4009" t="s">
        <v>16668</v>
      </c>
      <c r="F4009" t="s">
        <v>16669</v>
      </c>
      <c r="H4009">
        <v>56.956772999999998</v>
      </c>
      <c r="I4009">
        <v>-101.9189999</v>
      </c>
      <c r="J4009" s="1" t="str">
        <f t="shared" si="673"/>
        <v>NGR lake sediment grab sample</v>
      </c>
      <c r="K4009" s="1" t="str">
        <f t="shared" si="674"/>
        <v>&lt;177 micron (NGR)</v>
      </c>
      <c r="L4009">
        <v>3</v>
      </c>
      <c r="M4009" t="s">
        <v>184</v>
      </c>
      <c r="N4009">
        <v>52</v>
      </c>
      <c r="O4009" t="s">
        <v>369</v>
      </c>
      <c r="P4009" t="s">
        <v>377</v>
      </c>
      <c r="Q4009" t="s">
        <v>39</v>
      </c>
      <c r="R4009" t="s">
        <v>276</v>
      </c>
      <c r="S4009" t="s">
        <v>36</v>
      </c>
      <c r="T4009" t="s">
        <v>40</v>
      </c>
      <c r="U4009" t="s">
        <v>16670</v>
      </c>
      <c r="V4009" t="s">
        <v>316</v>
      </c>
      <c r="W4009" t="s">
        <v>194</v>
      </c>
      <c r="X4009" t="s">
        <v>39</v>
      </c>
      <c r="Y4009" t="s">
        <v>136</v>
      </c>
      <c r="Z4009" t="s">
        <v>204</v>
      </c>
      <c r="AA4009" t="s">
        <v>204</v>
      </c>
      <c r="AB4009" t="s">
        <v>2125</v>
      </c>
      <c r="AC4009" t="s">
        <v>604</v>
      </c>
      <c r="AD4009" t="s">
        <v>878</v>
      </c>
    </row>
    <row r="4010" spans="1:30" x14ac:dyDescent="0.3">
      <c r="A4010" t="s">
        <v>16671</v>
      </c>
      <c r="B4010" t="s">
        <v>16672</v>
      </c>
      <c r="C4010" s="1" t="str">
        <f t="shared" si="668"/>
        <v>21:0512</v>
      </c>
      <c r="D4010" s="1" t="str">
        <f t="shared" si="672"/>
        <v>21:0085</v>
      </c>
      <c r="E4010" t="s">
        <v>16673</v>
      </c>
      <c r="F4010" t="s">
        <v>16674</v>
      </c>
      <c r="H4010">
        <v>56.954816999999998</v>
      </c>
      <c r="I4010">
        <v>-101.8781499</v>
      </c>
      <c r="J4010" s="1" t="str">
        <f t="shared" si="673"/>
        <v>NGR lake sediment grab sample</v>
      </c>
      <c r="K4010" s="1" t="str">
        <f t="shared" si="674"/>
        <v>&lt;177 micron (NGR)</v>
      </c>
      <c r="L4010">
        <v>3</v>
      </c>
      <c r="M4010" t="s">
        <v>191</v>
      </c>
      <c r="N4010">
        <v>53</v>
      </c>
      <c r="O4010" t="s">
        <v>258</v>
      </c>
      <c r="P4010" t="s">
        <v>165</v>
      </c>
      <c r="Q4010" t="s">
        <v>95</v>
      </c>
      <c r="R4010" t="s">
        <v>202</v>
      </c>
      <c r="S4010" t="s">
        <v>131</v>
      </c>
      <c r="T4010" t="s">
        <v>40</v>
      </c>
      <c r="U4010" t="s">
        <v>10423</v>
      </c>
      <c r="V4010" t="s">
        <v>1866</v>
      </c>
      <c r="W4010" t="s">
        <v>194</v>
      </c>
      <c r="X4010" t="s">
        <v>70</v>
      </c>
      <c r="Y4010" t="s">
        <v>39</v>
      </c>
      <c r="Z4010" t="s">
        <v>134</v>
      </c>
      <c r="AA4010" t="s">
        <v>107</v>
      </c>
      <c r="AB4010" t="s">
        <v>256</v>
      </c>
      <c r="AC4010" t="s">
        <v>157</v>
      </c>
      <c r="AD4010" t="s">
        <v>216</v>
      </c>
    </row>
    <row r="4011" spans="1:30" x14ac:dyDescent="0.3">
      <c r="A4011" t="s">
        <v>16675</v>
      </c>
      <c r="B4011" t="s">
        <v>16676</v>
      </c>
      <c r="C4011" s="1" t="str">
        <f t="shared" si="668"/>
        <v>21:0512</v>
      </c>
      <c r="D4011" s="1" t="str">
        <f t="shared" si="672"/>
        <v>21:0085</v>
      </c>
      <c r="E4011" t="s">
        <v>16677</v>
      </c>
      <c r="F4011" t="s">
        <v>16678</v>
      </c>
      <c r="H4011">
        <v>56.960605999999999</v>
      </c>
      <c r="I4011">
        <v>-101.8565669</v>
      </c>
      <c r="J4011" s="1" t="str">
        <f t="shared" si="673"/>
        <v>NGR lake sediment grab sample</v>
      </c>
      <c r="K4011" s="1" t="str">
        <f t="shared" si="674"/>
        <v>&lt;177 micron (NGR)</v>
      </c>
      <c r="L4011">
        <v>3</v>
      </c>
      <c r="M4011" t="s">
        <v>201</v>
      </c>
      <c r="N4011">
        <v>54</v>
      </c>
      <c r="O4011" t="s">
        <v>258</v>
      </c>
      <c r="P4011" t="s">
        <v>232</v>
      </c>
      <c r="Q4011" t="s">
        <v>95</v>
      </c>
      <c r="R4011" t="s">
        <v>176</v>
      </c>
      <c r="S4011" t="s">
        <v>131</v>
      </c>
      <c r="T4011" t="s">
        <v>40</v>
      </c>
      <c r="U4011" t="s">
        <v>15375</v>
      </c>
      <c r="V4011" t="s">
        <v>121</v>
      </c>
      <c r="W4011" t="s">
        <v>40</v>
      </c>
      <c r="X4011" t="s">
        <v>70</v>
      </c>
      <c r="Y4011" t="s">
        <v>55</v>
      </c>
      <c r="Z4011" t="s">
        <v>134</v>
      </c>
      <c r="AA4011" t="s">
        <v>258</v>
      </c>
      <c r="AB4011" t="s">
        <v>1250</v>
      </c>
      <c r="AC4011" t="s">
        <v>339</v>
      </c>
      <c r="AD4011" t="s">
        <v>478</v>
      </c>
    </row>
    <row r="4012" spans="1:30" x14ac:dyDescent="0.3">
      <c r="A4012" t="s">
        <v>16679</v>
      </c>
      <c r="B4012" t="s">
        <v>16680</v>
      </c>
      <c r="C4012" s="1" t="str">
        <f t="shared" si="668"/>
        <v>21:0512</v>
      </c>
      <c r="D4012" s="1" t="str">
        <f t="shared" si="672"/>
        <v>21:0085</v>
      </c>
      <c r="E4012" t="s">
        <v>16681</v>
      </c>
      <c r="F4012" t="s">
        <v>16682</v>
      </c>
      <c r="H4012">
        <v>56.963493200000002</v>
      </c>
      <c r="I4012">
        <v>-101.81486510000001</v>
      </c>
      <c r="J4012" s="1" t="str">
        <f t="shared" si="673"/>
        <v>NGR lake sediment grab sample</v>
      </c>
      <c r="K4012" s="1" t="str">
        <f t="shared" si="674"/>
        <v>&lt;177 micron (NGR)</v>
      </c>
      <c r="L4012">
        <v>3</v>
      </c>
      <c r="M4012" t="s">
        <v>210</v>
      </c>
      <c r="N4012">
        <v>55</v>
      </c>
      <c r="O4012" t="s">
        <v>58</v>
      </c>
      <c r="P4012" t="s">
        <v>145</v>
      </c>
      <c r="Q4012" t="s">
        <v>95</v>
      </c>
      <c r="R4012" t="s">
        <v>119</v>
      </c>
      <c r="S4012" t="s">
        <v>131</v>
      </c>
      <c r="T4012" t="s">
        <v>40</v>
      </c>
      <c r="U4012" t="s">
        <v>16683</v>
      </c>
      <c r="V4012" t="s">
        <v>1503</v>
      </c>
      <c r="W4012" t="s">
        <v>40</v>
      </c>
      <c r="X4012" t="s">
        <v>179</v>
      </c>
      <c r="Y4012" t="s">
        <v>39</v>
      </c>
      <c r="Z4012" t="s">
        <v>134</v>
      </c>
      <c r="AA4012" t="s">
        <v>214</v>
      </c>
      <c r="AB4012" t="s">
        <v>1243</v>
      </c>
      <c r="AC4012" t="s">
        <v>565</v>
      </c>
      <c r="AD4012" t="s">
        <v>155</v>
      </c>
    </row>
    <row r="4013" spans="1:30" hidden="1" x14ac:dyDescent="0.3">
      <c r="A4013" t="s">
        <v>16684</v>
      </c>
      <c r="B4013" t="s">
        <v>16685</v>
      </c>
      <c r="C4013" s="1" t="str">
        <f t="shared" si="668"/>
        <v>21:0512</v>
      </c>
      <c r="D4013" s="1" t="str">
        <f>HYPERLINK("http://geochem.nrcan.gc.ca/cdogs/content/svy/svy_e.htm", "")</f>
        <v/>
      </c>
      <c r="G4013" s="1" t="str">
        <f>HYPERLINK("http://geochem.nrcan.gc.ca/cdogs/content/cr_/cr_00060_e.htm", "60")</f>
        <v>60</v>
      </c>
      <c r="J4013" t="s">
        <v>161</v>
      </c>
      <c r="K4013" t="s">
        <v>162</v>
      </c>
      <c r="L4013">
        <v>3</v>
      </c>
      <c r="M4013" t="s">
        <v>163</v>
      </c>
      <c r="N4013">
        <v>56</v>
      </c>
      <c r="O4013" t="s">
        <v>143</v>
      </c>
      <c r="P4013" t="s">
        <v>232</v>
      </c>
      <c r="Q4013" t="s">
        <v>39</v>
      </c>
      <c r="R4013" t="s">
        <v>67</v>
      </c>
      <c r="S4013" t="s">
        <v>38</v>
      </c>
      <c r="T4013" t="s">
        <v>40</v>
      </c>
      <c r="U4013" t="s">
        <v>7356</v>
      </c>
      <c r="V4013" t="s">
        <v>167</v>
      </c>
      <c r="W4013" t="s">
        <v>40</v>
      </c>
      <c r="X4013" t="s">
        <v>39</v>
      </c>
      <c r="Y4013" t="s">
        <v>37</v>
      </c>
      <c r="Z4013" t="s">
        <v>134</v>
      </c>
      <c r="AA4013" t="s">
        <v>135</v>
      </c>
      <c r="AB4013" t="s">
        <v>777</v>
      </c>
      <c r="AC4013" t="s">
        <v>84</v>
      </c>
      <c r="AD4013" t="s">
        <v>480</v>
      </c>
    </row>
    <row r="4014" spans="1:30" x14ac:dyDescent="0.3">
      <c r="A4014" t="s">
        <v>16686</v>
      </c>
      <c r="B4014" t="s">
        <v>16687</v>
      </c>
      <c r="C4014" s="1" t="str">
        <f t="shared" si="668"/>
        <v>21:0512</v>
      </c>
      <c r="D4014" s="1" t="str">
        <f t="shared" ref="D4014:D4031" si="675">HYPERLINK("http://geochem.nrcan.gc.ca/cdogs/content/svy/svy210085_e.htm", "21:0085")</f>
        <v>21:0085</v>
      </c>
      <c r="E4014" t="s">
        <v>16688</v>
      </c>
      <c r="F4014" t="s">
        <v>16689</v>
      </c>
      <c r="H4014">
        <v>56.961646899999998</v>
      </c>
      <c r="I4014">
        <v>-101.7589862</v>
      </c>
      <c r="J4014" s="1" t="str">
        <f t="shared" ref="J4014:J4031" si="676">HYPERLINK("http://geochem.nrcan.gc.ca/cdogs/content/kwd/kwd020027_e.htm", "NGR lake sediment grab sample")</f>
        <v>NGR lake sediment grab sample</v>
      </c>
      <c r="K4014" s="1" t="str">
        <f t="shared" ref="K4014:K4031" si="677">HYPERLINK("http://geochem.nrcan.gc.ca/cdogs/content/kwd/kwd080006_e.htm", "&lt;177 micron (NGR)")</f>
        <v>&lt;177 micron (NGR)</v>
      </c>
      <c r="L4014">
        <v>3</v>
      </c>
      <c r="M4014" t="s">
        <v>221</v>
      </c>
      <c r="N4014">
        <v>57</v>
      </c>
      <c r="O4014" t="s">
        <v>552</v>
      </c>
      <c r="P4014" t="s">
        <v>36</v>
      </c>
      <c r="Q4014" t="s">
        <v>95</v>
      </c>
      <c r="R4014" t="s">
        <v>202</v>
      </c>
      <c r="S4014" t="s">
        <v>68</v>
      </c>
      <c r="T4014" t="s">
        <v>40</v>
      </c>
      <c r="U4014" t="s">
        <v>1075</v>
      </c>
      <c r="V4014" t="s">
        <v>6482</v>
      </c>
      <c r="W4014" t="s">
        <v>40</v>
      </c>
      <c r="X4014" t="s">
        <v>179</v>
      </c>
      <c r="Y4014" t="s">
        <v>55</v>
      </c>
      <c r="Z4014" t="s">
        <v>58</v>
      </c>
      <c r="AA4014" t="s">
        <v>135</v>
      </c>
      <c r="AB4014" t="s">
        <v>3974</v>
      </c>
      <c r="AC4014" t="s">
        <v>293</v>
      </c>
      <c r="AD4014" t="s">
        <v>115</v>
      </c>
    </row>
    <row r="4015" spans="1:30" x14ac:dyDescent="0.3">
      <c r="A4015" t="s">
        <v>16690</v>
      </c>
      <c r="B4015" t="s">
        <v>16691</v>
      </c>
      <c r="C4015" s="1" t="str">
        <f t="shared" si="668"/>
        <v>21:0512</v>
      </c>
      <c r="D4015" s="1" t="str">
        <f t="shared" si="675"/>
        <v>21:0085</v>
      </c>
      <c r="E4015" t="s">
        <v>16692</v>
      </c>
      <c r="F4015" t="s">
        <v>16693</v>
      </c>
      <c r="H4015">
        <v>56.9623712</v>
      </c>
      <c r="I4015">
        <v>-101.7296726</v>
      </c>
      <c r="J4015" s="1" t="str">
        <f t="shared" si="676"/>
        <v>NGR lake sediment grab sample</v>
      </c>
      <c r="K4015" s="1" t="str">
        <f t="shared" si="677"/>
        <v>&lt;177 micron (NGR)</v>
      </c>
      <c r="L4015">
        <v>3</v>
      </c>
      <c r="M4015" t="s">
        <v>230</v>
      </c>
      <c r="N4015">
        <v>58</v>
      </c>
      <c r="O4015" t="s">
        <v>222</v>
      </c>
      <c r="P4015" t="s">
        <v>169</v>
      </c>
      <c r="Q4015" t="s">
        <v>95</v>
      </c>
      <c r="R4015" t="s">
        <v>79</v>
      </c>
      <c r="S4015" t="s">
        <v>68</v>
      </c>
      <c r="T4015" t="s">
        <v>40</v>
      </c>
      <c r="U4015" t="s">
        <v>1174</v>
      </c>
      <c r="V4015" t="s">
        <v>2796</v>
      </c>
      <c r="W4015" t="s">
        <v>40</v>
      </c>
      <c r="X4015" t="s">
        <v>70</v>
      </c>
      <c r="Y4015" t="s">
        <v>37</v>
      </c>
      <c r="Z4015" t="s">
        <v>204</v>
      </c>
      <c r="AA4015" t="s">
        <v>204</v>
      </c>
      <c r="AB4015" t="s">
        <v>277</v>
      </c>
      <c r="AC4015" t="s">
        <v>157</v>
      </c>
      <c r="AD4015" t="s">
        <v>324</v>
      </c>
    </row>
    <row r="4016" spans="1:30" x14ac:dyDescent="0.3">
      <c r="A4016" t="s">
        <v>16694</v>
      </c>
      <c r="B4016" t="s">
        <v>16695</v>
      </c>
      <c r="C4016" s="1" t="str">
        <f t="shared" si="668"/>
        <v>21:0512</v>
      </c>
      <c r="D4016" s="1" t="str">
        <f t="shared" si="675"/>
        <v>21:0085</v>
      </c>
      <c r="E4016" t="s">
        <v>16696</v>
      </c>
      <c r="F4016" t="s">
        <v>16697</v>
      </c>
      <c r="H4016">
        <v>56.964835399999998</v>
      </c>
      <c r="I4016">
        <v>-101.6721849</v>
      </c>
      <c r="J4016" s="1" t="str">
        <f t="shared" si="676"/>
        <v>NGR lake sediment grab sample</v>
      </c>
      <c r="K4016" s="1" t="str">
        <f t="shared" si="677"/>
        <v>&lt;177 micron (NGR)</v>
      </c>
      <c r="L4016">
        <v>3</v>
      </c>
      <c r="M4016" t="s">
        <v>238</v>
      </c>
      <c r="N4016">
        <v>59</v>
      </c>
      <c r="O4016" t="s">
        <v>576</v>
      </c>
      <c r="P4016" t="s">
        <v>193</v>
      </c>
      <c r="Q4016" t="s">
        <v>95</v>
      </c>
      <c r="R4016" t="s">
        <v>202</v>
      </c>
      <c r="S4016" t="s">
        <v>68</v>
      </c>
      <c r="T4016" t="s">
        <v>40</v>
      </c>
      <c r="U4016" t="s">
        <v>329</v>
      </c>
      <c r="V4016" t="s">
        <v>947</v>
      </c>
      <c r="W4016" t="s">
        <v>40</v>
      </c>
      <c r="X4016" t="s">
        <v>70</v>
      </c>
      <c r="Y4016" t="s">
        <v>39</v>
      </c>
      <c r="Z4016" t="s">
        <v>67</v>
      </c>
      <c r="AA4016" t="s">
        <v>67</v>
      </c>
      <c r="AB4016" t="s">
        <v>266</v>
      </c>
      <c r="AC4016" t="s">
        <v>2195</v>
      </c>
      <c r="AD4016" t="s">
        <v>438</v>
      </c>
    </row>
    <row r="4017" spans="1:30" x14ac:dyDescent="0.3">
      <c r="A4017" t="s">
        <v>16698</v>
      </c>
      <c r="B4017" t="s">
        <v>16699</v>
      </c>
      <c r="C4017" s="1" t="str">
        <f t="shared" si="668"/>
        <v>21:0512</v>
      </c>
      <c r="D4017" s="1" t="str">
        <f t="shared" si="675"/>
        <v>21:0085</v>
      </c>
      <c r="E4017" t="s">
        <v>16700</v>
      </c>
      <c r="F4017" t="s">
        <v>16701</v>
      </c>
      <c r="H4017">
        <v>56.959898099999997</v>
      </c>
      <c r="I4017">
        <v>-101.6299475</v>
      </c>
      <c r="J4017" s="1" t="str">
        <f t="shared" si="676"/>
        <v>NGR lake sediment grab sample</v>
      </c>
      <c r="K4017" s="1" t="str">
        <f t="shared" si="677"/>
        <v>&lt;177 micron (NGR)</v>
      </c>
      <c r="L4017">
        <v>3</v>
      </c>
      <c r="M4017" t="s">
        <v>246</v>
      </c>
      <c r="N4017">
        <v>60</v>
      </c>
      <c r="O4017" t="s">
        <v>1520</v>
      </c>
      <c r="P4017" t="s">
        <v>145</v>
      </c>
      <c r="Q4017" t="s">
        <v>95</v>
      </c>
      <c r="R4017" t="s">
        <v>185</v>
      </c>
      <c r="S4017" t="s">
        <v>202</v>
      </c>
      <c r="T4017" t="s">
        <v>40</v>
      </c>
      <c r="U4017" t="s">
        <v>16702</v>
      </c>
      <c r="V4017" t="s">
        <v>2278</v>
      </c>
      <c r="W4017" t="s">
        <v>40</v>
      </c>
      <c r="X4017" t="s">
        <v>484</v>
      </c>
      <c r="Y4017" t="s">
        <v>38</v>
      </c>
      <c r="Z4017" t="s">
        <v>67</v>
      </c>
      <c r="AA4017" t="s">
        <v>134</v>
      </c>
      <c r="AB4017" t="s">
        <v>1044</v>
      </c>
      <c r="AC4017" t="s">
        <v>4178</v>
      </c>
      <c r="AD4017" t="s">
        <v>1236</v>
      </c>
    </row>
    <row r="4018" spans="1:30" x14ac:dyDescent="0.3">
      <c r="A4018" t="s">
        <v>16703</v>
      </c>
      <c r="B4018" t="s">
        <v>16704</v>
      </c>
      <c r="C4018" s="1" t="str">
        <f t="shared" si="668"/>
        <v>21:0512</v>
      </c>
      <c r="D4018" s="1" t="str">
        <f t="shared" si="675"/>
        <v>21:0085</v>
      </c>
      <c r="E4018" t="s">
        <v>16705</v>
      </c>
      <c r="F4018" t="s">
        <v>16706</v>
      </c>
      <c r="H4018">
        <v>56.956227200000001</v>
      </c>
      <c r="I4018">
        <v>-101.5801115</v>
      </c>
      <c r="J4018" s="1" t="str">
        <f t="shared" si="676"/>
        <v>NGR lake sediment grab sample</v>
      </c>
      <c r="K4018" s="1" t="str">
        <f t="shared" si="677"/>
        <v>&lt;177 micron (NGR)</v>
      </c>
      <c r="L4018">
        <v>4</v>
      </c>
      <c r="M4018" t="s">
        <v>34</v>
      </c>
      <c r="N4018">
        <v>61</v>
      </c>
      <c r="O4018" t="s">
        <v>337</v>
      </c>
      <c r="P4018" t="s">
        <v>153</v>
      </c>
      <c r="Q4018" t="s">
        <v>95</v>
      </c>
      <c r="R4018" t="s">
        <v>131</v>
      </c>
      <c r="S4018" t="s">
        <v>131</v>
      </c>
      <c r="T4018" t="s">
        <v>40</v>
      </c>
      <c r="U4018" t="s">
        <v>170</v>
      </c>
      <c r="V4018" t="s">
        <v>213</v>
      </c>
      <c r="W4018" t="s">
        <v>40</v>
      </c>
      <c r="X4018" t="s">
        <v>179</v>
      </c>
      <c r="Y4018" t="s">
        <v>95</v>
      </c>
      <c r="Z4018" t="s">
        <v>153</v>
      </c>
      <c r="AA4018" t="s">
        <v>214</v>
      </c>
      <c r="AB4018" t="s">
        <v>134</v>
      </c>
      <c r="AC4018" t="s">
        <v>70</v>
      </c>
      <c r="AD4018" t="s">
        <v>196</v>
      </c>
    </row>
    <row r="4019" spans="1:30" x14ac:dyDescent="0.3">
      <c r="A4019" t="s">
        <v>16707</v>
      </c>
      <c r="B4019" t="s">
        <v>16708</v>
      </c>
      <c r="C4019" s="1" t="str">
        <f t="shared" si="668"/>
        <v>21:0512</v>
      </c>
      <c r="D4019" s="1" t="str">
        <f t="shared" si="675"/>
        <v>21:0085</v>
      </c>
      <c r="E4019" t="s">
        <v>16705</v>
      </c>
      <c r="F4019" t="s">
        <v>16709</v>
      </c>
      <c r="H4019">
        <v>56.956227200000001</v>
      </c>
      <c r="I4019">
        <v>-101.5801115</v>
      </c>
      <c r="J4019" s="1" t="str">
        <f t="shared" si="676"/>
        <v>NGR lake sediment grab sample</v>
      </c>
      <c r="K4019" s="1" t="str">
        <f t="shared" si="677"/>
        <v>&lt;177 micron (NGR)</v>
      </c>
      <c r="L4019">
        <v>4</v>
      </c>
      <c r="M4019" t="s">
        <v>65</v>
      </c>
      <c r="N4019">
        <v>62</v>
      </c>
      <c r="O4019" t="s">
        <v>403</v>
      </c>
      <c r="P4019" t="s">
        <v>92</v>
      </c>
      <c r="Q4019" t="s">
        <v>95</v>
      </c>
      <c r="R4019" t="s">
        <v>38</v>
      </c>
      <c r="S4019" t="s">
        <v>68</v>
      </c>
      <c r="T4019" t="s">
        <v>40</v>
      </c>
      <c r="U4019" t="s">
        <v>1451</v>
      </c>
      <c r="V4019" t="s">
        <v>598</v>
      </c>
      <c r="W4019" t="s">
        <v>40</v>
      </c>
      <c r="X4019" t="s">
        <v>179</v>
      </c>
      <c r="Y4019" t="s">
        <v>55</v>
      </c>
      <c r="Z4019" t="s">
        <v>153</v>
      </c>
      <c r="AA4019" t="s">
        <v>135</v>
      </c>
      <c r="AB4019" t="s">
        <v>46</v>
      </c>
      <c r="AC4019" t="s">
        <v>106</v>
      </c>
      <c r="AD4019" t="s">
        <v>115</v>
      </c>
    </row>
    <row r="4020" spans="1:30" x14ac:dyDescent="0.3">
      <c r="A4020" t="s">
        <v>16710</v>
      </c>
      <c r="B4020" t="s">
        <v>16711</v>
      </c>
      <c r="C4020" s="1" t="str">
        <f t="shared" si="668"/>
        <v>21:0512</v>
      </c>
      <c r="D4020" s="1" t="str">
        <f t="shared" si="675"/>
        <v>21:0085</v>
      </c>
      <c r="E4020" t="s">
        <v>16705</v>
      </c>
      <c r="F4020" t="s">
        <v>16712</v>
      </c>
      <c r="H4020">
        <v>56.956227200000001</v>
      </c>
      <c r="I4020">
        <v>-101.5801115</v>
      </c>
      <c r="J4020" s="1" t="str">
        <f t="shared" si="676"/>
        <v>NGR lake sediment grab sample</v>
      </c>
      <c r="K4020" s="1" t="str">
        <f t="shared" si="677"/>
        <v>&lt;177 micron (NGR)</v>
      </c>
      <c r="L4020">
        <v>4</v>
      </c>
      <c r="M4020" t="s">
        <v>52</v>
      </c>
      <c r="N4020">
        <v>63</v>
      </c>
      <c r="O4020" t="s">
        <v>129</v>
      </c>
      <c r="P4020" t="s">
        <v>153</v>
      </c>
      <c r="Q4020" t="s">
        <v>95</v>
      </c>
      <c r="R4020" t="s">
        <v>38</v>
      </c>
      <c r="S4020" t="s">
        <v>68</v>
      </c>
      <c r="T4020" t="s">
        <v>40</v>
      </c>
      <c r="U4020" t="s">
        <v>7687</v>
      </c>
      <c r="V4020" t="s">
        <v>705</v>
      </c>
      <c r="W4020" t="s">
        <v>40</v>
      </c>
      <c r="X4020" t="s">
        <v>179</v>
      </c>
      <c r="Y4020" t="s">
        <v>39</v>
      </c>
      <c r="Z4020" t="s">
        <v>153</v>
      </c>
      <c r="AA4020" t="s">
        <v>135</v>
      </c>
      <c r="AB4020" t="s">
        <v>1579</v>
      </c>
      <c r="AC4020" t="s">
        <v>60</v>
      </c>
      <c r="AD4020" t="s">
        <v>115</v>
      </c>
    </row>
    <row r="4021" spans="1:30" x14ac:dyDescent="0.3">
      <c r="A4021" t="s">
        <v>16713</v>
      </c>
      <c r="B4021" t="s">
        <v>16714</v>
      </c>
      <c r="C4021" s="1" t="str">
        <f t="shared" si="668"/>
        <v>21:0512</v>
      </c>
      <c r="D4021" s="1" t="str">
        <f t="shared" si="675"/>
        <v>21:0085</v>
      </c>
      <c r="E4021" t="s">
        <v>16715</v>
      </c>
      <c r="F4021" t="s">
        <v>16716</v>
      </c>
      <c r="H4021">
        <v>56.9597476</v>
      </c>
      <c r="I4021">
        <v>-101.54205899999999</v>
      </c>
      <c r="J4021" s="1" t="str">
        <f t="shared" si="676"/>
        <v>NGR lake sediment grab sample</v>
      </c>
      <c r="K4021" s="1" t="str">
        <f t="shared" si="677"/>
        <v>&lt;177 micron (NGR)</v>
      </c>
      <c r="L4021">
        <v>4</v>
      </c>
      <c r="M4021" t="s">
        <v>76</v>
      </c>
      <c r="N4021">
        <v>64</v>
      </c>
      <c r="O4021" t="s">
        <v>3445</v>
      </c>
      <c r="P4021" t="s">
        <v>185</v>
      </c>
      <c r="Q4021" t="s">
        <v>95</v>
      </c>
      <c r="R4021" t="s">
        <v>36</v>
      </c>
      <c r="S4021" t="s">
        <v>164</v>
      </c>
      <c r="T4021" t="s">
        <v>40</v>
      </c>
      <c r="U4021" t="s">
        <v>16717</v>
      </c>
      <c r="V4021" t="s">
        <v>232</v>
      </c>
      <c r="W4021" t="s">
        <v>40</v>
      </c>
      <c r="X4021" t="s">
        <v>70</v>
      </c>
      <c r="Y4021" t="s">
        <v>54</v>
      </c>
      <c r="Z4021" t="s">
        <v>214</v>
      </c>
      <c r="AA4021" t="s">
        <v>204</v>
      </c>
      <c r="AB4021" t="s">
        <v>165</v>
      </c>
      <c r="AC4021" t="s">
        <v>121</v>
      </c>
      <c r="AD4021" t="s">
        <v>241</v>
      </c>
    </row>
    <row r="4022" spans="1:30" x14ac:dyDescent="0.3">
      <c r="A4022" t="s">
        <v>16718</v>
      </c>
      <c r="B4022" t="s">
        <v>16719</v>
      </c>
      <c r="C4022" s="1" t="str">
        <f t="shared" ref="C4022:C4085" si="678">HYPERLINK("http://geochem.nrcan.gc.ca/cdogs/content/bdl/bdl210512_e.htm", "21:0512")</f>
        <v>21:0512</v>
      </c>
      <c r="D4022" s="1" t="str">
        <f t="shared" si="675"/>
        <v>21:0085</v>
      </c>
      <c r="E4022" t="s">
        <v>16720</v>
      </c>
      <c r="F4022" t="s">
        <v>16721</v>
      </c>
      <c r="H4022">
        <v>56.958039900000003</v>
      </c>
      <c r="I4022">
        <v>-101.50779420000001</v>
      </c>
      <c r="J4022" s="1" t="str">
        <f t="shared" si="676"/>
        <v>NGR lake sediment grab sample</v>
      </c>
      <c r="K4022" s="1" t="str">
        <f t="shared" si="677"/>
        <v>&lt;177 micron (NGR)</v>
      </c>
      <c r="L4022">
        <v>4</v>
      </c>
      <c r="M4022" t="s">
        <v>91</v>
      </c>
      <c r="N4022">
        <v>65</v>
      </c>
      <c r="O4022" t="s">
        <v>337</v>
      </c>
      <c r="P4022" t="s">
        <v>145</v>
      </c>
      <c r="Q4022" t="s">
        <v>39</v>
      </c>
      <c r="R4022" t="s">
        <v>185</v>
      </c>
      <c r="S4022" t="s">
        <v>131</v>
      </c>
      <c r="T4022" t="s">
        <v>40</v>
      </c>
      <c r="U4022" t="s">
        <v>480</v>
      </c>
      <c r="V4022" t="s">
        <v>224</v>
      </c>
      <c r="W4022" t="s">
        <v>40</v>
      </c>
      <c r="X4022" t="s">
        <v>179</v>
      </c>
      <c r="Y4022" t="s">
        <v>37</v>
      </c>
      <c r="Z4022" t="s">
        <v>67</v>
      </c>
      <c r="AA4022" t="s">
        <v>214</v>
      </c>
      <c r="AB4022" t="s">
        <v>330</v>
      </c>
      <c r="AC4022" t="s">
        <v>1389</v>
      </c>
      <c r="AD4022" t="s">
        <v>605</v>
      </c>
    </row>
    <row r="4023" spans="1:30" x14ac:dyDescent="0.3">
      <c r="A4023" t="s">
        <v>16722</v>
      </c>
      <c r="B4023" t="s">
        <v>16723</v>
      </c>
      <c r="C4023" s="1" t="str">
        <f t="shared" si="678"/>
        <v>21:0512</v>
      </c>
      <c r="D4023" s="1" t="str">
        <f t="shared" si="675"/>
        <v>21:0085</v>
      </c>
      <c r="E4023" t="s">
        <v>16724</v>
      </c>
      <c r="F4023" t="s">
        <v>16725</v>
      </c>
      <c r="H4023">
        <v>56.942423699999999</v>
      </c>
      <c r="I4023">
        <v>-101.4496099</v>
      </c>
      <c r="J4023" s="1" t="str">
        <f t="shared" si="676"/>
        <v>NGR lake sediment grab sample</v>
      </c>
      <c r="K4023" s="1" t="str">
        <f t="shared" si="677"/>
        <v>&lt;177 micron (NGR)</v>
      </c>
      <c r="L4023">
        <v>4</v>
      </c>
      <c r="M4023" t="s">
        <v>102</v>
      </c>
      <c r="N4023">
        <v>66</v>
      </c>
      <c r="O4023" t="s">
        <v>135</v>
      </c>
      <c r="P4023" t="s">
        <v>119</v>
      </c>
      <c r="Q4023" t="s">
        <v>39</v>
      </c>
      <c r="R4023" t="s">
        <v>202</v>
      </c>
      <c r="S4023" t="s">
        <v>38</v>
      </c>
      <c r="T4023" t="s">
        <v>40</v>
      </c>
      <c r="U4023" t="s">
        <v>7085</v>
      </c>
      <c r="V4023" t="s">
        <v>85</v>
      </c>
      <c r="W4023" t="s">
        <v>40</v>
      </c>
      <c r="X4023" t="s">
        <v>179</v>
      </c>
      <c r="Y4023" t="s">
        <v>55</v>
      </c>
      <c r="Z4023" t="s">
        <v>67</v>
      </c>
      <c r="AA4023" t="s">
        <v>135</v>
      </c>
      <c r="AB4023" t="s">
        <v>777</v>
      </c>
      <c r="AC4023" t="s">
        <v>3674</v>
      </c>
      <c r="AD4023" t="s">
        <v>1477</v>
      </c>
    </row>
    <row r="4024" spans="1:30" x14ac:dyDescent="0.3">
      <c r="A4024" t="s">
        <v>16726</v>
      </c>
      <c r="B4024" t="s">
        <v>16727</v>
      </c>
      <c r="C4024" s="1" t="str">
        <f t="shared" si="678"/>
        <v>21:0512</v>
      </c>
      <c r="D4024" s="1" t="str">
        <f t="shared" si="675"/>
        <v>21:0085</v>
      </c>
      <c r="E4024" t="s">
        <v>16728</v>
      </c>
      <c r="F4024" t="s">
        <v>16729</v>
      </c>
      <c r="H4024">
        <v>56.924567000000003</v>
      </c>
      <c r="I4024">
        <v>-101.3821786</v>
      </c>
      <c r="J4024" s="1" t="str">
        <f t="shared" si="676"/>
        <v>NGR lake sediment grab sample</v>
      </c>
      <c r="K4024" s="1" t="str">
        <f t="shared" si="677"/>
        <v>&lt;177 micron (NGR)</v>
      </c>
      <c r="L4024">
        <v>4</v>
      </c>
      <c r="M4024" t="s">
        <v>113</v>
      </c>
      <c r="N4024">
        <v>67</v>
      </c>
      <c r="O4024" t="s">
        <v>77</v>
      </c>
      <c r="P4024" t="s">
        <v>193</v>
      </c>
      <c r="Q4024" t="s">
        <v>95</v>
      </c>
      <c r="R4024" t="s">
        <v>119</v>
      </c>
      <c r="S4024" t="s">
        <v>136</v>
      </c>
      <c r="T4024" t="s">
        <v>40</v>
      </c>
      <c r="U4024" t="s">
        <v>4270</v>
      </c>
      <c r="V4024" t="s">
        <v>884</v>
      </c>
      <c r="W4024" t="s">
        <v>40</v>
      </c>
      <c r="X4024" t="s">
        <v>179</v>
      </c>
      <c r="Y4024" t="s">
        <v>55</v>
      </c>
      <c r="Z4024" t="s">
        <v>67</v>
      </c>
      <c r="AA4024" t="s">
        <v>135</v>
      </c>
      <c r="AB4024" t="s">
        <v>168</v>
      </c>
      <c r="AC4024" t="s">
        <v>353</v>
      </c>
      <c r="AD4024" t="s">
        <v>1477</v>
      </c>
    </row>
    <row r="4025" spans="1:30" x14ac:dyDescent="0.3">
      <c r="A4025" t="s">
        <v>16730</v>
      </c>
      <c r="B4025" t="s">
        <v>16731</v>
      </c>
      <c r="C4025" s="1" t="str">
        <f t="shared" si="678"/>
        <v>21:0512</v>
      </c>
      <c r="D4025" s="1" t="str">
        <f t="shared" si="675"/>
        <v>21:0085</v>
      </c>
      <c r="E4025" t="s">
        <v>16732</v>
      </c>
      <c r="F4025" t="s">
        <v>16733</v>
      </c>
      <c r="H4025">
        <v>56.919186699999997</v>
      </c>
      <c r="I4025">
        <v>-101.33729099999999</v>
      </c>
      <c r="J4025" s="1" t="str">
        <f t="shared" si="676"/>
        <v>NGR lake sediment grab sample</v>
      </c>
      <c r="K4025" s="1" t="str">
        <f t="shared" si="677"/>
        <v>&lt;177 micron (NGR)</v>
      </c>
      <c r="L4025">
        <v>4</v>
      </c>
      <c r="M4025" t="s">
        <v>127</v>
      </c>
      <c r="N4025">
        <v>68</v>
      </c>
      <c r="O4025" t="s">
        <v>576</v>
      </c>
      <c r="P4025" t="s">
        <v>130</v>
      </c>
      <c r="Q4025" t="s">
        <v>95</v>
      </c>
      <c r="R4025" t="s">
        <v>68</v>
      </c>
      <c r="S4025" t="s">
        <v>55</v>
      </c>
      <c r="T4025" t="s">
        <v>40</v>
      </c>
      <c r="U4025" t="s">
        <v>1001</v>
      </c>
      <c r="V4025" t="s">
        <v>351</v>
      </c>
      <c r="W4025" t="s">
        <v>117</v>
      </c>
      <c r="X4025" t="s">
        <v>179</v>
      </c>
      <c r="Y4025" t="s">
        <v>95</v>
      </c>
      <c r="Z4025" t="s">
        <v>185</v>
      </c>
      <c r="AA4025" t="s">
        <v>135</v>
      </c>
      <c r="AB4025" t="s">
        <v>391</v>
      </c>
      <c r="AC4025" t="s">
        <v>352</v>
      </c>
      <c r="AD4025" t="s">
        <v>61</v>
      </c>
    </row>
    <row r="4026" spans="1:30" x14ac:dyDescent="0.3">
      <c r="A4026" t="s">
        <v>16734</v>
      </c>
      <c r="B4026" t="s">
        <v>16735</v>
      </c>
      <c r="C4026" s="1" t="str">
        <f t="shared" si="678"/>
        <v>21:0512</v>
      </c>
      <c r="D4026" s="1" t="str">
        <f t="shared" si="675"/>
        <v>21:0085</v>
      </c>
      <c r="E4026" t="s">
        <v>16736</v>
      </c>
      <c r="F4026" t="s">
        <v>16737</v>
      </c>
      <c r="H4026">
        <v>56.911984799999999</v>
      </c>
      <c r="I4026">
        <v>-101.28304</v>
      </c>
      <c r="J4026" s="1" t="str">
        <f t="shared" si="676"/>
        <v>NGR lake sediment grab sample</v>
      </c>
      <c r="K4026" s="1" t="str">
        <f t="shared" si="677"/>
        <v>&lt;177 micron (NGR)</v>
      </c>
      <c r="L4026">
        <v>4</v>
      </c>
      <c r="M4026" t="s">
        <v>142</v>
      </c>
      <c r="N4026">
        <v>69</v>
      </c>
      <c r="O4026" t="s">
        <v>93</v>
      </c>
      <c r="P4026" t="s">
        <v>54</v>
      </c>
      <c r="Q4026" t="s">
        <v>95</v>
      </c>
      <c r="R4026" t="s">
        <v>202</v>
      </c>
      <c r="S4026" t="s">
        <v>37</v>
      </c>
      <c r="T4026" t="s">
        <v>40</v>
      </c>
      <c r="U4026" t="s">
        <v>16738</v>
      </c>
      <c r="V4026" t="s">
        <v>37</v>
      </c>
      <c r="W4026" t="s">
        <v>194</v>
      </c>
      <c r="X4026" t="s">
        <v>70</v>
      </c>
      <c r="Y4026" t="s">
        <v>39</v>
      </c>
      <c r="Z4026" t="s">
        <v>134</v>
      </c>
      <c r="AA4026" t="s">
        <v>214</v>
      </c>
      <c r="AB4026" t="s">
        <v>636</v>
      </c>
      <c r="AC4026" t="s">
        <v>352</v>
      </c>
      <c r="AD4026" t="s">
        <v>478</v>
      </c>
    </row>
    <row r="4027" spans="1:30" x14ac:dyDescent="0.3">
      <c r="A4027" t="s">
        <v>16739</v>
      </c>
      <c r="B4027" t="s">
        <v>16740</v>
      </c>
      <c r="C4027" s="1" t="str">
        <f t="shared" si="678"/>
        <v>21:0512</v>
      </c>
      <c r="D4027" s="1" t="str">
        <f t="shared" si="675"/>
        <v>21:0085</v>
      </c>
      <c r="E4027" t="s">
        <v>16741</v>
      </c>
      <c r="F4027" t="s">
        <v>16742</v>
      </c>
      <c r="H4027">
        <v>56.902334400000001</v>
      </c>
      <c r="I4027">
        <v>-101.2482906</v>
      </c>
      <c r="J4027" s="1" t="str">
        <f t="shared" si="676"/>
        <v>NGR lake sediment grab sample</v>
      </c>
      <c r="K4027" s="1" t="str">
        <f t="shared" si="677"/>
        <v>&lt;177 micron (NGR)</v>
      </c>
      <c r="L4027">
        <v>4</v>
      </c>
      <c r="M4027" t="s">
        <v>150</v>
      </c>
      <c r="N4027">
        <v>70</v>
      </c>
      <c r="O4027" t="s">
        <v>247</v>
      </c>
      <c r="P4027" t="s">
        <v>68</v>
      </c>
      <c r="Q4027" t="s">
        <v>95</v>
      </c>
      <c r="R4027" t="s">
        <v>68</v>
      </c>
      <c r="S4027" t="s">
        <v>39</v>
      </c>
      <c r="T4027" t="s">
        <v>40</v>
      </c>
      <c r="U4027" t="s">
        <v>1125</v>
      </c>
      <c r="V4027" t="s">
        <v>42</v>
      </c>
      <c r="W4027" t="s">
        <v>40</v>
      </c>
      <c r="X4027" t="s">
        <v>179</v>
      </c>
      <c r="Y4027" t="s">
        <v>95</v>
      </c>
      <c r="Z4027" t="s">
        <v>2369</v>
      </c>
      <c r="AA4027" t="s">
        <v>204</v>
      </c>
      <c r="AB4027" t="s">
        <v>68</v>
      </c>
      <c r="AC4027" t="s">
        <v>565</v>
      </c>
      <c r="AD4027" t="s">
        <v>155</v>
      </c>
    </row>
    <row r="4028" spans="1:30" x14ac:dyDescent="0.3">
      <c r="A4028" t="s">
        <v>16743</v>
      </c>
      <c r="B4028" t="s">
        <v>16744</v>
      </c>
      <c r="C4028" s="1" t="str">
        <f t="shared" si="678"/>
        <v>21:0512</v>
      </c>
      <c r="D4028" s="1" t="str">
        <f t="shared" si="675"/>
        <v>21:0085</v>
      </c>
      <c r="E4028" t="s">
        <v>16745</v>
      </c>
      <c r="F4028" t="s">
        <v>16746</v>
      </c>
      <c r="H4028">
        <v>56.897267900000003</v>
      </c>
      <c r="I4028">
        <v>-101.190529</v>
      </c>
      <c r="J4028" s="1" t="str">
        <f t="shared" si="676"/>
        <v>NGR lake sediment grab sample</v>
      </c>
      <c r="K4028" s="1" t="str">
        <f t="shared" si="677"/>
        <v>&lt;177 micron (NGR)</v>
      </c>
      <c r="L4028">
        <v>4</v>
      </c>
      <c r="M4028" t="s">
        <v>175</v>
      </c>
      <c r="N4028">
        <v>71</v>
      </c>
      <c r="O4028" t="s">
        <v>258</v>
      </c>
      <c r="P4028" t="s">
        <v>153</v>
      </c>
      <c r="Q4028" t="s">
        <v>95</v>
      </c>
      <c r="R4028" t="s">
        <v>193</v>
      </c>
      <c r="S4028" t="s">
        <v>68</v>
      </c>
      <c r="T4028" t="s">
        <v>40</v>
      </c>
      <c r="U4028" t="s">
        <v>5084</v>
      </c>
      <c r="V4028" t="s">
        <v>884</v>
      </c>
      <c r="W4028" t="s">
        <v>40</v>
      </c>
      <c r="X4028" t="s">
        <v>179</v>
      </c>
      <c r="Y4028" t="s">
        <v>95</v>
      </c>
      <c r="Z4028" t="s">
        <v>153</v>
      </c>
      <c r="AA4028" t="s">
        <v>135</v>
      </c>
      <c r="AB4028" t="s">
        <v>204</v>
      </c>
      <c r="AC4028" t="s">
        <v>714</v>
      </c>
      <c r="AD4028" t="s">
        <v>1452</v>
      </c>
    </row>
    <row r="4029" spans="1:30" x14ac:dyDescent="0.3">
      <c r="A4029" t="s">
        <v>16747</v>
      </c>
      <c r="B4029" t="s">
        <v>16748</v>
      </c>
      <c r="C4029" s="1" t="str">
        <f t="shared" si="678"/>
        <v>21:0512</v>
      </c>
      <c r="D4029" s="1" t="str">
        <f t="shared" si="675"/>
        <v>21:0085</v>
      </c>
      <c r="E4029" t="s">
        <v>16749</v>
      </c>
      <c r="F4029" t="s">
        <v>16750</v>
      </c>
      <c r="H4029">
        <v>56.865336300000003</v>
      </c>
      <c r="I4029">
        <v>-101.2044946</v>
      </c>
      <c r="J4029" s="1" t="str">
        <f t="shared" si="676"/>
        <v>NGR lake sediment grab sample</v>
      </c>
      <c r="K4029" s="1" t="str">
        <f t="shared" si="677"/>
        <v>&lt;177 micron (NGR)</v>
      </c>
      <c r="L4029">
        <v>4</v>
      </c>
      <c r="M4029" t="s">
        <v>184</v>
      </c>
      <c r="N4029">
        <v>72</v>
      </c>
      <c r="O4029" t="s">
        <v>270</v>
      </c>
      <c r="P4029" t="s">
        <v>92</v>
      </c>
      <c r="Q4029" t="s">
        <v>95</v>
      </c>
      <c r="R4029" t="s">
        <v>131</v>
      </c>
      <c r="S4029" t="s">
        <v>55</v>
      </c>
      <c r="T4029" t="s">
        <v>40</v>
      </c>
      <c r="U4029" t="s">
        <v>3749</v>
      </c>
      <c r="V4029" t="s">
        <v>596</v>
      </c>
      <c r="W4029" t="s">
        <v>40</v>
      </c>
      <c r="X4029" t="s">
        <v>70</v>
      </c>
      <c r="Y4029" t="s">
        <v>95</v>
      </c>
      <c r="Z4029" t="s">
        <v>2369</v>
      </c>
      <c r="AA4029" t="s">
        <v>44</v>
      </c>
      <c r="AB4029" t="s">
        <v>1338</v>
      </c>
      <c r="AC4029" t="s">
        <v>179</v>
      </c>
      <c r="AD4029" t="s">
        <v>107</v>
      </c>
    </row>
    <row r="4030" spans="1:30" x14ac:dyDescent="0.3">
      <c r="A4030" t="s">
        <v>16751</v>
      </c>
      <c r="B4030" t="s">
        <v>16752</v>
      </c>
      <c r="C4030" s="1" t="str">
        <f t="shared" si="678"/>
        <v>21:0512</v>
      </c>
      <c r="D4030" s="1" t="str">
        <f t="shared" si="675"/>
        <v>21:0085</v>
      </c>
      <c r="E4030" t="s">
        <v>16753</v>
      </c>
      <c r="F4030" t="s">
        <v>16754</v>
      </c>
      <c r="H4030">
        <v>56.873693000000003</v>
      </c>
      <c r="I4030">
        <v>-101.23285180000001</v>
      </c>
      <c r="J4030" s="1" t="str">
        <f t="shared" si="676"/>
        <v>NGR lake sediment grab sample</v>
      </c>
      <c r="K4030" s="1" t="str">
        <f t="shared" si="677"/>
        <v>&lt;177 micron (NGR)</v>
      </c>
      <c r="L4030">
        <v>4</v>
      </c>
      <c r="M4030" t="s">
        <v>191</v>
      </c>
      <c r="N4030">
        <v>73</v>
      </c>
      <c r="O4030" t="s">
        <v>151</v>
      </c>
      <c r="P4030" t="s">
        <v>153</v>
      </c>
      <c r="Q4030" t="s">
        <v>95</v>
      </c>
      <c r="R4030" t="s">
        <v>92</v>
      </c>
      <c r="S4030" t="s">
        <v>68</v>
      </c>
      <c r="T4030" t="s">
        <v>40</v>
      </c>
      <c r="U4030" t="s">
        <v>2471</v>
      </c>
      <c r="V4030" t="s">
        <v>5153</v>
      </c>
      <c r="W4030" t="s">
        <v>117</v>
      </c>
      <c r="X4030" t="s">
        <v>70</v>
      </c>
      <c r="Y4030" t="s">
        <v>39</v>
      </c>
      <c r="Z4030" t="s">
        <v>2369</v>
      </c>
      <c r="AA4030" t="s">
        <v>258</v>
      </c>
      <c r="AB4030" t="s">
        <v>12317</v>
      </c>
      <c r="AC4030" t="s">
        <v>60</v>
      </c>
      <c r="AD4030" t="s">
        <v>115</v>
      </c>
    </row>
    <row r="4031" spans="1:30" x14ac:dyDescent="0.3">
      <c r="A4031" t="s">
        <v>16755</v>
      </c>
      <c r="B4031" t="s">
        <v>16756</v>
      </c>
      <c r="C4031" s="1" t="str">
        <f t="shared" si="678"/>
        <v>21:0512</v>
      </c>
      <c r="D4031" s="1" t="str">
        <f t="shared" si="675"/>
        <v>21:0085</v>
      </c>
      <c r="E4031" t="s">
        <v>16757</v>
      </c>
      <c r="F4031" t="s">
        <v>16758</v>
      </c>
      <c r="H4031">
        <v>56.892410099999999</v>
      </c>
      <c r="I4031">
        <v>-101.2762633</v>
      </c>
      <c r="J4031" s="1" t="str">
        <f t="shared" si="676"/>
        <v>NGR lake sediment grab sample</v>
      </c>
      <c r="K4031" s="1" t="str">
        <f t="shared" si="677"/>
        <v>&lt;177 micron (NGR)</v>
      </c>
      <c r="L4031">
        <v>4</v>
      </c>
      <c r="M4031" t="s">
        <v>201</v>
      </c>
      <c r="N4031">
        <v>74</v>
      </c>
      <c r="O4031" t="s">
        <v>423</v>
      </c>
      <c r="P4031" t="s">
        <v>176</v>
      </c>
      <c r="Q4031" t="s">
        <v>95</v>
      </c>
      <c r="R4031" t="s">
        <v>202</v>
      </c>
      <c r="S4031" t="s">
        <v>37</v>
      </c>
      <c r="T4031" t="s">
        <v>40</v>
      </c>
      <c r="U4031" t="s">
        <v>1075</v>
      </c>
      <c r="V4031" t="s">
        <v>121</v>
      </c>
      <c r="W4031" t="s">
        <v>117</v>
      </c>
      <c r="X4031" t="s">
        <v>179</v>
      </c>
      <c r="Y4031" t="s">
        <v>95</v>
      </c>
      <c r="Z4031" t="s">
        <v>153</v>
      </c>
      <c r="AA4031" t="s">
        <v>58</v>
      </c>
      <c r="AB4031" t="s">
        <v>3871</v>
      </c>
      <c r="AC4031" t="s">
        <v>565</v>
      </c>
      <c r="AD4031" t="s">
        <v>71</v>
      </c>
    </row>
    <row r="4032" spans="1:30" hidden="1" x14ac:dyDescent="0.3">
      <c r="A4032" t="s">
        <v>16759</v>
      </c>
      <c r="B4032" t="s">
        <v>16760</v>
      </c>
      <c r="C4032" s="1" t="str">
        <f t="shared" si="678"/>
        <v>21:0512</v>
      </c>
      <c r="D4032" s="1" t="str">
        <f>HYPERLINK("http://geochem.nrcan.gc.ca/cdogs/content/svy/svy_e.htm", "")</f>
        <v/>
      </c>
      <c r="G4032" s="1" t="str">
        <f>HYPERLINK("http://geochem.nrcan.gc.ca/cdogs/content/cr_/cr_00056_e.htm", "56")</f>
        <v>56</v>
      </c>
      <c r="J4032" t="s">
        <v>161</v>
      </c>
      <c r="K4032" t="s">
        <v>162</v>
      </c>
      <c r="L4032">
        <v>4</v>
      </c>
      <c r="M4032" t="s">
        <v>163</v>
      </c>
      <c r="N4032">
        <v>75</v>
      </c>
      <c r="O4032" t="s">
        <v>71</v>
      </c>
      <c r="P4032" t="s">
        <v>222</v>
      </c>
      <c r="Q4032" t="s">
        <v>67</v>
      </c>
      <c r="R4032" t="s">
        <v>135</v>
      </c>
      <c r="S4032" t="s">
        <v>193</v>
      </c>
      <c r="T4032" t="s">
        <v>194</v>
      </c>
      <c r="U4032" t="s">
        <v>13199</v>
      </c>
      <c r="V4032" t="s">
        <v>136</v>
      </c>
      <c r="W4032" t="s">
        <v>94</v>
      </c>
      <c r="X4032" t="s">
        <v>8726</v>
      </c>
      <c r="Y4032" t="s">
        <v>38</v>
      </c>
      <c r="Z4032" t="s">
        <v>214</v>
      </c>
      <c r="AA4032" t="s">
        <v>107</v>
      </c>
      <c r="AB4032" t="s">
        <v>715</v>
      </c>
      <c r="AC4032" t="s">
        <v>8117</v>
      </c>
      <c r="AD4032" t="s">
        <v>880</v>
      </c>
    </row>
    <row r="4033" spans="1:30" x14ac:dyDescent="0.3">
      <c r="A4033" t="s">
        <v>16761</v>
      </c>
      <c r="B4033" t="s">
        <v>16762</v>
      </c>
      <c r="C4033" s="1" t="str">
        <f t="shared" si="678"/>
        <v>21:0512</v>
      </c>
      <c r="D4033" s="1" t="str">
        <f t="shared" ref="D4033:D4048" si="679">HYPERLINK("http://geochem.nrcan.gc.ca/cdogs/content/svy/svy210085_e.htm", "21:0085")</f>
        <v>21:0085</v>
      </c>
      <c r="E4033" t="s">
        <v>16763</v>
      </c>
      <c r="F4033" t="s">
        <v>16764</v>
      </c>
      <c r="H4033">
        <v>56.895732500000001</v>
      </c>
      <c r="I4033">
        <v>-101.3333954</v>
      </c>
      <c r="J4033" s="1" t="str">
        <f t="shared" ref="J4033:J4048" si="680">HYPERLINK("http://geochem.nrcan.gc.ca/cdogs/content/kwd/kwd020027_e.htm", "NGR lake sediment grab sample")</f>
        <v>NGR lake sediment grab sample</v>
      </c>
      <c r="K4033" s="1" t="str">
        <f t="shared" ref="K4033:K4048" si="681">HYPERLINK("http://geochem.nrcan.gc.ca/cdogs/content/kwd/kwd080006_e.htm", "&lt;177 micron (NGR)")</f>
        <v>&lt;177 micron (NGR)</v>
      </c>
      <c r="L4033">
        <v>4</v>
      </c>
      <c r="M4033" t="s">
        <v>210</v>
      </c>
      <c r="N4033">
        <v>76</v>
      </c>
      <c r="O4033" t="s">
        <v>44</v>
      </c>
      <c r="P4033" t="s">
        <v>185</v>
      </c>
      <c r="Q4033" t="s">
        <v>95</v>
      </c>
      <c r="R4033" t="s">
        <v>79</v>
      </c>
      <c r="S4033" t="s">
        <v>68</v>
      </c>
      <c r="T4033" t="s">
        <v>40</v>
      </c>
      <c r="U4033" t="s">
        <v>6918</v>
      </c>
      <c r="V4033" t="s">
        <v>2278</v>
      </c>
      <c r="W4033" t="s">
        <v>117</v>
      </c>
      <c r="X4033" t="s">
        <v>179</v>
      </c>
      <c r="Y4033" t="s">
        <v>95</v>
      </c>
      <c r="Z4033" t="s">
        <v>134</v>
      </c>
      <c r="AA4033" t="s">
        <v>135</v>
      </c>
      <c r="AB4033" t="s">
        <v>1733</v>
      </c>
      <c r="AC4033" t="s">
        <v>339</v>
      </c>
      <c r="AD4033" t="s">
        <v>1060</v>
      </c>
    </row>
    <row r="4034" spans="1:30" x14ac:dyDescent="0.3">
      <c r="A4034" t="s">
        <v>16765</v>
      </c>
      <c r="B4034" t="s">
        <v>16766</v>
      </c>
      <c r="C4034" s="1" t="str">
        <f t="shared" si="678"/>
        <v>21:0512</v>
      </c>
      <c r="D4034" s="1" t="str">
        <f t="shared" si="679"/>
        <v>21:0085</v>
      </c>
      <c r="E4034" t="s">
        <v>16767</v>
      </c>
      <c r="F4034" t="s">
        <v>16768</v>
      </c>
      <c r="H4034">
        <v>56.899977800000002</v>
      </c>
      <c r="I4034">
        <v>-101.37281160000001</v>
      </c>
      <c r="J4034" s="1" t="str">
        <f t="shared" si="680"/>
        <v>NGR lake sediment grab sample</v>
      </c>
      <c r="K4034" s="1" t="str">
        <f t="shared" si="681"/>
        <v>&lt;177 micron (NGR)</v>
      </c>
      <c r="L4034">
        <v>4</v>
      </c>
      <c r="M4034" t="s">
        <v>221</v>
      </c>
      <c r="N4034">
        <v>77</v>
      </c>
      <c r="O4034" t="s">
        <v>129</v>
      </c>
      <c r="P4034" t="s">
        <v>79</v>
      </c>
      <c r="Q4034" t="s">
        <v>95</v>
      </c>
      <c r="R4034" t="s">
        <v>131</v>
      </c>
      <c r="S4034" t="s">
        <v>37</v>
      </c>
      <c r="T4034" t="s">
        <v>40</v>
      </c>
      <c r="U4034" t="s">
        <v>967</v>
      </c>
      <c r="V4034" t="s">
        <v>352</v>
      </c>
      <c r="W4034" t="s">
        <v>40</v>
      </c>
      <c r="X4034" t="s">
        <v>179</v>
      </c>
      <c r="Y4034" t="s">
        <v>95</v>
      </c>
      <c r="Z4034" t="s">
        <v>164</v>
      </c>
      <c r="AA4034" t="s">
        <v>204</v>
      </c>
      <c r="AB4034" t="s">
        <v>130</v>
      </c>
      <c r="AC4034" t="s">
        <v>55</v>
      </c>
      <c r="AD4034" t="s">
        <v>324</v>
      </c>
    </row>
    <row r="4035" spans="1:30" x14ac:dyDescent="0.3">
      <c r="A4035" t="s">
        <v>16769</v>
      </c>
      <c r="B4035" t="s">
        <v>16770</v>
      </c>
      <c r="C4035" s="1" t="str">
        <f t="shared" si="678"/>
        <v>21:0512</v>
      </c>
      <c r="D4035" s="1" t="str">
        <f t="shared" si="679"/>
        <v>21:0085</v>
      </c>
      <c r="E4035" t="s">
        <v>16771</v>
      </c>
      <c r="F4035" t="s">
        <v>16772</v>
      </c>
      <c r="H4035">
        <v>56.900354399999998</v>
      </c>
      <c r="I4035">
        <v>-101.42481429999999</v>
      </c>
      <c r="J4035" s="1" t="str">
        <f t="shared" si="680"/>
        <v>NGR lake sediment grab sample</v>
      </c>
      <c r="K4035" s="1" t="str">
        <f t="shared" si="681"/>
        <v>&lt;177 micron (NGR)</v>
      </c>
      <c r="L4035">
        <v>4</v>
      </c>
      <c r="M4035" t="s">
        <v>230</v>
      </c>
      <c r="N4035">
        <v>78</v>
      </c>
      <c r="O4035" t="s">
        <v>214</v>
      </c>
      <c r="P4035" t="s">
        <v>153</v>
      </c>
      <c r="Q4035" t="s">
        <v>95</v>
      </c>
      <c r="R4035" t="s">
        <v>153</v>
      </c>
      <c r="S4035" t="s">
        <v>37</v>
      </c>
      <c r="T4035" t="s">
        <v>40</v>
      </c>
      <c r="U4035" t="s">
        <v>6210</v>
      </c>
      <c r="V4035" t="s">
        <v>596</v>
      </c>
      <c r="W4035" t="s">
        <v>40</v>
      </c>
      <c r="X4035" t="s">
        <v>179</v>
      </c>
      <c r="Y4035" t="s">
        <v>95</v>
      </c>
      <c r="Z4035" t="s">
        <v>185</v>
      </c>
      <c r="AA4035" t="s">
        <v>258</v>
      </c>
      <c r="AB4035" t="s">
        <v>975</v>
      </c>
      <c r="AC4035" t="s">
        <v>47</v>
      </c>
      <c r="AD4035" t="s">
        <v>392</v>
      </c>
    </row>
    <row r="4036" spans="1:30" x14ac:dyDescent="0.3">
      <c r="A4036" t="s">
        <v>16773</v>
      </c>
      <c r="B4036" t="s">
        <v>16774</v>
      </c>
      <c r="C4036" s="1" t="str">
        <f t="shared" si="678"/>
        <v>21:0512</v>
      </c>
      <c r="D4036" s="1" t="str">
        <f t="shared" si="679"/>
        <v>21:0085</v>
      </c>
      <c r="E4036" t="s">
        <v>16775</v>
      </c>
      <c r="F4036" t="s">
        <v>16776</v>
      </c>
      <c r="H4036">
        <v>56.9028299</v>
      </c>
      <c r="I4036">
        <v>-101.438919</v>
      </c>
      <c r="J4036" s="1" t="str">
        <f t="shared" si="680"/>
        <v>NGR lake sediment grab sample</v>
      </c>
      <c r="K4036" s="1" t="str">
        <f t="shared" si="681"/>
        <v>&lt;177 micron (NGR)</v>
      </c>
      <c r="L4036">
        <v>4</v>
      </c>
      <c r="M4036" t="s">
        <v>238</v>
      </c>
      <c r="N4036">
        <v>79</v>
      </c>
      <c r="O4036" t="s">
        <v>255</v>
      </c>
      <c r="P4036" t="s">
        <v>92</v>
      </c>
      <c r="Q4036" t="s">
        <v>95</v>
      </c>
      <c r="R4036" t="s">
        <v>38</v>
      </c>
      <c r="S4036" t="s">
        <v>39</v>
      </c>
      <c r="T4036" t="s">
        <v>40</v>
      </c>
      <c r="U4036" t="s">
        <v>1318</v>
      </c>
      <c r="V4036" t="s">
        <v>42</v>
      </c>
      <c r="W4036" t="s">
        <v>194</v>
      </c>
      <c r="X4036" t="s">
        <v>179</v>
      </c>
      <c r="Y4036" t="s">
        <v>95</v>
      </c>
      <c r="Z4036" t="s">
        <v>2369</v>
      </c>
      <c r="AA4036" t="s">
        <v>58</v>
      </c>
      <c r="AB4036" t="s">
        <v>12815</v>
      </c>
      <c r="AC4036" t="s">
        <v>233</v>
      </c>
      <c r="AD4036" t="s">
        <v>196</v>
      </c>
    </row>
    <row r="4037" spans="1:30" x14ac:dyDescent="0.3">
      <c r="A4037" t="s">
        <v>16777</v>
      </c>
      <c r="B4037" t="s">
        <v>16778</v>
      </c>
      <c r="C4037" s="1" t="str">
        <f t="shared" si="678"/>
        <v>21:0512</v>
      </c>
      <c r="D4037" s="1" t="str">
        <f t="shared" si="679"/>
        <v>21:0085</v>
      </c>
      <c r="E4037" t="s">
        <v>16779</v>
      </c>
      <c r="F4037" t="s">
        <v>16780</v>
      </c>
      <c r="H4037">
        <v>56.916998700000001</v>
      </c>
      <c r="I4037">
        <v>-101.453333</v>
      </c>
      <c r="J4037" s="1" t="str">
        <f t="shared" si="680"/>
        <v>NGR lake sediment grab sample</v>
      </c>
      <c r="K4037" s="1" t="str">
        <f t="shared" si="681"/>
        <v>&lt;177 micron (NGR)</v>
      </c>
      <c r="L4037">
        <v>4</v>
      </c>
      <c r="M4037" t="s">
        <v>246</v>
      </c>
      <c r="N4037">
        <v>80</v>
      </c>
      <c r="O4037" t="s">
        <v>810</v>
      </c>
      <c r="P4037" t="s">
        <v>153</v>
      </c>
      <c r="Q4037" t="s">
        <v>95</v>
      </c>
      <c r="R4037" t="s">
        <v>131</v>
      </c>
      <c r="S4037" t="s">
        <v>68</v>
      </c>
      <c r="T4037" t="s">
        <v>40</v>
      </c>
      <c r="U4037" t="s">
        <v>1885</v>
      </c>
      <c r="V4037" t="s">
        <v>484</v>
      </c>
      <c r="W4037" t="s">
        <v>40</v>
      </c>
      <c r="X4037" t="s">
        <v>179</v>
      </c>
      <c r="Y4037" t="s">
        <v>95</v>
      </c>
      <c r="Z4037" t="s">
        <v>153</v>
      </c>
      <c r="AA4037" t="s">
        <v>58</v>
      </c>
      <c r="AB4037" t="s">
        <v>247</v>
      </c>
      <c r="AC4037" t="s">
        <v>714</v>
      </c>
      <c r="AD4037" t="s">
        <v>605</v>
      </c>
    </row>
    <row r="4038" spans="1:30" x14ac:dyDescent="0.3">
      <c r="A4038" t="s">
        <v>16781</v>
      </c>
      <c r="B4038" t="s">
        <v>16782</v>
      </c>
      <c r="C4038" s="1" t="str">
        <f t="shared" si="678"/>
        <v>21:0512</v>
      </c>
      <c r="D4038" s="1" t="str">
        <f t="shared" si="679"/>
        <v>21:0085</v>
      </c>
      <c r="E4038" t="s">
        <v>16783</v>
      </c>
      <c r="F4038" t="s">
        <v>16784</v>
      </c>
      <c r="H4038">
        <v>56.927044199999997</v>
      </c>
      <c r="I4038">
        <v>-101.5077682</v>
      </c>
      <c r="J4038" s="1" t="str">
        <f t="shared" si="680"/>
        <v>NGR lake sediment grab sample</v>
      </c>
      <c r="K4038" s="1" t="str">
        <f t="shared" si="681"/>
        <v>&lt;177 micron (NGR)</v>
      </c>
      <c r="L4038">
        <v>5</v>
      </c>
      <c r="M4038" t="s">
        <v>34</v>
      </c>
      <c r="N4038">
        <v>81</v>
      </c>
      <c r="O4038" t="s">
        <v>364</v>
      </c>
      <c r="P4038" t="s">
        <v>130</v>
      </c>
      <c r="Q4038" t="s">
        <v>39</v>
      </c>
      <c r="R4038" t="s">
        <v>169</v>
      </c>
      <c r="S4038" t="s">
        <v>37</v>
      </c>
      <c r="T4038" t="s">
        <v>40</v>
      </c>
      <c r="U4038" t="s">
        <v>1139</v>
      </c>
      <c r="V4038" t="s">
        <v>271</v>
      </c>
      <c r="W4038" t="s">
        <v>194</v>
      </c>
      <c r="X4038" t="s">
        <v>179</v>
      </c>
      <c r="Y4038" t="s">
        <v>95</v>
      </c>
      <c r="Z4038" t="s">
        <v>153</v>
      </c>
      <c r="AA4038" t="s">
        <v>58</v>
      </c>
      <c r="AB4038" t="s">
        <v>16595</v>
      </c>
      <c r="AC4038" t="s">
        <v>1503</v>
      </c>
      <c r="AD4038" t="s">
        <v>392</v>
      </c>
    </row>
    <row r="4039" spans="1:30" x14ac:dyDescent="0.3">
      <c r="A4039" t="s">
        <v>16785</v>
      </c>
      <c r="B4039" t="s">
        <v>16786</v>
      </c>
      <c r="C4039" s="1" t="str">
        <f t="shared" si="678"/>
        <v>21:0512</v>
      </c>
      <c r="D4039" s="1" t="str">
        <f t="shared" si="679"/>
        <v>21:0085</v>
      </c>
      <c r="E4039" t="s">
        <v>16783</v>
      </c>
      <c r="F4039" t="s">
        <v>16787</v>
      </c>
      <c r="H4039">
        <v>56.927044199999997</v>
      </c>
      <c r="I4039">
        <v>-101.5077682</v>
      </c>
      <c r="J4039" s="1" t="str">
        <f t="shared" si="680"/>
        <v>NGR lake sediment grab sample</v>
      </c>
      <c r="K4039" s="1" t="str">
        <f t="shared" si="681"/>
        <v>&lt;177 micron (NGR)</v>
      </c>
      <c r="L4039">
        <v>5</v>
      </c>
      <c r="M4039" t="s">
        <v>52</v>
      </c>
      <c r="N4039">
        <v>82</v>
      </c>
      <c r="O4039" t="s">
        <v>129</v>
      </c>
      <c r="P4039" t="s">
        <v>185</v>
      </c>
      <c r="Q4039" t="s">
        <v>95</v>
      </c>
      <c r="R4039" t="s">
        <v>256</v>
      </c>
      <c r="S4039" t="s">
        <v>55</v>
      </c>
      <c r="T4039" t="s">
        <v>40</v>
      </c>
      <c r="U4039" t="s">
        <v>1665</v>
      </c>
      <c r="V4039" t="s">
        <v>94</v>
      </c>
      <c r="W4039" t="s">
        <v>194</v>
      </c>
      <c r="X4039" t="s">
        <v>179</v>
      </c>
      <c r="Y4039" t="s">
        <v>95</v>
      </c>
      <c r="Z4039" t="s">
        <v>153</v>
      </c>
      <c r="AA4039" t="s">
        <v>58</v>
      </c>
      <c r="AB4039" t="s">
        <v>2028</v>
      </c>
      <c r="AC4039" t="s">
        <v>461</v>
      </c>
      <c r="AD4039" t="s">
        <v>107</v>
      </c>
    </row>
    <row r="4040" spans="1:30" x14ac:dyDescent="0.3">
      <c r="A4040" t="s">
        <v>16788</v>
      </c>
      <c r="B4040" t="s">
        <v>16789</v>
      </c>
      <c r="C4040" s="1" t="str">
        <f t="shared" si="678"/>
        <v>21:0512</v>
      </c>
      <c r="D4040" s="1" t="str">
        <f t="shared" si="679"/>
        <v>21:0085</v>
      </c>
      <c r="E4040" t="s">
        <v>16783</v>
      </c>
      <c r="F4040" t="s">
        <v>16790</v>
      </c>
      <c r="H4040">
        <v>56.927044199999997</v>
      </c>
      <c r="I4040">
        <v>-101.5077682</v>
      </c>
      <c r="J4040" s="1" t="str">
        <f t="shared" si="680"/>
        <v>NGR lake sediment grab sample</v>
      </c>
      <c r="K4040" s="1" t="str">
        <f t="shared" si="681"/>
        <v>&lt;177 micron (NGR)</v>
      </c>
      <c r="L4040">
        <v>5</v>
      </c>
      <c r="M4040" t="s">
        <v>65</v>
      </c>
      <c r="N4040">
        <v>83</v>
      </c>
      <c r="O4040" t="s">
        <v>129</v>
      </c>
      <c r="P4040" t="s">
        <v>119</v>
      </c>
      <c r="Q4040" t="s">
        <v>95</v>
      </c>
      <c r="R4040" t="s">
        <v>165</v>
      </c>
      <c r="S4040" t="s">
        <v>55</v>
      </c>
      <c r="T4040" t="s">
        <v>40</v>
      </c>
      <c r="U4040" t="s">
        <v>810</v>
      </c>
      <c r="V4040" t="s">
        <v>144</v>
      </c>
      <c r="W4040" t="s">
        <v>40</v>
      </c>
      <c r="X4040" t="s">
        <v>179</v>
      </c>
      <c r="Y4040" t="s">
        <v>95</v>
      </c>
      <c r="Z4040" t="s">
        <v>2369</v>
      </c>
      <c r="AA4040" t="s">
        <v>58</v>
      </c>
      <c r="AB4040" t="s">
        <v>11825</v>
      </c>
      <c r="AC4040" t="s">
        <v>565</v>
      </c>
      <c r="AD4040" t="s">
        <v>241</v>
      </c>
    </row>
    <row r="4041" spans="1:30" x14ac:dyDescent="0.3">
      <c r="A4041" t="s">
        <v>16791</v>
      </c>
      <c r="B4041" t="s">
        <v>16792</v>
      </c>
      <c r="C4041" s="1" t="str">
        <f t="shared" si="678"/>
        <v>21:0512</v>
      </c>
      <c r="D4041" s="1" t="str">
        <f t="shared" si="679"/>
        <v>21:0085</v>
      </c>
      <c r="E4041" t="s">
        <v>16793</v>
      </c>
      <c r="F4041" t="s">
        <v>16794</v>
      </c>
      <c r="H4041">
        <v>56.944481600000003</v>
      </c>
      <c r="I4041">
        <v>-101.5170291</v>
      </c>
      <c r="J4041" s="1" t="str">
        <f t="shared" si="680"/>
        <v>NGR lake sediment grab sample</v>
      </c>
      <c r="K4041" s="1" t="str">
        <f t="shared" si="681"/>
        <v>&lt;177 micron (NGR)</v>
      </c>
      <c r="L4041">
        <v>5</v>
      </c>
      <c r="M4041" t="s">
        <v>76</v>
      </c>
      <c r="N4041">
        <v>84</v>
      </c>
      <c r="O4041" t="s">
        <v>86</v>
      </c>
      <c r="P4041" t="s">
        <v>232</v>
      </c>
      <c r="Q4041" t="s">
        <v>95</v>
      </c>
      <c r="R4041" t="s">
        <v>169</v>
      </c>
      <c r="S4041" t="s">
        <v>67</v>
      </c>
      <c r="T4041" t="s">
        <v>40</v>
      </c>
      <c r="U4041" t="s">
        <v>2797</v>
      </c>
      <c r="V4041" t="s">
        <v>1458</v>
      </c>
      <c r="W4041" t="s">
        <v>40</v>
      </c>
      <c r="X4041" t="s">
        <v>179</v>
      </c>
      <c r="Y4041" t="s">
        <v>37</v>
      </c>
      <c r="Z4041" t="s">
        <v>135</v>
      </c>
      <c r="AA4041" t="s">
        <v>44</v>
      </c>
      <c r="AB4041" t="s">
        <v>225</v>
      </c>
      <c r="AC4041" t="s">
        <v>2278</v>
      </c>
      <c r="AD4041" t="s">
        <v>86</v>
      </c>
    </row>
    <row r="4042" spans="1:30" x14ac:dyDescent="0.3">
      <c r="A4042" t="s">
        <v>16795</v>
      </c>
      <c r="B4042" t="s">
        <v>16796</v>
      </c>
      <c r="C4042" s="1" t="str">
        <f t="shared" si="678"/>
        <v>21:0512</v>
      </c>
      <c r="D4042" s="1" t="str">
        <f t="shared" si="679"/>
        <v>21:0085</v>
      </c>
      <c r="E4042" t="s">
        <v>16797</v>
      </c>
      <c r="F4042" t="s">
        <v>16798</v>
      </c>
      <c r="H4042">
        <v>56.938612900000003</v>
      </c>
      <c r="I4042">
        <v>-101.55952739999999</v>
      </c>
      <c r="J4042" s="1" t="str">
        <f t="shared" si="680"/>
        <v>NGR lake sediment grab sample</v>
      </c>
      <c r="K4042" s="1" t="str">
        <f t="shared" si="681"/>
        <v>&lt;177 micron (NGR)</v>
      </c>
      <c r="L4042">
        <v>5</v>
      </c>
      <c r="M4042" t="s">
        <v>91</v>
      </c>
      <c r="N4042">
        <v>85</v>
      </c>
      <c r="O4042" t="s">
        <v>257</v>
      </c>
      <c r="P4042" t="s">
        <v>165</v>
      </c>
      <c r="Q4042" t="s">
        <v>95</v>
      </c>
      <c r="R4042" t="s">
        <v>176</v>
      </c>
      <c r="S4042" t="s">
        <v>79</v>
      </c>
      <c r="T4042" t="s">
        <v>40</v>
      </c>
      <c r="U4042" t="s">
        <v>2504</v>
      </c>
      <c r="V4042" t="s">
        <v>2278</v>
      </c>
      <c r="W4042" t="s">
        <v>40</v>
      </c>
      <c r="X4042" t="s">
        <v>179</v>
      </c>
      <c r="Y4042" t="s">
        <v>39</v>
      </c>
      <c r="Z4042" t="s">
        <v>134</v>
      </c>
      <c r="AA4042" t="s">
        <v>58</v>
      </c>
      <c r="AB4042" t="s">
        <v>134</v>
      </c>
      <c r="AC4042" t="s">
        <v>740</v>
      </c>
      <c r="AD4042" t="s">
        <v>48</v>
      </c>
    </row>
    <row r="4043" spans="1:30" x14ac:dyDescent="0.3">
      <c r="A4043" t="s">
        <v>16799</v>
      </c>
      <c r="B4043" t="s">
        <v>16800</v>
      </c>
      <c r="C4043" s="1" t="str">
        <f t="shared" si="678"/>
        <v>21:0512</v>
      </c>
      <c r="D4043" s="1" t="str">
        <f t="shared" si="679"/>
        <v>21:0085</v>
      </c>
      <c r="E4043" t="s">
        <v>16801</v>
      </c>
      <c r="F4043" t="s">
        <v>16802</v>
      </c>
      <c r="H4043">
        <v>56.941209899999997</v>
      </c>
      <c r="I4043">
        <v>-101.5944147</v>
      </c>
      <c r="J4043" s="1" t="str">
        <f t="shared" si="680"/>
        <v>NGR lake sediment grab sample</v>
      </c>
      <c r="K4043" s="1" t="str">
        <f t="shared" si="681"/>
        <v>&lt;177 micron (NGR)</v>
      </c>
      <c r="L4043">
        <v>5</v>
      </c>
      <c r="M4043" t="s">
        <v>102</v>
      </c>
      <c r="N4043">
        <v>86</v>
      </c>
      <c r="O4043" t="s">
        <v>4002</v>
      </c>
      <c r="P4043" t="s">
        <v>130</v>
      </c>
      <c r="Q4043" t="s">
        <v>95</v>
      </c>
      <c r="R4043" t="s">
        <v>130</v>
      </c>
      <c r="S4043" t="s">
        <v>185</v>
      </c>
      <c r="T4043" t="s">
        <v>40</v>
      </c>
      <c r="U4043" t="s">
        <v>1801</v>
      </c>
      <c r="V4043" t="s">
        <v>79</v>
      </c>
      <c r="W4043" t="s">
        <v>40</v>
      </c>
      <c r="X4043" t="s">
        <v>179</v>
      </c>
      <c r="Y4043" t="s">
        <v>55</v>
      </c>
      <c r="Z4043" t="s">
        <v>135</v>
      </c>
      <c r="AA4043" t="s">
        <v>45</v>
      </c>
      <c r="AB4043" t="s">
        <v>53</v>
      </c>
      <c r="AC4043" t="s">
        <v>293</v>
      </c>
      <c r="AD4043" t="s">
        <v>48</v>
      </c>
    </row>
    <row r="4044" spans="1:30" x14ac:dyDescent="0.3">
      <c r="A4044" t="s">
        <v>16803</v>
      </c>
      <c r="B4044" t="s">
        <v>16804</v>
      </c>
      <c r="C4044" s="1" t="str">
        <f t="shared" si="678"/>
        <v>21:0512</v>
      </c>
      <c r="D4044" s="1" t="str">
        <f t="shared" si="679"/>
        <v>21:0085</v>
      </c>
      <c r="E4044" t="s">
        <v>16805</v>
      </c>
      <c r="F4044" t="s">
        <v>16806</v>
      </c>
      <c r="H4044">
        <v>56.936301200000003</v>
      </c>
      <c r="I4044">
        <v>-101.6323137</v>
      </c>
      <c r="J4044" s="1" t="str">
        <f t="shared" si="680"/>
        <v>NGR lake sediment grab sample</v>
      </c>
      <c r="K4044" s="1" t="str">
        <f t="shared" si="681"/>
        <v>&lt;177 micron (NGR)</v>
      </c>
      <c r="L4044">
        <v>5</v>
      </c>
      <c r="M4044" t="s">
        <v>113</v>
      </c>
      <c r="N4044">
        <v>87</v>
      </c>
      <c r="O4044" t="s">
        <v>383</v>
      </c>
      <c r="P4044" t="s">
        <v>79</v>
      </c>
      <c r="Q4044" t="s">
        <v>95</v>
      </c>
      <c r="R4044" t="s">
        <v>131</v>
      </c>
      <c r="S4044" t="s">
        <v>92</v>
      </c>
      <c r="T4044" t="s">
        <v>40</v>
      </c>
      <c r="U4044" t="s">
        <v>3987</v>
      </c>
      <c r="V4044" t="s">
        <v>598</v>
      </c>
      <c r="W4044" t="s">
        <v>40</v>
      </c>
      <c r="X4044" t="s">
        <v>179</v>
      </c>
      <c r="Y4044" t="s">
        <v>39</v>
      </c>
      <c r="Z4044" t="s">
        <v>153</v>
      </c>
      <c r="AA4044" t="s">
        <v>258</v>
      </c>
      <c r="AB4044" t="s">
        <v>128</v>
      </c>
      <c r="AC4044" t="s">
        <v>70</v>
      </c>
      <c r="AD4044" t="s">
        <v>392</v>
      </c>
    </row>
    <row r="4045" spans="1:30" x14ac:dyDescent="0.3">
      <c r="A4045" t="s">
        <v>16807</v>
      </c>
      <c r="B4045" t="s">
        <v>16808</v>
      </c>
      <c r="C4045" s="1" t="str">
        <f t="shared" si="678"/>
        <v>21:0512</v>
      </c>
      <c r="D4045" s="1" t="str">
        <f t="shared" si="679"/>
        <v>21:0085</v>
      </c>
      <c r="E4045" t="s">
        <v>16809</v>
      </c>
      <c r="F4045" t="s">
        <v>16810</v>
      </c>
      <c r="H4045">
        <v>56.9366141</v>
      </c>
      <c r="I4045">
        <v>-101.686458</v>
      </c>
      <c r="J4045" s="1" t="str">
        <f t="shared" si="680"/>
        <v>NGR lake sediment grab sample</v>
      </c>
      <c r="K4045" s="1" t="str">
        <f t="shared" si="681"/>
        <v>&lt;177 micron (NGR)</v>
      </c>
      <c r="L4045">
        <v>5</v>
      </c>
      <c r="M4045" t="s">
        <v>127</v>
      </c>
      <c r="N4045">
        <v>88</v>
      </c>
      <c r="O4045" t="s">
        <v>1019</v>
      </c>
      <c r="P4045" t="s">
        <v>202</v>
      </c>
      <c r="Q4045" t="s">
        <v>95</v>
      </c>
      <c r="R4045" t="s">
        <v>153</v>
      </c>
      <c r="S4045" t="s">
        <v>153</v>
      </c>
      <c r="T4045" t="s">
        <v>40</v>
      </c>
      <c r="U4045" t="s">
        <v>16811</v>
      </c>
      <c r="V4045" t="s">
        <v>2195</v>
      </c>
      <c r="W4045" t="s">
        <v>40</v>
      </c>
      <c r="X4045" t="s">
        <v>179</v>
      </c>
      <c r="Y4045" t="s">
        <v>39</v>
      </c>
      <c r="Z4045" t="s">
        <v>67</v>
      </c>
      <c r="AA4045" t="s">
        <v>135</v>
      </c>
      <c r="AB4045" t="s">
        <v>225</v>
      </c>
      <c r="AC4045" t="s">
        <v>1503</v>
      </c>
      <c r="AD4045" t="s">
        <v>107</v>
      </c>
    </row>
    <row r="4046" spans="1:30" x14ac:dyDescent="0.3">
      <c r="A4046" t="s">
        <v>16812</v>
      </c>
      <c r="B4046" t="s">
        <v>16813</v>
      </c>
      <c r="C4046" s="1" t="str">
        <f t="shared" si="678"/>
        <v>21:0512</v>
      </c>
      <c r="D4046" s="1" t="str">
        <f t="shared" si="679"/>
        <v>21:0085</v>
      </c>
      <c r="E4046" t="s">
        <v>16814</v>
      </c>
      <c r="F4046" t="s">
        <v>16815</v>
      </c>
      <c r="H4046">
        <v>56.942806099999999</v>
      </c>
      <c r="I4046">
        <v>-101.77816489999999</v>
      </c>
      <c r="J4046" s="1" t="str">
        <f t="shared" si="680"/>
        <v>NGR lake sediment grab sample</v>
      </c>
      <c r="K4046" s="1" t="str">
        <f t="shared" si="681"/>
        <v>&lt;177 micron (NGR)</v>
      </c>
      <c r="L4046">
        <v>5</v>
      </c>
      <c r="M4046" t="s">
        <v>142</v>
      </c>
      <c r="N4046">
        <v>89</v>
      </c>
      <c r="O4046" t="s">
        <v>391</v>
      </c>
      <c r="P4046" t="s">
        <v>185</v>
      </c>
      <c r="Q4046" t="s">
        <v>95</v>
      </c>
      <c r="R4046" t="s">
        <v>92</v>
      </c>
      <c r="S4046" t="s">
        <v>68</v>
      </c>
      <c r="T4046" t="s">
        <v>40</v>
      </c>
      <c r="U4046" t="s">
        <v>811</v>
      </c>
      <c r="V4046" t="s">
        <v>37</v>
      </c>
      <c r="W4046" t="s">
        <v>194</v>
      </c>
      <c r="X4046" t="s">
        <v>179</v>
      </c>
      <c r="Y4046" t="s">
        <v>37</v>
      </c>
      <c r="Z4046" t="s">
        <v>164</v>
      </c>
      <c r="AA4046" t="s">
        <v>214</v>
      </c>
      <c r="AB4046" t="s">
        <v>3060</v>
      </c>
      <c r="AC4046" t="s">
        <v>2195</v>
      </c>
      <c r="AD4046" t="s">
        <v>241</v>
      </c>
    </row>
    <row r="4047" spans="1:30" x14ac:dyDescent="0.3">
      <c r="A4047" t="s">
        <v>16816</v>
      </c>
      <c r="B4047" t="s">
        <v>16817</v>
      </c>
      <c r="C4047" s="1" t="str">
        <f t="shared" si="678"/>
        <v>21:0512</v>
      </c>
      <c r="D4047" s="1" t="str">
        <f t="shared" si="679"/>
        <v>21:0085</v>
      </c>
      <c r="E4047" t="s">
        <v>16818</v>
      </c>
      <c r="F4047" t="s">
        <v>16819</v>
      </c>
      <c r="H4047">
        <v>56.936395099999999</v>
      </c>
      <c r="I4047">
        <v>-101.8124442</v>
      </c>
      <c r="J4047" s="1" t="str">
        <f t="shared" si="680"/>
        <v>NGR lake sediment grab sample</v>
      </c>
      <c r="K4047" s="1" t="str">
        <f t="shared" si="681"/>
        <v>&lt;177 micron (NGR)</v>
      </c>
      <c r="L4047">
        <v>5</v>
      </c>
      <c r="M4047" t="s">
        <v>150</v>
      </c>
      <c r="N4047">
        <v>90</v>
      </c>
      <c r="O4047" t="s">
        <v>214</v>
      </c>
      <c r="P4047" t="s">
        <v>130</v>
      </c>
      <c r="Q4047" t="s">
        <v>95</v>
      </c>
      <c r="R4047" t="s">
        <v>92</v>
      </c>
      <c r="S4047" t="s">
        <v>68</v>
      </c>
      <c r="T4047" t="s">
        <v>40</v>
      </c>
      <c r="U4047" t="s">
        <v>16820</v>
      </c>
      <c r="V4047" t="s">
        <v>677</v>
      </c>
      <c r="W4047" t="s">
        <v>194</v>
      </c>
      <c r="X4047" t="s">
        <v>179</v>
      </c>
      <c r="Y4047" t="s">
        <v>39</v>
      </c>
      <c r="Z4047" t="s">
        <v>35</v>
      </c>
      <c r="AA4047" t="s">
        <v>44</v>
      </c>
      <c r="AB4047" t="s">
        <v>3978</v>
      </c>
      <c r="AC4047" t="s">
        <v>2278</v>
      </c>
      <c r="AD4047" t="s">
        <v>107</v>
      </c>
    </row>
    <row r="4048" spans="1:30" x14ac:dyDescent="0.3">
      <c r="A4048" t="s">
        <v>16821</v>
      </c>
      <c r="B4048" t="s">
        <v>16822</v>
      </c>
      <c r="C4048" s="1" t="str">
        <f t="shared" si="678"/>
        <v>21:0512</v>
      </c>
      <c r="D4048" s="1" t="str">
        <f t="shared" si="679"/>
        <v>21:0085</v>
      </c>
      <c r="E4048" t="s">
        <v>16823</v>
      </c>
      <c r="F4048" t="s">
        <v>16824</v>
      </c>
      <c r="H4048">
        <v>56.936489799999997</v>
      </c>
      <c r="I4048">
        <v>-101.8518941</v>
      </c>
      <c r="J4048" s="1" t="str">
        <f t="shared" si="680"/>
        <v>NGR lake sediment grab sample</v>
      </c>
      <c r="K4048" s="1" t="str">
        <f t="shared" si="681"/>
        <v>&lt;177 micron (NGR)</v>
      </c>
      <c r="L4048">
        <v>5</v>
      </c>
      <c r="M4048" t="s">
        <v>175</v>
      </c>
      <c r="N4048">
        <v>91</v>
      </c>
      <c r="O4048" t="s">
        <v>214</v>
      </c>
      <c r="P4048" t="s">
        <v>130</v>
      </c>
      <c r="Q4048" t="s">
        <v>95</v>
      </c>
      <c r="R4048" t="s">
        <v>131</v>
      </c>
      <c r="S4048" t="s">
        <v>68</v>
      </c>
      <c r="T4048" t="s">
        <v>40</v>
      </c>
      <c r="U4048" t="s">
        <v>3965</v>
      </c>
      <c r="V4048" t="s">
        <v>39</v>
      </c>
      <c r="W4048" t="s">
        <v>194</v>
      </c>
      <c r="X4048" t="s">
        <v>179</v>
      </c>
      <c r="Y4048" t="s">
        <v>39</v>
      </c>
      <c r="Z4048" t="s">
        <v>67</v>
      </c>
      <c r="AA4048" t="s">
        <v>44</v>
      </c>
      <c r="AB4048" t="s">
        <v>11825</v>
      </c>
      <c r="AC4048" t="s">
        <v>2776</v>
      </c>
      <c r="AD4048" t="s">
        <v>392</v>
      </c>
    </row>
    <row r="4049" spans="1:30" hidden="1" x14ac:dyDescent="0.3">
      <c r="A4049" t="s">
        <v>16825</v>
      </c>
      <c r="B4049" t="s">
        <v>16826</v>
      </c>
      <c r="C4049" s="1" t="str">
        <f t="shared" si="678"/>
        <v>21:0512</v>
      </c>
      <c r="D4049" s="1" t="str">
        <f>HYPERLINK("http://geochem.nrcan.gc.ca/cdogs/content/svy/svy_e.htm", "")</f>
        <v/>
      </c>
      <c r="G4049" s="1" t="str">
        <f>HYPERLINK("http://geochem.nrcan.gc.ca/cdogs/content/cr_/cr_00060_e.htm", "60")</f>
        <v>60</v>
      </c>
      <c r="J4049" t="s">
        <v>161</v>
      </c>
      <c r="K4049" t="s">
        <v>162</v>
      </c>
      <c r="L4049">
        <v>5</v>
      </c>
      <c r="M4049" t="s">
        <v>163</v>
      </c>
      <c r="N4049">
        <v>92</v>
      </c>
      <c r="O4049" t="s">
        <v>214</v>
      </c>
      <c r="P4049" t="s">
        <v>67</v>
      </c>
      <c r="Q4049" t="s">
        <v>37</v>
      </c>
      <c r="R4049" t="s">
        <v>54</v>
      </c>
      <c r="S4049" t="s">
        <v>38</v>
      </c>
      <c r="T4049" t="s">
        <v>40</v>
      </c>
      <c r="U4049" t="s">
        <v>3696</v>
      </c>
      <c r="V4049" t="s">
        <v>596</v>
      </c>
      <c r="W4049" t="s">
        <v>194</v>
      </c>
      <c r="X4049" t="s">
        <v>740</v>
      </c>
      <c r="Y4049" t="s">
        <v>37</v>
      </c>
      <c r="Z4049" t="s">
        <v>164</v>
      </c>
      <c r="AA4049" t="s">
        <v>135</v>
      </c>
      <c r="AB4049" t="s">
        <v>338</v>
      </c>
      <c r="AC4049" t="s">
        <v>169</v>
      </c>
      <c r="AD4049" t="s">
        <v>80</v>
      </c>
    </row>
    <row r="4050" spans="1:30" x14ac:dyDescent="0.3">
      <c r="A4050" t="s">
        <v>16827</v>
      </c>
      <c r="B4050" t="s">
        <v>16828</v>
      </c>
      <c r="C4050" s="1" t="str">
        <f t="shared" si="678"/>
        <v>21:0512</v>
      </c>
      <c r="D4050" s="1" t="str">
        <f t="shared" ref="D4050:D4076" si="682">HYPERLINK("http://geochem.nrcan.gc.ca/cdogs/content/svy/svy210085_e.htm", "21:0085")</f>
        <v>21:0085</v>
      </c>
      <c r="E4050" t="s">
        <v>16829</v>
      </c>
      <c r="F4050" t="s">
        <v>16830</v>
      </c>
      <c r="H4050">
        <v>56.939684999999997</v>
      </c>
      <c r="I4050">
        <v>-101.8873262</v>
      </c>
      <c r="J4050" s="1" t="str">
        <f t="shared" ref="J4050:J4076" si="683">HYPERLINK("http://geochem.nrcan.gc.ca/cdogs/content/kwd/kwd020027_e.htm", "NGR lake sediment grab sample")</f>
        <v>NGR lake sediment grab sample</v>
      </c>
      <c r="K4050" s="1" t="str">
        <f t="shared" ref="K4050:K4076" si="684">HYPERLINK("http://geochem.nrcan.gc.ca/cdogs/content/kwd/kwd080006_e.htm", "&lt;177 micron (NGR)")</f>
        <v>&lt;177 micron (NGR)</v>
      </c>
      <c r="L4050">
        <v>5</v>
      </c>
      <c r="M4050" t="s">
        <v>184</v>
      </c>
      <c r="N4050">
        <v>93</v>
      </c>
      <c r="O4050" t="s">
        <v>116</v>
      </c>
      <c r="P4050" t="s">
        <v>54</v>
      </c>
      <c r="Q4050" t="s">
        <v>55</v>
      </c>
      <c r="R4050" t="s">
        <v>153</v>
      </c>
      <c r="S4050" t="s">
        <v>131</v>
      </c>
      <c r="T4050" t="s">
        <v>40</v>
      </c>
      <c r="U4050" t="s">
        <v>15375</v>
      </c>
      <c r="V4050" t="s">
        <v>620</v>
      </c>
      <c r="W4050" t="s">
        <v>40</v>
      </c>
      <c r="X4050" t="s">
        <v>70</v>
      </c>
      <c r="Y4050" t="s">
        <v>39</v>
      </c>
      <c r="Z4050" t="s">
        <v>67</v>
      </c>
      <c r="AA4050" t="s">
        <v>45</v>
      </c>
      <c r="AB4050" t="s">
        <v>10389</v>
      </c>
      <c r="AC4050" t="s">
        <v>157</v>
      </c>
      <c r="AD4050" t="s">
        <v>71</v>
      </c>
    </row>
    <row r="4051" spans="1:30" x14ac:dyDescent="0.3">
      <c r="A4051" t="s">
        <v>16831</v>
      </c>
      <c r="B4051" t="s">
        <v>16832</v>
      </c>
      <c r="C4051" s="1" t="str">
        <f t="shared" si="678"/>
        <v>21:0512</v>
      </c>
      <c r="D4051" s="1" t="str">
        <f t="shared" si="682"/>
        <v>21:0085</v>
      </c>
      <c r="E4051" t="s">
        <v>16833</v>
      </c>
      <c r="F4051" t="s">
        <v>16834</v>
      </c>
      <c r="H4051">
        <v>56.935716499999998</v>
      </c>
      <c r="I4051">
        <v>-101.9346013</v>
      </c>
      <c r="J4051" s="1" t="str">
        <f t="shared" si="683"/>
        <v>NGR lake sediment grab sample</v>
      </c>
      <c r="K4051" s="1" t="str">
        <f t="shared" si="684"/>
        <v>&lt;177 micron (NGR)</v>
      </c>
      <c r="L4051">
        <v>5</v>
      </c>
      <c r="M4051" t="s">
        <v>191</v>
      </c>
      <c r="N4051">
        <v>94</v>
      </c>
      <c r="O4051" t="s">
        <v>299</v>
      </c>
      <c r="P4051" t="s">
        <v>232</v>
      </c>
      <c r="Q4051" t="s">
        <v>95</v>
      </c>
      <c r="R4051" t="s">
        <v>193</v>
      </c>
      <c r="S4051" t="s">
        <v>131</v>
      </c>
      <c r="T4051" t="s">
        <v>40</v>
      </c>
      <c r="U4051" t="s">
        <v>16835</v>
      </c>
      <c r="V4051" t="s">
        <v>612</v>
      </c>
      <c r="W4051" t="s">
        <v>40</v>
      </c>
      <c r="X4051" t="s">
        <v>179</v>
      </c>
      <c r="Y4051" t="s">
        <v>39</v>
      </c>
      <c r="Z4051" t="s">
        <v>263</v>
      </c>
      <c r="AA4051" t="s">
        <v>44</v>
      </c>
      <c r="AB4051" t="s">
        <v>744</v>
      </c>
      <c r="AC4051" t="s">
        <v>37</v>
      </c>
      <c r="AD4051" t="s">
        <v>86</v>
      </c>
    </row>
    <row r="4052" spans="1:30" x14ac:dyDescent="0.3">
      <c r="A4052" t="s">
        <v>16836</v>
      </c>
      <c r="B4052" t="s">
        <v>16837</v>
      </c>
      <c r="C4052" s="1" t="str">
        <f t="shared" si="678"/>
        <v>21:0512</v>
      </c>
      <c r="D4052" s="1" t="str">
        <f t="shared" si="682"/>
        <v>21:0085</v>
      </c>
      <c r="E4052" t="s">
        <v>16838</v>
      </c>
      <c r="F4052" t="s">
        <v>16839</v>
      </c>
      <c r="H4052">
        <v>56.940555799999998</v>
      </c>
      <c r="I4052">
        <v>-101.9991797</v>
      </c>
      <c r="J4052" s="1" t="str">
        <f t="shared" si="683"/>
        <v>NGR lake sediment grab sample</v>
      </c>
      <c r="K4052" s="1" t="str">
        <f t="shared" si="684"/>
        <v>&lt;177 micron (NGR)</v>
      </c>
      <c r="L4052">
        <v>5</v>
      </c>
      <c r="M4052" t="s">
        <v>201</v>
      </c>
      <c r="N4052">
        <v>95</v>
      </c>
      <c r="O4052" t="s">
        <v>789</v>
      </c>
      <c r="P4052" t="s">
        <v>36</v>
      </c>
      <c r="Q4052" t="s">
        <v>39</v>
      </c>
      <c r="R4052" t="s">
        <v>67</v>
      </c>
      <c r="S4052" t="s">
        <v>131</v>
      </c>
      <c r="T4052" t="s">
        <v>40</v>
      </c>
      <c r="U4052" t="s">
        <v>16840</v>
      </c>
      <c r="V4052" t="s">
        <v>884</v>
      </c>
      <c r="W4052" t="s">
        <v>40</v>
      </c>
      <c r="X4052" t="s">
        <v>179</v>
      </c>
      <c r="Y4052" t="s">
        <v>39</v>
      </c>
      <c r="Z4052" t="s">
        <v>134</v>
      </c>
      <c r="AA4052" t="s">
        <v>135</v>
      </c>
      <c r="AB4052" t="s">
        <v>1090</v>
      </c>
      <c r="AC4052" t="s">
        <v>3674</v>
      </c>
      <c r="AD4052" t="s">
        <v>158</v>
      </c>
    </row>
    <row r="4053" spans="1:30" x14ac:dyDescent="0.3">
      <c r="A4053" t="s">
        <v>16841</v>
      </c>
      <c r="B4053" t="s">
        <v>16842</v>
      </c>
      <c r="C4053" s="1" t="str">
        <f t="shared" si="678"/>
        <v>21:0512</v>
      </c>
      <c r="D4053" s="1" t="str">
        <f t="shared" si="682"/>
        <v>21:0085</v>
      </c>
      <c r="E4053" t="s">
        <v>16843</v>
      </c>
      <c r="F4053" t="s">
        <v>16844</v>
      </c>
      <c r="H4053">
        <v>56.921987999999999</v>
      </c>
      <c r="I4053">
        <v>-101.9938265</v>
      </c>
      <c r="J4053" s="1" t="str">
        <f t="shared" si="683"/>
        <v>NGR lake sediment grab sample</v>
      </c>
      <c r="K4053" s="1" t="str">
        <f t="shared" si="684"/>
        <v>&lt;177 micron (NGR)</v>
      </c>
      <c r="L4053">
        <v>5</v>
      </c>
      <c r="M4053" t="s">
        <v>210</v>
      </c>
      <c r="N4053">
        <v>96</v>
      </c>
      <c r="O4053" t="s">
        <v>873</v>
      </c>
      <c r="P4053" t="s">
        <v>145</v>
      </c>
      <c r="Q4053" t="s">
        <v>37</v>
      </c>
      <c r="R4053" t="s">
        <v>67</v>
      </c>
      <c r="S4053" t="s">
        <v>92</v>
      </c>
      <c r="T4053" t="s">
        <v>40</v>
      </c>
      <c r="U4053" t="s">
        <v>16738</v>
      </c>
      <c r="V4053" t="s">
        <v>596</v>
      </c>
      <c r="W4053" t="s">
        <v>40</v>
      </c>
      <c r="X4053" t="s">
        <v>179</v>
      </c>
      <c r="Y4053" t="s">
        <v>39</v>
      </c>
      <c r="Z4053" t="s">
        <v>204</v>
      </c>
      <c r="AA4053" t="s">
        <v>44</v>
      </c>
      <c r="AB4053" t="s">
        <v>1842</v>
      </c>
      <c r="AC4053" t="s">
        <v>590</v>
      </c>
      <c r="AD4053" t="s">
        <v>86</v>
      </c>
    </row>
    <row r="4054" spans="1:30" x14ac:dyDescent="0.3">
      <c r="A4054" t="s">
        <v>16845</v>
      </c>
      <c r="B4054" t="s">
        <v>16846</v>
      </c>
      <c r="C4054" s="1" t="str">
        <f t="shared" si="678"/>
        <v>21:0512</v>
      </c>
      <c r="D4054" s="1" t="str">
        <f t="shared" si="682"/>
        <v>21:0085</v>
      </c>
      <c r="E4054" t="s">
        <v>16847</v>
      </c>
      <c r="F4054" t="s">
        <v>16848</v>
      </c>
      <c r="H4054">
        <v>56.925031099999998</v>
      </c>
      <c r="I4054">
        <v>-101.9352906</v>
      </c>
      <c r="J4054" s="1" t="str">
        <f t="shared" si="683"/>
        <v>NGR lake sediment grab sample</v>
      </c>
      <c r="K4054" s="1" t="str">
        <f t="shared" si="684"/>
        <v>&lt;177 micron (NGR)</v>
      </c>
      <c r="L4054">
        <v>5</v>
      </c>
      <c r="M4054" t="s">
        <v>221</v>
      </c>
      <c r="N4054">
        <v>97</v>
      </c>
      <c r="O4054" t="s">
        <v>510</v>
      </c>
      <c r="P4054" t="s">
        <v>36</v>
      </c>
      <c r="Q4054" t="s">
        <v>55</v>
      </c>
      <c r="R4054" t="s">
        <v>36</v>
      </c>
      <c r="S4054" t="s">
        <v>153</v>
      </c>
      <c r="T4054" t="s">
        <v>40</v>
      </c>
      <c r="U4054" t="s">
        <v>3550</v>
      </c>
      <c r="V4054" t="s">
        <v>2722</v>
      </c>
      <c r="W4054" t="s">
        <v>40</v>
      </c>
      <c r="X4054" t="s">
        <v>179</v>
      </c>
      <c r="Y4054" t="s">
        <v>95</v>
      </c>
      <c r="Z4054" t="s">
        <v>134</v>
      </c>
      <c r="AA4054" t="s">
        <v>58</v>
      </c>
      <c r="AB4054" t="s">
        <v>1250</v>
      </c>
      <c r="AC4054" t="s">
        <v>339</v>
      </c>
      <c r="AD4054" t="s">
        <v>1448</v>
      </c>
    </row>
    <row r="4055" spans="1:30" x14ac:dyDescent="0.3">
      <c r="A4055" t="s">
        <v>16849</v>
      </c>
      <c r="B4055" t="s">
        <v>16850</v>
      </c>
      <c r="C4055" s="1" t="str">
        <f t="shared" si="678"/>
        <v>21:0512</v>
      </c>
      <c r="D4055" s="1" t="str">
        <f t="shared" si="682"/>
        <v>21:0085</v>
      </c>
      <c r="E4055" t="s">
        <v>16851</v>
      </c>
      <c r="F4055" t="s">
        <v>16852</v>
      </c>
      <c r="H4055">
        <v>56.920838699999997</v>
      </c>
      <c r="I4055">
        <v>-101.87983819999999</v>
      </c>
      <c r="J4055" s="1" t="str">
        <f t="shared" si="683"/>
        <v>NGR lake sediment grab sample</v>
      </c>
      <c r="K4055" s="1" t="str">
        <f t="shared" si="684"/>
        <v>&lt;177 micron (NGR)</v>
      </c>
      <c r="L4055">
        <v>5</v>
      </c>
      <c r="M4055" t="s">
        <v>230</v>
      </c>
      <c r="N4055">
        <v>98</v>
      </c>
      <c r="O4055" t="s">
        <v>283</v>
      </c>
      <c r="P4055" t="s">
        <v>176</v>
      </c>
      <c r="Q4055" t="s">
        <v>95</v>
      </c>
      <c r="R4055" t="s">
        <v>54</v>
      </c>
      <c r="S4055" t="s">
        <v>38</v>
      </c>
      <c r="T4055" t="s">
        <v>40</v>
      </c>
      <c r="U4055" t="s">
        <v>13451</v>
      </c>
      <c r="V4055" t="s">
        <v>106</v>
      </c>
      <c r="W4055" t="s">
        <v>117</v>
      </c>
      <c r="X4055" t="s">
        <v>179</v>
      </c>
      <c r="Y4055" t="s">
        <v>39</v>
      </c>
      <c r="Z4055" t="s">
        <v>164</v>
      </c>
      <c r="AA4055" t="s">
        <v>58</v>
      </c>
      <c r="AB4055" t="s">
        <v>1842</v>
      </c>
      <c r="AC4055" t="s">
        <v>583</v>
      </c>
      <c r="AD4055" t="s">
        <v>196</v>
      </c>
    </row>
    <row r="4056" spans="1:30" x14ac:dyDescent="0.3">
      <c r="A4056" t="s">
        <v>16853</v>
      </c>
      <c r="B4056" t="s">
        <v>16854</v>
      </c>
      <c r="C4056" s="1" t="str">
        <f t="shared" si="678"/>
        <v>21:0512</v>
      </c>
      <c r="D4056" s="1" t="str">
        <f t="shared" si="682"/>
        <v>21:0085</v>
      </c>
      <c r="E4056" t="s">
        <v>16855</v>
      </c>
      <c r="F4056" t="s">
        <v>16856</v>
      </c>
      <c r="H4056">
        <v>56.9157346</v>
      </c>
      <c r="I4056">
        <v>-101.8480261</v>
      </c>
      <c r="J4056" s="1" t="str">
        <f t="shared" si="683"/>
        <v>NGR lake sediment grab sample</v>
      </c>
      <c r="K4056" s="1" t="str">
        <f t="shared" si="684"/>
        <v>&lt;177 micron (NGR)</v>
      </c>
      <c r="L4056">
        <v>5</v>
      </c>
      <c r="M4056" t="s">
        <v>238</v>
      </c>
      <c r="N4056">
        <v>99</v>
      </c>
      <c r="O4056" t="s">
        <v>383</v>
      </c>
      <c r="P4056" t="s">
        <v>130</v>
      </c>
      <c r="Q4056" t="s">
        <v>55</v>
      </c>
      <c r="R4056" t="s">
        <v>54</v>
      </c>
      <c r="S4056" t="s">
        <v>136</v>
      </c>
      <c r="T4056" t="s">
        <v>40</v>
      </c>
      <c r="U4056" t="s">
        <v>6627</v>
      </c>
      <c r="V4056" t="s">
        <v>596</v>
      </c>
      <c r="W4056" t="s">
        <v>40</v>
      </c>
      <c r="X4056" t="s">
        <v>179</v>
      </c>
      <c r="Y4056" t="s">
        <v>55</v>
      </c>
      <c r="Z4056" t="s">
        <v>164</v>
      </c>
      <c r="AA4056" t="s">
        <v>214</v>
      </c>
      <c r="AB4056" t="s">
        <v>53</v>
      </c>
      <c r="AC4056" t="s">
        <v>1343</v>
      </c>
      <c r="AD4056" t="s">
        <v>203</v>
      </c>
    </row>
    <row r="4057" spans="1:30" x14ac:dyDescent="0.3">
      <c r="A4057" t="s">
        <v>16857</v>
      </c>
      <c r="B4057" t="s">
        <v>16858</v>
      </c>
      <c r="C4057" s="1" t="str">
        <f t="shared" si="678"/>
        <v>21:0512</v>
      </c>
      <c r="D4057" s="1" t="str">
        <f t="shared" si="682"/>
        <v>21:0085</v>
      </c>
      <c r="E4057" t="s">
        <v>16859</v>
      </c>
      <c r="F4057" t="s">
        <v>16860</v>
      </c>
      <c r="H4057">
        <v>56.909439900000002</v>
      </c>
      <c r="I4057">
        <v>-101.812059</v>
      </c>
      <c r="J4057" s="1" t="str">
        <f t="shared" si="683"/>
        <v>NGR lake sediment grab sample</v>
      </c>
      <c r="K4057" s="1" t="str">
        <f t="shared" si="684"/>
        <v>&lt;177 micron (NGR)</v>
      </c>
      <c r="L4057">
        <v>5</v>
      </c>
      <c r="M4057" t="s">
        <v>246</v>
      </c>
      <c r="N4057">
        <v>100</v>
      </c>
      <c r="O4057" t="s">
        <v>873</v>
      </c>
      <c r="P4057" t="s">
        <v>79</v>
      </c>
      <c r="Q4057" t="s">
        <v>95</v>
      </c>
      <c r="R4057" t="s">
        <v>176</v>
      </c>
      <c r="S4057" t="s">
        <v>136</v>
      </c>
      <c r="T4057" t="s">
        <v>40</v>
      </c>
      <c r="U4057" t="s">
        <v>802</v>
      </c>
      <c r="V4057" t="s">
        <v>1337</v>
      </c>
      <c r="W4057" t="s">
        <v>40</v>
      </c>
      <c r="X4057" t="s">
        <v>70</v>
      </c>
      <c r="Y4057" t="s">
        <v>39</v>
      </c>
      <c r="Z4057" t="s">
        <v>164</v>
      </c>
      <c r="AA4057" t="s">
        <v>204</v>
      </c>
      <c r="AB4057" t="s">
        <v>493</v>
      </c>
      <c r="AC4057" t="s">
        <v>484</v>
      </c>
      <c r="AD4057" t="s">
        <v>478</v>
      </c>
    </row>
    <row r="4058" spans="1:30" x14ac:dyDescent="0.3">
      <c r="A4058" t="s">
        <v>16861</v>
      </c>
      <c r="B4058" t="s">
        <v>16862</v>
      </c>
      <c r="C4058" s="1" t="str">
        <f t="shared" si="678"/>
        <v>21:0512</v>
      </c>
      <c r="D4058" s="1" t="str">
        <f t="shared" si="682"/>
        <v>21:0085</v>
      </c>
      <c r="E4058" t="s">
        <v>16863</v>
      </c>
      <c r="F4058" t="s">
        <v>16864</v>
      </c>
      <c r="H4058">
        <v>56.912263600000003</v>
      </c>
      <c r="I4058">
        <v>-101.7251912</v>
      </c>
      <c r="J4058" s="1" t="str">
        <f t="shared" si="683"/>
        <v>NGR lake sediment grab sample</v>
      </c>
      <c r="K4058" s="1" t="str">
        <f t="shared" si="684"/>
        <v>&lt;177 micron (NGR)</v>
      </c>
      <c r="L4058">
        <v>6</v>
      </c>
      <c r="M4058" t="s">
        <v>34</v>
      </c>
      <c r="N4058">
        <v>101</v>
      </c>
      <c r="O4058" t="s">
        <v>115</v>
      </c>
      <c r="P4058" t="s">
        <v>276</v>
      </c>
      <c r="Q4058" t="s">
        <v>95</v>
      </c>
      <c r="R4058" t="s">
        <v>38</v>
      </c>
      <c r="S4058" t="s">
        <v>68</v>
      </c>
      <c r="T4058" t="s">
        <v>40</v>
      </c>
      <c r="U4058" t="s">
        <v>16865</v>
      </c>
      <c r="V4058" t="s">
        <v>5071</v>
      </c>
      <c r="W4058" t="s">
        <v>117</v>
      </c>
      <c r="X4058" t="s">
        <v>179</v>
      </c>
      <c r="Y4058" t="s">
        <v>37</v>
      </c>
      <c r="Z4058" t="s">
        <v>164</v>
      </c>
      <c r="AA4058" t="s">
        <v>44</v>
      </c>
      <c r="AB4058" t="s">
        <v>539</v>
      </c>
      <c r="AC4058" t="s">
        <v>1512</v>
      </c>
      <c r="AD4058" t="s">
        <v>449</v>
      </c>
    </row>
    <row r="4059" spans="1:30" x14ac:dyDescent="0.3">
      <c r="A4059" t="s">
        <v>16866</v>
      </c>
      <c r="B4059" t="s">
        <v>16867</v>
      </c>
      <c r="C4059" s="1" t="str">
        <f t="shared" si="678"/>
        <v>21:0512</v>
      </c>
      <c r="D4059" s="1" t="str">
        <f t="shared" si="682"/>
        <v>21:0085</v>
      </c>
      <c r="E4059" t="s">
        <v>16868</v>
      </c>
      <c r="F4059" t="s">
        <v>16869</v>
      </c>
      <c r="H4059">
        <v>56.910283200000002</v>
      </c>
      <c r="I4059">
        <v>-101.7743346</v>
      </c>
      <c r="J4059" s="1" t="str">
        <f t="shared" si="683"/>
        <v>NGR lake sediment grab sample</v>
      </c>
      <c r="K4059" s="1" t="str">
        <f t="shared" si="684"/>
        <v>&lt;177 micron (NGR)</v>
      </c>
      <c r="L4059">
        <v>6</v>
      </c>
      <c r="M4059" t="s">
        <v>76</v>
      </c>
      <c r="N4059">
        <v>102</v>
      </c>
      <c r="O4059" t="s">
        <v>397</v>
      </c>
      <c r="P4059" t="s">
        <v>131</v>
      </c>
      <c r="Q4059" t="s">
        <v>95</v>
      </c>
      <c r="R4059" t="s">
        <v>136</v>
      </c>
      <c r="S4059" t="s">
        <v>55</v>
      </c>
      <c r="T4059" t="s">
        <v>40</v>
      </c>
      <c r="U4059" t="s">
        <v>16870</v>
      </c>
      <c r="V4059" t="s">
        <v>714</v>
      </c>
      <c r="W4059" t="s">
        <v>40</v>
      </c>
      <c r="X4059" t="s">
        <v>70</v>
      </c>
      <c r="Y4059" t="s">
        <v>39</v>
      </c>
      <c r="Z4059" t="s">
        <v>67</v>
      </c>
      <c r="AA4059" t="s">
        <v>67</v>
      </c>
      <c r="AB4059" t="s">
        <v>136</v>
      </c>
      <c r="AC4059" t="s">
        <v>565</v>
      </c>
      <c r="AD4059" t="s">
        <v>71</v>
      </c>
    </row>
    <row r="4060" spans="1:30" x14ac:dyDescent="0.3">
      <c r="A4060" t="s">
        <v>16871</v>
      </c>
      <c r="B4060" t="s">
        <v>16872</v>
      </c>
      <c r="C4060" s="1" t="str">
        <f t="shared" si="678"/>
        <v>21:0512</v>
      </c>
      <c r="D4060" s="1" t="str">
        <f t="shared" si="682"/>
        <v>21:0085</v>
      </c>
      <c r="E4060" t="s">
        <v>16863</v>
      </c>
      <c r="F4060" t="s">
        <v>16873</v>
      </c>
      <c r="H4060">
        <v>56.912263600000003</v>
      </c>
      <c r="I4060">
        <v>-101.7251912</v>
      </c>
      <c r="J4060" s="1" t="str">
        <f t="shared" si="683"/>
        <v>NGR lake sediment grab sample</v>
      </c>
      <c r="K4060" s="1" t="str">
        <f t="shared" si="684"/>
        <v>&lt;177 micron (NGR)</v>
      </c>
      <c r="L4060">
        <v>6</v>
      </c>
      <c r="M4060" t="s">
        <v>52</v>
      </c>
      <c r="N4060">
        <v>103</v>
      </c>
      <c r="O4060" t="s">
        <v>941</v>
      </c>
      <c r="P4060" t="s">
        <v>192</v>
      </c>
      <c r="Q4060" t="s">
        <v>95</v>
      </c>
      <c r="R4060" t="s">
        <v>131</v>
      </c>
      <c r="S4060" t="s">
        <v>136</v>
      </c>
      <c r="T4060" t="s">
        <v>40</v>
      </c>
      <c r="U4060" t="s">
        <v>8118</v>
      </c>
      <c r="V4060" t="s">
        <v>81</v>
      </c>
      <c r="W4060" t="s">
        <v>40</v>
      </c>
      <c r="X4060" t="s">
        <v>179</v>
      </c>
      <c r="Y4060" t="s">
        <v>37</v>
      </c>
      <c r="Z4060" t="s">
        <v>164</v>
      </c>
      <c r="AA4060" t="s">
        <v>258</v>
      </c>
      <c r="AB4060" t="s">
        <v>571</v>
      </c>
      <c r="AC4060" t="s">
        <v>14773</v>
      </c>
      <c r="AD4060" t="s">
        <v>48</v>
      </c>
    </row>
    <row r="4061" spans="1:30" x14ac:dyDescent="0.3">
      <c r="A4061" t="s">
        <v>16874</v>
      </c>
      <c r="B4061" t="s">
        <v>16875</v>
      </c>
      <c r="C4061" s="1" t="str">
        <f t="shared" si="678"/>
        <v>21:0512</v>
      </c>
      <c r="D4061" s="1" t="str">
        <f t="shared" si="682"/>
        <v>21:0085</v>
      </c>
      <c r="E4061" t="s">
        <v>16863</v>
      </c>
      <c r="F4061" t="s">
        <v>16876</v>
      </c>
      <c r="H4061">
        <v>56.912263600000003</v>
      </c>
      <c r="I4061">
        <v>-101.7251912</v>
      </c>
      <c r="J4061" s="1" t="str">
        <f t="shared" si="683"/>
        <v>NGR lake sediment grab sample</v>
      </c>
      <c r="K4061" s="1" t="str">
        <f t="shared" si="684"/>
        <v>&lt;177 micron (NGR)</v>
      </c>
      <c r="L4061">
        <v>6</v>
      </c>
      <c r="M4061" t="s">
        <v>65</v>
      </c>
      <c r="N4061">
        <v>104</v>
      </c>
      <c r="O4061" t="s">
        <v>115</v>
      </c>
      <c r="P4061" t="s">
        <v>169</v>
      </c>
      <c r="Q4061" t="s">
        <v>95</v>
      </c>
      <c r="R4061" t="s">
        <v>68</v>
      </c>
      <c r="S4061" t="s">
        <v>136</v>
      </c>
      <c r="T4061" t="s">
        <v>40</v>
      </c>
      <c r="U4061" t="s">
        <v>16877</v>
      </c>
      <c r="V4061" t="s">
        <v>7956</v>
      </c>
      <c r="W4061" t="s">
        <v>40</v>
      </c>
      <c r="X4061" t="s">
        <v>70</v>
      </c>
      <c r="Y4061" t="s">
        <v>136</v>
      </c>
      <c r="Z4061" t="s">
        <v>134</v>
      </c>
      <c r="AA4061" t="s">
        <v>44</v>
      </c>
      <c r="AB4061" t="s">
        <v>66</v>
      </c>
      <c r="AC4061" t="s">
        <v>1512</v>
      </c>
      <c r="AD4061" t="s">
        <v>48</v>
      </c>
    </row>
    <row r="4062" spans="1:30" x14ac:dyDescent="0.3">
      <c r="A4062" t="s">
        <v>16878</v>
      </c>
      <c r="B4062" t="s">
        <v>16879</v>
      </c>
      <c r="C4062" s="1" t="str">
        <f t="shared" si="678"/>
        <v>21:0512</v>
      </c>
      <c r="D4062" s="1" t="str">
        <f t="shared" si="682"/>
        <v>21:0085</v>
      </c>
      <c r="E4062" t="s">
        <v>16880</v>
      </c>
      <c r="F4062" t="s">
        <v>16881</v>
      </c>
      <c r="H4062">
        <v>56.915445099999999</v>
      </c>
      <c r="I4062">
        <v>-101.67277730000001</v>
      </c>
      <c r="J4062" s="1" t="str">
        <f t="shared" si="683"/>
        <v>NGR lake sediment grab sample</v>
      </c>
      <c r="K4062" s="1" t="str">
        <f t="shared" si="684"/>
        <v>&lt;177 micron (NGR)</v>
      </c>
      <c r="L4062">
        <v>6</v>
      </c>
      <c r="M4062" t="s">
        <v>91</v>
      </c>
      <c r="N4062">
        <v>105</v>
      </c>
      <c r="O4062" t="s">
        <v>35</v>
      </c>
      <c r="P4062" t="s">
        <v>79</v>
      </c>
      <c r="Q4062" t="s">
        <v>95</v>
      </c>
      <c r="R4062" t="s">
        <v>79</v>
      </c>
      <c r="S4062" t="s">
        <v>55</v>
      </c>
      <c r="T4062" t="s">
        <v>40</v>
      </c>
      <c r="U4062" t="s">
        <v>48</v>
      </c>
      <c r="V4062" t="s">
        <v>106</v>
      </c>
      <c r="W4062" t="s">
        <v>40</v>
      </c>
      <c r="X4062" t="s">
        <v>179</v>
      </c>
      <c r="Y4062" t="s">
        <v>55</v>
      </c>
      <c r="Z4062" t="s">
        <v>185</v>
      </c>
      <c r="AA4062" t="s">
        <v>135</v>
      </c>
      <c r="AB4062" t="s">
        <v>636</v>
      </c>
      <c r="AC4062" t="s">
        <v>85</v>
      </c>
      <c r="AD4062" t="s">
        <v>137</v>
      </c>
    </row>
    <row r="4063" spans="1:30" x14ac:dyDescent="0.3">
      <c r="A4063" t="s">
        <v>16882</v>
      </c>
      <c r="B4063" t="s">
        <v>16883</v>
      </c>
      <c r="C4063" s="1" t="str">
        <f t="shared" si="678"/>
        <v>21:0512</v>
      </c>
      <c r="D4063" s="1" t="str">
        <f t="shared" si="682"/>
        <v>21:0085</v>
      </c>
      <c r="E4063" t="s">
        <v>16884</v>
      </c>
      <c r="F4063" t="s">
        <v>16885</v>
      </c>
      <c r="H4063">
        <v>56.909676300000001</v>
      </c>
      <c r="I4063">
        <v>-101.62524759999999</v>
      </c>
      <c r="J4063" s="1" t="str">
        <f t="shared" si="683"/>
        <v>NGR lake sediment grab sample</v>
      </c>
      <c r="K4063" s="1" t="str">
        <f t="shared" si="684"/>
        <v>&lt;177 micron (NGR)</v>
      </c>
      <c r="L4063">
        <v>6</v>
      </c>
      <c r="M4063" t="s">
        <v>102</v>
      </c>
      <c r="N4063">
        <v>106</v>
      </c>
      <c r="O4063" t="s">
        <v>128</v>
      </c>
      <c r="P4063" t="s">
        <v>92</v>
      </c>
      <c r="Q4063" t="s">
        <v>477</v>
      </c>
      <c r="R4063" t="s">
        <v>79</v>
      </c>
      <c r="S4063" t="s">
        <v>37</v>
      </c>
      <c r="T4063" t="s">
        <v>40</v>
      </c>
      <c r="U4063" t="s">
        <v>3341</v>
      </c>
      <c r="V4063" t="s">
        <v>55</v>
      </c>
      <c r="W4063" t="s">
        <v>40</v>
      </c>
      <c r="X4063" t="s">
        <v>179</v>
      </c>
      <c r="Y4063" t="s">
        <v>55</v>
      </c>
      <c r="Z4063" t="s">
        <v>164</v>
      </c>
      <c r="AA4063" t="s">
        <v>135</v>
      </c>
      <c r="AB4063" t="s">
        <v>66</v>
      </c>
      <c r="AC4063" t="s">
        <v>57</v>
      </c>
      <c r="AD4063" t="s">
        <v>107</v>
      </c>
    </row>
    <row r="4064" spans="1:30" x14ac:dyDescent="0.3">
      <c r="A4064" t="s">
        <v>16886</v>
      </c>
      <c r="B4064" t="s">
        <v>16887</v>
      </c>
      <c r="C4064" s="1" t="str">
        <f t="shared" si="678"/>
        <v>21:0512</v>
      </c>
      <c r="D4064" s="1" t="str">
        <f t="shared" si="682"/>
        <v>21:0085</v>
      </c>
      <c r="E4064" t="s">
        <v>16888</v>
      </c>
      <c r="F4064" t="s">
        <v>16889</v>
      </c>
      <c r="H4064">
        <v>56.922904099999997</v>
      </c>
      <c r="I4064">
        <v>-101.5891503</v>
      </c>
      <c r="J4064" s="1" t="str">
        <f t="shared" si="683"/>
        <v>NGR lake sediment grab sample</v>
      </c>
      <c r="K4064" s="1" t="str">
        <f t="shared" si="684"/>
        <v>&lt;177 micron (NGR)</v>
      </c>
      <c r="L4064">
        <v>6</v>
      </c>
      <c r="M4064" t="s">
        <v>113</v>
      </c>
      <c r="N4064">
        <v>107</v>
      </c>
      <c r="O4064" t="s">
        <v>270</v>
      </c>
      <c r="P4064" t="s">
        <v>92</v>
      </c>
      <c r="Q4064" t="s">
        <v>95</v>
      </c>
      <c r="R4064" t="s">
        <v>153</v>
      </c>
      <c r="S4064" t="s">
        <v>55</v>
      </c>
      <c r="T4064" t="s">
        <v>40</v>
      </c>
      <c r="U4064" t="s">
        <v>3341</v>
      </c>
      <c r="V4064" t="s">
        <v>47</v>
      </c>
      <c r="W4064" t="s">
        <v>117</v>
      </c>
      <c r="X4064" t="s">
        <v>179</v>
      </c>
      <c r="Y4064" t="s">
        <v>39</v>
      </c>
      <c r="Z4064" t="s">
        <v>185</v>
      </c>
      <c r="AA4064" t="s">
        <v>58</v>
      </c>
      <c r="AB4064" t="s">
        <v>2845</v>
      </c>
      <c r="AC4064" t="s">
        <v>42</v>
      </c>
      <c r="AD4064" t="s">
        <v>196</v>
      </c>
    </row>
    <row r="4065" spans="1:30" x14ac:dyDescent="0.3">
      <c r="A4065" t="s">
        <v>16890</v>
      </c>
      <c r="B4065" t="s">
        <v>16891</v>
      </c>
      <c r="C4065" s="1" t="str">
        <f t="shared" si="678"/>
        <v>21:0512</v>
      </c>
      <c r="D4065" s="1" t="str">
        <f t="shared" si="682"/>
        <v>21:0085</v>
      </c>
      <c r="E4065" t="s">
        <v>16892</v>
      </c>
      <c r="F4065" t="s">
        <v>16893</v>
      </c>
      <c r="H4065">
        <v>56.864383699999998</v>
      </c>
      <c r="I4065">
        <v>-101.4448974</v>
      </c>
      <c r="J4065" s="1" t="str">
        <f t="shared" si="683"/>
        <v>NGR lake sediment grab sample</v>
      </c>
      <c r="K4065" s="1" t="str">
        <f t="shared" si="684"/>
        <v>&lt;177 micron (NGR)</v>
      </c>
      <c r="L4065">
        <v>6</v>
      </c>
      <c r="M4065" t="s">
        <v>127</v>
      </c>
      <c r="N4065">
        <v>108</v>
      </c>
      <c r="O4065" t="s">
        <v>359</v>
      </c>
      <c r="P4065" t="s">
        <v>202</v>
      </c>
      <c r="Q4065" t="s">
        <v>95</v>
      </c>
      <c r="R4065" t="s">
        <v>202</v>
      </c>
      <c r="S4065" t="s">
        <v>136</v>
      </c>
      <c r="T4065" t="s">
        <v>40</v>
      </c>
      <c r="U4065" t="s">
        <v>4735</v>
      </c>
      <c r="V4065" t="s">
        <v>565</v>
      </c>
      <c r="W4065" t="s">
        <v>117</v>
      </c>
      <c r="X4065" t="s">
        <v>179</v>
      </c>
      <c r="Y4065" t="s">
        <v>153</v>
      </c>
      <c r="Z4065" t="s">
        <v>67</v>
      </c>
      <c r="AA4065" t="s">
        <v>135</v>
      </c>
      <c r="AB4065" t="s">
        <v>1557</v>
      </c>
      <c r="AC4065" t="s">
        <v>97</v>
      </c>
      <c r="AD4065" t="s">
        <v>71</v>
      </c>
    </row>
    <row r="4066" spans="1:30" x14ac:dyDescent="0.3">
      <c r="A4066" t="s">
        <v>16894</v>
      </c>
      <c r="B4066" t="s">
        <v>16895</v>
      </c>
      <c r="C4066" s="1" t="str">
        <f t="shared" si="678"/>
        <v>21:0512</v>
      </c>
      <c r="D4066" s="1" t="str">
        <f t="shared" si="682"/>
        <v>21:0085</v>
      </c>
      <c r="E4066" t="s">
        <v>16896</v>
      </c>
      <c r="F4066" t="s">
        <v>16897</v>
      </c>
      <c r="H4066">
        <v>56.8716188</v>
      </c>
      <c r="I4066">
        <v>-101.4120563</v>
      </c>
      <c r="J4066" s="1" t="str">
        <f t="shared" si="683"/>
        <v>NGR lake sediment grab sample</v>
      </c>
      <c r="K4066" s="1" t="str">
        <f t="shared" si="684"/>
        <v>&lt;177 micron (NGR)</v>
      </c>
      <c r="L4066">
        <v>6</v>
      </c>
      <c r="M4066" t="s">
        <v>142</v>
      </c>
      <c r="N4066">
        <v>109</v>
      </c>
      <c r="O4066" t="s">
        <v>648</v>
      </c>
      <c r="P4066" t="s">
        <v>92</v>
      </c>
      <c r="Q4066" t="s">
        <v>95</v>
      </c>
      <c r="R4066" t="s">
        <v>131</v>
      </c>
      <c r="S4066" t="s">
        <v>68</v>
      </c>
      <c r="T4066" t="s">
        <v>40</v>
      </c>
      <c r="U4066" t="s">
        <v>421</v>
      </c>
      <c r="V4066" t="s">
        <v>2278</v>
      </c>
      <c r="W4066" t="s">
        <v>40</v>
      </c>
      <c r="X4066" t="s">
        <v>179</v>
      </c>
      <c r="Y4066" t="s">
        <v>55</v>
      </c>
      <c r="Z4066" t="s">
        <v>153</v>
      </c>
      <c r="AA4066" t="s">
        <v>258</v>
      </c>
      <c r="AB4066" t="s">
        <v>3294</v>
      </c>
      <c r="AC4066" t="s">
        <v>505</v>
      </c>
      <c r="AD4066" t="s">
        <v>61</v>
      </c>
    </row>
    <row r="4067" spans="1:30" x14ac:dyDescent="0.3">
      <c r="A4067" t="s">
        <v>16898</v>
      </c>
      <c r="B4067" t="s">
        <v>16899</v>
      </c>
      <c r="C4067" s="1" t="str">
        <f t="shared" si="678"/>
        <v>21:0512</v>
      </c>
      <c r="D4067" s="1" t="str">
        <f t="shared" si="682"/>
        <v>21:0085</v>
      </c>
      <c r="E4067" t="s">
        <v>16900</v>
      </c>
      <c r="F4067" t="s">
        <v>16901</v>
      </c>
      <c r="H4067">
        <v>56.873410900000003</v>
      </c>
      <c r="I4067">
        <v>-101.3800061</v>
      </c>
      <c r="J4067" s="1" t="str">
        <f t="shared" si="683"/>
        <v>NGR lake sediment grab sample</v>
      </c>
      <c r="K4067" s="1" t="str">
        <f t="shared" si="684"/>
        <v>&lt;177 micron (NGR)</v>
      </c>
      <c r="L4067">
        <v>6</v>
      </c>
      <c r="M4067" t="s">
        <v>150</v>
      </c>
      <c r="N4067">
        <v>110</v>
      </c>
      <c r="O4067" t="s">
        <v>344</v>
      </c>
      <c r="P4067" t="s">
        <v>37</v>
      </c>
      <c r="Q4067" t="s">
        <v>95</v>
      </c>
      <c r="R4067" t="s">
        <v>202</v>
      </c>
      <c r="S4067" t="s">
        <v>38</v>
      </c>
      <c r="T4067" t="s">
        <v>40</v>
      </c>
      <c r="U4067" t="s">
        <v>776</v>
      </c>
      <c r="V4067" t="s">
        <v>705</v>
      </c>
      <c r="W4067" t="s">
        <v>117</v>
      </c>
      <c r="X4067" t="s">
        <v>179</v>
      </c>
      <c r="Y4067" t="s">
        <v>39</v>
      </c>
      <c r="Z4067" t="s">
        <v>2369</v>
      </c>
      <c r="AA4067" t="s">
        <v>214</v>
      </c>
      <c r="AB4067" t="s">
        <v>8073</v>
      </c>
      <c r="AC4067" t="s">
        <v>60</v>
      </c>
      <c r="AD4067" t="s">
        <v>107</v>
      </c>
    </row>
    <row r="4068" spans="1:30" x14ac:dyDescent="0.3">
      <c r="A4068" t="s">
        <v>16902</v>
      </c>
      <c r="B4068" t="s">
        <v>16903</v>
      </c>
      <c r="C4068" s="1" t="str">
        <f t="shared" si="678"/>
        <v>21:0512</v>
      </c>
      <c r="D4068" s="1" t="str">
        <f t="shared" si="682"/>
        <v>21:0085</v>
      </c>
      <c r="E4068" t="s">
        <v>16904</v>
      </c>
      <c r="F4068" t="s">
        <v>16905</v>
      </c>
      <c r="H4068">
        <v>56.865185699999998</v>
      </c>
      <c r="I4068">
        <v>-101.27155740000001</v>
      </c>
      <c r="J4068" s="1" t="str">
        <f t="shared" si="683"/>
        <v>NGR lake sediment grab sample</v>
      </c>
      <c r="K4068" s="1" t="str">
        <f t="shared" si="684"/>
        <v>&lt;177 micron (NGR)</v>
      </c>
      <c r="L4068">
        <v>6</v>
      </c>
      <c r="M4068" t="s">
        <v>175</v>
      </c>
      <c r="N4068">
        <v>111</v>
      </c>
      <c r="O4068" t="s">
        <v>789</v>
      </c>
      <c r="P4068" t="s">
        <v>68</v>
      </c>
      <c r="Q4068" t="s">
        <v>95</v>
      </c>
      <c r="R4068" t="s">
        <v>38</v>
      </c>
      <c r="S4068" t="s">
        <v>39</v>
      </c>
      <c r="T4068" t="s">
        <v>40</v>
      </c>
      <c r="U4068" t="s">
        <v>1948</v>
      </c>
      <c r="V4068" t="s">
        <v>974</v>
      </c>
      <c r="W4068" t="s">
        <v>194</v>
      </c>
      <c r="X4068" t="s">
        <v>179</v>
      </c>
      <c r="Y4068" t="s">
        <v>39</v>
      </c>
      <c r="Z4068" t="s">
        <v>2369</v>
      </c>
      <c r="AA4068" t="s">
        <v>44</v>
      </c>
      <c r="AB4068" t="s">
        <v>16906</v>
      </c>
      <c r="AC4068" t="s">
        <v>144</v>
      </c>
      <c r="AD4068" t="s">
        <v>196</v>
      </c>
    </row>
    <row r="4069" spans="1:30" x14ac:dyDescent="0.3">
      <c r="A4069" t="s">
        <v>16907</v>
      </c>
      <c r="B4069" t="s">
        <v>16908</v>
      </c>
      <c r="C4069" s="1" t="str">
        <f t="shared" si="678"/>
        <v>21:0512</v>
      </c>
      <c r="D4069" s="1" t="str">
        <f t="shared" si="682"/>
        <v>21:0085</v>
      </c>
      <c r="E4069" t="s">
        <v>16909</v>
      </c>
      <c r="F4069" t="s">
        <v>16910</v>
      </c>
      <c r="H4069">
        <v>56.865409399999997</v>
      </c>
      <c r="I4069">
        <v>-101.0608079</v>
      </c>
      <c r="J4069" s="1" t="str">
        <f t="shared" si="683"/>
        <v>NGR lake sediment grab sample</v>
      </c>
      <c r="K4069" s="1" t="str">
        <f t="shared" si="684"/>
        <v>&lt;177 micron (NGR)</v>
      </c>
      <c r="L4069">
        <v>6</v>
      </c>
      <c r="M4069" t="s">
        <v>184</v>
      </c>
      <c r="N4069">
        <v>112</v>
      </c>
      <c r="O4069" t="s">
        <v>211</v>
      </c>
      <c r="P4069" t="s">
        <v>193</v>
      </c>
      <c r="Q4069" t="s">
        <v>37</v>
      </c>
      <c r="R4069" t="s">
        <v>377</v>
      </c>
      <c r="S4069" t="s">
        <v>119</v>
      </c>
      <c r="T4069" t="s">
        <v>39</v>
      </c>
      <c r="U4069" t="s">
        <v>1048</v>
      </c>
      <c r="V4069" t="s">
        <v>322</v>
      </c>
      <c r="W4069" t="s">
        <v>194</v>
      </c>
      <c r="X4069" t="s">
        <v>70</v>
      </c>
      <c r="Y4069" t="s">
        <v>39</v>
      </c>
      <c r="Z4069" t="s">
        <v>185</v>
      </c>
      <c r="AA4069" t="s">
        <v>135</v>
      </c>
      <c r="AB4069" t="s">
        <v>204</v>
      </c>
      <c r="AC4069" t="s">
        <v>596</v>
      </c>
      <c r="AD4069" t="s">
        <v>241</v>
      </c>
    </row>
    <row r="4070" spans="1:30" x14ac:dyDescent="0.3">
      <c r="A4070" t="s">
        <v>16911</v>
      </c>
      <c r="B4070" t="s">
        <v>16912</v>
      </c>
      <c r="C4070" s="1" t="str">
        <f t="shared" si="678"/>
        <v>21:0512</v>
      </c>
      <c r="D4070" s="1" t="str">
        <f t="shared" si="682"/>
        <v>21:0085</v>
      </c>
      <c r="E4070" t="s">
        <v>16913</v>
      </c>
      <c r="F4070" t="s">
        <v>16914</v>
      </c>
      <c r="H4070">
        <v>56.899636000000001</v>
      </c>
      <c r="I4070">
        <v>-101.0722829</v>
      </c>
      <c r="J4070" s="1" t="str">
        <f t="shared" si="683"/>
        <v>NGR lake sediment grab sample</v>
      </c>
      <c r="K4070" s="1" t="str">
        <f t="shared" si="684"/>
        <v>&lt;177 micron (NGR)</v>
      </c>
      <c r="L4070">
        <v>6</v>
      </c>
      <c r="M4070" t="s">
        <v>191</v>
      </c>
      <c r="N4070">
        <v>113</v>
      </c>
      <c r="O4070" t="s">
        <v>135</v>
      </c>
      <c r="P4070" t="s">
        <v>193</v>
      </c>
      <c r="Q4070" t="s">
        <v>95</v>
      </c>
      <c r="R4070" t="s">
        <v>79</v>
      </c>
      <c r="S4070" t="s">
        <v>79</v>
      </c>
      <c r="T4070" t="s">
        <v>40</v>
      </c>
      <c r="U4070" t="s">
        <v>16915</v>
      </c>
      <c r="V4070" t="s">
        <v>1503</v>
      </c>
      <c r="W4070" t="s">
        <v>40</v>
      </c>
      <c r="X4070" t="s">
        <v>179</v>
      </c>
      <c r="Y4070" t="s">
        <v>95</v>
      </c>
      <c r="Z4070" t="s">
        <v>185</v>
      </c>
      <c r="AA4070" t="s">
        <v>204</v>
      </c>
      <c r="AB4070" t="s">
        <v>1417</v>
      </c>
      <c r="AC4070" t="s">
        <v>884</v>
      </c>
      <c r="AD4070" t="s">
        <v>71</v>
      </c>
    </row>
    <row r="4071" spans="1:30" x14ac:dyDescent="0.3">
      <c r="A4071" t="s">
        <v>16916</v>
      </c>
      <c r="B4071" t="s">
        <v>16917</v>
      </c>
      <c r="C4071" s="1" t="str">
        <f t="shared" si="678"/>
        <v>21:0512</v>
      </c>
      <c r="D4071" s="1" t="str">
        <f t="shared" si="682"/>
        <v>21:0085</v>
      </c>
      <c r="E4071" t="s">
        <v>16918</v>
      </c>
      <c r="F4071" t="s">
        <v>16919</v>
      </c>
      <c r="H4071">
        <v>56.929525699999999</v>
      </c>
      <c r="I4071">
        <v>-101.08348839999999</v>
      </c>
      <c r="J4071" s="1" t="str">
        <f t="shared" si="683"/>
        <v>NGR lake sediment grab sample</v>
      </c>
      <c r="K4071" s="1" t="str">
        <f t="shared" si="684"/>
        <v>&lt;177 micron (NGR)</v>
      </c>
      <c r="L4071">
        <v>6</v>
      </c>
      <c r="M4071" t="s">
        <v>201</v>
      </c>
      <c r="N4071">
        <v>114</v>
      </c>
      <c r="O4071" t="s">
        <v>129</v>
      </c>
      <c r="P4071" t="s">
        <v>38</v>
      </c>
      <c r="Q4071" t="s">
        <v>95</v>
      </c>
      <c r="R4071" t="s">
        <v>202</v>
      </c>
      <c r="S4071" t="s">
        <v>37</v>
      </c>
      <c r="T4071" t="s">
        <v>40</v>
      </c>
      <c r="U4071" t="s">
        <v>1075</v>
      </c>
      <c r="V4071" t="s">
        <v>620</v>
      </c>
      <c r="W4071" t="s">
        <v>194</v>
      </c>
      <c r="X4071" t="s">
        <v>179</v>
      </c>
      <c r="Y4071" t="s">
        <v>95</v>
      </c>
      <c r="Z4071" t="s">
        <v>2369</v>
      </c>
      <c r="AA4071" t="s">
        <v>58</v>
      </c>
      <c r="AB4071" t="s">
        <v>15104</v>
      </c>
      <c r="AC4071" t="s">
        <v>42</v>
      </c>
      <c r="AD4071" t="s">
        <v>115</v>
      </c>
    </row>
    <row r="4072" spans="1:30" x14ac:dyDescent="0.3">
      <c r="A4072" t="s">
        <v>16920</v>
      </c>
      <c r="B4072" t="s">
        <v>16921</v>
      </c>
      <c r="C4072" s="1" t="str">
        <f t="shared" si="678"/>
        <v>21:0512</v>
      </c>
      <c r="D4072" s="1" t="str">
        <f t="shared" si="682"/>
        <v>21:0085</v>
      </c>
      <c r="E4072" t="s">
        <v>16922</v>
      </c>
      <c r="F4072" t="s">
        <v>16923</v>
      </c>
      <c r="H4072">
        <v>56.958134100000002</v>
      </c>
      <c r="I4072">
        <v>-101.0679299</v>
      </c>
      <c r="J4072" s="1" t="str">
        <f t="shared" si="683"/>
        <v>NGR lake sediment grab sample</v>
      </c>
      <c r="K4072" s="1" t="str">
        <f t="shared" si="684"/>
        <v>&lt;177 micron (NGR)</v>
      </c>
      <c r="L4072">
        <v>6</v>
      </c>
      <c r="M4072" t="s">
        <v>210</v>
      </c>
      <c r="N4072">
        <v>115</v>
      </c>
      <c r="O4072" t="s">
        <v>214</v>
      </c>
      <c r="P4072" t="s">
        <v>54</v>
      </c>
      <c r="Q4072" t="s">
        <v>37</v>
      </c>
      <c r="R4072" t="s">
        <v>169</v>
      </c>
      <c r="S4072" t="s">
        <v>131</v>
      </c>
      <c r="T4072" t="s">
        <v>40</v>
      </c>
      <c r="U4072" t="s">
        <v>438</v>
      </c>
      <c r="V4072" t="s">
        <v>677</v>
      </c>
      <c r="W4072" t="s">
        <v>40</v>
      </c>
      <c r="X4072" t="s">
        <v>70</v>
      </c>
      <c r="Y4072" t="s">
        <v>95</v>
      </c>
      <c r="Z4072" t="s">
        <v>35</v>
      </c>
      <c r="AA4072" t="s">
        <v>67</v>
      </c>
      <c r="AB4072" t="s">
        <v>92</v>
      </c>
      <c r="AC4072" t="s">
        <v>352</v>
      </c>
      <c r="AD4072" t="s">
        <v>8957</v>
      </c>
    </row>
    <row r="4073" spans="1:30" x14ac:dyDescent="0.3">
      <c r="A4073" t="s">
        <v>16924</v>
      </c>
      <c r="B4073" t="s">
        <v>16925</v>
      </c>
      <c r="C4073" s="1" t="str">
        <f t="shared" si="678"/>
        <v>21:0512</v>
      </c>
      <c r="D4073" s="1" t="str">
        <f t="shared" si="682"/>
        <v>21:0085</v>
      </c>
      <c r="E4073" t="s">
        <v>16926</v>
      </c>
      <c r="F4073" t="s">
        <v>16927</v>
      </c>
      <c r="H4073">
        <v>56.983875500000003</v>
      </c>
      <c r="I4073">
        <v>-101.0118348</v>
      </c>
      <c r="J4073" s="1" t="str">
        <f t="shared" si="683"/>
        <v>NGR lake sediment grab sample</v>
      </c>
      <c r="K4073" s="1" t="str">
        <f t="shared" si="684"/>
        <v>&lt;177 micron (NGR)</v>
      </c>
      <c r="L4073">
        <v>6</v>
      </c>
      <c r="M4073" t="s">
        <v>221</v>
      </c>
      <c r="N4073">
        <v>116</v>
      </c>
      <c r="O4073" t="s">
        <v>255</v>
      </c>
      <c r="P4073" t="s">
        <v>38</v>
      </c>
      <c r="Q4073" t="s">
        <v>39</v>
      </c>
      <c r="R4073" t="s">
        <v>79</v>
      </c>
      <c r="S4073" t="s">
        <v>37</v>
      </c>
      <c r="T4073" t="s">
        <v>40</v>
      </c>
      <c r="U4073" t="s">
        <v>71</v>
      </c>
      <c r="V4073" t="s">
        <v>70</v>
      </c>
      <c r="W4073" t="s">
        <v>40</v>
      </c>
      <c r="X4073" t="s">
        <v>179</v>
      </c>
      <c r="Y4073" t="s">
        <v>95</v>
      </c>
      <c r="Z4073" t="s">
        <v>67</v>
      </c>
      <c r="AA4073" t="s">
        <v>134</v>
      </c>
      <c r="AB4073" t="s">
        <v>589</v>
      </c>
      <c r="AC4073" t="s">
        <v>213</v>
      </c>
      <c r="AD4073" t="s">
        <v>158</v>
      </c>
    </row>
    <row r="4074" spans="1:30" x14ac:dyDescent="0.3">
      <c r="A4074" t="s">
        <v>16928</v>
      </c>
      <c r="B4074" t="s">
        <v>16929</v>
      </c>
      <c r="C4074" s="1" t="str">
        <f t="shared" si="678"/>
        <v>21:0512</v>
      </c>
      <c r="D4074" s="1" t="str">
        <f t="shared" si="682"/>
        <v>21:0085</v>
      </c>
      <c r="E4074" t="s">
        <v>16930</v>
      </c>
      <c r="F4074" t="s">
        <v>16931</v>
      </c>
      <c r="H4074">
        <v>56.997589699999999</v>
      </c>
      <c r="I4074">
        <v>-100.9542271</v>
      </c>
      <c r="J4074" s="1" t="str">
        <f t="shared" si="683"/>
        <v>NGR lake sediment grab sample</v>
      </c>
      <c r="K4074" s="1" t="str">
        <f t="shared" si="684"/>
        <v>&lt;177 micron (NGR)</v>
      </c>
      <c r="L4074">
        <v>6</v>
      </c>
      <c r="M4074" t="s">
        <v>230</v>
      </c>
      <c r="N4074">
        <v>117</v>
      </c>
      <c r="O4074" t="s">
        <v>414</v>
      </c>
      <c r="P4074" t="s">
        <v>131</v>
      </c>
      <c r="Q4074" t="s">
        <v>39</v>
      </c>
      <c r="R4074" t="s">
        <v>153</v>
      </c>
      <c r="S4074" t="s">
        <v>55</v>
      </c>
      <c r="T4074" t="s">
        <v>40</v>
      </c>
      <c r="U4074" t="s">
        <v>789</v>
      </c>
      <c r="V4074" t="s">
        <v>133</v>
      </c>
      <c r="W4074" t="s">
        <v>117</v>
      </c>
      <c r="X4074" t="s">
        <v>179</v>
      </c>
      <c r="Y4074" t="s">
        <v>95</v>
      </c>
      <c r="Z4074" t="s">
        <v>153</v>
      </c>
      <c r="AA4074" t="s">
        <v>258</v>
      </c>
      <c r="AB4074" t="s">
        <v>16932</v>
      </c>
      <c r="AC4074" t="s">
        <v>57</v>
      </c>
      <c r="AD4074" t="s">
        <v>107</v>
      </c>
    </row>
    <row r="4075" spans="1:30" x14ac:dyDescent="0.3">
      <c r="A4075" t="s">
        <v>16933</v>
      </c>
      <c r="B4075" t="s">
        <v>16934</v>
      </c>
      <c r="C4075" s="1" t="str">
        <f t="shared" si="678"/>
        <v>21:0512</v>
      </c>
      <c r="D4075" s="1" t="str">
        <f t="shared" si="682"/>
        <v>21:0085</v>
      </c>
      <c r="E4075" t="s">
        <v>16935</v>
      </c>
      <c r="F4075" t="s">
        <v>16936</v>
      </c>
      <c r="H4075">
        <v>56.991879500000003</v>
      </c>
      <c r="I4075">
        <v>-100.90064340000001</v>
      </c>
      <c r="J4075" s="1" t="str">
        <f t="shared" si="683"/>
        <v>NGR lake sediment grab sample</v>
      </c>
      <c r="K4075" s="1" t="str">
        <f t="shared" si="684"/>
        <v>&lt;177 micron (NGR)</v>
      </c>
      <c r="L4075">
        <v>6</v>
      </c>
      <c r="M4075" t="s">
        <v>238</v>
      </c>
      <c r="N4075">
        <v>118</v>
      </c>
      <c r="O4075" t="s">
        <v>103</v>
      </c>
      <c r="P4075" t="s">
        <v>92</v>
      </c>
      <c r="Q4075" t="s">
        <v>95</v>
      </c>
      <c r="R4075" t="s">
        <v>54</v>
      </c>
      <c r="S4075" t="s">
        <v>37</v>
      </c>
      <c r="T4075" t="s">
        <v>40</v>
      </c>
      <c r="U4075" t="s">
        <v>409</v>
      </c>
      <c r="V4075" t="s">
        <v>1598</v>
      </c>
      <c r="W4075" t="s">
        <v>194</v>
      </c>
      <c r="X4075" t="s">
        <v>179</v>
      </c>
      <c r="Y4075" t="s">
        <v>95</v>
      </c>
      <c r="Z4075" t="s">
        <v>185</v>
      </c>
      <c r="AA4075" t="s">
        <v>58</v>
      </c>
      <c r="AB4075" t="s">
        <v>744</v>
      </c>
      <c r="AC4075" t="s">
        <v>42</v>
      </c>
      <c r="AD4075" t="s">
        <v>409</v>
      </c>
    </row>
    <row r="4076" spans="1:30" x14ac:dyDescent="0.3">
      <c r="A4076" t="s">
        <v>16937</v>
      </c>
      <c r="B4076" t="s">
        <v>16938</v>
      </c>
      <c r="C4076" s="1" t="str">
        <f t="shared" si="678"/>
        <v>21:0512</v>
      </c>
      <c r="D4076" s="1" t="str">
        <f t="shared" si="682"/>
        <v>21:0085</v>
      </c>
      <c r="E4076" t="s">
        <v>16939</v>
      </c>
      <c r="F4076" t="s">
        <v>16940</v>
      </c>
      <c r="H4076">
        <v>56.986834399999999</v>
      </c>
      <c r="I4076">
        <v>-100.8503197</v>
      </c>
      <c r="J4076" s="1" t="str">
        <f t="shared" si="683"/>
        <v>NGR lake sediment grab sample</v>
      </c>
      <c r="K4076" s="1" t="str">
        <f t="shared" si="684"/>
        <v>&lt;177 micron (NGR)</v>
      </c>
      <c r="L4076">
        <v>6</v>
      </c>
      <c r="M4076" t="s">
        <v>246</v>
      </c>
      <c r="N4076">
        <v>119</v>
      </c>
      <c r="O4076" t="s">
        <v>660</v>
      </c>
      <c r="P4076" t="s">
        <v>38</v>
      </c>
      <c r="Q4076" t="s">
        <v>95</v>
      </c>
      <c r="R4076" t="s">
        <v>54</v>
      </c>
      <c r="S4076" t="s">
        <v>202</v>
      </c>
      <c r="T4076" t="s">
        <v>40</v>
      </c>
      <c r="U4076" t="s">
        <v>107</v>
      </c>
      <c r="V4076" t="s">
        <v>444</v>
      </c>
      <c r="W4076" t="s">
        <v>248</v>
      </c>
      <c r="X4076" t="s">
        <v>179</v>
      </c>
      <c r="Y4076" t="s">
        <v>95</v>
      </c>
      <c r="Z4076" t="s">
        <v>2369</v>
      </c>
      <c r="AA4076" t="s">
        <v>58</v>
      </c>
      <c r="AB4076" t="s">
        <v>10256</v>
      </c>
      <c r="AC4076" t="s">
        <v>248</v>
      </c>
      <c r="AD4076" t="s">
        <v>409</v>
      </c>
    </row>
    <row r="4077" spans="1:30" hidden="1" x14ac:dyDescent="0.3">
      <c r="A4077" t="s">
        <v>16941</v>
      </c>
      <c r="B4077" t="s">
        <v>16942</v>
      </c>
      <c r="C4077" s="1" t="str">
        <f t="shared" si="678"/>
        <v>21:0512</v>
      </c>
      <c r="D4077" s="1" t="str">
        <f>HYPERLINK("http://geochem.nrcan.gc.ca/cdogs/content/svy/svy_e.htm", "")</f>
        <v/>
      </c>
      <c r="G4077" s="1" t="str">
        <f>HYPERLINK("http://geochem.nrcan.gc.ca/cdogs/content/cr_/cr_00056_e.htm", "56")</f>
        <v>56</v>
      </c>
      <c r="J4077" t="s">
        <v>161</v>
      </c>
      <c r="K4077" t="s">
        <v>162</v>
      </c>
      <c r="L4077">
        <v>6</v>
      </c>
      <c r="M4077" t="s">
        <v>163</v>
      </c>
      <c r="N4077">
        <v>120</v>
      </c>
      <c r="O4077" t="s">
        <v>71</v>
      </c>
      <c r="P4077" t="s">
        <v>552</v>
      </c>
      <c r="Q4077" t="s">
        <v>67</v>
      </c>
      <c r="R4077" t="s">
        <v>103</v>
      </c>
      <c r="S4077" t="s">
        <v>185</v>
      </c>
      <c r="T4077" t="s">
        <v>194</v>
      </c>
      <c r="U4077" t="s">
        <v>553</v>
      </c>
      <c r="V4077" t="s">
        <v>1578</v>
      </c>
      <c r="W4077" t="s">
        <v>94</v>
      </c>
      <c r="X4077" t="s">
        <v>8726</v>
      </c>
      <c r="Y4077" t="s">
        <v>68</v>
      </c>
      <c r="Z4077" t="s">
        <v>58</v>
      </c>
      <c r="AA4077" t="s">
        <v>107</v>
      </c>
      <c r="AB4077" t="s">
        <v>131</v>
      </c>
      <c r="AC4077" t="s">
        <v>46</v>
      </c>
      <c r="AD4077" t="s">
        <v>1384</v>
      </c>
    </row>
    <row r="4078" spans="1:30" x14ac:dyDescent="0.3">
      <c r="A4078" t="s">
        <v>16943</v>
      </c>
      <c r="B4078" t="s">
        <v>16944</v>
      </c>
      <c r="C4078" s="1" t="str">
        <f t="shared" si="678"/>
        <v>21:0512</v>
      </c>
      <c r="D4078" s="1" t="str">
        <f t="shared" ref="D4078:D4087" si="685">HYPERLINK("http://geochem.nrcan.gc.ca/cdogs/content/svy/svy210085_e.htm", "21:0085")</f>
        <v>21:0085</v>
      </c>
      <c r="E4078" t="s">
        <v>16945</v>
      </c>
      <c r="F4078" t="s">
        <v>16946</v>
      </c>
      <c r="H4078">
        <v>56.999309099999998</v>
      </c>
      <c r="I4078">
        <v>-100.7809517</v>
      </c>
      <c r="J4078" s="1" t="str">
        <f t="shared" ref="J4078:J4087" si="686">HYPERLINK("http://geochem.nrcan.gc.ca/cdogs/content/kwd/kwd020027_e.htm", "NGR lake sediment grab sample")</f>
        <v>NGR lake sediment grab sample</v>
      </c>
      <c r="K4078" s="1" t="str">
        <f t="shared" ref="K4078:K4087" si="687">HYPERLINK("http://geochem.nrcan.gc.ca/cdogs/content/kwd/kwd080006_e.htm", "&lt;177 micron (NGR)")</f>
        <v>&lt;177 micron (NGR)</v>
      </c>
      <c r="L4078">
        <v>7</v>
      </c>
      <c r="M4078" t="s">
        <v>34</v>
      </c>
      <c r="N4078">
        <v>121</v>
      </c>
      <c r="O4078" t="s">
        <v>1167</v>
      </c>
      <c r="P4078" t="s">
        <v>193</v>
      </c>
      <c r="Q4078" t="s">
        <v>55</v>
      </c>
      <c r="R4078" t="s">
        <v>169</v>
      </c>
      <c r="S4078" t="s">
        <v>79</v>
      </c>
      <c r="T4078" t="s">
        <v>40</v>
      </c>
      <c r="U4078" t="s">
        <v>5218</v>
      </c>
      <c r="V4078" t="s">
        <v>55</v>
      </c>
      <c r="W4078" t="s">
        <v>194</v>
      </c>
      <c r="X4078" t="s">
        <v>179</v>
      </c>
      <c r="Y4078" t="s">
        <v>55</v>
      </c>
      <c r="Z4078" t="s">
        <v>35</v>
      </c>
      <c r="AA4078" t="s">
        <v>258</v>
      </c>
      <c r="AB4078" t="s">
        <v>165</v>
      </c>
      <c r="AC4078" t="s">
        <v>884</v>
      </c>
      <c r="AD4078" t="s">
        <v>137</v>
      </c>
    </row>
    <row r="4079" spans="1:30" x14ac:dyDescent="0.3">
      <c r="A4079" t="s">
        <v>16947</v>
      </c>
      <c r="B4079" t="s">
        <v>16948</v>
      </c>
      <c r="C4079" s="1" t="str">
        <f t="shared" si="678"/>
        <v>21:0512</v>
      </c>
      <c r="D4079" s="1" t="str">
        <f t="shared" si="685"/>
        <v>21:0085</v>
      </c>
      <c r="E4079" t="s">
        <v>16949</v>
      </c>
      <c r="F4079" t="s">
        <v>16950</v>
      </c>
      <c r="H4079">
        <v>56.974722800000002</v>
      </c>
      <c r="I4079">
        <v>-100.8485173</v>
      </c>
      <c r="J4079" s="1" t="str">
        <f t="shared" si="686"/>
        <v>NGR lake sediment grab sample</v>
      </c>
      <c r="K4079" s="1" t="str">
        <f t="shared" si="687"/>
        <v>&lt;177 micron (NGR)</v>
      </c>
      <c r="L4079">
        <v>7</v>
      </c>
      <c r="M4079" t="s">
        <v>76</v>
      </c>
      <c r="N4079">
        <v>122</v>
      </c>
      <c r="O4079" t="s">
        <v>408</v>
      </c>
      <c r="P4079" t="s">
        <v>92</v>
      </c>
      <c r="Q4079" t="s">
        <v>39</v>
      </c>
      <c r="R4079" t="s">
        <v>131</v>
      </c>
      <c r="S4079" t="s">
        <v>68</v>
      </c>
      <c r="T4079" t="s">
        <v>40</v>
      </c>
      <c r="U4079" t="s">
        <v>71</v>
      </c>
      <c r="V4079" t="s">
        <v>239</v>
      </c>
      <c r="W4079" t="s">
        <v>117</v>
      </c>
      <c r="X4079" t="s">
        <v>179</v>
      </c>
      <c r="Y4079" t="s">
        <v>39</v>
      </c>
      <c r="Z4079" t="s">
        <v>185</v>
      </c>
      <c r="AA4079" t="s">
        <v>58</v>
      </c>
      <c r="AB4079" t="s">
        <v>16951</v>
      </c>
      <c r="AC4079" t="s">
        <v>179</v>
      </c>
      <c r="AD4079" t="s">
        <v>203</v>
      </c>
    </row>
    <row r="4080" spans="1:30" x14ac:dyDescent="0.3">
      <c r="A4080" t="s">
        <v>16952</v>
      </c>
      <c r="B4080" t="s">
        <v>16953</v>
      </c>
      <c r="C4080" s="1" t="str">
        <f t="shared" si="678"/>
        <v>21:0512</v>
      </c>
      <c r="D4080" s="1" t="str">
        <f t="shared" si="685"/>
        <v>21:0085</v>
      </c>
      <c r="E4080" t="s">
        <v>16954</v>
      </c>
      <c r="F4080" t="s">
        <v>16955</v>
      </c>
      <c r="H4080">
        <v>56.975132199999997</v>
      </c>
      <c r="I4080">
        <v>-100.8229201</v>
      </c>
      <c r="J4080" s="1" t="str">
        <f t="shared" si="686"/>
        <v>NGR lake sediment grab sample</v>
      </c>
      <c r="K4080" s="1" t="str">
        <f t="shared" si="687"/>
        <v>&lt;177 micron (NGR)</v>
      </c>
      <c r="L4080">
        <v>7</v>
      </c>
      <c r="M4080" t="s">
        <v>91</v>
      </c>
      <c r="N4080">
        <v>123</v>
      </c>
      <c r="O4080" t="s">
        <v>337</v>
      </c>
      <c r="P4080" t="s">
        <v>131</v>
      </c>
      <c r="Q4080" t="s">
        <v>95</v>
      </c>
      <c r="R4080" t="s">
        <v>79</v>
      </c>
      <c r="S4080" t="s">
        <v>38</v>
      </c>
      <c r="T4080" t="s">
        <v>40</v>
      </c>
      <c r="U4080" t="s">
        <v>1448</v>
      </c>
      <c r="V4080" t="s">
        <v>1642</v>
      </c>
      <c r="W4080" t="s">
        <v>194</v>
      </c>
      <c r="X4080" t="s">
        <v>179</v>
      </c>
      <c r="Y4080" t="s">
        <v>95</v>
      </c>
      <c r="Z4080" t="s">
        <v>153</v>
      </c>
      <c r="AA4080" t="s">
        <v>258</v>
      </c>
      <c r="AB4080" t="s">
        <v>16932</v>
      </c>
      <c r="AC4080" t="s">
        <v>179</v>
      </c>
      <c r="AD4080" t="s">
        <v>392</v>
      </c>
    </row>
    <row r="4081" spans="1:30" x14ac:dyDescent="0.3">
      <c r="A4081" t="s">
        <v>16956</v>
      </c>
      <c r="B4081" t="s">
        <v>16957</v>
      </c>
      <c r="C4081" s="1" t="str">
        <f t="shared" si="678"/>
        <v>21:0512</v>
      </c>
      <c r="D4081" s="1" t="str">
        <f t="shared" si="685"/>
        <v>21:0085</v>
      </c>
      <c r="E4081" t="s">
        <v>16958</v>
      </c>
      <c r="F4081" t="s">
        <v>16959</v>
      </c>
      <c r="H4081">
        <v>56.994254900000001</v>
      </c>
      <c r="I4081">
        <v>-100.8208106</v>
      </c>
      <c r="J4081" s="1" t="str">
        <f t="shared" si="686"/>
        <v>NGR lake sediment grab sample</v>
      </c>
      <c r="K4081" s="1" t="str">
        <f t="shared" si="687"/>
        <v>&lt;177 micron (NGR)</v>
      </c>
      <c r="L4081">
        <v>7</v>
      </c>
      <c r="M4081" t="s">
        <v>102</v>
      </c>
      <c r="N4081">
        <v>124</v>
      </c>
      <c r="O4081" t="s">
        <v>214</v>
      </c>
      <c r="P4081" t="s">
        <v>131</v>
      </c>
      <c r="Q4081" t="s">
        <v>95</v>
      </c>
      <c r="R4081" t="s">
        <v>79</v>
      </c>
      <c r="S4081" t="s">
        <v>68</v>
      </c>
      <c r="T4081" t="s">
        <v>40</v>
      </c>
      <c r="U4081" t="s">
        <v>4183</v>
      </c>
      <c r="V4081" t="s">
        <v>351</v>
      </c>
      <c r="W4081" t="s">
        <v>40</v>
      </c>
      <c r="X4081" t="s">
        <v>179</v>
      </c>
      <c r="Y4081" t="s">
        <v>39</v>
      </c>
      <c r="Z4081" t="s">
        <v>67</v>
      </c>
      <c r="AA4081" t="s">
        <v>214</v>
      </c>
      <c r="AB4081" t="s">
        <v>1517</v>
      </c>
      <c r="AC4081" t="s">
        <v>596</v>
      </c>
      <c r="AD4081" t="s">
        <v>203</v>
      </c>
    </row>
    <row r="4082" spans="1:30" x14ac:dyDescent="0.3">
      <c r="A4082" t="s">
        <v>16960</v>
      </c>
      <c r="B4082" t="s">
        <v>16961</v>
      </c>
      <c r="C4082" s="1" t="str">
        <f t="shared" si="678"/>
        <v>21:0512</v>
      </c>
      <c r="D4082" s="1" t="str">
        <f t="shared" si="685"/>
        <v>21:0085</v>
      </c>
      <c r="E4082" t="s">
        <v>16945</v>
      </c>
      <c r="F4082" t="s">
        <v>16962</v>
      </c>
      <c r="H4082">
        <v>56.999309099999998</v>
      </c>
      <c r="I4082">
        <v>-100.7809517</v>
      </c>
      <c r="J4082" s="1" t="str">
        <f t="shared" si="686"/>
        <v>NGR lake sediment grab sample</v>
      </c>
      <c r="K4082" s="1" t="str">
        <f t="shared" si="687"/>
        <v>&lt;177 micron (NGR)</v>
      </c>
      <c r="L4082">
        <v>7</v>
      </c>
      <c r="M4082" t="s">
        <v>52</v>
      </c>
      <c r="N4082">
        <v>125</v>
      </c>
      <c r="O4082" t="s">
        <v>1871</v>
      </c>
      <c r="P4082" t="s">
        <v>119</v>
      </c>
      <c r="Q4082" t="s">
        <v>39</v>
      </c>
      <c r="R4082" t="s">
        <v>169</v>
      </c>
      <c r="S4082" t="s">
        <v>202</v>
      </c>
      <c r="T4082" t="s">
        <v>40</v>
      </c>
      <c r="U4082" t="s">
        <v>1529</v>
      </c>
      <c r="V4082" t="s">
        <v>705</v>
      </c>
      <c r="W4082" t="s">
        <v>40</v>
      </c>
      <c r="X4082" t="s">
        <v>179</v>
      </c>
      <c r="Y4082" t="s">
        <v>39</v>
      </c>
      <c r="Z4082" t="s">
        <v>204</v>
      </c>
      <c r="AA4082" t="s">
        <v>214</v>
      </c>
      <c r="AB4082" t="s">
        <v>165</v>
      </c>
      <c r="AC4082" t="s">
        <v>740</v>
      </c>
      <c r="AD4082" t="s">
        <v>308</v>
      </c>
    </row>
    <row r="4083" spans="1:30" x14ac:dyDescent="0.3">
      <c r="A4083" t="s">
        <v>16963</v>
      </c>
      <c r="B4083" t="s">
        <v>16964</v>
      </c>
      <c r="C4083" s="1" t="str">
        <f t="shared" si="678"/>
        <v>21:0512</v>
      </c>
      <c r="D4083" s="1" t="str">
        <f t="shared" si="685"/>
        <v>21:0085</v>
      </c>
      <c r="E4083" t="s">
        <v>16945</v>
      </c>
      <c r="F4083" t="s">
        <v>16965</v>
      </c>
      <c r="H4083">
        <v>56.999309099999998</v>
      </c>
      <c r="I4083">
        <v>-100.7809517</v>
      </c>
      <c r="J4083" s="1" t="str">
        <f t="shared" si="686"/>
        <v>NGR lake sediment grab sample</v>
      </c>
      <c r="K4083" s="1" t="str">
        <f t="shared" si="687"/>
        <v>&lt;177 micron (NGR)</v>
      </c>
      <c r="L4083">
        <v>7</v>
      </c>
      <c r="M4083" t="s">
        <v>65</v>
      </c>
      <c r="N4083">
        <v>126</v>
      </c>
      <c r="O4083" t="s">
        <v>1871</v>
      </c>
      <c r="P4083" t="s">
        <v>119</v>
      </c>
      <c r="Q4083" t="s">
        <v>39</v>
      </c>
      <c r="R4083" t="s">
        <v>67</v>
      </c>
      <c r="S4083" t="s">
        <v>202</v>
      </c>
      <c r="T4083" t="s">
        <v>40</v>
      </c>
      <c r="U4083" t="s">
        <v>4976</v>
      </c>
      <c r="V4083" t="s">
        <v>55</v>
      </c>
      <c r="W4083" t="s">
        <v>40</v>
      </c>
      <c r="X4083" t="s">
        <v>70</v>
      </c>
      <c r="Y4083" t="s">
        <v>136</v>
      </c>
      <c r="Z4083" t="s">
        <v>35</v>
      </c>
      <c r="AA4083" t="s">
        <v>214</v>
      </c>
      <c r="AB4083" t="s">
        <v>277</v>
      </c>
      <c r="AC4083" t="s">
        <v>85</v>
      </c>
      <c r="AD4083" t="s">
        <v>2471</v>
      </c>
    </row>
    <row r="4084" spans="1:30" x14ac:dyDescent="0.3">
      <c r="A4084" t="s">
        <v>16966</v>
      </c>
      <c r="B4084" t="s">
        <v>16967</v>
      </c>
      <c r="C4084" s="1" t="str">
        <f t="shared" si="678"/>
        <v>21:0512</v>
      </c>
      <c r="D4084" s="1" t="str">
        <f t="shared" si="685"/>
        <v>21:0085</v>
      </c>
      <c r="E4084" t="s">
        <v>16968</v>
      </c>
      <c r="F4084" t="s">
        <v>16969</v>
      </c>
      <c r="H4084">
        <v>56.983134499999998</v>
      </c>
      <c r="I4084">
        <v>-100.7093169</v>
      </c>
      <c r="J4084" s="1" t="str">
        <f t="shared" si="686"/>
        <v>NGR lake sediment grab sample</v>
      </c>
      <c r="K4084" s="1" t="str">
        <f t="shared" si="687"/>
        <v>&lt;177 micron (NGR)</v>
      </c>
      <c r="L4084">
        <v>7</v>
      </c>
      <c r="M4084" t="s">
        <v>113</v>
      </c>
      <c r="N4084">
        <v>127</v>
      </c>
      <c r="O4084" t="s">
        <v>2590</v>
      </c>
      <c r="P4084" t="s">
        <v>176</v>
      </c>
      <c r="Q4084" t="s">
        <v>39</v>
      </c>
      <c r="R4084" t="s">
        <v>130</v>
      </c>
      <c r="S4084" t="s">
        <v>68</v>
      </c>
      <c r="T4084" t="s">
        <v>40</v>
      </c>
      <c r="U4084" t="s">
        <v>1142</v>
      </c>
      <c r="V4084" t="s">
        <v>271</v>
      </c>
      <c r="W4084" t="s">
        <v>144</v>
      </c>
      <c r="X4084" t="s">
        <v>179</v>
      </c>
      <c r="Y4084" t="s">
        <v>68</v>
      </c>
      <c r="Z4084" t="s">
        <v>67</v>
      </c>
      <c r="AA4084" t="s">
        <v>58</v>
      </c>
      <c r="AB4084" t="s">
        <v>16906</v>
      </c>
      <c r="AC4084" t="s">
        <v>42</v>
      </c>
      <c r="AD4084" t="s">
        <v>71</v>
      </c>
    </row>
    <row r="4085" spans="1:30" x14ac:dyDescent="0.3">
      <c r="A4085" t="s">
        <v>16970</v>
      </c>
      <c r="B4085" t="s">
        <v>16971</v>
      </c>
      <c r="C4085" s="1" t="str">
        <f t="shared" si="678"/>
        <v>21:0512</v>
      </c>
      <c r="D4085" s="1" t="str">
        <f t="shared" si="685"/>
        <v>21:0085</v>
      </c>
      <c r="E4085" t="s">
        <v>16972</v>
      </c>
      <c r="F4085" t="s">
        <v>16973</v>
      </c>
      <c r="H4085">
        <v>56.983372899999999</v>
      </c>
      <c r="I4085">
        <v>-100.6587565</v>
      </c>
      <c r="J4085" s="1" t="str">
        <f t="shared" si="686"/>
        <v>NGR lake sediment grab sample</v>
      </c>
      <c r="K4085" s="1" t="str">
        <f t="shared" si="687"/>
        <v>&lt;177 micron (NGR)</v>
      </c>
      <c r="L4085">
        <v>7</v>
      </c>
      <c r="M4085" t="s">
        <v>127</v>
      </c>
      <c r="N4085">
        <v>128</v>
      </c>
      <c r="O4085" t="s">
        <v>873</v>
      </c>
      <c r="P4085" t="s">
        <v>79</v>
      </c>
      <c r="Q4085" t="s">
        <v>39</v>
      </c>
      <c r="R4085" t="s">
        <v>176</v>
      </c>
      <c r="S4085" t="s">
        <v>131</v>
      </c>
      <c r="T4085" t="s">
        <v>40</v>
      </c>
      <c r="U4085" t="s">
        <v>1632</v>
      </c>
      <c r="V4085" t="s">
        <v>1027</v>
      </c>
      <c r="W4085" t="s">
        <v>40</v>
      </c>
      <c r="X4085" t="s">
        <v>179</v>
      </c>
      <c r="Y4085" t="s">
        <v>39</v>
      </c>
      <c r="Z4085" t="s">
        <v>67</v>
      </c>
      <c r="AA4085" t="s">
        <v>214</v>
      </c>
      <c r="AB4085" t="s">
        <v>16974</v>
      </c>
      <c r="AC4085" t="s">
        <v>94</v>
      </c>
      <c r="AD4085" t="s">
        <v>155</v>
      </c>
    </row>
    <row r="4086" spans="1:30" x14ac:dyDescent="0.3">
      <c r="A4086" t="s">
        <v>16975</v>
      </c>
      <c r="B4086" t="s">
        <v>16976</v>
      </c>
      <c r="C4086" s="1" t="str">
        <f t="shared" ref="C4086:C4149" si="688">HYPERLINK("http://geochem.nrcan.gc.ca/cdogs/content/bdl/bdl210512_e.htm", "21:0512")</f>
        <v>21:0512</v>
      </c>
      <c r="D4086" s="1" t="str">
        <f t="shared" si="685"/>
        <v>21:0085</v>
      </c>
      <c r="E4086" t="s">
        <v>16977</v>
      </c>
      <c r="F4086" t="s">
        <v>16978</v>
      </c>
      <c r="H4086">
        <v>56.988472899999998</v>
      </c>
      <c r="I4086">
        <v>-100.6295549</v>
      </c>
      <c r="J4086" s="1" t="str">
        <f t="shared" si="686"/>
        <v>NGR lake sediment grab sample</v>
      </c>
      <c r="K4086" s="1" t="str">
        <f t="shared" si="687"/>
        <v>&lt;177 micron (NGR)</v>
      </c>
      <c r="L4086">
        <v>7</v>
      </c>
      <c r="M4086" t="s">
        <v>142</v>
      </c>
      <c r="N4086">
        <v>129</v>
      </c>
      <c r="O4086" t="s">
        <v>44</v>
      </c>
      <c r="P4086" t="s">
        <v>193</v>
      </c>
      <c r="Q4086" t="s">
        <v>39</v>
      </c>
      <c r="R4086" t="s">
        <v>67</v>
      </c>
      <c r="S4086" t="s">
        <v>131</v>
      </c>
      <c r="T4086" t="s">
        <v>40</v>
      </c>
      <c r="U4086" t="s">
        <v>7687</v>
      </c>
      <c r="V4086" t="s">
        <v>947</v>
      </c>
      <c r="W4086" t="s">
        <v>40</v>
      </c>
      <c r="X4086" t="s">
        <v>70</v>
      </c>
      <c r="Y4086" t="s">
        <v>55</v>
      </c>
      <c r="Z4086" t="s">
        <v>134</v>
      </c>
      <c r="AA4086" t="s">
        <v>214</v>
      </c>
      <c r="AB4086" t="s">
        <v>462</v>
      </c>
      <c r="AC4086" t="s">
        <v>39</v>
      </c>
      <c r="AD4086" t="s">
        <v>80</v>
      </c>
    </row>
    <row r="4087" spans="1:30" x14ac:dyDescent="0.3">
      <c r="A4087" t="s">
        <v>16979</v>
      </c>
      <c r="B4087" t="s">
        <v>16980</v>
      </c>
      <c r="C4087" s="1" t="str">
        <f t="shared" si="688"/>
        <v>21:0512</v>
      </c>
      <c r="D4087" s="1" t="str">
        <f t="shared" si="685"/>
        <v>21:0085</v>
      </c>
      <c r="E4087" t="s">
        <v>16981</v>
      </c>
      <c r="F4087" t="s">
        <v>16982</v>
      </c>
      <c r="H4087">
        <v>56.985360399999998</v>
      </c>
      <c r="I4087">
        <v>-100.5764099</v>
      </c>
      <c r="J4087" s="1" t="str">
        <f t="shared" si="686"/>
        <v>NGR lake sediment grab sample</v>
      </c>
      <c r="K4087" s="1" t="str">
        <f t="shared" si="687"/>
        <v>&lt;177 micron (NGR)</v>
      </c>
      <c r="L4087">
        <v>7</v>
      </c>
      <c r="M4087" t="s">
        <v>150</v>
      </c>
      <c r="N4087">
        <v>130</v>
      </c>
      <c r="O4087" t="s">
        <v>810</v>
      </c>
      <c r="P4087" t="s">
        <v>130</v>
      </c>
      <c r="Q4087" t="s">
        <v>55</v>
      </c>
      <c r="R4087" t="s">
        <v>165</v>
      </c>
      <c r="S4087" t="s">
        <v>79</v>
      </c>
      <c r="T4087" t="s">
        <v>40</v>
      </c>
      <c r="U4087" t="s">
        <v>16983</v>
      </c>
      <c r="V4087" t="s">
        <v>1337</v>
      </c>
      <c r="W4087" t="s">
        <v>40</v>
      </c>
      <c r="X4087" t="s">
        <v>179</v>
      </c>
      <c r="Y4087" t="s">
        <v>136</v>
      </c>
      <c r="Z4087" t="s">
        <v>35</v>
      </c>
      <c r="AA4087" t="s">
        <v>258</v>
      </c>
      <c r="AB4087" t="s">
        <v>416</v>
      </c>
      <c r="AC4087" t="s">
        <v>596</v>
      </c>
      <c r="AD4087" t="s">
        <v>80</v>
      </c>
    </row>
    <row r="4088" spans="1:30" hidden="1" x14ac:dyDescent="0.3">
      <c r="A4088" t="s">
        <v>16984</v>
      </c>
      <c r="B4088" t="s">
        <v>16985</v>
      </c>
      <c r="C4088" s="1" t="str">
        <f t="shared" si="688"/>
        <v>21:0512</v>
      </c>
      <c r="D4088" s="1" t="str">
        <f>HYPERLINK("http://geochem.nrcan.gc.ca/cdogs/content/svy/svy_e.htm", "")</f>
        <v/>
      </c>
      <c r="G4088" s="1" t="str">
        <f>HYPERLINK("http://geochem.nrcan.gc.ca/cdogs/content/cr_/cr_00055_e.htm", "55")</f>
        <v>55</v>
      </c>
      <c r="J4088" t="s">
        <v>161</v>
      </c>
      <c r="K4088" t="s">
        <v>162</v>
      </c>
      <c r="L4088">
        <v>7</v>
      </c>
      <c r="M4088" t="s">
        <v>163</v>
      </c>
      <c r="N4088">
        <v>131</v>
      </c>
      <c r="O4088" t="s">
        <v>337</v>
      </c>
      <c r="P4088" t="s">
        <v>193</v>
      </c>
      <c r="Q4088" t="s">
        <v>55</v>
      </c>
      <c r="R4088" t="s">
        <v>54</v>
      </c>
      <c r="S4088" t="s">
        <v>68</v>
      </c>
      <c r="T4088" t="s">
        <v>40</v>
      </c>
      <c r="U4088" t="s">
        <v>3445</v>
      </c>
      <c r="V4088" t="s">
        <v>596</v>
      </c>
      <c r="W4088" t="s">
        <v>194</v>
      </c>
      <c r="X4088" t="s">
        <v>39</v>
      </c>
      <c r="Y4088" t="s">
        <v>55</v>
      </c>
      <c r="Z4088" t="s">
        <v>134</v>
      </c>
      <c r="AA4088" t="s">
        <v>44</v>
      </c>
      <c r="AB4088" t="s">
        <v>1323</v>
      </c>
      <c r="AC4088" t="s">
        <v>1181</v>
      </c>
      <c r="AD4088" t="s">
        <v>80</v>
      </c>
    </row>
    <row r="4089" spans="1:30" x14ac:dyDescent="0.3">
      <c r="A4089" t="s">
        <v>16986</v>
      </c>
      <c r="B4089" t="s">
        <v>16987</v>
      </c>
      <c r="C4089" s="1" t="str">
        <f t="shared" si="688"/>
        <v>21:0512</v>
      </c>
      <c r="D4089" s="1" t="str">
        <f t="shared" ref="D4089:D4099" si="689">HYPERLINK("http://geochem.nrcan.gc.ca/cdogs/content/svy/svy210085_e.htm", "21:0085")</f>
        <v>21:0085</v>
      </c>
      <c r="E4089" t="s">
        <v>16988</v>
      </c>
      <c r="F4089" t="s">
        <v>16989</v>
      </c>
      <c r="H4089">
        <v>56.990917799999998</v>
      </c>
      <c r="I4089">
        <v>-100.5536676</v>
      </c>
      <c r="J4089" s="1" t="str">
        <f t="shared" ref="J4089:J4099" si="690">HYPERLINK("http://geochem.nrcan.gc.ca/cdogs/content/kwd/kwd020027_e.htm", "NGR lake sediment grab sample")</f>
        <v>NGR lake sediment grab sample</v>
      </c>
      <c r="K4089" s="1" t="str">
        <f t="shared" ref="K4089:K4099" si="691">HYPERLINK("http://geochem.nrcan.gc.ca/cdogs/content/kwd/kwd080006_e.htm", "&lt;177 micron (NGR)")</f>
        <v>&lt;177 micron (NGR)</v>
      </c>
      <c r="L4089">
        <v>7</v>
      </c>
      <c r="M4089" t="s">
        <v>175</v>
      </c>
      <c r="N4089">
        <v>132</v>
      </c>
      <c r="O4089" t="s">
        <v>255</v>
      </c>
      <c r="P4089" t="s">
        <v>153</v>
      </c>
      <c r="Q4089" t="s">
        <v>39</v>
      </c>
      <c r="R4089" t="s">
        <v>119</v>
      </c>
      <c r="S4089" t="s">
        <v>131</v>
      </c>
      <c r="T4089" t="s">
        <v>40</v>
      </c>
      <c r="U4089" t="s">
        <v>6252</v>
      </c>
      <c r="V4089" t="s">
        <v>505</v>
      </c>
      <c r="W4089" t="s">
        <v>40</v>
      </c>
      <c r="X4089" t="s">
        <v>70</v>
      </c>
      <c r="Y4089" t="s">
        <v>37</v>
      </c>
      <c r="Z4089" t="s">
        <v>164</v>
      </c>
      <c r="AA4089" t="s">
        <v>204</v>
      </c>
      <c r="AB4089" t="s">
        <v>37</v>
      </c>
      <c r="AC4089" t="s">
        <v>884</v>
      </c>
      <c r="AD4089" t="s">
        <v>80</v>
      </c>
    </row>
    <row r="4090" spans="1:30" x14ac:dyDescent="0.3">
      <c r="A4090" t="s">
        <v>16990</v>
      </c>
      <c r="B4090" t="s">
        <v>16991</v>
      </c>
      <c r="C4090" s="1" t="str">
        <f t="shared" si="688"/>
        <v>21:0512</v>
      </c>
      <c r="D4090" s="1" t="str">
        <f t="shared" si="689"/>
        <v>21:0085</v>
      </c>
      <c r="E4090" t="s">
        <v>16992</v>
      </c>
      <c r="F4090" t="s">
        <v>16993</v>
      </c>
      <c r="H4090">
        <v>56.993569200000003</v>
      </c>
      <c r="I4090">
        <v>-100.4935497</v>
      </c>
      <c r="J4090" s="1" t="str">
        <f t="shared" si="690"/>
        <v>NGR lake sediment grab sample</v>
      </c>
      <c r="K4090" s="1" t="str">
        <f t="shared" si="691"/>
        <v>&lt;177 micron (NGR)</v>
      </c>
      <c r="L4090">
        <v>7</v>
      </c>
      <c r="M4090" t="s">
        <v>184</v>
      </c>
      <c r="N4090">
        <v>133</v>
      </c>
      <c r="O4090" t="s">
        <v>1142</v>
      </c>
      <c r="P4090" t="s">
        <v>377</v>
      </c>
      <c r="Q4090" t="s">
        <v>68</v>
      </c>
      <c r="R4090" t="s">
        <v>78</v>
      </c>
      <c r="S4090" t="s">
        <v>202</v>
      </c>
      <c r="T4090" t="s">
        <v>40</v>
      </c>
      <c r="U4090" t="s">
        <v>16994</v>
      </c>
      <c r="V4090" t="s">
        <v>293</v>
      </c>
      <c r="W4090" t="s">
        <v>40</v>
      </c>
      <c r="X4090" t="s">
        <v>39</v>
      </c>
      <c r="Y4090" t="s">
        <v>39</v>
      </c>
      <c r="Z4090" t="s">
        <v>337</v>
      </c>
      <c r="AA4090" t="s">
        <v>44</v>
      </c>
      <c r="AB4090" t="s">
        <v>566</v>
      </c>
      <c r="AC4090" t="s">
        <v>121</v>
      </c>
      <c r="AD4090" t="s">
        <v>7465</v>
      </c>
    </row>
    <row r="4091" spans="1:30" x14ac:dyDescent="0.3">
      <c r="A4091" t="s">
        <v>16995</v>
      </c>
      <c r="B4091" t="s">
        <v>16996</v>
      </c>
      <c r="C4091" s="1" t="str">
        <f t="shared" si="688"/>
        <v>21:0512</v>
      </c>
      <c r="D4091" s="1" t="str">
        <f t="shared" si="689"/>
        <v>21:0085</v>
      </c>
      <c r="E4091" t="s">
        <v>16997</v>
      </c>
      <c r="F4091" t="s">
        <v>16998</v>
      </c>
      <c r="H4091">
        <v>56.987293399999999</v>
      </c>
      <c r="I4091">
        <v>-100.4586398</v>
      </c>
      <c r="J4091" s="1" t="str">
        <f t="shared" si="690"/>
        <v>NGR lake sediment grab sample</v>
      </c>
      <c r="K4091" s="1" t="str">
        <f t="shared" si="691"/>
        <v>&lt;177 micron (NGR)</v>
      </c>
      <c r="L4091">
        <v>7</v>
      </c>
      <c r="M4091" t="s">
        <v>191</v>
      </c>
      <c r="N4091">
        <v>134</v>
      </c>
      <c r="O4091" t="s">
        <v>392</v>
      </c>
      <c r="P4091" t="s">
        <v>276</v>
      </c>
      <c r="Q4091" t="s">
        <v>130</v>
      </c>
      <c r="R4091" t="s">
        <v>66</v>
      </c>
      <c r="S4091" t="s">
        <v>193</v>
      </c>
      <c r="T4091" t="s">
        <v>40</v>
      </c>
      <c r="U4091" t="s">
        <v>12908</v>
      </c>
      <c r="V4091" t="s">
        <v>1311</v>
      </c>
      <c r="W4091" t="s">
        <v>40</v>
      </c>
      <c r="X4091" t="s">
        <v>740</v>
      </c>
      <c r="Y4091" t="s">
        <v>39</v>
      </c>
      <c r="Z4091" t="s">
        <v>423</v>
      </c>
      <c r="AA4091" t="s">
        <v>214</v>
      </c>
      <c r="AB4091" t="s">
        <v>306</v>
      </c>
      <c r="AC4091" t="s">
        <v>1572</v>
      </c>
      <c r="AD4091" t="s">
        <v>8957</v>
      </c>
    </row>
    <row r="4092" spans="1:30" x14ac:dyDescent="0.3">
      <c r="A4092" t="s">
        <v>16999</v>
      </c>
      <c r="B4092" t="s">
        <v>17000</v>
      </c>
      <c r="C4092" s="1" t="str">
        <f t="shared" si="688"/>
        <v>21:0512</v>
      </c>
      <c r="D4092" s="1" t="str">
        <f t="shared" si="689"/>
        <v>21:0085</v>
      </c>
      <c r="E4092" t="s">
        <v>17001</v>
      </c>
      <c r="F4092" t="s">
        <v>17002</v>
      </c>
      <c r="H4092">
        <v>56.988872100000002</v>
      </c>
      <c r="I4092">
        <v>-100.4211121</v>
      </c>
      <c r="J4092" s="1" t="str">
        <f t="shared" si="690"/>
        <v>NGR lake sediment grab sample</v>
      </c>
      <c r="K4092" s="1" t="str">
        <f t="shared" si="691"/>
        <v>&lt;177 micron (NGR)</v>
      </c>
      <c r="L4092">
        <v>7</v>
      </c>
      <c r="M4092" t="s">
        <v>201</v>
      </c>
      <c r="N4092">
        <v>135</v>
      </c>
      <c r="O4092" t="s">
        <v>1047</v>
      </c>
      <c r="P4092" t="s">
        <v>119</v>
      </c>
      <c r="Q4092" t="s">
        <v>39</v>
      </c>
      <c r="R4092" t="s">
        <v>130</v>
      </c>
      <c r="S4092" t="s">
        <v>38</v>
      </c>
      <c r="T4092" t="s">
        <v>40</v>
      </c>
      <c r="U4092" t="s">
        <v>3445</v>
      </c>
      <c r="V4092" t="s">
        <v>313</v>
      </c>
      <c r="W4092" t="s">
        <v>194</v>
      </c>
      <c r="X4092" t="s">
        <v>179</v>
      </c>
      <c r="Y4092" t="s">
        <v>95</v>
      </c>
      <c r="Z4092" t="s">
        <v>134</v>
      </c>
      <c r="AA4092" t="s">
        <v>58</v>
      </c>
      <c r="AB4092" t="s">
        <v>1338</v>
      </c>
      <c r="AC4092" t="s">
        <v>106</v>
      </c>
      <c r="AD4092" t="s">
        <v>1477</v>
      </c>
    </row>
    <row r="4093" spans="1:30" x14ac:dyDescent="0.3">
      <c r="A4093" t="s">
        <v>17003</v>
      </c>
      <c r="B4093" t="s">
        <v>17004</v>
      </c>
      <c r="C4093" s="1" t="str">
        <f t="shared" si="688"/>
        <v>21:0512</v>
      </c>
      <c r="D4093" s="1" t="str">
        <f t="shared" si="689"/>
        <v>21:0085</v>
      </c>
      <c r="E4093" t="s">
        <v>17005</v>
      </c>
      <c r="F4093" t="s">
        <v>17006</v>
      </c>
      <c r="H4093">
        <v>56.993730599999999</v>
      </c>
      <c r="I4093">
        <v>-100.3700262</v>
      </c>
      <c r="J4093" s="1" t="str">
        <f t="shared" si="690"/>
        <v>NGR lake sediment grab sample</v>
      </c>
      <c r="K4093" s="1" t="str">
        <f t="shared" si="691"/>
        <v>&lt;177 micron (NGR)</v>
      </c>
      <c r="L4093">
        <v>7</v>
      </c>
      <c r="M4093" t="s">
        <v>210</v>
      </c>
      <c r="N4093">
        <v>136</v>
      </c>
      <c r="O4093" t="s">
        <v>641</v>
      </c>
      <c r="P4093" t="s">
        <v>134</v>
      </c>
      <c r="Q4093" t="s">
        <v>131</v>
      </c>
      <c r="R4093" t="s">
        <v>571</v>
      </c>
      <c r="S4093" t="s">
        <v>176</v>
      </c>
      <c r="T4093" t="s">
        <v>40</v>
      </c>
      <c r="U4093" t="s">
        <v>4123</v>
      </c>
      <c r="V4093" t="s">
        <v>3537</v>
      </c>
      <c r="W4093" t="s">
        <v>40</v>
      </c>
      <c r="X4093" t="s">
        <v>70</v>
      </c>
      <c r="Y4093" t="s">
        <v>95</v>
      </c>
      <c r="Z4093" t="s">
        <v>214</v>
      </c>
      <c r="AA4093" t="s">
        <v>134</v>
      </c>
      <c r="AB4093" t="s">
        <v>153</v>
      </c>
      <c r="AC4093" t="s">
        <v>1578</v>
      </c>
      <c r="AD4093" t="s">
        <v>2797</v>
      </c>
    </row>
    <row r="4094" spans="1:30" x14ac:dyDescent="0.3">
      <c r="A4094" t="s">
        <v>17007</v>
      </c>
      <c r="B4094" t="s">
        <v>17008</v>
      </c>
      <c r="C4094" s="1" t="str">
        <f t="shared" si="688"/>
        <v>21:0512</v>
      </c>
      <c r="D4094" s="1" t="str">
        <f t="shared" si="689"/>
        <v>21:0085</v>
      </c>
      <c r="E4094" t="s">
        <v>17009</v>
      </c>
      <c r="F4094" t="s">
        <v>17010</v>
      </c>
      <c r="H4094">
        <v>56.985253200000002</v>
      </c>
      <c r="I4094">
        <v>-100.32663429999999</v>
      </c>
      <c r="J4094" s="1" t="str">
        <f t="shared" si="690"/>
        <v>NGR lake sediment grab sample</v>
      </c>
      <c r="K4094" s="1" t="str">
        <f t="shared" si="691"/>
        <v>&lt;177 micron (NGR)</v>
      </c>
      <c r="L4094">
        <v>7</v>
      </c>
      <c r="M4094" t="s">
        <v>221</v>
      </c>
      <c r="N4094">
        <v>137</v>
      </c>
      <c r="O4094" t="s">
        <v>2678</v>
      </c>
      <c r="P4094" t="s">
        <v>104</v>
      </c>
      <c r="Q4094" t="s">
        <v>202</v>
      </c>
      <c r="R4094" t="s">
        <v>576</v>
      </c>
      <c r="S4094" t="s">
        <v>54</v>
      </c>
      <c r="T4094" t="s">
        <v>40</v>
      </c>
      <c r="U4094" t="s">
        <v>13149</v>
      </c>
      <c r="V4094" t="s">
        <v>1610</v>
      </c>
      <c r="W4094" t="s">
        <v>40</v>
      </c>
      <c r="X4094" t="s">
        <v>339</v>
      </c>
      <c r="Y4094" t="s">
        <v>95</v>
      </c>
      <c r="Z4094" t="s">
        <v>58</v>
      </c>
      <c r="AA4094" t="s">
        <v>204</v>
      </c>
      <c r="AB4094" t="s">
        <v>153</v>
      </c>
      <c r="AC4094" t="s">
        <v>1578</v>
      </c>
      <c r="AD4094" t="s">
        <v>14433</v>
      </c>
    </row>
    <row r="4095" spans="1:30" x14ac:dyDescent="0.3">
      <c r="A4095" t="s">
        <v>17011</v>
      </c>
      <c r="B4095" t="s">
        <v>17012</v>
      </c>
      <c r="C4095" s="1" t="str">
        <f t="shared" si="688"/>
        <v>21:0512</v>
      </c>
      <c r="D4095" s="1" t="str">
        <f t="shared" si="689"/>
        <v>21:0085</v>
      </c>
      <c r="E4095" t="s">
        <v>17013</v>
      </c>
      <c r="F4095" t="s">
        <v>17014</v>
      </c>
      <c r="H4095">
        <v>56.9665344</v>
      </c>
      <c r="I4095">
        <v>-100.2817909</v>
      </c>
      <c r="J4095" s="1" t="str">
        <f t="shared" si="690"/>
        <v>NGR lake sediment grab sample</v>
      </c>
      <c r="K4095" s="1" t="str">
        <f t="shared" si="691"/>
        <v>&lt;177 micron (NGR)</v>
      </c>
      <c r="L4095">
        <v>7</v>
      </c>
      <c r="M4095" t="s">
        <v>230</v>
      </c>
      <c r="N4095">
        <v>138</v>
      </c>
      <c r="O4095" t="s">
        <v>258</v>
      </c>
      <c r="P4095" t="s">
        <v>377</v>
      </c>
      <c r="Q4095" t="s">
        <v>37</v>
      </c>
      <c r="R4095" t="s">
        <v>256</v>
      </c>
      <c r="S4095" t="s">
        <v>79</v>
      </c>
      <c r="T4095" t="s">
        <v>40</v>
      </c>
      <c r="U4095" t="s">
        <v>158</v>
      </c>
      <c r="V4095" t="s">
        <v>1598</v>
      </c>
      <c r="W4095" t="s">
        <v>194</v>
      </c>
      <c r="X4095" t="s">
        <v>70</v>
      </c>
      <c r="Y4095" t="s">
        <v>95</v>
      </c>
      <c r="Z4095" t="s">
        <v>134</v>
      </c>
      <c r="AA4095" t="s">
        <v>258</v>
      </c>
      <c r="AB4095" t="s">
        <v>17015</v>
      </c>
      <c r="AC4095" t="s">
        <v>39</v>
      </c>
      <c r="AD4095" t="s">
        <v>170</v>
      </c>
    </row>
    <row r="4096" spans="1:30" x14ac:dyDescent="0.3">
      <c r="A4096" t="s">
        <v>17016</v>
      </c>
      <c r="B4096" t="s">
        <v>17017</v>
      </c>
      <c r="C4096" s="1" t="str">
        <f t="shared" si="688"/>
        <v>21:0512</v>
      </c>
      <c r="D4096" s="1" t="str">
        <f t="shared" si="689"/>
        <v>21:0085</v>
      </c>
      <c r="E4096" t="s">
        <v>17018</v>
      </c>
      <c r="F4096" t="s">
        <v>17019</v>
      </c>
      <c r="H4096">
        <v>56.968584100000001</v>
      </c>
      <c r="I4096">
        <v>-100.3087874</v>
      </c>
      <c r="J4096" s="1" t="str">
        <f t="shared" si="690"/>
        <v>NGR lake sediment grab sample</v>
      </c>
      <c r="K4096" s="1" t="str">
        <f t="shared" si="691"/>
        <v>&lt;177 micron (NGR)</v>
      </c>
      <c r="L4096">
        <v>7</v>
      </c>
      <c r="M4096" t="s">
        <v>238</v>
      </c>
      <c r="N4096">
        <v>139</v>
      </c>
      <c r="O4096" t="s">
        <v>1167</v>
      </c>
      <c r="P4096" t="s">
        <v>66</v>
      </c>
      <c r="Q4096" t="s">
        <v>38</v>
      </c>
      <c r="R4096" t="s">
        <v>571</v>
      </c>
      <c r="S4096" t="s">
        <v>176</v>
      </c>
      <c r="T4096" t="s">
        <v>40</v>
      </c>
      <c r="U4096" t="s">
        <v>11230</v>
      </c>
      <c r="V4096" t="s">
        <v>1249</v>
      </c>
      <c r="W4096" t="s">
        <v>40</v>
      </c>
      <c r="X4096" t="s">
        <v>39</v>
      </c>
      <c r="Y4096" t="s">
        <v>95</v>
      </c>
      <c r="Z4096" t="s">
        <v>337</v>
      </c>
      <c r="AA4096" t="s">
        <v>214</v>
      </c>
      <c r="AB4096" t="s">
        <v>232</v>
      </c>
      <c r="AC4096" t="s">
        <v>213</v>
      </c>
      <c r="AD4096" t="s">
        <v>880</v>
      </c>
    </row>
    <row r="4097" spans="1:30" x14ac:dyDescent="0.3">
      <c r="A4097" t="s">
        <v>17020</v>
      </c>
      <c r="B4097" t="s">
        <v>17021</v>
      </c>
      <c r="C4097" s="1" t="str">
        <f t="shared" si="688"/>
        <v>21:0512</v>
      </c>
      <c r="D4097" s="1" t="str">
        <f t="shared" si="689"/>
        <v>21:0085</v>
      </c>
      <c r="E4097" t="s">
        <v>17022</v>
      </c>
      <c r="F4097" t="s">
        <v>17023</v>
      </c>
      <c r="H4097">
        <v>56.971103599999999</v>
      </c>
      <c r="I4097">
        <v>-100.37776580000001</v>
      </c>
      <c r="J4097" s="1" t="str">
        <f t="shared" si="690"/>
        <v>NGR lake sediment grab sample</v>
      </c>
      <c r="K4097" s="1" t="str">
        <f t="shared" si="691"/>
        <v>&lt;177 micron (NGR)</v>
      </c>
      <c r="L4097">
        <v>7</v>
      </c>
      <c r="M4097" t="s">
        <v>246</v>
      </c>
      <c r="N4097">
        <v>140</v>
      </c>
      <c r="O4097" t="s">
        <v>720</v>
      </c>
      <c r="P4097" t="s">
        <v>256</v>
      </c>
      <c r="Q4097" t="s">
        <v>131</v>
      </c>
      <c r="R4097" t="s">
        <v>66</v>
      </c>
      <c r="S4097" t="s">
        <v>202</v>
      </c>
      <c r="T4097" t="s">
        <v>40</v>
      </c>
      <c r="U4097" t="s">
        <v>12603</v>
      </c>
      <c r="V4097" t="s">
        <v>1169</v>
      </c>
      <c r="W4097" t="s">
        <v>40</v>
      </c>
      <c r="X4097" t="s">
        <v>70</v>
      </c>
      <c r="Y4097" t="s">
        <v>95</v>
      </c>
      <c r="Z4097" t="s">
        <v>337</v>
      </c>
      <c r="AA4097" t="s">
        <v>135</v>
      </c>
      <c r="AB4097" t="s">
        <v>1715</v>
      </c>
      <c r="AC4097" t="s">
        <v>293</v>
      </c>
      <c r="AD4097" t="s">
        <v>9814</v>
      </c>
    </row>
    <row r="4098" spans="1:30" x14ac:dyDescent="0.3">
      <c r="A4098" t="s">
        <v>17024</v>
      </c>
      <c r="B4098" t="s">
        <v>17025</v>
      </c>
      <c r="C4098" s="1" t="str">
        <f t="shared" si="688"/>
        <v>21:0512</v>
      </c>
      <c r="D4098" s="1" t="str">
        <f t="shared" si="689"/>
        <v>21:0085</v>
      </c>
      <c r="E4098" t="s">
        <v>17026</v>
      </c>
      <c r="F4098" t="s">
        <v>17027</v>
      </c>
      <c r="H4098">
        <v>56.9623226</v>
      </c>
      <c r="I4098">
        <v>-100.4557235</v>
      </c>
      <c r="J4098" s="1" t="str">
        <f t="shared" si="690"/>
        <v>NGR lake sediment grab sample</v>
      </c>
      <c r="K4098" s="1" t="str">
        <f t="shared" si="691"/>
        <v>&lt;177 micron (NGR)</v>
      </c>
      <c r="L4098">
        <v>8</v>
      </c>
      <c r="M4098" t="s">
        <v>34</v>
      </c>
      <c r="N4098">
        <v>141</v>
      </c>
      <c r="O4098" t="s">
        <v>524</v>
      </c>
      <c r="P4098" t="s">
        <v>36</v>
      </c>
      <c r="Q4098" t="s">
        <v>68</v>
      </c>
      <c r="R4098" t="s">
        <v>134</v>
      </c>
      <c r="S4098" t="s">
        <v>202</v>
      </c>
      <c r="T4098" t="s">
        <v>40</v>
      </c>
      <c r="U4098" t="s">
        <v>4370</v>
      </c>
      <c r="V4098" t="s">
        <v>55</v>
      </c>
      <c r="W4098" t="s">
        <v>40</v>
      </c>
      <c r="X4098" t="s">
        <v>39</v>
      </c>
      <c r="Y4098" t="s">
        <v>39</v>
      </c>
      <c r="Z4098" t="s">
        <v>263</v>
      </c>
      <c r="AA4098" t="s">
        <v>58</v>
      </c>
      <c r="AB4098" t="s">
        <v>104</v>
      </c>
      <c r="AC4098" t="s">
        <v>461</v>
      </c>
      <c r="AD4098" t="s">
        <v>2471</v>
      </c>
    </row>
    <row r="4099" spans="1:30" x14ac:dyDescent="0.3">
      <c r="A4099" t="s">
        <v>17028</v>
      </c>
      <c r="B4099" t="s">
        <v>17029</v>
      </c>
      <c r="C4099" s="1" t="str">
        <f t="shared" si="688"/>
        <v>21:0512</v>
      </c>
      <c r="D4099" s="1" t="str">
        <f t="shared" si="689"/>
        <v>21:0085</v>
      </c>
      <c r="E4099" t="s">
        <v>17030</v>
      </c>
      <c r="F4099" t="s">
        <v>17031</v>
      </c>
      <c r="H4099">
        <v>56.964272600000001</v>
      </c>
      <c r="I4099">
        <v>-100.4234321</v>
      </c>
      <c r="J4099" s="1" t="str">
        <f t="shared" si="690"/>
        <v>NGR lake sediment grab sample</v>
      </c>
      <c r="K4099" s="1" t="str">
        <f t="shared" si="691"/>
        <v>&lt;177 micron (NGR)</v>
      </c>
      <c r="L4099">
        <v>8</v>
      </c>
      <c r="M4099" t="s">
        <v>76</v>
      </c>
      <c r="N4099">
        <v>142</v>
      </c>
      <c r="O4099" t="s">
        <v>77</v>
      </c>
      <c r="P4099" t="s">
        <v>202</v>
      </c>
      <c r="Q4099" t="s">
        <v>55</v>
      </c>
      <c r="R4099" t="s">
        <v>193</v>
      </c>
      <c r="S4099" t="s">
        <v>92</v>
      </c>
      <c r="T4099" t="s">
        <v>40</v>
      </c>
      <c r="U4099" t="s">
        <v>5256</v>
      </c>
      <c r="V4099" t="s">
        <v>106</v>
      </c>
      <c r="W4099" t="s">
        <v>40</v>
      </c>
      <c r="X4099" t="s">
        <v>70</v>
      </c>
      <c r="Y4099" t="s">
        <v>95</v>
      </c>
      <c r="Z4099" t="s">
        <v>134</v>
      </c>
      <c r="AA4099" t="s">
        <v>134</v>
      </c>
      <c r="AB4099" t="s">
        <v>1044</v>
      </c>
      <c r="AC4099" t="s">
        <v>947</v>
      </c>
      <c r="AD4099" t="s">
        <v>137</v>
      </c>
    </row>
    <row r="4100" spans="1:30" hidden="1" x14ac:dyDescent="0.3">
      <c r="A4100" t="s">
        <v>17032</v>
      </c>
      <c r="B4100" t="s">
        <v>17033</v>
      </c>
      <c r="C4100" s="1" t="str">
        <f t="shared" si="688"/>
        <v>21:0512</v>
      </c>
      <c r="D4100" s="1" t="str">
        <f>HYPERLINK("http://geochem.nrcan.gc.ca/cdogs/content/svy/svy_e.htm", "")</f>
        <v/>
      </c>
      <c r="G4100" s="1" t="str">
        <f>HYPERLINK("http://geochem.nrcan.gc.ca/cdogs/content/cr_/cr_00055_e.htm", "55")</f>
        <v>55</v>
      </c>
      <c r="J4100" t="s">
        <v>161</v>
      </c>
      <c r="K4100" t="s">
        <v>162</v>
      </c>
      <c r="L4100">
        <v>8</v>
      </c>
      <c r="M4100" t="s">
        <v>163</v>
      </c>
      <c r="N4100">
        <v>143</v>
      </c>
      <c r="O4100" t="s">
        <v>510</v>
      </c>
      <c r="P4100" t="s">
        <v>193</v>
      </c>
      <c r="Q4100" t="s">
        <v>55</v>
      </c>
      <c r="R4100" t="s">
        <v>54</v>
      </c>
      <c r="S4100" t="s">
        <v>68</v>
      </c>
      <c r="T4100" t="s">
        <v>40</v>
      </c>
      <c r="U4100" t="s">
        <v>155</v>
      </c>
      <c r="V4100" t="s">
        <v>596</v>
      </c>
      <c r="W4100" t="s">
        <v>40</v>
      </c>
      <c r="X4100" t="s">
        <v>740</v>
      </c>
      <c r="Y4100" t="s">
        <v>37</v>
      </c>
      <c r="Z4100" t="s">
        <v>164</v>
      </c>
      <c r="AA4100" t="s">
        <v>258</v>
      </c>
      <c r="AB4100" t="s">
        <v>2301</v>
      </c>
      <c r="AC4100" t="s">
        <v>68</v>
      </c>
      <c r="AD4100" t="s">
        <v>137</v>
      </c>
    </row>
    <row r="4101" spans="1:30" x14ac:dyDescent="0.3">
      <c r="A4101" t="s">
        <v>17034</v>
      </c>
      <c r="B4101" t="s">
        <v>17035</v>
      </c>
      <c r="C4101" s="1" t="str">
        <f t="shared" si="688"/>
        <v>21:0512</v>
      </c>
      <c r="D4101" s="1" t="str">
        <f t="shared" ref="D4101:D4136" si="692">HYPERLINK("http://geochem.nrcan.gc.ca/cdogs/content/svy/svy210085_e.htm", "21:0085")</f>
        <v>21:0085</v>
      </c>
      <c r="E4101" t="s">
        <v>17026</v>
      </c>
      <c r="F4101" t="s">
        <v>17036</v>
      </c>
      <c r="H4101">
        <v>56.9623226</v>
      </c>
      <c r="I4101">
        <v>-100.4557235</v>
      </c>
      <c r="J4101" s="1" t="str">
        <f t="shared" ref="J4101:J4136" si="693">HYPERLINK("http://geochem.nrcan.gc.ca/cdogs/content/kwd/kwd020027_e.htm", "NGR lake sediment grab sample")</f>
        <v>NGR lake sediment grab sample</v>
      </c>
      <c r="K4101" s="1" t="str">
        <f t="shared" ref="K4101:K4136" si="694">HYPERLINK("http://geochem.nrcan.gc.ca/cdogs/content/kwd/kwd080006_e.htm", "&lt;177 micron (NGR)")</f>
        <v>&lt;177 micron (NGR)</v>
      </c>
      <c r="L4101">
        <v>8</v>
      </c>
      <c r="M4101" t="s">
        <v>52</v>
      </c>
      <c r="N4101">
        <v>144</v>
      </c>
      <c r="O4101" t="s">
        <v>1463</v>
      </c>
      <c r="P4101" t="s">
        <v>36</v>
      </c>
      <c r="Q4101" t="s">
        <v>68</v>
      </c>
      <c r="R4101" t="s">
        <v>134</v>
      </c>
      <c r="S4101" t="s">
        <v>202</v>
      </c>
      <c r="T4101" t="s">
        <v>40</v>
      </c>
      <c r="U4101" t="s">
        <v>4615</v>
      </c>
      <c r="V4101" t="s">
        <v>565</v>
      </c>
      <c r="W4101" t="s">
        <v>194</v>
      </c>
      <c r="X4101" t="s">
        <v>39</v>
      </c>
      <c r="Y4101" t="s">
        <v>95</v>
      </c>
      <c r="Z4101" t="s">
        <v>263</v>
      </c>
      <c r="AA4101" t="s">
        <v>58</v>
      </c>
      <c r="AB4101" t="s">
        <v>597</v>
      </c>
      <c r="AC4101" t="s">
        <v>818</v>
      </c>
      <c r="AD4101" t="s">
        <v>4370</v>
      </c>
    </row>
    <row r="4102" spans="1:30" x14ac:dyDescent="0.3">
      <c r="A4102" t="s">
        <v>17037</v>
      </c>
      <c r="B4102" t="s">
        <v>17038</v>
      </c>
      <c r="C4102" s="1" t="str">
        <f t="shared" si="688"/>
        <v>21:0512</v>
      </c>
      <c r="D4102" s="1" t="str">
        <f t="shared" si="692"/>
        <v>21:0085</v>
      </c>
      <c r="E4102" t="s">
        <v>17026</v>
      </c>
      <c r="F4102" t="s">
        <v>17039</v>
      </c>
      <c r="H4102">
        <v>56.9623226</v>
      </c>
      <c r="I4102">
        <v>-100.4557235</v>
      </c>
      <c r="J4102" s="1" t="str">
        <f t="shared" si="693"/>
        <v>NGR lake sediment grab sample</v>
      </c>
      <c r="K4102" s="1" t="str">
        <f t="shared" si="694"/>
        <v>&lt;177 micron (NGR)</v>
      </c>
      <c r="L4102">
        <v>8</v>
      </c>
      <c r="M4102" t="s">
        <v>65</v>
      </c>
      <c r="N4102">
        <v>145</v>
      </c>
      <c r="O4102" t="s">
        <v>2678</v>
      </c>
      <c r="P4102" t="s">
        <v>54</v>
      </c>
      <c r="Q4102" t="s">
        <v>202</v>
      </c>
      <c r="R4102" t="s">
        <v>134</v>
      </c>
      <c r="S4102" t="s">
        <v>202</v>
      </c>
      <c r="T4102" t="s">
        <v>40</v>
      </c>
      <c r="U4102" t="s">
        <v>5412</v>
      </c>
      <c r="V4102" t="s">
        <v>884</v>
      </c>
      <c r="W4102" t="s">
        <v>40</v>
      </c>
      <c r="X4102" t="s">
        <v>70</v>
      </c>
      <c r="Y4102" t="s">
        <v>95</v>
      </c>
      <c r="Z4102" t="s">
        <v>263</v>
      </c>
      <c r="AA4102" t="s">
        <v>58</v>
      </c>
      <c r="AB4102" t="s">
        <v>416</v>
      </c>
      <c r="AC4102" t="s">
        <v>339</v>
      </c>
      <c r="AD4102" t="s">
        <v>880</v>
      </c>
    </row>
    <row r="4103" spans="1:30" x14ac:dyDescent="0.3">
      <c r="A4103" t="s">
        <v>17040</v>
      </c>
      <c r="B4103" t="s">
        <v>17041</v>
      </c>
      <c r="C4103" s="1" t="str">
        <f t="shared" si="688"/>
        <v>21:0512</v>
      </c>
      <c r="D4103" s="1" t="str">
        <f t="shared" si="692"/>
        <v>21:0085</v>
      </c>
      <c r="E4103" t="s">
        <v>17042</v>
      </c>
      <c r="F4103" t="s">
        <v>17043</v>
      </c>
      <c r="H4103">
        <v>56.967917999999997</v>
      </c>
      <c r="I4103">
        <v>-100.50334650000001</v>
      </c>
      <c r="J4103" s="1" t="str">
        <f t="shared" si="693"/>
        <v>NGR lake sediment grab sample</v>
      </c>
      <c r="K4103" s="1" t="str">
        <f t="shared" si="694"/>
        <v>&lt;177 micron (NGR)</v>
      </c>
      <c r="L4103">
        <v>8</v>
      </c>
      <c r="M4103" t="s">
        <v>91</v>
      </c>
      <c r="N4103">
        <v>146</v>
      </c>
      <c r="O4103" t="s">
        <v>533</v>
      </c>
      <c r="P4103" t="s">
        <v>256</v>
      </c>
      <c r="Q4103" t="s">
        <v>38</v>
      </c>
      <c r="R4103" t="s">
        <v>66</v>
      </c>
      <c r="S4103" t="s">
        <v>185</v>
      </c>
      <c r="T4103" t="s">
        <v>40</v>
      </c>
      <c r="U4103" t="s">
        <v>17044</v>
      </c>
      <c r="V4103" t="s">
        <v>1249</v>
      </c>
      <c r="W4103" t="s">
        <v>40</v>
      </c>
      <c r="X4103" t="s">
        <v>39</v>
      </c>
      <c r="Y4103" t="s">
        <v>95</v>
      </c>
      <c r="Z4103" t="s">
        <v>135</v>
      </c>
      <c r="AA4103" t="s">
        <v>135</v>
      </c>
      <c r="AB4103" t="s">
        <v>2787</v>
      </c>
      <c r="AC4103" t="s">
        <v>590</v>
      </c>
      <c r="AD4103" t="s">
        <v>9814</v>
      </c>
    </row>
    <row r="4104" spans="1:30" x14ac:dyDescent="0.3">
      <c r="A4104" t="s">
        <v>17045</v>
      </c>
      <c r="B4104" t="s">
        <v>17046</v>
      </c>
      <c r="C4104" s="1" t="str">
        <f t="shared" si="688"/>
        <v>21:0512</v>
      </c>
      <c r="D4104" s="1" t="str">
        <f t="shared" si="692"/>
        <v>21:0085</v>
      </c>
      <c r="E4104" t="s">
        <v>17047</v>
      </c>
      <c r="F4104" t="s">
        <v>17048</v>
      </c>
      <c r="H4104">
        <v>56.964373700000003</v>
      </c>
      <c r="I4104">
        <v>-100.5422501</v>
      </c>
      <c r="J4104" s="1" t="str">
        <f t="shared" si="693"/>
        <v>NGR lake sediment grab sample</v>
      </c>
      <c r="K4104" s="1" t="str">
        <f t="shared" si="694"/>
        <v>&lt;177 micron (NGR)</v>
      </c>
      <c r="L4104">
        <v>8</v>
      </c>
      <c r="M4104" t="s">
        <v>102</v>
      </c>
      <c r="N4104">
        <v>147</v>
      </c>
      <c r="O4104" t="s">
        <v>1142</v>
      </c>
      <c r="P4104" t="s">
        <v>256</v>
      </c>
      <c r="Q4104" t="s">
        <v>68</v>
      </c>
      <c r="R4104" t="s">
        <v>134</v>
      </c>
      <c r="S4104" t="s">
        <v>54</v>
      </c>
      <c r="T4104" t="s">
        <v>40</v>
      </c>
      <c r="U4104" t="s">
        <v>611</v>
      </c>
      <c r="V4104" t="s">
        <v>1572</v>
      </c>
      <c r="W4104" t="s">
        <v>194</v>
      </c>
      <c r="X4104" t="s">
        <v>740</v>
      </c>
      <c r="Y4104" t="s">
        <v>39</v>
      </c>
      <c r="Z4104" t="s">
        <v>135</v>
      </c>
      <c r="AA4104" t="s">
        <v>135</v>
      </c>
      <c r="AB4104" t="s">
        <v>338</v>
      </c>
      <c r="AC4104" t="s">
        <v>55</v>
      </c>
      <c r="AD4104" t="s">
        <v>2166</v>
      </c>
    </row>
    <row r="4105" spans="1:30" x14ac:dyDescent="0.3">
      <c r="A4105" t="s">
        <v>17049</v>
      </c>
      <c r="B4105" t="s">
        <v>17050</v>
      </c>
      <c r="C4105" s="1" t="str">
        <f t="shared" si="688"/>
        <v>21:0512</v>
      </c>
      <c r="D4105" s="1" t="str">
        <f t="shared" si="692"/>
        <v>21:0085</v>
      </c>
      <c r="E4105" t="s">
        <v>17051</v>
      </c>
      <c r="F4105" t="s">
        <v>17052</v>
      </c>
      <c r="H4105">
        <v>56.965143900000001</v>
      </c>
      <c r="I4105">
        <v>-100.60550840000001</v>
      </c>
      <c r="J4105" s="1" t="str">
        <f t="shared" si="693"/>
        <v>NGR lake sediment grab sample</v>
      </c>
      <c r="K4105" s="1" t="str">
        <f t="shared" si="694"/>
        <v>&lt;177 micron (NGR)</v>
      </c>
      <c r="L4105">
        <v>8</v>
      </c>
      <c r="M4105" t="s">
        <v>113</v>
      </c>
      <c r="N4105">
        <v>148</v>
      </c>
      <c r="O4105" t="s">
        <v>77</v>
      </c>
      <c r="P4105" t="s">
        <v>130</v>
      </c>
      <c r="Q4105" t="s">
        <v>39</v>
      </c>
      <c r="R4105" t="s">
        <v>193</v>
      </c>
      <c r="S4105" t="s">
        <v>68</v>
      </c>
      <c r="T4105" t="s">
        <v>40</v>
      </c>
      <c r="U4105" t="s">
        <v>2599</v>
      </c>
      <c r="V4105" t="s">
        <v>233</v>
      </c>
      <c r="W4105" t="s">
        <v>117</v>
      </c>
      <c r="X4105" t="s">
        <v>179</v>
      </c>
      <c r="Y4105" t="s">
        <v>95</v>
      </c>
      <c r="Z4105" t="s">
        <v>67</v>
      </c>
      <c r="AA4105" t="s">
        <v>214</v>
      </c>
      <c r="AB4105" t="s">
        <v>1285</v>
      </c>
      <c r="AC4105" t="s">
        <v>179</v>
      </c>
      <c r="AD4105" t="s">
        <v>86</v>
      </c>
    </row>
    <row r="4106" spans="1:30" x14ac:dyDescent="0.3">
      <c r="A4106" t="s">
        <v>17053</v>
      </c>
      <c r="B4106" t="s">
        <v>17054</v>
      </c>
      <c r="C4106" s="1" t="str">
        <f t="shared" si="688"/>
        <v>21:0512</v>
      </c>
      <c r="D4106" s="1" t="str">
        <f t="shared" si="692"/>
        <v>21:0085</v>
      </c>
      <c r="E4106" t="s">
        <v>17055</v>
      </c>
      <c r="F4106" t="s">
        <v>17056</v>
      </c>
      <c r="H4106">
        <v>56.9593797</v>
      </c>
      <c r="I4106">
        <v>-100.62124590000001</v>
      </c>
      <c r="J4106" s="1" t="str">
        <f t="shared" si="693"/>
        <v>NGR lake sediment grab sample</v>
      </c>
      <c r="K4106" s="1" t="str">
        <f t="shared" si="694"/>
        <v>&lt;177 micron (NGR)</v>
      </c>
      <c r="L4106">
        <v>8</v>
      </c>
      <c r="M4106" t="s">
        <v>127</v>
      </c>
      <c r="N4106">
        <v>149</v>
      </c>
      <c r="O4106" t="s">
        <v>471</v>
      </c>
      <c r="P4106" t="s">
        <v>54</v>
      </c>
      <c r="Q4106" t="s">
        <v>55</v>
      </c>
      <c r="R4106" t="s">
        <v>256</v>
      </c>
      <c r="S4106" t="s">
        <v>202</v>
      </c>
      <c r="T4106" t="s">
        <v>40</v>
      </c>
      <c r="U4106" t="s">
        <v>137</v>
      </c>
      <c r="V4106" t="s">
        <v>505</v>
      </c>
      <c r="W4106" t="s">
        <v>194</v>
      </c>
      <c r="X4106" t="s">
        <v>179</v>
      </c>
      <c r="Y4106" t="s">
        <v>39</v>
      </c>
      <c r="Z4106" t="s">
        <v>204</v>
      </c>
      <c r="AA4106" t="s">
        <v>135</v>
      </c>
      <c r="AB4106" t="s">
        <v>2301</v>
      </c>
      <c r="AC4106" t="s">
        <v>97</v>
      </c>
      <c r="AD4106" t="s">
        <v>308</v>
      </c>
    </row>
    <row r="4107" spans="1:30" x14ac:dyDescent="0.3">
      <c r="A4107" t="s">
        <v>17057</v>
      </c>
      <c r="B4107" t="s">
        <v>17058</v>
      </c>
      <c r="C4107" s="1" t="str">
        <f t="shared" si="688"/>
        <v>21:0512</v>
      </c>
      <c r="D4107" s="1" t="str">
        <f t="shared" si="692"/>
        <v>21:0085</v>
      </c>
      <c r="E4107" t="s">
        <v>17059</v>
      </c>
      <c r="F4107" t="s">
        <v>17060</v>
      </c>
      <c r="H4107">
        <v>56.957395400000003</v>
      </c>
      <c r="I4107">
        <v>-100.6609407</v>
      </c>
      <c r="J4107" s="1" t="str">
        <f t="shared" si="693"/>
        <v>NGR lake sediment grab sample</v>
      </c>
      <c r="K4107" s="1" t="str">
        <f t="shared" si="694"/>
        <v>&lt;177 micron (NGR)</v>
      </c>
      <c r="L4107">
        <v>8</v>
      </c>
      <c r="M4107" t="s">
        <v>142</v>
      </c>
      <c r="N4107">
        <v>150</v>
      </c>
      <c r="O4107" t="s">
        <v>391</v>
      </c>
      <c r="P4107" t="s">
        <v>176</v>
      </c>
      <c r="Q4107" t="s">
        <v>55</v>
      </c>
      <c r="R4107" t="s">
        <v>165</v>
      </c>
      <c r="S4107" t="s">
        <v>131</v>
      </c>
      <c r="T4107" t="s">
        <v>40</v>
      </c>
      <c r="U4107" t="s">
        <v>986</v>
      </c>
      <c r="V4107" t="s">
        <v>351</v>
      </c>
      <c r="W4107" t="s">
        <v>40</v>
      </c>
      <c r="X4107" t="s">
        <v>179</v>
      </c>
      <c r="Y4107" t="s">
        <v>95</v>
      </c>
      <c r="Z4107" t="s">
        <v>134</v>
      </c>
      <c r="AA4107" t="s">
        <v>135</v>
      </c>
      <c r="AB4107" t="s">
        <v>78</v>
      </c>
      <c r="AC4107" t="s">
        <v>505</v>
      </c>
      <c r="AD4107" t="s">
        <v>137</v>
      </c>
    </row>
    <row r="4108" spans="1:30" x14ac:dyDescent="0.3">
      <c r="A4108" t="s">
        <v>17061</v>
      </c>
      <c r="B4108" t="s">
        <v>17062</v>
      </c>
      <c r="C4108" s="1" t="str">
        <f t="shared" si="688"/>
        <v>21:0512</v>
      </c>
      <c r="D4108" s="1" t="str">
        <f t="shared" si="692"/>
        <v>21:0085</v>
      </c>
      <c r="E4108" t="s">
        <v>17063</v>
      </c>
      <c r="F4108" t="s">
        <v>17064</v>
      </c>
      <c r="H4108">
        <v>56.941355199999997</v>
      </c>
      <c r="I4108">
        <v>-100.7606638</v>
      </c>
      <c r="J4108" s="1" t="str">
        <f t="shared" si="693"/>
        <v>NGR lake sediment grab sample</v>
      </c>
      <c r="K4108" s="1" t="str">
        <f t="shared" si="694"/>
        <v>&lt;177 micron (NGR)</v>
      </c>
      <c r="L4108">
        <v>8</v>
      </c>
      <c r="M4108" t="s">
        <v>150</v>
      </c>
      <c r="N4108">
        <v>151</v>
      </c>
      <c r="O4108" t="s">
        <v>1241</v>
      </c>
      <c r="P4108" t="s">
        <v>145</v>
      </c>
      <c r="Q4108" t="s">
        <v>55</v>
      </c>
      <c r="R4108" t="s">
        <v>169</v>
      </c>
      <c r="S4108" t="s">
        <v>153</v>
      </c>
      <c r="T4108" t="s">
        <v>40</v>
      </c>
      <c r="U4108" t="s">
        <v>739</v>
      </c>
      <c r="V4108" t="s">
        <v>596</v>
      </c>
      <c r="W4108" t="s">
        <v>40</v>
      </c>
      <c r="X4108" t="s">
        <v>70</v>
      </c>
      <c r="Y4108" t="s">
        <v>95</v>
      </c>
      <c r="Z4108" t="s">
        <v>164</v>
      </c>
      <c r="AA4108" t="s">
        <v>214</v>
      </c>
      <c r="AB4108" t="s">
        <v>103</v>
      </c>
      <c r="AC4108" t="s">
        <v>714</v>
      </c>
      <c r="AD4108" t="s">
        <v>478</v>
      </c>
    </row>
    <row r="4109" spans="1:30" x14ac:dyDescent="0.3">
      <c r="A4109" t="s">
        <v>17065</v>
      </c>
      <c r="B4109" t="s">
        <v>17066</v>
      </c>
      <c r="C4109" s="1" t="str">
        <f t="shared" si="688"/>
        <v>21:0512</v>
      </c>
      <c r="D4109" s="1" t="str">
        <f t="shared" si="692"/>
        <v>21:0085</v>
      </c>
      <c r="E4109" t="s">
        <v>17067</v>
      </c>
      <c r="F4109" t="s">
        <v>17068</v>
      </c>
      <c r="H4109">
        <v>56.933045499999999</v>
      </c>
      <c r="I4109">
        <v>-100.793699</v>
      </c>
      <c r="J4109" s="1" t="str">
        <f t="shared" si="693"/>
        <v>NGR lake sediment grab sample</v>
      </c>
      <c r="K4109" s="1" t="str">
        <f t="shared" si="694"/>
        <v>&lt;177 micron (NGR)</v>
      </c>
      <c r="L4109">
        <v>8</v>
      </c>
      <c r="M4109" t="s">
        <v>175</v>
      </c>
      <c r="N4109">
        <v>152</v>
      </c>
      <c r="O4109" t="s">
        <v>143</v>
      </c>
      <c r="P4109" t="s">
        <v>204</v>
      </c>
      <c r="Q4109" t="s">
        <v>136</v>
      </c>
      <c r="R4109" t="s">
        <v>165</v>
      </c>
      <c r="S4109" t="s">
        <v>38</v>
      </c>
      <c r="T4109" t="s">
        <v>40</v>
      </c>
      <c r="U4109" t="s">
        <v>1632</v>
      </c>
      <c r="V4109" t="s">
        <v>42</v>
      </c>
      <c r="W4109" t="s">
        <v>117</v>
      </c>
      <c r="X4109" t="s">
        <v>179</v>
      </c>
      <c r="Y4109" t="s">
        <v>95</v>
      </c>
      <c r="Z4109" t="s">
        <v>67</v>
      </c>
      <c r="AA4109" t="s">
        <v>58</v>
      </c>
      <c r="AB4109" t="s">
        <v>337</v>
      </c>
      <c r="AC4109" t="s">
        <v>596</v>
      </c>
      <c r="AD4109" t="s">
        <v>478</v>
      </c>
    </row>
    <row r="4110" spans="1:30" x14ac:dyDescent="0.3">
      <c r="A4110" t="s">
        <v>17069</v>
      </c>
      <c r="B4110" t="s">
        <v>17070</v>
      </c>
      <c r="C4110" s="1" t="str">
        <f t="shared" si="688"/>
        <v>21:0512</v>
      </c>
      <c r="D4110" s="1" t="str">
        <f t="shared" si="692"/>
        <v>21:0085</v>
      </c>
      <c r="E4110" t="s">
        <v>17071</v>
      </c>
      <c r="F4110" t="s">
        <v>17072</v>
      </c>
      <c r="H4110">
        <v>56.948368799999997</v>
      </c>
      <c r="I4110">
        <v>-100.8327101</v>
      </c>
      <c r="J4110" s="1" t="str">
        <f t="shared" si="693"/>
        <v>NGR lake sediment grab sample</v>
      </c>
      <c r="K4110" s="1" t="str">
        <f t="shared" si="694"/>
        <v>&lt;177 micron (NGR)</v>
      </c>
      <c r="L4110">
        <v>8</v>
      </c>
      <c r="M4110" t="s">
        <v>184</v>
      </c>
      <c r="N4110">
        <v>153</v>
      </c>
      <c r="O4110" t="s">
        <v>152</v>
      </c>
      <c r="P4110" t="s">
        <v>54</v>
      </c>
      <c r="Q4110" t="s">
        <v>37</v>
      </c>
      <c r="R4110" t="s">
        <v>54</v>
      </c>
      <c r="S4110" t="s">
        <v>153</v>
      </c>
      <c r="T4110" t="s">
        <v>40</v>
      </c>
      <c r="U4110" t="s">
        <v>13414</v>
      </c>
      <c r="V4110" t="s">
        <v>167</v>
      </c>
      <c r="W4110" t="s">
        <v>117</v>
      </c>
      <c r="X4110" t="s">
        <v>179</v>
      </c>
      <c r="Y4110" t="s">
        <v>95</v>
      </c>
      <c r="Z4110" t="s">
        <v>134</v>
      </c>
      <c r="AA4110" t="s">
        <v>214</v>
      </c>
      <c r="AB4110" t="s">
        <v>1562</v>
      </c>
      <c r="AC4110" t="s">
        <v>620</v>
      </c>
      <c r="AD4110" t="s">
        <v>308</v>
      </c>
    </row>
    <row r="4111" spans="1:30" x14ac:dyDescent="0.3">
      <c r="A4111" t="s">
        <v>17073</v>
      </c>
      <c r="B4111" t="s">
        <v>17074</v>
      </c>
      <c r="C4111" s="1" t="str">
        <f t="shared" si="688"/>
        <v>21:0512</v>
      </c>
      <c r="D4111" s="1" t="str">
        <f t="shared" si="692"/>
        <v>21:0085</v>
      </c>
      <c r="E4111" t="s">
        <v>17075</v>
      </c>
      <c r="F4111" t="s">
        <v>17076</v>
      </c>
      <c r="H4111">
        <v>56.942968800000003</v>
      </c>
      <c r="I4111">
        <v>-100.87418359999999</v>
      </c>
      <c r="J4111" s="1" t="str">
        <f t="shared" si="693"/>
        <v>NGR lake sediment grab sample</v>
      </c>
      <c r="K4111" s="1" t="str">
        <f t="shared" si="694"/>
        <v>&lt;177 micron (NGR)</v>
      </c>
      <c r="L4111">
        <v>8</v>
      </c>
      <c r="M4111" t="s">
        <v>191</v>
      </c>
      <c r="N4111">
        <v>154</v>
      </c>
      <c r="O4111" t="s">
        <v>82</v>
      </c>
      <c r="P4111" t="s">
        <v>153</v>
      </c>
      <c r="Q4111" t="s">
        <v>39</v>
      </c>
      <c r="R4111" t="s">
        <v>119</v>
      </c>
      <c r="S4111" t="s">
        <v>153</v>
      </c>
      <c r="T4111" t="s">
        <v>40</v>
      </c>
      <c r="U4111" t="s">
        <v>605</v>
      </c>
      <c r="V4111" t="s">
        <v>1103</v>
      </c>
      <c r="W4111" t="s">
        <v>117</v>
      </c>
      <c r="X4111" t="s">
        <v>70</v>
      </c>
      <c r="Y4111" t="s">
        <v>95</v>
      </c>
      <c r="Z4111" t="s">
        <v>67</v>
      </c>
      <c r="AA4111" t="s">
        <v>135</v>
      </c>
      <c r="AB4111" t="s">
        <v>204</v>
      </c>
      <c r="AC4111" t="s">
        <v>167</v>
      </c>
      <c r="AD4111" t="s">
        <v>605</v>
      </c>
    </row>
    <row r="4112" spans="1:30" x14ac:dyDescent="0.3">
      <c r="A4112" t="s">
        <v>17077</v>
      </c>
      <c r="B4112" t="s">
        <v>17078</v>
      </c>
      <c r="C4112" s="1" t="str">
        <f t="shared" si="688"/>
        <v>21:0512</v>
      </c>
      <c r="D4112" s="1" t="str">
        <f t="shared" si="692"/>
        <v>21:0085</v>
      </c>
      <c r="E4112" t="s">
        <v>17079</v>
      </c>
      <c r="F4112" t="s">
        <v>17080</v>
      </c>
      <c r="H4112">
        <v>56.963903799999997</v>
      </c>
      <c r="I4112">
        <v>-100.898691</v>
      </c>
      <c r="J4112" s="1" t="str">
        <f t="shared" si="693"/>
        <v>NGR lake sediment grab sample</v>
      </c>
      <c r="K4112" s="1" t="str">
        <f t="shared" si="694"/>
        <v>&lt;177 micron (NGR)</v>
      </c>
      <c r="L4112">
        <v>8</v>
      </c>
      <c r="M4112" t="s">
        <v>201</v>
      </c>
      <c r="N4112">
        <v>155</v>
      </c>
      <c r="O4112" t="s">
        <v>69</v>
      </c>
      <c r="P4112" t="s">
        <v>130</v>
      </c>
      <c r="Q4112" t="s">
        <v>39</v>
      </c>
      <c r="R4112" t="s">
        <v>145</v>
      </c>
      <c r="S4112" t="s">
        <v>131</v>
      </c>
      <c r="T4112" t="s">
        <v>40</v>
      </c>
      <c r="U4112" t="s">
        <v>392</v>
      </c>
      <c r="V4112" t="s">
        <v>2108</v>
      </c>
      <c r="W4112" t="s">
        <v>117</v>
      </c>
      <c r="X4112" t="s">
        <v>70</v>
      </c>
      <c r="Y4112" t="s">
        <v>95</v>
      </c>
      <c r="Z4112" t="s">
        <v>67</v>
      </c>
      <c r="AA4112" t="s">
        <v>214</v>
      </c>
      <c r="AB4112" t="s">
        <v>10166</v>
      </c>
      <c r="AC4112" t="s">
        <v>106</v>
      </c>
      <c r="AD4112" t="s">
        <v>71</v>
      </c>
    </row>
    <row r="4113" spans="1:30" x14ac:dyDescent="0.3">
      <c r="A4113" t="s">
        <v>17081</v>
      </c>
      <c r="B4113" t="s">
        <v>17082</v>
      </c>
      <c r="C4113" s="1" t="str">
        <f t="shared" si="688"/>
        <v>21:0512</v>
      </c>
      <c r="D4113" s="1" t="str">
        <f t="shared" si="692"/>
        <v>21:0085</v>
      </c>
      <c r="E4113" t="s">
        <v>17083</v>
      </c>
      <c r="F4113" t="s">
        <v>17084</v>
      </c>
      <c r="H4113">
        <v>56.963152399999998</v>
      </c>
      <c r="I4113">
        <v>-100.94077710000001</v>
      </c>
      <c r="J4113" s="1" t="str">
        <f t="shared" si="693"/>
        <v>NGR lake sediment grab sample</v>
      </c>
      <c r="K4113" s="1" t="str">
        <f t="shared" si="694"/>
        <v>&lt;177 micron (NGR)</v>
      </c>
      <c r="L4113">
        <v>8</v>
      </c>
      <c r="M4113" t="s">
        <v>210</v>
      </c>
      <c r="N4113">
        <v>156</v>
      </c>
      <c r="O4113" t="s">
        <v>676</v>
      </c>
      <c r="P4113" t="s">
        <v>185</v>
      </c>
      <c r="Q4113" t="s">
        <v>95</v>
      </c>
      <c r="R4113" t="s">
        <v>67</v>
      </c>
      <c r="S4113" t="s">
        <v>38</v>
      </c>
      <c r="T4113" t="s">
        <v>40</v>
      </c>
      <c r="U4113" t="s">
        <v>409</v>
      </c>
      <c r="V4113" t="s">
        <v>2108</v>
      </c>
      <c r="W4113" t="s">
        <v>40</v>
      </c>
      <c r="X4113" t="s">
        <v>179</v>
      </c>
      <c r="Y4113" t="s">
        <v>95</v>
      </c>
      <c r="Z4113" t="s">
        <v>164</v>
      </c>
      <c r="AA4113" t="s">
        <v>214</v>
      </c>
      <c r="AB4113" t="s">
        <v>120</v>
      </c>
      <c r="AC4113" t="s">
        <v>94</v>
      </c>
      <c r="AD4113" t="s">
        <v>196</v>
      </c>
    </row>
    <row r="4114" spans="1:30" x14ac:dyDescent="0.3">
      <c r="A4114" t="s">
        <v>17085</v>
      </c>
      <c r="B4114" t="s">
        <v>17086</v>
      </c>
      <c r="C4114" s="1" t="str">
        <f t="shared" si="688"/>
        <v>21:0512</v>
      </c>
      <c r="D4114" s="1" t="str">
        <f t="shared" si="692"/>
        <v>21:0085</v>
      </c>
      <c r="E4114" t="s">
        <v>17087</v>
      </c>
      <c r="F4114" t="s">
        <v>17088</v>
      </c>
      <c r="H4114">
        <v>56.947738200000003</v>
      </c>
      <c r="I4114">
        <v>-100.94051810000001</v>
      </c>
      <c r="J4114" s="1" t="str">
        <f t="shared" si="693"/>
        <v>NGR lake sediment grab sample</v>
      </c>
      <c r="K4114" s="1" t="str">
        <f t="shared" si="694"/>
        <v>&lt;177 micron (NGR)</v>
      </c>
      <c r="L4114">
        <v>8</v>
      </c>
      <c r="M4114" t="s">
        <v>221</v>
      </c>
      <c r="N4114">
        <v>157</v>
      </c>
      <c r="O4114" t="s">
        <v>231</v>
      </c>
      <c r="P4114" t="s">
        <v>202</v>
      </c>
      <c r="Q4114" t="s">
        <v>39</v>
      </c>
      <c r="R4114" t="s">
        <v>276</v>
      </c>
      <c r="S4114" t="s">
        <v>79</v>
      </c>
      <c r="T4114" t="s">
        <v>40</v>
      </c>
      <c r="U4114" t="s">
        <v>1632</v>
      </c>
      <c r="V4114" t="s">
        <v>947</v>
      </c>
      <c r="W4114" t="s">
        <v>194</v>
      </c>
      <c r="X4114" t="s">
        <v>179</v>
      </c>
      <c r="Y4114" t="s">
        <v>95</v>
      </c>
      <c r="Z4114" t="s">
        <v>153</v>
      </c>
      <c r="AA4114" t="s">
        <v>135</v>
      </c>
      <c r="AB4114" t="s">
        <v>10690</v>
      </c>
      <c r="AC4114" t="s">
        <v>42</v>
      </c>
      <c r="AD4114" t="s">
        <v>83</v>
      </c>
    </row>
    <row r="4115" spans="1:30" x14ac:dyDescent="0.3">
      <c r="A4115" t="s">
        <v>17089</v>
      </c>
      <c r="B4115" t="s">
        <v>17090</v>
      </c>
      <c r="C4115" s="1" t="str">
        <f t="shared" si="688"/>
        <v>21:0512</v>
      </c>
      <c r="D4115" s="1" t="str">
        <f t="shared" si="692"/>
        <v>21:0085</v>
      </c>
      <c r="E4115" t="s">
        <v>17091</v>
      </c>
      <c r="F4115" t="s">
        <v>17092</v>
      </c>
      <c r="H4115">
        <v>56.944858400000001</v>
      </c>
      <c r="I4115">
        <v>-100.9775741</v>
      </c>
      <c r="J4115" s="1" t="str">
        <f t="shared" si="693"/>
        <v>NGR lake sediment grab sample</v>
      </c>
      <c r="K4115" s="1" t="str">
        <f t="shared" si="694"/>
        <v>&lt;177 micron (NGR)</v>
      </c>
      <c r="L4115">
        <v>8</v>
      </c>
      <c r="M4115" t="s">
        <v>230</v>
      </c>
      <c r="N4115">
        <v>158</v>
      </c>
      <c r="O4115" t="s">
        <v>283</v>
      </c>
      <c r="P4115" t="s">
        <v>119</v>
      </c>
      <c r="Q4115" t="s">
        <v>37</v>
      </c>
      <c r="R4115" t="s">
        <v>145</v>
      </c>
      <c r="S4115" t="s">
        <v>131</v>
      </c>
      <c r="T4115" t="s">
        <v>40</v>
      </c>
      <c r="U4115" t="s">
        <v>12965</v>
      </c>
      <c r="V4115" t="s">
        <v>714</v>
      </c>
      <c r="W4115" t="s">
        <v>40</v>
      </c>
      <c r="X4115" t="s">
        <v>179</v>
      </c>
      <c r="Y4115" t="s">
        <v>95</v>
      </c>
      <c r="Z4115" t="s">
        <v>67</v>
      </c>
      <c r="AA4115" t="s">
        <v>214</v>
      </c>
      <c r="AB4115" t="s">
        <v>539</v>
      </c>
      <c r="AC4115" t="s">
        <v>97</v>
      </c>
      <c r="AD4115" t="s">
        <v>605</v>
      </c>
    </row>
    <row r="4116" spans="1:30" x14ac:dyDescent="0.3">
      <c r="A4116" t="s">
        <v>17093</v>
      </c>
      <c r="B4116" t="s">
        <v>17094</v>
      </c>
      <c r="C4116" s="1" t="str">
        <f t="shared" si="688"/>
        <v>21:0512</v>
      </c>
      <c r="D4116" s="1" t="str">
        <f t="shared" si="692"/>
        <v>21:0085</v>
      </c>
      <c r="E4116" t="s">
        <v>17095</v>
      </c>
      <c r="F4116" t="s">
        <v>17096</v>
      </c>
      <c r="H4116">
        <v>56.9605715</v>
      </c>
      <c r="I4116">
        <v>-100.9952821</v>
      </c>
      <c r="J4116" s="1" t="str">
        <f t="shared" si="693"/>
        <v>NGR lake sediment grab sample</v>
      </c>
      <c r="K4116" s="1" t="str">
        <f t="shared" si="694"/>
        <v>&lt;177 micron (NGR)</v>
      </c>
      <c r="L4116">
        <v>8</v>
      </c>
      <c r="M4116" t="s">
        <v>238</v>
      </c>
      <c r="N4116">
        <v>159</v>
      </c>
      <c r="O4116" t="s">
        <v>36</v>
      </c>
      <c r="P4116" t="s">
        <v>37</v>
      </c>
      <c r="Q4116" t="s">
        <v>95</v>
      </c>
      <c r="R4116" t="s">
        <v>55</v>
      </c>
      <c r="S4116" t="s">
        <v>55</v>
      </c>
      <c r="T4116" t="s">
        <v>40</v>
      </c>
      <c r="U4116" t="s">
        <v>211</v>
      </c>
      <c r="V4116" t="s">
        <v>144</v>
      </c>
      <c r="W4116" t="s">
        <v>40</v>
      </c>
      <c r="X4116" t="s">
        <v>179</v>
      </c>
      <c r="Y4116" t="s">
        <v>95</v>
      </c>
      <c r="Z4116" t="s">
        <v>2369</v>
      </c>
      <c r="AA4116" t="s">
        <v>67</v>
      </c>
      <c r="AB4116" t="s">
        <v>590</v>
      </c>
      <c r="AC4116" t="s">
        <v>505</v>
      </c>
      <c r="AD4116" t="s">
        <v>324</v>
      </c>
    </row>
    <row r="4117" spans="1:30" x14ac:dyDescent="0.3">
      <c r="A4117" t="s">
        <v>17097</v>
      </c>
      <c r="B4117" t="s">
        <v>17098</v>
      </c>
      <c r="C4117" s="1" t="str">
        <f t="shared" si="688"/>
        <v>21:0512</v>
      </c>
      <c r="D4117" s="1" t="str">
        <f t="shared" si="692"/>
        <v>21:0085</v>
      </c>
      <c r="E4117" t="s">
        <v>17099</v>
      </c>
      <c r="F4117" t="s">
        <v>17100</v>
      </c>
      <c r="H4117">
        <v>56.933120899999999</v>
      </c>
      <c r="I4117">
        <v>-101.0276906</v>
      </c>
      <c r="J4117" s="1" t="str">
        <f t="shared" si="693"/>
        <v>NGR lake sediment grab sample</v>
      </c>
      <c r="K4117" s="1" t="str">
        <f t="shared" si="694"/>
        <v>&lt;177 micron (NGR)</v>
      </c>
      <c r="L4117">
        <v>8</v>
      </c>
      <c r="M4117" t="s">
        <v>246</v>
      </c>
      <c r="N4117">
        <v>160</v>
      </c>
      <c r="O4117" t="s">
        <v>211</v>
      </c>
      <c r="P4117" t="s">
        <v>176</v>
      </c>
      <c r="Q4117" t="s">
        <v>37</v>
      </c>
      <c r="R4117" t="s">
        <v>67</v>
      </c>
      <c r="S4117" t="s">
        <v>131</v>
      </c>
      <c r="T4117" t="s">
        <v>40</v>
      </c>
      <c r="U4117" t="s">
        <v>7687</v>
      </c>
      <c r="V4117" t="s">
        <v>167</v>
      </c>
      <c r="W4117" t="s">
        <v>194</v>
      </c>
      <c r="X4117" t="s">
        <v>179</v>
      </c>
      <c r="Y4117" t="s">
        <v>95</v>
      </c>
      <c r="Z4117" t="s">
        <v>67</v>
      </c>
      <c r="AA4117" t="s">
        <v>134</v>
      </c>
      <c r="AB4117" t="s">
        <v>2747</v>
      </c>
      <c r="AC4117" t="s">
        <v>461</v>
      </c>
      <c r="AD4117" t="s">
        <v>480</v>
      </c>
    </row>
    <row r="4118" spans="1:30" x14ac:dyDescent="0.3">
      <c r="A4118" t="s">
        <v>17101</v>
      </c>
      <c r="B4118" t="s">
        <v>17102</v>
      </c>
      <c r="C4118" s="1" t="str">
        <f t="shared" si="688"/>
        <v>21:0512</v>
      </c>
      <c r="D4118" s="1" t="str">
        <f t="shared" si="692"/>
        <v>21:0085</v>
      </c>
      <c r="E4118" t="s">
        <v>17103</v>
      </c>
      <c r="F4118" t="s">
        <v>17104</v>
      </c>
      <c r="H4118">
        <v>56.884475899999998</v>
      </c>
      <c r="I4118">
        <v>-101.0351667</v>
      </c>
      <c r="J4118" s="1" t="str">
        <f t="shared" si="693"/>
        <v>NGR lake sediment grab sample</v>
      </c>
      <c r="K4118" s="1" t="str">
        <f t="shared" si="694"/>
        <v>&lt;177 micron (NGR)</v>
      </c>
      <c r="L4118">
        <v>9</v>
      </c>
      <c r="M4118" t="s">
        <v>34</v>
      </c>
      <c r="N4118">
        <v>161</v>
      </c>
      <c r="O4118" t="s">
        <v>477</v>
      </c>
      <c r="P4118" t="s">
        <v>153</v>
      </c>
      <c r="Q4118" t="s">
        <v>95</v>
      </c>
      <c r="R4118" t="s">
        <v>131</v>
      </c>
      <c r="S4118" t="s">
        <v>68</v>
      </c>
      <c r="T4118" t="s">
        <v>40</v>
      </c>
      <c r="U4118" t="s">
        <v>1120</v>
      </c>
      <c r="V4118" t="s">
        <v>60</v>
      </c>
      <c r="W4118" t="s">
        <v>40</v>
      </c>
      <c r="X4118" t="s">
        <v>70</v>
      </c>
      <c r="Y4118" t="s">
        <v>95</v>
      </c>
      <c r="Z4118" t="s">
        <v>185</v>
      </c>
      <c r="AA4118" t="s">
        <v>134</v>
      </c>
      <c r="AB4118" t="s">
        <v>157</v>
      </c>
      <c r="AC4118" t="s">
        <v>85</v>
      </c>
      <c r="AD4118" t="s">
        <v>438</v>
      </c>
    </row>
    <row r="4119" spans="1:30" x14ac:dyDescent="0.3">
      <c r="A4119" t="s">
        <v>17105</v>
      </c>
      <c r="B4119" t="s">
        <v>17106</v>
      </c>
      <c r="C4119" s="1" t="str">
        <f t="shared" si="688"/>
        <v>21:0512</v>
      </c>
      <c r="D4119" s="1" t="str">
        <f t="shared" si="692"/>
        <v>21:0085</v>
      </c>
      <c r="E4119" t="s">
        <v>17107</v>
      </c>
      <c r="F4119" t="s">
        <v>17108</v>
      </c>
      <c r="H4119">
        <v>56.913144699999997</v>
      </c>
      <c r="I4119">
        <v>-101.0155353</v>
      </c>
      <c r="J4119" s="1" t="str">
        <f t="shared" si="693"/>
        <v>NGR lake sediment grab sample</v>
      </c>
      <c r="K4119" s="1" t="str">
        <f t="shared" si="694"/>
        <v>&lt;177 micron (NGR)</v>
      </c>
      <c r="L4119">
        <v>9</v>
      </c>
      <c r="M4119" t="s">
        <v>76</v>
      </c>
      <c r="N4119">
        <v>162</v>
      </c>
      <c r="O4119" t="s">
        <v>41</v>
      </c>
      <c r="P4119" t="s">
        <v>67</v>
      </c>
      <c r="Q4119" t="s">
        <v>68</v>
      </c>
      <c r="R4119" t="s">
        <v>165</v>
      </c>
      <c r="S4119" t="s">
        <v>131</v>
      </c>
      <c r="T4119" t="s">
        <v>40</v>
      </c>
      <c r="U4119" t="s">
        <v>929</v>
      </c>
      <c r="V4119" t="s">
        <v>884</v>
      </c>
      <c r="W4119" t="s">
        <v>40</v>
      </c>
      <c r="X4119" t="s">
        <v>70</v>
      </c>
      <c r="Y4119" t="s">
        <v>95</v>
      </c>
      <c r="Z4119" t="s">
        <v>35</v>
      </c>
      <c r="AA4119" t="s">
        <v>214</v>
      </c>
      <c r="AB4119" t="s">
        <v>256</v>
      </c>
      <c r="AC4119" t="s">
        <v>2195</v>
      </c>
      <c r="AD4119" t="s">
        <v>6252</v>
      </c>
    </row>
    <row r="4120" spans="1:30" x14ac:dyDescent="0.3">
      <c r="A4120" t="s">
        <v>17109</v>
      </c>
      <c r="B4120" t="s">
        <v>17110</v>
      </c>
      <c r="C4120" s="1" t="str">
        <f t="shared" si="688"/>
        <v>21:0512</v>
      </c>
      <c r="D4120" s="1" t="str">
        <f t="shared" si="692"/>
        <v>21:0085</v>
      </c>
      <c r="E4120" t="s">
        <v>17103</v>
      </c>
      <c r="F4120" t="s">
        <v>17111</v>
      </c>
      <c r="H4120">
        <v>56.884475899999998</v>
      </c>
      <c r="I4120">
        <v>-101.0351667</v>
      </c>
      <c r="J4120" s="1" t="str">
        <f t="shared" si="693"/>
        <v>NGR lake sediment grab sample</v>
      </c>
      <c r="K4120" s="1" t="str">
        <f t="shared" si="694"/>
        <v>&lt;177 micron (NGR)</v>
      </c>
      <c r="L4120">
        <v>9</v>
      </c>
      <c r="M4120" t="s">
        <v>52</v>
      </c>
      <c r="N4120">
        <v>163</v>
      </c>
      <c r="O4120" t="s">
        <v>104</v>
      </c>
      <c r="P4120" t="s">
        <v>131</v>
      </c>
      <c r="Q4120" t="s">
        <v>95</v>
      </c>
      <c r="R4120" t="s">
        <v>38</v>
      </c>
      <c r="S4120" t="s">
        <v>68</v>
      </c>
      <c r="T4120" t="s">
        <v>40</v>
      </c>
      <c r="U4120" t="s">
        <v>4002</v>
      </c>
      <c r="V4120" t="s">
        <v>42</v>
      </c>
      <c r="W4120" t="s">
        <v>40</v>
      </c>
      <c r="X4120" t="s">
        <v>70</v>
      </c>
      <c r="Y4120" t="s">
        <v>95</v>
      </c>
      <c r="Z4120" t="s">
        <v>185</v>
      </c>
      <c r="AA4120" t="s">
        <v>67</v>
      </c>
      <c r="AB4120" t="s">
        <v>316</v>
      </c>
      <c r="AC4120" t="s">
        <v>620</v>
      </c>
      <c r="AD4120" t="s">
        <v>478</v>
      </c>
    </row>
    <row r="4121" spans="1:30" x14ac:dyDescent="0.3">
      <c r="A4121" t="s">
        <v>17112</v>
      </c>
      <c r="B4121" t="s">
        <v>17113</v>
      </c>
      <c r="C4121" s="1" t="str">
        <f t="shared" si="688"/>
        <v>21:0512</v>
      </c>
      <c r="D4121" s="1" t="str">
        <f t="shared" si="692"/>
        <v>21:0085</v>
      </c>
      <c r="E4121" t="s">
        <v>17103</v>
      </c>
      <c r="F4121" t="s">
        <v>17114</v>
      </c>
      <c r="H4121">
        <v>56.884475899999998</v>
      </c>
      <c r="I4121">
        <v>-101.0351667</v>
      </c>
      <c r="J4121" s="1" t="str">
        <f t="shared" si="693"/>
        <v>NGR lake sediment grab sample</v>
      </c>
      <c r="K4121" s="1" t="str">
        <f t="shared" si="694"/>
        <v>&lt;177 micron (NGR)</v>
      </c>
      <c r="L4121">
        <v>9</v>
      </c>
      <c r="M4121" t="s">
        <v>65</v>
      </c>
      <c r="N4121">
        <v>164</v>
      </c>
      <c r="O4121" t="s">
        <v>477</v>
      </c>
      <c r="P4121" t="s">
        <v>131</v>
      </c>
      <c r="Q4121" t="s">
        <v>95</v>
      </c>
      <c r="R4121" t="s">
        <v>38</v>
      </c>
      <c r="S4121" t="s">
        <v>68</v>
      </c>
      <c r="T4121" t="s">
        <v>40</v>
      </c>
      <c r="U4121" t="s">
        <v>588</v>
      </c>
      <c r="V4121" t="s">
        <v>518</v>
      </c>
      <c r="W4121" t="s">
        <v>40</v>
      </c>
      <c r="X4121" t="s">
        <v>70</v>
      </c>
      <c r="Y4121" t="s">
        <v>95</v>
      </c>
      <c r="Z4121" t="s">
        <v>153</v>
      </c>
      <c r="AA4121" t="s">
        <v>67</v>
      </c>
      <c r="AB4121" t="s">
        <v>37</v>
      </c>
      <c r="AC4121" t="s">
        <v>884</v>
      </c>
      <c r="AD4121" t="s">
        <v>216</v>
      </c>
    </row>
    <row r="4122" spans="1:30" x14ac:dyDescent="0.3">
      <c r="A4122" t="s">
        <v>17115</v>
      </c>
      <c r="B4122" t="s">
        <v>17116</v>
      </c>
      <c r="C4122" s="1" t="str">
        <f t="shared" si="688"/>
        <v>21:0512</v>
      </c>
      <c r="D4122" s="1" t="str">
        <f t="shared" si="692"/>
        <v>21:0085</v>
      </c>
      <c r="E4122" t="s">
        <v>17117</v>
      </c>
      <c r="F4122" t="s">
        <v>17118</v>
      </c>
      <c r="H4122">
        <v>56.895877499999997</v>
      </c>
      <c r="I4122">
        <v>-100.9906489</v>
      </c>
      <c r="J4122" s="1" t="str">
        <f t="shared" si="693"/>
        <v>NGR lake sediment grab sample</v>
      </c>
      <c r="K4122" s="1" t="str">
        <f t="shared" si="694"/>
        <v>&lt;177 micron (NGR)</v>
      </c>
      <c r="L4122">
        <v>9</v>
      </c>
      <c r="M4122" t="s">
        <v>91</v>
      </c>
      <c r="N4122">
        <v>165</v>
      </c>
      <c r="O4122" t="s">
        <v>1047</v>
      </c>
      <c r="P4122" t="s">
        <v>67</v>
      </c>
      <c r="Q4122" t="s">
        <v>37</v>
      </c>
      <c r="R4122" t="s">
        <v>145</v>
      </c>
      <c r="S4122" t="s">
        <v>131</v>
      </c>
      <c r="T4122" t="s">
        <v>40</v>
      </c>
      <c r="U4122" t="s">
        <v>1108</v>
      </c>
      <c r="V4122" t="s">
        <v>42</v>
      </c>
      <c r="W4122" t="s">
        <v>194</v>
      </c>
      <c r="X4122" t="s">
        <v>70</v>
      </c>
      <c r="Y4122" t="s">
        <v>95</v>
      </c>
      <c r="Z4122" t="s">
        <v>67</v>
      </c>
      <c r="AA4122" t="s">
        <v>135</v>
      </c>
      <c r="AB4122" t="s">
        <v>1585</v>
      </c>
      <c r="AC4122" t="s">
        <v>85</v>
      </c>
      <c r="AD4122" t="s">
        <v>324</v>
      </c>
    </row>
    <row r="4123" spans="1:30" x14ac:dyDescent="0.3">
      <c r="A4123" t="s">
        <v>17119</v>
      </c>
      <c r="B4123" t="s">
        <v>17120</v>
      </c>
      <c r="C4123" s="1" t="str">
        <f t="shared" si="688"/>
        <v>21:0512</v>
      </c>
      <c r="D4123" s="1" t="str">
        <f t="shared" si="692"/>
        <v>21:0085</v>
      </c>
      <c r="E4123" t="s">
        <v>17121</v>
      </c>
      <c r="F4123" t="s">
        <v>17122</v>
      </c>
      <c r="H4123">
        <v>56.921446000000003</v>
      </c>
      <c r="I4123">
        <v>-100.97566140000001</v>
      </c>
      <c r="J4123" s="1" t="str">
        <f t="shared" si="693"/>
        <v>NGR lake sediment grab sample</v>
      </c>
      <c r="K4123" s="1" t="str">
        <f t="shared" si="694"/>
        <v>&lt;177 micron (NGR)</v>
      </c>
      <c r="L4123">
        <v>9</v>
      </c>
      <c r="M4123" t="s">
        <v>102</v>
      </c>
      <c r="N4123">
        <v>166</v>
      </c>
      <c r="O4123" t="s">
        <v>145</v>
      </c>
      <c r="P4123" t="s">
        <v>136</v>
      </c>
      <c r="Q4123" t="s">
        <v>95</v>
      </c>
      <c r="R4123" t="s">
        <v>39</v>
      </c>
      <c r="S4123" t="s">
        <v>39</v>
      </c>
      <c r="T4123" t="s">
        <v>40</v>
      </c>
      <c r="U4123" t="s">
        <v>258</v>
      </c>
      <c r="V4123" t="s">
        <v>264</v>
      </c>
      <c r="W4123" t="s">
        <v>40</v>
      </c>
      <c r="X4123" t="s">
        <v>179</v>
      </c>
      <c r="Y4123" t="s">
        <v>95</v>
      </c>
      <c r="Z4123" t="s">
        <v>2369</v>
      </c>
      <c r="AA4123" t="s">
        <v>67</v>
      </c>
      <c r="AB4123" t="s">
        <v>55</v>
      </c>
      <c r="AC4123" t="s">
        <v>70</v>
      </c>
      <c r="AD4123" t="s">
        <v>115</v>
      </c>
    </row>
    <row r="4124" spans="1:30" x14ac:dyDescent="0.3">
      <c r="A4124" t="s">
        <v>17123</v>
      </c>
      <c r="B4124" t="s">
        <v>17124</v>
      </c>
      <c r="C4124" s="1" t="str">
        <f t="shared" si="688"/>
        <v>21:0512</v>
      </c>
      <c r="D4124" s="1" t="str">
        <f t="shared" si="692"/>
        <v>21:0085</v>
      </c>
      <c r="E4124" t="s">
        <v>17125</v>
      </c>
      <c r="F4124" t="s">
        <v>17126</v>
      </c>
      <c r="H4124">
        <v>56.9200108</v>
      </c>
      <c r="I4124">
        <v>-100.8719143</v>
      </c>
      <c r="J4124" s="1" t="str">
        <f t="shared" si="693"/>
        <v>NGR lake sediment grab sample</v>
      </c>
      <c r="K4124" s="1" t="str">
        <f t="shared" si="694"/>
        <v>&lt;177 micron (NGR)</v>
      </c>
      <c r="L4124">
        <v>9</v>
      </c>
      <c r="M4124" t="s">
        <v>113</v>
      </c>
      <c r="N4124">
        <v>167</v>
      </c>
      <c r="O4124" t="s">
        <v>1900</v>
      </c>
      <c r="P4124" t="s">
        <v>92</v>
      </c>
      <c r="Q4124" t="s">
        <v>95</v>
      </c>
      <c r="R4124" t="s">
        <v>131</v>
      </c>
      <c r="S4124" t="s">
        <v>68</v>
      </c>
      <c r="T4124" t="s">
        <v>40</v>
      </c>
      <c r="U4124" t="s">
        <v>2632</v>
      </c>
      <c r="V4124" t="s">
        <v>57</v>
      </c>
      <c r="W4124" t="s">
        <v>194</v>
      </c>
      <c r="X4124" t="s">
        <v>179</v>
      </c>
      <c r="Y4124" t="s">
        <v>95</v>
      </c>
      <c r="Z4124" t="s">
        <v>185</v>
      </c>
      <c r="AA4124" t="s">
        <v>134</v>
      </c>
      <c r="AB4124" t="s">
        <v>12815</v>
      </c>
      <c r="AC4124" t="s">
        <v>179</v>
      </c>
      <c r="AD4124" t="s">
        <v>61</v>
      </c>
    </row>
    <row r="4125" spans="1:30" x14ac:dyDescent="0.3">
      <c r="A4125" t="s">
        <v>17127</v>
      </c>
      <c r="B4125" t="s">
        <v>17128</v>
      </c>
      <c r="C4125" s="1" t="str">
        <f t="shared" si="688"/>
        <v>21:0512</v>
      </c>
      <c r="D4125" s="1" t="str">
        <f t="shared" si="692"/>
        <v>21:0085</v>
      </c>
      <c r="E4125" t="s">
        <v>17129</v>
      </c>
      <c r="F4125" t="s">
        <v>17130</v>
      </c>
      <c r="H4125">
        <v>56.925258800000002</v>
      </c>
      <c r="I4125">
        <v>-100.8085727</v>
      </c>
      <c r="J4125" s="1" t="str">
        <f t="shared" si="693"/>
        <v>NGR lake sediment grab sample</v>
      </c>
      <c r="K4125" s="1" t="str">
        <f t="shared" si="694"/>
        <v>&lt;177 micron (NGR)</v>
      </c>
      <c r="L4125">
        <v>9</v>
      </c>
      <c r="M4125" t="s">
        <v>127</v>
      </c>
      <c r="N4125">
        <v>168</v>
      </c>
      <c r="O4125" t="s">
        <v>214</v>
      </c>
      <c r="P4125" t="s">
        <v>36</v>
      </c>
      <c r="Q4125" t="s">
        <v>37</v>
      </c>
      <c r="R4125" t="s">
        <v>165</v>
      </c>
      <c r="S4125" t="s">
        <v>131</v>
      </c>
      <c r="T4125" t="s">
        <v>40</v>
      </c>
      <c r="U4125" t="s">
        <v>4735</v>
      </c>
      <c r="V4125" t="s">
        <v>322</v>
      </c>
      <c r="W4125" t="s">
        <v>40</v>
      </c>
      <c r="X4125" t="s">
        <v>339</v>
      </c>
      <c r="Y4125" t="s">
        <v>95</v>
      </c>
      <c r="Z4125" t="s">
        <v>164</v>
      </c>
      <c r="AA4125" t="s">
        <v>134</v>
      </c>
      <c r="AB4125" t="s">
        <v>825</v>
      </c>
      <c r="AC4125" t="s">
        <v>1503</v>
      </c>
      <c r="AD4125" t="s">
        <v>3460</v>
      </c>
    </row>
    <row r="4126" spans="1:30" x14ac:dyDescent="0.3">
      <c r="A4126" t="s">
        <v>17131</v>
      </c>
      <c r="B4126" t="s">
        <v>17132</v>
      </c>
      <c r="C4126" s="1" t="str">
        <f t="shared" si="688"/>
        <v>21:0512</v>
      </c>
      <c r="D4126" s="1" t="str">
        <f t="shared" si="692"/>
        <v>21:0085</v>
      </c>
      <c r="E4126" t="s">
        <v>17133</v>
      </c>
      <c r="F4126" t="s">
        <v>17134</v>
      </c>
      <c r="H4126">
        <v>56.933368999999999</v>
      </c>
      <c r="I4126">
        <v>-100.73925130000001</v>
      </c>
      <c r="J4126" s="1" t="str">
        <f t="shared" si="693"/>
        <v>NGR lake sediment grab sample</v>
      </c>
      <c r="K4126" s="1" t="str">
        <f t="shared" si="694"/>
        <v>&lt;177 micron (NGR)</v>
      </c>
      <c r="L4126">
        <v>9</v>
      </c>
      <c r="M4126" t="s">
        <v>142</v>
      </c>
      <c r="N4126">
        <v>169</v>
      </c>
      <c r="O4126" t="s">
        <v>2493</v>
      </c>
      <c r="P4126" t="s">
        <v>67</v>
      </c>
      <c r="Q4126" t="s">
        <v>39</v>
      </c>
      <c r="R4126" t="s">
        <v>192</v>
      </c>
      <c r="S4126" t="s">
        <v>153</v>
      </c>
      <c r="T4126" t="s">
        <v>40</v>
      </c>
      <c r="U4126" t="s">
        <v>6425</v>
      </c>
      <c r="V4126" t="s">
        <v>60</v>
      </c>
      <c r="W4126" t="s">
        <v>649</v>
      </c>
      <c r="X4126" t="s">
        <v>179</v>
      </c>
      <c r="Y4126" t="s">
        <v>95</v>
      </c>
      <c r="Z4126" t="s">
        <v>164</v>
      </c>
      <c r="AA4126" t="s">
        <v>135</v>
      </c>
      <c r="AB4126" t="s">
        <v>17135</v>
      </c>
      <c r="AC4126" t="s">
        <v>57</v>
      </c>
      <c r="AD4126" t="s">
        <v>605</v>
      </c>
    </row>
    <row r="4127" spans="1:30" x14ac:dyDescent="0.3">
      <c r="A4127" t="s">
        <v>17136</v>
      </c>
      <c r="B4127" t="s">
        <v>17137</v>
      </c>
      <c r="C4127" s="1" t="str">
        <f t="shared" si="688"/>
        <v>21:0512</v>
      </c>
      <c r="D4127" s="1" t="str">
        <f t="shared" si="692"/>
        <v>21:0085</v>
      </c>
      <c r="E4127" t="s">
        <v>17138</v>
      </c>
      <c r="F4127" t="s">
        <v>17139</v>
      </c>
      <c r="H4127">
        <v>56.935832699999999</v>
      </c>
      <c r="I4127">
        <v>-100.68309050000001</v>
      </c>
      <c r="J4127" s="1" t="str">
        <f t="shared" si="693"/>
        <v>NGR lake sediment grab sample</v>
      </c>
      <c r="K4127" s="1" t="str">
        <f t="shared" si="694"/>
        <v>&lt;177 micron (NGR)</v>
      </c>
      <c r="L4127">
        <v>9</v>
      </c>
      <c r="M4127" t="s">
        <v>150</v>
      </c>
      <c r="N4127">
        <v>170</v>
      </c>
      <c r="O4127" t="s">
        <v>58</v>
      </c>
      <c r="P4127" t="s">
        <v>92</v>
      </c>
      <c r="Q4127" t="s">
        <v>95</v>
      </c>
      <c r="R4127" t="s">
        <v>67</v>
      </c>
      <c r="S4127" t="s">
        <v>131</v>
      </c>
      <c r="T4127" t="s">
        <v>40</v>
      </c>
      <c r="U4127" t="s">
        <v>6392</v>
      </c>
      <c r="V4127" t="s">
        <v>351</v>
      </c>
      <c r="W4127" t="s">
        <v>194</v>
      </c>
      <c r="X4127" t="s">
        <v>179</v>
      </c>
      <c r="Y4127" t="s">
        <v>95</v>
      </c>
      <c r="Z4127" t="s">
        <v>67</v>
      </c>
      <c r="AA4127" t="s">
        <v>214</v>
      </c>
      <c r="AB4127" t="s">
        <v>1285</v>
      </c>
      <c r="AC4127" t="s">
        <v>97</v>
      </c>
      <c r="AD4127" t="s">
        <v>438</v>
      </c>
    </row>
    <row r="4128" spans="1:30" x14ac:dyDescent="0.3">
      <c r="A4128" t="s">
        <v>17140</v>
      </c>
      <c r="B4128" t="s">
        <v>17141</v>
      </c>
      <c r="C4128" s="1" t="str">
        <f t="shared" si="688"/>
        <v>21:0512</v>
      </c>
      <c r="D4128" s="1" t="str">
        <f t="shared" si="692"/>
        <v>21:0085</v>
      </c>
      <c r="E4128" t="s">
        <v>17142</v>
      </c>
      <c r="F4128" t="s">
        <v>17143</v>
      </c>
      <c r="H4128">
        <v>56.918089299999998</v>
      </c>
      <c r="I4128">
        <v>-100.6701518</v>
      </c>
      <c r="J4128" s="1" t="str">
        <f t="shared" si="693"/>
        <v>NGR lake sediment grab sample</v>
      </c>
      <c r="K4128" s="1" t="str">
        <f t="shared" si="694"/>
        <v>&lt;177 micron (NGR)</v>
      </c>
      <c r="L4128">
        <v>9</v>
      </c>
      <c r="M4128" t="s">
        <v>175</v>
      </c>
      <c r="N4128">
        <v>171</v>
      </c>
      <c r="O4128" t="s">
        <v>108</v>
      </c>
      <c r="P4128" t="s">
        <v>136</v>
      </c>
      <c r="Q4128" t="s">
        <v>39</v>
      </c>
      <c r="R4128" t="s">
        <v>136</v>
      </c>
      <c r="S4128" t="s">
        <v>37</v>
      </c>
      <c r="T4128" t="s">
        <v>40</v>
      </c>
      <c r="U4128" t="s">
        <v>17144</v>
      </c>
      <c r="V4128" t="s">
        <v>167</v>
      </c>
      <c r="W4128" t="s">
        <v>40</v>
      </c>
      <c r="X4128" t="s">
        <v>70</v>
      </c>
      <c r="Y4128" t="s">
        <v>95</v>
      </c>
      <c r="Z4128" t="s">
        <v>185</v>
      </c>
      <c r="AA4128" t="s">
        <v>134</v>
      </c>
      <c r="AB4128" t="s">
        <v>316</v>
      </c>
      <c r="AC4128" t="s">
        <v>70</v>
      </c>
      <c r="AD4128" t="s">
        <v>216</v>
      </c>
    </row>
    <row r="4129" spans="1:30" x14ac:dyDescent="0.3">
      <c r="A4129" t="s">
        <v>17145</v>
      </c>
      <c r="B4129" t="s">
        <v>17146</v>
      </c>
      <c r="C4129" s="1" t="str">
        <f t="shared" si="688"/>
        <v>21:0512</v>
      </c>
      <c r="D4129" s="1" t="str">
        <f t="shared" si="692"/>
        <v>21:0085</v>
      </c>
      <c r="E4129" t="s">
        <v>17147</v>
      </c>
      <c r="F4129" t="s">
        <v>17148</v>
      </c>
      <c r="H4129">
        <v>56.925986299999998</v>
      </c>
      <c r="I4129">
        <v>-100.6258277</v>
      </c>
      <c r="J4129" s="1" t="str">
        <f t="shared" si="693"/>
        <v>NGR lake sediment grab sample</v>
      </c>
      <c r="K4129" s="1" t="str">
        <f t="shared" si="694"/>
        <v>&lt;177 micron (NGR)</v>
      </c>
      <c r="L4129">
        <v>9</v>
      </c>
      <c r="M4129" t="s">
        <v>184</v>
      </c>
      <c r="N4129">
        <v>172</v>
      </c>
      <c r="O4129" t="s">
        <v>782</v>
      </c>
      <c r="P4129" t="s">
        <v>130</v>
      </c>
      <c r="Q4129" t="s">
        <v>136</v>
      </c>
      <c r="R4129" t="s">
        <v>377</v>
      </c>
      <c r="S4129" t="s">
        <v>153</v>
      </c>
      <c r="T4129" t="s">
        <v>40</v>
      </c>
      <c r="U4129" t="s">
        <v>739</v>
      </c>
      <c r="V4129" t="s">
        <v>97</v>
      </c>
      <c r="W4129" t="s">
        <v>40</v>
      </c>
      <c r="X4129" t="s">
        <v>70</v>
      </c>
      <c r="Y4129" t="s">
        <v>39</v>
      </c>
      <c r="Z4129" t="s">
        <v>134</v>
      </c>
      <c r="AA4129" t="s">
        <v>135</v>
      </c>
      <c r="AB4129" t="s">
        <v>78</v>
      </c>
      <c r="AC4129" t="s">
        <v>565</v>
      </c>
      <c r="AD4129" t="s">
        <v>4370</v>
      </c>
    </row>
    <row r="4130" spans="1:30" x14ac:dyDescent="0.3">
      <c r="A4130" t="s">
        <v>17149</v>
      </c>
      <c r="B4130" t="s">
        <v>17150</v>
      </c>
      <c r="C4130" s="1" t="str">
        <f t="shared" si="688"/>
        <v>21:0512</v>
      </c>
      <c r="D4130" s="1" t="str">
        <f t="shared" si="692"/>
        <v>21:0085</v>
      </c>
      <c r="E4130" t="s">
        <v>17151</v>
      </c>
      <c r="F4130" t="s">
        <v>17152</v>
      </c>
      <c r="H4130">
        <v>56.926376500000003</v>
      </c>
      <c r="I4130">
        <v>-100.5770107</v>
      </c>
      <c r="J4130" s="1" t="str">
        <f t="shared" si="693"/>
        <v>NGR lake sediment grab sample</v>
      </c>
      <c r="K4130" s="1" t="str">
        <f t="shared" si="694"/>
        <v>&lt;177 micron (NGR)</v>
      </c>
      <c r="L4130">
        <v>9</v>
      </c>
      <c r="M4130" t="s">
        <v>191</v>
      </c>
      <c r="N4130">
        <v>173</v>
      </c>
      <c r="O4130" t="s">
        <v>58</v>
      </c>
      <c r="P4130" t="s">
        <v>54</v>
      </c>
      <c r="Q4130" t="s">
        <v>37</v>
      </c>
      <c r="R4130" t="s">
        <v>145</v>
      </c>
      <c r="S4130" t="s">
        <v>131</v>
      </c>
      <c r="T4130" t="s">
        <v>40</v>
      </c>
      <c r="U4130" t="s">
        <v>460</v>
      </c>
      <c r="V4130" t="s">
        <v>106</v>
      </c>
      <c r="W4130" t="s">
        <v>40</v>
      </c>
      <c r="X4130" t="s">
        <v>70</v>
      </c>
      <c r="Y4130" t="s">
        <v>39</v>
      </c>
      <c r="Z4130" t="s">
        <v>164</v>
      </c>
      <c r="AA4130" t="s">
        <v>204</v>
      </c>
      <c r="AB4130" t="s">
        <v>2036</v>
      </c>
      <c r="AC4130" t="s">
        <v>55</v>
      </c>
      <c r="AD4130" t="s">
        <v>1236</v>
      </c>
    </row>
    <row r="4131" spans="1:30" x14ac:dyDescent="0.3">
      <c r="A4131" t="s">
        <v>17153</v>
      </c>
      <c r="B4131" t="s">
        <v>17154</v>
      </c>
      <c r="C4131" s="1" t="str">
        <f t="shared" si="688"/>
        <v>21:0512</v>
      </c>
      <c r="D4131" s="1" t="str">
        <f t="shared" si="692"/>
        <v>21:0085</v>
      </c>
      <c r="E4131" t="s">
        <v>17155</v>
      </c>
      <c r="F4131" t="s">
        <v>17156</v>
      </c>
      <c r="H4131">
        <v>56.936869600000001</v>
      </c>
      <c r="I4131">
        <v>-100.53357099999999</v>
      </c>
      <c r="J4131" s="1" t="str">
        <f t="shared" si="693"/>
        <v>NGR lake sediment grab sample</v>
      </c>
      <c r="K4131" s="1" t="str">
        <f t="shared" si="694"/>
        <v>&lt;177 micron (NGR)</v>
      </c>
      <c r="L4131">
        <v>9</v>
      </c>
      <c r="M4131" t="s">
        <v>201</v>
      </c>
      <c r="N4131">
        <v>174</v>
      </c>
      <c r="O4131" t="s">
        <v>143</v>
      </c>
      <c r="P4131" t="s">
        <v>54</v>
      </c>
      <c r="Q4131" t="s">
        <v>39</v>
      </c>
      <c r="R4131" t="s">
        <v>377</v>
      </c>
      <c r="S4131" t="s">
        <v>92</v>
      </c>
      <c r="T4131" t="s">
        <v>40</v>
      </c>
      <c r="U4131" t="s">
        <v>1242</v>
      </c>
      <c r="V4131" t="s">
        <v>133</v>
      </c>
      <c r="W4131" t="s">
        <v>40</v>
      </c>
      <c r="X4131" t="s">
        <v>70</v>
      </c>
      <c r="Y4131" t="s">
        <v>39</v>
      </c>
      <c r="Z4131" t="s">
        <v>164</v>
      </c>
      <c r="AA4131" t="s">
        <v>214</v>
      </c>
      <c r="AB4131" t="s">
        <v>11863</v>
      </c>
      <c r="AC4131" t="s">
        <v>239</v>
      </c>
      <c r="AD4131" t="s">
        <v>71</v>
      </c>
    </row>
    <row r="4132" spans="1:30" x14ac:dyDescent="0.3">
      <c r="A4132" t="s">
        <v>17157</v>
      </c>
      <c r="B4132" t="s">
        <v>17158</v>
      </c>
      <c r="C4132" s="1" t="str">
        <f t="shared" si="688"/>
        <v>21:0512</v>
      </c>
      <c r="D4132" s="1" t="str">
        <f t="shared" si="692"/>
        <v>21:0085</v>
      </c>
      <c r="E4132" t="s">
        <v>17159</v>
      </c>
      <c r="F4132" t="s">
        <v>17160</v>
      </c>
      <c r="H4132">
        <v>56.946836300000001</v>
      </c>
      <c r="I4132">
        <v>-100.5013802</v>
      </c>
      <c r="J4132" s="1" t="str">
        <f t="shared" si="693"/>
        <v>NGR lake sediment grab sample</v>
      </c>
      <c r="K4132" s="1" t="str">
        <f t="shared" si="694"/>
        <v>&lt;177 micron (NGR)</v>
      </c>
      <c r="L4132">
        <v>9</v>
      </c>
      <c r="M4132" t="s">
        <v>210</v>
      </c>
      <c r="N4132">
        <v>175</v>
      </c>
      <c r="O4132" t="s">
        <v>93</v>
      </c>
      <c r="P4132" t="s">
        <v>202</v>
      </c>
      <c r="Q4132" t="s">
        <v>39</v>
      </c>
      <c r="R4132" t="s">
        <v>54</v>
      </c>
      <c r="S4132" t="s">
        <v>92</v>
      </c>
      <c r="T4132" t="s">
        <v>40</v>
      </c>
      <c r="U4132" t="s">
        <v>350</v>
      </c>
      <c r="V4132" t="s">
        <v>133</v>
      </c>
      <c r="W4132" t="s">
        <v>194</v>
      </c>
      <c r="X4132" t="s">
        <v>70</v>
      </c>
      <c r="Y4132" t="s">
        <v>39</v>
      </c>
      <c r="Z4132" t="s">
        <v>164</v>
      </c>
      <c r="AA4132" t="s">
        <v>58</v>
      </c>
      <c r="AB4132" t="s">
        <v>17135</v>
      </c>
      <c r="AC4132" t="s">
        <v>57</v>
      </c>
      <c r="AD4132" t="s">
        <v>61</v>
      </c>
    </row>
    <row r="4133" spans="1:30" x14ac:dyDescent="0.3">
      <c r="A4133" t="s">
        <v>17161</v>
      </c>
      <c r="B4133" t="s">
        <v>17162</v>
      </c>
      <c r="C4133" s="1" t="str">
        <f t="shared" si="688"/>
        <v>21:0512</v>
      </c>
      <c r="D4133" s="1" t="str">
        <f t="shared" si="692"/>
        <v>21:0085</v>
      </c>
      <c r="E4133" t="s">
        <v>17163</v>
      </c>
      <c r="F4133" t="s">
        <v>17164</v>
      </c>
      <c r="H4133">
        <v>56.941267500000002</v>
      </c>
      <c r="I4133">
        <v>-100.4599328</v>
      </c>
      <c r="J4133" s="1" t="str">
        <f t="shared" si="693"/>
        <v>NGR lake sediment grab sample</v>
      </c>
      <c r="K4133" s="1" t="str">
        <f t="shared" si="694"/>
        <v>&lt;177 micron (NGR)</v>
      </c>
      <c r="L4133">
        <v>9</v>
      </c>
      <c r="M4133" t="s">
        <v>221</v>
      </c>
      <c r="N4133">
        <v>176</v>
      </c>
      <c r="O4133" t="s">
        <v>665</v>
      </c>
      <c r="P4133" t="s">
        <v>232</v>
      </c>
      <c r="Q4133" t="s">
        <v>136</v>
      </c>
      <c r="R4133" t="s">
        <v>247</v>
      </c>
      <c r="S4133" t="s">
        <v>79</v>
      </c>
      <c r="T4133" t="s">
        <v>40</v>
      </c>
      <c r="U4133" t="s">
        <v>17165</v>
      </c>
      <c r="V4133" t="s">
        <v>85</v>
      </c>
      <c r="W4133" t="s">
        <v>40</v>
      </c>
      <c r="X4133" t="s">
        <v>39</v>
      </c>
      <c r="Y4133" t="s">
        <v>95</v>
      </c>
      <c r="Z4133" t="s">
        <v>204</v>
      </c>
      <c r="AA4133" t="s">
        <v>258</v>
      </c>
      <c r="AB4133" t="s">
        <v>247</v>
      </c>
      <c r="AC4133" t="s">
        <v>339</v>
      </c>
      <c r="AD4133" t="s">
        <v>4615</v>
      </c>
    </row>
    <row r="4134" spans="1:30" x14ac:dyDescent="0.3">
      <c r="A4134" t="s">
        <v>17166</v>
      </c>
      <c r="B4134" t="s">
        <v>17167</v>
      </c>
      <c r="C4134" s="1" t="str">
        <f t="shared" si="688"/>
        <v>21:0512</v>
      </c>
      <c r="D4134" s="1" t="str">
        <f t="shared" si="692"/>
        <v>21:0085</v>
      </c>
      <c r="E4134" t="s">
        <v>17168</v>
      </c>
      <c r="F4134" t="s">
        <v>17169</v>
      </c>
      <c r="H4134">
        <v>56.942515399999998</v>
      </c>
      <c r="I4134">
        <v>-100.4134806</v>
      </c>
      <c r="J4134" s="1" t="str">
        <f t="shared" si="693"/>
        <v>NGR lake sediment grab sample</v>
      </c>
      <c r="K4134" s="1" t="str">
        <f t="shared" si="694"/>
        <v>&lt;177 micron (NGR)</v>
      </c>
      <c r="L4134">
        <v>9</v>
      </c>
      <c r="M4134" t="s">
        <v>230</v>
      </c>
      <c r="N4134">
        <v>177</v>
      </c>
      <c r="O4134" t="s">
        <v>1134</v>
      </c>
      <c r="P4134" t="s">
        <v>54</v>
      </c>
      <c r="Q4134" t="s">
        <v>68</v>
      </c>
      <c r="R4134" t="s">
        <v>377</v>
      </c>
      <c r="S4134" t="s">
        <v>202</v>
      </c>
      <c r="T4134" t="s">
        <v>40</v>
      </c>
      <c r="U4134" t="s">
        <v>1412</v>
      </c>
      <c r="V4134" t="s">
        <v>935</v>
      </c>
      <c r="W4134" t="s">
        <v>40</v>
      </c>
      <c r="X4134" t="s">
        <v>70</v>
      </c>
      <c r="Y4134" t="s">
        <v>39</v>
      </c>
      <c r="Z4134" t="s">
        <v>204</v>
      </c>
      <c r="AA4134" t="s">
        <v>135</v>
      </c>
      <c r="AB4134" t="s">
        <v>777</v>
      </c>
      <c r="AC4134" t="s">
        <v>818</v>
      </c>
      <c r="AD4134" t="s">
        <v>13114</v>
      </c>
    </row>
    <row r="4135" spans="1:30" x14ac:dyDescent="0.3">
      <c r="A4135" t="s">
        <v>17170</v>
      </c>
      <c r="B4135" t="s">
        <v>17171</v>
      </c>
      <c r="C4135" s="1" t="str">
        <f t="shared" si="688"/>
        <v>21:0512</v>
      </c>
      <c r="D4135" s="1" t="str">
        <f t="shared" si="692"/>
        <v>21:0085</v>
      </c>
      <c r="E4135" t="s">
        <v>17172</v>
      </c>
      <c r="F4135" t="s">
        <v>17173</v>
      </c>
      <c r="H4135">
        <v>56.936990299999998</v>
      </c>
      <c r="I4135">
        <v>-100.3742402</v>
      </c>
      <c r="J4135" s="1" t="str">
        <f t="shared" si="693"/>
        <v>NGR lake sediment grab sample</v>
      </c>
      <c r="K4135" s="1" t="str">
        <f t="shared" si="694"/>
        <v>&lt;177 micron (NGR)</v>
      </c>
      <c r="L4135">
        <v>9</v>
      </c>
      <c r="M4135" t="s">
        <v>238</v>
      </c>
      <c r="N4135">
        <v>178</v>
      </c>
      <c r="O4135" t="s">
        <v>941</v>
      </c>
      <c r="P4135" t="s">
        <v>169</v>
      </c>
      <c r="Q4135" t="s">
        <v>131</v>
      </c>
      <c r="R4135" t="s">
        <v>78</v>
      </c>
      <c r="S4135" t="s">
        <v>202</v>
      </c>
      <c r="T4135" t="s">
        <v>40</v>
      </c>
      <c r="U4135" t="s">
        <v>13766</v>
      </c>
      <c r="V4135" t="s">
        <v>565</v>
      </c>
      <c r="W4135" t="s">
        <v>40</v>
      </c>
      <c r="X4135" t="s">
        <v>70</v>
      </c>
      <c r="Y4135" t="s">
        <v>39</v>
      </c>
      <c r="Z4135" t="s">
        <v>263</v>
      </c>
      <c r="AA4135" t="s">
        <v>214</v>
      </c>
      <c r="AB4135" t="s">
        <v>1192</v>
      </c>
      <c r="AC4135" t="s">
        <v>818</v>
      </c>
      <c r="AD4135" t="s">
        <v>6872</v>
      </c>
    </row>
    <row r="4136" spans="1:30" x14ac:dyDescent="0.3">
      <c r="A4136" t="s">
        <v>17174</v>
      </c>
      <c r="B4136" t="s">
        <v>17175</v>
      </c>
      <c r="C4136" s="1" t="str">
        <f t="shared" si="688"/>
        <v>21:0512</v>
      </c>
      <c r="D4136" s="1" t="str">
        <f t="shared" si="692"/>
        <v>21:0085</v>
      </c>
      <c r="E4136" t="s">
        <v>17176</v>
      </c>
      <c r="F4136" t="s">
        <v>17177</v>
      </c>
      <c r="H4136">
        <v>56.941702100000001</v>
      </c>
      <c r="I4136">
        <v>-100.3403411</v>
      </c>
      <c r="J4136" s="1" t="str">
        <f t="shared" si="693"/>
        <v>NGR lake sediment grab sample</v>
      </c>
      <c r="K4136" s="1" t="str">
        <f t="shared" si="694"/>
        <v>&lt;177 micron (NGR)</v>
      </c>
      <c r="L4136">
        <v>9</v>
      </c>
      <c r="M4136" t="s">
        <v>246</v>
      </c>
      <c r="N4136">
        <v>179</v>
      </c>
      <c r="O4136" t="s">
        <v>3754</v>
      </c>
      <c r="P4136" t="s">
        <v>35</v>
      </c>
      <c r="Q4136" t="s">
        <v>202</v>
      </c>
      <c r="R4136" t="s">
        <v>108</v>
      </c>
      <c r="S4136" t="s">
        <v>176</v>
      </c>
      <c r="T4136" t="s">
        <v>40</v>
      </c>
      <c r="U4136" t="s">
        <v>2166</v>
      </c>
      <c r="V4136" t="s">
        <v>339</v>
      </c>
      <c r="W4136" t="s">
        <v>40</v>
      </c>
      <c r="X4136" t="s">
        <v>339</v>
      </c>
      <c r="Y4136" t="s">
        <v>95</v>
      </c>
      <c r="Z4136" t="s">
        <v>337</v>
      </c>
      <c r="AA4136" t="s">
        <v>134</v>
      </c>
      <c r="AB4136" t="s">
        <v>79</v>
      </c>
      <c r="AC4136" t="s">
        <v>901</v>
      </c>
      <c r="AD4136" t="s">
        <v>3671</v>
      </c>
    </row>
    <row r="4137" spans="1:30" hidden="1" x14ac:dyDescent="0.3">
      <c r="A4137" t="s">
        <v>17178</v>
      </c>
      <c r="B4137" t="s">
        <v>17179</v>
      </c>
      <c r="C4137" s="1" t="str">
        <f t="shared" si="688"/>
        <v>21:0512</v>
      </c>
      <c r="D4137" s="1" t="str">
        <f>HYPERLINK("http://geochem.nrcan.gc.ca/cdogs/content/svy/svy_e.htm", "")</f>
        <v/>
      </c>
      <c r="G4137" s="1" t="str">
        <f>HYPERLINK("http://geochem.nrcan.gc.ca/cdogs/content/cr_/cr_00060_e.htm", "60")</f>
        <v>60</v>
      </c>
      <c r="J4137" t="s">
        <v>161</v>
      </c>
      <c r="K4137" t="s">
        <v>162</v>
      </c>
      <c r="L4137">
        <v>9</v>
      </c>
      <c r="M4137" t="s">
        <v>163</v>
      </c>
      <c r="N4137">
        <v>180</v>
      </c>
      <c r="O4137" t="s">
        <v>143</v>
      </c>
      <c r="P4137" t="s">
        <v>256</v>
      </c>
      <c r="Q4137" t="s">
        <v>37</v>
      </c>
      <c r="R4137" t="s">
        <v>36</v>
      </c>
      <c r="S4137" t="s">
        <v>68</v>
      </c>
      <c r="T4137" t="s">
        <v>40</v>
      </c>
      <c r="U4137" t="s">
        <v>6219</v>
      </c>
      <c r="V4137" t="s">
        <v>284</v>
      </c>
      <c r="W4137" t="s">
        <v>40</v>
      </c>
      <c r="X4137" t="s">
        <v>339</v>
      </c>
      <c r="Y4137" t="s">
        <v>37</v>
      </c>
      <c r="Z4137" t="s">
        <v>134</v>
      </c>
      <c r="AA4137" t="s">
        <v>135</v>
      </c>
      <c r="AB4137" t="s">
        <v>145</v>
      </c>
      <c r="AC4137" t="s">
        <v>1049</v>
      </c>
      <c r="AD4137" t="s">
        <v>1885</v>
      </c>
    </row>
    <row r="4138" spans="1:30" x14ac:dyDescent="0.3">
      <c r="A4138" t="s">
        <v>17180</v>
      </c>
      <c r="B4138" t="s">
        <v>17181</v>
      </c>
      <c r="C4138" s="1" t="str">
        <f t="shared" si="688"/>
        <v>21:0512</v>
      </c>
      <c r="D4138" s="1" t="str">
        <f t="shared" ref="D4138:D4149" si="695">HYPERLINK("http://geochem.nrcan.gc.ca/cdogs/content/svy/svy210085_e.htm", "21:0085")</f>
        <v>21:0085</v>
      </c>
      <c r="E4138" t="s">
        <v>17182</v>
      </c>
      <c r="F4138" t="s">
        <v>17183</v>
      </c>
      <c r="H4138">
        <v>56.995586400000001</v>
      </c>
      <c r="I4138">
        <v>-100.1229395</v>
      </c>
      <c r="J4138" s="1" t="str">
        <f t="shared" ref="J4138:J4149" si="696">HYPERLINK("http://geochem.nrcan.gc.ca/cdogs/content/kwd/kwd020027_e.htm", "NGR lake sediment grab sample")</f>
        <v>NGR lake sediment grab sample</v>
      </c>
      <c r="K4138" s="1" t="str">
        <f t="shared" ref="K4138:K4149" si="697">HYPERLINK("http://geochem.nrcan.gc.ca/cdogs/content/kwd/kwd080006_e.htm", "&lt;177 micron (NGR)")</f>
        <v>&lt;177 micron (NGR)</v>
      </c>
      <c r="L4138">
        <v>10</v>
      </c>
      <c r="M4138" t="s">
        <v>34</v>
      </c>
      <c r="N4138">
        <v>181</v>
      </c>
      <c r="O4138" t="s">
        <v>56</v>
      </c>
      <c r="P4138" t="s">
        <v>67</v>
      </c>
      <c r="Q4138" t="s">
        <v>68</v>
      </c>
      <c r="R4138" t="s">
        <v>247</v>
      </c>
      <c r="S4138" t="s">
        <v>153</v>
      </c>
      <c r="T4138" t="s">
        <v>40</v>
      </c>
      <c r="U4138" t="s">
        <v>9305</v>
      </c>
      <c r="V4138" t="s">
        <v>935</v>
      </c>
      <c r="W4138" t="s">
        <v>40</v>
      </c>
      <c r="X4138" t="s">
        <v>70</v>
      </c>
      <c r="Y4138" t="s">
        <v>95</v>
      </c>
      <c r="Z4138" t="s">
        <v>204</v>
      </c>
      <c r="AA4138" t="s">
        <v>214</v>
      </c>
      <c r="AB4138" t="s">
        <v>1182</v>
      </c>
      <c r="AC4138" t="s">
        <v>339</v>
      </c>
      <c r="AD4138" t="s">
        <v>880</v>
      </c>
    </row>
    <row r="4139" spans="1:30" x14ac:dyDescent="0.3">
      <c r="A4139" t="s">
        <v>17184</v>
      </c>
      <c r="B4139" t="s">
        <v>17185</v>
      </c>
      <c r="C4139" s="1" t="str">
        <f t="shared" si="688"/>
        <v>21:0512</v>
      </c>
      <c r="D4139" s="1" t="str">
        <f t="shared" si="695"/>
        <v>21:0085</v>
      </c>
      <c r="E4139" t="s">
        <v>17186</v>
      </c>
      <c r="F4139" t="s">
        <v>17187</v>
      </c>
      <c r="H4139">
        <v>56.987006399999999</v>
      </c>
      <c r="I4139">
        <v>-100.16035119999999</v>
      </c>
      <c r="J4139" s="1" t="str">
        <f t="shared" si="696"/>
        <v>NGR lake sediment grab sample</v>
      </c>
      <c r="K4139" s="1" t="str">
        <f t="shared" si="697"/>
        <v>&lt;177 micron (NGR)</v>
      </c>
      <c r="L4139">
        <v>10</v>
      </c>
      <c r="M4139" t="s">
        <v>76</v>
      </c>
      <c r="N4139">
        <v>182</v>
      </c>
      <c r="O4139" t="s">
        <v>135</v>
      </c>
      <c r="P4139" t="s">
        <v>67</v>
      </c>
      <c r="Q4139" t="s">
        <v>136</v>
      </c>
      <c r="R4139" t="s">
        <v>169</v>
      </c>
      <c r="S4139" t="s">
        <v>131</v>
      </c>
      <c r="T4139" t="s">
        <v>40</v>
      </c>
      <c r="U4139" t="s">
        <v>14374</v>
      </c>
      <c r="V4139" t="s">
        <v>224</v>
      </c>
      <c r="W4139" t="s">
        <v>40</v>
      </c>
      <c r="X4139" t="s">
        <v>39</v>
      </c>
      <c r="Y4139" t="s">
        <v>95</v>
      </c>
      <c r="Z4139" t="s">
        <v>134</v>
      </c>
      <c r="AA4139" t="s">
        <v>67</v>
      </c>
      <c r="AB4139" t="s">
        <v>590</v>
      </c>
      <c r="AC4139" t="s">
        <v>1503</v>
      </c>
      <c r="AD4139" t="s">
        <v>2166</v>
      </c>
    </row>
    <row r="4140" spans="1:30" x14ac:dyDescent="0.3">
      <c r="A4140" t="s">
        <v>17188</v>
      </c>
      <c r="B4140" t="s">
        <v>17189</v>
      </c>
      <c r="C4140" s="1" t="str">
        <f t="shared" si="688"/>
        <v>21:0512</v>
      </c>
      <c r="D4140" s="1" t="str">
        <f t="shared" si="695"/>
        <v>21:0085</v>
      </c>
      <c r="E4140" t="s">
        <v>17182</v>
      </c>
      <c r="F4140" t="s">
        <v>17190</v>
      </c>
      <c r="H4140">
        <v>56.995586400000001</v>
      </c>
      <c r="I4140">
        <v>-100.1229395</v>
      </c>
      <c r="J4140" s="1" t="str">
        <f t="shared" si="696"/>
        <v>NGR lake sediment grab sample</v>
      </c>
      <c r="K4140" s="1" t="str">
        <f t="shared" si="697"/>
        <v>&lt;177 micron (NGR)</v>
      </c>
      <c r="L4140">
        <v>10</v>
      </c>
      <c r="M4140" t="s">
        <v>52</v>
      </c>
      <c r="N4140">
        <v>183</v>
      </c>
      <c r="O4140" t="s">
        <v>810</v>
      </c>
      <c r="P4140" t="s">
        <v>36</v>
      </c>
      <c r="Q4140" t="s">
        <v>38</v>
      </c>
      <c r="R4140" t="s">
        <v>276</v>
      </c>
      <c r="S4140" t="s">
        <v>153</v>
      </c>
      <c r="T4140" t="s">
        <v>40</v>
      </c>
      <c r="U4140" t="s">
        <v>170</v>
      </c>
      <c r="V4140" t="s">
        <v>677</v>
      </c>
      <c r="W4140" t="s">
        <v>40</v>
      </c>
      <c r="X4140" t="s">
        <v>70</v>
      </c>
      <c r="Y4140" t="s">
        <v>95</v>
      </c>
      <c r="Z4140" t="s">
        <v>204</v>
      </c>
      <c r="AA4140" t="s">
        <v>214</v>
      </c>
      <c r="AB4140" t="s">
        <v>2747</v>
      </c>
      <c r="AC4140" t="s">
        <v>293</v>
      </c>
      <c r="AD4140" t="s">
        <v>880</v>
      </c>
    </row>
    <row r="4141" spans="1:30" x14ac:dyDescent="0.3">
      <c r="A4141" t="s">
        <v>17191</v>
      </c>
      <c r="B4141" t="s">
        <v>17192</v>
      </c>
      <c r="C4141" s="1" t="str">
        <f t="shared" si="688"/>
        <v>21:0512</v>
      </c>
      <c r="D4141" s="1" t="str">
        <f t="shared" si="695"/>
        <v>21:0085</v>
      </c>
      <c r="E4141" t="s">
        <v>17182</v>
      </c>
      <c r="F4141" t="s">
        <v>17193</v>
      </c>
      <c r="H4141">
        <v>56.995586400000001</v>
      </c>
      <c r="I4141">
        <v>-100.1229395</v>
      </c>
      <c r="J4141" s="1" t="str">
        <f t="shared" si="696"/>
        <v>NGR lake sediment grab sample</v>
      </c>
      <c r="K4141" s="1" t="str">
        <f t="shared" si="697"/>
        <v>&lt;177 micron (NGR)</v>
      </c>
      <c r="L4141">
        <v>10</v>
      </c>
      <c r="M4141" t="s">
        <v>65</v>
      </c>
      <c r="N4141">
        <v>184</v>
      </c>
      <c r="O4141" t="s">
        <v>45</v>
      </c>
      <c r="P4141" t="s">
        <v>54</v>
      </c>
      <c r="Q4141" t="s">
        <v>38</v>
      </c>
      <c r="R4141" t="s">
        <v>134</v>
      </c>
      <c r="S4141" t="s">
        <v>153</v>
      </c>
      <c r="T4141" t="s">
        <v>40</v>
      </c>
      <c r="U4141" t="s">
        <v>1477</v>
      </c>
      <c r="V4141" t="s">
        <v>85</v>
      </c>
      <c r="W4141" t="s">
        <v>40</v>
      </c>
      <c r="X4141" t="s">
        <v>179</v>
      </c>
      <c r="Y4141" t="s">
        <v>95</v>
      </c>
      <c r="Z4141" t="s">
        <v>35</v>
      </c>
      <c r="AA4141" t="s">
        <v>214</v>
      </c>
      <c r="AB4141" t="s">
        <v>2747</v>
      </c>
      <c r="AC4141" t="s">
        <v>818</v>
      </c>
      <c r="AD4141" t="s">
        <v>1313</v>
      </c>
    </row>
    <row r="4142" spans="1:30" x14ac:dyDescent="0.3">
      <c r="A4142" t="s">
        <v>17194</v>
      </c>
      <c r="B4142" t="s">
        <v>17195</v>
      </c>
      <c r="C4142" s="1" t="str">
        <f t="shared" si="688"/>
        <v>21:0512</v>
      </c>
      <c r="D4142" s="1" t="str">
        <f t="shared" si="695"/>
        <v>21:0085</v>
      </c>
      <c r="E4142" t="s">
        <v>17196</v>
      </c>
      <c r="F4142" t="s">
        <v>17197</v>
      </c>
      <c r="H4142">
        <v>56.991586099999999</v>
      </c>
      <c r="I4142">
        <v>-100.06356630000001</v>
      </c>
      <c r="J4142" s="1" t="str">
        <f t="shared" si="696"/>
        <v>NGR lake sediment grab sample</v>
      </c>
      <c r="K4142" s="1" t="str">
        <f t="shared" si="697"/>
        <v>&lt;177 micron (NGR)</v>
      </c>
      <c r="L4142">
        <v>10</v>
      </c>
      <c r="M4142" t="s">
        <v>91</v>
      </c>
      <c r="N4142">
        <v>185</v>
      </c>
      <c r="O4142" t="s">
        <v>359</v>
      </c>
      <c r="P4142" t="s">
        <v>54</v>
      </c>
      <c r="Q4142" t="s">
        <v>55</v>
      </c>
      <c r="R4142" t="s">
        <v>36</v>
      </c>
      <c r="S4142" t="s">
        <v>68</v>
      </c>
      <c r="T4142" t="s">
        <v>40</v>
      </c>
      <c r="U4142" t="s">
        <v>86</v>
      </c>
      <c r="V4142" t="s">
        <v>60</v>
      </c>
      <c r="W4142" t="s">
        <v>40</v>
      </c>
      <c r="X4142" t="s">
        <v>70</v>
      </c>
      <c r="Y4142" t="s">
        <v>39</v>
      </c>
      <c r="Z4142" t="s">
        <v>67</v>
      </c>
      <c r="AA4142" t="s">
        <v>44</v>
      </c>
      <c r="AB4142" t="s">
        <v>1332</v>
      </c>
      <c r="AC4142" t="s">
        <v>39</v>
      </c>
      <c r="AD4142" t="s">
        <v>203</v>
      </c>
    </row>
    <row r="4143" spans="1:30" x14ac:dyDescent="0.3">
      <c r="A4143" t="s">
        <v>17198</v>
      </c>
      <c r="B4143" t="s">
        <v>17199</v>
      </c>
      <c r="C4143" s="1" t="str">
        <f t="shared" si="688"/>
        <v>21:0512</v>
      </c>
      <c r="D4143" s="1" t="str">
        <f t="shared" si="695"/>
        <v>21:0085</v>
      </c>
      <c r="E4143" t="s">
        <v>17200</v>
      </c>
      <c r="F4143" t="s">
        <v>17201</v>
      </c>
      <c r="H4143">
        <v>56.984347100000001</v>
      </c>
      <c r="I4143">
        <v>-100.0300201</v>
      </c>
      <c r="J4143" s="1" t="str">
        <f t="shared" si="696"/>
        <v>NGR lake sediment grab sample</v>
      </c>
      <c r="K4143" s="1" t="str">
        <f t="shared" si="697"/>
        <v>&lt;177 micron (NGR)</v>
      </c>
      <c r="L4143">
        <v>10</v>
      </c>
      <c r="M4143" t="s">
        <v>102</v>
      </c>
      <c r="N4143">
        <v>186</v>
      </c>
      <c r="O4143" t="s">
        <v>641</v>
      </c>
      <c r="P4143" t="s">
        <v>36</v>
      </c>
      <c r="Q4143" t="s">
        <v>131</v>
      </c>
      <c r="R4143" t="s">
        <v>377</v>
      </c>
      <c r="S4143" t="s">
        <v>92</v>
      </c>
      <c r="T4143" t="s">
        <v>40</v>
      </c>
      <c r="U4143" t="s">
        <v>1477</v>
      </c>
      <c r="V4143" t="s">
        <v>740</v>
      </c>
      <c r="W4143" t="s">
        <v>40</v>
      </c>
      <c r="X4143" t="s">
        <v>70</v>
      </c>
      <c r="Y4143" t="s">
        <v>39</v>
      </c>
      <c r="Z4143" t="s">
        <v>35</v>
      </c>
      <c r="AA4143" t="s">
        <v>135</v>
      </c>
      <c r="AB4143" t="s">
        <v>1489</v>
      </c>
      <c r="AC4143" t="s">
        <v>339</v>
      </c>
      <c r="AD4143" t="s">
        <v>4557</v>
      </c>
    </row>
    <row r="4144" spans="1:30" x14ac:dyDescent="0.3">
      <c r="A4144" t="s">
        <v>17202</v>
      </c>
      <c r="B4144" t="s">
        <v>17203</v>
      </c>
      <c r="C4144" s="1" t="str">
        <f t="shared" si="688"/>
        <v>21:0512</v>
      </c>
      <c r="D4144" s="1" t="str">
        <f t="shared" si="695"/>
        <v>21:0085</v>
      </c>
      <c r="E4144" t="s">
        <v>17204</v>
      </c>
      <c r="F4144" t="s">
        <v>17205</v>
      </c>
      <c r="H4144">
        <v>56.973553699999997</v>
      </c>
      <c r="I4144">
        <v>-100.0238489</v>
      </c>
      <c r="J4144" s="1" t="str">
        <f t="shared" si="696"/>
        <v>NGR lake sediment grab sample</v>
      </c>
      <c r="K4144" s="1" t="str">
        <f t="shared" si="697"/>
        <v>&lt;177 micron (NGR)</v>
      </c>
      <c r="L4144">
        <v>10</v>
      </c>
      <c r="M4144" t="s">
        <v>113</v>
      </c>
      <c r="N4144">
        <v>187</v>
      </c>
      <c r="O4144" t="s">
        <v>314</v>
      </c>
      <c r="P4144" t="s">
        <v>78</v>
      </c>
      <c r="Q4144" t="s">
        <v>131</v>
      </c>
      <c r="R4144" t="s">
        <v>204</v>
      </c>
      <c r="S4144" t="s">
        <v>185</v>
      </c>
      <c r="T4144" t="s">
        <v>40</v>
      </c>
      <c r="U4144" t="s">
        <v>14245</v>
      </c>
      <c r="V4144" t="s">
        <v>818</v>
      </c>
      <c r="W4144" t="s">
        <v>40</v>
      </c>
      <c r="X4144" t="s">
        <v>339</v>
      </c>
      <c r="Y4144" t="s">
        <v>95</v>
      </c>
      <c r="Z4144" t="s">
        <v>135</v>
      </c>
      <c r="AA4144" t="s">
        <v>135</v>
      </c>
      <c r="AB4144" t="s">
        <v>6994</v>
      </c>
      <c r="AC4144" t="s">
        <v>901</v>
      </c>
      <c r="AD4144" t="s">
        <v>7742</v>
      </c>
    </row>
    <row r="4145" spans="1:30" x14ac:dyDescent="0.3">
      <c r="A4145" t="s">
        <v>17206</v>
      </c>
      <c r="B4145" t="s">
        <v>17207</v>
      </c>
      <c r="C4145" s="1" t="str">
        <f t="shared" si="688"/>
        <v>21:0512</v>
      </c>
      <c r="D4145" s="1" t="str">
        <f t="shared" si="695"/>
        <v>21:0085</v>
      </c>
      <c r="E4145" t="s">
        <v>17208</v>
      </c>
      <c r="F4145" t="s">
        <v>17209</v>
      </c>
      <c r="H4145">
        <v>56.961452299999998</v>
      </c>
      <c r="I4145">
        <v>-100.07410369999999</v>
      </c>
      <c r="J4145" s="1" t="str">
        <f t="shared" si="696"/>
        <v>NGR lake sediment grab sample</v>
      </c>
      <c r="K4145" s="1" t="str">
        <f t="shared" si="697"/>
        <v>&lt;177 micron (NGR)</v>
      </c>
      <c r="L4145">
        <v>10</v>
      </c>
      <c r="M4145" t="s">
        <v>127</v>
      </c>
      <c r="N4145">
        <v>188</v>
      </c>
      <c r="O4145" t="s">
        <v>83</v>
      </c>
      <c r="P4145" t="s">
        <v>571</v>
      </c>
      <c r="Q4145" t="s">
        <v>202</v>
      </c>
      <c r="R4145" t="s">
        <v>576</v>
      </c>
      <c r="S4145" t="s">
        <v>54</v>
      </c>
      <c r="T4145" t="s">
        <v>40</v>
      </c>
      <c r="U4145" t="s">
        <v>2163</v>
      </c>
      <c r="V4145" t="s">
        <v>1402</v>
      </c>
      <c r="W4145" t="s">
        <v>40</v>
      </c>
      <c r="X4145" t="s">
        <v>339</v>
      </c>
      <c r="Y4145" t="s">
        <v>39</v>
      </c>
      <c r="Z4145" t="s">
        <v>337</v>
      </c>
      <c r="AA4145" t="s">
        <v>204</v>
      </c>
      <c r="AB4145" t="s">
        <v>830</v>
      </c>
      <c r="AC4145" t="s">
        <v>157</v>
      </c>
      <c r="AD4145" t="s">
        <v>859</v>
      </c>
    </row>
    <row r="4146" spans="1:30" x14ac:dyDescent="0.3">
      <c r="A4146" t="s">
        <v>17210</v>
      </c>
      <c r="B4146" t="s">
        <v>17211</v>
      </c>
      <c r="C4146" s="1" t="str">
        <f t="shared" si="688"/>
        <v>21:0512</v>
      </c>
      <c r="D4146" s="1" t="str">
        <f t="shared" si="695"/>
        <v>21:0085</v>
      </c>
      <c r="E4146" t="s">
        <v>17212</v>
      </c>
      <c r="F4146" t="s">
        <v>17213</v>
      </c>
      <c r="H4146">
        <v>56.9679237</v>
      </c>
      <c r="I4146">
        <v>-100.1047365</v>
      </c>
      <c r="J4146" s="1" t="str">
        <f t="shared" si="696"/>
        <v>NGR lake sediment grab sample</v>
      </c>
      <c r="K4146" s="1" t="str">
        <f t="shared" si="697"/>
        <v>&lt;177 micron (NGR)</v>
      </c>
      <c r="L4146">
        <v>10</v>
      </c>
      <c r="M4146" t="s">
        <v>142</v>
      </c>
      <c r="N4146">
        <v>189</v>
      </c>
      <c r="O4146" t="s">
        <v>3419</v>
      </c>
      <c r="P4146" t="s">
        <v>276</v>
      </c>
      <c r="Q4146" t="s">
        <v>153</v>
      </c>
      <c r="R4146" t="s">
        <v>329</v>
      </c>
      <c r="S4146" t="s">
        <v>193</v>
      </c>
      <c r="T4146" t="s">
        <v>40</v>
      </c>
      <c r="U4146" t="s">
        <v>1801</v>
      </c>
      <c r="V4146" t="s">
        <v>1402</v>
      </c>
      <c r="W4146" t="s">
        <v>40</v>
      </c>
      <c r="X4146" t="s">
        <v>39</v>
      </c>
      <c r="Y4146" t="s">
        <v>95</v>
      </c>
      <c r="Z4146" t="s">
        <v>214</v>
      </c>
      <c r="AA4146" t="s">
        <v>214</v>
      </c>
      <c r="AB4146" t="s">
        <v>4338</v>
      </c>
      <c r="AC4146" t="s">
        <v>136</v>
      </c>
      <c r="AD4146" t="s">
        <v>14433</v>
      </c>
    </row>
    <row r="4147" spans="1:30" x14ac:dyDescent="0.3">
      <c r="A4147" t="s">
        <v>17214</v>
      </c>
      <c r="B4147" t="s">
        <v>17215</v>
      </c>
      <c r="C4147" s="1" t="str">
        <f t="shared" si="688"/>
        <v>21:0512</v>
      </c>
      <c r="D4147" s="1" t="str">
        <f t="shared" si="695"/>
        <v>21:0085</v>
      </c>
      <c r="E4147" t="s">
        <v>17216</v>
      </c>
      <c r="F4147" t="s">
        <v>17217</v>
      </c>
      <c r="H4147">
        <v>56.959767900000003</v>
      </c>
      <c r="I4147">
        <v>-100.1365957</v>
      </c>
      <c r="J4147" s="1" t="str">
        <f t="shared" si="696"/>
        <v>NGR lake sediment grab sample</v>
      </c>
      <c r="K4147" s="1" t="str">
        <f t="shared" si="697"/>
        <v>&lt;177 micron (NGR)</v>
      </c>
      <c r="L4147">
        <v>10</v>
      </c>
      <c r="M4147" t="s">
        <v>150</v>
      </c>
      <c r="N4147">
        <v>190</v>
      </c>
      <c r="O4147" t="s">
        <v>56</v>
      </c>
      <c r="P4147" t="s">
        <v>232</v>
      </c>
      <c r="Q4147" t="s">
        <v>68</v>
      </c>
      <c r="R4147" t="s">
        <v>265</v>
      </c>
      <c r="S4147" t="s">
        <v>119</v>
      </c>
      <c r="T4147" t="s">
        <v>40</v>
      </c>
      <c r="U4147" t="s">
        <v>1242</v>
      </c>
      <c r="V4147" t="s">
        <v>884</v>
      </c>
      <c r="W4147" t="s">
        <v>40</v>
      </c>
      <c r="X4147" t="s">
        <v>70</v>
      </c>
      <c r="Y4147" t="s">
        <v>95</v>
      </c>
      <c r="Z4147" t="s">
        <v>204</v>
      </c>
      <c r="AA4147" t="s">
        <v>214</v>
      </c>
      <c r="AB4147" t="s">
        <v>559</v>
      </c>
      <c r="AC4147" t="s">
        <v>293</v>
      </c>
      <c r="AD4147" t="s">
        <v>4750</v>
      </c>
    </row>
    <row r="4148" spans="1:30" x14ac:dyDescent="0.3">
      <c r="A4148" t="s">
        <v>17218</v>
      </c>
      <c r="B4148" t="s">
        <v>17219</v>
      </c>
      <c r="C4148" s="1" t="str">
        <f t="shared" si="688"/>
        <v>21:0512</v>
      </c>
      <c r="D4148" s="1" t="str">
        <f t="shared" si="695"/>
        <v>21:0085</v>
      </c>
      <c r="E4148" t="s">
        <v>17220</v>
      </c>
      <c r="F4148" t="s">
        <v>17221</v>
      </c>
      <c r="H4148">
        <v>56.9394402</v>
      </c>
      <c r="I4148">
        <v>-100.1605981</v>
      </c>
      <c r="J4148" s="1" t="str">
        <f t="shared" si="696"/>
        <v>NGR lake sediment grab sample</v>
      </c>
      <c r="K4148" s="1" t="str">
        <f t="shared" si="697"/>
        <v>&lt;177 micron (NGR)</v>
      </c>
      <c r="L4148">
        <v>10</v>
      </c>
      <c r="M4148" t="s">
        <v>175</v>
      </c>
      <c r="N4148">
        <v>191</v>
      </c>
      <c r="O4148" t="s">
        <v>3754</v>
      </c>
      <c r="P4148" t="s">
        <v>414</v>
      </c>
      <c r="Q4148" t="s">
        <v>92</v>
      </c>
      <c r="R4148" t="s">
        <v>571</v>
      </c>
      <c r="S4148" t="s">
        <v>176</v>
      </c>
      <c r="T4148" t="s">
        <v>40</v>
      </c>
      <c r="U4148" t="s">
        <v>308</v>
      </c>
      <c r="V4148" t="s">
        <v>818</v>
      </c>
      <c r="W4148" t="s">
        <v>40</v>
      </c>
      <c r="X4148" t="s">
        <v>39</v>
      </c>
      <c r="Y4148" t="s">
        <v>95</v>
      </c>
      <c r="Z4148" t="s">
        <v>135</v>
      </c>
      <c r="AA4148" t="s">
        <v>214</v>
      </c>
      <c r="AB4148" t="s">
        <v>176</v>
      </c>
      <c r="AC4148" t="s">
        <v>353</v>
      </c>
      <c r="AD4148" t="s">
        <v>5111</v>
      </c>
    </row>
    <row r="4149" spans="1:30" x14ac:dyDescent="0.3">
      <c r="A4149" t="s">
        <v>17222</v>
      </c>
      <c r="B4149" t="s">
        <v>17223</v>
      </c>
      <c r="C4149" s="1" t="str">
        <f t="shared" si="688"/>
        <v>21:0512</v>
      </c>
      <c r="D4149" s="1" t="str">
        <f t="shared" si="695"/>
        <v>21:0085</v>
      </c>
      <c r="E4149" t="s">
        <v>17224</v>
      </c>
      <c r="F4149" t="s">
        <v>17225</v>
      </c>
      <c r="H4149">
        <v>56.930872600000001</v>
      </c>
      <c r="I4149">
        <v>-100.1076989</v>
      </c>
      <c r="J4149" s="1" t="str">
        <f t="shared" si="696"/>
        <v>NGR lake sediment grab sample</v>
      </c>
      <c r="K4149" s="1" t="str">
        <f t="shared" si="697"/>
        <v>&lt;177 micron (NGR)</v>
      </c>
      <c r="L4149">
        <v>10</v>
      </c>
      <c r="M4149" t="s">
        <v>184</v>
      </c>
      <c r="N4149">
        <v>192</v>
      </c>
      <c r="O4149" t="s">
        <v>2781</v>
      </c>
      <c r="P4149" t="s">
        <v>152</v>
      </c>
      <c r="Q4149" t="s">
        <v>55</v>
      </c>
      <c r="R4149" t="s">
        <v>276</v>
      </c>
      <c r="S4149" t="s">
        <v>202</v>
      </c>
      <c r="T4149" t="s">
        <v>40</v>
      </c>
      <c r="U4149" t="s">
        <v>137</v>
      </c>
      <c r="V4149" t="s">
        <v>947</v>
      </c>
      <c r="W4149" t="s">
        <v>194</v>
      </c>
      <c r="X4149" t="s">
        <v>179</v>
      </c>
      <c r="Y4149" t="s">
        <v>39</v>
      </c>
      <c r="Z4149" t="s">
        <v>35</v>
      </c>
      <c r="AA4149" t="s">
        <v>314</v>
      </c>
      <c r="AB4149" t="s">
        <v>1788</v>
      </c>
      <c r="AC4149" t="s">
        <v>55</v>
      </c>
      <c r="AD4149" t="s">
        <v>480</v>
      </c>
    </row>
    <row r="4150" spans="1:30" hidden="1" x14ac:dyDescent="0.3">
      <c r="A4150" t="s">
        <v>17226</v>
      </c>
      <c r="B4150" t="s">
        <v>17227</v>
      </c>
      <c r="C4150" s="1" t="str">
        <f t="shared" ref="C4150:C4213" si="698">HYPERLINK("http://geochem.nrcan.gc.ca/cdogs/content/bdl/bdl210512_e.htm", "21:0512")</f>
        <v>21:0512</v>
      </c>
      <c r="D4150" s="1" t="str">
        <f>HYPERLINK("http://geochem.nrcan.gc.ca/cdogs/content/svy/svy_e.htm", "")</f>
        <v/>
      </c>
      <c r="G4150" s="1" t="str">
        <f>HYPERLINK("http://geochem.nrcan.gc.ca/cdogs/content/cr_/cr_00055_e.htm", "55")</f>
        <v>55</v>
      </c>
      <c r="J4150" t="s">
        <v>161</v>
      </c>
      <c r="K4150" t="s">
        <v>162</v>
      </c>
      <c r="L4150">
        <v>10</v>
      </c>
      <c r="M4150" t="s">
        <v>163</v>
      </c>
      <c r="N4150">
        <v>193</v>
      </c>
      <c r="O4150" t="s">
        <v>510</v>
      </c>
      <c r="P4150" t="s">
        <v>36</v>
      </c>
      <c r="Q4150" t="s">
        <v>55</v>
      </c>
      <c r="R4150" t="s">
        <v>54</v>
      </c>
      <c r="S4150" t="s">
        <v>68</v>
      </c>
      <c r="T4150" t="s">
        <v>40</v>
      </c>
      <c r="U4150" t="s">
        <v>2632</v>
      </c>
      <c r="V4150" t="s">
        <v>284</v>
      </c>
      <c r="W4150" t="s">
        <v>117</v>
      </c>
      <c r="X4150" t="s">
        <v>39</v>
      </c>
      <c r="Y4150" t="s">
        <v>55</v>
      </c>
      <c r="Z4150" t="s">
        <v>134</v>
      </c>
      <c r="AA4150" t="s">
        <v>58</v>
      </c>
      <c r="AB4150" t="s">
        <v>204</v>
      </c>
      <c r="AC4150" t="s">
        <v>371</v>
      </c>
      <c r="AD4150" t="s">
        <v>1448</v>
      </c>
    </row>
    <row r="4151" spans="1:30" x14ac:dyDescent="0.3">
      <c r="A4151" t="s">
        <v>17228</v>
      </c>
      <c r="B4151" t="s">
        <v>17229</v>
      </c>
      <c r="C4151" s="1" t="str">
        <f t="shared" si="698"/>
        <v>21:0512</v>
      </c>
      <c r="D4151" s="1" t="str">
        <f t="shared" ref="D4151:D4169" si="699">HYPERLINK("http://geochem.nrcan.gc.ca/cdogs/content/svy/svy210085_e.htm", "21:0085")</f>
        <v>21:0085</v>
      </c>
      <c r="E4151" t="s">
        <v>17230</v>
      </c>
      <c r="F4151" t="s">
        <v>17231</v>
      </c>
      <c r="H4151">
        <v>56.941424699999999</v>
      </c>
      <c r="I4151">
        <v>-100.06902359999999</v>
      </c>
      <c r="J4151" s="1" t="str">
        <f t="shared" ref="J4151:J4169" si="700">HYPERLINK("http://geochem.nrcan.gc.ca/cdogs/content/kwd/kwd020027_e.htm", "NGR lake sediment grab sample")</f>
        <v>NGR lake sediment grab sample</v>
      </c>
      <c r="K4151" s="1" t="str">
        <f t="shared" ref="K4151:K4169" si="701">HYPERLINK("http://geochem.nrcan.gc.ca/cdogs/content/kwd/kwd080006_e.htm", "&lt;177 micron (NGR)")</f>
        <v>&lt;177 micron (NGR)</v>
      </c>
      <c r="L4151">
        <v>10</v>
      </c>
      <c r="M4151" t="s">
        <v>191</v>
      </c>
      <c r="N4151">
        <v>194</v>
      </c>
      <c r="O4151" t="s">
        <v>1464</v>
      </c>
      <c r="P4151" t="s">
        <v>270</v>
      </c>
      <c r="Q4151" t="s">
        <v>38</v>
      </c>
      <c r="R4151" t="s">
        <v>53</v>
      </c>
      <c r="S4151" t="s">
        <v>54</v>
      </c>
      <c r="T4151" t="s">
        <v>40</v>
      </c>
      <c r="U4151" t="s">
        <v>370</v>
      </c>
      <c r="V4151" t="s">
        <v>353</v>
      </c>
      <c r="W4151" t="s">
        <v>40</v>
      </c>
      <c r="X4151" t="s">
        <v>39</v>
      </c>
      <c r="Y4151" t="s">
        <v>39</v>
      </c>
      <c r="Z4151" t="s">
        <v>214</v>
      </c>
      <c r="AA4151" t="s">
        <v>258</v>
      </c>
      <c r="AB4151" t="s">
        <v>1720</v>
      </c>
      <c r="AC4151" t="s">
        <v>37</v>
      </c>
      <c r="AD4151" t="s">
        <v>4557</v>
      </c>
    </row>
    <row r="4152" spans="1:30" x14ac:dyDescent="0.3">
      <c r="A4152" t="s">
        <v>17232</v>
      </c>
      <c r="B4152" t="s">
        <v>17233</v>
      </c>
      <c r="C4152" s="1" t="str">
        <f t="shared" si="698"/>
        <v>21:0512</v>
      </c>
      <c r="D4152" s="1" t="str">
        <f t="shared" si="699"/>
        <v>21:0085</v>
      </c>
      <c r="E4152" t="s">
        <v>17234</v>
      </c>
      <c r="F4152" t="s">
        <v>17235</v>
      </c>
      <c r="H4152">
        <v>56.9232175</v>
      </c>
      <c r="I4152">
        <v>-100.0079621</v>
      </c>
      <c r="J4152" s="1" t="str">
        <f t="shared" si="700"/>
        <v>NGR lake sediment grab sample</v>
      </c>
      <c r="K4152" s="1" t="str">
        <f t="shared" si="701"/>
        <v>&lt;177 micron (NGR)</v>
      </c>
      <c r="L4152">
        <v>10</v>
      </c>
      <c r="M4152" t="s">
        <v>201</v>
      </c>
      <c r="N4152">
        <v>195</v>
      </c>
      <c r="O4152" t="s">
        <v>676</v>
      </c>
      <c r="P4152" t="s">
        <v>169</v>
      </c>
      <c r="Q4152" t="s">
        <v>55</v>
      </c>
      <c r="R4152" t="s">
        <v>377</v>
      </c>
      <c r="S4152" t="s">
        <v>79</v>
      </c>
      <c r="T4152" t="s">
        <v>40</v>
      </c>
      <c r="U4152" t="s">
        <v>4993</v>
      </c>
      <c r="V4152" t="s">
        <v>596</v>
      </c>
      <c r="W4152" t="s">
        <v>40</v>
      </c>
      <c r="X4152" t="s">
        <v>70</v>
      </c>
      <c r="Y4152" t="s">
        <v>95</v>
      </c>
      <c r="Z4152" t="s">
        <v>134</v>
      </c>
      <c r="AA4152" t="s">
        <v>214</v>
      </c>
      <c r="AB4152" t="s">
        <v>8655</v>
      </c>
      <c r="AC4152" t="s">
        <v>1503</v>
      </c>
      <c r="AD4152" t="s">
        <v>1060</v>
      </c>
    </row>
    <row r="4153" spans="1:30" x14ac:dyDescent="0.3">
      <c r="A4153" t="s">
        <v>17236</v>
      </c>
      <c r="B4153" t="s">
        <v>17237</v>
      </c>
      <c r="C4153" s="1" t="str">
        <f t="shared" si="698"/>
        <v>21:0512</v>
      </c>
      <c r="D4153" s="1" t="str">
        <f t="shared" si="699"/>
        <v>21:0085</v>
      </c>
      <c r="E4153" t="s">
        <v>17238</v>
      </c>
      <c r="F4153" t="s">
        <v>17239</v>
      </c>
      <c r="H4153">
        <v>56.927393500000001</v>
      </c>
      <c r="I4153">
        <v>-100.0225502</v>
      </c>
      <c r="J4153" s="1" t="str">
        <f t="shared" si="700"/>
        <v>NGR lake sediment grab sample</v>
      </c>
      <c r="K4153" s="1" t="str">
        <f t="shared" si="701"/>
        <v>&lt;177 micron (NGR)</v>
      </c>
      <c r="L4153">
        <v>10</v>
      </c>
      <c r="M4153" t="s">
        <v>210</v>
      </c>
      <c r="N4153">
        <v>196</v>
      </c>
      <c r="O4153" t="s">
        <v>2590</v>
      </c>
      <c r="P4153" t="s">
        <v>256</v>
      </c>
      <c r="Q4153" t="s">
        <v>37</v>
      </c>
      <c r="R4153" t="s">
        <v>134</v>
      </c>
      <c r="S4153" t="s">
        <v>153</v>
      </c>
      <c r="T4153" t="s">
        <v>40</v>
      </c>
      <c r="U4153" t="s">
        <v>1920</v>
      </c>
      <c r="V4153" t="s">
        <v>947</v>
      </c>
      <c r="W4153" t="s">
        <v>40</v>
      </c>
      <c r="X4153" t="s">
        <v>70</v>
      </c>
      <c r="Y4153" t="s">
        <v>95</v>
      </c>
      <c r="Z4153" t="s">
        <v>204</v>
      </c>
      <c r="AA4153" t="s">
        <v>214</v>
      </c>
      <c r="AB4153" t="s">
        <v>519</v>
      </c>
      <c r="AC4153" t="s">
        <v>55</v>
      </c>
      <c r="AD4153" t="s">
        <v>1384</v>
      </c>
    </row>
    <row r="4154" spans="1:30" x14ac:dyDescent="0.3">
      <c r="A4154" t="s">
        <v>17240</v>
      </c>
      <c r="B4154" t="s">
        <v>17241</v>
      </c>
      <c r="C4154" s="1" t="str">
        <f t="shared" si="698"/>
        <v>21:0512</v>
      </c>
      <c r="D4154" s="1" t="str">
        <f t="shared" si="699"/>
        <v>21:0085</v>
      </c>
      <c r="E4154" t="s">
        <v>17242</v>
      </c>
      <c r="F4154" t="s">
        <v>17243</v>
      </c>
      <c r="H4154">
        <v>56.908609800000001</v>
      </c>
      <c r="I4154">
        <v>-100.0788742</v>
      </c>
      <c r="J4154" s="1" t="str">
        <f t="shared" si="700"/>
        <v>NGR lake sediment grab sample</v>
      </c>
      <c r="K4154" s="1" t="str">
        <f t="shared" si="701"/>
        <v>&lt;177 micron (NGR)</v>
      </c>
      <c r="L4154">
        <v>10</v>
      </c>
      <c r="M4154" t="s">
        <v>221</v>
      </c>
      <c r="N4154">
        <v>197</v>
      </c>
      <c r="O4154" t="s">
        <v>1900</v>
      </c>
      <c r="P4154" t="s">
        <v>232</v>
      </c>
      <c r="Q4154" t="s">
        <v>55</v>
      </c>
      <c r="R4154" t="s">
        <v>169</v>
      </c>
      <c r="S4154" t="s">
        <v>131</v>
      </c>
      <c r="T4154" t="s">
        <v>40</v>
      </c>
      <c r="U4154" t="s">
        <v>7782</v>
      </c>
      <c r="V4154" t="s">
        <v>42</v>
      </c>
      <c r="W4154" t="s">
        <v>117</v>
      </c>
      <c r="X4154" t="s">
        <v>179</v>
      </c>
      <c r="Y4154" t="s">
        <v>39</v>
      </c>
      <c r="Z4154" t="s">
        <v>164</v>
      </c>
      <c r="AA4154" t="s">
        <v>44</v>
      </c>
      <c r="AB4154" t="s">
        <v>270</v>
      </c>
      <c r="AC4154" t="s">
        <v>565</v>
      </c>
      <c r="AD4154" t="s">
        <v>71</v>
      </c>
    </row>
    <row r="4155" spans="1:30" x14ac:dyDescent="0.3">
      <c r="A4155" t="s">
        <v>17244</v>
      </c>
      <c r="B4155" t="s">
        <v>17245</v>
      </c>
      <c r="C4155" s="1" t="str">
        <f t="shared" si="698"/>
        <v>21:0512</v>
      </c>
      <c r="D4155" s="1" t="str">
        <f t="shared" si="699"/>
        <v>21:0085</v>
      </c>
      <c r="E4155" t="s">
        <v>17246</v>
      </c>
      <c r="F4155" t="s">
        <v>17247</v>
      </c>
      <c r="H4155">
        <v>56.918974200000001</v>
      </c>
      <c r="I4155">
        <v>-100.112077</v>
      </c>
      <c r="J4155" s="1" t="str">
        <f t="shared" si="700"/>
        <v>NGR lake sediment grab sample</v>
      </c>
      <c r="K4155" s="1" t="str">
        <f t="shared" si="701"/>
        <v>&lt;177 micron (NGR)</v>
      </c>
      <c r="L4155">
        <v>10</v>
      </c>
      <c r="M4155" t="s">
        <v>230</v>
      </c>
      <c r="N4155">
        <v>198</v>
      </c>
      <c r="O4155" t="s">
        <v>45</v>
      </c>
      <c r="P4155" t="s">
        <v>263</v>
      </c>
      <c r="Q4155" t="s">
        <v>37</v>
      </c>
      <c r="R4155" t="s">
        <v>145</v>
      </c>
      <c r="S4155" t="s">
        <v>153</v>
      </c>
      <c r="T4155" t="s">
        <v>40</v>
      </c>
      <c r="U4155" t="s">
        <v>1901</v>
      </c>
      <c r="V4155" t="s">
        <v>94</v>
      </c>
      <c r="W4155" t="s">
        <v>649</v>
      </c>
      <c r="X4155" t="s">
        <v>179</v>
      </c>
      <c r="Y4155" t="s">
        <v>39</v>
      </c>
      <c r="Z4155" t="s">
        <v>164</v>
      </c>
      <c r="AA4155" t="s">
        <v>44</v>
      </c>
      <c r="AB4155" t="s">
        <v>2845</v>
      </c>
      <c r="AC4155" t="s">
        <v>39</v>
      </c>
      <c r="AD4155" t="s">
        <v>71</v>
      </c>
    </row>
    <row r="4156" spans="1:30" x14ac:dyDescent="0.3">
      <c r="A4156" t="s">
        <v>17248</v>
      </c>
      <c r="B4156" t="s">
        <v>17249</v>
      </c>
      <c r="C4156" s="1" t="str">
        <f t="shared" si="698"/>
        <v>21:0512</v>
      </c>
      <c r="D4156" s="1" t="str">
        <f t="shared" si="699"/>
        <v>21:0085</v>
      </c>
      <c r="E4156" t="s">
        <v>17250</v>
      </c>
      <c r="F4156" t="s">
        <v>17251</v>
      </c>
      <c r="H4156">
        <v>56.909037699999999</v>
      </c>
      <c r="I4156">
        <v>-100.158537</v>
      </c>
      <c r="J4156" s="1" t="str">
        <f t="shared" si="700"/>
        <v>NGR lake sediment grab sample</v>
      </c>
      <c r="K4156" s="1" t="str">
        <f t="shared" si="701"/>
        <v>&lt;177 micron (NGR)</v>
      </c>
      <c r="L4156">
        <v>10</v>
      </c>
      <c r="M4156" t="s">
        <v>238</v>
      </c>
      <c r="N4156">
        <v>199</v>
      </c>
      <c r="O4156" t="s">
        <v>1019</v>
      </c>
      <c r="P4156" t="s">
        <v>164</v>
      </c>
      <c r="Q4156" t="s">
        <v>131</v>
      </c>
      <c r="R4156" t="s">
        <v>247</v>
      </c>
      <c r="S4156" t="s">
        <v>79</v>
      </c>
      <c r="T4156" t="s">
        <v>40</v>
      </c>
      <c r="U4156" t="s">
        <v>17252</v>
      </c>
      <c r="V4156" t="s">
        <v>714</v>
      </c>
      <c r="W4156" t="s">
        <v>40</v>
      </c>
      <c r="X4156" t="s">
        <v>339</v>
      </c>
      <c r="Y4156" t="s">
        <v>95</v>
      </c>
      <c r="Z4156" t="s">
        <v>204</v>
      </c>
      <c r="AA4156" t="s">
        <v>134</v>
      </c>
      <c r="AB4156" t="s">
        <v>352</v>
      </c>
      <c r="AC4156" t="s">
        <v>2271</v>
      </c>
      <c r="AD4156" t="s">
        <v>2471</v>
      </c>
    </row>
    <row r="4157" spans="1:30" x14ac:dyDescent="0.3">
      <c r="A4157" t="s">
        <v>17253</v>
      </c>
      <c r="B4157" t="s">
        <v>17254</v>
      </c>
      <c r="C4157" s="1" t="str">
        <f t="shared" si="698"/>
        <v>21:0512</v>
      </c>
      <c r="D4157" s="1" t="str">
        <f t="shared" si="699"/>
        <v>21:0085</v>
      </c>
      <c r="E4157" t="s">
        <v>17255</v>
      </c>
      <c r="F4157" t="s">
        <v>17256</v>
      </c>
      <c r="H4157">
        <v>56.926146799999998</v>
      </c>
      <c r="I4157">
        <v>-100.1793921</v>
      </c>
      <c r="J4157" s="1" t="str">
        <f t="shared" si="700"/>
        <v>NGR lake sediment grab sample</v>
      </c>
      <c r="K4157" s="1" t="str">
        <f t="shared" si="701"/>
        <v>&lt;177 micron (NGR)</v>
      </c>
      <c r="L4157">
        <v>10</v>
      </c>
      <c r="M4157" t="s">
        <v>246</v>
      </c>
      <c r="N4157">
        <v>200</v>
      </c>
      <c r="O4157" t="s">
        <v>152</v>
      </c>
      <c r="P4157" t="s">
        <v>247</v>
      </c>
      <c r="Q4157" t="s">
        <v>131</v>
      </c>
      <c r="R4157" t="s">
        <v>78</v>
      </c>
      <c r="S4157" t="s">
        <v>79</v>
      </c>
      <c r="T4157" t="s">
        <v>40</v>
      </c>
      <c r="U4157" t="s">
        <v>1627</v>
      </c>
      <c r="V4157" t="s">
        <v>935</v>
      </c>
      <c r="W4157" t="s">
        <v>40</v>
      </c>
      <c r="X4157" t="s">
        <v>339</v>
      </c>
      <c r="Y4157" t="s">
        <v>95</v>
      </c>
      <c r="Z4157" t="s">
        <v>263</v>
      </c>
      <c r="AA4157" t="s">
        <v>134</v>
      </c>
      <c r="AB4157" t="s">
        <v>1044</v>
      </c>
      <c r="AC4157" t="s">
        <v>2271</v>
      </c>
      <c r="AD4157" t="s">
        <v>832</v>
      </c>
    </row>
    <row r="4158" spans="1:30" x14ac:dyDescent="0.3">
      <c r="A4158" t="s">
        <v>17257</v>
      </c>
      <c r="B4158" t="s">
        <v>17258</v>
      </c>
      <c r="C4158" s="1" t="str">
        <f t="shared" si="698"/>
        <v>21:0512</v>
      </c>
      <c r="D4158" s="1" t="str">
        <f t="shared" si="699"/>
        <v>21:0085</v>
      </c>
      <c r="E4158" t="s">
        <v>17259</v>
      </c>
      <c r="F4158" t="s">
        <v>17260</v>
      </c>
      <c r="H4158">
        <v>56.910871</v>
      </c>
      <c r="I4158">
        <v>-100.3313697</v>
      </c>
      <c r="J4158" s="1" t="str">
        <f t="shared" si="700"/>
        <v>NGR lake sediment grab sample</v>
      </c>
      <c r="K4158" s="1" t="str">
        <f t="shared" si="701"/>
        <v>&lt;177 micron (NGR)</v>
      </c>
      <c r="L4158">
        <v>11</v>
      </c>
      <c r="M4158" t="s">
        <v>34</v>
      </c>
      <c r="N4158">
        <v>201</v>
      </c>
      <c r="O4158" t="s">
        <v>4169</v>
      </c>
      <c r="P4158" t="s">
        <v>247</v>
      </c>
      <c r="Q4158" t="s">
        <v>131</v>
      </c>
      <c r="R4158" t="s">
        <v>247</v>
      </c>
      <c r="S4158" t="s">
        <v>193</v>
      </c>
      <c r="T4158" t="s">
        <v>40</v>
      </c>
      <c r="U4158" t="s">
        <v>17261</v>
      </c>
      <c r="V4158" t="s">
        <v>1249</v>
      </c>
      <c r="W4158" t="s">
        <v>40</v>
      </c>
      <c r="X4158" t="s">
        <v>70</v>
      </c>
      <c r="Y4158" t="s">
        <v>39</v>
      </c>
      <c r="Z4158" t="s">
        <v>423</v>
      </c>
      <c r="AA4158" t="s">
        <v>44</v>
      </c>
      <c r="AB4158" t="s">
        <v>1182</v>
      </c>
      <c r="AC4158" t="s">
        <v>461</v>
      </c>
      <c r="AD4158" t="s">
        <v>1070</v>
      </c>
    </row>
    <row r="4159" spans="1:30" x14ac:dyDescent="0.3">
      <c r="A4159" t="s">
        <v>17262</v>
      </c>
      <c r="B4159" t="s">
        <v>17263</v>
      </c>
      <c r="C4159" s="1" t="str">
        <f t="shared" si="698"/>
        <v>21:0512</v>
      </c>
      <c r="D4159" s="1" t="str">
        <f t="shared" si="699"/>
        <v>21:0085</v>
      </c>
      <c r="E4159" t="s">
        <v>17259</v>
      </c>
      <c r="F4159" t="s">
        <v>17264</v>
      </c>
      <c r="H4159">
        <v>56.910871</v>
      </c>
      <c r="I4159">
        <v>-100.3313697</v>
      </c>
      <c r="J4159" s="1" t="str">
        <f t="shared" si="700"/>
        <v>NGR lake sediment grab sample</v>
      </c>
      <c r="K4159" s="1" t="str">
        <f t="shared" si="701"/>
        <v>&lt;177 micron (NGR)</v>
      </c>
      <c r="L4159">
        <v>11</v>
      </c>
      <c r="M4159" t="s">
        <v>52</v>
      </c>
      <c r="N4159">
        <v>202</v>
      </c>
      <c r="O4159" t="s">
        <v>4169</v>
      </c>
      <c r="P4159" t="s">
        <v>78</v>
      </c>
      <c r="Q4159" t="s">
        <v>38</v>
      </c>
      <c r="R4159" t="s">
        <v>247</v>
      </c>
      <c r="S4159" t="s">
        <v>185</v>
      </c>
      <c r="T4159" t="s">
        <v>40</v>
      </c>
      <c r="U4159" t="s">
        <v>13199</v>
      </c>
      <c r="V4159" t="s">
        <v>121</v>
      </c>
      <c r="W4159" t="s">
        <v>40</v>
      </c>
      <c r="X4159" t="s">
        <v>39</v>
      </c>
      <c r="Y4159" t="s">
        <v>39</v>
      </c>
      <c r="Z4159" t="s">
        <v>423</v>
      </c>
      <c r="AA4159" t="s">
        <v>258</v>
      </c>
      <c r="AB4159" t="s">
        <v>385</v>
      </c>
      <c r="AC4159" t="s">
        <v>461</v>
      </c>
      <c r="AD4159" t="s">
        <v>880</v>
      </c>
    </row>
    <row r="4160" spans="1:30" x14ac:dyDescent="0.3">
      <c r="A4160" t="s">
        <v>17265</v>
      </c>
      <c r="B4160" t="s">
        <v>17266</v>
      </c>
      <c r="C4160" s="1" t="str">
        <f t="shared" si="698"/>
        <v>21:0512</v>
      </c>
      <c r="D4160" s="1" t="str">
        <f t="shared" si="699"/>
        <v>21:0085</v>
      </c>
      <c r="E4160" t="s">
        <v>17259</v>
      </c>
      <c r="F4160" t="s">
        <v>17267</v>
      </c>
      <c r="H4160">
        <v>56.910871</v>
      </c>
      <c r="I4160">
        <v>-100.3313697</v>
      </c>
      <c r="J4160" s="1" t="str">
        <f t="shared" si="700"/>
        <v>NGR lake sediment grab sample</v>
      </c>
      <c r="K4160" s="1" t="str">
        <f t="shared" si="701"/>
        <v>&lt;177 micron (NGR)</v>
      </c>
      <c r="L4160">
        <v>11</v>
      </c>
      <c r="M4160" t="s">
        <v>65</v>
      </c>
      <c r="N4160">
        <v>203</v>
      </c>
      <c r="O4160" t="s">
        <v>83</v>
      </c>
      <c r="P4160" t="s">
        <v>104</v>
      </c>
      <c r="Q4160" t="s">
        <v>38</v>
      </c>
      <c r="R4160" t="s">
        <v>247</v>
      </c>
      <c r="S4160" t="s">
        <v>185</v>
      </c>
      <c r="T4160" t="s">
        <v>40</v>
      </c>
      <c r="U4160" t="s">
        <v>17268</v>
      </c>
      <c r="V4160" t="s">
        <v>121</v>
      </c>
      <c r="W4160" t="s">
        <v>40</v>
      </c>
      <c r="X4160" t="s">
        <v>39</v>
      </c>
      <c r="Y4160" t="s">
        <v>39</v>
      </c>
      <c r="Z4160" t="s">
        <v>214</v>
      </c>
      <c r="AA4160" t="s">
        <v>258</v>
      </c>
      <c r="AB4160" t="s">
        <v>385</v>
      </c>
      <c r="AC4160" t="s">
        <v>461</v>
      </c>
      <c r="AD4160" t="s">
        <v>880</v>
      </c>
    </row>
    <row r="4161" spans="1:30" x14ac:dyDescent="0.3">
      <c r="A4161" t="s">
        <v>17269</v>
      </c>
      <c r="B4161" t="s">
        <v>17270</v>
      </c>
      <c r="C4161" s="1" t="str">
        <f t="shared" si="698"/>
        <v>21:0512</v>
      </c>
      <c r="D4161" s="1" t="str">
        <f t="shared" si="699"/>
        <v>21:0085</v>
      </c>
      <c r="E4161" t="s">
        <v>17271</v>
      </c>
      <c r="F4161" t="s">
        <v>17272</v>
      </c>
      <c r="H4161">
        <v>56.9136053</v>
      </c>
      <c r="I4161">
        <v>-100.3789651</v>
      </c>
      <c r="J4161" s="1" t="str">
        <f t="shared" si="700"/>
        <v>NGR lake sediment grab sample</v>
      </c>
      <c r="K4161" s="1" t="str">
        <f t="shared" si="701"/>
        <v>&lt;177 micron (NGR)</v>
      </c>
      <c r="L4161">
        <v>11</v>
      </c>
      <c r="M4161" t="s">
        <v>76</v>
      </c>
      <c r="N4161">
        <v>204</v>
      </c>
      <c r="O4161" t="s">
        <v>257</v>
      </c>
      <c r="P4161" t="s">
        <v>134</v>
      </c>
      <c r="Q4161" t="s">
        <v>55</v>
      </c>
      <c r="R4161" t="s">
        <v>67</v>
      </c>
      <c r="S4161" t="s">
        <v>153</v>
      </c>
      <c r="T4161" t="s">
        <v>40</v>
      </c>
      <c r="U4161" t="s">
        <v>305</v>
      </c>
      <c r="V4161" t="s">
        <v>47</v>
      </c>
      <c r="W4161" t="s">
        <v>239</v>
      </c>
      <c r="X4161" t="s">
        <v>179</v>
      </c>
      <c r="Y4161" t="s">
        <v>95</v>
      </c>
      <c r="Z4161" t="s">
        <v>35</v>
      </c>
      <c r="AA4161" t="s">
        <v>214</v>
      </c>
      <c r="AB4161" t="s">
        <v>11274</v>
      </c>
      <c r="AC4161" t="s">
        <v>596</v>
      </c>
      <c r="AD4161" t="s">
        <v>170</v>
      </c>
    </row>
    <row r="4162" spans="1:30" x14ac:dyDescent="0.3">
      <c r="A4162" t="s">
        <v>17273</v>
      </c>
      <c r="B4162" t="s">
        <v>17274</v>
      </c>
      <c r="C4162" s="1" t="str">
        <f t="shared" si="698"/>
        <v>21:0512</v>
      </c>
      <c r="D4162" s="1" t="str">
        <f t="shared" si="699"/>
        <v>21:0085</v>
      </c>
      <c r="E4162" t="s">
        <v>17275</v>
      </c>
      <c r="F4162" t="s">
        <v>17276</v>
      </c>
      <c r="H4162">
        <v>56.912978600000002</v>
      </c>
      <c r="I4162">
        <v>-100.4114117</v>
      </c>
      <c r="J4162" s="1" t="str">
        <f t="shared" si="700"/>
        <v>NGR lake sediment grab sample</v>
      </c>
      <c r="K4162" s="1" t="str">
        <f t="shared" si="701"/>
        <v>&lt;177 micron (NGR)</v>
      </c>
      <c r="L4162">
        <v>11</v>
      </c>
      <c r="M4162" t="s">
        <v>91</v>
      </c>
      <c r="N4162">
        <v>205</v>
      </c>
      <c r="O4162" t="s">
        <v>414</v>
      </c>
      <c r="P4162" t="s">
        <v>202</v>
      </c>
      <c r="Q4162" t="s">
        <v>95</v>
      </c>
      <c r="R4162" t="s">
        <v>176</v>
      </c>
      <c r="S4162" t="s">
        <v>68</v>
      </c>
      <c r="T4162" t="s">
        <v>40</v>
      </c>
      <c r="U4162" t="s">
        <v>3987</v>
      </c>
      <c r="V4162" t="s">
        <v>271</v>
      </c>
      <c r="W4162" t="s">
        <v>117</v>
      </c>
      <c r="X4162" t="s">
        <v>179</v>
      </c>
      <c r="Y4162" t="s">
        <v>39</v>
      </c>
      <c r="Z4162" t="s">
        <v>67</v>
      </c>
      <c r="AA4162" t="s">
        <v>58</v>
      </c>
      <c r="AB4162" t="s">
        <v>1842</v>
      </c>
      <c r="AC4162" t="s">
        <v>47</v>
      </c>
      <c r="AD4162" t="s">
        <v>71</v>
      </c>
    </row>
    <row r="4163" spans="1:30" x14ac:dyDescent="0.3">
      <c r="A4163" t="s">
        <v>17277</v>
      </c>
      <c r="B4163" t="s">
        <v>17278</v>
      </c>
      <c r="C4163" s="1" t="str">
        <f t="shared" si="698"/>
        <v>21:0512</v>
      </c>
      <c r="D4163" s="1" t="str">
        <f t="shared" si="699"/>
        <v>21:0085</v>
      </c>
      <c r="E4163" t="s">
        <v>17279</v>
      </c>
      <c r="F4163" t="s">
        <v>17280</v>
      </c>
      <c r="H4163">
        <v>56.909880600000001</v>
      </c>
      <c r="I4163">
        <v>-100.452434</v>
      </c>
      <c r="J4163" s="1" t="str">
        <f t="shared" si="700"/>
        <v>NGR lake sediment grab sample</v>
      </c>
      <c r="K4163" s="1" t="str">
        <f t="shared" si="701"/>
        <v>&lt;177 micron (NGR)</v>
      </c>
      <c r="L4163">
        <v>11</v>
      </c>
      <c r="M4163" t="s">
        <v>102</v>
      </c>
      <c r="N4163">
        <v>206</v>
      </c>
      <c r="O4163" t="s">
        <v>733</v>
      </c>
      <c r="P4163" t="s">
        <v>54</v>
      </c>
      <c r="Q4163" t="s">
        <v>55</v>
      </c>
      <c r="R4163" t="s">
        <v>256</v>
      </c>
      <c r="S4163" t="s">
        <v>153</v>
      </c>
      <c r="T4163" t="s">
        <v>40</v>
      </c>
      <c r="U4163" t="s">
        <v>16014</v>
      </c>
      <c r="V4163" t="s">
        <v>97</v>
      </c>
      <c r="W4163" t="s">
        <v>40</v>
      </c>
      <c r="X4163" t="s">
        <v>339</v>
      </c>
      <c r="Y4163" t="s">
        <v>95</v>
      </c>
      <c r="Z4163" t="s">
        <v>134</v>
      </c>
      <c r="AA4163" t="s">
        <v>135</v>
      </c>
      <c r="AB4163" t="s">
        <v>1788</v>
      </c>
      <c r="AC4163" t="s">
        <v>947</v>
      </c>
      <c r="AD4163" t="s">
        <v>1060</v>
      </c>
    </row>
    <row r="4164" spans="1:30" x14ac:dyDescent="0.3">
      <c r="A4164" t="s">
        <v>17281</v>
      </c>
      <c r="B4164" t="s">
        <v>17282</v>
      </c>
      <c r="C4164" s="1" t="str">
        <f t="shared" si="698"/>
        <v>21:0512</v>
      </c>
      <c r="D4164" s="1" t="str">
        <f t="shared" si="699"/>
        <v>21:0085</v>
      </c>
      <c r="E4164" t="s">
        <v>17283</v>
      </c>
      <c r="F4164" t="s">
        <v>17284</v>
      </c>
      <c r="H4164">
        <v>56.921938300000001</v>
      </c>
      <c r="I4164">
        <v>-100.50072539999999</v>
      </c>
      <c r="J4164" s="1" t="str">
        <f t="shared" si="700"/>
        <v>NGR lake sediment grab sample</v>
      </c>
      <c r="K4164" s="1" t="str">
        <f t="shared" si="701"/>
        <v>&lt;177 micron (NGR)</v>
      </c>
      <c r="L4164">
        <v>11</v>
      </c>
      <c r="M4164" t="s">
        <v>113</v>
      </c>
      <c r="N4164">
        <v>207</v>
      </c>
      <c r="O4164" t="s">
        <v>116</v>
      </c>
      <c r="P4164" t="s">
        <v>119</v>
      </c>
      <c r="Q4164" t="s">
        <v>55</v>
      </c>
      <c r="R4164" t="s">
        <v>169</v>
      </c>
      <c r="S4164" t="s">
        <v>92</v>
      </c>
      <c r="T4164" t="s">
        <v>94</v>
      </c>
      <c r="U4164" t="s">
        <v>460</v>
      </c>
      <c r="V4164" t="s">
        <v>106</v>
      </c>
      <c r="W4164" t="s">
        <v>194</v>
      </c>
      <c r="X4164" t="s">
        <v>153</v>
      </c>
      <c r="Y4164" t="s">
        <v>39</v>
      </c>
      <c r="Z4164" t="s">
        <v>134</v>
      </c>
      <c r="AA4164" t="s">
        <v>58</v>
      </c>
      <c r="AB4164" t="s">
        <v>240</v>
      </c>
      <c r="AC4164" t="s">
        <v>39</v>
      </c>
      <c r="AD4164" t="s">
        <v>308</v>
      </c>
    </row>
    <row r="4165" spans="1:30" x14ac:dyDescent="0.3">
      <c r="A4165" t="s">
        <v>17285</v>
      </c>
      <c r="B4165" t="s">
        <v>17286</v>
      </c>
      <c r="C4165" s="1" t="str">
        <f t="shared" si="698"/>
        <v>21:0512</v>
      </c>
      <c r="D4165" s="1" t="str">
        <f t="shared" si="699"/>
        <v>21:0085</v>
      </c>
      <c r="E4165" t="s">
        <v>17287</v>
      </c>
      <c r="F4165" t="s">
        <v>17288</v>
      </c>
      <c r="H4165">
        <v>56.907698500000002</v>
      </c>
      <c r="I4165">
        <v>-100.5348383</v>
      </c>
      <c r="J4165" s="1" t="str">
        <f t="shared" si="700"/>
        <v>NGR lake sediment grab sample</v>
      </c>
      <c r="K4165" s="1" t="str">
        <f t="shared" si="701"/>
        <v>&lt;177 micron (NGR)</v>
      </c>
      <c r="L4165">
        <v>11</v>
      </c>
      <c r="M4165" t="s">
        <v>127</v>
      </c>
      <c r="N4165">
        <v>208</v>
      </c>
      <c r="O4165" t="s">
        <v>211</v>
      </c>
      <c r="P4165" t="s">
        <v>153</v>
      </c>
      <c r="Q4165" t="s">
        <v>95</v>
      </c>
      <c r="R4165" t="s">
        <v>176</v>
      </c>
      <c r="S4165" t="s">
        <v>68</v>
      </c>
      <c r="T4165" t="s">
        <v>40</v>
      </c>
      <c r="U4165" t="s">
        <v>155</v>
      </c>
      <c r="V4165" t="s">
        <v>233</v>
      </c>
      <c r="W4165" t="s">
        <v>194</v>
      </c>
      <c r="X4165" t="s">
        <v>740</v>
      </c>
      <c r="Y4165" t="s">
        <v>39</v>
      </c>
      <c r="Z4165" t="s">
        <v>67</v>
      </c>
      <c r="AA4165" t="s">
        <v>58</v>
      </c>
      <c r="AB4165" t="s">
        <v>10422</v>
      </c>
      <c r="AC4165" t="s">
        <v>60</v>
      </c>
      <c r="AD4165" t="s">
        <v>203</v>
      </c>
    </row>
    <row r="4166" spans="1:30" x14ac:dyDescent="0.3">
      <c r="A4166" t="s">
        <v>17289</v>
      </c>
      <c r="B4166" t="s">
        <v>17290</v>
      </c>
      <c r="C4166" s="1" t="str">
        <f t="shared" si="698"/>
        <v>21:0512</v>
      </c>
      <c r="D4166" s="1" t="str">
        <f t="shared" si="699"/>
        <v>21:0085</v>
      </c>
      <c r="E4166" t="s">
        <v>17291</v>
      </c>
      <c r="F4166" t="s">
        <v>17292</v>
      </c>
      <c r="H4166">
        <v>56.900794699999999</v>
      </c>
      <c r="I4166">
        <v>-100.64011859999999</v>
      </c>
      <c r="J4166" s="1" t="str">
        <f t="shared" si="700"/>
        <v>NGR lake sediment grab sample</v>
      </c>
      <c r="K4166" s="1" t="str">
        <f t="shared" si="701"/>
        <v>&lt;177 micron (NGR)</v>
      </c>
      <c r="L4166">
        <v>11</v>
      </c>
      <c r="M4166" t="s">
        <v>142</v>
      </c>
      <c r="N4166">
        <v>209</v>
      </c>
      <c r="O4166" t="s">
        <v>107</v>
      </c>
      <c r="P4166" t="s">
        <v>66</v>
      </c>
      <c r="Q4166" t="s">
        <v>79</v>
      </c>
      <c r="R4166" t="s">
        <v>129</v>
      </c>
      <c r="S4166" t="s">
        <v>169</v>
      </c>
      <c r="T4166" t="s">
        <v>40</v>
      </c>
      <c r="U4166" t="s">
        <v>1081</v>
      </c>
      <c r="V4166" t="s">
        <v>1572</v>
      </c>
      <c r="W4166" t="s">
        <v>40</v>
      </c>
      <c r="X4166" t="s">
        <v>339</v>
      </c>
      <c r="Y4166" t="s">
        <v>95</v>
      </c>
      <c r="Z4166" t="s">
        <v>423</v>
      </c>
      <c r="AA4166" t="s">
        <v>204</v>
      </c>
      <c r="AB4166" t="s">
        <v>968</v>
      </c>
      <c r="AC4166" t="s">
        <v>2271</v>
      </c>
      <c r="AD4166" t="s">
        <v>10423</v>
      </c>
    </row>
    <row r="4167" spans="1:30" x14ac:dyDescent="0.3">
      <c r="A4167" t="s">
        <v>17293</v>
      </c>
      <c r="B4167" t="s">
        <v>17294</v>
      </c>
      <c r="C4167" s="1" t="str">
        <f t="shared" si="698"/>
        <v>21:0512</v>
      </c>
      <c r="D4167" s="1" t="str">
        <f t="shared" si="699"/>
        <v>21:0085</v>
      </c>
      <c r="E4167" t="s">
        <v>17295</v>
      </c>
      <c r="F4167" t="s">
        <v>17296</v>
      </c>
      <c r="H4167">
        <v>56.887818600000003</v>
      </c>
      <c r="I4167">
        <v>-100.66881720000001</v>
      </c>
      <c r="J4167" s="1" t="str">
        <f t="shared" si="700"/>
        <v>NGR lake sediment grab sample</v>
      </c>
      <c r="K4167" s="1" t="str">
        <f t="shared" si="701"/>
        <v>&lt;177 micron (NGR)</v>
      </c>
      <c r="L4167">
        <v>11</v>
      </c>
      <c r="M4167" t="s">
        <v>150</v>
      </c>
      <c r="N4167">
        <v>210</v>
      </c>
      <c r="O4167" t="s">
        <v>41</v>
      </c>
      <c r="P4167" t="s">
        <v>36</v>
      </c>
      <c r="Q4167" t="s">
        <v>37</v>
      </c>
      <c r="R4167" t="s">
        <v>256</v>
      </c>
      <c r="S4167" t="s">
        <v>153</v>
      </c>
      <c r="T4167" t="s">
        <v>40</v>
      </c>
      <c r="U4167" t="s">
        <v>6425</v>
      </c>
      <c r="V4167" t="s">
        <v>47</v>
      </c>
      <c r="W4167" t="s">
        <v>40</v>
      </c>
      <c r="X4167" t="s">
        <v>740</v>
      </c>
      <c r="Y4167" t="s">
        <v>95</v>
      </c>
      <c r="Z4167" t="s">
        <v>134</v>
      </c>
      <c r="AA4167" t="s">
        <v>58</v>
      </c>
      <c r="AB4167" t="s">
        <v>294</v>
      </c>
      <c r="AC4167" t="s">
        <v>740</v>
      </c>
      <c r="AD4167" t="s">
        <v>1529</v>
      </c>
    </row>
    <row r="4168" spans="1:30" x14ac:dyDescent="0.3">
      <c r="A4168" t="s">
        <v>17297</v>
      </c>
      <c r="B4168" t="s">
        <v>17298</v>
      </c>
      <c r="C4168" s="1" t="str">
        <f t="shared" si="698"/>
        <v>21:0512</v>
      </c>
      <c r="D4168" s="1" t="str">
        <f t="shared" si="699"/>
        <v>21:0085</v>
      </c>
      <c r="E4168" t="s">
        <v>17299</v>
      </c>
      <c r="F4168" t="s">
        <v>17300</v>
      </c>
      <c r="H4168">
        <v>56.891014599999998</v>
      </c>
      <c r="I4168">
        <v>-100.70578020000001</v>
      </c>
      <c r="J4168" s="1" t="str">
        <f t="shared" si="700"/>
        <v>NGR lake sediment grab sample</v>
      </c>
      <c r="K4168" s="1" t="str">
        <f t="shared" si="701"/>
        <v>&lt;177 micron (NGR)</v>
      </c>
      <c r="L4168">
        <v>11</v>
      </c>
      <c r="M4168" t="s">
        <v>175</v>
      </c>
      <c r="N4168">
        <v>211</v>
      </c>
      <c r="O4168" t="s">
        <v>1101</v>
      </c>
      <c r="P4168" t="s">
        <v>164</v>
      </c>
      <c r="Q4168" t="s">
        <v>95</v>
      </c>
      <c r="R4168" t="s">
        <v>193</v>
      </c>
      <c r="S4168" t="s">
        <v>131</v>
      </c>
      <c r="T4168" t="s">
        <v>40</v>
      </c>
      <c r="U4168" t="s">
        <v>605</v>
      </c>
      <c r="V4168" t="s">
        <v>39</v>
      </c>
      <c r="W4168" t="s">
        <v>117</v>
      </c>
      <c r="X4168" t="s">
        <v>179</v>
      </c>
      <c r="Y4168" t="s">
        <v>55</v>
      </c>
      <c r="Z4168" t="s">
        <v>134</v>
      </c>
      <c r="AA4168" t="s">
        <v>58</v>
      </c>
      <c r="AB4168" t="s">
        <v>2931</v>
      </c>
      <c r="AC4168" t="s">
        <v>714</v>
      </c>
      <c r="AD4168" t="s">
        <v>1060</v>
      </c>
    </row>
    <row r="4169" spans="1:30" x14ac:dyDescent="0.3">
      <c r="A4169" t="s">
        <v>17301</v>
      </c>
      <c r="B4169" t="s">
        <v>17302</v>
      </c>
      <c r="C4169" s="1" t="str">
        <f t="shared" si="698"/>
        <v>21:0512</v>
      </c>
      <c r="D4169" s="1" t="str">
        <f t="shared" si="699"/>
        <v>21:0085</v>
      </c>
      <c r="E4169" t="s">
        <v>17303</v>
      </c>
      <c r="F4169" t="s">
        <v>17304</v>
      </c>
      <c r="H4169">
        <v>56.899674300000001</v>
      </c>
      <c r="I4169">
        <v>-100.8082385</v>
      </c>
      <c r="J4169" s="1" t="str">
        <f t="shared" si="700"/>
        <v>NGR lake sediment grab sample</v>
      </c>
      <c r="K4169" s="1" t="str">
        <f t="shared" si="701"/>
        <v>&lt;177 micron (NGR)</v>
      </c>
      <c r="L4169">
        <v>11</v>
      </c>
      <c r="M4169" t="s">
        <v>184</v>
      </c>
      <c r="N4169">
        <v>212</v>
      </c>
      <c r="O4169" t="s">
        <v>151</v>
      </c>
      <c r="P4169" t="s">
        <v>145</v>
      </c>
      <c r="Q4169" t="s">
        <v>39</v>
      </c>
      <c r="R4169" t="s">
        <v>104</v>
      </c>
      <c r="S4169" t="s">
        <v>79</v>
      </c>
      <c r="T4169" t="s">
        <v>40</v>
      </c>
      <c r="U4169" t="s">
        <v>1529</v>
      </c>
      <c r="V4169" t="s">
        <v>2722</v>
      </c>
      <c r="W4169" t="s">
        <v>40</v>
      </c>
      <c r="X4169" t="s">
        <v>39</v>
      </c>
      <c r="Y4169" t="s">
        <v>39</v>
      </c>
      <c r="Z4169" t="s">
        <v>204</v>
      </c>
      <c r="AA4169" t="s">
        <v>58</v>
      </c>
      <c r="AB4169" t="s">
        <v>462</v>
      </c>
      <c r="AC4169" t="s">
        <v>598</v>
      </c>
      <c r="AD4169" t="s">
        <v>137</v>
      </c>
    </row>
    <row r="4170" spans="1:30" hidden="1" x14ac:dyDescent="0.3">
      <c r="A4170" t="s">
        <v>17305</v>
      </c>
      <c r="B4170" t="s">
        <v>17306</v>
      </c>
      <c r="C4170" s="1" t="str">
        <f t="shared" si="698"/>
        <v>21:0512</v>
      </c>
      <c r="D4170" s="1" t="str">
        <f>HYPERLINK("http://geochem.nrcan.gc.ca/cdogs/content/svy/svy_e.htm", "")</f>
        <v/>
      </c>
      <c r="G4170" s="1" t="str">
        <f>HYPERLINK("http://geochem.nrcan.gc.ca/cdogs/content/cr_/cr_00056_e.htm", "56")</f>
        <v>56</v>
      </c>
      <c r="J4170" t="s">
        <v>161</v>
      </c>
      <c r="K4170" t="s">
        <v>162</v>
      </c>
      <c r="L4170">
        <v>11</v>
      </c>
      <c r="M4170" t="s">
        <v>163</v>
      </c>
      <c r="N4170">
        <v>213</v>
      </c>
      <c r="O4170" t="s">
        <v>544</v>
      </c>
      <c r="P4170" t="s">
        <v>69</v>
      </c>
      <c r="Q4170" t="s">
        <v>54</v>
      </c>
      <c r="R4170" t="s">
        <v>135</v>
      </c>
      <c r="S4170" t="s">
        <v>193</v>
      </c>
      <c r="T4170" t="s">
        <v>40</v>
      </c>
      <c r="U4170" t="s">
        <v>878</v>
      </c>
      <c r="V4170" t="s">
        <v>4369</v>
      </c>
      <c r="W4170" t="s">
        <v>144</v>
      </c>
      <c r="X4170" t="s">
        <v>8726</v>
      </c>
      <c r="Y4170" t="s">
        <v>68</v>
      </c>
      <c r="Z4170" t="s">
        <v>58</v>
      </c>
      <c r="AA4170" t="s">
        <v>107</v>
      </c>
      <c r="AB4170" t="s">
        <v>968</v>
      </c>
      <c r="AC4170" t="s">
        <v>192</v>
      </c>
      <c r="AD4170" t="s">
        <v>1801</v>
      </c>
    </row>
    <row r="4171" spans="1:30" x14ac:dyDescent="0.3">
      <c r="A4171" t="s">
        <v>17307</v>
      </c>
      <c r="B4171" t="s">
        <v>17308</v>
      </c>
      <c r="C4171" s="1" t="str">
        <f t="shared" si="698"/>
        <v>21:0512</v>
      </c>
      <c r="D4171" s="1" t="str">
        <f t="shared" ref="D4171:D4189" si="702">HYPERLINK("http://geochem.nrcan.gc.ca/cdogs/content/svy/svy210085_e.htm", "21:0085")</f>
        <v>21:0085</v>
      </c>
      <c r="E4171" t="s">
        <v>17309</v>
      </c>
      <c r="F4171" t="s">
        <v>17310</v>
      </c>
      <c r="H4171">
        <v>56.894649700000002</v>
      </c>
      <c r="I4171">
        <v>-100.8363154</v>
      </c>
      <c r="J4171" s="1" t="str">
        <f t="shared" ref="J4171:J4189" si="703">HYPERLINK("http://geochem.nrcan.gc.ca/cdogs/content/kwd/kwd020027_e.htm", "NGR lake sediment grab sample")</f>
        <v>NGR lake sediment grab sample</v>
      </c>
      <c r="K4171" s="1" t="str">
        <f t="shared" ref="K4171:K4189" si="704">HYPERLINK("http://geochem.nrcan.gc.ca/cdogs/content/kwd/kwd080006_e.htm", "&lt;177 micron (NGR)")</f>
        <v>&lt;177 micron (NGR)</v>
      </c>
      <c r="L4171">
        <v>11</v>
      </c>
      <c r="M4171" t="s">
        <v>191</v>
      </c>
      <c r="N4171">
        <v>214</v>
      </c>
      <c r="O4171" t="s">
        <v>823</v>
      </c>
      <c r="P4171" t="s">
        <v>169</v>
      </c>
      <c r="Q4171" t="s">
        <v>37</v>
      </c>
      <c r="R4171" t="s">
        <v>256</v>
      </c>
      <c r="S4171" t="s">
        <v>153</v>
      </c>
      <c r="T4171" t="s">
        <v>40</v>
      </c>
      <c r="U4171" t="s">
        <v>8106</v>
      </c>
      <c r="V4171" t="s">
        <v>505</v>
      </c>
      <c r="W4171" t="s">
        <v>40</v>
      </c>
      <c r="X4171" t="s">
        <v>70</v>
      </c>
      <c r="Y4171" t="s">
        <v>95</v>
      </c>
      <c r="Z4171" t="s">
        <v>134</v>
      </c>
      <c r="AA4171" t="s">
        <v>258</v>
      </c>
      <c r="AB4171" t="s">
        <v>655</v>
      </c>
      <c r="AC4171" t="s">
        <v>565</v>
      </c>
      <c r="AD4171" t="s">
        <v>2717</v>
      </c>
    </row>
    <row r="4172" spans="1:30" x14ac:dyDescent="0.3">
      <c r="A4172" t="s">
        <v>17311</v>
      </c>
      <c r="B4172" t="s">
        <v>17312</v>
      </c>
      <c r="C4172" s="1" t="str">
        <f t="shared" si="698"/>
        <v>21:0512</v>
      </c>
      <c r="D4172" s="1" t="str">
        <f t="shared" si="702"/>
        <v>21:0085</v>
      </c>
      <c r="E4172" t="s">
        <v>17313</v>
      </c>
      <c r="F4172" t="s">
        <v>17314</v>
      </c>
      <c r="H4172">
        <v>56.910062500000002</v>
      </c>
      <c r="I4172">
        <v>-100.8647806</v>
      </c>
      <c r="J4172" s="1" t="str">
        <f t="shared" si="703"/>
        <v>NGR lake sediment grab sample</v>
      </c>
      <c r="K4172" s="1" t="str">
        <f t="shared" si="704"/>
        <v>&lt;177 micron (NGR)</v>
      </c>
      <c r="L4172">
        <v>11</v>
      </c>
      <c r="M4172" t="s">
        <v>201</v>
      </c>
      <c r="N4172">
        <v>215</v>
      </c>
      <c r="O4172" t="s">
        <v>733</v>
      </c>
      <c r="P4172" t="s">
        <v>119</v>
      </c>
      <c r="Q4172" t="s">
        <v>55</v>
      </c>
      <c r="R4172" t="s">
        <v>54</v>
      </c>
      <c r="S4172" t="s">
        <v>131</v>
      </c>
      <c r="T4172" t="s">
        <v>40</v>
      </c>
      <c r="U4172" t="s">
        <v>1242</v>
      </c>
      <c r="V4172" t="s">
        <v>60</v>
      </c>
      <c r="W4172" t="s">
        <v>40</v>
      </c>
      <c r="X4172" t="s">
        <v>740</v>
      </c>
      <c r="Y4172" t="s">
        <v>95</v>
      </c>
      <c r="Z4172" t="s">
        <v>164</v>
      </c>
      <c r="AA4172" t="s">
        <v>58</v>
      </c>
      <c r="AB4172" t="s">
        <v>8655</v>
      </c>
      <c r="AC4172" t="s">
        <v>85</v>
      </c>
      <c r="AD4172" t="s">
        <v>324</v>
      </c>
    </row>
    <row r="4173" spans="1:30" x14ac:dyDescent="0.3">
      <c r="A4173" t="s">
        <v>17315</v>
      </c>
      <c r="B4173" t="s">
        <v>17316</v>
      </c>
      <c r="C4173" s="1" t="str">
        <f t="shared" si="698"/>
        <v>21:0512</v>
      </c>
      <c r="D4173" s="1" t="str">
        <f t="shared" si="702"/>
        <v>21:0085</v>
      </c>
      <c r="E4173" t="s">
        <v>17317</v>
      </c>
      <c r="F4173" t="s">
        <v>17318</v>
      </c>
      <c r="H4173">
        <v>56.8992644</v>
      </c>
      <c r="I4173">
        <v>-100.89880650000001</v>
      </c>
      <c r="J4173" s="1" t="str">
        <f t="shared" si="703"/>
        <v>NGR lake sediment grab sample</v>
      </c>
      <c r="K4173" s="1" t="str">
        <f t="shared" si="704"/>
        <v>&lt;177 micron (NGR)</v>
      </c>
      <c r="L4173">
        <v>11</v>
      </c>
      <c r="M4173" t="s">
        <v>210</v>
      </c>
      <c r="N4173">
        <v>216</v>
      </c>
      <c r="O4173" t="s">
        <v>2590</v>
      </c>
      <c r="P4173" t="s">
        <v>176</v>
      </c>
      <c r="Q4173" t="s">
        <v>37</v>
      </c>
      <c r="R4173" t="s">
        <v>67</v>
      </c>
      <c r="S4173" t="s">
        <v>153</v>
      </c>
      <c r="T4173" t="s">
        <v>40</v>
      </c>
      <c r="U4173" t="s">
        <v>13970</v>
      </c>
      <c r="V4173" t="s">
        <v>167</v>
      </c>
      <c r="W4173" t="s">
        <v>194</v>
      </c>
      <c r="X4173" t="s">
        <v>339</v>
      </c>
      <c r="Y4173" t="s">
        <v>39</v>
      </c>
      <c r="Z4173" t="s">
        <v>204</v>
      </c>
      <c r="AA4173" t="s">
        <v>214</v>
      </c>
      <c r="AB4173" t="s">
        <v>671</v>
      </c>
      <c r="AC4173" t="s">
        <v>55</v>
      </c>
      <c r="AD4173" t="s">
        <v>1452</v>
      </c>
    </row>
    <row r="4174" spans="1:30" x14ac:dyDescent="0.3">
      <c r="A4174" t="s">
        <v>17319</v>
      </c>
      <c r="B4174" t="s">
        <v>17320</v>
      </c>
      <c r="C4174" s="1" t="str">
        <f t="shared" si="698"/>
        <v>21:0512</v>
      </c>
      <c r="D4174" s="1" t="str">
        <f t="shared" si="702"/>
        <v>21:0085</v>
      </c>
      <c r="E4174" t="s">
        <v>17321</v>
      </c>
      <c r="F4174" t="s">
        <v>17322</v>
      </c>
      <c r="H4174">
        <v>56.882935199999999</v>
      </c>
      <c r="I4174">
        <v>-100.9492213</v>
      </c>
      <c r="J4174" s="1" t="str">
        <f t="shared" si="703"/>
        <v>NGR lake sediment grab sample</v>
      </c>
      <c r="K4174" s="1" t="str">
        <f t="shared" si="704"/>
        <v>&lt;177 micron (NGR)</v>
      </c>
      <c r="L4174">
        <v>11</v>
      </c>
      <c r="M4174" t="s">
        <v>221</v>
      </c>
      <c r="N4174">
        <v>217</v>
      </c>
      <c r="O4174" t="s">
        <v>53</v>
      </c>
      <c r="P4174" t="s">
        <v>68</v>
      </c>
      <c r="Q4174" t="s">
        <v>95</v>
      </c>
      <c r="R4174" t="s">
        <v>38</v>
      </c>
      <c r="S4174" t="s">
        <v>37</v>
      </c>
      <c r="T4174" t="s">
        <v>40</v>
      </c>
      <c r="U4174" t="s">
        <v>503</v>
      </c>
      <c r="V4174" t="s">
        <v>239</v>
      </c>
      <c r="W4174" t="s">
        <v>40</v>
      </c>
      <c r="X4174" t="s">
        <v>179</v>
      </c>
      <c r="Y4174" t="s">
        <v>95</v>
      </c>
      <c r="Z4174" t="s">
        <v>185</v>
      </c>
      <c r="AA4174" t="s">
        <v>134</v>
      </c>
      <c r="AB4174" t="s">
        <v>4178</v>
      </c>
      <c r="AC4174" t="s">
        <v>47</v>
      </c>
      <c r="AD4174" t="s">
        <v>155</v>
      </c>
    </row>
    <row r="4175" spans="1:30" x14ac:dyDescent="0.3">
      <c r="A4175" t="s">
        <v>17323</v>
      </c>
      <c r="B4175" t="s">
        <v>17324</v>
      </c>
      <c r="C4175" s="1" t="str">
        <f t="shared" si="698"/>
        <v>21:0512</v>
      </c>
      <c r="D4175" s="1" t="str">
        <f t="shared" si="702"/>
        <v>21:0085</v>
      </c>
      <c r="E4175" t="s">
        <v>17325</v>
      </c>
      <c r="F4175" t="s">
        <v>17326</v>
      </c>
      <c r="H4175">
        <v>56.864032399999999</v>
      </c>
      <c r="I4175">
        <v>-100.8963973</v>
      </c>
      <c r="J4175" s="1" t="str">
        <f t="shared" si="703"/>
        <v>NGR lake sediment grab sample</v>
      </c>
      <c r="K4175" s="1" t="str">
        <f t="shared" si="704"/>
        <v>&lt;177 micron (NGR)</v>
      </c>
      <c r="L4175">
        <v>11</v>
      </c>
      <c r="M4175" t="s">
        <v>230</v>
      </c>
      <c r="N4175">
        <v>218</v>
      </c>
      <c r="O4175" t="s">
        <v>1047</v>
      </c>
      <c r="P4175" t="s">
        <v>169</v>
      </c>
      <c r="Q4175" t="s">
        <v>68</v>
      </c>
      <c r="R4175" t="s">
        <v>78</v>
      </c>
      <c r="S4175" t="s">
        <v>153</v>
      </c>
      <c r="T4175" t="s">
        <v>40</v>
      </c>
      <c r="U4175" t="s">
        <v>8825</v>
      </c>
      <c r="V4175" t="s">
        <v>1103</v>
      </c>
      <c r="W4175" t="s">
        <v>40</v>
      </c>
      <c r="X4175" t="s">
        <v>39</v>
      </c>
      <c r="Y4175" t="s">
        <v>95</v>
      </c>
      <c r="Z4175" t="s">
        <v>134</v>
      </c>
      <c r="AA4175" t="s">
        <v>134</v>
      </c>
      <c r="AB4175" t="s">
        <v>485</v>
      </c>
      <c r="AC4175" t="s">
        <v>484</v>
      </c>
      <c r="AD4175" t="s">
        <v>832</v>
      </c>
    </row>
    <row r="4176" spans="1:30" x14ac:dyDescent="0.3">
      <c r="A4176" t="s">
        <v>17327</v>
      </c>
      <c r="B4176" t="s">
        <v>17328</v>
      </c>
      <c r="C4176" s="1" t="str">
        <f t="shared" si="698"/>
        <v>21:0512</v>
      </c>
      <c r="D4176" s="1" t="str">
        <f t="shared" si="702"/>
        <v>21:0085</v>
      </c>
      <c r="E4176" t="s">
        <v>17329</v>
      </c>
      <c r="F4176" t="s">
        <v>17330</v>
      </c>
      <c r="H4176">
        <v>56.869485500000003</v>
      </c>
      <c r="I4176">
        <v>-100.84648420000001</v>
      </c>
      <c r="J4176" s="1" t="str">
        <f t="shared" si="703"/>
        <v>NGR lake sediment grab sample</v>
      </c>
      <c r="K4176" s="1" t="str">
        <f t="shared" si="704"/>
        <v>&lt;177 micron (NGR)</v>
      </c>
      <c r="L4176">
        <v>11</v>
      </c>
      <c r="M4176" t="s">
        <v>238</v>
      </c>
      <c r="N4176">
        <v>219</v>
      </c>
      <c r="O4176" t="s">
        <v>720</v>
      </c>
      <c r="P4176" t="s">
        <v>145</v>
      </c>
      <c r="Q4176" t="s">
        <v>68</v>
      </c>
      <c r="R4176" t="s">
        <v>164</v>
      </c>
      <c r="S4176" t="s">
        <v>202</v>
      </c>
      <c r="T4176" t="s">
        <v>40</v>
      </c>
      <c r="U4176" t="s">
        <v>421</v>
      </c>
      <c r="V4176" t="s">
        <v>620</v>
      </c>
      <c r="W4176" t="s">
        <v>40</v>
      </c>
      <c r="X4176" t="s">
        <v>70</v>
      </c>
      <c r="Y4176" t="s">
        <v>95</v>
      </c>
      <c r="Z4176" t="s">
        <v>263</v>
      </c>
      <c r="AA4176" t="s">
        <v>214</v>
      </c>
      <c r="AB4176" t="s">
        <v>981</v>
      </c>
      <c r="AC4176" t="s">
        <v>461</v>
      </c>
      <c r="AD4176" t="s">
        <v>6252</v>
      </c>
    </row>
    <row r="4177" spans="1:30" x14ac:dyDescent="0.3">
      <c r="A4177" t="s">
        <v>17331</v>
      </c>
      <c r="B4177" t="s">
        <v>17332</v>
      </c>
      <c r="C4177" s="1" t="str">
        <f t="shared" si="698"/>
        <v>21:0512</v>
      </c>
      <c r="D4177" s="1" t="str">
        <f t="shared" si="702"/>
        <v>21:0085</v>
      </c>
      <c r="E4177" t="s">
        <v>17333</v>
      </c>
      <c r="F4177" t="s">
        <v>17334</v>
      </c>
      <c r="H4177">
        <v>56.8748334</v>
      </c>
      <c r="I4177">
        <v>-100.8073832</v>
      </c>
      <c r="J4177" s="1" t="str">
        <f t="shared" si="703"/>
        <v>NGR lake sediment grab sample</v>
      </c>
      <c r="K4177" s="1" t="str">
        <f t="shared" si="704"/>
        <v>&lt;177 micron (NGR)</v>
      </c>
      <c r="L4177">
        <v>11</v>
      </c>
      <c r="M4177" t="s">
        <v>246</v>
      </c>
      <c r="N4177">
        <v>220</v>
      </c>
      <c r="O4177" t="s">
        <v>2590</v>
      </c>
      <c r="P4177" t="s">
        <v>36</v>
      </c>
      <c r="Q4177" t="s">
        <v>37</v>
      </c>
      <c r="R4177" t="s">
        <v>165</v>
      </c>
      <c r="S4177" t="s">
        <v>153</v>
      </c>
      <c r="T4177" t="s">
        <v>40</v>
      </c>
      <c r="U4177" t="s">
        <v>17335</v>
      </c>
      <c r="V4177" t="s">
        <v>947</v>
      </c>
      <c r="W4177" t="s">
        <v>40</v>
      </c>
      <c r="X4177" t="s">
        <v>179</v>
      </c>
      <c r="Y4177" t="s">
        <v>39</v>
      </c>
      <c r="Z4177" t="s">
        <v>204</v>
      </c>
      <c r="AA4177" t="s">
        <v>58</v>
      </c>
      <c r="AB4177" t="s">
        <v>1579</v>
      </c>
      <c r="AC4177" t="s">
        <v>740</v>
      </c>
      <c r="AD4177" t="s">
        <v>1885</v>
      </c>
    </row>
    <row r="4178" spans="1:30" x14ac:dyDescent="0.3">
      <c r="A4178" t="s">
        <v>17336</v>
      </c>
      <c r="B4178" t="s">
        <v>17337</v>
      </c>
      <c r="C4178" s="1" t="str">
        <f t="shared" si="698"/>
        <v>21:0512</v>
      </c>
      <c r="D4178" s="1" t="str">
        <f t="shared" si="702"/>
        <v>21:0085</v>
      </c>
      <c r="E4178" t="s">
        <v>17338</v>
      </c>
      <c r="F4178" t="s">
        <v>17339</v>
      </c>
      <c r="H4178">
        <v>56.864340300000002</v>
      </c>
      <c r="I4178">
        <v>-100.7435253</v>
      </c>
      <c r="J4178" s="1" t="str">
        <f t="shared" si="703"/>
        <v>NGR lake sediment grab sample</v>
      </c>
      <c r="K4178" s="1" t="str">
        <f t="shared" si="704"/>
        <v>&lt;177 micron (NGR)</v>
      </c>
      <c r="L4178">
        <v>12</v>
      </c>
      <c r="M4178" t="s">
        <v>34</v>
      </c>
      <c r="N4178">
        <v>221</v>
      </c>
      <c r="O4178" t="s">
        <v>576</v>
      </c>
      <c r="P4178" t="s">
        <v>79</v>
      </c>
      <c r="Q4178" t="s">
        <v>95</v>
      </c>
      <c r="R4178" t="s">
        <v>119</v>
      </c>
      <c r="S4178" t="s">
        <v>68</v>
      </c>
      <c r="T4178" t="s">
        <v>40</v>
      </c>
      <c r="U4178" t="s">
        <v>154</v>
      </c>
      <c r="V4178" t="s">
        <v>144</v>
      </c>
      <c r="W4178" t="s">
        <v>40</v>
      </c>
      <c r="X4178" t="s">
        <v>179</v>
      </c>
      <c r="Y4178" t="s">
        <v>95</v>
      </c>
      <c r="Z4178" t="s">
        <v>185</v>
      </c>
      <c r="AA4178" t="s">
        <v>204</v>
      </c>
      <c r="AB4178" t="s">
        <v>721</v>
      </c>
      <c r="AC4178" t="s">
        <v>94</v>
      </c>
      <c r="AD4178" t="s">
        <v>196</v>
      </c>
    </row>
    <row r="4179" spans="1:30" x14ac:dyDescent="0.3">
      <c r="A4179" t="s">
        <v>17340</v>
      </c>
      <c r="B4179" t="s">
        <v>17341</v>
      </c>
      <c r="C4179" s="1" t="str">
        <f t="shared" si="698"/>
        <v>21:0512</v>
      </c>
      <c r="D4179" s="1" t="str">
        <f t="shared" si="702"/>
        <v>21:0085</v>
      </c>
      <c r="E4179" t="s">
        <v>17338</v>
      </c>
      <c r="F4179" t="s">
        <v>17342</v>
      </c>
      <c r="H4179">
        <v>56.864340300000002</v>
      </c>
      <c r="I4179">
        <v>-100.7435253</v>
      </c>
      <c r="J4179" s="1" t="str">
        <f t="shared" si="703"/>
        <v>NGR lake sediment grab sample</v>
      </c>
      <c r="K4179" s="1" t="str">
        <f t="shared" si="704"/>
        <v>&lt;177 micron (NGR)</v>
      </c>
      <c r="L4179">
        <v>12</v>
      </c>
      <c r="M4179" t="s">
        <v>52</v>
      </c>
      <c r="N4179">
        <v>222</v>
      </c>
      <c r="O4179" t="s">
        <v>103</v>
      </c>
      <c r="P4179" t="s">
        <v>153</v>
      </c>
      <c r="Q4179" t="s">
        <v>95</v>
      </c>
      <c r="R4179" t="s">
        <v>185</v>
      </c>
      <c r="S4179" t="s">
        <v>136</v>
      </c>
      <c r="T4179" t="s">
        <v>40</v>
      </c>
      <c r="U4179" t="s">
        <v>177</v>
      </c>
      <c r="V4179" t="s">
        <v>248</v>
      </c>
      <c r="W4179" t="s">
        <v>40</v>
      </c>
      <c r="X4179" t="s">
        <v>179</v>
      </c>
      <c r="Y4179" t="s">
        <v>95</v>
      </c>
      <c r="Z4179" t="s">
        <v>185</v>
      </c>
      <c r="AA4179" t="s">
        <v>135</v>
      </c>
      <c r="AB4179" t="s">
        <v>2382</v>
      </c>
      <c r="AC4179" t="s">
        <v>144</v>
      </c>
      <c r="AD4179" t="s">
        <v>314</v>
      </c>
    </row>
    <row r="4180" spans="1:30" x14ac:dyDescent="0.3">
      <c r="A4180" t="s">
        <v>17343</v>
      </c>
      <c r="B4180" t="s">
        <v>17344</v>
      </c>
      <c r="C4180" s="1" t="str">
        <f t="shared" si="698"/>
        <v>21:0512</v>
      </c>
      <c r="D4180" s="1" t="str">
        <f t="shared" si="702"/>
        <v>21:0085</v>
      </c>
      <c r="E4180" t="s">
        <v>17338</v>
      </c>
      <c r="F4180" t="s">
        <v>17345</v>
      </c>
      <c r="H4180">
        <v>56.864340300000002</v>
      </c>
      <c r="I4180">
        <v>-100.7435253</v>
      </c>
      <c r="J4180" s="1" t="str">
        <f t="shared" si="703"/>
        <v>NGR lake sediment grab sample</v>
      </c>
      <c r="K4180" s="1" t="str">
        <f t="shared" si="704"/>
        <v>&lt;177 micron (NGR)</v>
      </c>
      <c r="L4180">
        <v>12</v>
      </c>
      <c r="M4180" t="s">
        <v>65</v>
      </c>
      <c r="N4180">
        <v>223</v>
      </c>
      <c r="O4180" t="s">
        <v>255</v>
      </c>
      <c r="P4180" t="s">
        <v>153</v>
      </c>
      <c r="Q4180" t="s">
        <v>95</v>
      </c>
      <c r="R4180" t="s">
        <v>202</v>
      </c>
      <c r="S4180" t="s">
        <v>136</v>
      </c>
      <c r="T4180" t="s">
        <v>40</v>
      </c>
      <c r="U4180" t="s">
        <v>1665</v>
      </c>
      <c r="V4180" t="s">
        <v>248</v>
      </c>
      <c r="W4180" t="s">
        <v>194</v>
      </c>
      <c r="X4180" t="s">
        <v>179</v>
      </c>
      <c r="Y4180" t="s">
        <v>39</v>
      </c>
      <c r="Z4180" t="s">
        <v>185</v>
      </c>
      <c r="AA4180" t="s">
        <v>135</v>
      </c>
      <c r="AB4180" t="s">
        <v>1940</v>
      </c>
      <c r="AC4180" t="s">
        <v>94</v>
      </c>
      <c r="AD4180" t="s">
        <v>314</v>
      </c>
    </row>
    <row r="4181" spans="1:30" x14ac:dyDescent="0.3">
      <c r="A4181" t="s">
        <v>17346</v>
      </c>
      <c r="B4181" t="s">
        <v>17347</v>
      </c>
      <c r="C4181" s="1" t="str">
        <f t="shared" si="698"/>
        <v>21:0512</v>
      </c>
      <c r="D4181" s="1" t="str">
        <f t="shared" si="702"/>
        <v>21:0085</v>
      </c>
      <c r="E4181" t="s">
        <v>17348</v>
      </c>
      <c r="F4181" t="s">
        <v>17349</v>
      </c>
      <c r="H4181">
        <v>56.872136400000002</v>
      </c>
      <c r="I4181">
        <v>-100.7124185</v>
      </c>
      <c r="J4181" s="1" t="str">
        <f t="shared" si="703"/>
        <v>NGR lake sediment grab sample</v>
      </c>
      <c r="K4181" s="1" t="str">
        <f t="shared" si="704"/>
        <v>&lt;177 micron (NGR)</v>
      </c>
      <c r="L4181">
        <v>12</v>
      </c>
      <c r="M4181" t="s">
        <v>76</v>
      </c>
      <c r="N4181">
        <v>224</v>
      </c>
      <c r="O4181" t="s">
        <v>211</v>
      </c>
      <c r="P4181" t="s">
        <v>36</v>
      </c>
      <c r="Q4181" t="s">
        <v>95</v>
      </c>
      <c r="R4181" t="s">
        <v>185</v>
      </c>
      <c r="S4181" t="s">
        <v>131</v>
      </c>
      <c r="T4181" t="s">
        <v>40</v>
      </c>
      <c r="U4181" t="s">
        <v>1482</v>
      </c>
      <c r="V4181" t="s">
        <v>1027</v>
      </c>
      <c r="W4181" t="s">
        <v>194</v>
      </c>
      <c r="X4181" t="s">
        <v>179</v>
      </c>
      <c r="Y4181" t="s">
        <v>39</v>
      </c>
      <c r="Z4181" t="s">
        <v>67</v>
      </c>
      <c r="AA4181" t="s">
        <v>135</v>
      </c>
      <c r="AB4181" t="s">
        <v>344</v>
      </c>
      <c r="AC4181" t="s">
        <v>42</v>
      </c>
      <c r="AD4181" t="s">
        <v>45</v>
      </c>
    </row>
    <row r="4182" spans="1:30" x14ac:dyDescent="0.3">
      <c r="A4182" t="s">
        <v>17350</v>
      </c>
      <c r="B4182" t="s">
        <v>17351</v>
      </c>
      <c r="C4182" s="1" t="str">
        <f t="shared" si="698"/>
        <v>21:0512</v>
      </c>
      <c r="D4182" s="1" t="str">
        <f t="shared" si="702"/>
        <v>21:0085</v>
      </c>
      <c r="E4182" t="s">
        <v>17352</v>
      </c>
      <c r="F4182" t="s">
        <v>17353</v>
      </c>
      <c r="H4182">
        <v>56.8733206</v>
      </c>
      <c r="I4182">
        <v>-100.6705503</v>
      </c>
      <c r="J4182" s="1" t="str">
        <f t="shared" si="703"/>
        <v>NGR lake sediment grab sample</v>
      </c>
      <c r="K4182" s="1" t="str">
        <f t="shared" si="704"/>
        <v>&lt;177 micron (NGR)</v>
      </c>
      <c r="L4182">
        <v>12</v>
      </c>
      <c r="M4182" t="s">
        <v>91</v>
      </c>
      <c r="N4182">
        <v>225</v>
      </c>
      <c r="O4182" t="s">
        <v>151</v>
      </c>
      <c r="P4182" t="s">
        <v>165</v>
      </c>
      <c r="Q4182" t="s">
        <v>55</v>
      </c>
      <c r="R4182" t="s">
        <v>256</v>
      </c>
      <c r="S4182" t="s">
        <v>92</v>
      </c>
      <c r="T4182" t="s">
        <v>40</v>
      </c>
      <c r="U4182" t="s">
        <v>1448</v>
      </c>
      <c r="V4182" t="s">
        <v>47</v>
      </c>
      <c r="W4182" t="s">
        <v>40</v>
      </c>
      <c r="X4182" t="s">
        <v>70</v>
      </c>
      <c r="Y4182" t="s">
        <v>39</v>
      </c>
      <c r="Z4182" t="s">
        <v>134</v>
      </c>
      <c r="AA4182" t="s">
        <v>214</v>
      </c>
      <c r="AB4182" t="s">
        <v>981</v>
      </c>
      <c r="AC4182" t="s">
        <v>740</v>
      </c>
      <c r="AD4182" t="s">
        <v>480</v>
      </c>
    </row>
    <row r="4183" spans="1:30" x14ac:dyDescent="0.3">
      <c r="A4183" t="s">
        <v>17354</v>
      </c>
      <c r="B4183" t="s">
        <v>17355</v>
      </c>
      <c r="C4183" s="1" t="str">
        <f t="shared" si="698"/>
        <v>21:0512</v>
      </c>
      <c r="D4183" s="1" t="str">
        <f t="shared" si="702"/>
        <v>21:0085</v>
      </c>
      <c r="E4183" t="s">
        <v>17356</v>
      </c>
      <c r="F4183" t="s">
        <v>17357</v>
      </c>
      <c r="H4183">
        <v>56.863402100000002</v>
      </c>
      <c r="I4183">
        <v>-100.6268183</v>
      </c>
      <c r="J4183" s="1" t="str">
        <f t="shared" si="703"/>
        <v>NGR lake sediment grab sample</v>
      </c>
      <c r="K4183" s="1" t="str">
        <f t="shared" si="704"/>
        <v>&lt;177 micron (NGR)</v>
      </c>
      <c r="L4183">
        <v>12</v>
      </c>
      <c r="M4183" t="s">
        <v>102</v>
      </c>
      <c r="N4183">
        <v>226</v>
      </c>
      <c r="O4183" t="s">
        <v>231</v>
      </c>
      <c r="P4183" t="s">
        <v>193</v>
      </c>
      <c r="Q4183" t="s">
        <v>136</v>
      </c>
      <c r="R4183" t="s">
        <v>169</v>
      </c>
      <c r="S4183" t="s">
        <v>153</v>
      </c>
      <c r="T4183" t="s">
        <v>40</v>
      </c>
      <c r="U4183" t="s">
        <v>1885</v>
      </c>
      <c r="V4183" t="s">
        <v>596</v>
      </c>
      <c r="W4183" t="s">
        <v>40</v>
      </c>
      <c r="X4183" t="s">
        <v>70</v>
      </c>
      <c r="Y4183" t="s">
        <v>55</v>
      </c>
      <c r="Z4183" t="s">
        <v>35</v>
      </c>
      <c r="AA4183" t="s">
        <v>135</v>
      </c>
      <c r="AB4183" t="s">
        <v>1259</v>
      </c>
      <c r="AC4183" t="s">
        <v>339</v>
      </c>
      <c r="AD4183" t="s">
        <v>934</v>
      </c>
    </row>
    <row r="4184" spans="1:30" x14ac:dyDescent="0.3">
      <c r="A4184" t="s">
        <v>17358</v>
      </c>
      <c r="B4184" t="s">
        <v>17359</v>
      </c>
      <c r="C4184" s="1" t="str">
        <f t="shared" si="698"/>
        <v>21:0512</v>
      </c>
      <c r="D4184" s="1" t="str">
        <f t="shared" si="702"/>
        <v>21:0085</v>
      </c>
      <c r="E4184" t="s">
        <v>17360</v>
      </c>
      <c r="F4184" t="s">
        <v>17361</v>
      </c>
      <c r="H4184">
        <v>56.863801299999999</v>
      </c>
      <c r="I4184">
        <v>-100.5936997</v>
      </c>
      <c r="J4184" s="1" t="str">
        <f t="shared" si="703"/>
        <v>NGR lake sediment grab sample</v>
      </c>
      <c r="K4184" s="1" t="str">
        <f t="shared" si="704"/>
        <v>&lt;177 micron (NGR)</v>
      </c>
      <c r="L4184">
        <v>12</v>
      </c>
      <c r="M4184" t="s">
        <v>113</v>
      </c>
      <c r="N4184">
        <v>227</v>
      </c>
      <c r="O4184" t="s">
        <v>4169</v>
      </c>
      <c r="P4184" t="s">
        <v>176</v>
      </c>
      <c r="Q4184" t="s">
        <v>136</v>
      </c>
      <c r="R4184" t="s">
        <v>164</v>
      </c>
      <c r="S4184" t="s">
        <v>153</v>
      </c>
      <c r="T4184" t="s">
        <v>40</v>
      </c>
      <c r="U4184" t="s">
        <v>17362</v>
      </c>
      <c r="V4184" t="s">
        <v>1503</v>
      </c>
      <c r="W4184" t="s">
        <v>40</v>
      </c>
      <c r="X4184" t="s">
        <v>70</v>
      </c>
      <c r="Y4184" t="s">
        <v>95</v>
      </c>
      <c r="Z4184" t="s">
        <v>204</v>
      </c>
      <c r="AA4184" t="s">
        <v>204</v>
      </c>
      <c r="AB4184" t="s">
        <v>54</v>
      </c>
      <c r="AC4184" t="s">
        <v>213</v>
      </c>
      <c r="AD4184" t="s">
        <v>1384</v>
      </c>
    </row>
    <row r="4185" spans="1:30" x14ac:dyDescent="0.3">
      <c r="A4185" t="s">
        <v>17363</v>
      </c>
      <c r="B4185" t="s">
        <v>17364</v>
      </c>
      <c r="C4185" s="1" t="str">
        <f t="shared" si="698"/>
        <v>21:0512</v>
      </c>
      <c r="D4185" s="1" t="str">
        <f t="shared" si="702"/>
        <v>21:0085</v>
      </c>
      <c r="E4185" t="s">
        <v>17365</v>
      </c>
      <c r="F4185" t="s">
        <v>17366</v>
      </c>
      <c r="H4185">
        <v>56.8614915</v>
      </c>
      <c r="I4185">
        <v>-100.558746</v>
      </c>
      <c r="J4185" s="1" t="str">
        <f t="shared" si="703"/>
        <v>NGR lake sediment grab sample</v>
      </c>
      <c r="K4185" s="1" t="str">
        <f t="shared" si="704"/>
        <v>&lt;177 micron (NGR)</v>
      </c>
      <c r="L4185">
        <v>12</v>
      </c>
      <c r="M4185" t="s">
        <v>127</v>
      </c>
      <c r="N4185">
        <v>228</v>
      </c>
      <c r="O4185" t="s">
        <v>364</v>
      </c>
      <c r="P4185" t="s">
        <v>79</v>
      </c>
      <c r="Q4185" t="s">
        <v>39</v>
      </c>
      <c r="R4185" t="s">
        <v>193</v>
      </c>
      <c r="S4185" t="s">
        <v>153</v>
      </c>
      <c r="T4185" t="s">
        <v>40</v>
      </c>
      <c r="U4185" t="s">
        <v>11310</v>
      </c>
      <c r="V4185" t="s">
        <v>596</v>
      </c>
      <c r="W4185" t="s">
        <v>40</v>
      </c>
      <c r="X4185" t="s">
        <v>70</v>
      </c>
      <c r="Y4185" t="s">
        <v>95</v>
      </c>
      <c r="Z4185" t="s">
        <v>134</v>
      </c>
      <c r="AA4185" t="s">
        <v>67</v>
      </c>
      <c r="AB4185" t="s">
        <v>371</v>
      </c>
      <c r="AC4185" t="s">
        <v>55</v>
      </c>
      <c r="AD4185" t="s">
        <v>1412</v>
      </c>
    </row>
    <row r="4186" spans="1:30" x14ac:dyDescent="0.3">
      <c r="A4186" t="s">
        <v>17367</v>
      </c>
      <c r="B4186" t="s">
        <v>17368</v>
      </c>
      <c r="C4186" s="1" t="str">
        <f t="shared" si="698"/>
        <v>21:0512</v>
      </c>
      <c r="D4186" s="1" t="str">
        <f t="shared" si="702"/>
        <v>21:0085</v>
      </c>
      <c r="E4186" t="s">
        <v>17369</v>
      </c>
      <c r="F4186" t="s">
        <v>17370</v>
      </c>
      <c r="H4186">
        <v>56.894184500000001</v>
      </c>
      <c r="I4186">
        <v>-100.5253369</v>
      </c>
      <c r="J4186" s="1" t="str">
        <f t="shared" si="703"/>
        <v>NGR lake sediment grab sample</v>
      </c>
      <c r="K4186" s="1" t="str">
        <f t="shared" si="704"/>
        <v>&lt;177 micron (NGR)</v>
      </c>
      <c r="L4186">
        <v>12</v>
      </c>
      <c r="M4186" t="s">
        <v>142</v>
      </c>
      <c r="N4186">
        <v>229</v>
      </c>
      <c r="O4186" t="s">
        <v>2590</v>
      </c>
      <c r="P4186" t="s">
        <v>164</v>
      </c>
      <c r="Q4186" t="s">
        <v>37</v>
      </c>
      <c r="R4186" t="s">
        <v>192</v>
      </c>
      <c r="S4186" t="s">
        <v>130</v>
      </c>
      <c r="T4186" t="s">
        <v>194</v>
      </c>
      <c r="U4186" t="s">
        <v>17371</v>
      </c>
      <c r="V4186" t="s">
        <v>85</v>
      </c>
      <c r="W4186" t="s">
        <v>40</v>
      </c>
      <c r="X4186" t="s">
        <v>136</v>
      </c>
      <c r="Y4186" t="s">
        <v>95</v>
      </c>
      <c r="Z4186" t="s">
        <v>263</v>
      </c>
      <c r="AA4186" t="s">
        <v>135</v>
      </c>
      <c r="AB4186" t="s">
        <v>330</v>
      </c>
      <c r="AC4186" t="s">
        <v>2195</v>
      </c>
      <c r="AD4186" t="s">
        <v>2166</v>
      </c>
    </row>
    <row r="4187" spans="1:30" x14ac:dyDescent="0.3">
      <c r="A4187" t="s">
        <v>17372</v>
      </c>
      <c r="B4187" t="s">
        <v>17373</v>
      </c>
      <c r="C4187" s="1" t="str">
        <f t="shared" si="698"/>
        <v>21:0512</v>
      </c>
      <c r="D4187" s="1" t="str">
        <f t="shared" si="702"/>
        <v>21:0085</v>
      </c>
      <c r="E4187" t="s">
        <v>17374</v>
      </c>
      <c r="F4187" t="s">
        <v>17375</v>
      </c>
      <c r="H4187">
        <v>56.901286800000001</v>
      </c>
      <c r="I4187">
        <v>-100.5063662</v>
      </c>
      <c r="J4187" s="1" t="str">
        <f t="shared" si="703"/>
        <v>NGR lake sediment grab sample</v>
      </c>
      <c r="K4187" s="1" t="str">
        <f t="shared" si="704"/>
        <v>&lt;177 micron (NGR)</v>
      </c>
      <c r="L4187">
        <v>12</v>
      </c>
      <c r="M4187" t="s">
        <v>150</v>
      </c>
      <c r="N4187">
        <v>230</v>
      </c>
      <c r="O4187" t="s">
        <v>471</v>
      </c>
      <c r="P4187" t="s">
        <v>169</v>
      </c>
      <c r="Q4187" t="s">
        <v>37</v>
      </c>
      <c r="R4187" t="s">
        <v>377</v>
      </c>
      <c r="S4187" t="s">
        <v>153</v>
      </c>
      <c r="T4187" t="s">
        <v>40</v>
      </c>
      <c r="U4187" t="s">
        <v>1529</v>
      </c>
      <c r="V4187" t="s">
        <v>1503</v>
      </c>
      <c r="W4187" t="s">
        <v>40</v>
      </c>
      <c r="X4187" t="s">
        <v>39</v>
      </c>
      <c r="Y4187" t="s">
        <v>95</v>
      </c>
      <c r="Z4187" t="s">
        <v>135</v>
      </c>
      <c r="AA4187" t="s">
        <v>58</v>
      </c>
      <c r="AB4187" t="s">
        <v>276</v>
      </c>
      <c r="AC4187" t="s">
        <v>55</v>
      </c>
      <c r="AD4187" t="s">
        <v>2331</v>
      </c>
    </row>
    <row r="4188" spans="1:30" x14ac:dyDescent="0.3">
      <c r="A4188" t="s">
        <v>17376</v>
      </c>
      <c r="B4188" t="s">
        <v>17377</v>
      </c>
      <c r="C4188" s="1" t="str">
        <f t="shared" si="698"/>
        <v>21:0512</v>
      </c>
      <c r="D4188" s="1" t="str">
        <f t="shared" si="702"/>
        <v>21:0085</v>
      </c>
      <c r="E4188" t="s">
        <v>17378</v>
      </c>
      <c r="F4188" t="s">
        <v>17379</v>
      </c>
      <c r="H4188">
        <v>56.889482999999998</v>
      </c>
      <c r="I4188">
        <v>-100.46122800000001</v>
      </c>
      <c r="J4188" s="1" t="str">
        <f t="shared" si="703"/>
        <v>NGR lake sediment grab sample</v>
      </c>
      <c r="K4188" s="1" t="str">
        <f t="shared" si="704"/>
        <v>&lt;177 micron (NGR)</v>
      </c>
      <c r="L4188">
        <v>12</v>
      </c>
      <c r="M4188" t="s">
        <v>175</v>
      </c>
      <c r="N4188">
        <v>231</v>
      </c>
      <c r="O4188" t="s">
        <v>82</v>
      </c>
      <c r="P4188" t="s">
        <v>192</v>
      </c>
      <c r="Q4188" t="s">
        <v>37</v>
      </c>
      <c r="R4188" t="s">
        <v>192</v>
      </c>
      <c r="S4188" t="s">
        <v>79</v>
      </c>
      <c r="T4188" t="s">
        <v>40</v>
      </c>
      <c r="U4188" t="s">
        <v>934</v>
      </c>
      <c r="V4188" t="s">
        <v>677</v>
      </c>
      <c r="W4188" t="s">
        <v>194</v>
      </c>
      <c r="X4188" t="s">
        <v>70</v>
      </c>
      <c r="Y4188" t="s">
        <v>37</v>
      </c>
      <c r="Z4188" t="s">
        <v>263</v>
      </c>
      <c r="AA4188" t="s">
        <v>44</v>
      </c>
      <c r="AB4188" t="s">
        <v>35</v>
      </c>
      <c r="AC4188" t="s">
        <v>266</v>
      </c>
      <c r="AD4188" t="s">
        <v>1529</v>
      </c>
    </row>
    <row r="4189" spans="1:30" x14ac:dyDescent="0.3">
      <c r="A4189" t="s">
        <v>17380</v>
      </c>
      <c r="B4189" t="s">
        <v>17381</v>
      </c>
      <c r="C4189" s="1" t="str">
        <f t="shared" si="698"/>
        <v>21:0512</v>
      </c>
      <c r="D4189" s="1" t="str">
        <f t="shared" si="702"/>
        <v>21:0085</v>
      </c>
      <c r="E4189" t="s">
        <v>17382</v>
      </c>
      <c r="F4189" t="s">
        <v>17383</v>
      </c>
      <c r="H4189">
        <v>56.887897700000003</v>
      </c>
      <c r="I4189">
        <v>-100.4191478</v>
      </c>
      <c r="J4189" s="1" t="str">
        <f t="shared" si="703"/>
        <v>NGR lake sediment grab sample</v>
      </c>
      <c r="K4189" s="1" t="str">
        <f t="shared" si="704"/>
        <v>&lt;177 micron (NGR)</v>
      </c>
      <c r="L4189">
        <v>12</v>
      </c>
      <c r="M4189" t="s">
        <v>184</v>
      </c>
      <c r="N4189">
        <v>232</v>
      </c>
      <c r="O4189" t="s">
        <v>283</v>
      </c>
      <c r="P4189" t="s">
        <v>145</v>
      </c>
      <c r="Q4189" t="s">
        <v>39</v>
      </c>
      <c r="R4189" t="s">
        <v>36</v>
      </c>
      <c r="S4189" t="s">
        <v>79</v>
      </c>
      <c r="T4189" t="s">
        <v>40</v>
      </c>
      <c r="U4189" t="s">
        <v>158</v>
      </c>
      <c r="V4189" t="s">
        <v>106</v>
      </c>
      <c r="W4189" t="s">
        <v>40</v>
      </c>
      <c r="X4189" t="s">
        <v>179</v>
      </c>
      <c r="Y4189" t="s">
        <v>193</v>
      </c>
      <c r="Z4189" t="s">
        <v>134</v>
      </c>
      <c r="AA4189" t="s">
        <v>258</v>
      </c>
      <c r="AB4189" t="s">
        <v>3607</v>
      </c>
      <c r="AC4189" t="s">
        <v>740</v>
      </c>
      <c r="AD4189" t="s">
        <v>48</v>
      </c>
    </row>
    <row r="4190" spans="1:30" hidden="1" x14ac:dyDescent="0.3">
      <c r="A4190" t="s">
        <v>17384</v>
      </c>
      <c r="B4190" t="s">
        <v>17385</v>
      </c>
      <c r="C4190" s="1" t="str">
        <f t="shared" si="698"/>
        <v>21:0512</v>
      </c>
      <c r="D4190" s="1" t="str">
        <f>HYPERLINK("http://geochem.nrcan.gc.ca/cdogs/content/svy/svy_e.htm", "")</f>
        <v/>
      </c>
      <c r="G4190" s="1" t="str">
        <f>HYPERLINK("http://geochem.nrcan.gc.ca/cdogs/content/cr_/cr_00060_e.htm", "60")</f>
        <v>60</v>
      </c>
      <c r="J4190" t="s">
        <v>161</v>
      </c>
      <c r="K4190" t="s">
        <v>162</v>
      </c>
      <c r="L4190">
        <v>12</v>
      </c>
      <c r="M4190" t="s">
        <v>163</v>
      </c>
      <c r="N4190">
        <v>233</v>
      </c>
      <c r="O4190" t="s">
        <v>648</v>
      </c>
      <c r="P4190" t="s">
        <v>164</v>
      </c>
      <c r="Q4190" t="s">
        <v>39</v>
      </c>
      <c r="R4190" t="s">
        <v>36</v>
      </c>
      <c r="S4190" t="s">
        <v>131</v>
      </c>
      <c r="T4190" t="s">
        <v>40</v>
      </c>
      <c r="U4190" t="s">
        <v>80</v>
      </c>
      <c r="V4190" t="s">
        <v>167</v>
      </c>
      <c r="W4190" t="s">
        <v>40</v>
      </c>
      <c r="X4190" t="s">
        <v>39</v>
      </c>
      <c r="Y4190" t="s">
        <v>55</v>
      </c>
      <c r="Z4190" t="s">
        <v>164</v>
      </c>
      <c r="AA4190" t="s">
        <v>214</v>
      </c>
      <c r="AB4190" t="s">
        <v>1720</v>
      </c>
      <c r="AC4190" t="s">
        <v>10811</v>
      </c>
      <c r="AD4190" t="s">
        <v>170</v>
      </c>
    </row>
    <row r="4191" spans="1:30" x14ac:dyDescent="0.3">
      <c r="A4191" t="s">
        <v>17386</v>
      </c>
      <c r="B4191" t="s">
        <v>17387</v>
      </c>
      <c r="C4191" s="1" t="str">
        <f t="shared" si="698"/>
        <v>21:0512</v>
      </c>
      <c r="D4191" s="1" t="str">
        <f t="shared" ref="D4191:D4200" si="705">HYPERLINK("http://geochem.nrcan.gc.ca/cdogs/content/svy/svy210085_e.htm", "21:0085")</f>
        <v>21:0085</v>
      </c>
      <c r="E4191" t="s">
        <v>17388</v>
      </c>
      <c r="F4191" t="s">
        <v>17389</v>
      </c>
      <c r="H4191">
        <v>56.888935500000002</v>
      </c>
      <c r="I4191">
        <v>-100.3789088</v>
      </c>
      <c r="J4191" s="1" t="str">
        <f t="shared" ref="J4191:J4200" si="706">HYPERLINK("http://geochem.nrcan.gc.ca/cdogs/content/kwd/kwd020027_e.htm", "NGR lake sediment grab sample")</f>
        <v>NGR lake sediment grab sample</v>
      </c>
      <c r="K4191" s="1" t="str">
        <f t="shared" ref="K4191:K4200" si="707">HYPERLINK("http://geochem.nrcan.gc.ca/cdogs/content/kwd/kwd080006_e.htm", "&lt;177 micron (NGR)")</f>
        <v>&lt;177 micron (NGR)</v>
      </c>
      <c r="L4191">
        <v>12</v>
      </c>
      <c r="M4191" t="s">
        <v>191</v>
      </c>
      <c r="N4191">
        <v>234</v>
      </c>
      <c r="O4191" t="s">
        <v>58</v>
      </c>
      <c r="P4191" t="s">
        <v>232</v>
      </c>
      <c r="Q4191" t="s">
        <v>136</v>
      </c>
      <c r="R4191" t="s">
        <v>169</v>
      </c>
      <c r="S4191" t="s">
        <v>153</v>
      </c>
      <c r="T4191" t="s">
        <v>40</v>
      </c>
      <c r="U4191" t="s">
        <v>1666</v>
      </c>
      <c r="V4191" t="s">
        <v>70</v>
      </c>
      <c r="W4191" t="s">
        <v>194</v>
      </c>
      <c r="X4191" t="s">
        <v>70</v>
      </c>
      <c r="Y4191" t="s">
        <v>39</v>
      </c>
      <c r="Z4191" t="s">
        <v>164</v>
      </c>
      <c r="AA4191" t="s">
        <v>214</v>
      </c>
      <c r="AB4191" t="s">
        <v>15249</v>
      </c>
      <c r="AC4191" t="s">
        <v>947</v>
      </c>
      <c r="AD4191" t="s">
        <v>478</v>
      </c>
    </row>
    <row r="4192" spans="1:30" x14ac:dyDescent="0.3">
      <c r="A4192" t="s">
        <v>17390</v>
      </c>
      <c r="B4192" t="s">
        <v>17391</v>
      </c>
      <c r="C4192" s="1" t="str">
        <f t="shared" si="698"/>
        <v>21:0512</v>
      </c>
      <c r="D4192" s="1" t="str">
        <f t="shared" si="705"/>
        <v>21:0085</v>
      </c>
      <c r="E4192" t="s">
        <v>17392</v>
      </c>
      <c r="F4192" t="s">
        <v>17393</v>
      </c>
      <c r="H4192">
        <v>56.895347299999997</v>
      </c>
      <c r="I4192">
        <v>-100.3244962</v>
      </c>
      <c r="J4192" s="1" t="str">
        <f t="shared" si="706"/>
        <v>NGR lake sediment grab sample</v>
      </c>
      <c r="K4192" s="1" t="str">
        <f t="shared" si="707"/>
        <v>&lt;177 micron (NGR)</v>
      </c>
      <c r="L4192">
        <v>12</v>
      </c>
      <c r="M4192" t="s">
        <v>201</v>
      </c>
      <c r="N4192">
        <v>235</v>
      </c>
      <c r="O4192" t="s">
        <v>135</v>
      </c>
      <c r="P4192" t="s">
        <v>414</v>
      </c>
      <c r="Q4192" t="s">
        <v>39</v>
      </c>
      <c r="R4192" t="s">
        <v>54</v>
      </c>
      <c r="S4192" t="s">
        <v>131</v>
      </c>
      <c r="T4192" t="s">
        <v>40</v>
      </c>
      <c r="U4192" t="s">
        <v>196</v>
      </c>
      <c r="V4192" t="s">
        <v>313</v>
      </c>
      <c r="W4192" t="s">
        <v>40</v>
      </c>
      <c r="X4192" t="s">
        <v>179</v>
      </c>
      <c r="Y4192" t="s">
        <v>95</v>
      </c>
      <c r="Z4192" t="s">
        <v>185</v>
      </c>
      <c r="AA4192" t="s">
        <v>314</v>
      </c>
      <c r="AB4192" t="s">
        <v>1406</v>
      </c>
      <c r="AC4192" t="s">
        <v>167</v>
      </c>
      <c r="AD4192" t="s">
        <v>409</v>
      </c>
    </row>
    <row r="4193" spans="1:30" x14ac:dyDescent="0.3">
      <c r="A4193" t="s">
        <v>17394</v>
      </c>
      <c r="B4193" t="s">
        <v>17395</v>
      </c>
      <c r="C4193" s="1" t="str">
        <f t="shared" si="698"/>
        <v>21:0512</v>
      </c>
      <c r="D4193" s="1" t="str">
        <f t="shared" si="705"/>
        <v>21:0085</v>
      </c>
      <c r="E4193" t="s">
        <v>17396</v>
      </c>
      <c r="F4193" t="s">
        <v>17397</v>
      </c>
      <c r="H4193">
        <v>56.8696518</v>
      </c>
      <c r="I4193">
        <v>-100.3331341</v>
      </c>
      <c r="J4193" s="1" t="str">
        <f t="shared" si="706"/>
        <v>NGR lake sediment grab sample</v>
      </c>
      <c r="K4193" s="1" t="str">
        <f t="shared" si="707"/>
        <v>&lt;177 micron (NGR)</v>
      </c>
      <c r="L4193">
        <v>12</v>
      </c>
      <c r="M4193" t="s">
        <v>210</v>
      </c>
      <c r="N4193">
        <v>236</v>
      </c>
      <c r="O4193" t="s">
        <v>1019</v>
      </c>
      <c r="P4193" t="s">
        <v>164</v>
      </c>
      <c r="Q4193" t="s">
        <v>68</v>
      </c>
      <c r="R4193" t="s">
        <v>247</v>
      </c>
      <c r="S4193" t="s">
        <v>202</v>
      </c>
      <c r="T4193" t="s">
        <v>40</v>
      </c>
      <c r="U4193" t="s">
        <v>8681</v>
      </c>
      <c r="V4193" t="s">
        <v>1503</v>
      </c>
      <c r="W4193" t="s">
        <v>40</v>
      </c>
      <c r="X4193" t="s">
        <v>70</v>
      </c>
      <c r="Y4193" t="s">
        <v>39</v>
      </c>
      <c r="Z4193" t="s">
        <v>204</v>
      </c>
      <c r="AA4193" t="s">
        <v>214</v>
      </c>
      <c r="AB4193" t="s">
        <v>2258</v>
      </c>
      <c r="AC4193" t="s">
        <v>293</v>
      </c>
      <c r="AD4193" t="s">
        <v>1070</v>
      </c>
    </row>
    <row r="4194" spans="1:30" x14ac:dyDescent="0.3">
      <c r="A4194" t="s">
        <v>17398</v>
      </c>
      <c r="B4194" t="s">
        <v>17399</v>
      </c>
      <c r="C4194" s="1" t="str">
        <f t="shared" si="698"/>
        <v>21:0512</v>
      </c>
      <c r="D4194" s="1" t="str">
        <f t="shared" si="705"/>
        <v>21:0085</v>
      </c>
      <c r="E4194" t="s">
        <v>17400</v>
      </c>
      <c r="F4194" t="s">
        <v>17401</v>
      </c>
      <c r="H4194">
        <v>56.864609000000002</v>
      </c>
      <c r="I4194">
        <v>-100.2849265</v>
      </c>
      <c r="J4194" s="1" t="str">
        <f t="shared" si="706"/>
        <v>NGR lake sediment grab sample</v>
      </c>
      <c r="K4194" s="1" t="str">
        <f t="shared" si="707"/>
        <v>&lt;177 micron (NGR)</v>
      </c>
      <c r="L4194">
        <v>12</v>
      </c>
      <c r="M4194" t="s">
        <v>221</v>
      </c>
      <c r="N4194">
        <v>237</v>
      </c>
      <c r="O4194" t="s">
        <v>44</v>
      </c>
      <c r="P4194" t="s">
        <v>397</v>
      </c>
      <c r="Q4194" t="s">
        <v>131</v>
      </c>
      <c r="R4194" t="s">
        <v>103</v>
      </c>
      <c r="S4194" t="s">
        <v>193</v>
      </c>
      <c r="T4194" t="s">
        <v>40</v>
      </c>
      <c r="U4194" t="s">
        <v>487</v>
      </c>
      <c r="V4194" t="s">
        <v>590</v>
      </c>
      <c r="W4194" t="s">
        <v>40</v>
      </c>
      <c r="X4194" t="s">
        <v>39</v>
      </c>
      <c r="Y4194" t="s">
        <v>95</v>
      </c>
      <c r="Z4194" t="s">
        <v>214</v>
      </c>
      <c r="AA4194" t="s">
        <v>214</v>
      </c>
      <c r="AB4194" t="s">
        <v>1733</v>
      </c>
      <c r="AC4194" t="s">
        <v>2195</v>
      </c>
      <c r="AD4194" t="s">
        <v>9814</v>
      </c>
    </row>
    <row r="4195" spans="1:30" x14ac:dyDescent="0.3">
      <c r="A4195" t="s">
        <v>17402</v>
      </c>
      <c r="B4195" t="s">
        <v>17403</v>
      </c>
      <c r="C4195" s="1" t="str">
        <f t="shared" si="698"/>
        <v>21:0512</v>
      </c>
      <c r="D4195" s="1" t="str">
        <f t="shared" si="705"/>
        <v>21:0085</v>
      </c>
      <c r="E4195" t="s">
        <v>17404</v>
      </c>
      <c r="F4195" t="s">
        <v>17405</v>
      </c>
      <c r="H4195">
        <v>56.865783100000002</v>
      </c>
      <c r="I4195">
        <v>-100.2539644</v>
      </c>
      <c r="J4195" s="1" t="str">
        <f t="shared" si="706"/>
        <v>NGR lake sediment grab sample</v>
      </c>
      <c r="K4195" s="1" t="str">
        <f t="shared" si="707"/>
        <v>&lt;177 micron (NGR)</v>
      </c>
      <c r="L4195">
        <v>12</v>
      </c>
      <c r="M4195" t="s">
        <v>230</v>
      </c>
      <c r="N4195">
        <v>238</v>
      </c>
      <c r="O4195" t="s">
        <v>135</v>
      </c>
      <c r="P4195" t="s">
        <v>576</v>
      </c>
      <c r="Q4195" t="s">
        <v>95</v>
      </c>
      <c r="R4195" t="s">
        <v>36</v>
      </c>
      <c r="S4195" t="s">
        <v>92</v>
      </c>
      <c r="T4195" t="s">
        <v>40</v>
      </c>
      <c r="U4195" t="s">
        <v>203</v>
      </c>
      <c r="V4195" t="s">
        <v>518</v>
      </c>
      <c r="W4195" t="s">
        <v>40</v>
      </c>
      <c r="X4195" t="s">
        <v>179</v>
      </c>
      <c r="Y4195" t="s">
        <v>55</v>
      </c>
      <c r="Z4195" t="s">
        <v>134</v>
      </c>
      <c r="AA4195" t="s">
        <v>83</v>
      </c>
      <c r="AB4195" t="s">
        <v>873</v>
      </c>
      <c r="AC4195" t="s">
        <v>85</v>
      </c>
      <c r="AD4195" t="s">
        <v>409</v>
      </c>
    </row>
    <row r="4196" spans="1:30" x14ac:dyDescent="0.3">
      <c r="A4196" t="s">
        <v>17406</v>
      </c>
      <c r="B4196" t="s">
        <v>17407</v>
      </c>
      <c r="C4196" s="1" t="str">
        <f t="shared" si="698"/>
        <v>21:0512</v>
      </c>
      <c r="D4196" s="1" t="str">
        <f t="shared" si="705"/>
        <v>21:0085</v>
      </c>
      <c r="E4196" t="s">
        <v>17408</v>
      </c>
      <c r="F4196" t="s">
        <v>17409</v>
      </c>
      <c r="H4196">
        <v>56.8605898</v>
      </c>
      <c r="I4196">
        <v>-100.21295019999999</v>
      </c>
      <c r="J4196" s="1" t="str">
        <f t="shared" si="706"/>
        <v>NGR lake sediment grab sample</v>
      </c>
      <c r="K4196" s="1" t="str">
        <f t="shared" si="707"/>
        <v>&lt;177 micron (NGR)</v>
      </c>
      <c r="L4196">
        <v>12</v>
      </c>
      <c r="M4196" t="s">
        <v>238</v>
      </c>
      <c r="N4196">
        <v>239</v>
      </c>
      <c r="O4196" t="s">
        <v>304</v>
      </c>
      <c r="P4196" t="s">
        <v>77</v>
      </c>
      <c r="Q4196" t="s">
        <v>37</v>
      </c>
      <c r="R4196" t="s">
        <v>232</v>
      </c>
      <c r="S4196" t="s">
        <v>202</v>
      </c>
      <c r="T4196" t="s">
        <v>40</v>
      </c>
      <c r="U4196" t="s">
        <v>6425</v>
      </c>
      <c r="V4196" t="s">
        <v>620</v>
      </c>
      <c r="W4196" t="s">
        <v>40</v>
      </c>
      <c r="X4196" t="s">
        <v>70</v>
      </c>
      <c r="Y4196" t="s">
        <v>39</v>
      </c>
      <c r="Z4196" t="s">
        <v>263</v>
      </c>
      <c r="AA4196" t="s">
        <v>44</v>
      </c>
      <c r="AB4196" t="s">
        <v>104</v>
      </c>
      <c r="AC4196" t="s">
        <v>85</v>
      </c>
      <c r="AD4196" t="s">
        <v>6252</v>
      </c>
    </row>
    <row r="4197" spans="1:30" x14ac:dyDescent="0.3">
      <c r="A4197" t="s">
        <v>17410</v>
      </c>
      <c r="B4197" t="s">
        <v>17411</v>
      </c>
      <c r="C4197" s="1" t="str">
        <f t="shared" si="698"/>
        <v>21:0512</v>
      </c>
      <c r="D4197" s="1" t="str">
        <f t="shared" si="705"/>
        <v>21:0085</v>
      </c>
      <c r="E4197" t="s">
        <v>17412</v>
      </c>
      <c r="F4197" t="s">
        <v>17413</v>
      </c>
      <c r="H4197">
        <v>56.843071600000002</v>
      </c>
      <c r="I4197">
        <v>-100.2574826</v>
      </c>
      <c r="J4197" s="1" t="str">
        <f t="shared" si="706"/>
        <v>NGR lake sediment grab sample</v>
      </c>
      <c r="K4197" s="1" t="str">
        <f t="shared" si="707"/>
        <v>&lt;177 micron (NGR)</v>
      </c>
      <c r="L4197">
        <v>12</v>
      </c>
      <c r="M4197" t="s">
        <v>246</v>
      </c>
      <c r="N4197">
        <v>240</v>
      </c>
      <c r="O4197" t="s">
        <v>115</v>
      </c>
      <c r="P4197" t="s">
        <v>134</v>
      </c>
      <c r="Q4197" t="s">
        <v>131</v>
      </c>
      <c r="R4197" t="s">
        <v>204</v>
      </c>
      <c r="S4197" t="s">
        <v>176</v>
      </c>
      <c r="T4197" t="s">
        <v>40</v>
      </c>
      <c r="U4197" t="s">
        <v>12258</v>
      </c>
      <c r="V4197" t="s">
        <v>818</v>
      </c>
      <c r="W4197" t="s">
        <v>40</v>
      </c>
      <c r="X4197" t="s">
        <v>39</v>
      </c>
      <c r="Y4197" t="s">
        <v>95</v>
      </c>
      <c r="Z4197" t="s">
        <v>337</v>
      </c>
      <c r="AA4197" t="s">
        <v>214</v>
      </c>
      <c r="AB4197" t="s">
        <v>256</v>
      </c>
      <c r="AC4197" t="s">
        <v>590</v>
      </c>
      <c r="AD4197" t="s">
        <v>9814</v>
      </c>
    </row>
    <row r="4198" spans="1:30" x14ac:dyDescent="0.3">
      <c r="A4198" t="s">
        <v>17414</v>
      </c>
      <c r="B4198" t="s">
        <v>17415</v>
      </c>
      <c r="C4198" s="1" t="str">
        <f t="shared" si="698"/>
        <v>21:0512</v>
      </c>
      <c r="D4198" s="1" t="str">
        <f t="shared" si="705"/>
        <v>21:0085</v>
      </c>
      <c r="E4198" t="s">
        <v>17416</v>
      </c>
      <c r="F4198" t="s">
        <v>17417</v>
      </c>
      <c r="H4198">
        <v>56.850527300000003</v>
      </c>
      <c r="I4198">
        <v>-100.2710635</v>
      </c>
      <c r="J4198" s="1" t="str">
        <f t="shared" si="706"/>
        <v>NGR lake sediment grab sample</v>
      </c>
      <c r="K4198" s="1" t="str">
        <f t="shared" si="707"/>
        <v>&lt;177 micron (NGR)</v>
      </c>
      <c r="L4198">
        <v>13</v>
      </c>
      <c r="M4198" t="s">
        <v>34</v>
      </c>
      <c r="N4198">
        <v>241</v>
      </c>
      <c r="O4198" t="s">
        <v>231</v>
      </c>
      <c r="P4198" t="s">
        <v>247</v>
      </c>
      <c r="Q4198" t="s">
        <v>92</v>
      </c>
      <c r="R4198" t="s">
        <v>66</v>
      </c>
      <c r="S4198" t="s">
        <v>176</v>
      </c>
      <c r="T4198" t="s">
        <v>40</v>
      </c>
      <c r="U4198" t="s">
        <v>5196</v>
      </c>
      <c r="V4198" t="s">
        <v>565</v>
      </c>
      <c r="W4198" t="s">
        <v>40</v>
      </c>
      <c r="X4198" t="s">
        <v>39</v>
      </c>
      <c r="Y4198" t="s">
        <v>39</v>
      </c>
      <c r="Z4198" t="s">
        <v>135</v>
      </c>
      <c r="AA4198" t="s">
        <v>214</v>
      </c>
      <c r="AB4198" t="s">
        <v>300</v>
      </c>
      <c r="AC4198" t="s">
        <v>2195</v>
      </c>
      <c r="AD4198" t="s">
        <v>10423</v>
      </c>
    </row>
    <row r="4199" spans="1:30" x14ac:dyDescent="0.3">
      <c r="A4199" t="s">
        <v>17418</v>
      </c>
      <c r="B4199" t="s">
        <v>17419</v>
      </c>
      <c r="C4199" s="1" t="str">
        <f t="shared" si="698"/>
        <v>21:0512</v>
      </c>
      <c r="D4199" s="1" t="str">
        <f t="shared" si="705"/>
        <v>21:0085</v>
      </c>
      <c r="E4199" t="s">
        <v>17416</v>
      </c>
      <c r="F4199" t="s">
        <v>17420</v>
      </c>
      <c r="H4199">
        <v>56.850527300000003</v>
      </c>
      <c r="I4199">
        <v>-100.2710635</v>
      </c>
      <c r="J4199" s="1" t="str">
        <f t="shared" si="706"/>
        <v>NGR lake sediment grab sample</v>
      </c>
      <c r="K4199" s="1" t="str">
        <f t="shared" si="707"/>
        <v>&lt;177 micron (NGR)</v>
      </c>
      <c r="L4199">
        <v>13</v>
      </c>
      <c r="M4199" t="s">
        <v>65</v>
      </c>
      <c r="N4199">
        <v>242</v>
      </c>
      <c r="O4199" t="s">
        <v>613</v>
      </c>
      <c r="P4199" t="s">
        <v>247</v>
      </c>
      <c r="Q4199" t="s">
        <v>92</v>
      </c>
      <c r="R4199" t="s">
        <v>66</v>
      </c>
      <c r="S4199" t="s">
        <v>119</v>
      </c>
      <c r="T4199" t="s">
        <v>40</v>
      </c>
      <c r="U4199" t="s">
        <v>17421</v>
      </c>
      <c r="V4199" t="s">
        <v>598</v>
      </c>
      <c r="W4199" t="s">
        <v>40</v>
      </c>
      <c r="X4199" t="s">
        <v>39</v>
      </c>
      <c r="Y4199" t="s">
        <v>95</v>
      </c>
      <c r="Z4199" t="s">
        <v>214</v>
      </c>
      <c r="AA4199" t="s">
        <v>214</v>
      </c>
      <c r="AB4199" t="s">
        <v>655</v>
      </c>
      <c r="AC4199" t="s">
        <v>352</v>
      </c>
      <c r="AD4199" t="s">
        <v>8957</v>
      </c>
    </row>
    <row r="4200" spans="1:30" x14ac:dyDescent="0.3">
      <c r="A4200" t="s">
        <v>17422</v>
      </c>
      <c r="B4200" t="s">
        <v>17423</v>
      </c>
      <c r="C4200" s="1" t="str">
        <f t="shared" si="698"/>
        <v>21:0512</v>
      </c>
      <c r="D4200" s="1" t="str">
        <f t="shared" si="705"/>
        <v>21:0085</v>
      </c>
      <c r="E4200" t="s">
        <v>17416</v>
      </c>
      <c r="F4200" t="s">
        <v>17424</v>
      </c>
      <c r="H4200">
        <v>56.850527300000003</v>
      </c>
      <c r="I4200">
        <v>-100.2710635</v>
      </c>
      <c r="J4200" s="1" t="str">
        <f t="shared" si="706"/>
        <v>NGR lake sediment grab sample</v>
      </c>
      <c r="K4200" s="1" t="str">
        <f t="shared" si="707"/>
        <v>&lt;177 micron (NGR)</v>
      </c>
      <c r="L4200">
        <v>13</v>
      </c>
      <c r="M4200" t="s">
        <v>52</v>
      </c>
      <c r="N4200">
        <v>243</v>
      </c>
      <c r="O4200" t="s">
        <v>492</v>
      </c>
      <c r="P4200" t="s">
        <v>276</v>
      </c>
      <c r="Q4200" t="s">
        <v>131</v>
      </c>
      <c r="R4200" t="s">
        <v>477</v>
      </c>
      <c r="S4200" t="s">
        <v>119</v>
      </c>
      <c r="T4200" t="s">
        <v>40</v>
      </c>
      <c r="U4200" t="s">
        <v>6247</v>
      </c>
      <c r="V4200" t="s">
        <v>884</v>
      </c>
      <c r="W4200" t="s">
        <v>40</v>
      </c>
      <c r="X4200" t="s">
        <v>39</v>
      </c>
      <c r="Y4200" t="s">
        <v>95</v>
      </c>
      <c r="Z4200" t="s">
        <v>135</v>
      </c>
      <c r="AA4200" t="s">
        <v>135</v>
      </c>
      <c r="AB4200" t="s">
        <v>559</v>
      </c>
      <c r="AC4200" t="s">
        <v>121</v>
      </c>
      <c r="AD4200" t="s">
        <v>4123</v>
      </c>
    </row>
    <row r="4201" spans="1:30" hidden="1" x14ac:dyDescent="0.3">
      <c r="A4201" t="s">
        <v>17425</v>
      </c>
      <c r="B4201" t="s">
        <v>17426</v>
      </c>
      <c r="C4201" s="1" t="str">
        <f t="shared" si="698"/>
        <v>21:0512</v>
      </c>
      <c r="D4201" s="1" t="str">
        <f>HYPERLINK("http://geochem.nrcan.gc.ca/cdogs/content/svy/svy_e.htm", "")</f>
        <v/>
      </c>
      <c r="G4201" s="1" t="str">
        <f>HYPERLINK("http://geochem.nrcan.gc.ca/cdogs/content/cr_/cr_00055_e.htm", "55")</f>
        <v>55</v>
      </c>
      <c r="J4201" t="s">
        <v>161</v>
      </c>
      <c r="K4201" t="s">
        <v>162</v>
      </c>
      <c r="L4201">
        <v>13</v>
      </c>
      <c r="M4201" t="s">
        <v>163</v>
      </c>
      <c r="N4201">
        <v>244</v>
      </c>
      <c r="O4201" t="s">
        <v>510</v>
      </c>
      <c r="P4201" t="s">
        <v>130</v>
      </c>
      <c r="Q4201" t="s">
        <v>37</v>
      </c>
      <c r="R4201" t="s">
        <v>54</v>
      </c>
      <c r="S4201" t="s">
        <v>68</v>
      </c>
      <c r="T4201" t="s">
        <v>40</v>
      </c>
      <c r="U4201" t="s">
        <v>1318</v>
      </c>
      <c r="V4201" t="s">
        <v>596</v>
      </c>
      <c r="W4201" t="s">
        <v>194</v>
      </c>
      <c r="X4201" t="s">
        <v>740</v>
      </c>
      <c r="Y4201" t="s">
        <v>39</v>
      </c>
      <c r="Z4201" t="s">
        <v>134</v>
      </c>
      <c r="AA4201" t="s">
        <v>44</v>
      </c>
      <c r="AB4201" t="s">
        <v>204</v>
      </c>
      <c r="AC4201" t="s">
        <v>301</v>
      </c>
      <c r="AD4201" t="s">
        <v>1448</v>
      </c>
    </row>
    <row r="4202" spans="1:30" x14ac:dyDescent="0.3">
      <c r="A4202" t="s">
        <v>17427</v>
      </c>
      <c r="B4202" t="s">
        <v>17428</v>
      </c>
      <c r="C4202" s="1" t="str">
        <f t="shared" si="698"/>
        <v>21:0512</v>
      </c>
      <c r="D4202" s="1" t="str">
        <f t="shared" ref="D4202:D4223" si="708">HYPERLINK("http://geochem.nrcan.gc.ca/cdogs/content/svy/svy210085_e.htm", "21:0085")</f>
        <v>21:0085</v>
      </c>
      <c r="E4202" t="s">
        <v>17429</v>
      </c>
      <c r="F4202" t="s">
        <v>17430</v>
      </c>
      <c r="H4202">
        <v>56.842270399999997</v>
      </c>
      <c r="I4202">
        <v>-100.33889670000001</v>
      </c>
      <c r="J4202" s="1" t="str">
        <f t="shared" ref="J4202:J4223" si="709">HYPERLINK("http://geochem.nrcan.gc.ca/cdogs/content/kwd/kwd020027_e.htm", "NGR lake sediment grab sample")</f>
        <v>NGR lake sediment grab sample</v>
      </c>
      <c r="K4202" s="1" t="str">
        <f t="shared" ref="K4202:K4223" si="710">HYPERLINK("http://geochem.nrcan.gc.ca/cdogs/content/kwd/kwd080006_e.htm", "&lt;177 micron (NGR)")</f>
        <v>&lt;177 micron (NGR)</v>
      </c>
      <c r="L4202">
        <v>13</v>
      </c>
      <c r="M4202" t="s">
        <v>76</v>
      </c>
      <c r="N4202">
        <v>245</v>
      </c>
      <c r="O4202" t="s">
        <v>753</v>
      </c>
      <c r="P4202" t="s">
        <v>204</v>
      </c>
      <c r="Q4202" t="s">
        <v>136</v>
      </c>
      <c r="R4202" t="s">
        <v>192</v>
      </c>
      <c r="S4202" t="s">
        <v>202</v>
      </c>
      <c r="T4202" t="s">
        <v>40</v>
      </c>
      <c r="U4202" t="s">
        <v>2504</v>
      </c>
      <c r="V4202" t="s">
        <v>85</v>
      </c>
      <c r="W4202" t="s">
        <v>40</v>
      </c>
      <c r="X4202" t="s">
        <v>70</v>
      </c>
      <c r="Y4202" t="s">
        <v>95</v>
      </c>
      <c r="Z4202" t="s">
        <v>263</v>
      </c>
      <c r="AA4202" t="s">
        <v>314</v>
      </c>
      <c r="AB4202" t="s">
        <v>294</v>
      </c>
      <c r="AC4202" t="s">
        <v>213</v>
      </c>
      <c r="AD4202" t="s">
        <v>1529</v>
      </c>
    </row>
    <row r="4203" spans="1:30" x14ac:dyDescent="0.3">
      <c r="A4203" t="s">
        <v>17431</v>
      </c>
      <c r="B4203" t="s">
        <v>17432</v>
      </c>
      <c r="C4203" s="1" t="str">
        <f t="shared" si="698"/>
        <v>21:0512</v>
      </c>
      <c r="D4203" s="1" t="str">
        <f t="shared" si="708"/>
        <v>21:0085</v>
      </c>
      <c r="E4203" t="s">
        <v>17433</v>
      </c>
      <c r="F4203" t="s">
        <v>17434</v>
      </c>
      <c r="H4203">
        <v>56.844373300000001</v>
      </c>
      <c r="I4203">
        <v>-100.3665465</v>
      </c>
      <c r="J4203" s="1" t="str">
        <f t="shared" si="709"/>
        <v>NGR lake sediment grab sample</v>
      </c>
      <c r="K4203" s="1" t="str">
        <f t="shared" si="710"/>
        <v>&lt;177 micron (NGR)</v>
      </c>
      <c r="L4203">
        <v>13</v>
      </c>
      <c r="M4203" t="s">
        <v>91</v>
      </c>
      <c r="N4203">
        <v>246</v>
      </c>
      <c r="O4203" t="s">
        <v>222</v>
      </c>
      <c r="P4203" t="s">
        <v>192</v>
      </c>
      <c r="Q4203" t="s">
        <v>68</v>
      </c>
      <c r="R4203" t="s">
        <v>377</v>
      </c>
      <c r="S4203" t="s">
        <v>153</v>
      </c>
      <c r="T4203" t="s">
        <v>40</v>
      </c>
      <c r="U4203" t="s">
        <v>986</v>
      </c>
      <c r="V4203" t="s">
        <v>224</v>
      </c>
      <c r="W4203" t="s">
        <v>40</v>
      </c>
      <c r="X4203" t="s">
        <v>70</v>
      </c>
      <c r="Y4203" t="s">
        <v>95</v>
      </c>
      <c r="Z4203" t="s">
        <v>134</v>
      </c>
      <c r="AA4203" t="s">
        <v>44</v>
      </c>
      <c r="AB4203" t="s">
        <v>655</v>
      </c>
      <c r="AC4203" t="s">
        <v>461</v>
      </c>
      <c r="AD4203" t="s">
        <v>4615</v>
      </c>
    </row>
    <row r="4204" spans="1:30" x14ac:dyDescent="0.3">
      <c r="A4204" t="s">
        <v>17435</v>
      </c>
      <c r="B4204" t="s">
        <v>17436</v>
      </c>
      <c r="C4204" s="1" t="str">
        <f t="shared" si="698"/>
        <v>21:0512</v>
      </c>
      <c r="D4204" s="1" t="str">
        <f t="shared" si="708"/>
        <v>21:0085</v>
      </c>
      <c r="E4204" t="s">
        <v>17437</v>
      </c>
      <c r="F4204" t="s">
        <v>17438</v>
      </c>
      <c r="H4204">
        <v>56.841608100000002</v>
      </c>
      <c r="I4204">
        <v>-100.42331249999999</v>
      </c>
      <c r="J4204" s="1" t="str">
        <f t="shared" si="709"/>
        <v>NGR lake sediment grab sample</v>
      </c>
      <c r="K4204" s="1" t="str">
        <f t="shared" si="710"/>
        <v>&lt;177 micron (NGR)</v>
      </c>
      <c r="L4204">
        <v>13</v>
      </c>
      <c r="M4204" t="s">
        <v>102</v>
      </c>
      <c r="N4204">
        <v>247</v>
      </c>
      <c r="O4204" t="s">
        <v>1865</v>
      </c>
      <c r="P4204" t="s">
        <v>36</v>
      </c>
      <c r="Q4204" t="s">
        <v>37</v>
      </c>
      <c r="R4204" t="s">
        <v>54</v>
      </c>
      <c r="S4204" t="s">
        <v>92</v>
      </c>
      <c r="T4204" t="s">
        <v>40</v>
      </c>
      <c r="U4204" t="s">
        <v>483</v>
      </c>
      <c r="V4204" t="s">
        <v>57</v>
      </c>
      <c r="W4204" t="s">
        <v>117</v>
      </c>
      <c r="X4204" t="s">
        <v>179</v>
      </c>
      <c r="Y4204" t="s">
        <v>39</v>
      </c>
      <c r="Z4204" t="s">
        <v>67</v>
      </c>
      <c r="AA4204" t="s">
        <v>135</v>
      </c>
      <c r="AB4204" t="s">
        <v>16906</v>
      </c>
      <c r="AC4204" t="s">
        <v>352</v>
      </c>
      <c r="AD4204" t="s">
        <v>86</v>
      </c>
    </row>
    <row r="4205" spans="1:30" x14ac:dyDescent="0.3">
      <c r="A4205" t="s">
        <v>17439</v>
      </c>
      <c r="B4205" t="s">
        <v>17440</v>
      </c>
      <c r="C4205" s="1" t="str">
        <f t="shared" si="698"/>
        <v>21:0512</v>
      </c>
      <c r="D4205" s="1" t="str">
        <f t="shared" si="708"/>
        <v>21:0085</v>
      </c>
      <c r="E4205" t="s">
        <v>17441</v>
      </c>
      <c r="F4205" t="s">
        <v>17442</v>
      </c>
      <c r="H4205">
        <v>56.868883199999999</v>
      </c>
      <c r="I4205">
        <v>-100.3780387</v>
      </c>
      <c r="J4205" s="1" t="str">
        <f t="shared" si="709"/>
        <v>NGR lake sediment grab sample</v>
      </c>
      <c r="K4205" s="1" t="str">
        <f t="shared" si="710"/>
        <v>&lt;177 micron (NGR)</v>
      </c>
      <c r="L4205">
        <v>13</v>
      </c>
      <c r="M4205" t="s">
        <v>113</v>
      </c>
      <c r="N4205">
        <v>248</v>
      </c>
      <c r="O4205" t="s">
        <v>291</v>
      </c>
      <c r="P4205" t="s">
        <v>192</v>
      </c>
      <c r="Q4205" t="s">
        <v>153</v>
      </c>
      <c r="R4205" t="s">
        <v>104</v>
      </c>
      <c r="S4205" t="s">
        <v>176</v>
      </c>
      <c r="T4205" t="s">
        <v>40</v>
      </c>
      <c r="U4205" t="s">
        <v>2391</v>
      </c>
      <c r="V4205" t="s">
        <v>213</v>
      </c>
      <c r="W4205" t="s">
        <v>40</v>
      </c>
      <c r="X4205" t="s">
        <v>740</v>
      </c>
      <c r="Y4205" t="s">
        <v>39</v>
      </c>
      <c r="Z4205" t="s">
        <v>135</v>
      </c>
      <c r="AA4205" t="s">
        <v>258</v>
      </c>
      <c r="AB4205" t="s">
        <v>285</v>
      </c>
      <c r="AC4205" t="s">
        <v>37</v>
      </c>
      <c r="AD4205" t="s">
        <v>2331</v>
      </c>
    </row>
    <row r="4206" spans="1:30" x14ac:dyDescent="0.3">
      <c r="A4206" t="s">
        <v>17443</v>
      </c>
      <c r="B4206" t="s">
        <v>17444</v>
      </c>
      <c r="C4206" s="1" t="str">
        <f t="shared" si="698"/>
        <v>21:0512</v>
      </c>
      <c r="D4206" s="1" t="str">
        <f t="shared" si="708"/>
        <v>21:0085</v>
      </c>
      <c r="E4206" t="s">
        <v>17445</v>
      </c>
      <c r="F4206" t="s">
        <v>17446</v>
      </c>
      <c r="H4206">
        <v>56.871529299999999</v>
      </c>
      <c r="I4206">
        <v>-100.4238264</v>
      </c>
      <c r="J4206" s="1" t="str">
        <f t="shared" si="709"/>
        <v>NGR lake sediment grab sample</v>
      </c>
      <c r="K4206" s="1" t="str">
        <f t="shared" si="710"/>
        <v>&lt;177 micron (NGR)</v>
      </c>
      <c r="L4206">
        <v>13</v>
      </c>
      <c r="M4206" t="s">
        <v>127</v>
      </c>
      <c r="N4206">
        <v>249</v>
      </c>
      <c r="O4206" t="s">
        <v>3754</v>
      </c>
      <c r="P4206" t="s">
        <v>377</v>
      </c>
      <c r="Q4206" t="s">
        <v>131</v>
      </c>
      <c r="R4206" t="s">
        <v>66</v>
      </c>
      <c r="S4206" t="s">
        <v>185</v>
      </c>
      <c r="T4206" t="s">
        <v>40</v>
      </c>
      <c r="U4206" t="s">
        <v>17447</v>
      </c>
      <c r="V4206" t="s">
        <v>461</v>
      </c>
      <c r="W4206" t="s">
        <v>40</v>
      </c>
      <c r="X4206" t="s">
        <v>39</v>
      </c>
      <c r="Y4206" t="s">
        <v>39</v>
      </c>
      <c r="Z4206" t="s">
        <v>135</v>
      </c>
      <c r="AA4206" t="s">
        <v>214</v>
      </c>
      <c r="AB4206" t="s">
        <v>784</v>
      </c>
      <c r="AC4206" t="s">
        <v>484</v>
      </c>
      <c r="AD4206" t="s">
        <v>8957</v>
      </c>
    </row>
    <row r="4207" spans="1:30" x14ac:dyDescent="0.3">
      <c r="A4207" t="s">
        <v>17448</v>
      </c>
      <c r="B4207" t="s">
        <v>17449</v>
      </c>
      <c r="C4207" s="1" t="str">
        <f t="shared" si="698"/>
        <v>21:0512</v>
      </c>
      <c r="D4207" s="1" t="str">
        <f t="shared" si="708"/>
        <v>21:0085</v>
      </c>
      <c r="E4207" t="s">
        <v>17450</v>
      </c>
      <c r="F4207" t="s">
        <v>17451</v>
      </c>
      <c r="H4207">
        <v>56.865050400000001</v>
      </c>
      <c r="I4207">
        <v>-100.46309599999999</v>
      </c>
      <c r="J4207" s="1" t="str">
        <f t="shared" si="709"/>
        <v>NGR lake sediment grab sample</v>
      </c>
      <c r="K4207" s="1" t="str">
        <f t="shared" si="710"/>
        <v>&lt;177 micron (NGR)</v>
      </c>
      <c r="L4207">
        <v>13</v>
      </c>
      <c r="M4207" t="s">
        <v>142</v>
      </c>
      <c r="N4207">
        <v>250</v>
      </c>
      <c r="O4207" t="s">
        <v>1227</v>
      </c>
      <c r="P4207" t="s">
        <v>477</v>
      </c>
      <c r="Q4207" t="s">
        <v>119</v>
      </c>
      <c r="R4207" t="s">
        <v>53</v>
      </c>
      <c r="S4207" t="s">
        <v>185</v>
      </c>
      <c r="T4207" t="s">
        <v>40</v>
      </c>
      <c r="U4207" t="s">
        <v>15925</v>
      </c>
      <c r="V4207" t="s">
        <v>213</v>
      </c>
      <c r="W4207" t="s">
        <v>40</v>
      </c>
      <c r="X4207" t="s">
        <v>39</v>
      </c>
      <c r="Y4207" t="s">
        <v>55</v>
      </c>
      <c r="Z4207" t="s">
        <v>214</v>
      </c>
      <c r="AA4207" t="s">
        <v>58</v>
      </c>
      <c r="AB4207" t="s">
        <v>825</v>
      </c>
      <c r="AC4207" t="s">
        <v>590</v>
      </c>
      <c r="AD4207" t="s">
        <v>2797</v>
      </c>
    </row>
    <row r="4208" spans="1:30" x14ac:dyDescent="0.3">
      <c r="A4208" t="s">
        <v>17452</v>
      </c>
      <c r="B4208" t="s">
        <v>17453</v>
      </c>
      <c r="C4208" s="1" t="str">
        <f t="shared" si="698"/>
        <v>21:0512</v>
      </c>
      <c r="D4208" s="1" t="str">
        <f t="shared" si="708"/>
        <v>21:0085</v>
      </c>
      <c r="E4208" t="s">
        <v>17454</v>
      </c>
      <c r="F4208" t="s">
        <v>17455</v>
      </c>
      <c r="H4208">
        <v>56.865505200000001</v>
      </c>
      <c r="I4208">
        <v>-100.4984967</v>
      </c>
      <c r="J4208" s="1" t="str">
        <f t="shared" si="709"/>
        <v>NGR lake sediment grab sample</v>
      </c>
      <c r="K4208" s="1" t="str">
        <f t="shared" si="710"/>
        <v>&lt;177 micron (NGR)</v>
      </c>
      <c r="L4208">
        <v>13</v>
      </c>
      <c r="M4208" t="s">
        <v>150</v>
      </c>
      <c r="N4208">
        <v>251</v>
      </c>
      <c r="O4208" t="s">
        <v>2944</v>
      </c>
      <c r="P4208" t="s">
        <v>204</v>
      </c>
      <c r="Q4208" t="s">
        <v>176</v>
      </c>
      <c r="R4208" t="s">
        <v>135</v>
      </c>
      <c r="S4208" t="s">
        <v>36</v>
      </c>
      <c r="T4208" t="s">
        <v>40</v>
      </c>
      <c r="U4208" t="s">
        <v>13766</v>
      </c>
      <c r="V4208" t="s">
        <v>339</v>
      </c>
      <c r="W4208" t="s">
        <v>40</v>
      </c>
      <c r="X4208" t="s">
        <v>339</v>
      </c>
      <c r="Y4208" t="s">
        <v>55</v>
      </c>
      <c r="Z4208" t="s">
        <v>214</v>
      </c>
      <c r="AA4208" t="s">
        <v>204</v>
      </c>
      <c r="AB4208" t="s">
        <v>2777</v>
      </c>
      <c r="AC4208" t="s">
        <v>2271</v>
      </c>
      <c r="AD4208" t="s">
        <v>9542</v>
      </c>
    </row>
    <row r="4209" spans="1:30" x14ac:dyDescent="0.3">
      <c r="A4209" t="s">
        <v>17456</v>
      </c>
      <c r="B4209" t="s">
        <v>17457</v>
      </c>
      <c r="C4209" s="1" t="str">
        <f t="shared" si="698"/>
        <v>21:0512</v>
      </c>
      <c r="D4209" s="1" t="str">
        <f t="shared" si="708"/>
        <v>21:0085</v>
      </c>
      <c r="E4209" t="s">
        <v>17458</v>
      </c>
      <c r="F4209" t="s">
        <v>17459</v>
      </c>
      <c r="H4209">
        <v>56.846538000000002</v>
      </c>
      <c r="I4209">
        <v>-100.48339230000001</v>
      </c>
      <c r="J4209" s="1" t="str">
        <f t="shared" si="709"/>
        <v>NGR lake sediment grab sample</v>
      </c>
      <c r="K4209" s="1" t="str">
        <f t="shared" si="710"/>
        <v>&lt;177 micron (NGR)</v>
      </c>
      <c r="L4209">
        <v>13</v>
      </c>
      <c r="M4209" t="s">
        <v>175</v>
      </c>
      <c r="N4209">
        <v>252</v>
      </c>
      <c r="O4209" t="s">
        <v>2781</v>
      </c>
      <c r="P4209" t="s">
        <v>256</v>
      </c>
      <c r="Q4209" t="s">
        <v>38</v>
      </c>
      <c r="R4209" t="s">
        <v>35</v>
      </c>
      <c r="S4209" t="s">
        <v>202</v>
      </c>
      <c r="T4209" t="s">
        <v>40</v>
      </c>
      <c r="U4209" t="s">
        <v>12603</v>
      </c>
      <c r="V4209" t="s">
        <v>565</v>
      </c>
      <c r="W4209" t="s">
        <v>40</v>
      </c>
      <c r="X4209" t="s">
        <v>179</v>
      </c>
      <c r="Y4209" t="s">
        <v>68</v>
      </c>
      <c r="Z4209" t="s">
        <v>263</v>
      </c>
      <c r="AA4209" t="s">
        <v>135</v>
      </c>
      <c r="AB4209" t="s">
        <v>5113</v>
      </c>
      <c r="AC4209" t="s">
        <v>583</v>
      </c>
      <c r="AD4209" t="s">
        <v>9814</v>
      </c>
    </row>
    <row r="4210" spans="1:30" x14ac:dyDescent="0.3">
      <c r="A4210" t="s">
        <v>17460</v>
      </c>
      <c r="B4210" t="s">
        <v>17461</v>
      </c>
      <c r="C4210" s="1" t="str">
        <f t="shared" si="698"/>
        <v>21:0512</v>
      </c>
      <c r="D4210" s="1" t="str">
        <f t="shared" si="708"/>
        <v>21:0085</v>
      </c>
      <c r="E4210" t="s">
        <v>17462</v>
      </c>
      <c r="F4210" t="s">
        <v>17463</v>
      </c>
      <c r="H4210">
        <v>56.839781600000002</v>
      </c>
      <c r="I4210">
        <v>-100.53125420000001</v>
      </c>
      <c r="J4210" s="1" t="str">
        <f t="shared" si="709"/>
        <v>NGR lake sediment grab sample</v>
      </c>
      <c r="K4210" s="1" t="str">
        <f t="shared" si="710"/>
        <v>&lt;177 micron (NGR)</v>
      </c>
      <c r="L4210">
        <v>13</v>
      </c>
      <c r="M4210" t="s">
        <v>184</v>
      </c>
      <c r="N4210">
        <v>253</v>
      </c>
      <c r="O4210" t="s">
        <v>41</v>
      </c>
      <c r="P4210" t="s">
        <v>193</v>
      </c>
      <c r="Q4210" t="s">
        <v>68</v>
      </c>
      <c r="R4210" t="s">
        <v>145</v>
      </c>
      <c r="S4210" t="s">
        <v>202</v>
      </c>
      <c r="T4210" t="s">
        <v>40</v>
      </c>
      <c r="U4210" t="s">
        <v>17464</v>
      </c>
      <c r="V4210" t="s">
        <v>1054</v>
      </c>
      <c r="W4210" t="s">
        <v>40</v>
      </c>
      <c r="X4210" t="s">
        <v>39</v>
      </c>
      <c r="Y4210" t="s">
        <v>95</v>
      </c>
      <c r="Z4210" t="s">
        <v>35</v>
      </c>
      <c r="AA4210" t="s">
        <v>134</v>
      </c>
      <c r="AB4210" t="s">
        <v>3711</v>
      </c>
      <c r="AC4210" t="s">
        <v>278</v>
      </c>
      <c r="AD4210" t="s">
        <v>832</v>
      </c>
    </row>
    <row r="4211" spans="1:30" x14ac:dyDescent="0.3">
      <c r="A4211" t="s">
        <v>17465</v>
      </c>
      <c r="B4211" t="s">
        <v>17466</v>
      </c>
      <c r="C4211" s="1" t="str">
        <f t="shared" si="698"/>
        <v>21:0512</v>
      </c>
      <c r="D4211" s="1" t="str">
        <f t="shared" si="708"/>
        <v>21:0085</v>
      </c>
      <c r="E4211" t="s">
        <v>17467</v>
      </c>
      <c r="F4211" t="s">
        <v>17468</v>
      </c>
      <c r="H4211">
        <v>56.845571200000002</v>
      </c>
      <c r="I4211">
        <v>-100.5915475</v>
      </c>
      <c r="J4211" s="1" t="str">
        <f t="shared" si="709"/>
        <v>NGR lake sediment grab sample</v>
      </c>
      <c r="K4211" s="1" t="str">
        <f t="shared" si="710"/>
        <v>&lt;177 micron (NGR)</v>
      </c>
      <c r="L4211">
        <v>13</v>
      </c>
      <c r="M4211" t="s">
        <v>191</v>
      </c>
      <c r="N4211">
        <v>254</v>
      </c>
      <c r="O4211" t="s">
        <v>164</v>
      </c>
      <c r="P4211" t="s">
        <v>136</v>
      </c>
      <c r="Q4211" t="s">
        <v>55</v>
      </c>
      <c r="R4211" t="s">
        <v>68</v>
      </c>
      <c r="S4211" t="s">
        <v>55</v>
      </c>
      <c r="T4211" t="s">
        <v>40</v>
      </c>
      <c r="U4211" t="s">
        <v>384</v>
      </c>
      <c r="V4211" t="s">
        <v>144</v>
      </c>
      <c r="W4211" t="s">
        <v>40</v>
      </c>
      <c r="X4211" t="s">
        <v>43</v>
      </c>
      <c r="Y4211" t="s">
        <v>95</v>
      </c>
      <c r="Z4211" t="s">
        <v>153</v>
      </c>
      <c r="AA4211" t="s">
        <v>67</v>
      </c>
      <c r="AB4211" t="s">
        <v>2271</v>
      </c>
      <c r="AC4211" t="s">
        <v>505</v>
      </c>
      <c r="AD4211" t="s">
        <v>155</v>
      </c>
    </row>
    <row r="4212" spans="1:30" x14ac:dyDescent="0.3">
      <c r="A4212" t="s">
        <v>17469</v>
      </c>
      <c r="B4212" t="s">
        <v>17470</v>
      </c>
      <c r="C4212" s="1" t="str">
        <f t="shared" si="698"/>
        <v>21:0512</v>
      </c>
      <c r="D4212" s="1" t="str">
        <f t="shared" si="708"/>
        <v>21:0085</v>
      </c>
      <c r="E4212" t="s">
        <v>17471</v>
      </c>
      <c r="F4212" t="s">
        <v>17472</v>
      </c>
      <c r="H4212">
        <v>56.8366963</v>
      </c>
      <c r="I4212">
        <v>-100.6318232</v>
      </c>
      <c r="J4212" s="1" t="str">
        <f t="shared" si="709"/>
        <v>NGR lake sediment grab sample</v>
      </c>
      <c r="K4212" s="1" t="str">
        <f t="shared" si="710"/>
        <v>&lt;177 micron (NGR)</v>
      </c>
      <c r="L4212">
        <v>13</v>
      </c>
      <c r="M4212" t="s">
        <v>201</v>
      </c>
      <c r="N4212">
        <v>255</v>
      </c>
      <c r="O4212" t="s">
        <v>641</v>
      </c>
      <c r="P4212" t="s">
        <v>165</v>
      </c>
      <c r="Q4212" t="s">
        <v>37</v>
      </c>
      <c r="R4212" t="s">
        <v>377</v>
      </c>
      <c r="S4212" t="s">
        <v>79</v>
      </c>
      <c r="T4212" t="s">
        <v>40</v>
      </c>
      <c r="U4212" t="s">
        <v>80</v>
      </c>
      <c r="V4212" t="s">
        <v>97</v>
      </c>
      <c r="W4212" t="s">
        <v>40</v>
      </c>
      <c r="X4212" t="s">
        <v>179</v>
      </c>
      <c r="Y4212" t="s">
        <v>39</v>
      </c>
      <c r="Z4212" t="s">
        <v>35</v>
      </c>
      <c r="AA4212" t="s">
        <v>135</v>
      </c>
      <c r="AB4212" t="s">
        <v>472</v>
      </c>
      <c r="AC4212" t="s">
        <v>598</v>
      </c>
      <c r="AD4212" t="s">
        <v>2717</v>
      </c>
    </row>
    <row r="4213" spans="1:30" x14ac:dyDescent="0.3">
      <c r="A4213" t="s">
        <v>17473</v>
      </c>
      <c r="B4213" t="s">
        <v>17474</v>
      </c>
      <c r="C4213" s="1" t="str">
        <f t="shared" si="698"/>
        <v>21:0512</v>
      </c>
      <c r="D4213" s="1" t="str">
        <f t="shared" si="708"/>
        <v>21:0085</v>
      </c>
      <c r="E4213" t="s">
        <v>17475</v>
      </c>
      <c r="F4213" t="s">
        <v>17476</v>
      </c>
      <c r="H4213">
        <v>56.834685499999999</v>
      </c>
      <c r="I4213">
        <v>-100.66035479999999</v>
      </c>
      <c r="J4213" s="1" t="str">
        <f t="shared" si="709"/>
        <v>NGR lake sediment grab sample</v>
      </c>
      <c r="K4213" s="1" t="str">
        <f t="shared" si="710"/>
        <v>&lt;177 micron (NGR)</v>
      </c>
      <c r="L4213">
        <v>13</v>
      </c>
      <c r="M4213" t="s">
        <v>210</v>
      </c>
      <c r="N4213">
        <v>256</v>
      </c>
      <c r="O4213" t="s">
        <v>492</v>
      </c>
      <c r="P4213" t="s">
        <v>202</v>
      </c>
      <c r="Q4213" t="s">
        <v>95</v>
      </c>
      <c r="R4213" t="s">
        <v>130</v>
      </c>
      <c r="S4213" t="s">
        <v>131</v>
      </c>
      <c r="T4213" t="s">
        <v>40</v>
      </c>
      <c r="U4213" t="s">
        <v>9305</v>
      </c>
      <c r="V4213" t="s">
        <v>97</v>
      </c>
      <c r="W4213" t="s">
        <v>40</v>
      </c>
      <c r="X4213" t="s">
        <v>179</v>
      </c>
      <c r="Y4213" t="s">
        <v>39</v>
      </c>
      <c r="Z4213" t="s">
        <v>67</v>
      </c>
      <c r="AA4213" t="s">
        <v>214</v>
      </c>
      <c r="AB4213" t="s">
        <v>1021</v>
      </c>
      <c r="AC4213" t="s">
        <v>239</v>
      </c>
      <c r="AD4213" t="s">
        <v>122</v>
      </c>
    </row>
    <row r="4214" spans="1:30" x14ac:dyDescent="0.3">
      <c r="A4214" t="s">
        <v>17477</v>
      </c>
      <c r="B4214" t="s">
        <v>17478</v>
      </c>
      <c r="C4214" s="1" t="str">
        <f t="shared" ref="C4214:C4277" si="711">HYPERLINK("http://geochem.nrcan.gc.ca/cdogs/content/bdl/bdl210512_e.htm", "21:0512")</f>
        <v>21:0512</v>
      </c>
      <c r="D4214" s="1" t="str">
        <f t="shared" si="708"/>
        <v>21:0085</v>
      </c>
      <c r="E4214" t="s">
        <v>17479</v>
      </c>
      <c r="F4214" t="s">
        <v>17480</v>
      </c>
      <c r="H4214">
        <v>56.856692000000002</v>
      </c>
      <c r="I4214">
        <v>-100.7235048</v>
      </c>
      <c r="J4214" s="1" t="str">
        <f t="shared" si="709"/>
        <v>NGR lake sediment grab sample</v>
      </c>
      <c r="K4214" s="1" t="str">
        <f t="shared" si="710"/>
        <v>&lt;177 micron (NGR)</v>
      </c>
      <c r="L4214">
        <v>13</v>
      </c>
      <c r="M4214" t="s">
        <v>221</v>
      </c>
      <c r="N4214">
        <v>257</v>
      </c>
      <c r="O4214" t="s">
        <v>93</v>
      </c>
      <c r="P4214" t="s">
        <v>276</v>
      </c>
      <c r="Q4214" t="s">
        <v>39</v>
      </c>
      <c r="R4214" t="s">
        <v>67</v>
      </c>
      <c r="S4214" t="s">
        <v>92</v>
      </c>
      <c r="T4214" t="s">
        <v>40</v>
      </c>
      <c r="U4214" t="s">
        <v>409</v>
      </c>
      <c r="V4214" t="s">
        <v>313</v>
      </c>
      <c r="W4214" t="s">
        <v>649</v>
      </c>
      <c r="X4214" t="s">
        <v>179</v>
      </c>
      <c r="Y4214" t="s">
        <v>95</v>
      </c>
      <c r="Z4214" t="s">
        <v>164</v>
      </c>
      <c r="AA4214" t="s">
        <v>258</v>
      </c>
      <c r="AB4214" t="s">
        <v>116</v>
      </c>
      <c r="AC4214" t="s">
        <v>60</v>
      </c>
      <c r="AD4214" t="s">
        <v>86</v>
      </c>
    </row>
    <row r="4215" spans="1:30" x14ac:dyDescent="0.3">
      <c r="A4215" t="s">
        <v>17481</v>
      </c>
      <c r="B4215" t="s">
        <v>17482</v>
      </c>
      <c r="C4215" s="1" t="str">
        <f t="shared" si="711"/>
        <v>21:0512</v>
      </c>
      <c r="D4215" s="1" t="str">
        <f t="shared" si="708"/>
        <v>21:0085</v>
      </c>
      <c r="E4215" t="s">
        <v>17483</v>
      </c>
      <c r="F4215" t="s">
        <v>17484</v>
      </c>
      <c r="H4215">
        <v>56.84939</v>
      </c>
      <c r="I4215">
        <v>-100.74668320000001</v>
      </c>
      <c r="J4215" s="1" t="str">
        <f t="shared" si="709"/>
        <v>NGR lake sediment grab sample</v>
      </c>
      <c r="K4215" s="1" t="str">
        <f t="shared" si="710"/>
        <v>&lt;177 micron (NGR)</v>
      </c>
      <c r="L4215">
        <v>13</v>
      </c>
      <c r="M4215" t="s">
        <v>230</v>
      </c>
      <c r="N4215">
        <v>258</v>
      </c>
      <c r="O4215" t="s">
        <v>1227</v>
      </c>
      <c r="P4215" t="s">
        <v>165</v>
      </c>
      <c r="Q4215" t="s">
        <v>39</v>
      </c>
      <c r="R4215" t="s">
        <v>67</v>
      </c>
      <c r="S4215" t="s">
        <v>79</v>
      </c>
      <c r="T4215" t="s">
        <v>40</v>
      </c>
      <c r="U4215" t="s">
        <v>137</v>
      </c>
      <c r="V4215" t="s">
        <v>47</v>
      </c>
      <c r="W4215" t="s">
        <v>194</v>
      </c>
      <c r="X4215" t="s">
        <v>179</v>
      </c>
      <c r="Y4215" t="s">
        <v>95</v>
      </c>
      <c r="Z4215" t="s">
        <v>134</v>
      </c>
      <c r="AA4215" t="s">
        <v>214</v>
      </c>
      <c r="AB4215" t="s">
        <v>108</v>
      </c>
      <c r="AC4215" t="s">
        <v>714</v>
      </c>
      <c r="AD4215" t="s">
        <v>1612</v>
      </c>
    </row>
    <row r="4216" spans="1:30" x14ac:dyDescent="0.3">
      <c r="A4216" t="s">
        <v>17485</v>
      </c>
      <c r="B4216" t="s">
        <v>17486</v>
      </c>
      <c r="C4216" s="1" t="str">
        <f t="shared" si="711"/>
        <v>21:0512</v>
      </c>
      <c r="D4216" s="1" t="str">
        <f t="shared" si="708"/>
        <v>21:0085</v>
      </c>
      <c r="E4216" t="s">
        <v>17487</v>
      </c>
      <c r="F4216" t="s">
        <v>17488</v>
      </c>
      <c r="H4216">
        <v>56.846780899999999</v>
      </c>
      <c r="I4216">
        <v>-100.8254927</v>
      </c>
      <c r="J4216" s="1" t="str">
        <f t="shared" si="709"/>
        <v>NGR lake sediment grab sample</v>
      </c>
      <c r="K4216" s="1" t="str">
        <f t="shared" si="710"/>
        <v>&lt;177 micron (NGR)</v>
      </c>
      <c r="L4216">
        <v>13</v>
      </c>
      <c r="M4216" t="s">
        <v>238</v>
      </c>
      <c r="N4216">
        <v>259</v>
      </c>
      <c r="O4216" t="s">
        <v>56</v>
      </c>
      <c r="P4216" t="s">
        <v>165</v>
      </c>
      <c r="Q4216" t="s">
        <v>95</v>
      </c>
      <c r="R4216" t="s">
        <v>36</v>
      </c>
      <c r="S4216" t="s">
        <v>79</v>
      </c>
      <c r="T4216" t="s">
        <v>40</v>
      </c>
      <c r="U4216" t="s">
        <v>6210</v>
      </c>
      <c r="V4216" t="s">
        <v>233</v>
      </c>
      <c r="W4216" t="s">
        <v>117</v>
      </c>
      <c r="X4216" t="s">
        <v>179</v>
      </c>
      <c r="Y4216" t="s">
        <v>95</v>
      </c>
      <c r="Z4216" t="s">
        <v>67</v>
      </c>
      <c r="AA4216" t="s">
        <v>258</v>
      </c>
      <c r="AB4216" t="s">
        <v>11825</v>
      </c>
      <c r="AC4216" t="s">
        <v>70</v>
      </c>
      <c r="AD4216" t="s">
        <v>107</v>
      </c>
    </row>
    <row r="4217" spans="1:30" x14ac:dyDescent="0.3">
      <c r="A4217" t="s">
        <v>17489</v>
      </c>
      <c r="B4217" t="s">
        <v>17490</v>
      </c>
      <c r="C4217" s="1" t="str">
        <f t="shared" si="711"/>
        <v>21:0512</v>
      </c>
      <c r="D4217" s="1" t="str">
        <f t="shared" si="708"/>
        <v>21:0085</v>
      </c>
      <c r="E4217" t="s">
        <v>17491</v>
      </c>
      <c r="F4217" t="s">
        <v>17492</v>
      </c>
      <c r="H4217">
        <v>56.844718999999998</v>
      </c>
      <c r="I4217">
        <v>-100.8865007</v>
      </c>
      <c r="J4217" s="1" t="str">
        <f t="shared" si="709"/>
        <v>NGR lake sediment grab sample</v>
      </c>
      <c r="K4217" s="1" t="str">
        <f t="shared" si="710"/>
        <v>&lt;177 micron (NGR)</v>
      </c>
      <c r="L4217">
        <v>13</v>
      </c>
      <c r="M4217" t="s">
        <v>246</v>
      </c>
      <c r="N4217">
        <v>260</v>
      </c>
      <c r="O4217" t="s">
        <v>45</v>
      </c>
      <c r="P4217" t="s">
        <v>36</v>
      </c>
      <c r="Q4217" t="s">
        <v>55</v>
      </c>
      <c r="R4217" t="s">
        <v>78</v>
      </c>
      <c r="S4217" t="s">
        <v>79</v>
      </c>
      <c r="T4217" t="s">
        <v>40</v>
      </c>
      <c r="U4217" t="s">
        <v>5218</v>
      </c>
      <c r="V4217" t="s">
        <v>620</v>
      </c>
      <c r="W4217" t="s">
        <v>40</v>
      </c>
      <c r="X4217" t="s">
        <v>43</v>
      </c>
      <c r="Y4217" t="s">
        <v>95</v>
      </c>
      <c r="Z4217" t="s">
        <v>35</v>
      </c>
      <c r="AA4217" t="s">
        <v>204</v>
      </c>
      <c r="AB4217" t="s">
        <v>6775</v>
      </c>
      <c r="AC4217" t="s">
        <v>818</v>
      </c>
      <c r="AD4217" t="s">
        <v>4615</v>
      </c>
    </row>
    <row r="4218" spans="1:30" x14ac:dyDescent="0.3">
      <c r="A4218" t="s">
        <v>17493</v>
      </c>
      <c r="B4218" t="s">
        <v>17494</v>
      </c>
      <c r="C4218" s="1" t="str">
        <f t="shared" si="711"/>
        <v>21:0512</v>
      </c>
      <c r="D4218" s="1" t="str">
        <f t="shared" si="708"/>
        <v>21:0085</v>
      </c>
      <c r="E4218" t="s">
        <v>17495</v>
      </c>
      <c r="F4218" t="s">
        <v>17496</v>
      </c>
      <c r="H4218">
        <v>56.839746400000003</v>
      </c>
      <c r="I4218">
        <v>-100.9926689</v>
      </c>
      <c r="J4218" s="1" t="str">
        <f t="shared" si="709"/>
        <v>NGR lake sediment grab sample</v>
      </c>
      <c r="K4218" s="1" t="str">
        <f t="shared" si="710"/>
        <v>&lt;177 micron (NGR)</v>
      </c>
      <c r="L4218">
        <v>14</v>
      </c>
      <c r="M4218" t="s">
        <v>34</v>
      </c>
      <c r="N4218">
        <v>261</v>
      </c>
      <c r="O4218" t="s">
        <v>720</v>
      </c>
      <c r="P4218" t="s">
        <v>103</v>
      </c>
      <c r="Q4218" t="s">
        <v>37</v>
      </c>
      <c r="R4218" t="s">
        <v>48</v>
      </c>
      <c r="S4218" t="s">
        <v>169</v>
      </c>
      <c r="T4218" t="s">
        <v>40</v>
      </c>
      <c r="U4218" t="s">
        <v>17497</v>
      </c>
      <c r="V4218" t="s">
        <v>714</v>
      </c>
      <c r="W4218" t="s">
        <v>40</v>
      </c>
      <c r="X4218" t="s">
        <v>39</v>
      </c>
      <c r="Y4218" t="s">
        <v>95</v>
      </c>
      <c r="Z4218" t="s">
        <v>134</v>
      </c>
      <c r="AA4218" t="s">
        <v>58</v>
      </c>
      <c r="AB4218" t="s">
        <v>165</v>
      </c>
      <c r="AC4218" t="s">
        <v>293</v>
      </c>
      <c r="AD4218" t="s">
        <v>1452</v>
      </c>
    </row>
    <row r="4219" spans="1:30" x14ac:dyDescent="0.3">
      <c r="A4219" t="s">
        <v>17498</v>
      </c>
      <c r="B4219" t="s">
        <v>17499</v>
      </c>
      <c r="C4219" s="1" t="str">
        <f t="shared" si="711"/>
        <v>21:0512</v>
      </c>
      <c r="D4219" s="1" t="str">
        <f t="shared" si="708"/>
        <v>21:0085</v>
      </c>
      <c r="E4219" t="s">
        <v>17500</v>
      </c>
      <c r="F4219" t="s">
        <v>17501</v>
      </c>
      <c r="H4219">
        <v>56.845370099999997</v>
      </c>
      <c r="I4219">
        <v>-100.94894050000001</v>
      </c>
      <c r="J4219" s="1" t="str">
        <f t="shared" si="709"/>
        <v>NGR lake sediment grab sample</v>
      </c>
      <c r="K4219" s="1" t="str">
        <f t="shared" si="710"/>
        <v>&lt;177 micron (NGR)</v>
      </c>
      <c r="L4219">
        <v>14</v>
      </c>
      <c r="M4219" t="s">
        <v>76</v>
      </c>
      <c r="N4219">
        <v>262</v>
      </c>
      <c r="O4219" t="s">
        <v>143</v>
      </c>
      <c r="P4219" t="s">
        <v>165</v>
      </c>
      <c r="Q4219" t="s">
        <v>68</v>
      </c>
      <c r="R4219" t="s">
        <v>256</v>
      </c>
      <c r="S4219" t="s">
        <v>38</v>
      </c>
      <c r="T4219" t="s">
        <v>40</v>
      </c>
      <c r="U4219" t="s">
        <v>71</v>
      </c>
      <c r="V4219" t="s">
        <v>144</v>
      </c>
      <c r="W4219" t="s">
        <v>649</v>
      </c>
      <c r="X4219" t="s">
        <v>70</v>
      </c>
      <c r="Y4219" t="s">
        <v>95</v>
      </c>
      <c r="Z4219" t="s">
        <v>185</v>
      </c>
      <c r="AA4219" t="s">
        <v>314</v>
      </c>
      <c r="AB4219" t="s">
        <v>17502</v>
      </c>
      <c r="AC4219" t="s">
        <v>239</v>
      </c>
      <c r="AD4219" t="s">
        <v>409</v>
      </c>
    </row>
    <row r="4220" spans="1:30" x14ac:dyDescent="0.3">
      <c r="A4220" t="s">
        <v>17503</v>
      </c>
      <c r="B4220" t="s">
        <v>17504</v>
      </c>
      <c r="C4220" s="1" t="str">
        <f t="shared" si="711"/>
        <v>21:0512</v>
      </c>
      <c r="D4220" s="1" t="str">
        <f t="shared" si="708"/>
        <v>21:0085</v>
      </c>
      <c r="E4220" t="s">
        <v>17495</v>
      </c>
      <c r="F4220" t="s">
        <v>17505</v>
      </c>
      <c r="H4220">
        <v>56.839746400000003</v>
      </c>
      <c r="I4220">
        <v>-100.9926689</v>
      </c>
      <c r="J4220" s="1" t="str">
        <f t="shared" si="709"/>
        <v>NGR lake sediment grab sample</v>
      </c>
      <c r="K4220" s="1" t="str">
        <f t="shared" si="710"/>
        <v>&lt;177 micron (NGR)</v>
      </c>
      <c r="L4220">
        <v>14</v>
      </c>
      <c r="M4220" t="s">
        <v>65</v>
      </c>
      <c r="N4220">
        <v>263</v>
      </c>
      <c r="O4220" t="s">
        <v>2493</v>
      </c>
      <c r="P4220" t="s">
        <v>103</v>
      </c>
      <c r="Q4220" t="s">
        <v>55</v>
      </c>
      <c r="R4220" t="s">
        <v>688</v>
      </c>
      <c r="S4220" t="s">
        <v>145</v>
      </c>
      <c r="T4220" t="s">
        <v>40</v>
      </c>
      <c r="U4220" t="s">
        <v>12591</v>
      </c>
      <c r="V4220" t="s">
        <v>714</v>
      </c>
      <c r="W4220" t="s">
        <v>194</v>
      </c>
      <c r="X4220" t="s">
        <v>39</v>
      </c>
      <c r="Y4220" t="s">
        <v>95</v>
      </c>
      <c r="Z4220" t="s">
        <v>134</v>
      </c>
      <c r="AA4220" t="s">
        <v>58</v>
      </c>
      <c r="AB4220" t="s">
        <v>1090</v>
      </c>
      <c r="AC4220" t="s">
        <v>818</v>
      </c>
      <c r="AD4220" t="s">
        <v>1412</v>
      </c>
    </row>
    <row r="4221" spans="1:30" x14ac:dyDescent="0.3">
      <c r="A4221" t="s">
        <v>17506</v>
      </c>
      <c r="B4221" t="s">
        <v>17507</v>
      </c>
      <c r="C4221" s="1" t="str">
        <f t="shared" si="711"/>
        <v>21:0512</v>
      </c>
      <c r="D4221" s="1" t="str">
        <f t="shared" si="708"/>
        <v>21:0085</v>
      </c>
      <c r="E4221" t="s">
        <v>17495</v>
      </c>
      <c r="F4221" t="s">
        <v>17508</v>
      </c>
      <c r="H4221">
        <v>56.839746400000003</v>
      </c>
      <c r="I4221">
        <v>-100.9926689</v>
      </c>
      <c r="J4221" s="1" t="str">
        <f t="shared" si="709"/>
        <v>NGR lake sediment grab sample</v>
      </c>
      <c r="K4221" s="1" t="str">
        <f t="shared" si="710"/>
        <v>&lt;177 micron (NGR)</v>
      </c>
      <c r="L4221">
        <v>14</v>
      </c>
      <c r="M4221" t="s">
        <v>52</v>
      </c>
      <c r="N4221">
        <v>264</v>
      </c>
      <c r="O4221" t="s">
        <v>69</v>
      </c>
      <c r="P4221" t="s">
        <v>169</v>
      </c>
      <c r="Q4221" t="s">
        <v>39</v>
      </c>
      <c r="R4221" t="s">
        <v>391</v>
      </c>
      <c r="S4221" t="s">
        <v>176</v>
      </c>
      <c r="T4221" t="s">
        <v>40</v>
      </c>
      <c r="U4221" t="s">
        <v>17509</v>
      </c>
      <c r="V4221" t="s">
        <v>39</v>
      </c>
      <c r="W4221" t="s">
        <v>40</v>
      </c>
      <c r="X4221" t="s">
        <v>70</v>
      </c>
      <c r="Y4221" t="s">
        <v>95</v>
      </c>
      <c r="Z4221" t="s">
        <v>164</v>
      </c>
      <c r="AA4221" t="s">
        <v>214</v>
      </c>
      <c r="AB4221" t="s">
        <v>215</v>
      </c>
      <c r="AC4221" t="s">
        <v>339</v>
      </c>
      <c r="AD4221" t="s">
        <v>354</v>
      </c>
    </row>
    <row r="4222" spans="1:30" x14ac:dyDescent="0.3">
      <c r="A4222" t="s">
        <v>17510</v>
      </c>
      <c r="B4222" t="s">
        <v>17511</v>
      </c>
      <c r="C4222" s="1" t="str">
        <f t="shared" si="711"/>
        <v>21:0512</v>
      </c>
      <c r="D4222" s="1" t="str">
        <f t="shared" si="708"/>
        <v>21:0085</v>
      </c>
      <c r="E4222" t="s">
        <v>17512</v>
      </c>
      <c r="F4222" t="s">
        <v>17513</v>
      </c>
      <c r="H4222">
        <v>56.844342099999999</v>
      </c>
      <c r="I4222">
        <v>-101.08808310000001</v>
      </c>
      <c r="J4222" s="1" t="str">
        <f t="shared" si="709"/>
        <v>NGR lake sediment grab sample</v>
      </c>
      <c r="K4222" s="1" t="str">
        <f t="shared" si="710"/>
        <v>&lt;177 micron (NGR)</v>
      </c>
      <c r="L4222">
        <v>14</v>
      </c>
      <c r="M4222" t="s">
        <v>91</v>
      </c>
      <c r="N4222">
        <v>265</v>
      </c>
      <c r="O4222" t="s">
        <v>1900</v>
      </c>
      <c r="P4222" t="s">
        <v>130</v>
      </c>
      <c r="Q4222" t="s">
        <v>39</v>
      </c>
      <c r="R4222" t="s">
        <v>165</v>
      </c>
      <c r="S4222" t="s">
        <v>92</v>
      </c>
      <c r="T4222" t="s">
        <v>40</v>
      </c>
      <c r="U4222" t="s">
        <v>605</v>
      </c>
      <c r="V4222" t="s">
        <v>70</v>
      </c>
      <c r="W4222" t="s">
        <v>117</v>
      </c>
      <c r="X4222" t="s">
        <v>70</v>
      </c>
      <c r="Y4222" t="s">
        <v>95</v>
      </c>
      <c r="Z4222" t="s">
        <v>67</v>
      </c>
      <c r="AA4222" t="s">
        <v>135</v>
      </c>
      <c r="AB4222" t="s">
        <v>104</v>
      </c>
      <c r="AC4222" t="s">
        <v>505</v>
      </c>
      <c r="AD4222" t="s">
        <v>878</v>
      </c>
    </row>
    <row r="4223" spans="1:30" x14ac:dyDescent="0.3">
      <c r="A4223" t="s">
        <v>17514</v>
      </c>
      <c r="B4223" t="s">
        <v>17515</v>
      </c>
      <c r="C4223" s="1" t="str">
        <f t="shared" si="711"/>
        <v>21:0512</v>
      </c>
      <c r="D4223" s="1" t="str">
        <f t="shared" si="708"/>
        <v>21:0085</v>
      </c>
      <c r="E4223" t="s">
        <v>17516</v>
      </c>
      <c r="F4223" t="s">
        <v>17517</v>
      </c>
      <c r="H4223">
        <v>56.8298226</v>
      </c>
      <c r="I4223">
        <v>-101.1336457</v>
      </c>
      <c r="J4223" s="1" t="str">
        <f t="shared" si="709"/>
        <v>NGR lake sediment grab sample</v>
      </c>
      <c r="K4223" s="1" t="str">
        <f t="shared" si="710"/>
        <v>&lt;177 micron (NGR)</v>
      </c>
      <c r="L4223">
        <v>14</v>
      </c>
      <c r="M4223" t="s">
        <v>102</v>
      </c>
      <c r="N4223">
        <v>266</v>
      </c>
      <c r="O4223" t="s">
        <v>510</v>
      </c>
      <c r="P4223" t="s">
        <v>130</v>
      </c>
      <c r="Q4223" t="s">
        <v>39</v>
      </c>
      <c r="R4223" t="s">
        <v>119</v>
      </c>
      <c r="S4223" t="s">
        <v>136</v>
      </c>
      <c r="T4223" t="s">
        <v>40</v>
      </c>
      <c r="U4223" t="s">
        <v>1463</v>
      </c>
      <c r="V4223" t="s">
        <v>233</v>
      </c>
      <c r="W4223" t="s">
        <v>194</v>
      </c>
      <c r="X4223" t="s">
        <v>179</v>
      </c>
      <c r="Y4223" t="s">
        <v>95</v>
      </c>
      <c r="Z4223" t="s">
        <v>67</v>
      </c>
      <c r="AA4223" t="s">
        <v>44</v>
      </c>
      <c r="AB4223" t="s">
        <v>204</v>
      </c>
      <c r="AC4223" t="s">
        <v>85</v>
      </c>
      <c r="AD4223" t="s">
        <v>216</v>
      </c>
    </row>
    <row r="4224" spans="1:30" hidden="1" x14ac:dyDescent="0.3">
      <c r="A4224" t="s">
        <v>17518</v>
      </c>
      <c r="B4224" t="s">
        <v>17519</v>
      </c>
      <c r="C4224" s="1" t="str">
        <f t="shared" si="711"/>
        <v>21:0512</v>
      </c>
      <c r="D4224" s="1" t="str">
        <f>HYPERLINK("http://geochem.nrcan.gc.ca/cdogs/content/svy/svy_e.htm", "")</f>
        <v/>
      </c>
      <c r="G4224" s="1" t="str">
        <f>HYPERLINK("http://geochem.nrcan.gc.ca/cdogs/content/cr_/cr_00060_e.htm", "60")</f>
        <v>60</v>
      </c>
      <c r="J4224" t="s">
        <v>161</v>
      </c>
      <c r="K4224" t="s">
        <v>162</v>
      </c>
      <c r="L4224">
        <v>14</v>
      </c>
      <c r="M4224" t="s">
        <v>163</v>
      </c>
      <c r="N4224">
        <v>267</v>
      </c>
      <c r="O4224" t="s">
        <v>1019</v>
      </c>
      <c r="P4224" t="s">
        <v>256</v>
      </c>
      <c r="Q4224" t="s">
        <v>55</v>
      </c>
      <c r="R4224" t="s">
        <v>165</v>
      </c>
      <c r="S4224" t="s">
        <v>38</v>
      </c>
      <c r="T4224" t="s">
        <v>40</v>
      </c>
      <c r="U4224" t="s">
        <v>1048</v>
      </c>
      <c r="V4224" t="s">
        <v>47</v>
      </c>
      <c r="W4224" t="s">
        <v>40</v>
      </c>
      <c r="X4224" t="s">
        <v>70</v>
      </c>
      <c r="Y4224" t="s">
        <v>55</v>
      </c>
      <c r="Z4224" t="s">
        <v>164</v>
      </c>
      <c r="AA4224" t="s">
        <v>135</v>
      </c>
      <c r="AB4224" t="s">
        <v>1921</v>
      </c>
      <c r="AC4224" t="s">
        <v>84</v>
      </c>
      <c r="AD4224" t="s">
        <v>308</v>
      </c>
    </row>
    <row r="4225" spans="1:30" x14ac:dyDescent="0.3">
      <c r="A4225" t="s">
        <v>17520</v>
      </c>
      <c r="B4225" t="s">
        <v>17521</v>
      </c>
      <c r="C4225" s="1" t="str">
        <f t="shared" si="711"/>
        <v>21:0512</v>
      </c>
      <c r="D4225" s="1" t="str">
        <f t="shared" ref="D4225:D4245" si="712">HYPERLINK("http://geochem.nrcan.gc.ca/cdogs/content/svy/svy210085_e.htm", "21:0085")</f>
        <v>21:0085</v>
      </c>
      <c r="E4225" t="s">
        <v>17522</v>
      </c>
      <c r="F4225" t="s">
        <v>17523</v>
      </c>
      <c r="H4225">
        <v>56.847708300000001</v>
      </c>
      <c r="I4225">
        <v>-101.1854025</v>
      </c>
      <c r="J4225" s="1" t="str">
        <f t="shared" ref="J4225:J4245" si="713">HYPERLINK("http://geochem.nrcan.gc.ca/cdogs/content/kwd/kwd020027_e.htm", "NGR lake sediment grab sample")</f>
        <v>NGR lake sediment grab sample</v>
      </c>
      <c r="K4225" s="1" t="str">
        <f t="shared" ref="K4225:K4245" si="714">HYPERLINK("http://geochem.nrcan.gc.ca/cdogs/content/kwd/kwd080006_e.htm", "&lt;177 micron (NGR)")</f>
        <v>&lt;177 micron (NGR)</v>
      </c>
      <c r="L4225">
        <v>14</v>
      </c>
      <c r="M4225" t="s">
        <v>113</v>
      </c>
      <c r="N4225">
        <v>268</v>
      </c>
      <c r="O4225" t="s">
        <v>733</v>
      </c>
      <c r="P4225" t="s">
        <v>38</v>
      </c>
      <c r="Q4225" t="s">
        <v>95</v>
      </c>
      <c r="R4225" t="s">
        <v>131</v>
      </c>
      <c r="S4225" t="s">
        <v>136</v>
      </c>
      <c r="T4225" t="s">
        <v>40</v>
      </c>
      <c r="U4225" t="s">
        <v>449</v>
      </c>
      <c r="V4225" t="s">
        <v>60</v>
      </c>
      <c r="W4225" t="s">
        <v>117</v>
      </c>
      <c r="X4225" t="s">
        <v>70</v>
      </c>
      <c r="Y4225" t="s">
        <v>68</v>
      </c>
      <c r="Z4225" t="s">
        <v>153</v>
      </c>
      <c r="AA4225" t="s">
        <v>258</v>
      </c>
      <c r="AB4225" t="s">
        <v>1047</v>
      </c>
      <c r="AC4225" t="s">
        <v>94</v>
      </c>
      <c r="AD4225" t="s">
        <v>61</v>
      </c>
    </row>
    <row r="4226" spans="1:30" x14ac:dyDescent="0.3">
      <c r="A4226" t="s">
        <v>17524</v>
      </c>
      <c r="B4226" t="s">
        <v>17525</v>
      </c>
      <c r="C4226" s="1" t="str">
        <f t="shared" si="711"/>
        <v>21:0512</v>
      </c>
      <c r="D4226" s="1" t="str">
        <f t="shared" si="712"/>
        <v>21:0085</v>
      </c>
      <c r="E4226" t="s">
        <v>17526</v>
      </c>
      <c r="F4226" t="s">
        <v>17527</v>
      </c>
      <c r="H4226">
        <v>56.829060300000002</v>
      </c>
      <c r="I4226">
        <v>-101.262125</v>
      </c>
      <c r="J4226" s="1" t="str">
        <f t="shared" si="713"/>
        <v>NGR lake sediment grab sample</v>
      </c>
      <c r="K4226" s="1" t="str">
        <f t="shared" si="714"/>
        <v>&lt;177 micron (NGR)</v>
      </c>
      <c r="L4226">
        <v>14</v>
      </c>
      <c r="M4226" t="s">
        <v>127</v>
      </c>
      <c r="N4226">
        <v>269</v>
      </c>
      <c r="O4226" t="s">
        <v>1900</v>
      </c>
      <c r="P4226" t="s">
        <v>36</v>
      </c>
      <c r="Q4226" t="s">
        <v>55</v>
      </c>
      <c r="R4226" t="s">
        <v>176</v>
      </c>
      <c r="S4226" t="s">
        <v>68</v>
      </c>
      <c r="T4226" t="s">
        <v>40</v>
      </c>
      <c r="U4226" t="s">
        <v>1584</v>
      </c>
      <c r="V4226" t="s">
        <v>47</v>
      </c>
      <c r="W4226" t="s">
        <v>649</v>
      </c>
      <c r="X4226" t="s">
        <v>179</v>
      </c>
      <c r="Y4226" t="s">
        <v>39</v>
      </c>
      <c r="Z4226" t="s">
        <v>67</v>
      </c>
      <c r="AA4226" t="s">
        <v>44</v>
      </c>
      <c r="AB4226" t="s">
        <v>1047</v>
      </c>
      <c r="AC4226" t="s">
        <v>714</v>
      </c>
      <c r="AD4226" t="s">
        <v>196</v>
      </c>
    </row>
    <row r="4227" spans="1:30" x14ac:dyDescent="0.3">
      <c r="A4227" t="s">
        <v>17528</v>
      </c>
      <c r="B4227" t="s">
        <v>17529</v>
      </c>
      <c r="C4227" s="1" t="str">
        <f t="shared" si="711"/>
        <v>21:0512</v>
      </c>
      <c r="D4227" s="1" t="str">
        <f t="shared" si="712"/>
        <v>21:0085</v>
      </c>
      <c r="E4227" t="s">
        <v>17530</v>
      </c>
      <c r="F4227" t="s">
        <v>17531</v>
      </c>
      <c r="H4227">
        <v>56.8365869</v>
      </c>
      <c r="I4227">
        <v>-101.2663168</v>
      </c>
      <c r="J4227" s="1" t="str">
        <f t="shared" si="713"/>
        <v>NGR lake sediment grab sample</v>
      </c>
      <c r="K4227" s="1" t="str">
        <f t="shared" si="714"/>
        <v>&lt;177 micron (NGR)</v>
      </c>
      <c r="L4227">
        <v>14</v>
      </c>
      <c r="M4227" t="s">
        <v>142</v>
      </c>
      <c r="N4227">
        <v>270</v>
      </c>
      <c r="O4227" t="s">
        <v>552</v>
      </c>
      <c r="P4227" t="s">
        <v>176</v>
      </c>
      <c r="Q4227" t="s">
        <v>95</v>
      </c>
      <c r="R4227" t="s">
        <v>176</v>
      </c>
      <c r="S4227" t="s">
        <v>153</v>
      </c>
      <c r="T4227" t="s">
        <v>40</v>
      </c>
      <c r="U4227" t="s">
        <v>2715</v>
      </c>
      <c r="V4227" t="s">
        <v>85</v>
      </c>
      <c r="W4227" t="s">
        <v>194</v>
      </c>
      <c r="X4227" t="s">
        <v>179</v>
      </c>
      <c r="Y4227" t="s">
        <v>95</v>
      </c>
      <c r="Z4227" t="s">
        <v>67</v>
      </c>
      <c r="AA4227" t="s">
        <v>214</v>
      </c>
      <c r="AB4227" t="s">
        <v>874</v>
      </c>
      <c r="AC4227" t="s">
        <v>106</v>
      </c>
      <c r="AD4227" t="s">
        <v>392</v>
      </c>
    </row>
    <row r="4228" spans="1:30" x14ac:dyDescent="0.3">
      <c r="A4228" t="s">
        <v>17532</v>
      </c>
      <c r="B4228" t="s">
        <v>17533</v>
      </c>
      <c r="C4228" s="1" t="str">
        <f t="shared" si="711"/>
        <v>21:0512</v>
      </c>
      <c r="D4228" s="1" t="str">
        <f t="shared" si="712"/>
        <v>21:0085</v>
      </c>
      <c r="E4228" t="s">
        <v>17534</v>
      </c>
      <c r="F4228" t="s">
        <v>17535</v>
      </c>
      <c r="H4228">
        <v>56.855543400000002</v>
      </c>
      <c r="I4228">
        <v>-101.32813659999999</v>
      </c>
      <c r="J4228" s="1" t="str">
        <f t="shared" si="713"/>
        <v>NGR lake sediment grab sample</v>
      </c>
      <c r="K4228" s="1" t="str">
        <f t="shared" si="714"/>
        <v>&lt;177 micron (NGR)</v>
      </c>
      <c r="L4228">
        <v>14</v>
      </c>
      <c r="M4228" t="s">
        <v>150</v>
      </c>
      <c r="N4228">
        <v>271</v>
      </c>
      <c r="O4228" t="s">
        <v>364</v>
      </c>
      <c r="P4228" t="s">
        <v>185</v>
      </c>
      <c r="Q4228" t="s">
        <v>95</v>
      </c>
      <c r="R4228" t="s">
        <v>176</v>
      </c>
      <c r="S4228" t="s">
        <v>68</v>
      </c>
      <c r="T4228" t="s">
        <v>40</v>
      </c>
      <c r="U4228" t="s">
        <v>1060</v>
      </c>
      <c r="V4228" t="s">
        <v>1337</v>
      </c>
      <c r="W4228" t="s">
        <v>40</v>
      </c>
      <c r="X4228" t="s">
        <v>179</v>
      </c>
      <c r="Y4228" t="s">
        <v>95</v>
      </c>
      <c r="Z4228" t="s">
        <v>2369</v>
      </c>
      <c r="AA4228" t="s">
        <v>44</v>
      </c>
      <c r="AB4228" t="s">
        <v>12317</v>
      </c>
      <c r="AC4228" t="s">
        <v>47</v>
      </c>
      <c r="AD4228" t="s">
        <v>48</v>
      </c>
    </row>
    <row r="4229" spans="1:30" x14ac:dyDescent="0.3">
      <c r="A4229" t="s">
        <v>17536</v>
      </c>
      <c r="B4229" t="s">
        <v>17537</v>
      </c>
      <c r="C4229" s="1" t="str">
        <f t="shared" si="711"/>
        <v>21:0512</v>
      </c>
      <c r="D4229" s="1" t="str">
        <f t="shared" si="712"/>
        <v>21:0085</v>
      </c>
      <c r="E4229" t="s">
        <v>17538</v>
      </c>
      <c r="F4229" t="s">
        <v>17539</v>
      </c>
      <c r="H4229">
        <v>56.843867799999998</v>
      </c>
      <c r="I4229">
        <v>-101.36884879999999</v>
      </c>
      <c r="J4229" s="1" t="str">
        <f t="shared" si="713"/>
        <v>NGR lake sediment grab sample</v>
      </c>
      <c r="K4229" s="1" t="str">
        <f t="shared" si="714"/>
        <v>&lt;177 micron (NGR)</v>
      </c>
      <c r="L4229">
        <v>14</v>
      </c>
      <c r="M4229" t="s">
        <v>175</v>
      </c>
      <c r="N4229">
        <v>272</v>
      </c>
      <c r="O4229" t="s">
        <v>1139</v>
      </c>
      <c r="P4229" t="s">
        <v>131</v>
      </c>
      <c r="Q4229" t="s">
        <v>95</v>
      </c>
      <c r="R4229" t="s">
        <v>92</v>
      </c>
      <c r="S4229" t="s">
        <v>37</v>
      </c>
      <c r="T4229" t="s">
        <v>40</v>
      </c>
      <c r="U4229" t="s">
        <v>258</v>
      </c>
      <c r="V4229" t="s">
        <v>677</v>
      </c>
      <c r="W4229" t="s">
        <v>194</v>
      </c>
      <c r="X4229" t="s">
        <v>179</v>
      </c>
      <c r="Y4229" t="s">
        <v>95</v>
      </c>
      <c r="Z4229" t="s">
        <v>153</v>
      </c>
      <c r="AA4229" t="s">
        <v>214</v>
      </c>
      <c r="AB4229" t="s">
        <v>3974</v>
      </c>
      <c r="AC4229" t="s">
        <v>233</v>
      </c>
      <c r="AD4229" t="s">
        <v>241</v>
      </c>
    </row>
    <row r="4230" spans="1:30" x14ac:dyDescent="0.3">
      <c r="A4230" t="s">
        <v>17540</v>
      </c>
      <c r="B4230" t="s">
        <v>17541</v>
      </c>
      <c r="C4230" s="1" t="str">
        <f t="shared" si="711"/>
        <v>21:0512</v>
      </c>
      <c r="D4230" s="1" t="str">
        <f t="shared" si="712"/>
        <v>21:0085</v>
      </c>
      <c r="E4230" t="s">
        <v>17542</v>
      </c>
      <c r="F4230" t="s">
        <v>17543</v>
      </c>
      <c r="H4230">
        <v>56.850628399999998</v>
      </c>
      <c r="I4230">
        <v>-101.42489209999999</v>
      </c>
      <c r="J4230" s="1" t="str">
        <f t="shared" si="713"/>
        <v>NGR lake sediment grab sample</v>
      </c>
      <c r="K4230" s="1" t="str">
        <f t="shared" si="714"/>
        <v>&lt;177 micron (NGR)</v>
      </c>
      <c r="L4230">
        <v>14</v>
      </c>
      <c r="M4230" t="s">
        <v>184</v>
      </c>
      <c r="N4230">
        <v>273</v>
      </c>
      <c r="O4230" t="s">
        <v>335</v>
      </c>
      <c r="P4230" t="s">
        <v>119</v>
      </c>
      <c r="Q4230" t="s">
        <v>95</v>
      </c>
      <c r="R4230" t="s">
        <v>79</v>
      </c>
      <c r="S4230" t="s">
        <v>131</v>
      </c>
      <c r="T4230" t="s">
        <v>40</v>
      </c>
      <c r="U4230" t="s">
        <v>7782</v>
      </c>
      <c r="V4230" t="s">
        <v>224</v>
      </c>
      <c r="W4230" t="s">
        <v>40</v>
      </c>
      <c r="X4230" t="s">
        <v>179</v>
      </c>
      <c r="Y4230" t="s">
        <v>55</v>
      </c>
      <c r="Z4230" t="s">
        <v>35</v>
      </c>
      <c r="AA4230" t="s">
        <v>44</v>
      </c>
      <c r="AB4230" t="s">
        <v>329</v>
      </c>
      <c r="AC4230" t="s">
        <v>106</v>
      </c>
      <c r="AD4230" t="s">
        <v>71</v>
      </c>
    </row>
    <row r="4231" spans="1:30" x14ac:dyDescent="0.3">
      <c r="A4231" t="s">
        <v>17544</v>
      </c>
      <c r="B4231" t="s">
        <v>17545</v>
      </c>
      <c r="C4231" s="1" t="str">
        <f t="shared" si="711"/>
        <v>21:0512</v>
      </c>
      <c r="D4231" s="1" t="str">
        <f t="shared" si="712"/>
        <v>21:0085</v>
      </c>
      <c r="E4231" t="s">
        <v>17546</v>
      </c>
      <c r="F4231" t="s">
        <v>17547</v>
      </c>
      <c r="H4231">
        <v>56.839247200000003</v>
      </c>
      <c r="I4231">
        <v>-101.4503903</v>
      </c>
      <c r="J4231" s="1" t="str">
        <f t="shared" si="713"/>
        <v>NGR lake sediment grab sample</v>
      </c>
      <c r="K4231" s="1" t="str">
        <f t="shared" si="714"/>
        <v>&lt;177 micron (NGR)</v>
      </c>
      <c r="L4231">
        <v>14</v>
      </c>
      <c r="M4231" t="s">
        <v>191</v>
      </c>
      <c r="N4231">
        <v>274</v>
      </c>
      <c r="O4231" t="s">
        <v>789</v>
      </c>
      <c r="P4231" t="s">
        <v>185</v>
      </c>
      <c r="Q4231" t="s">
        <v>95</v>
      </c>
      <c r="R4231" t="s">
        <v>185</v>
      </c>
      <c r="S4231" t="s">
        <v>131</v>
      </c>
      <c r="T4231" t="s">
        <v>40</v>
      </c>
      <c r="U4231" t="s">
        <v>216</v>
      </c>
      <c r="V4231" t="s">
        <v>620</v>
      </c>
      <c r="W4231" t="s">
        <v>194</v>
      </c>
      <c r="X4231" t="s">
        <v>179</v>
      </c>
      <c r="Y4231" t="s">
        <v>95</v>
      </c>
      <c r="Z4231" t="s">
        <v>134</v>
      </c>
      <c r="AA4231" t="s">
        <v>258</v>
      </c>
      <c r="AB4231" t="s">
        <v>249</v>
      </c>
      <c r="AC4231" t="s">
        <v>97</v>
      </c>
      <c r="AD4231" t="s">
        <v>155</v>
      </c>
    </row>
    <row r="4232" spans="1:30" x14ac:dyDescent="0.3">
      <c r="A4232" t="s">
        <v>17548</v>
      </c>
      <c r="B4232" t="s">
        <v>17549</v>
      </c>
      <c r="C4232" s="1" t="str">
        <f t="shared" si="711"/>
        <v>21:0512</v>
      </c>
      <c r="D4232" s="1" t="str">
        <f t="shared" si="712"/>
        <v>21:0085</v>
      </c>
      <c r="E4232" t="s">
        <v>17550</v>
      </c>
      <c r="F4232" t="s">
        <v>17551</v>
      </c>
      <c r="H4232">
        <v>56.839659500000003</v>
      </c>
      <c r="I4232">
        <v>-101.49805019999999</v>
      </c>
      <c r="J4232" s="1" t="str">
        <f t="shared" si="713"/>
        <v>NGR lake sediment grab sample</v>
      </c>
      <c r="K4232" s="1" t="str">
        <f t="shared" si="714"/>
        <v>&lt;177 micron (NGR)</v>
      </c>
      <c r="L4232">
        <v>14</v>
      </c>
      <c r="M4232" t="s">
        <v>201</v>
      </c>
      <c r="N4232">
        <v>275</v>
      </c>
      <c r="O4232" t="s">
        <v>391</v>
      </c>
      <c r="P4232" t="s">
        <v>185</v>
      </c>
      <c r="Q4232" t="s">
        <v>95</v>
      </c>
      <c r="R4232" t="s">
        <v>79</v>
      </c>
      <c r="S4232" t="s">
        <v>38</v>
      </c>
      <c r="T4232" t="s">
        <v>40</v>
      </c>
      <c r="U4232" t="s">
        <v>158</v>
      </c>
      <c r="V4232" t="s">
        <v>1054</v>
      </c>
      <c r="W4232" t="s">
        <v>40</v>
      </c>
      <c r="X4232" t="s">
        <v>179</v>
      </c>
      <c r="Y4232" t="s">
        <v>39</v>
      </c>
      <c r="Z4232" t="s">
        <v>164</v>
      </c>
      <c r="AA4232" t="s">
        <v>214</v>
      </c>
      <c r="AB4232" t="s">
        <v>1927</v>
      </c>
      <c r="AC4232" t="s">
        <v>818</v>
      </c>
      <c r="AD4232" t="s">
        <v>80</v>
      </c>
    </row>
    <row r="4233" spans="1:30" x14ac:dyDescent="0.3">
      <c r="A4233" t="s">
        <v>17552</v>
      </c>
      <c r="B4233" t="s">
        <v>17553</v>
      </c>
      <c r="C4233" s="1" t="str">
        <f t="shared" si="711"/>
        <v>21:0512</v>
      </c>
      <c r="D4233" s="1" t="str">
        <f t="shared" si="712"/>
        <v>21:0085</v>
      </c>
      <c r="E4233" t="s">
        <v>17554</v>
      </c>
      <c r="F4233" t="s">
        <v>17555</v>
      </c>
      <c r="H4233">
        <v>56.859963700000002</v>
      </c>
      <c r="I4233">
        <v>-101.4898395</v>
      </c>
      <c r="J4233" s="1" t="str">
        <f t="shared" si="713"/>
        <v>NGR lake sediment grab sample</v>
      </c>
      <c r="K4233" s="1" t="str">
        <f t="shared" si="714"/>
        <v>&lt;177 micron (NGR)</v>
      </c>
      <c r="L4233">
        <v>14</v>
      </c>
      <c r="M4233" t="s">
        <v>210</v>
      </c>
      <c r="N4233">
        <v>276</v>
      </c>
      <c r="O4233" t="s">
        <v>255</v>
      </c>
      <c r="P4233" t="s">
        <v>130</v>
      </c>
      <c r="Q4233" t="s">
        <v>95</v>
      </c>
      <c r="R4233" t="s">
        <v>176</v>
      </c>
      <c r="S4233" t="s">
        <v>38</v>
      </c>
      <c r="T4233" t="s">
        <v>40</v>
      </c>
      <c r="U4233" t="s">
        <v>107</v>
      </c>
      <c r="V4233" t="s">
        <v>351</v>
      </c>
      <c r="W4233" t="s">
        <v>194</v>
      </c>
      <c r="X4233" t="s">
        <v>179</v>
      </c>
      <c r="Y4233" t="s">
        <v>38</v>
      </c>
      <c r="Z4233" t="s">
        <v>67</v>
      </c>
      <c r="AA4233" t="s">
        <v>58</v>
      </c>
      <c r="AB4233" t="s">
        <v>294</v>
      </c>
      <c r="AC4233" t="s">
        <v>60</v>
      </c>
      <c r="AD4233" t="s">
        <v>409</v>
      </c>
    </row>
    <row r="4234" spans="1:30" x14ac:dyDescent="0.3">
      <c r="A4234" t="s">
        <v>17556</v>
      </c>
      <c r="B4234" t="s">
        <v>17557</v>
      </c>
      <c r="C4234" s="1" t="str">
        <f t="shared" si="711"/>
        <v>21:0512</v>
      </c>
      <c r="D4234" s="1" t="str">
        <f t="shared" si="712"/>
        <v>21:0085</v>
      </c>
      <c r="E4234" t="s">
        <v>17558</v>
      </c>
      <c r="F4234" t="s">
        <v>17559</v>
      </c>
      <c r="H4234">
        <v>56.872403400000003</v>
      </c>
      <c r="I4234">
        <v>-101.5397372</v>
      </c>
      <c r="J4234" s="1" t="str">
        <f t="shared" si="713"/>
        <v>NGR lake sediment grab sample</v>
      </c>
      <c r="K4234" s="1" t="str">
        <f t="shared" si="714"/>
        <v>&lt;177 micron (NGR)</v>
      </c>
      <c r="L4234">
        <v>14</v>
      </c>
      <c r="M4234" t="s">
        <v>221</v>
      </c>
      <c r="N4234">
        <v>277</v>
      </c>
      <c r="O4234" t="s">
        <v>41</v>
      </c>
      <c r="P4234" t="s">
        <v>130</v>
      </c>
      <c r="Q4234" t="s">
        <v>95</v>
      </c>
      <c r="R4234" t="s">
        <v>79</v>
      </c>
      <c r="S4234" t="s">
        <v>38</v>
      </c>
      <c r="T4234" t="s">
        <v>40</v>
      </c>
      <c r="U4234" t="s">
        <v>17560</v>
      </c>
      <c r="V4234" t="s">
        <v>1866</v>
      </c>
      <c r="W4234" t="s">
        <v>40</v>
      </c>
      <c r="X4234" t="s">
        <v>179</v>
      </c>
      <c r="Y4234" t="s">
        <v>39</v>
      </c>
      <c r="Z4234" t="s">
        <v>164</v>
      </c>
      <c r="AA4234" t="s">
        <v>214</v>
      </c>
      <c r="AB4234" t="s">
        <v>5113</v>
      </c>
      <c r="AC4234" t="s">
        <v>293</v>
      </c>
      <c r="AD4234" t="s">
        <v>605</v>
      </c>
    </row>
    <row r="4235" spans="1:30" x14ac:dyDescent="0.3">
      <c r="A4235" t="s">
        <v>17561</v>
      </c>
      <c r="B4235" t="s">
        <v>17562</v>
      </c>
      <c r="C4235" s="1" t="str">
        <f t="shared" si="711"/>
        <v>21:0512</v>
      </c>
      <c r="D4235" s="1" t="str">
        <f t="shared" si="712"/>
        <v>21:0085</v>
      </c>
      <c r="E4235" t="s">
        <v>17563</v>
      </c>
      <c r="F4235" t="s">
        <v>17564</v>
      </c>
      <c r="H4235">
        <v>56.843300599999999</v>
      </c>
      <c r="I4235">
        <v>-101.5340916</v>
      </c>
      <c r="J4235" s="1" t="str">
        <f t="shared" si="713"/>
        <v>NGR lake sediment grab sample</v>
      </c>
      <c r="K4235" s="1" t="str">
        <f t="shared" si="714"/>
        <v>&lt;177 micron (NGR)</v>
      </c>
      <c r="L4235">
        <v>14</v>
      </c>
      <c r="M4235" t="s">
        <v>230</v>
      </c>
      <c r="N4235">
        <v>278</v>
      </c>
      <c r="O4235" t="s">
        <v>1019</v>
      </c>
      <c r="P4235" t="s">
        <v>169</v>
      </c>
      <c r="Q4235" t="s">
        <v>95</v>
      </c>
      <c r="R4235" t="s">
        <v>119</v>
      </c>
      <c r="S4235" t="s">
        <v>131</v>
      </c>
      <c r="T4235" t="s">
        <v>40</v>
      </c>
      <c r="U4235" t="s">
        <v>478</v>
      </c>
      <c r="V4235" t="s">
        <v>620</v>
      </c>
      <c r="W4235" t="s">
        <v>194</v>
      </c>
      <c r="X4235" t="s">
        <v>179</v>
      </c>
      <c r="Y4235" t="s">
        <v>38</v>
      </c>
      <c r="Z4235" t="s">
        <v>134</v>
      </c>
      <c r="AA4235" t="s">
        <v>58</v>
      </c>
      <c r="AB4235" t="s">
        <v>103</v>
      </c>
      <c r="AC4235" t="s">
        <v>714</v>
      </c>
      <c r="AD4235" t="s">
        <v>48</v>
      </c>
    </row>
    <row r="4236" spans="1:30" x14ac:dyDescent="0.3">
      <c r="A4236" t="s">
        <v>17565</v>
      </c>
      <c r="B4236" t="s">
        <v>17566</v>
      </c>
      <c r="C4236" s="1" t="str">
        <f t="shared" si="711"/>
        <v>21:0512</v>
      </c>
      <c r="D4236" s="1" t="str">
        <f t="shared" si="712"/>
        <v>21:0085</v>
      </c>
      <c r="E4236" t="s">
        <v>17567</v>
      </c>
      <c r="F4236" t="s">
        <v>17568</v>
      </c>
      <c r="H4236">
        <v>56.844860300000001</v>
      </c>
      <c r="I4236">
        <v>-101.5746881</v>
      </c>
      <c r="J4236" s="1" t="str">
        <f t="shared" si="713"/>
        <v>NGR lake sediment grab sample</v>
      </c>
      <c r="K4236" s="1" t="str">
        <f t="shared" si="714"/>
        <v>&lt;177 micron (NGR)</v>
      </c>
      <c r="L4236">
        <v>14</v>
      </c>
      <c r="M4236" t="s">
        <v>238</v>
      </c>
      <c r="N4236">
        <v>279</v>
      </c>
      <c r="O4236" t="s">
        <v>403</v>
      </c>
      <c r="P4236" t="s">
        <v>54</v>
      </c>
      <c r="Q4236" t="s">
        <v>95</v>
      </c>
      <c r="R4236" t="s">
        <v>79</v>
      </c>
      <c r="S4236" t="s">
        <v>131</v>
      </c>
      <c r="T4236" t="s">
        <v>40</v>
      </c>
      <c r="U4236" t="s">
        <v>11806</v>
      </c>
      <c r="V4236" t="s">
        <v>39</v>
      </c>
      <c r="W4236" t="s">
        <v>40</v>
      </c>
      <c r="X4236" t="s">
        <v>179</v>
      </c>
      <c r="Y4236" t="s">
        <v>39</v>
      </c>
      <c r="Z4236" t="s">
        <v>67</v>
      </c>
      <c r="AA4236" t="s">
        <v>258</v>
      </c>
      <c r="AB4236" t="s">
        <v>498</v>
      </c>
      <c r="AC4236" t="s">
        <v>47</v>
      </c>
      <c r="AD4236" t="s">
        <v>115</v>
      </c>
    </row>
    <row r="4237" spans="1:30" x14ac:dyDescent="0.3">
      <c r="A4237" t="s">
        <v>17569</v>
      </c>
      <c r="B4237" t="s">
        <v>17570</v>
      </c>
      <c r="C4237" s="1" t="str">
        <f t="shared" si="711"/>
        <v>21:0512</v>
      </c>
      <c r="D4237" s="1" t="str">
        <f t="shared" si="712"/>
        <v>21:0085</v>
      </c>
      <c r="E4237" t="s">
        <v>17571</v>
      </c>
      <c r="F4237" t="s">
        <v>17572</v>
      </c>
      <c r="H4237">
        <v>56.870193299999997</v>
      </c>
      <c r="I4237">
        <v>-101.5926108</v>
      </c>
      <c r="J4237" s="1" t="str">
        <f t="shared" si="713"/>
        <v>NGR lake sediment grab sample</v>
      </c>
      <c r="K4237" s="1" t="str">
        <f t="shared" si="714"/>
        <v>&lt;177 micron (NGR)</v>
      </c>
      <c r="L4237">
        <v>14</v>
      </c>
      <c r="M4237" t="s">
        <v>246</v>
      </c>
      <c r="N4237">
        <v>280</v>
      </c>
      <c r="O4237" t="s">
        <v>135</v>
      </c>
      <c r="P4237" t="s">
        <v>119</v>
      </c>
      <c r="Q4237" t="s">
        <v>95</v>
      </c>
      <c r="R4237" t="s">
        <v>153</v>
      </c>
      <c r="S4237" t="s">
        <v>37</v>
      </c>
      <c r="T4237" t="s">
        <v>40</v>
      </c>
      <c r="U4237" t="s">
        <v>660</v>
      </c>
      <c r="V4237" t="s">
        <v>947</v>
      </c>
      <c r="W4237" t="s">
        <v>40</v>
      </c>
      <c r="X4237" t="s">
        <v>179</v>
      </c>
      <c r="Y4237" t="s">
        <v>95</v>
      </c>
      <c r="Z4237" t="s">
        <v>67</v>
      </c>
      <c r="AA4237" t="s">
        <v>258</v>
      </c>
      <c r="AB4237" t="s">
        <v>204</v>
      </c>
      <c r="AC4237" t="s">
        <v>39</v>
      </c>
      <c r="AD4237" t="s">
        <v>196</v>
      </c>
    </row>
    <row r="4238" spans="1:30" x14ac:dyDescent="0.3">
      <c r="A4238" t="s">
        <v>17573</v>
      </c>
      <c r="B4238" t="s">
        <v>17574</v>
      </c>
      <c r="C4238" s="1" t="str">
        <f t="shared" si="711"/>
        <v>21:0512</v>
      </c>
      <c r="D4238" s="1" t="str">
        <f t="shared" si="712"/>
        <v>21:0085</v>
      </c>
      <c r="E4238" t="s">
        <v>17575</v>
      </c>
      <c r="F4238" t="s">
        <v>17576</v>
      </c>
      <c r="H4238">
        <v>56.884039700000002</v>
      </c>
      <c r="I4238">
        <v>-101.57102930000001</v>
      </c>
      <c r="J4238" s="1" t="str">
        <f t="shared" si="713"/>
        <v>NGR lake sediment grab sample</v>
      </c>
      <c r="K4238" s="1" t="str">
        <f t="shared" si="714"/>
        <v>&lt;177 micron (NGR)</v>
      </c>
      <c r="L4238">
        <v>15</v>
      </c>
      <c r="M4238" t="s">
        <v>34</v>
      </c>
      <c r="N4238">
        <v>281</v>
      </c>
      <c r="O4238" t="s">
        <v>391</v>
      </c>
      <c r="P4238" t="s">
        <v>192</v>
      </c>
      <c r="Q4238" t="s">
        <v>39</v>
      </c>
      <c r="R4238" t="s">
        <v>193</v>
      </c>
      <c r="S4238" t="s">
        <v>68</v>
      </c>
      <c r="T4238" t="s">
        <v>40</v>
      </c>
      <c r="U4238" t="s">
        <v>1448</v>
      </c>
      <c r="V4238" t="s">
        <v>415</v>
      </c>
      <c r="W4238" t="s">
        <v>194</v>
      </c>
      <c r="X4238" t="s">
        <v>43</v>
      </c>
      <c r="Y4238" t="s">
        <v>39</v>
      </c>
      <c r="Z4238" t="s">
        <v>185</v>
      </c>
      <c r="AA4238" t="s">
        <v>258</v>
      </c>
      <c r="AB4238" t="s">
        <v>13537</v>
      </c>
      <c r="AC4238" t="s">
        <v>85</v>
      </c>
      <c r="AD4238" t="s">
        <v>478</v>
      </c>
    </row>
    <row r="4239" spans="1:30" x14ac:dyDescent="0.3">
      <c r="A4239" t="s">
        <v>17577</v>
      </c>
      <c r="B4239" t="s">
        <v>17578</v>
      </c>
      <c r="C4239" s="1" t="str">
        <f t="shared" si="711"/>
        <v>21:0512</v>
      </c>
      <c r="D4239" s="1" t="str">
        <f t="shared" si="712"/>
        <v>21:0085</v>
      </c>
      <c r="E4239" t="s">
        <v>17575</v>
      </c>
      <c r="F4239" t="s">
        <v>17579</v>
      </c>
      <c r="H4239">
        <v>56.884039700000002</v>
      </c>
      <c r="I4239">
        <v>-101.57102930000001</v>
      </c>
      <c r="J4239" s="1" t="str">
        <f t="shared" si="713"/>
        <v>NGR lake sediment grab sample</v>
      </c>
      <c r="K4239" s="1" t="str">
        <f t="shared" si="714"/>
        <v>&lt;177 micron (NGR)</v>
      </c>
      <c r="L4239">
        <v>15</v>
      </c>
      <c r="M4239" t="s">
        <v>65</v>
      </c>
      <c r="N4239">
        <v>282</v>
      </c>
      <c r="O4239" t="s">
        <v>344</v>
      </c>
      <c r="P4239" t="s">
        <v>164</v>
      </c>
      <c r="Q4239" t="s">
        <v>95</v>
      </c>
      <c r="R4239" t="s">
        <v>193</v>
      </c>
      <c r="S4239" t="s">
        <v>68</v>
      </c>
      <c r="T4239" t="s">
        <v>40</v>
      </c>
      <c r="U4239" t="s">
        <v>1448</v>
      </c>
      <c r="V4239" t="s">
        <v>70</v>
      </c>
      <c r="W4239" t="s">
        <v>117</v>
      </c>
      <c r="X4239" t="s">
        <v>43</v>
      </c>
      <c r="Y4239" t="s">
        <v>39</v>
      </c>
      <c r="Z4239" t="s">
        <v>185</v>
      </c>
      <c r="AA4239" t="s">
        <v>58</v>
      </c>
      <c r="AB4239" t="s">
        <v>12317</v>
      </c>
      <c r="AC4239" t="s">
        <v>740</v>
      </c>
      <c r="AD4239" t="s">
        <v>449</v>
      </c>
    </row>
    <row r="4240" spans="1:30" x14ac:dyDescent="0.3">
      <c r="A4240" t="s">
        <v>17580</v>
      </c>
      <c r="B4240" t="s">
        <v>17581</v>
      </c>
      <c r="C4240" s="1" t="str">
        <f t="shared" si="711"/>
        <v>21:0512</v>
      </c>
      <c r="D4240" s="1" t="str">
        <f t="shared" si="712"/>
        <v>21:0085</v>
      </c>
      <c r="E4240" t="s">
        <v>17575</v>
      </c>
      <c r="F4240" t="s">
        <v>17582</v>
      </c>
      <c r="H4240">
        <v>56.884039700000002</v>
      </c>
      <c r="I4240">
        <v>-101.57102930000001</v>
      </c>
      <c r="J4240" s="1" t="str">
        <f t="shared" si="713"/>
        <v>NGR lake sediment grab sample</v>
      </c>
      <c r="K4240" s="1" t="str">
        <f t="shared" si="714"/>
        <v>&lt;177 micron (NGR)</v>
      </c>
      <c r="L4240">
        <v>15</v>
      </c>
      <c r="M4240" t="s">
        <v>52</v>
      </c>
      <c r="N4240">
        <v>283</v>
      </c>
      <c r="O4240" t="s">
        <v>510</v>
      </c>
      <c r="P4240" t="s">
        <v>256</v>
      </c>
      <c r="Q4240" t="s">
        <v>95</v>
      </c>
      <c r="R4240" t="s">
        <v>185</v>
      </c>
      <c r="S4240" t="s">
        <v>68</v>
      </c>
      <c r="T4240" t="s">
        <v>40</v>
      </c>
      <c r="U4240" t="s">
        <v>642</v>
      </c>
      <c r="V4240" t="s">
        <v>351</v>
      </c>
      <c r="W4240" t="s">
        <v>649</v>
      </c>
      <c r="X4240" t="s">
        <v>179</v>
      </c>
      <c r="Y4240" t="s">
        <v>39</v>
      </c>
      <c r="Z4240" t="s">
        <v>185</v>
      </c>
      <c r="AA4240" t="s">
        <v>58</v>
      </c>
      <c r="AB4240" t="s">
        <v>13537</v>
      </c>
      <c r="AC4240" t="s">
        <v>884</v>
      </c>
      <c r="AD4240" t="s">
        <v>216</v>
      </c>
    </row>
    <row r="4241" spans="1:30" x14ac:dyDescent="0.3">
      <c r="A4241" t="s">
        <v>17583</v>
      </c>
      <c r="B4241" t="s">
        <v>17584</v>
      </c>
      <c r="C4241" s="1" t="str">
        <f t="shared" si="711"/>
        <v>21:0512</v>
      </c>
      <c r="D4241" s="1" t="str">
        <f t="shared" si="712"/>
        <v>21:0085</v>
      </c>
      <c r="E4241" t="s">
        <v>17585</v>
      </c>
      <c r="F4241" t="s">
        <v>17586</v>
      </c>
      <c r="H4241">
        <v>56.889794299999998</v>
      </c>
      <c r="I4241">
        <v>-101.62746490000001</v>
      </c>
      <c r="J4241" s="1" t="str">
        <f t="shared" si="713"/>
        <v>NGR lake sediment grab sample</v>
      </c>
      <c r="K4241" s="1" t="str">
        <f t="shared" si="714"/>
        <v>&lt;177 micron (NGR)</v>
      </c>
      <c r="L4241">
        <v>15</v>
      </c>
      <c r="M4241" t="s">
        <v>76</v>
      </c>
      <c r="N4241">
        <v>284</v>
      </c>
      <c r="O4241" t="s">
        <v>258</v>
      </c>
      <c r="P4241" t="s">
        <v>153</v>
      </c>
      <c r="Q4241" t="s">
        <v>95</v>
      </c>
      <c r="R4241" t="s">
        <v>202</v>
      </c>
      <c r="S4241" t="s">
        <v>131</v>
      </c>
      <c r="T4241" t="s">
        <v>40</v>
      </c>
      <c r="U4241" t="s">
        <v>8887</v>
      </c>
      <c r="V4241" t="s">
        <v>947</v>
      </c>
      <c r="W4241" t="s">
        <v>194</v>
      </c>
      <c r="X4241" t="s">
        <v>179</v>
      </c>
      <c r="Y4241" t="s">
        <v>95</v>
      </c>
      <c r="Z4241" t="s">
        <v>164</v>
      </c>
      <c r="AA4241" t="s">
        <v>214</v>
      </c>
      <c r="AB4241" t="s">
        <v>204</v>
      </c>
      <c r="AC4241" t="s">
        <v>596</v>
      </c>
      <c r="AD4241" t="s">
        <v>605</v>
      </c>
    </row>
    <row r="4242" spans="1:30" x14ac:dyDescent="0.3">
      <c r="A4242" t="s">
        <v>17587</v>
      </c>
      <c r="B4242" t="s">
        <v>17588</v>
      </c>
      <c r="C4242" s="1" t="str">
        <f t="shared" si="711"/>
        <v>21:0512</v>
      </c>
      <c r="D4242" s="1" t="str">
        <f t="shared" si="712"/>
        <v>21:0085</v>
      </c>
      <c r="E4242" t="s">
        <v>17589</v>
      </c>
      <c r="F4242" t="s">
        <v>17590</v>
      </c>
      <c r="H4242">
        <v>56.883838900000001</v>
      </c>
      <c r="I4242">
        <v>-101.66884520000001</v>
      </c>
      <c r="J4242" s="1" t="str">
        <f t="shared" si="713"/>
        <v>NGR lake sediment grab sample</v>
      </c>
      <c r="K4242" s="1" t="str">
        <f t="shared" si="714"/>
        <v>&lt;177 micron (NGR)</v>
      </c>
      <c r="L4242">
        <v>15</v>
      </c>
      <c r="M4242" t="s">
        <v>91</v>
      </c>
      <c r="N4242">
        <v>285</v>
      </c>
      <c r="O4242" t="s">
        <v>423</v>
      </c>
      <c r="P4242" t="s">
        <v>130</v>
      </c>
      <c r="Q4242" t="s">
        <v>95</v>
      </c>
      <c r="R4242" t="s">
        <v>79</v>
      </c>
      <c r="S4242" t="s">
        <v>131</v>
      </c>
      <c r="T4242" t="s">
        <v>40</v>
      </c>
      <c r="U4242" t="s">
        <v>1102</v>
      </c>
      <c r="V4242" t="s">
        <v>947</v>
      </c>
      <c r="W4242" t="s">
        <v>194</v>
      </c>
      <c r="X4242" t="s">
        <v>179</v>
      </c>
      <c r="Y4242" t="s">
        <v>37</v>
      </c>
      <c r="Z4242" t="s">
        <v>67</v>
      </c>
      <c r="AA4242" t="s">
        <v>135</v>
      </c>
      <c r="AB4242" t="s">
        <v>338</v>
      </c>
      <c r="AC4242" t="s">
        <v>631</v>
      </c>
      <c r="AD4242" t="s">
        <v>216</v>
      </c>
    </row>
    <row r="4243" spans="1:30" x14ac:dyDescent="0.3">
      <c r="A4243" t="s">
        <v>17591</v>
      </c>
      <c r="B4243" t="s">
        <v>17592</v>
      </c>
      <c r="C4243" s="1" t="str">
        <f t="shared" si="711"/>
        <v>21:0512</v>
      </c>
      <c r="D4243" s="1" t="str">
        <f t="shared" si="712"/>
        <v>21:0085</v>
      </c>
      <c r="E4243" t="s">
        <v>17593</v>
      </c>
      <c r="F4243" t="s">
        <v>17594</v>
      </c>
      <c r="H4243">
        <v>56.883041400000003</v>
      </c>
      <c r="I4243">
        <v>-101.7017535</v>
      </c>
      <c r="J4243" s="1" t="str">
        <f t="shared" si="713"/>
        <v>NGR lake sediment grab sample</v>
      </c>
      <c r="K4243" s="1" t="str">
        <f t="shared" si="714"/>
        <v>&lt;177 micron (NGR)</v>
      </c>
      <c r="L4243">
        <v>15</v>
      </c>
      <c r="M4243" t="s">
        <v>102</v>
      </c>
      <c r="N4243">
        <v>286</v>
      </c>
      <c r="O4243" t="s">
        <v>571</v>
      </c>
      <c r="P4243" t="s">
        <v>153</v>
      </c>
      <c r="Q4243" t="s">
        <v>95</v>
      </c>
      <c r="R4243" t="s">
        <v>38</v>
      </c>
      <c r="S4243" t="s">
        <v>37</v>
      </c>
      <c r="T4243" t="s">
        <v>40</v>
      </c>
      <c r="U4243" t="s">
        <v>196</v>
      </c>
      <c r="V4243" t="s">
        <v>233</v>
      </c>
      <c r="W4243" t="s">
        <v>40</v>
      </c>
      <c r="X4243" t="s">
        <v>179</v>
      </c>
      <c r="Y4243" t="s">
        <v>55</v>
      </c>
      <c r="Z4243" t="s">
        <v>185</v>
      </c>
      <c r="AA4243" t="s">
        <v>214</v>
      </c>
      <c r="AB4243" t="s">
        <v>547</v>
      </c>
      <c r="AC4243" t="s">
        <v>631</v>
      </c>
      <c r="AD4243" t="s">
        <v>409</v>
      </c>
    </row>
    <row r="4244" spans="1:30" x14ac:dyDescent="0.3">
      <c r="A4244" t="s">
        <v>17595</v>
      </c>
      <c r="B4244" t="s">
        <v>17596</v>
      </c>
      <c r="C4244" s="1" t="str">
        <f t="shared" si="711"/>
        <v>21:0512</v>
      </c>
      <c r="D4244" s="1" t="str">
        <f t="shared" si="712"/>
        <v>21:0085</v>
      </c>
      <c r="E4244" t="s">
        <v>17597</v>
      </c>
      <c r="F4244" t="s">
        <v>17598</v>
      </c>
      <c r="H4244">
        <v>56.888948900000003</v>
      </c>
      <c r="I4244">
        <v>-101.7616359</v>
      </c>
      <c r="J4244" s="1" t="str">
        <f t="shared" si="713"/>
        <v>NGR lake sediment grab sample</v>
      </c>
      <c r="K4244" s="1" t="str">
        <f t="shared" si="714"/>
        <v>&lt;177 micron (NGR)</v>
      </c>
      <c r="L4244">
        <v>15</v>
      </c>
      <c r="M4244" t="s">
        <v>113</v>
      </c>
      <c r="N4244">
        <v>287</v>
      </c>
      <c r="O4244" t="s">
        <v>5778</v>
      </c>
      <c r="P4244" t="s">
        <v>176</v>
      </c>
      <c r="Q4244" t="s">
        <v>95</v>
      </c>
      <c r="R4244" t="s">
        <v>153</v>
      </c>
      <c r="S4244" t="s">
        <v>153</v>
      </c>
      <c r="T4244" t="s">
        <v>40</v>
      </c>
      <c r="U4244" t="s">
        <v>1313</v>
      </c>
      <c r="V4244" t="s">
        <v>7241</v>
      </c>
      <c r="W4244" t="s">
        <v>40</v>
      </c>
      <c r="X4244" t="s">
        <v>179</v>
      </c>
      <c r="Y4244" t="s">
        <v>39</v>
      </c>
      <c r="Z4244" t="s">
        <v>35</v>
      </c>
      <c r="AA4244" t="s">
        <v>58</v>
      </c>
      <c r="AB4244" t="s">
        <v>306</v>
      </c>
      <c r="AC4244" t="s">
        <v>631</v>
      </c>
      <c r="AD4244" t="s">
        <v>324</v>
      </c>
    </row>
    <row r="4245" spans="1:30" x14ac:dyDescent="0.3">
      <c r="A4245" t="s">
        <v>17599</v>
      </c>
      <c r="B4245" t="s">
        <v>17600</v>
      </c>
      <c r="C4245" s="1" t="str">
        <f t="shared" si="711"/>
        <v>21:0512</v>
      </c>
      <c r="D4245" s="1" t="str">
        <f t="shared" si="712"/>
        <v>21:0085</v>
      </c>
      <c r="E4245" t="s">
        <v>17601</v>
      </c>
      <c r="F4245" t="s">
        <v>17602</v>
      </c>
      <c r="H4245">
        <v>56.8940166</v>
      </c>
      <c r="I4245">
        <v>-101.7940335</v>
      </c>
      <c r="J4245" s="1" t="str">
        <f t="shared" si="713"/>
        <v>NGR lake sediment grab sample</v>
      </c>
      <c r="K4245" s="1" t="str">
        <f t="shared" si="714"/>
        <v>&lt;177 micron (NGR)</v>
      </c>
      <c r="L4245">
        <v>15</v>
      </c>
      <c r="M4245" t="s">
        <v>127</v>
      </c>
      <c r="N4245">
        <v>288</v>
      </c>
      <c r="O4245" t="s">
        <v>344</v>
      </c>
      <c r="P4245" t="s">
        <v>193</v>
      </c>
      <c r="Q4245" t="s">
        <v>95</v>
      </c>
      <c r="R4245" t="s">
        <v>130</v>
      </c>
      <c r="S4245" t="s">
        <v>131</v>
      </c>
      <c r="T4245" t="s">
        <v>40</v>
      </c>
      <c r="U4245" t="s">
        <v>4745</v>
      </c>
      <c r="V4245" t="s">
        <v>714</v>
      </c>
      <c r="W4245" t="s">
        <v>40</v>
      </c>
      <c r="X4245" t="s">
        <v>179</v>
      </c>
      <c r="Y4245" t="s">
        <v>55</v>
      </c>
      <c r="Z4245" t="s">
        <v>164</v>
      </c>
      <c r="AA4245" t="s">
        <v>135</v>
      </c>
      <c r="AB4245" t="s">
        <v>683</v>
      </c>
      <c r="AC4245" t="s">
        <v>715</v>
      </c>
      <c r="AD4245" t="s">
        <v>122</v>
      </c>
    </row>
    <row r="4246" spans="1:30" hidden="1" x14ac:dyDescent="0.3">
      <c r="A4246" t="s">
        <v>17603</v>
      </c>
      <c r="B4246" t="s">
        <v>17604</v>
      </c>
      <c r="C4246" s="1" t="str">
        <f t="shared" si="711"/>
        <v>21:0512</v>
      </c>
      <c r="D4246" s="1" t="str">
        <f>HYPERLINK("http://geochem.nrcan.gc.ca/cdogs/content/svy/svy_e.htm", "")</f>
        <v/>
      </c>
      <c r="G4246" s="1" t="str">
        <f>HYPERLINK("http://geochem.nrcan.gc.ca/cdogs/content/cr_/cr_00055_e.htm", "55")</f>
        <v>55</v>
      </c>
      <c r="J4246" t="s">
        <v>161</v>
      </c>
      <c r="K4246" t="s">
        <v>162</v>
      </c>
      <c r="L4246">
        <v>15</v>
      </c>
      <c r="M4246" t="s">
        <v>163</v>
      </c>
      <c r="N4246">
        <v>289</v>
      </c>
      <c r="O4246" t="s">
        <v>214</v>
      </c>
      <c r="P4246" t="s">
        <v>130</v>
      </c>
      <c r="Q4246" t="s">
        <v>37</v>
      </c>
      <c r="R4246" t="s">
        <v>54</v>
      </c>
      <c r="S4246" t="s">
        <v>68</v>
      </c>
      <c r="T4246" t="s">
        <v>40</v>
      </c>
      <c r="U4246" t="s">
        <v>86</v>
      </c>
      <c r="V4246" t="s">
        <v>974</v>
      </c>
      <c r="W4246" t="s">
        <v>194</v>
      </c>
      <c r="X4246" t="s">
        <v>39</v>
      </c>
      <c r="Y4246" t="s">
        <v>37</v>
      </c>
      <c r="Z4246" t="s">
        <v>164</v>
      </c>
      <c r="AA4246" t="s">
        <v>258</v>
      </c>
      <c r="AB4246" t="s">
        <v>1323</v>
      </c>
      <c r="AC4246" t="s">
        <v>68</v>
      </c>
      <c r="AD4246" t="s">
        <v>605</v>
      </c>
    </row>
    <row r="4247" spans="1:30" x14ac:dyDescent="0.3">
      <c r="A4247" t="s">
        <v>17605</v>
      </c>
      <c r="B4247" t="s">
        <v>17606</v>
      </c>
      <c r="C4247" s="1" t="str">
        <f t="shared" si="711"/>
        <v>21:0512</v>
      </c>
      <c r="D4247" s="1" t="str">
        <f t="shared" ref="D4247:D4274" si="715">HYPERLINK("http://geochem.nrcan.gc.ca/cdogs/content/svy/svy210085_e.htm", "21:0085")</f>
        <v>21:0085</v>
      </c>
      <c r="E4247" t="s">
        <v>17607</v>
      </c>
      <c r="F4247" t="s">
        <v>17608</v>
      </c>
      <c r="H4247">
        <v>56.900214300000002</v>
      </c>
      <c r="I4247">
        <v>-101.8636637</v>
      </c>
      <c r="J4247" s="1" t="str">
        <f t="shared" ref="J4247:J4274" si="716">HYPERLINK("http://geochem.nrcan.gc.ca/cdogs/content/kwd/kwd020027_e.htm", "NGR lake sediment grab sample")</f>
        <v>NGR lake sediment grab sample</v>
      </c>
      <c r="K4247" s="1" t="str">
        <f t="shared" ref="K4247:K4274" si="717">HYPERLINK("http://geochem.nrcan.gc.ca/cdogs/content/kwd/kwd080006_e.htm", "&lt;177 micron (NGR)")</f>
        <v>&lt;177 micron (NGR)</v>
      </c>
      <c r="L4247">
        <v>15</v>
      </c>
      <c r="M4247" t="s">
        <v>142</v>
      </c>
      <c r="N4247">
        <v>290</v>
      </c>
      <c r="O4247" t="s">
        <v>77</v>
      </c>
      <c r="P4247" t="s">
        <v>153</v>
      </c>
      <c r="Q4247" t="s">
        <v>95</v>
      </c>
      <c r="R4247" t="s">
        <v>79</v>
      </c>
      <c r="S4247" t="s">
        <v>68</v>
      </c>
      <c r="T4247" t="s">
        <v>40</v>
      </c>
      <c r="U4247" t="s">
        <v>595</v>
      </c>
      <c r="V4247" t="s">
        <v>598</v>
      </c>
      <c r="W4247" t="s">
        <v>40</v>
      </c>
      <c r="X4247" t="s">
        <v>179</v>
      </c>
      <c r="Y4247" t="s">
        <v>95</v>
      </c>
      <c r="Z4247" t="s">
        <v>67</v>
      </c>
      <c r="AA4247" t="s">
        <v>135</v>
      </c>
      <c r="AB4247" t="s">
        <v>1512</v>
      </c>
      <c r="AC4247" t="s">
        <v>3674</v>
      </c>
      <c r="AD4247" t="s">
        <v>203</v>
      </c>
    </row>
    <row r="4248" spans="1:30" x14ac:dyDescent="0.3">
      <c r="A4248" t="s">
        <v>17609</v>
      </c>
      <c r="B4248" t="s">
        <v>17610</v>
      </c>
      <c r="C4248" s="1" t="str">
        <f t="shared" si="711"/>
        <v>21:0512</v>
      </c>
      <c r="D4248" s="1" t="str">
        <f t="shared" si="715"/>
        <v>21:0085</v>
      </c>
      <c r="E4248" t="s">
        <v>17611</v>
      </c>
      <c r="F4248" t="s">
        <v>17612</v>
      </c>
      <c r="H4248">
        <v>56.8846785</v>
      </c>
      <c r="I4248">
        <v>-101.8826043</v>
      </c>
      <c r="J4248" s="1" t="str">
        <f t="shared" si="716"/>
        <v>NGR lake sediment grab sample</v>
      </c>
      <c r="K4248" s="1" t="str">
        <f t="shared" si="717"/>
        <v>&lt;177 micron (NGR)</v>
      </c>
      <c r="L4248">
        <v>15</v>
      </c>
      <c r="M4248" t="s">
        <v>150</v>
      </c>
      <c r="N4248">
        <v>291</v>
      </c>
      <c r="O4248" t="s">
        <v>546</v>
      </c>
      <c r="P4248" t="s">
        <v>255</v>
      </c>
      <c r="Q4248" t="s">
        <v>95</v>
      </c>
      <c r="R4248" t="s">
        <v>103</v>
      </c>
      <c r="S4248" t="s">
        <v>169</v>
      </c>
      <c r="T4248" t="s">
        <v>40</v>
      </c>
      <c r="U4248" t="s">
        <v>13451</v>
      </c>
      <c r="V4248" t="s">
        <v>157</v>
      </c>
      <c r="W4248" t="s">
        <v>194</v>
      </c>
      <c r="X4248" t="s">
        <v>179</v>
      </c>
      <c r="Y4248" t="s">
        <v>55</v>
      </c>
      <c r="Z4248" t="s">
        <v>134</v>
      </c>
      <c r="AA4248" t="s">
        <v>258</v>
      </c>
      <c r="AB4248" t="s">
        <v>1338</v>
      </c>
      <c r="AC4248" t="s">
        <v>17613</v>
      </c>
      <c r="AD4248" t="s">
        <v>449</v>
      </c>
    </row>
    <row r="4249" spans="1:30" x14ac:dyDescent="0.3">
      <c r="A4249" t="s">
        <v>17614</v>
      </c>
      <c r="B4249" t="s">
        <v>17615</v>
      </c>
      <c r="C4249" s="1" t="str">
        <f t="shared" si="711"/>
        <v>21:0512</v>
      </c>
      <c r="D4249" s="1" t="str">
        <f t="shared" si="715"/>
        <v>21:0085</v>
      </c>
      <c r="E4249" t="s">
        <v>17616</v>
      </c>
      <c r="F4249" t="s">
        <v>17617</v>
      </c>
      <c r="H4249">
        <v>56.889737799999999</v>
      </c>
      <c r="I4249">
        <v>-101.9293844</v>
      </c>
      <c r="J4249" s="1" t="str">
        <f t="shared" si="716"/>
        <v>NGR lake sediment grab sample</v>
      </c>
      <c r="K4249" s="1" t="str">
        <f t="shared" si="717"/>
        <v>&lt;177 micron (NGR)</v>
      </c>
      <c r="L4249">
        <v>15</v>
      </c>
      <c r="M4249" t="s">
        <v>175</v>
      </c>
      <c r="N4249">
        <v>292</v>
      </c>
      <c r="O4249" t="s">
        <v>304</v>
      </c>
      <c r="P4249" t="s">
        <v>185</v>
      </c>
      <c r="Q4249" t="s">
        <v>95</v>
      </c>
      <c r="R4249" t="s">
        <v>119</v>
      </c>
      <c r="S4249" t="s">
        <v>131</v>
      </c>
      <c r="T4249" t="s">
        <v>40</v>
      </c>
      <c r="U4249" t="s">
        <v>3885</v>
      </c>
      <c r="V4249" t="s">
        <v>293</v>
      </c>
      <c r="W4249" t="s">
        <v>40</v>
      </c>
      <c r="X4249" t="s">
        <v>179</v>
      </c>
      <c r="Y4249" t="s">
        <v>39</v>
      </c>
      <c r="Z4249" t="s">
        <v>35</v>
      </c>
      <c r="AA4249" t="s">
        <v>214</v>
      </c>
      <c r="AB4249" t="s">
        <v>2258</v>
      </c>
      <c r="AC4249" t="s">
        <v>706</v>
      </c>
      <c r="AD4249" t="s">
        <v>61</v>
      </c>
    </row>
    <row r="4250" spans="1:30" x14ac:dyDescent="0.3">
      <c r="A4250" t="s">
        <v>17618</v>
      </c>
      <c r="B4250" t="s">
        <v>17619</v>
      </c>
      <c r="C4250" s="1" t="str">
        <f t="shared" si="711"/>
        <v>21:0512</v>
      </c>
      <c r="D4250" s="1" t="str">
        <f t="shared" si="715"/>
        <v>21:0085</v>
      </c>
      <c r="E4250" t="s">
        <v>17620</v>
      </c>
      <c r="F4250" t="s">
        <v>17621</v>
      </c>
      <c r="H4250">
        <v>56.893336599999998</v>
      </c>
      <c r="I4250">
        <v>-101.9612478</v>
      </c>
      <c r="J4250" s="1" t="str">
        <f t="shared" si="716"/>
        <v>NGR lake sediment grab sample</v>
      </c>
      <c r="K4250" s="1" t="str">
        <f t="shared" si="717"/>
        <v>&lt;177 micron (NGR)</v>
      </c>
      <c r="L4250">
        <v>15</v>
      </c>
      <c r="M4250" t="s">
        <v>184</v>
      </c>
      <c r="N4250">
        <v>293</v>
      </c>
      <c r="O4250" t="s">
        <v>641</v>
      </c>
      <c r="P4250" t="s">
        <v>67</v>
      </c>
      <c r="Q4250" t="s">
        <v>55</v>
      </c>
      <c r="R4250" t="s">
        <v>256</v>
      </c>
      <c r="S4250" t="s">
        <v>54</v>
      </c>
      <c r="T4250" t="s">
        <v>40</v>
      </c>
      <c r="U4250" t="s">
        <v>934</v>
      </c>
      <c r="V4250" t="s">
        <v>339</v>
      </c>
      <c r="W4250" t="s">
        <v>40</v>
      </c>
      <c r="X4250" t="s">
        <v>179</v>
      </c>
      <c r="Y4250" t="s">
        <v>95</v>
      </c>
      <c r="Z4250" t="s">
        <v>204</v>
      </c>
      <c r="AA4250" t="s">
        <v>58</v>
      </c>
      <c r="AB4250" t="s">
        <v>2152</v>
      </c>
      <c r="AC4250" t="s">
        <v>1043</v>
      </c>
      <c r="AD4250" t="s">
        <v>80</v>
      </c>
    </row>
    <row r="4251" spans="1:30" x14ac:dyDescent="0.3">
      <c r="A4251" t="s">
        <v>17622</v>
      </c>
      <c r="B4251" t="s">
        <v>17623</v>
      </c>
      <c r="C4251" s="1" t="str">
        <f t="shared" si="711"/>
        <v>21:0512</v>
      </c>
      <c r="D4251" s="1" t="str">
        <f t="shared" si="715"/>
        <v>21:0085</v>
      </c>
      <c r="E4251" t="s">
        <v>17624</v>
      </c>
      <c r="F4251" t="s">
        <v>17625</v>
      </c>
      <c r="H4251">
        <v>56.866965399999998</v>
      </c>
      <c r="I4251">
        <v>-101.9999937</v>
      </c>
      <c r="J4251" s="1" t="str">
        <f t="shared" si="716"/>
        <v>NGR lake sediment grab sample</v>
      </c>
      <c r="K4251" s="1" t="str">
        <f t="shared" si="717"/>
        <v>&lt;177 micron (NGR)</v>
      </c>
      <c r="L4251">
        <v>15</v>
      </c>
      <c r="M4251" t="s">
        <v>191</v>
      </c>
      <c r="N4251">
        <v>294</v>
      </c>
      <c r="O4251" t="s">
        <v>304</v>
      </c>
      <c r="P4251" t="s">
        <v>67</v>
      </c>
      <c r="Q4251" t="s">
        <v>37</v>
      </c>
      <c r="R4251" t="s">
        <v>145</v>
      </c>
      <c r="S4251" t="s">
        <v>202</v>
      </c>
      <c r="T4251" t="s">
        <v>40</v>
      </c>
      <c r="U4251" t="s">
        <v>605</v>
      </c>
      <c r="V4251" t="s">
        <v>224</v>
      </c>
      <c r="W4251" t="s">
        <v>194</v>
      </c>
      <c r="X4251" t="s">
        <v>179</v>
      </c>
      <c r="Y4251" t="s">
        <v>95</v>
      </c>
      <c r="Z4251" t="s">
        <v>134</v>
      </c>
      <c r="AA4251" t="s">
        <v>58</v>
      </c>
      <c r="AB4251" t="s">
        <v>3060</v>
      </c>
      <c r="AC4251" t="s">
        <v>3674</v>
      </c>
      <c r="AD4251" t="s">
        <v>203</v>
      </c>
    </row>
    <row r="4252" spans="1:30" x14ac:dyDescent="0.3">
      <c r="A4252" t="s">
        <v>17626</v>
      </c>
      <c r="B4252" t="s">
        <v>17627</v>
      </c>
      <c r="C4252" s="1" t="str">
        <f t="shared" si="711"/>
        <v>21:0512</v>
      </c>
      <c r="D4252" s="1" t="str">
        <f t="shared" si="715"/>
        <v>21:0085</v>
      </c>
      <c r="E4252" t="s">
        <v>17628</v>
      </c>
      <c r="F4252" t="s">
        <v>17629</v>
      </c>
      <c r="H4252">
        <v>56.867218800000003</v>
      </c>
      <c r="I4252">
        <v>-101.97324639999999</v>
      </c>
      <c r="J4252" s="1" t="str">
        <f t="shared" si="716"/>
        <v>NGR lake sediment grab sample</v>
      </c>
      <c r="K4252" s="1" t="str">
        <f t="shared" si="717"/>
        <v>&lt;177 micron (NGR)</v>
      </c>
      <c r="L4252">
        <v>15</v>
      </c>
      <c r="M4252" t="s">
        <v>201</v>
      </c>
      <c r="N4252">
        <v>295</v>
      </c>
      <c r="O4252" t="s">
        <v>48</v>
      </c>
      <c r="P4252" t="s">
        <v>165</v>
      </c>
      <c r="Q4252" t="s">
        <v>37</v>
      </c>
      <c r="R4252" t="s">
        <v>204</v>
      </c>
      <c r="S4252" t="s">
        <v>377</v>
      </c>
      <c r="T4252" t="s">
        <v>40</v>
      </c>
      <c r="U4252" t="s">
        <v>17630</v>
      </c>
      <c r="V4252" t="s">
        <v>157</v>
      </c>
      <c r="W4252" t="s">
        <v>40</v>
      </c>
      <c r="X4252" t="s">
        <v>740</v>
      </c>
      <c r="Y4252" t="s">
        <v>37</v>
      </c>
      <c r="Z4252" t="s">
        <v>204</v>
      </c>
      <c r="AA4252" t="s">
        <v>135</v>
      </c>
      <c r="AB4252" t="s">
        <v>2756</v>
      </c>
      <c r="AC4252" t="s">
        <v>11613</v>
      </c>
      <c r="AD4252" t="s">
        <v>449</v>
      </c>
    </row>
    <row r="4253" spans="1:30" x14ac:dyDescent="0.3">
      <c r="A4253" t="s">
        <v>17631</v>
      </c>
      <c r="B4253" t="s">
        <v>17632</v>
      </c>
      <c r="C4253" s="1" t="str">
        <f t="shared" si="711"/>
        <v>21:0512</v>
      </c>
      <c r="D4253" s="1" t="str">
        <f t="shared" si="715"/>
        <v>21:0085</v>
      </c>
      <c r="E4253" t="s">
        <v>17633</v>
      </c>
      <c r="F4253" t="s">
        <v>17634</v>
      </c>
      <c r="H4253">
        <v>56.863527499999996</v>
      </c>
      <c r="I4253">
        <v>-101.9205731</v>
      </c>
      <c r="J4253" s="1" t="str">
        <f t="shared" si="716"/>
        <v>NGR lake sediment grab sample</v>
      </c>
      <c r="K4253" s="1" t="str">
        <f t="shared" si="717"/>
        <v>&lt;177 micron (NGR)</v>
      </c>
      <c r="L4253">
        <v>15</v>
      </c>
      <c r="M4253" t="s">
        <v>210</v>
      </c>
      <c r="N4253">
        <v>296</v>
      </c>
      <c r="O4253" t="s">
        <v>510</v>
      </c>
      <c r="P4253" t="s">
        <v>153</v>
      </c>
      <c r="Q4253" t="s">
        <v>39</v>
      </c>
      <c r="R4253" t="s">
        <v>176</v>
      </c>
      <c r="S4253" t="s">
        <v>92</v>
      </c>
      <c r="T4253" t="s">
        <v>40</v>
      </c>
      <c r="U4253" t="s">
        <v>2526</v>
      </c>
      <c r="V4253" t="s">
        <v>47</v>
      </c>
      <c r="W4253" t="s">
        <v>40</v>
      </c>
      <c r="X4253" t="s">
        <v>179</v>
      </c>
      <c r="Y4253" t="s">
        <v>95</v>
      </c>
      <c r="Z4253" t="s">
        <v>67</v>
      </c>
      <c r="AA4253" t="s">
        <v>58</v>
      </c>
      <c r="AB4253" t="s">
        <v>285</v>
      </c>
      <c r="AC4253" t="s">
        <v>1572</v>
      </c>
      <c r="AD4253" t="s">
        <v>449</v>
      </c>
    </row>
    <row r="4254" spans="1:30" x14ac:dyDescent="0.3">
      <c r="A4254" t="s">
        <v>17635</v>
      </c>
      <c r="B4254" t="s">
        <v>17636</v>
      </c>
      <c r="C4254" s="1" t="str">
        <f t="shared" si="711"/>
        <v>21:0512</v>
      </c>
      <c r="D4254" s="1" t="str">
        <f t="shared" si="715"/>
        <v>21:0085</v>
      </c>
      <c r="E4254" t="s">
        <v>17637</v>
      </c>
      <c r="F4254" t="s">
        <v>17638</v>
      </c>
      <c r="H4254">
        <v>56.8619421</v>
      </c>
      <c r="I4254">
        <v>-101.89409620000001</v>
      </c>
      <c r="J4254" s="1" t="str">
        <f t="shared" si="716"/>
        <v>NGR lake sediment grab sample</v>
      </c>
      <c r="K4254" s="1" t="str">
        <f t="shared" si="717"/>
        <v>&lt;177 micron (NGR)</v>
      </c>
      <c r="L4254">
        <v>15</v>
      </c>
      <c r="M4254" t="s">
        <v>221</v>
      </c>
      <c r="N4254">
        <v>297</v>
      </c>
      <c r="O4254" t="s">
        <v>299</v>
      </c>
      <c r="P4254" t="s">
        <v>193</v>
      </c>
      <c r="Q4254" t="s">
        <v>95</v>
      </c>
      <c r="R4254" t="s">
        <v>202</v>
      </c>
      <c r="S4254" t="s">
        <v>68</v>
      </c>
      <c r="T4254" t="s">
        <v>40</v>
      </c>
      <c r="U4254" t="s">
        <v>2504</v>
      </c>
      <c r="V4254" t="s">
        <v>714</v>
      </c>
      <c r="W4254" t="s">
        <v>194</v>
      </c>
      <c r="X4254" t="s">
        <v>179</v>
      </c>
      <c r="Y4254" t="s">
        <v>95</v>
      </c>
      <c r="Z4254" t="s">
        <v>35</v>
      </c>
      <c r="AA4254" t="s">
        <v>258</v>
      </c>
      <c r="AB4254" t="s">
        <v>825</v>
      </c>
      <c r="AC4254" t="s">
        <v>136</v>
      </c>
      <c r="AD4254" t="s">
        <v>122</v>
      </c>
    </row>
    <row r="4255" spans="1:30" x14ac:dyDescent="0.3">
      <c r="A4255" t="s">
        <v>17639</v>
      </c>
      <c r="B4255" t="s">
        <v>17640</v>
      </c>
      <c r="C4255" s="1" t="str">
        <f t="shared" si="711"/>
        <v>21:0512</v>
      </c>
      <c r="D4255" s="1" t="str">
        <f t="shared" si="715"/>
        <v>21:0085</v>
      </c>
      <c r="E4255" t="s">
        <v>17641</v>
      </c>
      <c r="F4255" t="s">
        <v>17642</v>
      </c>
      <c r="H4255">
        <v>56.867456900000001</v>
      </c>
      <c r="I4255">
        <v>-101.8256111</v>
      </c>
      <c r="J4255" s="1" t="str">
        <f t="shared" si="716"/>
        <v>NGR lake sediment grab sample</v>
      </c>
      <c r="K4255" s="1" t="str">
        <f t="shared" si="717"/>
        <v>&lt;177 micron (NGR)</v>
      </c>
      <c r="L4255">
        <v>15</v>
      </c>
      <c r="M4255" t="s">
        <v>230</v>
      </c>
      <c r="N4255">
        <v>298</v>
      </c>
      <c r="O4255" t="s">
        <v>78</v>
      </c>
      <c r="P4255" t="s">
        <v>55</v>
      </c>
      <c r="Q4255" t="s">
        <v>95</v>
      </c>
      <c r="R4255" t="s">
        <v>39</v>
      </c>
      <c r="S4255" t="s">
        <v>39</v>
      </c>
      <c r="T4255" t="s">
        <v>40</v>
      </c>
      <c r="U4255" t="s">
        <v>576</v>
      </c>
      <c r="V4255" t="s">
        <v>264</v>
      </c>
      <c r="W4255" t="s">
        <v>40</v>
      </c>
      <c r="X4255" t="s">
        <v>179</v>
      </c>
      <c r="Y4255" t="s">
        <v>95</v>
      </c>
      <c r="Z4255" t="s">
        <v>153</v>
      </c>
      <c r="AA4255" t="s">
        <v>204</v>
      </c>
      <c r="AB4255" t="s">
        <v>47</v>
      </c>
      <c r="AC4255" t="s">
        <v>167</v>
      </c>
      <c r="AD4255" t="s">
        <v>83</v>
      </c>
    </row>
    <row r="4256" spans="1:30" x14ac:dyDescent="0.3">
      <c r="A4256" t="s">
        <v>17643</v>
      </c>
      <c r="B4256" t="s">
        <v>17644</v>
      </c>
      <c r="C4256" s="1" t="str">
        <f t="shared" si="711"/>
        <v>21:0512</v>
      </c>
      <c r="D4256" s="1" t="str">
        <f t="shared" si="715"/>
        <v>21:0085</v>
      </c>
      <c r="E4256" t="s">
        <v>17645</v>
      </c>
      <c r="F4256" t="s">
        <v>17646</v>
      </c>
      <c r="H4256">
        <v>56.870664300000001</v>
      </c>
      <c r="I4256">
        <v>-101.7848556</v>
      </c>
      <c r="J4256" s="1" t="str">
        <f t="shared" si="716"/>
        <v>NGR lake sediment grab sample</v>
      </c>
      <c r="K4256" s="1" t="str">
        <f t="shared" si="717"/>
        <v>&lt;177 micron (NGR)</v>
      </c>
      <c r="L4256">
        <v>15</v>
      </c>
      <c r="M4256" t="s">
        <v>238</v>
      </c>
      <c r="N4256">
        <v>299</v>
      </c>
      <c r="O4256" t="s">
        <v>510</v>
      </c>
      <c r="P4256" t="s">
        <v>36</v>
      </c>
      <c r="Q4256" t="s">
        <v>39</v>
      </c>
      <c r="R4256" t="s">
        <v>153</v>
      </c>
      <c r="S4256" t="s">
        <v>131</v>
      </c>
      <c r="T4256" t="s">
        <v>40</v>
      </c>
      <c r="U4256" t="s">
        <v>2632</v>
      </c>
      <c r="V4256" t="s">
        <v>1027</v>
      </c>
      <c r="W4256" t="s">
        <v>194</v>
      </c>
      <c r="X4256" t="s">
        <v>179</v>
      </c>
      <c r="Y4256" t="s">
        <v>95</v>
      </c>
      <c r="Z4256" t="s">
        <v>67</v>
      </c>
      <c r="AA4256" t="s">
        <v>214</v>
      </c>
      <c r="AB4256" t="s">
        <v>17647</v>
      </c>
      <c r="AC4256" t="s">
        <v>92</v>
      </c>
      <c r="AD4256" t="s">
        <v>196</v>
      </c>
    </row>
    <row r="4257" spans="1:30" x14ac:dyDescent="0.3">
      <c r="A4257" t="s">
        <v>17648</v>
      </c>
      <c r="B4257" t="s">
        <v>17649</v>
      </c>
      <c r="C4257" s="1" t="str">
        <f t="shared" si="711"/>
        <v>21:0512</v>
      </c>
      <c r="D4257" s="1" t="str">
        <f t="shared" si="715"/>
        <v>21:0085</v>
      </c>
      <c r="E4257" t="s">
        <v>17650</v>
      </c>
      <c r="F4257" t="s">
        <v>17651</v>
      </c>
      <c r="H4257">
        <v>56.869782000000001</v>
      </c>
      <c r="I4257">
        <v>-101.7590074</v>
      </c>
      <c r="J4257" s="1" t="str">
        <f t="shared" si="716"/>
        <v>NGR lake sediment grab sample</v>
      </c>
      <c r="K4257" s="1" t="str">
        <f t="shared" si="717"/>
        <v>&lt;177 micron (NGR)</v>
      </c>
      <c r="L4257">
        <v>15</v>
      </c>
      <c r="M4257" t="s">
        <v>246</v>
      </c>
      <c r="N4257">
        <v>300</v>
      </c>
      <c r="O4257" t="s">
        <v>3341</v>
      </c>
      <c r="P4257" t="s">
        <v>145</v>
      </c>
      <c r="Q4257" t="s">
        <v>95</v>
      </c>
      <c r="R4257" t="s">
        <v>131</v>
      </c>
      <c r="S4257" t="s">
        <v>202</v>
      </c>
      <c r="T4257" t="s">
        <v>40</v>
      </c>
      <c r="U4257" t="s">
        <v>15538</v>
      </c>
      <c r="V4257" t="s">
        <v>3016</v>
      </c>
      <c r="W4257" t="s">
        <v>117</v>
      </c>
      <c r="X4257" t="s">
        <v>179</v>
      </c>
      <c r="Y4257" t="s">
        <v>68</v>
      </c>
      <c r="Z4257" t="s">
        <v>263</v>
      </c>
      <c r="AA4257" t="s">
        <v>314</v>
      </c>
      <c r="AB4257" t="s">
        <v>2444</v>
      </c>
      <c r="AC4257" t="s">
        <v>301</v>
      </c>
      <c r="AD4257" t="s">
        <v>392</v>
      </c>
    </row>
    <row r="4258" spans="1:30" x14ac:dyDescent="0.3">
      <c r="A4258" t="s">
        <v>17652</v>
      </c>
      <c r="B4258" t="s">
        <v>17653</v>
      </c>
      <c r="C4258" s="1" t="str">
        <f t="shared" si="711"/>
        <v>21:0512</v>
      </c>
      <c r="D4258" s="1" t="str">
        <f t="shared" si="715"/>
        <v>21:0085</v>
      </c>
      <c r="E4258" t="s">
        <v>17654</v>
      </c>
      <c r="F4258" t="s">
        <v>17655</v>
      </c>
      <c r="H4258">
        <v>56.858904000000003</v>
      </c>
      <c r="I4258">
        <v>-101.71029900000001</v>
      </c>
      <c r="J4258" s="1" t="str">
        <f t="shared" si="716"/>
        <v>NGR lake sediment grab sample</v>
      </c>
      <c r="K4258" s="1" t="str">
        <f t="shared" si="717"/>
        <v>&lt;177 micron (NGR)</v>
      </c>
      <c r="L4258">
        <v>16</v>
      </c>
      <c r="M4258" t="s">
        <v>34</v>
      </c>
      <c r="N4258">
        <v>301</v>
      </c>
      <c r="O4258" t="s">
        <v>364</v>
      </c>
      <c r="P4258" t="s">
        <v>54</v>
      </c>
      <c r="Q4258" t="s">
        <v>95</v>
      </c>
      <c r="R4258" t="s">
        <v>153</v>
      </c>
      <c r="S4258" t="s">
        <v>68</v>
      </c>
      <c r="T4258" t="s">
        <v>40</v>
      </c>
      <c r="U4258" t="s">
        <v>196</v>
      </c>
      <c r="V4258" t="s">
        <v>47</v>
      </c>
      <c r="W4258" t="s">
        <v>40</v>
      </c>
      <c r="X4258" t="s">
        <v>179</v>
      </c>
      <c r="Y4258" t="s">
        <v>95</v>
      </c>
      <c r="Z4258" t="s">
        <v>134</v>
      </c>
      <c r="AA4258" t="s">
        <v>258</v>
      </c>
      <c r="AB4258" t="s">
        <v>259</v>
      </c>
      <c r="AC4258" t="s">
        <v>42</v>
      </c>
      <c r="AD4258" t="s">
        <v>314</v>
      </c>
    </row>
    <row r="4259" spans="1:30" x14ac:dyDescent="0.3">
      <c r="A4259" t="s">
        <v>17656</v>
      </c>
      <c r="B4259" t="s">
        <v>17657</v>
      </c>
      <c r="C4259" s="1" t="str">
        <f t="shared" si="711"/>
        <v>21:0512</v>
      </c>
      <c r="D4259" s="1" t="str">
        <f t="shared" si="715"/>
        <v>21:0085</v>
      </c>
      <c r="E4259" t="s">
        <v>17654</v>
      </c>
      <c r="F4259" t="s">
        <v>17658</v>
      </c>
      <c r="H4259">
        <v>56.858904000000003</v>
      </c>
      <c r="I4259">
        <v>-101.71029900000001</v>
      </c>
      <c r="J4259" s="1" t="str">
        <f t="shared" si="716"/>
        <v>NGR lake sediment grab sample</v>
      </c>
      <c r="K4259" s="1" t="str">
        <f t="shared" si="717"/>
        <v>&lt;177 micron (NGR)</v>
      </c>
      <c r="L4259">
        <v>16</v>
      </c>
      <c r="M4259" t="s">
        <v>52</v>
      </c>
      <c r="N4259">
        <v>302</v>
      </c>
      <c r="O4259" t="s">
        <v>270</v>
      </c>
      <c r="P4259" t="s">
        <v>193</v>
      </c>
      <c r="Q4259" t="s">
        <v>95</v>
      </c>
      <c r="R4259" t="s">
        <v>92</v>
      </c>
      <c r="S4259" t="s">
        <v>37</v>
      </c>
      <c r="T4259" t="s">
        <v>40</v>
      </c>
      <c r="U4259" t="s">
        <v>3952</v>
      </c>
      <c r="V4259" t="s">
        <v>415</v>
      </c>
      <c r="W4259" t="s">
        <v>194</v>
      </c>
      <c r="X4259" t="s">
        <v>43</v>
      </c>
      <c r="Y4259" t="s">
        <v>39</v>
      </c>
      <c r="Z4259" t="s">
        <v>134</v>
      </c>
      <c r="AA4259" t="s">
        <v>58</v>
      </c>
      <c r="AB4259" t="s">
        <v>315</v>
      </c>
      <c r="AC4259" t="s">
        <v>42</v>
      </c>
      <c r="AD4259" t="s">
        <v>196</v>
      </c>
    </row>
    <row r="4260" spans="1:30" x14ac:dyDescent="0.3">
      <c r="A4260" t="s">
        <v>17659</v>
      </c>
      <c r="B4260" t="s">
        <v>17660</v>
      </c>
      <c r="C4260" s="1" t="str">
        <f t="shared" si="711"/>
        <v>21:0512</v>
      </c>
      <c r="D4260" s="1" t="str">
        <f t="shared" si="715"/>
        <v>21:0085</v>
      </c>
      <c r="E4260" t="s">
        <v>17654</v>
      </c>
      <c r="F4260" t="s">
        <v>17661</v>
      </c>
      <c r="H4260">
        <v>56.858904000000003</v>
      </c>
      <c r="I4260">
        <v>-101.71029900000001</v>
      </c>
      <c r="J4260" s="1" t="str">
        <f t="shared" si="716"/>
        <v>NGR lake sediment grab sample</v>
      </c>
      <c r="K4260" s="1" t="str">
        <f t="shared" si="717"/>
        <v>&lt;177 micron (NGR)</v>
      </c>
      <c r="L4260">
        <v>16</v>
      </c>
      <c r="M4260" t="s">
        <v>65</v>
      </c>
      <c r="N4260">
        <v>303</v>
      </c>
      <c r="O4260" t="s">
        <v>576</v>
      </c>
      <c r="P4260" t="s">
        <v>193</v>
      </c>
      <c r="Q4260" t="s">
        <v>95</v>
      </c>
      <c r="R4260" t="s">
        <v>131</v>
      </c>
      <c r="S4260" t="s">
        <v>37</v>
      </c>
      <c r="T4260" t="s">
        <v>40</v>
      </c>
      <c r="U4260" t="s">
        <v>115</v>
      </c>
      <c r="V4260" t="s">
        <v>70</v>
      </c>
      <c r="W4260" t="s">
        <v>40</v>
      </c>
      <c r="X4260" t="s">
        <v>179</v>
      </c>
      <c r="Y4260" t="s">
        <v>95</v>
      </c>
      <c r="Z4260" t="s">
        <v>164</v>
      </c>
      <c r="AA4260" t="s">
        <v>258</v>
      </c>
      <c r="AB4260" t="s">
        <v>66</v>
      </c>
      <c r="AC4260" t="s">
        <v>179</v>
      </c>
      <c r="AD4260" t="s">
        <v>196</v>
      </c>
    </row>
    <row r="4261" spans="1:30" x14ac:dyDescent="0.3">
      <c r="A4261" t="s">
        <v>17662</v>
      </c>
      <c r="B4261" t="s">
        <v>17663</v>
      </c>
      <c r="C4261" s="1" t="str">
        <f t="shared" si="711"/>
        <v>21:0512</v>
      </c>
      <c r="D4261" s="1" t="str">
        <f t="shared" si="715"/>
        <v>21:0085</v>
      </c>
      <c r="E4261" t="s">
        <v>17664</v>
      </c>
      <c r="F4261" t="s">
        <v>17665</v>
      </c>
      <c r="H4261">
        <v>56.866062700000001</v>
      </c>
      <c r="I4261">
        <v>-101.6834626</v>
      </c>
      <c r="J4261" s="1" t="str">
        <f t="shared" si="716"/>
        <v>NGR lake sediment grab sample</v>
      </c>
      <c r="K4261" s="1" t="str">
        <f t="shared" si="717"/>
        <v>&lt;177 micron (NGR)</v>
      </c>
      <c r="L4261">
        <v>16</v>
      </c>
      <c r="M4261" t="s">
        <v>76</v>
      </c>
      <c r="N4261">
        <v>304</v>
      </c>
      <c r="O4261" t="s">
        <v>1047</v>
      </c>
      <c r="P4261" t="s">
        <v>104</v>
      </c>
      <c r="Q4261" t="s">
        <v>39</v>
      </c>
      <c r="R4261" t="s">
        <v>153</v>
      </c>
      <c r="S4261" t="s">
        <v>68</v>
      </c>
      <c r="T4261" t="s">
        <v>40</v>
      </c>
      <c r="U4261" t="s">
        <v>3002</v>
      </c>
      <c r="V4261" t="s">
        <v>1642</v>
      </c>
      <c r="W4261" t="s">
        <v>117</v>
      </c>
      <c r="X4261" t="s">
        <v>43</v>
      </c>
      <c r="Y4261" t="s">
        <v>55</v>
      </c>
      <c r="Z4261" t="s">
        <v>164</v>
      </c>
      <c r="AA4261" t="s">
        <v>58</v>
      </c>
      <c r="AB4261" t="s">
        <v>2024</v>
      </c>
      <c r="AC4261" t="s">
        <v>714</v>
      </c>
      <c r="AD4261" t="s">
        <v>409</v>
      </c>
    </row>
    <row r="4262" spans="1:30" x14ac:dyDescent="0.3">
      <c r="A4262" t="s">
        <v>17666</v>
      </c>
      <c r="B4262" t="s">
        <v>17667</v>
      </c>
      <c r="C4262" s="1" t="str">
        <f t="shared" si="711"/>
        <v>21:0512</v>
      </c>
      <c r="D4262" s="1" t="str">
        <f t="shared" si="715"/>
        <v>21:0085</v>
      </c>
      <c r="E4262" t="s">
        <v>17668</v>
      </c>
      <c r="F4262" t="s">
        <v>17669</v>
      </c>
      <c r="H4262">
        <v>56.874183700000003</v>
      </c>
      <c r="I4262">
        <v>-101.63255700000001</v>
      </c>
      <c r="J4262" s="1" t="str">
        <f t="shared" si="716"/>
        <v>NGR lake sediment grab sample</v>
      </c>
      <c r="K4262" s="1" t="str">
        <f t="shared" si="717"/>
        <v>&lt;177 micron (NGR)</v>
      </c>
      <c r="L4262">
        <v>16</v>
      </c>
      <c r="M4262" t="s">
        <v>91</v>
      </c>
      <c r="N4262">
        <v>305</v>
      </c>
      <c r="O4262" t="s">
        <v>116</v>
      </c>
      <c r="P4262" t="s">
        <v>79</v>
      </c>
      <c r="Q4262" t="s">
        <v>95</v>
      </c>
      <c r="R4262" t="s">
        <v>92</v>
      </c>
      <c r="S4262" t="s">
        <v>136</v>
      </c>
      <c r="T4262" t="s">
        <v>40</v>
      </c>
      <c r="U4262" t="s">
        <v>595</v>
      </c>
      <c r="V4262" t="s">
        <v>322</v>
      </c>
      <c r="W4262" t="s">
        <v>117</v>
      </c>
      <c r="X4262" t="s">
        <v>179</v>
      </c>
      <c r="Y4262" t="s">
        <v>95</v>
      </c>
      <c r="Z4262" t="s">
        <v>164</v>
      </c>
      <c r="AA4262" t="s">
        <v>58</v>
      </c>
      <c r="AB4262" t="s">
        <v>103</v>
      </c>
      <c r="AC4262" t="s">
        <v>60</v>
      </c>
      <c r="AD4262" t="s">
        <v>107</v>
      </c>
    </row>
    <row r="4263" spans="1:30" x14ac:dyDescent="0.3">
      <c r="A4263" t="s">
        <v>17670</v>
      </c>
      <c r="B4263" t="s">
        <v>17671</v>
      </c>
      <c r="C4263" s="1" t="str">
        <f t="shared" si="711"/>
        <v>21:0512</v>
      </c>
      <c r="D4263" s="1" t="str">
        <f t="shared" si="715"/>
        <v>21:0085</v>
      </c>
      <c r="E4263" t="s">
        <v>17672</v>
      </c>
      <c r="F4263" t="s">
        <v>17673</v>
      </c>
      <c r="H4263">
        <v>56.848660600000002</v>
      </c>
      <c r="I4263">
        <v>-101.62052919999999</v>
      </c>
      <c r="J4263" s="1" t="str">
        <f t="shared" si="716"/>
        <v>NGR lake sediment grab sample</v>
      </c>
      <c r="K4263" s="1" t="str">
        <f t="shared" si="717"/>
        <v>&lt;177 micron (NGR)</v>
      </c>
      <c r="L4263">
        <v>16</v>
      </c>
      <c r="M4263" t="s">
        <v>102</v>
      </c>
      <c r="N4263">
        <v>306</v>
      </c>
      <c r="O4263" t="s">
        <v>83</v>
      </c>
      <c r="P4263" t="s">
        <v>130</v>
      </c>
      <c r="Q4263" t="s">
        <v>95</v>
      </c>
      <c r="R4263" t="s">
        <v>38</v>
      </c>
      <c r="S4263" t="s">
        <v>92</v>
      </c>
      <c r="T4263" t="s">
        <v>40</v>
      </c>
      <c r="U4263" t="s">
        <v>14245</v>
      </c>
      <c r="V4263" t="s">
        <v>278</v>
      </c>
      <c r="W4263" t="s">
        <v>40</v>
      </c>
      <c r="X4263" t="s">
        <v>43</v>
      </c>
      <c r="Y4263" t="s">
        <v>95</v>
      </c>
      <c r="Z4263" t="s">
        <v>134</v>
      </c>
      <c r="AA4263" t="s">
        <v>58</v>
      </c>
      <c r="AB4263" t="s">
        <v>294</v>
      </c>
      <c r="AC4263" t="s">
        <v>620</v>
      </c>
      <c r="AD4263" t="s">
        <v>107</v>
      </c>
    </row>
    <row r="4264" spans="1:30" x14ac:dyDescent="0.3">
      <c r="A4264" t="s">
        <v>17674</v>
      </c>
      <c r="B4264" t="s">
        <v>17675</v>
      </c>
      <c r="C4264" s="1" t="str">
        <f t="shared" si="711"/>
        <v>21:0512</v>
      </c>
      <c r="D4264" s="1" t="str">
        <f t="shared" si="715"/>
        <v>21:0085</v>
      </c>
      <c r="E4264" t="s">
        <v>17676</v>
      </c>
      <c r="F4264" t="s">
        <v>17677</v>
      </c>
      <c r="H4264">
        <v>56.819641400000002</v>
      </c>
      <c r="I4264">
        <v>-101.6366611</v>
      </c>
      <c r="J4264" s="1" t="str">
        <f t="shared" si="716"/>
        <v>NGR lake sediment grab sample</v>
      </c>
      <c r="K4264" s="1" t="str">
        <f t="shared" si="717"/>
        <v>&lt;177 micron (NGR)</v>
      </c>
      <c r="L4264">
        <v>16</v>
      </c>
      <c r="M4264" t="s">
        <v>113</v>
      </c>
      <c r="N4264">
        <v>307</v>
      </c>
      <c r="O4264" t="s">
        <v>733</v>
      </c>
      <c r="P4264" t="s">
        <v>165</v>
      </c>
      <c r="Q4264" t="s">
        <v>95</v>
      </c>
      <c r="R4264" t="s">
        <v>92</v>
      </c>
      <c r="S4264" t="s">
        <v>38</v>
      </c>
      <c r="T4264" t="s">
        <v>40</v>
      </c>
      <c r="U4264" t="s">
        <v>17678</v>
      </c>
      <c r="V4264" t="s">
        <v>461</v>
      </c>
      <c r="W4264" t="s">
        <v>117</v>
      </c>
      <c r="X4264" t="s">
        <v>43</v>
      </c>
      <c r="Y4264" t="s">
        <v>95</v>
      </c>
      <c r="Z4264" t="s">
        <v>134</v>
      </c>
      <c r="AA4264" t="s">
        <v>258</v>
      </c>
      <c r="AB4264" t="s">
        <v>1250</v>
      </c>
      <c r="AC4264" t="s">
        <v>714</v>
      </c>
      <c r="AD4264" t="s">
        <v>392</v>
      </c>
    </row>
    <row r="4265" spans="1:30" x14ac:dyDescent="0.3">
      <c r="A4265" t="s">
        <v>17679</v>
      </c>
      <c r="B4265" t="s">
        <v>17680</v>
      </c>
      <c r="C4265" s="1" t="str">
        <f t="shared" si="711"/>
        <v>21:0512</v>
      </c>
      <c r="D4265" s="1" t="str">
        <f t="shared" si="715"/>
        <v>21:0085</v>
      </c>
      <c r="E4265" t="s">
        <v>17681</v>
      </c>
      <c r="F4265" t="s">
        <v>17682</v>
      </c>
      <c r="H4265">
        <v>56.827421399999999</v>
      </c>
      <c r="I4265">
        <v>-101.5930797</v>
      </c>
      <c r="J4265" s="1" t="str">
        <f t="shared" si="716"/>
        <v>NGR lake sediment grab sample</v>
      </c>
      <c r="K4265" s="1" t="str">
        <f t="shared" si="717"/>
        <v>&lt;177 micron (NGR)</v>
      </c>
      <c r="L4265">
        <v>16</v>
      </c>
      <c r="M4265" t="s">
        <v>127</v>
      </c>
      <c r="N4265">
        <v>308</v>
      </c>
      <c r="O4265" t="s">
        <v>1026</v>
      </c>
      <c r="P4265" t="s">
        <v>119</v>
      </c>
      <c r="Q4265" t="s">
        <v>95</v>
      </c>
      <c r="R4265" t="s">
        <v>92</v>
      </c>
      <c r="S4265" t="s">
        <v>119</v>
      </c>
      <c r="T4265" t="s">
        <v>40</v>
      </c>
      <c r="U4265" t="s">
        <v>9234</v>
      </c>
      <c r="V4265" t="s">
        <v>6583</v>
      </c>
      <c r="W4265" t="s">
        <v>40</v>
      </c>
      <c r="X4265" t="s">
        <v>179</v>
      </c>
      <c r="Y4265" t="s">
        <v>55</v>
      </c>
      <c r="Z4265" t="s">
        <v>263</v>
      </c>
      <c r="AA4265" t="s">
        <v>58</v>
      </c>
      <c r="AB4265" t="s">
        <v>169</v>
      </c>
      <c r="AC4265" t="s">
        <v>884</v>
      </c>
      <c r="AD4265" t="s">
        <v>61</v>
      </c>
    </row>
    <row r="4266" spans="1:30" x14ac:dyDescent="0.3">
      <c r="A4266" t="s">
        <v>17683</v>
      </c>
      <c r="B4266" t="s">
        <v>17684</v>
      </c>
      <c r="C4266" s="1" t="str">
        <f t="shared" si="711"/>
        <v>21:0512</v>
      </c>
      <c r="D4266" s="1" t="str">
        <f t="shared" si="715"/>
        <v>21:0085</v>
      </c>
      <c r="E4266" t="s">
        <v>17685</v>
      </c>
      <c r="F4266" t="s">
        <v>17686</v>
      </c>
      <c r="H4266">
        <v>56.817625200000002</v>
      </c>
      <c r="I4266">
        <v>-101.53004679999999</v>
      </c>
      <c r="J4266" s="1" t="str">
        <f t="shared" si="716"/>
        <v>NGR lake sediment grab sample</v>
      </c>
      <c r="K4266" s="1" t="str">
        <f t="shared" si="717"/>
        <v>&lt;177 micron (NGR)</v>
      </c>
      <c r="L4266">
        <v>16</v>
      </c>
      <c r="M4266" t="s">
        <v>142</v>
      </c>
      <c r="N4266">
        <v>309</v>
      </c>
      <c r="O4266" t="s">
        <v>364</v>
      </c>
      <c r="P4266" t="s">
        <v>193</v>
      </c>
      <c r="Q4266" t="s">
        <v>39</v>
      </c>
      <c r="R4266" t="s">
        <v>92</v>
      </c>
      <c r="S4266" t="s">
        <v>136</v>
      </c>
      <c r="T4266" t="s">
        <v>40</v>
      </c>
      <c r="U4266" t="s">
        <v>713</v>
      </c>
      <c r="V4266" t="s">
        <v>740</v>
      </c>
      <c r="W4266" t="s">
        <v>40</v>
      </c>
      <c r="X4266" t="s">
        <v>43</v>
      </c>
      <c r="Y4266" t="s">
        <v>95</v>
      </c>
      <c r="Z4266" t="s">
        <v>164</v>
      </c>
      <c r="AA4266" t="s">
        <v>214</v>
      </c>
      <c r="AB4266" t="s">
        <v>168</v>
      </c>
      <c r="AC4266" t="s">
        <v>740</v>
      </c>
      <c r="AD4266" t="s">
        <v>61</v>
      </c>
    </row>
    <row r="4267" spans="1:30" x14ac:dyDescent="0.3">
      <c r="A4267" t="s">
        <v>17687</v>
      </c>
      <c r="B4267" t="s">
        <v>17688</v>
      </c>
      <c r="C4267" s="1" t="str">
        <f t="shared" si="711"/>
        <v>21:0512</v>
      </c>
      <c r="D4267" s="1" t="str">
        <f t="shared" si="715"/>
        <v>21:0085</v>
      </c>
      <c r="E4267" t="s">
        <v>17689</v>
      </c>
      <c r="F4267" t="s">
        <v>17690</v>
      </c>
      <c r="H4267">
        <v>56.827012099999997</v>
      </c>
      <c r="I4267">
        <v>-101.4918807</v>
      </c>
      <c r="J4267" s="1" t="str">
        <f t="shared" si="716"/>
        <v>NGR lake sediment grab sample</v>
      </c>
      <c r="K4267" s="1" t="str">
        <f t="shared" si="717"/>
        <v>&lt;177 micron (NGR)</v>
      </c>
      <c r="L4267">
        <v>16</v>
      </c>
      <c r="M4267" t="s">
        <v>150</v>
      </c>
      <c r="N4267">
        <v>310</v>
      </c>
      <c r="O4267" t="s">
        <v>613</v>
      </c>
      <c r="P4267" t="s">
        <v>185</v>
      </c>
      <c r="Q4267" t="s">
        <v>95</v>
      </c>
      <c r="R4267" t="s">
        <v>38</v>
      </c>
      <c r="S4267" t="s">
        <v>68</v>
      </c>
      <c r="T4267" t="s">
        <v>40</v>
      </c>
      <c r="U4267" t="s">
        <v>1901</v>
      </c>
      <c r="V4267" t="s">
        <v>266</v>
      </c>
      <c r="W4267" t="s">
        <v>194</v>
      </c>
      <c r="X4267" t="s">
        <v>179</v>
      </c>
      <c r="Y4267" t="s">
        <v>95</v>
      </c>
      <c r="Z4267" t="s">
        <v>35</v>
      </c>
      <c r="AA4267" t="s">
        <v>44</v>
      </c>
      <c r="AB4267" t="s">
        <v>671</v>
      </c>
      <c r="AC4267" t="s">
        <v>505</v>
      </c>
      <c r="AD4267" t="s">
        <v>107</v>
      </c>
    </row>
    <row r="4268" spans="1:30" x14ac:dyDescent="0.3">
      <c r="A4268" t="s">
        <v>17691</v>
      </c>
      <c r="B4268" t="s">
        <v>17692</v>
      </c>
      <c r="C4268" s="1" t="str">
        <f t="shared" si="711"/>
        <v>21:0512</v>
      </c>
      <c r="D4268" s="1" t="str">
        <f t="shared" si="715"/>
        <v>21:0085</v>
      </c>
      <c r="E4268" t="s">
        <v>17693</v>
      </c>
      <c r="F4268" t="s">
        <v>17694</v>
      </c>
      <c r="H4268">
        <v>56.818730799999997</v>
      </c>
      <c r="I4268">
        <v>-101.4567364</v>
      </c>
      <c r="J4268" s="1" t="str">
        <f t="shared" si="716"/>
        <v>NGR lake sediment grab sample</v>
      </c>
      <c r="K4268" s="1" t="str">
        <f t="shared" si="717"/>
        <v>&lt;177 micron (NGR)</v>
      </c>
      <c r="L4268">
        <v>16</v>
      </c>
      <c r="M4268" t="s">
        <v>175</v>
      </c>
      <c r="N4268">
        <v>311</v>
      </c>
      <c r="O4268" t="s">
        <v>304</v>
      </c>
      <c r="P4268" t="s">
        <v>165</v>
      </c>
      <c r="Q4268" t="s">
        <v>95</v>
      </c>
      <c r="R4268" t="s">
        <v>193</v>
      </c>
      <c r="S4268" t="s">
        <v>79</v>
      </c>
      <c r="T4268" t="s">
        <v>40</v>
      </c>
      <c r="U4268" t="s">
        <v>324</v>
      </c>
      <c r="V4268" t="s">
        <v>55</v>
      </c>
      <c r="W4268" t="s">
        <v>40</v>
      </c>
      <c r="X4268" t="s">
        <v>43</v>
      </c>
      <c r="Y4268" t="s">
        <v>55</v>
      </c>
      <c r="Z4268" t="s">
        <v>134</v>
      </c>
      <c r="AA4268" t="s">
        <v>214</v>
      </c>
      <c r="AB4268" t="s">
        <v>450</v>
      </c>
      <c r="AC4268" t="s">
        <v>121</v>
      </c>
      <c r="AD4268" t="s">
        <v>324</v>
      </c>
    </row>
    <row r="4269" spans="1:30" x14ac:dyDescent="0.3">
      <c r="A4269" t="s">
        <v>17695</v>
      </c>
      <c r="B4269" t="s">
        <v>17696</v>
      </c>
      <c r="C4269" s="1" t="str">
        <f t="shared" si="711"/>
        <v>21:0512</v>
      </c>
      <c r="D4269" s="1" t="str">
        <f t="shared" si="715"/>
        <v>21:0085</v>
      </c>
      <c r="E4269" t="s">
        <v>17697</v>
      </c>
      <c r="F4269" t="s">
        <v>17698</v>
      </c>
      <c r="H4269">
        <v>56.8187031</v>
      </c>
      <c r="I4269">
        <v>-101.4065071</v>
      </c>
      <c r="J4269" s="1" t="str">
        <f t="shared" si="716"/>
        <v>NGR lake sediment grab sample</v>
      </c>
      <c r="K4269" s="1" t="str">
        <f t="shared" si="717"/>
        <v>&lt;177 micron (NGR)</v>
      </c>
      <c r="L4269">
        <v>16</v>
      </c>
      <c r="M4269" t="s">
        <v>184</v>
      </c>
      <c r="N4269">
        <v>312</v>
      </c>
      <c r="O4269" t="s">
        <v>211</v>
      </c>
      <c r="P4269" t="s">
        <v>79</v>
      </c>
      <c r="Q4269" t="s">
        <v>39</v>
      </c>
      <c r="R4269" t="s">
        <v>92</v>
      </c>
      <c r="S4269" t="s">
        <v>68</v>
      </c>
      <c r="T4269" t="s">
        <v>40</v>
      </c>
      <c r="U4269" t="s">
        <v>158</v>
      </c>
      <c r="V4269" t="s">
        <v>714</v>
      </c>
      <c r="W4269" t="s">
        <v>40</v>
      </c>
      <c r="X4269" t="s">
        <v>43</v>
      </c>
      <c r="Y4269" t="s">
        <v>95</v>
      </c>
      <c r="Z4269" t="s">
        <v>164</v>
      </c>
      <c r="AA4269" t="s">
        <v>258</v>
      </c>
      <c r="AB4269" t="s">
        <v>1489</v>
      </c>
      <c r="AC4269" t="s">
        <v>47</v>
      </c>
      <c r="AD4269" t="s">
        <v>241</v>
      </c>
    </row>
    <row r="4270" spans="1:30" x14ac:dyDescent="0.3">
      <c r="A4270" t="s">
        <v>17699</v>
      </c>
      <c r="B4270" t="s">
        <v>17700</v>
      </c>
      <c r="C4270" s="1" t="str">
        <f t="shared" si="711"/>
        <v>21:0512</v>
      </c>
      <c r="D4270" s="1" t="str">
        <f t="shared" si="715"/>
        <v>21:0085</v>
      </c>
      <c r="E4270" t="s">
        <v>17701</v>
      </c>
      <c r="F4270" t="s">
        <v>17702</v>
      </c>
      <c r="H4270">
        <v>56.824206199999999</v>
      </c>
      <c r="I4270">
        <v>-101.3540371</v>
      </c>
      <c r="J4270" s="1" t="str">
        <f t="shared" si="716"/>
        <v>NGR lake sediment grab sample</v>
      </c>
      <c r="K4270" s="1" t="str">
        <f t="shared" si="717"/>
        <v>&lt;177 micron (NGR)</v>
      </c>
      <c r="L4270">
        <v>16</v>
      </c>
      <c r="M4270" t="s">
        <v>191</v>
      </c>
      <c r="N4270">
        <v>313</v>
      </c>
      <c r="O4270" t="s">
        <v>83</v>
      </c>
      <c r="P4270" t="s">
        <v>130</v>
      </c>
      <c r="Q4270" t="s">
        <v>95</v>
      </c>
      <c r="R4270" t="s">
        <v>92</v>
      </c>
      <c r="S4270" t="s">
        <v>136</v>
      </c>
      <c r="T4270" t="s">
        <v>40</v>
      </c>
      <c r="U4270" t="s">
        <v>8706</v>
      </c>
      <c r="V4270" t="s">
        <v>278</v>
      </c>
      <c r="W4270" t="s">
        <v>40</v>
      </c>
      <c r="X4270" t="s">
        <v>43</v>
      </c>
      <c r="Y4270" t="s">
        <v>39</v>
      </c>
      <c r="Z4270" t="s">
        <v>204</v>
      </c>
      <c r="AA4270" t="s">
        <v>58</v>
      </c>
      <c r="AB4270" t="s">
        <v>315</v>
      </c>
      <c r="AC4270" t="s">
        <v>714</v>
      </c>
      <c r="AD4270" t="s">
        <v>409</v>
      </c>
    </row>
    <row r="4271" spans="1:30" x14ac:dyDescent="0.3">
      <c r="A4271" t="s">
        <v>17703</v>
      </c>
      <c r="B4271" t="s">
        <v>17704</v>
      </c>
      <c r="C4271" s="1" t="str">
        <f t="shared" si="711"/>
        <v>21:0512</v>
      </c>
      <c r="D4271" s="1" t="str">
        <f t="shared" si="715"/>
        <v>21:0085</v>
      </c>
      <c r="E4271" t="s">
        <v>17705</v>
      </c>
      <c r="F4271" t="s">
        <v>17706</v>
      </c>
      <c r="H4271">
        <v>56.816945599999997</v>
      </c>
      <c r="I4271">
        <v>-101.3286097</v>
      </c>
      <c r="J4271" s="1" t="str">
        <f t="shared" si="716"/>
        <v>NGR lake sediment grab sample</v>
      </c>
      <c r="K4271" s="1" t="str">
        <f t="shared" si="717"/>
        <v>&lt;177 micron (NGR)</v>
      </c>
      <c r="L4271">
        <v>16</v>
      </c>
      <c r="M4271" t="s">
        <v>201</v>
      </c>
      <c r="N4271">
        <v>314</v>
      </c>
      <c r="O4271" t="s">
        <v>115</v>
      </c>
      <c r="P4271" t="s">
        <v>232</v>
      </c>
      <c r="Q4271" t="s">
        <v>95</v>
      </c>
      <c r="R4271" t="s">
        <v>193</v>
      </c>
      <c r="S4271" t="s">
        <v>79</v>
      </c>
      <c r="T4271" t="s">
        <v>40</v>
      </c>
      <c r="U4271" t="s">
        <v>7371</v>
      </c>
      <c r="V4271" t="s">
        <v>1736</v>
      </c>
      <c r="W4271" t="s">
        <v>40</v>
      </c>
      <c r="X4271" t="s">
        <v>179</v>
      </c>
      <c r="Y4271" t="s">
        <v>37</v>
      </c>
      <c r="Z4271" t="s">
        <v>135</v>
      </c>
      <c r="AA4271" t="s">
        <v>214</v>
      </c>
      <c r="AB4271" t="s">
        <v>285</v>
      </c>
      <c r="AC4271" t="s">
        <v>583</v>
      </c>
      <c r="AD4271" t="s">
        <v>438</v>
      </c>
    </row>
    <row r="4272" spans="1:30" x14ac:dyDescent="0.3">
      <c r="A4272" t="s">
        <v>17707</v>
      </c>
      <c r="B4272" t="s">
        <v>17708</v>
      </c>
      <c r="C4272" s="1" t="str">
        <f t="shared" si="711"/>
        <v>21:0512</v>
      </c>
      <c r="D4272" s="1" t="str">
        <f t="shared" si="715"/>
        <v>21:0085</v>
      </c>
      <c r="E4272" t="s">
        <v>17709</v>
      </c>
      <c r="F4272" t="s">
        <v>17710</v>
      </c>
      <c r="H4272">
        <v>56.817382000000002</v>
      </c>
      <c r="I4272">
        <v>-101.2439701</v>
      </c>
      <c r="J4272" s="1" t="str">
        <f t="shared" si="716"/>
        <v>NGR lake sediment grab sample</v>
      </c>
      <c r="K4272" s="1" t="str">
        <f t="shared" si="717"/>
        <v>&lt;177 micron (NGR)</v>
      </c>
      <c r="L4272">
        <v>16</v>
      </c>
      <c r="M4272" t="s">
        <v>210</v>
      </c>
      <c r="N4272">
        <v>315</v>
      </c>
      <c r="O4272" t="s">
        <v>648</v>
      </c>
      <c r="P4272" t="s">
        <v>153</v>
      </c>
      <c r="Q4272" t="s">
        <v>39</v>
      </c>
      <c r="R4272" t="s">
        <v>38</v>
      </c>
      <c r="S4272" t="s">
        <v>136</v>
      </c>
      <c r="T4272" t="s">
        <v>40</v>
      </c>
      <c r="U4272" t="s">
        <v>704</v>
      </c>
      <c r="V4272" t="s">
        <v>167</v>
      </c>
      <c r="W4272" t="s">
        <v>194</v>
      </c>
      <c r="X4272" t="s">
        <v>43</v>
      </c>
      <c r="Y4272" t="s">
        <v>95</v>
      </c>
      <c r="Z4272" t="s">
        <v>153</v>
      </c>
      <c r="AA4272" t="s">
        <v>58</v>
      </c>
      <c r="AB4272" t="s">
        <v>17711</v>
      </c>
      <c r="AC4272" t="s">
        <v>233</v>
      </c>
      <c r="AD4272" t="s">
        <v>71</v>
      </c>
    </row>
    <row r="4273" spans="1:30" x14ac:dyDescent="0.3">
      <c r="A4273" t="s">
        <v>17712</v>
      </c>
      <c r="B4273" t="s">
        <v>17713</v>
      </c>
      <c r="C4273" s="1" t="str">
        <f t="shared" si="711"/>
        <v>21:0512</v>
      </c>
      <c r="D4273" s="1" t="str">
        <f t="shared" si="715"/>
        <v>21:0085</v>
      </c>
      <c r="E4273" t="s">
        <v>17714</v>
      </c>
      <c r="F4273" t="s">
        <v>17715</v>
      </c>
      <c r="H4273">
        <v>56.8125979</v>
      </c>
      <c r="I4273">
        <v>-101.1782465</v>
      </c>
      <c r="J4273" s="1" t="str">
        <f t="shared" si="716"/>
        <v>NGR lake sediment grab sample</v>
      </c>
      <c r="K4273" s="1" t="str">
        <f t="shared" si="717"/>
        <v>&lt;177 micron (NGR)</v>
      </c>
      <c r="L4273">
        <v>16</v>
      </c>
      <c r="M4273" t="s">
        <v>221</v>
      </c>
      <c r="N4273">
        <v>316</v>
      </c>
      <c r="O4273" t="s">
        <v>423</v>
      </c>
      <c r="P4273" t="s">
        <v>79</v>
      </c>
      <c r="Q4273" t="s">
        <v>39</v>
      </c>
      <c r="R4273" t="s">
        <v>202</v>
      </c>
      <c r="S4273" t="s">
        <v>176</v>
      </c>
      <c r="T4273" t="s">
        <v>40</v>
      </c>
      <c r="U4273" t="s">
        <v>3755</v>
      </c>
      <c r="V4273" t="s">
        <v>740</v>
      </c>
      <c r="W4273" t="s">
        <v>40</v>
      </c>
      <c r="X4273" t="s">
        <v>68</v>
      </c>
      <c r="Y4273" t="s">
        <v>95</v>
      </c>
      <c r="Z4273" t="s">
        <v>134</v>
      </c>
      <c r="AA4273" t="s">
        <v>214</v>
      </c>
      <c r="AB4273" t="s">
        <v>1512</v>
      </c>
      <c r="AC4273" t="s">
        <v>213</v>
      </c>
      <c r="AD4273" t="s">
        <v>438</v>
      </c>
    </row>
    <row r="4274" spans="1:30" x14ac:dyDescent="0.3">
      <c r="A4274" t="s">
        <v>17716</v>
      </c>
      <c r="B4274" t="s">
        <v>17717</v>
      </c>
      <c r="C4274" s="1" t="str">
        <f t="shared" si="711"/>
        <v>21:0512</v>
      </c>
      <c r="D4274" s="1" t="str">
        <f t="shared" si="715"/>
        <v>21:0085</v>
      </c>
      <c r="E4274" t="s">
        <v>17718</v>
      </c>
      <c r="F4274" t="s">
        <v>17719</v>
      </c>
      <c r="H4274">
        <v>56.818059900000002</v>
      </c>
      <c r="I4274">
        <v>-101.1193928</v>
      </c>
      <c r="J4274" s="1" t="str">
        <f t="shared" si="716"/>
        <v>NGR lake sediment grab sample</v>
      </c>
      <c r="K4274" s="1" t="str">
        <f t="shared" si="717"/>
        <v>&lt;177 micron (NGR)</v>
      </c>
      <c r="L4274">
        <v>16</v>
      </c>
      <c r="M4274" t="s">
        <v>230</v>
      </c>
      <c r="N4274">
        <v>317</v>
      </c>
      <c r="O4274" t="s">
        <v>1047</v>
      </c>
      <c r="P4274" t="s">
        <v>153</v>
      </c>
      <c r="Q4274" t="s">
        <v>39</v>
      </c>
      <c r="R4274" t="s">
        <v>119</v>
      </c>
      <c r="S4274" t="s">
        <v>202</v>
      </c>
      <c r="T4274" t="s">
        <v>40</v>
      </c>
      <c r="U4274" t="s">
        <v>7782</v>
      </c>
      <c r="V4274" t="s">
        <v>47</v>
      </c>
      <c r="W4274" t="s">
        <v>40</v>
      </c>
      <c r="X4274" t="s">
        <v>740</v>
      </c>
      <c r="Y4274" t="s">
        <v>95</v>
      </c>
      <c r="Z4274" t="s">
        <v>164</v>
      </c>
      <c r="AA4274" t="s">
        <v>214</v>
      </c>
      <c r="AB4274" t="s">
        <v>2086</v>
      </c>
      <c r="AC4274" t="s">
        <v>213</v>
      </c>
      <c r="AD4274" t="s">
        <v>158</v>
      </c>
    </row>
    <row r="4275" spans="1:30" hidden="1" x14ac:dyDescent="0.3">
      <c r="A4275" t="s">
        <v>17720</v>
      </c>
      <c r="B4275" t="s">
        <v>17721</v>
      </c>
      <c r="C4275" s="1" t="str">
        <f t="shared" si="711"/>
        <v>21:0512</v>
      </c>
      <c r="D4275" s="1" t="str">
        <f>HYPERLINK("http://geochem.nrcan.gc.ca/cdogs/content/svy/svy_e.htm", "")</f>
        <v/>
      </c>
      <c r="G4275" s="1" t="str">
        <f>HYPERLINK("http://geochem.nrcan.gc.ca/cdogs/content/cr_/cr_00056_e.htm", "56")</f>
        <v>56</v>
      </c>
      <c r="J4275" t="s">
        <v>161</v>
      </c>
      <c r="K4275" t="s">
        <v>162</v>
      </c>
      <c r="L4275">
        <v>16</v>
      </c>
      <c r="M4275" t="s">
        <v>163</v>
      </c>
      <c r="N4275">
        <v>318</v>
      </c>
      <c r="O4275" t="s">
        <v>802</v>
      </c>
      <c r="P4275" t="s">
        <v>733</v>
      </c>
      <c r="Q4275" t="s">
        <v>165</v>
      </c>
      <c r="R4275" t="s">
        <v>135</v>
      </c>
      <c r="S4275" t="s">
        <v>193</v>
      </c>
      <c r="T4275" t="s">
        <v>194</v>
      </c>
      <c r="U4275" t="s">
        <v>5196</v>
      </c>
      <c r="V4275" t="s">
        <v>2271</v>
      </c>
      <c r="W4275" t="s">
        <v>94</v>
      </c>
      <c r="X4275" t="s">
        <v>145</v>
      </c>
      <c r="Y4275" t="s">
        <v>68</v>
      </c>
      <c r="Z4275" t="s">
        <v>214</v>
      </c>
      <c r="AA4275" t="s">
        <v>392</v>
      </c>
      <c r="AB4275" t="s">
        <v>1411</v>
      </c>
      <c r="AC4275" t="s">
        <v>831</v>
      </c>
      <c r="AD4275" t="s">
        <v>487</v>
      </c>
    </row>
    <row r="4276" spans="1:30" x14ac:dyDescent="0.3">
      <c r="A4276" t="s">
        <v>17722</v>
      </c>
      <c r="B4276" t="s">
        <v>17723</v>
      </c>
      <c r="C4276" s="1" t="str">
        <f t="shared" si="711"/>
        <v>21:0512</v>
      </c>
      <c r="D4276" s="1" t="str">
        <f t="shared" ref="D4276:D4288" si="718">HYPERLINK("http://geochem.nrcan.gc.ca/cdogs/content/svy/svy210085_e.htm", "21:0085")</f>
        <v>21:0085</v>
      </c>
      <c r="E4276" t="s">
        <v>17724</v>
      </c>
      <c r="F4276" t="s">
        <v>17725</v>
      </c>
      <c r="H4276">
        <v>56.831788000000003</v>
      </c>
      <c r="I4276">
        <v>-100.9578403</v>
      </c>
      <c r="J4276" s="1" t="str">
        <f t="shared" ref="J4276:J4288" si="719">HYPERLINK("http://geochem.nrcan.gc.ca/cdogs/content/kwd/kwd020027_e.htm", "NGR lake sediment grab sample")</f>
        <v>NGR lake sediment grab sample</v>
      </c>
      <c r="K4276" s="1" t="str">
        <f t="shared" ref="K4276:K4288" si="720">HYPERLINK("http://geochem.nrcan.gc.ca/cdogs/content/kwd/kwd080006_e.htm", "&lt;177 micron (NGR)")</f>
        <v>&lt;177 micron (NGR)</v>
      </c>
      <c r="L4276">
        <v>16</v>
      </c>
      <c r="M4276" t="s">
        <v>238</v>
      </c>
      <c r="N4276">
        <v>319</v>
      </c>
      <c r="O4276" t="s">
        <v>45</v>
      </c>
      <c r="P4276" t="s">
        <v>79</v>
      </c>
      <c r="Q4276" t="s">
        <v>55</v>
      </c>
      <c r="R4276" t="s">
        <v>202</v>
      </c>
      <c r="S4276" t="s">
        <v>131</v>
      </c>
      <c r="T4276" t="s">
        <v>40</v>
      </c>
      <c r="U4276" t="s">
        <v>7499</v>
      </c>
      <c r="V4276" t="s">
        <v>42</v>
      </c>
      <c r="W4276" t="s">
        <v>117</v>
      </c>
      <c r="X4276" t="s">
        <v>179</v>
      </c>
      <c r="Y4276" t="s">
        <v>95</v>
      </c>
      <c r="Z4276" t="s">
        <v>153</v>
      </c>
      <c r="AA4276" t="s">
        <v>258</v>
      </c>
      <c r="AB4276" t="s">
        <v>16560</v>
      </c>
      <c r="AC4276" t="s">
        <v>60</v>
      </c>
      <c r="AD4276" t="s">
        <v>203</v>
      </c>
    </row>
    <row r="4277" spans="1:30" x14ac:dyDescent="0.3">
      <c r="A4277" t="s">
        <v>17726</v>
      </c>
      <c r="B4277" t="s">
        <v>17727</v>
      </c>
      <c r="C4277" s="1" t="str">
        <f t="shared" si="711"/>
        <v>21:0512</v>
      </c>
      <c r="D4277" s="1" t="str">
        <f t="shared" si="718"/>
        <v>21:0085</v>
      </c>
      <c r="E4277" t="s">
        <v>17728</v>
      </c>
      <c r="F4277" t="s">
        <v>17729</v>
      </c>
      <c r="H4277">
        <v>56.825724399999999</v>
      </c>
      <c r="I4277">
        <v>-100.9036545</v>
      </c>
      <c r="J4277" s="1" t="str">
        <f t="shared" si="719"/>
        <v>NGR lake sediment grab sample</v>
      </c>
      <c r="K4277" s="1" t="str">
        <f t="shared" si="720"/>
        <v>&lt;177 micron (NGR)</v>
      </c>
      <c r="L4277">
        <v>16</v>
      </c>
      <c r="M4277" t="s">
        <v>246</v>
      </c>
      <c r="N4277">
        <v>320</v>
      </c>
      <c r="O4277" t="s">
        <v>58</v>
      </c>
      <c r="P4277" t="s">
        <v>103</v>
      </c>
      <c r="Q4277" t="s">
        <v>55</v>
      </c>
      <c r="R4277" t="s">
        <v>1241</v>
      </c>
      <c r="S4277" t="s">
        <v>79</v>
      </c>
      <c r="T4277" t="s">
        <v>40</v>
      </c>
      <c r="U4277" t="s">
        <v>1060</v>
      </c>
      <c r="V4277" t="s">
        <v>974</v>
      </c>
      <c r="W4277" t="s">
        <v>40</v>
      </c>
      <c r="X4277" t="s">
        <v>179</v>
      </c>
      <c r="Y4277" t="s">
        <v>95</v>
      </c>
      <c r="Z4277" t="s">
        <v>164</v>
      </c>
      <c r="AA4277" t="s">
        <v>58</v>
      </c>
      <c r="AB4277" t="s">
        <v>4338</v>
      </c>
      <c r="AC4277" t="s">
        <v>213</v>
      </c>
      <c r="AD4277" t="s">
        <v>137</v>
      </c>
    </row>
    <row r="4278" spans="1:30" x14ac:dyDescent="0.3">
      <c r="A4278" t="s">
        <v>17730</v>
      </c>
      <c r="B4278" t="s">
        <v>17731</v>
      </c>
      <c r="C4278" s="1" t="str">
        <f t="shared" ref="C4278:C4341" si="721">HYPERLINK("http://geochem.nrcan.gc.ca/cdogs/content/bdl/bdl210512_e.htm", "21:0512")</f>
        <v>21:0512</v>
      </c>
      <c r="D4278" s="1" t="str">
        <f t="shared" si="718"/>
        <v>21:0085</v>
      </c>
      <c r="E4278" t="s">
        <v>17732</v>
      </c>
      <c r="F4278" t="s">
        <v>17733</v>
      </c>
      <c r="H4278">
        <v>56.8139538</v>
      </c>
      <c r="I4278">
        <v>-100.8032712</v>
      </c>
      <c r="J4278" s="1" t="str">
        <f t="shared" si="719"/>
        <v>NGR lake sediment grab sample</v>
      </c>
      <c r="K4278" s="1" t="str">
        <f t="shared" si="720"/>
        <v>&lt;177 micron (NGR)</v>
      </c>
      <c r="L4278">
        <v>17</v>
      </c>
      <c r="M4278" t="s">
        <v>34</v>
      </c>
      <c r="N4278">
        <v>321</v>
      </c>
      <c r="O4278" t="s">
        <v>810</v>
      </c>
      <c r="P4278" t="s">
        <v>54</v>
      </c>
      <c r="Q4278" t="s">
        <v>131</v>
      </c>
      <c r="R4278" t="s">
        <v>145</v>
      </c>
      <c r="S4278" t="s">
        <v>153</v>
      </c>
      <c r="T4278" t="s">
        <v>40</v>
      </c>
      <c r="U4278" t="s">
        <v>80</v>
      </c>
      <c r="V4278" t="s">
        <v>444</v>
      </c>
      <c r="W4278" t="s">
        <v>40</v>
      </c>
      <c r="X4278" t="s">
        <v>179</v>
      </c>
      <c r="Y4278" t="s">
        <v>95</v>
      </c>
      <c r="Z4278" t="s">
        <v>134</v>
      </c>
      <c r="AA4278" t="s">
        <v>58</v>
      </c>
      <c r="AB4278" t="s">
        <v>636</v>
      </c>
      <c r="AC4278" t="s">
        <v>1503</v>
      </c>
      <c r="AD4278" t="s">
        <v>4615</v>
      </c>
    </row>
    <row r="4279" spans="1:30" x14ac:dyDescent="0.3">
      <c r="A4279" t="s">
        <v>17734</v>
      </c>
      <c r="B4279" t="s">
        <v>17735</v>
      </c>
      <c r="C4279" s="1" t="str">
        <f t="shared" si="721"/>
        <v>21:0512</v>
      </c>
      <c r="D4279" s="1" t="str">
        <f t="shared" si="718"/>
        <v>21:0085</v>
      </c>
      <c r="E4279" t="s">
        <v>17736</v>
      </c>
      <c r="F4279" t="s">
        <v>17737</v>
      </c>
      <c r="H4279">
        <v>56.821370399999999</v>
      </c>
      <c r="I4279">
        <v>-100.8260916</v>
      </c>
      <c r="J4279" s="1" t="str">
        <f t="shared" si="719"/>
        <v>NGR lake sediment grab sample</v>
      </c>
      <c r="K4279" s="1" t="str">
        <f t="shared" si="720"/>
        <v>&lt;177 micron (NGR)</v>
      </c>
      <c r="L4279">
        <v>17</v>
      </c>
      <c r="M4279" t="s">
        <v>76</v>
      </c>
      <c r="N4279">
        <v>322</v>
      </c>
      <c r="O4279" t="s">
        <v>45</v>
      </c>
      <c r="P4279" t="s">
        <v>67</v>
      </c>
      <c r="Q4279" t="s">
        <v>38</v>
      </c>
      <c r="R4279" t="s">
        <v>164</v>
      </c>
      <c r="S4279" t="s">
        <v>153</v>
      </c>
      <c r="T4279" t="s">
        <v>40</v>
      </c>
      <c r="U4279" t="s">
        <v>1242</v>
      </c>
      <c r="V4279" t="s">
        <v>224</v>
      </c>
      <c r="W4279" t="s">
        <v>40</v>
      </c>
      <c r="X4279" t="s">
        <v>179</v>
      </c>
      <c r="Y4279" t="s">
        <v>39</v>
      </c>
      <c r="Z4279" t="s">
        <v>35</v>
      </c>
      <c r="AA4279" t="s">
        <v>58</v>
      </c>
      <c r="AB4279" t="s">
        <v>416</v>
      </c>
      <c r="AC4279" t="s">
        <v>136</v>
      </c>
      <c r="AD4279" t="s">
        <v>1313</v>
      </c>
    </row>
    <row r="4280" spans="1:30" x14ac:dyDescent="0.3">
      <c r="A4280" t="s">
        <v>17738</v>
      </c>
      <c r="B4280" t="s">
        <v>17739</v>
      </c>
      <c r="C4280" s="1" t="str">
        <f t="shared" si="721"/>
        <v>21:0512</v>
      </c>
      <c r="D4280" s="1" t="str">
        <f t="shared" si="718"/>
        <v>21:0085</v>
      </c>
      <c r="E4280" t="s">
        <v>17732</v>
      </c>
      <c r="F4280" t="s">
        <v>17740</v>
      </c>
      <c r="H4280">
        <v>56.8139538</v>
      </c>
      <c r="I4280">
        <v>-100.8032712</v>
      </c>
      <c r="J4280" s="1" t="str">
        <f t="shared" si="719"/>
        <v>NGR lake sediment grab sample</v>
      </c>
      <c r="K4280" s="1" t="str">
        <f t="shared" si="720"/>
        <v>&lt;177 micron (NGR)</v>
      </c>
      <c r="L4280">
        <v>17</v>
      </c>
      <c r="M4280" t="s">
        <v>52</v>
      </c>
      <c r="N4280">
        <v>323</v>
      </c>
      <c r="O4280" t="s">
        <v>56</v>
      </c>
      <c r="P4280" t="s">
        <v>193</v>
      </c>
      <c r="Q4280" t="s">
        <v>136</v>
      </c>
      <c r="R4280" t="s">
        <v>145</v>
      </c>
      <c r="S4280" t="s">
        <v>153</v>
      </c>
      <c r="T4280" t="s">
        <v>40</v>
      </c>
      <c r="U4280" t="s">
        <v>9474</v>
      </c>
      <c r="V4280" t="s">
        <v>444</v>
      </c>
      <c r="W4280" t="s">
        <v>40</v>
      </c>
      <c r="X4280" t="s">
        <v>179</v>
      </c>
      <c r="Y4280" t="s">
        <v>95</v>
      </c>
      <c r="Z4280" t="s">
        <v>35</v>
      </c>
      <c r="AA4280" t="s">
        <v>58</v>
      </c>
      <c r="AB4280" t="s">
        <v>134</v>
      </c>
      <c r="AC4280" t="s">
        <v>85</v>
      </c>
      <c r="AD4280" t="s">
        <v>3460</v>
      </c>
    </row>
    <row r="4281" spans="1:30" x14ac:dyDescent="0.3">
      <c r="A4281" t="s">
        <v>17741</v>
      </c>
      <c r="B4281" t="s">
        <v>17742</v>
      </c>
      <c r="C4281" s="1" t="str">
        <f t="shared" si="721"/>
        <v>21:0512</v>
      </c>
      <c r="D4281" s="1" t="str">
        <f t="shared" si="718"/>
        <v>21:0085</v>
      </c>
      <c r="E4281" t="s">
        <v>17732</v>
      </c>
      <c r="F4281" t="s">
        <v>17743</v>
      </c>
      <c r="H4281">
        <v>56.8139538</v>
      </c>
      <c r="I4281">
        <v>-100.8032712</v>
      </c>
      <c r="J4281" s="1" t="str">
        <f t="shared" si="719"/>
        <v>NGR lake sediment grab sample</v>
      </c>
      <c r="K4281" s="1" t="str">
        <f t="shared" si="720"/>
        <v>&lt;177 micron (NGR)</v>
      </c>
      <c r="L4281">
        <v>17</v>
      </c>
      <c r="M4281" t="s">
        <v>65</v>
      </c>
      <c r="N4281">
        <v>324</v>
      </c>
      <c r="O4281" t="s">
        <v>641</v>
      </c>
      <c r="P4281" t="s">
        <v>185</v>
      </c>
      <c r="Q4281" t="s">
        <v>37</v>
      </c>
      <c r="R4281" t="s">
        <v>256</v>
      </c>
      <c r="S4281" t="s">
        <v>92</v>
      </c>
      <c r="T4281" t="s">
        <v>40</v>
      </c>
      <c r="U4281" t="s">
        <v>1901</v>
      </c>
      <c r="V4281" t="s">
        <v>39</v>
      </c>
      <c r="W4281" t="s">
        <v>40</v>
      </c>
      <c r="X4281" t="s">
        <v>179</v>
      </c>
      <c r="Y4281" t="s">
        <v>95</v>
      </c>
      <c r="Z4281" t="s">
        <v>35</v>
      </c>
      <c r="AA4281" t="s">
        <v>258</v>
      </c>
      <c r="AB4281" t="s">
        <v>936</v>
      </c>
      <c r="AC4281" t="s">
        <v>740</v>
      </c>
      <c r="AD4281" t="s">
        <v>2166</v>
      </c>
    </row>
    <row r="4282" spans="1:30" x14ac:dyDescent="0.3">
      <c r="A4282" t="s">
        <v>17744</v>
      </c>
      <c r="B4282" t="s">
        <v>17745</v>
      </c>
      <c r="C4282" s="1" t="str">
        <f t="shared" si="721"/>
        <v>21:0512</v>
      </c>
      <c r="D4282" s="1" t="str">
        <f t="shared" si="718"/>
        <v>21:0085</v>
      </c>
      <c r="E4282" t="s">
        <v>17746</v>
      </c>
      <c r="F4282" t="s">
        <v>17747</v>
      </c>
      <c r="H4282">
        <v>56.821187999999999</v>
      </c>
      <c r="I4282">
        <v>-100.7477789</v>
      </c>
      <c r="J4282" s="1" t="str">
        <f t="shared" si="719"/>
        <v>NGR lake sediment grab sample</v>
      </c>
      <c r="K4282" s="1" t="str">
        <f t="shared" si="720"/>
        <v>&lt;177 micron (NGR)</v>
      </c>
      <c r="L4282">
        <v>17</v>
      </c>
      <c r="M4282" t="s">
        <v>91</v>
      </c>
      <c r="N4282">
        <v>325</v>
      </c>
      <c r="O4282" t="s">
        <v>83</v>
      </c>
      <c r="P4282" t="s">
        <v>54</v>
      </c>
      <c r="Q4282" t="s">
        <v>95</v>
      </c>
      <c r="R4282" t="s">
        <v>185</v>
      </c>
      <c r="S4282" t="s">
        <v>79</v>
      </c>
      <c r="T4282" t="s">
        <v>40</v>
      </c>
      <c r="U4282" t="s">
        <v>929</v>
      </c>
      <c r="V4282" t="s">
        <v>70</v>
      </c>
      <c r="W4282" t="s">
        <v>649</v>
      </c>
      <c r="X4282" t="s">
        <v>179</v>
      </c>
      <c r="Y4282" t="s">
        <v>95</v>
      </c>
      <c r="Z4282" t="s">
        <v>67</v>
      </c>
      <c r="AA4282" t="s">
        <v>214</v>
      </c>
      <c r="AB4282" t="s">
        <v>648</v>
      </c>
      <c r="AC4282" t="s">
        <v>60</v>
      </c>
      <c r="AD4282" t="s">
        <v>409</v>
      </c>
    </row>
    <row r="4283" spans="1:30" x14ac:dyDescent="0.3">
      <c r="A4283" t="s">
        <v>17748</v>
      </c>
      <c r="B4283" t="s">
        <v>17749</v>
      </c>
      <c r="C4283" s="1" t="str">
        <f t="shared" si="721"/>
        <v>21:0512</v>
      </c>
      <c r="D4283" s="1" t="str">
        <f t="shared" si="718"/>
        <v>21:0085</v>
      </c>
      <c r="E4283" t="s">
        <v>17750</v>
      </c>
      <c r="F4283" t="s">
        <v>17751</v>
      </c>
      <c r="H4283">
        <v>56.821159299999998</v>
      </c>
      <c r="I4283">
        <v>-100.69952309999999</v>
      </c>
      <c r="J4283" s="1" t="str">
        <f t="shared" si="719"/>
        <v>NGR lake sediment grab sample</v>
      </c>
      <c r="K4283" s="1" t="str">
        <f t="shared" si="720"/>
        <v>&lt;177 micron (NGR)</v>
      </c>
      <c r="L4283">
        <v>17</v>
      </c>
      <c r="M4283" t="s">
        <v>102</v>
      </c>
      <c r="N4283">
        <v>326</v>
      </c>
      <c r="O4283" t="s">
        <v>283</v>
      </c>
      <c r="P4283" t="s">
        <v>145</v>
      </c>
      <c r="Q4283" t="s">
        <v>131</v>
      </c>
      <c r="R4283" t="s">
        <v>145</v>
      </c>
      <c r="S4283" t="s">
        <v>153</v>
      </c>
      <c r="T4283" t="s">
        <v>40</v>
      </c>
      <c r="U4283" t="s">
        <v>216</v>
      </c>
      <c r="V4283" t="s">
        <v>39</v>
      </c>
      <c r="W4283" t="s">
        <v>40</v>
      </c>
      <c r="X4283" t="s">
        <v>740</v>
      </c>
      <c r="Y4283" t="s">
        <v>95</v>
      </c>
      <c r="Z4283" t="s">
        <v>204</v>
      </c>
      <c r="AA4283" t="s">
        <v>204</v>
      </c>
      <c r="AB4283" t="s">
        <v>37</v>
      </c>
      <c r="AC4283" t="s">
        <v>2271</v>
      </c>
      <c r="AD4283" t="s">
        <v>1313</v>
      </c>
    </row>
    <row r="4284" spans="1:30" x14ac:dyDescent="0.3">
      <c r="A4284" t="s">
        <v>17752</v>
      </c>
      <c r="B4284" t="s">
        <v>17753</v>
      </c>
      <c r="C4284" s="1" t="str">
        <f t="shared" si="721"/>
        <v>21:0512</v>
      </c>
      <c r="D4284" s="1" t="str">
        <f t="shared" si="718"/>
        <v>21:0085</v>
      </c>
      <c r="E4284" t="s">
        <v>17754</v>
      </c>
      <c r="F4284" t="s">
        <v>17755</v>
      </c>
      <c r="H4284">
        <v>56.811571299999997</v>
      </c>
      <c r="I4284">
        <v>-100.6822495</v>
      </c>
      <c r="J4284" s="1" t="str">
        <f t="shared" si="719"/>
        <v>NGR lake sediment grab sample</v>
      </c>
      <c r="K4284" s="1" t="str">
        <f t="shared" si="720"/>
        <v>&lt;177 micron (NGR)</v>
      </c>
      <c r="L4284">
        <v>17</v>
      </c>
      <c r="M4284" t="s">
        <v>113</v>
      </c>
      <c r="N4284">
        <v>327</v>
      </c>
      <c r="O4284" t="s">
        <v>1665</v>
      </c>
      <c r="P4284" t="s">
        <v>185</v>
      </c>
      <c r="Q4284" t="s">
        <v>37</v>
      </c>
      <c r="R4284" t="s">
        <v>165</v>
      </c>
      <c r="S4284" t="s">
        <v>153</v>
      </c>
      <c r="T4284" t="s">
        <v>40</v>
      </c>
      <c r="U4284" t="s">
        <v>5084</v>
      </c>
      <c r="V4284" t="s">
        <v>167</v>
      </c>
      <c r="W4284" t="s">
        <v>40</v>
      </c>
      <c r="X4284" t="s">
        <v>179</v>
      </c>
      <c r="Y4284" t="s">
        <v>95</v>
      </c>
      <c r="Z4284" t="s">
        <v>164</v>
      </c>
      <c r="AA4284" t="s">
        <v>58</v>
      </c>
      <c r="AB4284" t="s">
        <v>671</v>
      </c>
      <c r="AC4284" t="s">
        <v>39</v>
      </c>
      <c r="AD4284" t="s">
        <v>4615</v>
      </c>
    </row>
    <row r="4285" spans="1:30" x14ac:dyDescent="0.3">
      <c r="A4285" t="s">
        <v>17756</v>
      </c>
      <c r="B4285" t="s">
        <v>17757</v>
      </c>
      <c r="C4285" s="1" t="str">
        <f t="shared" si="721"/>
        <v>21:0512</v>
      </c>
      <c r="D4285" s="1" t="str">
        <f t="shared" si="718"/>
        <v>21:0085</v>
      </c>
      <c r="E4285" t="s">
        <v>17758</v>
      </c>
      <c r="F4285" t="s">
        <v>17759</v>
      </c>
      <c r="H4285">
        <v>56.813502499999998</v>
      </c>
      <c r="I4285">
        <v>-100.6133846</v>
      </c>
      <c r="J4285" s="1" t="str">
        <f t="shared" si="719"/>
        <v>NGR lake sediment grab sample</v>
      </c>
      <c r="K4285" s="1" t="str">
        <f t="shared" si="720"/>
        <v>&lt;177 micron (NGR)</v>
      </c>
      <c r="L4285">
        <v>17</v>
      </c>
      <c r="M4285" t="s">
        <v>127</v>
      </c>
      <c r="N4285">
        <v>328</v>
      </c>
      <c r="O4285" t="s">
        <v>1047</v>
      </c>
      <c r="P4285" t="s">
        <v>193</v>
      </c>
      <c r="Q4285" t="s">
        <v>39</v>
      </c>
      <c r="R4285" t="s">
        <v>153</v>
      </c>
      <c r="S4285" t="s">
        <v>38</v>
      </c>
      <c r="T4285" t="s">
        <v>40</v>
      </c>
      <c r="U4285" t="s">
        <v>630</v>
      </c>
      <c r="V4285" t="s">
        <v>179</v>
      </c>
      <c r="W4285" t="s">
        <v>40</v>
      </c>
      <c r="X4285" t="s">
        <v>179</v>
      </c>
      <c r="Y4285" t="s">
        <v>55</v>
      </c>
      <c r="Z4285" t="s">
        <v>185</v>
      </c>
      <c r="AA4285" t="s">
        <v>214</v>
      </c>
      <c r="AB4285" t="s">
        <v>17502</v>
      </c>
      <c r="AC4285" t="s">
        <v>57</v>
      </c>
      <c r="AD4285" t="s">
        <v>392</v>
      </c>
    </row>
    <row r="4286" spans="1:30" x14ac:dyDescent="0.3">
      <c r="A4286" t="s">
        <v>17760</v>
      </c>
      <c r="B4286" t="s">
        <v>17761</v>
      </c>
      <c r="C4286" s="1" t="str">
        <f t="shared" si="721"/>
        <v>21:0512</v>
      </c>
      <c r="D4286" s="1" t="str">
        <f t="shared" si="718"/>
        <v>21:0085</v>
      </c>
      <c r="E4286" t="s">
        <v>17762</v>
      </c>
      <c r="F4286" t="s">
        <v>17763</v>
      </c>
      <c r="H4286">
        <v>56.811447299999998</v>
      </c>
      <c r="I4286">
        <v>-100.5836795</v>
      </c>
      <c r="J4286" s="1" t="str">
        <f t="shared" si="719"/>
        <v>NGR lake sediment grab sample</v>
      </c>
      <c r="K4286" s="1" t="str">
        <f t="shared" si="720"/>
        <v>&lt;177 micron (NGR)</v>
      </c>
      <c r="L4286">
        <v>17</v>
      </c>
      <c r="M4286" t="s">
        <v>142</v>
      </c>
      <c r="N4286">
        <v>329</v>
      </c>
      <c r="O4286" t="s">
        <v>344</v>
      </c>
      <c r="P4286" t="s">
        <v>79</v>
      </c>
      <c r="Q4286" t="s">
        <v>39</v>
      </c>
      <c r="R4286" t="s">
        <v>202</v>
      </c>
      <c r="S4286" t="s">
        <v>68</v>
      </c>
      <c r="T4286" t="s">
        <v>40</v>
      </c>
      <c r="U4286" t="s">
        <v>3341</v>
      </c>
      <c r="V4286" t="s">
        <v>264</v>
      </c>
      <c r="W4286" t="s">
        <v>194</v>
      </c>
      <c r="X4286" t="s">
        <v>179</v>
      </c>
      <c r="Y4286" t="s">
        <v>39</v>
      </c>
      <c r="Z4286" t="s">
        <v>185</v>
      </c>
      <c r="AA4286" t="s">
        <v>58</v>
      </c>
      <c r="AB4286" t="s">
        <v>10566</v>
      </c>
      <c r="AC4286" t="s">
        <v>57</v>
      </c>
      <c r="AD4286" t="s">
        <v>241</v>
      </c>
    </row>
    <row r="4287" spans="1:30" x14ac:dyDescent="0.3">
      <c r="A4287" t="s">
        <v>17764</v>
      </c>
      <c r="B4287" t="s">
        <v>17765</v>
      </c>
      <c r="C4287" s="1" t="str">
        <f t="shared" si="721"/>
        <v>21:0512</v>
      </c>
      <c r="D4287" s="1" t="str">
        <f t="shared" si="718"/>
        <v>21:0085</v>
      </c>
      <c r="E4287" t="s">
        <v>17766</v>
      </c>
      <c r="F4287" t="s">
        <v>17767</v>
      </c>
      <c r="H4287">
        <v>56.817245399999997</v>
      </c>
      <c r="I4287">
        <v>-100.50923330000001</v>
      </c>
      <c r="J4287" s="1" t="str">
        <f t="shared" si="719"/>
        <v>NGR lake sediment grab sample</v>
      </c>
      <c r="K4287" s="1" t="str">
        <f t="shared" si="720"/>
        <v>&lt;177 micron (NGR)</v>
      </c>
      <c r="L4287">
        <v>17</v>
      </c>
      <c r="M4287" t="s">
        <v>150</v>
      </c>
      <c r="N4287">
        <v>330</v>
      </c>
      <c r="O4287" t="s">
        <v>203</v>
      </c>
      <c r="P4287" t="s">
        <v>119</v>
      </c>
      <c r="Q4287" t="s">
        <v>153</v>
      </c>
      <c r="R4287" t="s">
        <v>192</v>
      </c>
      <c r="S4287" t="s">
        <v>403</v>
      </c>
      <c r="T4287" t="s">
        <v>40</v>
      </c>
      <c r="U4287" t="s">
        <v>17768</v>
      </c>
      <c r="V4287" t="s">
        <v>145</v>
      </c>
      <c r="W4287" t="s">
        <v>40</v>
      </c>
      <c r="X4287" t="s">
        <v>301</v>
      </c>
      <c r="Y4287" t="s">
        <v>202</v>
      </c>
      <c r="Z4287" t="s">
        <v>83</v>
      </c>
      <c r="AA4287" t="s">
        <v>58</v>
      </c>
      <c r="AB4287" t="s">
        <v>1373</v>
      </c>
      <c r="AC4287" t="s">
        <v>1572</v>
      </c>
      <c r="AD4287" t="s">
        <v>605</v>
      </c>
    </row>
    <row r="4288" spans="1:30" x14ac:dyDescent="0.3">
      <c r="A4288" t="s">
        <v>17769</v>
      </c>
      <c r="B4288" t="s">
        <v>17770</v>
      </c>
      <c r="C4288" s="1" t="str">
        <f t="shared" si="721"/>
        <v>21:0512</v>
      </c>
      <c r="D4288" s="1" t="str">
        <f t="shared" si="718"/>
        <v>21:0085</v>
      </c>
      <c r="E4288" t="s">
        <v>17771</v>
      </c>
      <c r="F4288" t="s">
        <v>17772</v>
      </c>
      <c r="H4288">
        <v>56.823651400000003</v>
      </c>
      <c r="I4288">
        <v>-100.4752285</v>
      </c>
      <c r="J4288" s="1" t="str">
        <f t="shared" si="719"/>
        <v>NGR lake sediment grab sample</v>
      </c>
      <c r="K4288" s="1" t="str">
        <f t="shared" si="720"/>
        <v>&lt;177 micron (NGR)</v>
      </c>
      <c r="L4288">
        <v>17</v>
      </c>
      <c r="M4288" t="s">
        <v>175</v>
      </c>
      <c r="N4288">
        <v>331</v>
      </c>
      <c r="O4288" t="s">
        <v>45</v>
      </c>
      <c r="P4288" t="s">
        <v>145</v>
      </c>
      <c r="Q4288" t="s">
        <v>68</v>
      </c>
      <c r="R4288" t="s">
        <v>377</v>
      </c>
      <c r="S4288" t="s">
        <v>119</v>
      </c>
      <c r="T4288" t="s">
        <v>40</v>
      </c>
      <c r="U4288" t="s">
        <v>2175</v>
      </c>
      <c r="V4288" t="s">
        <v>224</v>
      </c>
      <c r="W4288" t="s">
        <v>40</v>
      </c>
      <c r="X4288" t="s">
        <v>70</v>
      </c>
      <c r="Y4288" t="s">
        <v>95</v>
      </c>
      <c r="Z4288" t="s">
        <v>35</v>
      </c>
      <c r="AA4288" t="s">
        <v>58</v>
      </c>
      <c r="AB4288" t="s">
        <v>477</v>
      </c>
      <c r="AC4288" t="s">
        <v>884</v>
      </c>
      <c r="AD4288" t="s">
        <v>4615</v>
      </c>
    </row>
    <row r="4289" spans="1:30" hidden="1" x14ac:dyDescent="0.3">
      <c r="A4289" t="s">
        <v>17773</v>
      </c>
      <c r="B4289" t="s">
        <v>17774</v>
      </c>
      <c r="C4289" s="1" t="str">
        <f t="shared" si="721"/>
        <v>21:0512</v>
      </c>
      <c r="D4289" s="1" t="str">
        <f>HYPERLINK("http://geochem.nrcan.gc.ca/cdogs/content/svy/svy_e.htm", "")</f>
        <v/>
      </c>
      <c r="G4289" s="1" t="str">
        <f>HYPERLINK("http://geochem.nrcan.gc.ca/cdogs/content/cr_/cr_00056_e.htm", "56")</f>
        <v>56</v>
      </c>
      <c r="J4289" t="s">
        <v>161</v>
      </c>
      <c r="K4289" t="s">
        <v>162</v>
      </c>
      <c r="L4289">
        <v>17</v>
      </c>
      <c r="M4289" t="s">
        <v>163</v>
      </c>
      <c r="N4289">
        <v>332</v>
      </c>
      <c r="O4289" t="s">
        <v>61</v>
      </c>
      <c r="P4289" t="s">
        <v>257</v>
      </c>
      <c r="Q4289" t="s">
        <v>67</v>
      </c>
      <c r="R4289" t="s">
        <v>135</v>
      </c>
      <c r="S4289" t="s">
        <v>193</v>
      </c>
      <c r="T4289" t="s">
        <v>194</v>
      </c>
      <c r="U4289" t="s">
        <v>4030</v>
      </c>
      <c r="V4289" t="s">
        <v>2271</v>
      </c>
      <c r="W4289" t="s">
        <v>144</v>
      </c>
      <c r="X4289" t="s">
        <v>2164</v>
      </c>
      <c r="Y4289" t="s">
        <v>68</v>
      </c>
      <c r="Z4289" t="s">
        <v>423</v>
      </c>
      <c r="AA4289" t="s">
        <v>392</v>
      </c>
      <c r="AB4289" t="s">
        <v>968</v>
      </c>
      <c r="AC4289" t="s">
        <v>636</v>
      </c>
      <c r="AD4289" t="s">
        <v>2331</v>
      </c>
    </row>
    <row r="4290" spans="1:30" x14ac:dyDescent="0.3">
      <c r="A4290" t="s">
        <v>17775</v>
      </c>
      <c r="B4290" t="s">
        <v>17776</v>
      </c>
      <c r="C4290" s="1" t="str">
        <f t="shared" si="721"/>
        <v>21:0512</v>
      </c>
      <c r="D4290" s="1" t="str">
        <f t="shared" ref="D4290:D4302" si="722">HYPERLINK("http://geochem.nrcan.gc.ca/cdogs/content/svy/svy210085_e.htm", "21:0085")</f>
        <v>21:0085</v>
      </c>
      <c r="E4290" t="s">
        <v>17777</v>
      </c>
      <c r="F4290" t="s">
        <v>17778</v>
      </c>
      <c r="H4290">
        <v>56.8092398</v>
      </c>
      <c r="I4290">
        <v>-100.4254425</v>
      </c>
      <c r="J4290" s="1" t="str">
        <f t="shared" ref="J4290:J4302" si="723">HYPERLINK("http://geochem.nrcan.gc.ca/cdogs/content/kwd/kwd020027_e.htm", "NGR lake sediment grab sample")</f>
        <v>NGR lake sediment grab sample</v>
      </c>
      <c r="K4290" s="1" t="str">
        <f t="shared" ref="K4290:K4302" si="724">HYPERLINK("http://geochem.nrcan.gc.ca/cdogs/content/kwd/kwd080006_e.htm", "&lt;177 micron (NGR)")</f>
        <v>&lt;177 micron (NGR)</v>
      </c>
      <c r="L4290">
        <v>17</v>
      </c>
      <c r="M4290" t="s">
        <v>184</v>
      </c>
      <c r="N4290">
        <v>333</v>
      </c>
      <c r="O4290" t="s">
        <v>41</v>
      </c>
      <c r="P4290" t="s">
        <v>164</v>
      </c>
      <c r="Q4290" t="s">
        <v>92</v>
      </c>
      <c r="R4290" t="s">
        <v>164</v>
      </c>
      <c r="S4290" t="s">
        <v>153</v>
      </c>
      <c r="T4290" t="s">
        <v>40</v>
      </c>
      <c r="U4290" t="s">
        <v>1609</v>
      </c>
      <c r="V4290" t="s">
        <v>1103</v>
      </c>
      <c r="W4290" t="s">
        <v>40</v>
      </c>
      <c r="X4290" t="s">
        <v>70</v>
      </c>
      <c r="Y4290" t="s">
        <v>39</v>
      </c>
      <c r="Z4290" t="s">
        <v>35</v>
      </c>
      <c r="AA4290" t="s">
        <v>258</v>
      </c>
      <c r="AB4290" t="s">
        <v>120</v>
      </c>
      <c r="AC4290" t="s">
        <v>121</v>
      </c>
      <c r="AD4290" t="s">
        <v>2166</v>
      </c>
    </row>
    <row r="4291" spans="1:30" x14ac:dyDescent="0.3">
      <c r="A4291" t="s">
        <v>17779</v>
      </c>
      <c r="B4291" t="s">
        <v>17780</v>
      </c>
      <c r="C4291" s="1" t="str">
        <f t="shared" si="721"/>
        <v>21:0512</v>
      </c>
      <c r="D4291" s="1" t="str">
        <f t="shared" si="722"/>
        <v>21:0085</v>
      </c>
      <c r="E4291" t="s">
        <v>17781</v>
      </c>
      <c r="F4291" t="s">
        <v>17782</v>
      </c>
      <c r="H4291">
        <v>56.811811599999999</v>
      </c>
      <c r="I4291">
        <v>-100.39472929999999</v>
      </c>
      <c r="J4291" s="1" t="str">
        <f t="shared" si="723"/>
        <v>NGR lake sediment grab sample</v>
      </c>
      <c r="K4291" s="1" t="str">
        <f t="shared" si="724"/>
        <v>&lt;177 micron (NGR)</v>
      </c>
      <c r="L4291">
        <v>17</v>
      </c>
      <c r="M4291" t="s">
        <v>191</v>
      </c>
      <c r="N4291">
        <v>334</v>
      </c>
      <c r="O4291" t="s">
        <v>69</v>
      </c>
      <c r="P4291" t="s">
        <v>36</v>
      </c>
      <c r="Q4291" t="s">
        <v>92</v>
      </c>
      <c r="R4291" t="s">
        <v>169</v>
      </c>
      <c r="S4291" t="s">
        <v>79</v>
      </c>
      <c r="T4291" t="s">
        <v>40</v>
      </c>
      <c r="U4291" t="s">
        <v>12945</v>
      </c>
      <c r="V4291" t="s">
        <v>85</v>
      </c>
      <c r="W4291" t="s">
        <v>40</v>
      </c>
      <c r="X4291" t="s">
        <v>70</v>
      </c>
      <c r="Y4291" t="s">
        <v>95</v>
      </c>
      <c r="Z4291" t="s">
        <v>134</v>
      </c>
      <c r="AA4291" t="s">
        <v>58</v>
      </c>
      <c r="AB4291" t="s">
        <v>193</v>
      </c>
      <c r="AC4291" t="s">
        <v>2271</v>
      </c>
      <c r="AD4291" t="s">
        <v>6872</v>
      </c>
    </row>
    <row r="4292" spans="1:30" x14ac:dyDescent="0.3">
      <c r="A4292" t="s">
        <v>17783</v>
      </c>
      <c r="B4292" t="s">
        <v>17784</v>
      </c>
      <c r="C4292" s="1" t="str">
        <f t="shared" si="721"/>
        <v>21:0512</v>
      </c>
      <c r="D4292" s="1" t="str">
        <f t="shared" si="722"/>
        <v>21:0085</v>
      </c>
      <c r="E4292" t="s">
        <v>17785</v>
      </c>
      <c r="F4292" t="s">
        <v>17786</v>
      </c>
      <c r="H4292">
        <v>56.815095499999998</v>
      </c>
      <c r="I4292">
        <v>-100.36803519999999</v>
      </c>
      <c r="J4292" s="1" t="str">
        <f t="shared" si="723"/>
        <v>NGR lake sediment grab sample</v>
      </c>
      <c r="K4292" s="1" t="str">
        <f t="shared" si="724"/>
        <v>&lt;177 micron (NGR)</v>
      </c>
      <c r="L4292">
        <v>17</v>
      </c>
      <c r="M4292" t="s">
        <v>201</v>
      </c>
      <c r="N4292">
        <v>335</v>
      </c>
      <c r="O4292" t="s">
        <v>314</v>
      </c>
      <c r="P4292" t="s">
        <v>78</v>
      </c>
      <c r="Q4292" t="s">
        <v>68</v>
      </c>
      <c r="R4292" t="s">
        <v>134</v>
      </c>
      <c r="S4292" t="s">
        <v>202</v>
      </c>
      <c r="T4292" t="s">
        <v>40</v>
      </c>
      <c r="U4292" t="s">
        <v>1666</v>
      </c>
      <c r="V4292" t="s">
        <v>620</v>
      </c>
      <c r="W4292" t="s">
        <v>40</v>
      </c>
      <c r="X4292" t="s">
        <v>70</v>
      </c>
      <c r="Y4292" t="s">
        <v>39</v>
      </c>
      <c r="Z4292" t="s">
        <v>263</v>
      </c>
      <c r="AA4292" t="s">
        <v>258</v>
      </c>
      <c r="AB4292" t="s">
        <v>134</v>
      </c>
      <c r="AC4292" t="s">
        <v>213</v>
      </c>
      <c r="AD4292" t="s">
        <v>487</v>
      </c>
    </row>
    <row r="4293" spans="1:30" x14ac:dyDescent="0.3">
      <c r="A4293" t="s">
        <v>17787</v>
      </c>
      <c r="B4293" t="s">
        <v>17788</v>
      </c>
      <c r="C4293" s="1" t="str">
        <f t="shared" si="721"/>
        <v>21:0512</v>
      </c>
      <c r="D4293" s="1" t="str">
        <f t="shared" si="722"/>
        <v>21:0085</v>
      </c>
      <c r="E4293" t="s">
        <v>17789</v>
      </c>
      <c r="F4293" t="s">
        <v>17790</v>
      </c>
      <c r="H4293">
        <v>56.816125599999999</v>
      </c>
      <c r="I4293">
        <v>-100.3304768</v>
      </c>
      <c r="J4293" s="1" t="str">
        <f t="shared" si="723"/>
        <v>NGR lake sediment grab sample</v>
      </c>
      <c r="K4293" s="1" t="str">
        <f t="shared" si="724"/>
        <v>&lt;177 micron (NGR)</v>
      </c>
      <c r="L4293">
        <v>17</v>
      </c>
      <c r="M4293" t="s">
        <v>210</v>
      </c>
      <c r="N4293">
        <v>336</v>
      </c>
      <c r="O4293" t="s">
        <v>823</v>
      </c>
      <c r="P4293" t="s">
        <v>104</v>
      </c>
      <c r="Q4293" t="s">
        <v>37</v>
      </c>
      <c r="R4293" t="s">
        <v>232</v>
      </c>
      <c r="S4293" t="s">
        <v>79</v>
      </c>
      <c r="T4293" t="s">
        <v>40</v>
      </c>
      <c r="U4293" t="s">
        <v>3696</v>
      </c>
      <c r="V4293" t="s">
        <v>97</v>
      </c>
      <c r="W4293" t="s">
        <v>194</v>
      </c>
      <c r="X4293" t="s">
        <v>179</v>
      </c>
      <c r="Y4293" t="s">
        <v>95</v>
      </c>
      <c r="Z4293" t="s">
        <v>134</v>
      </c>
      <c r="AA4293" t="s">
        <v>44</v>
      </c>
      <c r="AB4293" t="s">
        <v>195</v>
      </c>
      <c r="AC4293" t="s">
        <v>293</v>
      </c>
      <c r="AD4293" t="s">
        <v>934</v>
      </c>
    </row>
    <row r="4294" spans="1:30" x14ac:dyDescent="0.3">
      <c r="A4294" t="s">
        <v>17791</v>
      </c>
      <c r="B4294" t="s">
        <v>17792</v>
      </c>
      <c r="C4294" s="1" t="str">
        <f t="shared" si="721"/>
        <v>21:0512</v>
      </c>
      <c r="D4294" s="1" t="str">
        <f t="shared" si="722"/>
        <v>21:0085</v>
      </c>
      <c r="E4294" t="s">
        <v>17793</v>
      </c>
      <c r="F4294" t="s">
        <v>17794</v>
      </c>
      <c r="H4294">
        <v>56.815722100000002</v>
      </c>
      <c r="I4294">
        <v>-100.2746341</v>
      </c>
      <c r="J4294" s="1" t="str">
        <f t="shared" si="723"/>
        <v>NGR lake sediment grab sample</v>
      </c>
      <c r="K4294" s="1" t="str">
        <f t="shared" si="724"/>
        <v>&lt;177 micron (NGR)</v>
      </c>
      <c r="L4294">
        <v>17</v>
      </c>
      <c r="M4294" t="s">
        <v>221</v>
      </c>
      <c r="N4294">
        <v>337</v>
      </c>
      <c r="O4294" t="s">
        <v>4002</v>
      </c>
      <c r="P4294" t="s">
        <v>477</v>
      </c>
      <c r="Q4294" t="s">
        <v>153</v>
      </c>
      <c r="R4294" t="s">
        <v>108</v>
      </c>
      <c r="S4294" t="s">
        <v>193</v>
      </c>
      <c r="T4294" t="s">
        <v>40</v>
      </c>
      <c r="U4294" t="s">
        <v>11964</v>
      </c>
      <c r="V4294" t="s">
        <v>461</v>
      </c>
      <c r="W4294" t="s">
        <v>40</v>
      </c>
      <c r="X4294" t="s">
        <v>70</v>
      </c>
      <c r="Y4294" t="s">
        <v>95</v>
      </c>
      <c r="Z4294" t="s">
        <v>337</v>
      </c>
      <c r="AA4294" t="s">
        <v>258</v>
      </c>
      <c r="AB4294" t="s">
        <v>372</v>
      </c>
      <c r="AC4294" t="s">
        <v>131</v>
      </c>
      <c r="AD4294" t="s">
        <v>11617</v>
      </c>
    </row>
    <row r="4295" spans="1:30" x14ac:dyDescent="0.3">
      <c r="A4295" t="s">
        <v>17795</v>
      </c>
      <c r="B4295" t="s">
        <v>17796</v>
      </c>
      <c r="C4295" s="1" t="str">
        <f t="shared" si="721"/>
        <v>21:0512</v>
      </c>
      <c r="D4295" s="1" t="str">
        <f t="shared" si="722"/>
        <v>21:0085</v>
      </c>
      <c r="E4295" t="s">
        <v>17797</v>
      </c>
      <c r="F4295" t="s">
        <v>17798</v>
      </c>
      <c r="H4295">
        <v>56.831891300000002</v>
      </c>
      <c r="I4295">
        <v>-100.22516520000001</v>
      </c>
      <c r="J4295" s="1" t="str">
        <f t="shared" si="723"/>
        <v>NGR lake sediment grab sample</v>
      </c>
      <c r="K4295" s="1" t="str">
        <f t="shared" si="724"/>
        <v>&lt;177 micron (NGR)</v>
      </c>
      <c r="L4295">
        <v>17</v>
      </c>
      <c r="M4295" t="s">
        <v>230</v>
      </c>
      <c r="N4295">
        <v>338</v>
      </c>
      <c r="O4295" t="s">
        <v>1139</v>
      </c>
      <c r="P4295" t="s">
        <v>145</v>
      </c>
      <c r="Q4295" t="s">
        <v>131</v>
      </c>
      <c r="R4295" t="s">
        <v>104</v>
      </c>
      <c r="S4295" t="s">
        <v>119</v>
      </c>
      <c r="T4295" t="s">
        <v>40</v>
      </c>
      <c r="U4295" t="s">
        <v>5685</v>
      </c>
      <c r="V4295" t="s">
        <v>1503</v>
      </c>
      <c r="W4295" t="s">
        <v>40</v>
      </c>
      <c r="X4295" t="s">
        <v>70</v>
      </c>
      <c r="Y4295" t="s">
        <v>95</v>
      </c>
      <c r="Z4295" t="s">
        <v>263</v>
      </c>
      <c r="AA4295" t="s">
        <v>58</v>
      </c>
      <c r="AB4295" t="s">
        <v>1517</v>
      </c>
      <c r="AC4295" t="s">
        <v>598</v>
      </c>
      <c r="AD4295" t="s">
        <v>2990</v>
      </c>
    </row>
    <row r="4296" spans="1:30" x14ac:dyDescent="0.3">
      <c r="A4296" t="s">
        <v>17799</v>
      </c>
      <c r="B4296" t="s">
        <v>17800</v>
      </c>
      <c r="C4296" s="1" t="str">
        <f t="shared" si="721"/>
        <v>21:0512</v>
      </c>
      <c r="D4296" s="1" t="str">
        <f t="shared" si="722"/>
        <v>21:0085</v>
      </c>
      <c r="E4296" t="s">
        <v>17801</v>
      </c>
      <c r="F4296" t="s">
        <v>17802</v>
      </c>
      <c r="H4296">
        <v>56.837783100000003</v>
      </c>
      <c r="I4296">
        <v>-100.1535296</v>
      </c>
      <c r="J4296" s="1" t="str">
        <f t="shared" si="723"/>
        <v>NGR lake sediment grab sample</v>
      </c>
      <c r="K4296" s="1" t="str">
        <f t="shared" si="724"/>
        <v>&lt;177 micron (NGR)</v>
      </c>
      <c r="L4296">
        <v>17</v>
      </c>
      <c r="M4296" t="s">
        <v>238</v>
      </c>
      <c r="N4296">
        <v>339</v>
      </c>
      <c r="O4296" t="s">
        <v>641</v>
      </c>
      <c r="P4296" t="s">
        <v>276</v>
      </c>
      <c r="Q4296" t="s">
        <v>153</v>
      </c>
      <c r="R4296" t="s">
        <v>78</v>
      </c>
      <c r="S4296" t="s">
        <v>202</v>
      </c>
      <c r="T4296" t="s">
        <v>40</v>
      </c>
      <c r="U4296" t="s">
        <v>1448</v>
      </c>
      <c r="V4296" t="s">
        <v>620</v>
      </c>
      <c r="W4296" t="s">
        <v>40</v>
      </c>
      <c r="X4296" t="s">
        <v>39</v>
      </c>
      <c r="Y4296" t="s">
        <v>95</v>
      </c>
      <c r="Z4296" t="s">
        <v>263</v>
      </c>
      <c r="AA4296" t="s">
        <v>135</v>
      </c>
      <c r="AB4296" t="s">
        <v>5854</v>
      </c>
      <c r="AC4296" t="s">
        <v>352</v>
      </c>
      <c r="AD4296" t="s">
        <v>13114</v>
      </c>
    </row>
    <row r="4297" spans="1:30" x14ac:dyDescent="0.3">
      <c r="A4297" t="s">
        <v>17803</v>
      </c>
      <c r="B4297" t="s">
        <v>17804</v>
      </c>
      <c r="C4297" s="1" t="str">
        <f t="shared" si="721"/>
        <v>21:0512</v>
      </c>
      <c r="D4297" s="1" t="str">
        <f t="shared" si="722"/>
        <v>21:0085</v>
      </c>
      <c r="E4297" t="s">
        <v>17805</v>
      </c>
      <c r="F4297" t="s">
        <v>17806</v>
      </c>
      <c r="H4297">
        <v>56.8552471</v>
      </c>
      <c r="I4297">
        <v>-100.1141519</v>
      </c>
      <c r="J4297" s="1" t="str">
        <f t="shared" si="723"/>
        <v>NGR lake sediment grab sample</v>
      </c>
      <c r="K4297" s="1" t="str">
        <f t="shared" si="724"/>
        <v>&lt;177 micron (NGR)</v>
      </c>
      <c r="L4297">
        <v>17</v>
      </c>
      <c r="M4297" t="s">
        <v>246</v>
      </c>
      <c r="N4297">
        <v>340</v>
      </c>
      <c r="O4297" t="s">
        <v>177</v>
      </c>
      <c r="P4297" t="s">
        <v>192</v>
      </c>
      <c r="Q4297" t="s">
        <v>131</v>
      </c>
      <c r="R4297" t="s">
        <v>232</v>
      </c>
      <c r="S4297" t="s">
        <v>202</v>
      </c>
      <c r="T4297" t="s">
        <v>40</v>
      </c>
      <c r="U4297" t="s">
        <v>354</v>
      </c>
      <c r="V4297" t="s">
        <v>947</v>
      </c>
      <c r="W4297" t="s">
        <v>40</v>
      </c>
      <c r="X4297" t="s">
        <v>179</v>
      </c>
      <c r="Y4297" t="s">
        <v>95</v>
      </c>
      <c r="Z4297" t="s">
        <v>204</v>
      </c>
      <c r="AA4297" t="s">
        <v>258</v>
      </c>
      <c r="AB4297" t="s">
        <v>559</v>
      </c>
      <c r="AC4297" t="s">
        <v>213</v>
      </c>
      <c r="AD4297" t="s">
        <v>1313</v>
      </c>
    </row>
    <row r="4298" spans="1:30" x14ac:dyDescent="0.3">
      <c r="A4298" t="s">
        <v>17807</v>
      </c>
      <c r="B4298" t="s">
        <v>17808</v>
      </c>
      <c r="C4298" s="1" t="str">
        <f t="shared" si="721"/>
        <v>21:0512</v>
      </c>
      <c r="D4298" s="1" t="str">
        <f t="shared" si="722"/>
        <v>21:0085</v>
      </c>
      <c r="E4298" t="s">
        <v>17809</v>
      </c>
      <c r="F4298" t="s">
        <v>17810</v>
      </c>
      <c r="H4298">
        <v>56.8585463</v>
      </c>
      <c r="I4298">
        <v>-100.13489850000001</v>
      </c>
      <c r="J4298" s="1" t="str">
        <f t="shared" si="723"/>
        <v>NGR lake sediment grab sample</v>
      </c>
      <c r="K4298" s="1" t="str">
        <f t="shared" si="724"/>
        <v>&lt;177 micron (NGR)</v>
      </c>
      <c r="L4298">
        <v>18</v>
      </c>
      <c r="M4298" t="s">
        <v>34</v>
      </c>
      <c r="N4298">
        <v>341</v>
      </c>
      <c r="O4298" t="s">
        <v>3754</v>
      </c>
      <c r="P4298" t="s">
        <v>134</v>
      </c>
      <c r="Q4298" t="s">
        <v>79</v>
      </c>
      <c r="R4298" t="s">
        <v>66</v>
      </c>
      <c r="S4298" t="s">
        <v>176</v>
      </c>
      <c r="T4298" t="s">
        <v>40</v>
      </c>
      <c r="U4298" t="s">
        <v>4976</v>
      </c>
      <c r="V4298" t="s">
        <v>705</v>
      </c>
      <c r="W4298" t="s">
        <v>40</v>
      </c>
      <c r="X4298" t="s">
        <v>39</v>
      </c>
      <c r="Y4298" t="s">
        <v>95</v>
      </c>
      <c r="Z4298" t="s">
        <v>135</v>
      </c>
      <c r="AA4298" t="s">
        <v>258</v>
      </c>
      <c r="AB4298" t="s">
        <v>338</v>
      </c>
      <c r="AC4298" t="s">
        <v>339</v>
      </c>
      <c r="AD4298" t="s">
        <v>4132</v>
      </c>
    </row>
    <row r="4299" spans="1:30" x14ac:dyDescent="0.3">
      <c r="A4299" t="s">
        <v>17811</v>
      </c>
      <c r="B4299" t="s">
        <v>17812</v>
      </c>
      <c r="C4299" s="1" t="str">
        <f t="shared" si="721"/>
        <v>21:0512</v>
      </c>
      <c r="D4299" s="1" t="str">
        <f t="shared" si="722"/>
        <v>21:0085</v>
      </c>
      <c r="E4299" t="s">
        <v>17809</v>
      </c>
      <c r="F4299" t="s">
        <v>17813</v>
      </c>
      <c r="H4299">
        <v>56.8585463</v>
      </c>
      <c r="I4299">
        <v>-100.13489850000001</v>
      </c>
      <c r="J4299" s="1" t="str">
        <f t="shared" si="723"/>
        <v>NGR lake sediment grab sample</v>
      </c>
      <c r="K4299" s="1" t="str">
        <f t="shared" si="724"/>
        <v>&lt;177 micron (NGR)</v>
      </c>
      <c r="L4299">
        <v>18</v>
      </c>
      <c r="M4299" t="s">
        <v>65</v>
      </c>
      <c r="N4299">
        <v>342</v>
      </c>
      <c r="O4299" t="s">
        <v>3754</v>
      </c>
      <c r="P4299" t="s">
        <v>247</v>
      </c>
      <c r="Q4299" t="s">
        <v>153</v>
      </c>
      <c r="R4299" t="s">
        <v>571</v>
      </c>
      <c r="S4299" t="s">
        <v>176</v>
      </c>
      <c r="T4299" t="s">
        <v>40</v>
      </c>
      <c r="U4299" t="s">
        <v>934</v>
      </c>
      <c r="V4299" t="s">
        <v>598</v>
      </c>
      <c r="W4299" t="s">
        <v>40</v>
      </c>
      <c r="X4299" t="s">
        <v>70</v>
      </c>
      <c r="Y4299" t="s">
        <v>95</v>
      </c>
      <c r="Z4299" t="s">
        <v>135</v>
      </c>
      <c r="AA4299" t="s">
        <v>258</v>
      </c>
      <c r="AB4299" t="s">
        <v>777</v>
      </c>
      <c r="AC4299" t="s">
        <v>121</v>
      </c>
      <c r="AD4299" t="s">
        <v>13114</v>
      </c>
    </row>
    <row r="4300" spans="1:30" x14ac:dyDescent="0.3">
      <c r="A4300" t="s">
        <v>17814</v>
      </c>
      <c r="B4300" t="s">
        <v>17815</v>
      </c>
      <c r="C4300" s="1" t="str">
        <f t="shared" si="721"/>
        <v>21:0512</v>
      </c>
      <c r="D4300" s="1" t="str">
        <f t="shared" si="722"/>
        <v>21:0085</v>
      </c>
      <c r="E4300" t="s">
        <v>17809</v>
      </c>
      <c r="F4300" t="s">
        <v>17816</v>
      </c>
      <c r="H4300">
        <v>56.8585463</v>
      </c>
      <c r="I4300">
        <v>-100.13489850000001</v>
      </c>
      <c r="J4300" s="1" t="str">
        <f t="shared" si="723"/>
        <v>NGR lake sediment grab sample</v>
      </c>
      <c r="K4300" s="1" t="str">
        <f t="shared" si="724"/>
        <v>&lt;177 micron (NGR)</v>
      </c>
      <c r="L4300">
        <v>18</v>
      </c>
      <c r="M4300" t="s">
        <v>52</v>
      </c>
      <c r="N4300">
        <v>343</v>
      </c>
      <c r="O4300" t="s">
        <v>5778</v>
      </c>
      <c r="P4300" t="s">
        <v>247</v>
      </c>
      <c r="Q4300" t="s">
        <v>202</v>
      </c>
      <c r="R4300" t="s">
        <v>66</v>
      </c>
      <c r="S4300" t="s">
        <v>176</v>
      </c>
      <c r="T4300" t="s">
        <v>40</v>
      </c>
      <c r="U4300" t="s">
        <v>2504</v>
      </c>
      <c r="V4300" t="s">
        <v>598</v>
      </c>
      <c r="W4300" t="s">
        <v>40</v>
      </c>
      <c r="X4300" t="s">
        <v>39</v>
      </c>
      <c r="Y4300" t="s">
        <v>95</v>
      </c>
      <c r="Z4300" t="s">
        <v>135</v>
      </c>
      <c r="AA4300" t="s">
        <v>258</v>
      </c>
      <c r="AB4300" t="s">
        <v>1090</v>
      </c>
      <c r="AC4300" t="s">
        <v>818</v>
      </c>
      <c r="AD4300" t="s">
        <v>5111</v>
      </c>
    </row>
    <row r="4301" spans="1:30" x14ac:dyDescent="0.3">
      <c r="A4301" t="s">
        <v>17817</v>
      </c>
      <c r="B4301" t="s">
        <v>17818</v>
      </c>
      <c r="C4301" s="1" t="str">
        <f t="shared" si="721"/>
        <v>21:0512</v>
      </c>
      <c r="D4301" s="1" t="str">
        <f t="shared" si="722"/>
        <v>21:0085</v>
      </c>
      <c r="E4301" t="s">
        <v>17819</v>
      </c>
      <c r="F4301" t="s">
        <v>17820</v>
      </c>
      <c r="H4301">
        <v>56.861758700000003</v>
      </c>
      <c r="I4301">
        <v>-100.082739</v>
      </c>
      <c r="J4301" s="1" t="str">
        <f t="shared" si="723"/>
        <v>NGR lake sediment grab sample</v>
      </c>
      <c r="K4301" s="1" t="str">
        <f t="shared" si="724"/>
        <v>&lt;177 micron (NGR)</v>
      </c>
      <c r="L4301">
        <v>18</v>
      </c>
      <c r="M4301" t="s">
        <v>76</v>
      </c>
      <c r="N4301">
        <v>344</v>
      </c>
      <c r="O4301" t="s">
        <v>665</v>
      </c>
      <c r="P4301" t="s">
        <v>232</v>
      </c>
      <c r="Q4301" t="s">
        <v>92</v>
      </c>
      <c r="R4301" t="s">
        <v>276</v>
      </c>
      <c r="S4301" t="s">
        <v>202</v>
      </c>
      <c r="T4301" t="s">
        <v>40</v>
      </c>
      <c r="U4301" t="s">
        <v>6425</v>
      </c>
      <c r="V4301" t="s">
        <v>620</v>
      </c>
      <c r="W4301" t="s">
        <v>40</v>
      </c>
      <c r="X4301" t="s">
        <v>70</v>
      </c>
      <c r="Y4301" t="s">
        <v>95</v>
      </c>
      <c r="Z4301" t="s">
        <v>263</v>
      </c>
      <c r="AA4301" t="s">
        <v>58</v>
      </c>
      <c r="AB4301" t="s">
        <v>46</v>
      </c>
      <c r="AC4301" t="s">
        <v>339</v>
      </c>
      <c r="AD4301" t="s">
        <v>8957</v>
      </c>
    </row>
    <row r="4302" spans="1:30" x14ac:dyDescent="0.3">
      <c r="A4302" t="s">
        <v>17821</v>
      </c>
      <c r="B4302" t="s">
        <v>17822</v>
      </c>
      <c r="C4302" s="1" t="str">
        <f t="shared" si="721"/>
        <v>21:0512</v>
      </c>
      <c r="D4302" s="1" t="str">
        <f t="shared" si="722"/>
        <v>21:0085</v>
      </c>
      <c r="E4302" t="s">
        <v>17823</v>
      </c>
      <c r="F4302" t="s">
        <v>17824</v>
      </c>
      <c r="H4302">
        <v>56.870581899999998</v>
      </c>
      <c r="I4302">
        <v>-100.11031010000001</v>
      </c>
      <c r="J4302" s="1" t="str">
        <f t="shared" si="723"/>
        <v>NGR lake sediment grab sample</v>
      </c>
      <c r="K4302" s="1" t="str">
        <f t="shared" si="724"/>
        <v>&lt;177 micron (NGR)</v>
      </c>
      <c r="L4302">
        <v>18</v>
      </c>
      <c r="M4302" t="s">
        <v>91</v>
      </c>
      <c r="N4302">
        <v>345</v>
      </c>
      <c r="O4302" t="s">
        <v>823</v>
      </c>
      <c r="P4302" t="s">
        <v>35</v>
      </c>
      <c r="Q4302" t="s">
        <v>153</v>
      </c>
      <c r="R4302" t="s">
        <v>247</v>
      </c>
      <c r="S4302" t="s">
        <v>119</v>
      </c>
      <c r="T4302" t="s">
        <v>40</v>
      </c>
      <c r="U4302" t="s">
        <v>6425</v>
      </c>
      <c r="V4302" t="s">
        <v>1503</v>
      </c>
      <c r="W4302" t="s">
        <v>40</v>
      </c>
      <c r="X4302" t="s">
        <v>70</v>
      </c>
      <c r="Y4302" t="s">
        <v>55</v>
      </c>
      <c r="Z4302" t="s">
        <v>263</v>
      </c>
      <c r="AA4302" t="s">
        <v>58</v>
      </c>
      <c r="AB4302" t="s">
        <v>1733</v>
      </c>
      <c r="AC4302" t="s">
        <v>1181</v>
      </c>
      <c r="AD4302" t="s">
        <v>4132</v>
      </c>
    </row>
    <row r="4303" spans="1:30" hidden="1" x14ac:dyDescent="0.3">
      <c r="A4303" t="s">
        <v>17825</v>
      </c>
      <c r="B4303" t="s">
        <v>17826</v>
      </c>
      <c r="C4303" s="1" t="str">
        <f t="shared" si="721"/>
        <v>21:0512</v>
      </c>
      <c r="D4303" s="1" t="str">
        <f>HYPERLINK("http://geochem.nrcan.gc.ca/cdogs/content/svy/svy_e.htm", "")</f>
        <v/>
      </c>
      <c r="G4303" s="1" t="str">
        <f>HYPERLINK("http://geochem.nrcan.gc.ca/cdogs/content/cr_/cr_00056_e.htm", "56")</f>
        <v>56</v>
      </c>
      <c r="J4303" t="s">
        <v>161</v>
      </c>
      <c r="K4303" t="s">
        <v>162</v>
      </c>
      <c r="L4303">
        <v>18</v>
      </c>
      <c r="M4303" t="s">
        <v>163</v>
      </c>
      <c r="N4303">
        <v>346</v>
      </c>
      <c r="O4303" t="s">
        <v>544</v>
      </c>
      <c r="P4303" t="s">
        <v>69</v>
      </c>
      <c r="Q4303" t="s">
        <v>67</v>
      </c>
      <c r="R4303" t="s">
        <v>255</v>
      </c>
      <c r="S4303" t="s">
        <v>185</v>
      </c>
      <c r="T4303" t="s">
        <v>40</v>
      </c>
      <c r="U4303" t="s">
        <v>1236</v>
      </c>
      <c r="V4303" t="s">
        <v>3340</v>
      </c>
      <c r="W4303" t="s">
        <v>144</v>
      </c>
      <c r="X4303" t="s">
        <v>145</v>
      </c>
      <c r="Y4303" t="s">
        <v>68</v>
      </c>
      <c r="Z4303" t="s">
        <v>214</v>
      </c>
      <c r="AA4303" t="s">
        <v>392</v>
      </c>
      <c r="AB4303" t="s">
        <v>38</v>
      </c>
      <c r="AC4303" t="s">
        <v>1517</v>
      </c>
      <c r="AD4303" t="s">
        <v>6872</v>
      </c>
    </row>
    <row r="4304" spans="1:30" x14ac:dyDescent="0.3">
      <c r="A4304" t="s">
        <v>17827</v>
      </c>
      <c r="B4304" t="s">
        <v>17828</v>
      </c>
      <c r="C4304" s="1" t="str">
        <f t="shared" si="721"/>
        <v>21:0512</v>
      </c>
      <c r="D4304" s="1" t="str">
        <f t="shared" ref="D4304:D4326" si="725">HYPERLINK("http://geochem.nrcan.gc.ca/cdogs/content/svy/svy210085_e.htm", "21:0085")</f>
        <v>21:0085</v>
      </c>
      <c r="E4304" t="s">
        <v>17829</v>
      </c>
      <c r="F4304" t="s">
        <v>17830</v>
      </c>
      <c r="H4304">
        <v>56.887279700000001</v>
      </c>
      <c r="I4304">
        <v>-100.13478569999999</v>
      </c>
      <c r="J4304" s="1" t="str">
        <f t="shared" ref="J4304:J4326" si="726">HYPERLINK("http://geochem.nrcan.gc.ca/cdogs/content/kwd/kwd020027_e.htm", "NGR lake sediment grab sample")</f>
        <v>NGR lake sediment grab sample</v>
      </c>
      <c r="K4304" s="1" t="str">
        <f t="shared" ref="K4304:K4326" si="727">HYPERLINK("http://geochem.nrcan.gc.ca/cdogs/content/kwd/kwd080006_e.htm", "&lt;177 micron (NGR)")</f>
        <v>&lt;177 micron (NGR)</v>
      </c>
      <c r="L4304">
        <v>18</v>
      </c>
      <c r="M4304" t="s">
        <v>102</v>
      </c>
      <c r="N4304">
        <v>347</v>
      </c>
      <c r="O4304" t="s">
        <v>471</v>
      </c>
      <c r="P4304" t="s">
        <v>329</v>
      </c>
      <c r="Q4304" t="s">
        <v>176</v>
      </c>
      <c r="R4304" t="s">
        <v>571</v>
      </c>
      <c r="S4304" t="s">
        <v>130</v>
      </c>
      <c r="T4304" t="s">
        <v>40</v>
      </c>
      <c r="U4304" t="s">
        <v>9731</v>
      </c>
      <c r="V4304" t="s">
        <v>598</v>
      </c>
      <c r="W4304" t="s">
        <v>40</v>
      </c>
      <c r="X4304" t="s">
        <v>484</v>
      </c>
      <c r="Y4304" t="s">
        <v>95</v>
      </c>
      <c r="Z4304" t="s">
        <v>337</v>
      </c>
      <c r="AA4304" t="s">
        <v>135</v>
      </c>
      <c r="AB4304" t="s">
        <v>68</v>
      </c>
      <c r="AC4304" t="s">
        <v>352</v>
      </c>
      <c r="AD4304" t="s">
        <v>10423</v>
      </c>
    </row>
    <row r="4305" spans="1:30" x14ac:dyDescent="0.3">
      <c r="A4305" t="s">
        <v>17831</v>
      </c>
      <c r="B4305" t="s">
        <v>17832</v>
      </c>
      <c r="C4305" s="1" t="str">
        <f t="shared" si="721"/>
        <v>21:0512</v>
      </c>
      <c r="D4305" s="1" t="str">
        <f t="shared" si="725"/>
        <v>21:0085</v>
      </c>
      <c r="E4305" t="s">
        <v>17833</v>
      </c>
      <c r="F4305" t="s">
        <v>17834</v>
      </c>
      <c r="H4305">
        <v>56.892556900000002</v>
      </c>
      <c r="I4305">
        <v>-100.1002598</v>
      </c>
      <c r="J4305" s="1" t="str">
        <f t="shared" si="726"/>
        <v>NGR lake sediment grab sample</v>
      </c>
      <c r="K4305" s="1" t="str">
        <f t="shared" si="727"/>
        <v>&lt;177 micron (NGR)</v>
      </c>
      <c r="L4305">
        <v>18</v>
      </c>
      <c r="M4305" t="s">
        <v>113</v>
      </c>
      <c r="N4305">
        <v>348</v>
      </c>
      <c r="O4305" t="s">
        <v>151</v>
      </c>
      <c r="P4305" t="s">
        <v>247</v>
      </c>
      <c r="Q4305" t="s">
        <v>136</v>
      </c>
      <c r="R4305" t="s">
        <v>256</v>
      </c>
      <c r="S4305" t="s">
        <v>79</v>
      </c>
      <c r="T4305" t="s">
        <v>40</v>
      </c>
      <c r="U4305" t="s">
        <v>80</v>
      </c>
      <c r="V4305" t="s">
        <v>351</v>
      </c>
      <c r="W4305" t="s">
        <v>117</v>
      </c>
      <c r="X4305" t="s">
        <v>179</v>
      </c>
      <c r="Y4305" t="s">
        <v>55</v>
      </c>
      <c r="Z4305" t="s">
        <v>164</v>
      </c>
      <c r="AA4305" t="s">
        <v>314</v>
      </c>
      <c r="AB4305" t="s">
        <v>8655</v>
      </c>
      <c r="AC4305" t="s">
        <v>583</v>
      </c>
      <c r="AD4305" t="s">
        <v>308</v>
      </c>
    </row>
    <row r="4306" spans="1:30" x14ac:dyDescent="0.3">
      <c r="A4306" t="s">
        <v>17835</v>
      </c>
      <c r="B4306" t="s">
        <v>17836</v>
      </c>
      <c r="C4306" s="1" t="str">
        <f t="shared" si="721"/>
        <v>21:0512</v>
      </c>
      <c r="D4306" s="1" t="str">
        <f t="shared" si="725"/>
        <v>21:0085</v>
      </c>
      <c r="E4306" t="s">
        <v>17837</v>
      </c>
      <c r="F4306" t="s">
        <v>17838</v>
      </c>
      <c r="H4306">
        <v>56.893110900000003</v>
      </c>
      <c r="I4306">
        <v>-100.06220810000001</v>
      </c>
      <c r="J4306" s="1" t="str">
        <f t="shared" si="726"/>
        <v>NGR lake sediment grab sample</v>
      </c>
      <c r="K4306" s="1" t="str">
        <f t="shared" si="727"/>
        <v>&lt;177 micron (NGR)</v>
      </c>
      <c r="L4306">
        <v>18</v>
      </c>
      <c r="M4306" t="s">
        <v>127</v>
      </c>
      <c r="N4306">
        <v>349</v>
      </c>
      <c r="O4306" t="s">
        <v>1167</v>
      </c>
      <c r="P4306" t="s">
        <v>192</v>
      </c>
      <c r="Q4306" t="s">
        <v>37</v>
      </c>
      <c r="R4306" t="s">
        <v>67</v>
      </c>
      <c r="S4306" t="s">
        <v>92</v>
      </c>
      <c r="T4306" t="s">
        <v>40</v>
      </c>
      <c r="U4306" t="s">
        <v>1801</v>
      </c>
      <c r="V4306" t="s">
        <v>167</v>
      </c>
      <c r="W4306" t="s">
        <v>117</v>
      </c>
      <c r="X4306" t="s">
        <v>179</v>
      </c>
      <c r="Y4306" t="s">
        <v>95</v>
      </c>
      <c r="Z4306" t="s">
        <v>134</v>
      </c>
      <c r="AA4306" t="s">
        <v>314</v>
      </c>
      <c r="AB4306" t="s">
        <v>1842</v>
      </c>
      <c r="AC4306" t="s">
        <v>484</v>
      </c>
      <c r="AD4306" t="s">
        <v>1412</v>
      </c>
    </row>
    <row r="4307" spans="1:30" x14ac:dyDescent="0.3">
      <c r="A4307" t="s">
        <v>17839</v>
      </c>
      <c r="B4307" t="s">
        <v>17840</v>
      </c>
      <c r="C4307" s="1" t="str">
        <f t="shared" si="721"/>
        <v>21:0512</v>
      </c>
      <c r="D4307" s="1" t="str">
        <f t="shared" si="725"/>
        <v>21:0085</v>
      </c>
      <c r="E4307" t="s">
        <v>17841</v>
      </c>
      <c r="F4307" t="s">
        <v>17842</v>
      </c>
      <c r="H4307">
        <v>56.893944900000001</v>
      </c>
      <c r="I4307">
        <v>-100.01152279999999</v>
      </c>
      <c r="J4307" s="1" t="str">
        <f t="shared" si="726"/>
        <v>NGR lake sediment grab sample</v>
      </c>
      <c r="K4307" s="1" t="str">
        <f t="shared" si="727"/>
        <v>&lt;177 micron (NGR)</v>
      </c>
      <c r="L4307">
        <v>18</v>
      </c>
      <c r="M4307" t="s">
        <v>142</v>
      </c>
      <c r="N4307">
        <v>350</v>
      </c>
      <c r="O4307" t="s">
        <v>359</v>
      </c>
      <c r="P4307" t="s">
        <v>192</v>
      </c>
      <c r="Q4307" t="s">
        <v>55</v>
      </c>
      <c r="R4307" t="s">
        <v>119</v>
      </c>
      <c r="S4307" t="s">
        <v>68</v>
      </c>
      <c r="T4307" t="s">
        <v>40</v>
      </c>
      <c r="U4307" t="s">
        <v>216</v>
      </c>
      <c r="V4307" t="s">
        <v>94</v>
      </c>
      <c r="W4307" t="s">
        <v>40</v>
      </c>
      <c r="X4307" t="s">
        <v>43</v>
      </c>
      <c r="Y4307" t="s">
        <v>95</v>
      </c>
      <c r="Z4307" t="s">
        <v>2369</v>
      </c>
      <c r="AA4307" t="s">
        <v>58</v>
      </c>
      <c r="AB4307" t="s">
        <v>15104</v>
      </c>
      <c r="AC4307" t="s">
        <v>106</v>
      </c>
      <c r="AD4307" t="s">
        <v>71</v>
      </c>
    </row>
    <row r="4308" spans="1:30" x14ac:dyDescent="0.3">
      <c r="A4308" t="s">
        <v>17843</v>
      </c>
      <c r="B4308" t="s">
        <v>17844</v>
      </c>
      <c r="C4308" s="1" t="str">
        <f t="shared" si="721"/>
        <v>21:0512</v>
      </c>
      <c r="D4308" s="1" t="str">
        <f t="shared" si="725"/>
        <v>21:0085</v>
      </c>
      <c r="E4308" t="s">
        <v>17845</v>
      </c>
      <c r="F4308" t="s">
        <v>17846</v>
      </c>
      <c r="H4308">
        <v>56.845536000000003</v>
      </c>
      <c r="I4308">
        <v>-100.0139528</v>
      </c>
      <c r="J4308" s="1" t="str">
        <f t="shared" si="726"/>
        <v>NGR lake sediment grab sample</v>
      </c>
      <c r="K4308" s="1" t="str">
        <f t="shared" si="727"/>
        <v>&lt;177 micron (NGR)</v>
      </c>
      <c r="L4308">
        <v>18</v>
      </c>
      <c r="M4308" t="s">
        <v>150</v>
      </c>
      <c r="N4308">
        <v>351</v>
      </c>
      <c r="O4308" t="s">
        <v>258</v>
      </c>
      <c r="P4308" t="s">
        <v>128</v>
      </c>
      <c r="Q4308" t="s">
        <v>136</v>
      </c>
      <c r="R4308" t="s">
        <v>377</v>
      </c>
      <c r="S4308" t="s">
        <v>79</v>
      </c>
      <c r="T4308" t="s">
        <v>40</v>
      </c>
      <c r="U4308" t="s">
        <v>3965</v>
      </c>
      <c r="V4308" t="s">
        <v>39</v>
      </c>
      <c r="W4308" t="s">
        <v>40</v>
      </c>
      <c r="X4308" t="s">
        <v>179</v>
      </c>
      <c r="Y4308" t="s">
        <v>39</v>
      </c>
      <c r="Z4308" t="s">
        <v>35</v>
      </c>
      <c r="AA4308" t="s">
        <v>44</v>
      </c>
      <c r="AB4308" t="s">
        <v>2036</v>
      </c>
      <c r="AC4308" t="s">
        <v>1343</v>
      </c>
      <c r="AD4308" t="s">
        <v>1384</v>
      </c>
    </row>
    <row r="4309" spans="1:30" x14ac:dyDescent="0.3">
      <c r="A4309" t="s">
        <v>17847</v>
      </c>
      <c r="B4309" t="s">
        <v>17848</v>
      </c>
      <c r="C4309" s="1" t="str">
        <f t="shared" si="721"/>
        <v>21:0512</v>
      </c>
      <c r="D4309" s="1" t="str">
        <f t="shared" si="725"/>
        <v>21:0085</v>
      </c>
      <c r="E4309" t="s">
        <v>17849</v>
      </c>
      <c r="F4309" t="s">
        <v>17850</v>
      </c>
      <c r="H4309">
        <v>56.842195699999998</v>
      </c>
      <c r="I4309">
        <v>-100.05912429999999</v>
      </c>
      <c r="J4309" s="1" t="str">
        <f t="shared" si="726"/>
        <v>NGR lake sediment grab sample</v>
      </c>
      <c r="K4309" s="1" t="str">
        <f t="shared" si="727"/>
        <v>&lt;177 micron (NGR)</v>
      </c>
      <c r="L4309">
        <v>18</v>
      </c>
      <c r="M4309" t="s">
        <v>175</v>
      </c>
      <c r="N4309">
        <v>352</v>
      </c>
      <c r="O4309" t="s">
        <v>151</v>
      </c>
      <c r="P4309" t="s">
        <v>232</v>
      </c>
      <c r="Q4309" t="s">
        <v>136</v>
      </c>
      <c r="R4309" t="s">
        <v>164</v>
      </c>
      <c r="S4309" t="s">
        <v>202</v>
      </c>
      <c r="T4309" t="s">
        <v>40</v>
      </c>
      <c r="U4309" t="s">
        <v>2225</v>
      </c>
      <c r="V4309" t="s">
        <v>351</v>
      </c>
      <c r="W4309" t="s">
        <v>194</v>
      </c>
      <c r="X4309" t="s">
        <v>43</v>
      </c>
      <c r="Y4309" t="s">
        <v>39</v>
      </c>
      <c r="Z4309" t="s">
        <v>134</v>
      </c>
      <c r="AA4309" t="s">
        <v>58</v>
      </c>
      <c r="AB4309" t="s">
        <v>4726</v>
      </c>
      <c r="AC4309" t="s">
        <v>213</v>
      </c>
      <c r="AD4309" t="s">
        <v>1236</v>
      </c>
    </row>
    <row r="4310" spans="1:30" x14ac:dyDescent="0.3">
      <c r="A4310" t="s">
        <v>17851</v>
      </c>
      <c r="B4310" t="s">
        <v>17852</v>
      </c>
      <c r="C4310" s="1" t="str">
        <f t="shared" si="721"/>
        <v>21:0512</v>
      </c>
      <c r="D4310" s="1" t="str">
        <f t="shared" si="725"/>
        <v>21:0085</v>
      </c>
      <c r="E4310" t="s">
        <v>17853</v>
      </c>
      <c r="F4310" t="s">
        <v>17854</v>
      </c>
      <c r="H4310">
        <v>56.829714000000003</v>
      </c>
      <c r="I4310">
        <v>-100.02720840000001</v>
      </c>
      <c r="J4310" s="1" t="str">
        <f t="shared" si="726"/>
        <v>NGR lake sediment grab sample</v>
      </c>
      <c r="K4310" s="1" t="str">
        <f t="shared" si="727"/>
        <v>&lt;177 micron (NGR)</v>
      </c>
      <c r="L4310">
        <v>18</v>
      </c>
      <c r="M4310" t="s">
        <v>184</v>
      </c>
      <c r="N4310">
        <v>353</v>
      </c>
      <c r="O4310" t="s">
        <v>314</v>
      </c>
      <c r="P4310" t="s">
        <v>134</v>
      </c>
      <c r="Q4310" t="s">
        <v>79</v>
      </c>
      <c r="R4310" t="s">
        <v>571</v>
      </c>
      <c r="S4310" t="s">
        <v>185</v>
      </c>
      <c r="T4310" t="s">
        <v>40</v>
      </c>
      <c r="U4310" t="s">
        <v>900</v>
      </c>
      <c r="V4310" t="s">
        <v>598</v>
      </c>
      <c r="W4310" t="s">
        <v>40</v>
      </c>
      <c r="X4310" t="s">
        <v>70</v>
      </c>
      <c r="Y4310" t="s">
        <v>95</v>
      </c>
      <c r="Z4310" t="s">
        <v>135</v>
      </c>
      <c r="AA4310" t="s">
        <v>214</v>
      </c>
      <c r="AB4310" t="s">
        <v>145</v>
      </c>
      <c r="AC4310" t="s">
        <v>1547</v>
      </c>
      <c r="AD4310" t="s">
        <v>8957</v>
      </c>
    </row>
    <row r="4311" spans="1:30" x14ac:dyDescent="0.3">
      <c r="A4311" t="s">
        <v>17855</v>
      </c>
      <c r="B4311" t="s">
        <v>17856</v>
      </c>
      <c r="C4311" s="1" t="str">
        <f t="shared" si="721"/>
        <v>21:0512</v>
      </c>
      <c r="D4311" s="1" t="str">
        <f t="shared" si="725"/>
        <v>21:0085</v>
      </c>
      <c r="E4311" t="s">
        <v>17857</v>
      </c>
      <c r="F4311" t="s">
        <v>17858</v>
      </c>
      <c r="H4311">
        <v>56.821933600000001</v>
      </c>
      <c r="I4311">
        <v>-100.046673</v>
      </c>
      <c r="J4311" s="1" t="str">
        <f t="shared" si="726"/>
        <v>NGR lake sediment grab sample</v>
      </c>
      <c r="K4311" s="1" t="str">
        <f t="shared" si="727"/>
        <v>&lt;177 micron (NGR)</v>
      </c>
      <c r="L4311">
        <v>18</v>
      </c>
      <c r="M4311" t="s">
        <v>191</v>
      </c>
      <c r="N4311">
        <v>354</v>
      </c>
      <c r="O4311" t="s">
        <v>1665</v>
      </c>
      <c r="P4311" t="s">
        <v>78</v>
      </c>
      <c r="Q4311" t="s">
        <v>79</v>
      </c>
      <c r="R4311" t="s">
        <v>329</v>
      </c>
      <c r="S4311" t="s">
        <v>176</v>
      </c>
      <c r="T4311" t="s">
        <v>40</v>
      </c>
      <c r="U4311" t="s">
        <v>1060</v>
      </c>
      <c r="V4311" t="s">
        <v>2476</v>
      </c>
      <c r="W4311" t="s">
        <v>40</v>
      </c>
      <c r="X4311" t="s">
        <v>70</v>
      </c>
      <c r="Y4311" t="s">
        <v>95</v>
      </c>
      <c r="Z4311" t="s">
        <v>214</v>
      </c>
      <c r="AA4311" t="s">
        <v>214</v>
      </c>
      <c r="AB4311" t="s">
        <v>377</v>
      </c>
      <c r="AC4311" t="s">
        <v>1181</v>
      </c>
      <c r="AD4311" t="s">
        <v>8957</v>
      </c>
    </row>
    <row r="4312" spans="1:30" x14ac:dyDescent="0.3">
      <c r="A4312" t="s">
        <v>17859</v>
      </c>
      <c r="B4312" t="s">
        <v>17860</v>
      </c>
      <c r="C4312" s="1" t="str">
        <f t="shared" si="721"/>
        <v>21:0512</v>
      </c>
      <c r="D4312" s="1" t="str">
        <f t="shared" si="725"/>
        <v>21:0085</v>
      </c>
      <c r="E4312" t="s">
        <v>17861</v>
      </c>
      <c r="F4312" t="s">
        <v>17862</v>
      </c>
      <c r="H4312">
        <v>56.7891409</v>
      </c>
      <c r="I4312">
        <v>-100.0669089</v>
      </c>
      <c r="J4312" s="1" t="str">
        <f t="shared" si="726"/>
        <v>NGR lake sediment grab sample</v>
      </c>
      <c r="K4312" s="1" t="str">
        <f t="shared" si="727"/>
        <v>&lt;177 micron (NGR)</v>
      </c>
      <c r="L4312">
        <v>18</v>
      </c>
      <c r="M4312" t="s">
        <v>201</v>
      </c>
      <c r="N4312">
        <v>355</v>
      </c>
      <c r="O4312" t="s">
        <v>1665</v>
      </c>
      <c r="P4312" t="s">
        <v>192</v>
      </c>
      <c r="Q4312" t="s">
        <v>153</v>
      </c>
      <c r="R4312" t="s">
        <v>571</v>
      </c>
      <c r="S4312" t="s">
        <v>176</v>
      </c>
      <c r="T4312" t="s">
        <v>40</v>
      </c>
      <c r="U4312" t="s">
        <v>929</v>
      </c>
      <c r="V4312" t="s">
        <v>213</v>
      </c>
      <c r="W4312" t="s">
        <v>40</v>
      </c>
      <c r="X4312" t="s">
        <v>70</v>
      </c>
      <c r="Y4312" t="s">
        <v>95</v>
      </c>
      <c r="Z4312" t="s">
        <v>337</v>
      </c>
      <c r="AA4312" t="s">
        <v>45</v>
      </c>
      <c r="AB4312" t="s">
        <v>1733</v>
      </c>
      <c r="AC4312" t="s">
        <v>1402</v>
      </c>
      <c r="AD4312" t="s">
        <v>8957</v>
      </c>
    </row>
    <row r="4313" spans="1:30" x14ac:dyDescent="0.3">
      <c r="A4313" t="s">
        <v>17863</v>
      </c>
      <c r="B4313" t="s">
        <v>17864</v>
      </c>
      <c r="C4313" s="1" t="str">
        <f t="shared" si="721"/>
        <v>21:0512</v>
      </c>
      <c r="D4313" s="1" t="str">
        <f t="shared" si="725"/>
        <v>21:0085</v>
      </c>
      <c r="E4313" t="s">
        <v>17865</v>
      </c>
      <c r="F4313" t="s">
        <v>17866</v>
      </c>
      <c r="H4313">
        <v>56.800137800000002</v>
      </c>
      <c r="I4313">
        <v>-100.1141361</v>
      </c>
      <c r="J4313" s="1" t="str">
        <f t="shared" si="726"/>
        <v>NGR lake sediment grab sample</v>
      </c>
      <c r="K4313" s="1" t="str">
        <f t="shared" si="727"/>
        <v>&lt;177 micron (NGR)</v>
      </c>
      <c r="L4313">
        <v>18</v>
      </c>
      <c r="M4313" t="s">
        <v>210</v>
      </c>
      <c r="N4313">
        <v>356</v>
      </c>
      <c r="O4313" t="s">
        <v>359</v>
      </c>
      <c r="P4313" t="s">
        <v>164</v>
      </c>
      <c r="Q4313" t="s">
        <v>55</v>
      </c>
      <c r="R4313" t="s">
        <v>169</v>
      </c>
      <c r="S4313" t="s">
        <v>131</v>
      </c>
      <c r="T4313" t="s">
        <v>40</v>
      </c>
      <c r="U4313" t="s">
        <v>595</v>
      </c>
      <c r="V4313" t="s">
        <v>313</v>
      </c>
      <c r="W4313" t="s">
        <v>40</v>
      </c>
      <c r="X4313" t="s">
        <v>43</v>
      </c>
      <c r="Y4313" t="s">
        <v>95</v>
      </c>
      <c r="Z4313" t="s">
        <v>67</v>
      </c>
      <c r="AA4313" t="s">
        <v>58</v>
      </c>
      <c r="AB4313" t="s">
        <v>8655</v>
      </c>
      <c r="AC4313" t="s">
        <v>947</v>
      </c>
      <c r="AD4313" t="s">
        <v>438</v>
      </c>
    </row>
    <row r="4314" spans="1:30" x14ac:dyDescent="0.3">
      <c r="A4314" t="s">
        <v>17867</v>
      </c>
      <c r="B4314" t="s">
        <v>17868</v>
      </c>
      <c r="C4314" s="1" t="str">
        <f t="shared" si="721"/>
        <v>21:0512</v>
      </c>
      <c r="D4314" s="1" t="str">
        <f t="shared" si="725"/>
        <v>21:0085</v>
      </c>
      <c r="E4314" t="s">
        <v>17869</v>
      </c>
      <c r="F4314" t="s">
        <v>17870</v>
      </c>
      <c r="H4314">
        <v>56.806607</v>
      </c>
      <c r="I4314">
        <v>-100.19382709999999</v>
      </c>
      <c r="J4314" s="1" t="str">
        <f t="shared" si="726"/>
        <v>NGR lake sediment grab sample</v>
      </c>
      <c r="K4314" s="1" t="str">
        <f t="shared" si="727"/>
        <v>&lt;177 micron (NGR)</v>
      </c>
      <c r="L4314">
        <v>18</v>
      </c>
      <c r="M4314" t="s">
        <v>221</v>
      </c>
      <c r="N4314">
        <v>357</v>
      </c>
      <c r="O4314" t="s">
        <v>546</v>
      </c>
      <c r="P4314" t="s">
        <v>192</v>
      </c>
      <c r="Q4314" t="s">
        <v>153</v>
      </c>
      <c r="R4314" t="s">
        <v>571</v>
      </c>
      <c r="S4314" t="s">
        <v>176</v>
      </c>
      <c r="T4314" t="s">
        <v>40</v>
      </c>
      <c r="U4314" t="s">
        <v>308</v>
      </c>
      <c r="V4314" t="s">
        <v>812</v>
      </c>
      <c r="W4314" t="s">
        <v>40</v>
      </c>
      <c r="X4314" t="s">
        <v>179</v>
      </c>
      <c r="Y4314" t="s">
        <v>95</v>
      </c>
      <c r="Z4314" t="s">
        <v>135</v>
      </c>
      <c r="AA4314" t="s">
        <v>258</v>
      </c>
      <c r="AB4314" t="s">
        <v>277</v>
      </c>
      <c r="AC4314" t="s">
        <v>484</v>
      </c>
      <c r="AD4314" t="s">
        <v>2391</v>
      </c>
    </row>
    <row r="4315" spans="1:30" x14ac:dyDescent="0.3">
      <c r="A4315" t="s">
        <v>17871</v>
      </c>
      <c r="B4315" t="s">
        <v>17872</v>
      </c>
      <c r="C4315" s="1" t="str">
        <f t="shared" si="721"/>
        <v>21:0512</v>
      </c>
      <c r="D4315" s="1" t="str">
        <f t="shared" si="725"/>
        <v>21:0085</v>
      </c>
      <c r="E4315" t="s">
        <v>17873</v>
      </c>
      <c r="F4315" t="s">
        <v>17874</v>
      </c>
      <c r="H4315">
        <v>56.816049300000003</v>
      </c>
      <c r="I4315">
        <v>-100.2134586</v>
      </c>
      <c r="J4315" s="1" t="str">
        <f t="shared" si="726"/>
        <v>NGR lake sediment grab sample</v>
      </c>
      <c r="K4315" s="1" t="str">
        <f t="shared" si="727"/>
        <v>&lt;177 micron (NGR)</v>
      </c>
      <c r="L4315">
        <v>18</v>
      </c>
      <c r="M4315" t="s">
        <v>230</v>
      </c>
      <c r="N4315">
        <v>358</v>
      </c>
      <c r="O4315" t="s">
        <v>45</v>
      </c>
      <c r="P4315" t="s">
        <v>164</v>
      </c>
      <c r="Q4315" t="s">
        <v>131</v>
      </c>
      <c r="R4315" t="s">
        <v>134</v>
      </c>
      <c r="S4315" t="s">
        <v>79</v>
      </c>
      <c r="T4315" t="s">
        <v>40</v>
      </c>
      <c r="U4315" t="s">
        <v>3764</v>
      </c>
      <c r="V4315" t="s">
        <v>740</v>
      </c>
      <c r="W4315" t="s">
        <v>40</v>
      </c>
      <c r="X4315" t="s">
        <v>179</v>
      </c>
      <c r="Y4315" t="s">
        <v>95</v>
      </c>
      <c r="Z4315" t="s">
        <v>263</v>
      </c>
      <c r="AA4315" t="s">
        <v>44</v>
      </c>
      <c r="AB4315" t="s">
        <v>416</v>
      </c>
      <c r="AC4315" t="s">
        <v>316</v>
      </c>
      <c r="AD4315" t="s">
        <v>2391</v>
      </c>
    </row>
    <row r="4316" spans="1:30" x14ac:dyDescent="0.3">
      <c r="A4316" t="s">
        <v>17875</v>
      </c>
      <c r="B4316" t="s">
        <v>17876</v>
      </c>
      <c r="C4316" s="1" t="str">
        <f t="shared" si="721"/>
        <v>21:0512</v>
      </c>
      <c r="D4316" s="1" t="str">
        <f t="shared" si="725"/>
        <v>21:0085</v>
      </c>
      <c r="E4316" t="s">
        <v>17877</v>
      </c>
      <c r="F4316" t="s">
        <v>17878</v>
      </c>
      <c r="H4316">
        <v>56.794119600000002</v>
      </c>
      <c r="I4316">
        <v>-100.22167260000001</v>
      </c>
      <c r="J4316" s="1" t="str">
        <f t="shared" si="726"/>
        <v>NGR lake sediment grab sample</v>
      </c>
      <c r="K4316" s="1" t="str">
        <f t="shared" si="727"/>
        <v>&lt;177 micron (NGR)</v>
      </c>
      <c r="L4316">
        <v>18</v>
      </c>
      <c r="M4316" t="s">
        <v>238</v>
      </c>
      <c r="N4316">
        <v>359</v>
      </c>
      <c r="O4316" t="s">
        <v>151</v>
      </c>
      <c r="P4316" t="s">
        <v>232</v>
      </c>
      <c r="Q4316" t="s">
        <v>68</v>
      </c>
      <c r="R4316" t="s">
        <v>377</v>
      </c>
      <c r="S4316" t="s">
        <v>202</v>
      </c>
      <c r="T4316" t="s">
        <v>40</v>
      </c>
      <c r="U4316" t="s">
        <v>1412</v>
      </c>
      <c r="V4316" t="s">
        <v>740</v>
      </c>
      <c r="W4316" t="s">
        <v>40</v>
      </c>
      <c r="X4316" t="s">
        <v>179</v>
      </c>
      <c r="Y4316" t="s">
        <v>95</v>
      </c>
      <c r="Z4316" t="s">
        <v>263</v>
      </c>
      <c r="AA4316" t="s">
        <v>258</v>
      </c>
      <c r="AB4316" t="s">
        <v>655</v>
      </c>
      <c r="AC4316" t="s">
        <v>339</v>
      </c>
      <c r="AD4316" t="s">
        <v>880</v>
      </c>
    </row>
    <row r="4317" spans="1:30" x14ac:dyDescent="0.3">
      <c r="A4317" t="s">
        <v>17879</v>
      </c>
      <c r="B4317" t="s">
        <v>17880</v>
      </c>
      <c r="C4317" s="1" t="str">
        <f t="shared" si="721"/>
        <v>21:0512</v>
      </c>
      <c r="D4317" s="1" t="str">
        <f t="shared" si="725"/>
        <v>21:0085</v>
      </c>
      <c r="E4317" t="s">
        <v>17881</v>
      </c>
      <c r="F4317" t="s">
        <v>17882</v>
      </c>
      <c r="H4317">
        <v>56.7910556</v>
      </c>
      <c r="I4317">
        <v>-100.2670519</v>
      </c>
      <c r="J4317" s="1" t="str">
        <f t="shared" si="726"/>
        <v>NGR lake sediment grab sample</v>
      </c>
      <c r="K4317" s="1" t="str">
        <f t="shared" si="727"/>
        <v>&lt;177 micron (NGR)</v>
      </c>
      <c r="L4317">
        <v>18</v>
      </c>
      <c r="M4317" t="s">
        <v>246</v>
      </c>
      <c r="N4317">
        <v>360</v>
      </c>
      <c r="O4317" t="s">
        <v>753</v>
      </c>
      <c r="P4317" t="s">
        <v>232</v>
      </c>
      <c r="Q4317" t="s">
        <v>38</v>
      </c>
      <c r="R4317" t="s">
        <v>104</v>
      </c>
      <c r="S4317" t="s">
        <v>119</v>
      </c>
      <c r="T4317" t="s">
        <v>40</v>
      </c>
      <c r="U4317" t="s">
        <v>1885</v>
      </c>
      <c r="V4317" t="s">
        <v>689</v>
      </c>
      <c r="W4317" t="s">
        <v>40</v>
      </c>
      <c r="X4317" t="s">
        <v>43</v>
      </c>
      <c r="Y4317" t="s">
        <v>95</v>
      </c>
      <c r="Z4317" t="s">
        <v>135</v>
      </c>
      <c r="AA4317" t="s">
        <v>44</v>
      </c>
      <c r="AB4317" t="s">
        <v>493</v>
      </c>
      <c r="AC4317" t="s">
        <v>461</v>
      </c>
      <c r="AD4317" t="s">
        <v>1313</v>
      </c>
    </row>
    <row r="4318" spans="1:30" x14ac:dyDescent="0.3">
      <c r="A4318" t="s">
        <v>17883</v>
      </c>
      <c r="B4318" t="s">
        <v>17884</v>
      </c>
      <c r="C4318" s="1" t="str">
        <f t="shared" si="721"/>
        <v>21:0512</v>
      </c>
      <c r="D4318" s="1" t="str">
        <f t="shared" si="725"/>
        <v>21:0085</v>
      </c>
      <c r="E4318" t="s">
        <v>17885</v>
      </c>
      <c r="F4318" t="s">
        <v>17886</v>
      </c>
      <c r="H4318">
        <v>56.794668899999998</v>
      </c>
      <c r="I4318">
        <v>-100.4464852</v>
      </c>
      <c r="J4318" s="1" t="str">
        <f t="shared" si="726"/>
        <v>NGR lake sediment grab sample</v>
      </c>
      <c r="K4318" s="1" t="str">
        <f t="shared" si="727"/>
        <v>&lt;177 micron (NGR)</v>
      </c>
      <c r="L4318">
        <v>19</v>
      </c>
      <c r="M4318" t="s">
        <v>34</v>
      </c>
      <c r="N4318">
        <v>361</v>
      </c>
      <c r="O4318" t="s">
        <v>56</v>
      </c>
      <c r="P4318" t="s">
        <v>477</v>
      </c>
      <c r="Q4318" t="s">
        <v>131</v>
      </c>
      <c r="R4318" t="s">
        <v>265</v>
      </c>
      <c r="S4318" t="s">
        <v>176</v>
      </c>
      <c r="T4318" t="s">
        <v>40</v>
      </c>
      <c r="U4318" t="s">
        <v>2504</v>
      </c>
      <c r="V4318" t="s">
        <v>213</v>
      </c>
      <c r="W4318" t="s">
        <v>40</v>
      </c>
      <c r="X4318" t="s">
        <v>39</v>
      </c>
      <c r="Y4318" t="s">
        <v>95</v>
      </c>
      <c r="Z4318" t="s">
        <v>337</v>
      </c>
      <c r="AA4318" t="s">
        <v>44</v>
      </c>
      <c r="AB4318" t="s">
        <v>695</v>
      </c>
      <c r="AC4318" t="s">
        <v>590</v>
      </c>
      <c r="AD4318" t="s">
        <v>8957</v>
      </c>
    </row>
    <row r="4319" spans="1:30" x14ac:dyDescent="0.3">
      <c r="A4319" t="s">
        <v>17887</v>
      </c>
      <c r="B4319" t="s">
        <v>17888</v>
      </c>
      <c r="C4319" s="1" t="str">
        <f t="shared" si="721"/>
        <v>21:0512</v>
      </c>
      <c r="D4319" s="1" t="str">
        <f t="shared" si="725"/>
        <v>21:0085</v>
      </c>
      <c r="E4319" t="s">
        <v>17889</v>
      </c>
      <c r="F4319" t="s">
        <v>17890</v>
      </c>
      <c r="H4319">
        <v>56.793364599999997</v>
      </c>
      <c r="I4319">
        <v>-100.30588179999999</v>
      </c>
      <c r="J4319" s="1" t="str">
        <f t="shared" si="726"/>
        <v>NGR lake sediment grab sample</v>
      </c>
      <c r="K4319" s="1" t="str">
        <f t="shared" si="727"/>
        <v>&lt;177 micron (NGR)</v>
      </c>
      <c r="L4319">
        <v>19</v>
      </c>
      <c r="M4319" t="s">
        <v>76</v>
      </c>
      <c r="N4319">
        <v>362</v>
      </c>
      <c r="O4319" t="s">
        <v>1047</v>
      </c>
      <c r="P4319" t="s">
        <v>256</v>
      </c>
      <c r="Q4319" t="s">
        <v>68</v>
      </c>
      <c r="R4319" t="s">
        <v>145</v>
      </c>
      <c r="S4319" t="s">
        <v>153</v>
      </c>
      <c r="T4319" t="s">
        <v>40</v>
      </c>
      <c r="U4319" t="s">
        <v>48</v>
      </c>
      <c r="V4319" t="s">
        <v>70</v>
      </c>
      <c r="W4319" t="s">
        <v>40</v>
      </c>
      <c r="X4319" t="s">
        <v>43</v>
      </c>
      <c r="Y4319" t="s">
        <v>95</v>
      </c>
      <c r="Z4319" t="s">
        <v>134</v>
      </c>
      <c r="AA4319" t="s">
        <v>44</v>
      </c>
      <c r="AB4319" t="s">
        <v>11475</v>
      </c>
      <c r="AC4319" t="s">
        <v>590</v>
      </c>
      <c r="AD4319" t="s">
        <v>137</v>
      </c>
    </row>
    <row r="4320" spans="1:30" x14ac:dyDescent="0.3">
      <c r="A4320" t="s">
        <v>17891</v>
      </c>
      <c r="B4320" t="s">
        <v>17892</v>
      </c>
      <c r="C4320" s="1" t="str">
        <f t="shared" si="721"/>
        <v>21:0512</v>
      </c>
      <c r="D4320" s="1" t="str">
        <f t="shared" si="725"/>
        <v>21:0085</v>
      </c>
      <c r="E4320" t="s">
        <v>17893</v>
      </c>
      <c r="F4320" t="s">
        <v>17894</v>
      </c>
      <c r="H4320">
        <v>56.788290600000003</v>
      </c>
      <c r="I4320">
        <v>-100.3551416</v>
      </c>
      <c r="J4320" s="1" t="str">
        <f t="shared" si="726"/>
        <v>NGR lake sediment grab sample</v>
      </c>
      <c r="K4320" s="1" t="str">
        <f t="shared" si="727"/>
        <v>&lt;177 micron (NGR)</v>
      </c>
      <c r="L4320">
        <v>19</v>
      </c>
      <c r="M4320" t="s">
        <v>91</v>
      </c>
      <c r="N4320">
        <v>363</v>
      </c>
      <c r="O4320" t="s">
        <v>873</v>
      </c>
      <c r="P4320" t="s">
        <v>79</v>
      </c>
      <c r="Q4320" t="s">
        <v>68</v>
      </c>
      <c r="R4320" t="s">
        <v>202</v>
      </c>
      <c r="S4320" t="s">
        <v>92</v>
      </c>
      <c r="T4320" t="s">
        <v>40</v>
      </c>
      <c r="U4320" t="s">
        <v>17895</v>
      </c>
      <c r="V4320" t="s">
        <v>1503</v>
      </c>
      <c r="W4320" t="s">
        <v>40</v>
      </c>
      <c r="X4320" t="s">
        <v>39</v>
      </c>
      <c r="Y4320" t="s">
        <v>95</v>
      </c>
      <c r="Z4320" t="s">
        <v>164</v>
      </c>
      <c r="AA4320" t="s">
        <v>58</v>
      </c>
      <c r="AB4320" t="s">
        <v>987</v>
      </c>
      <c r="AC4320" t="s">
        <v>884</v>
      </c>
      <c r="AD4320" t="s">
        <v>137</v>
      </c>
    </row>
    <row r="4321" spans="1:30" x14ac:dyDescent="0.3">
      <c r="A4321" t="s">
        <v>17896</v>
      </c>
      <c r="B4321" t="s">
        <v>17897</v>
      </c>
      <c r="C4321" s="1" t="str">
        <f t="shared" si="721"/>
        <v>21:0512</v>
      </c>
      <c r="D4321" s="1" t="str">
        <f t="shared" si="725"/>
        <v>21:0085</v>
      </c>
      <c r="E4321" t="s">
        <v>17885</v>
      </c>
      <c r="F4321" t="s">
        <v>17898</v>
      </c>
      <c r="H4321">
        <v>56.794668899999998</v>
      </c>
      <c r="I4321">
        <v>-100.4464852</v>
      </c>
      <c r="J4321" s="1" t="str">
        <f t="shared" si="726"/>
        <v>NGR lake sediment grab sample</v>
      </c>
      <c r="K4321" s="1" t="str">
        <f t="shared" si="727"/>
        <v>&lt;177 micron (NGR)</v>
      </c>
      <c r="L4321">
        <v>19</v>
      </c>
      <c r="M4321" t="s">
        <v>65</v>
      </c>
      <c r="N4321">
        <v>364</v>
      </c>
      <c r="O4321" t="s">
        <v>810</v>
      </c>
      <c r="P4321" t="s">
        <v>104</v>
      </c>
      <c r="Q4321" t="s">
        <v>38</v>
      </c>
      <c r="R4321" t="s">
        <v>35</v>
      </c>
      <c r="S4321" t="s">
        <v>119</v>
      </c>
      <c r="T4321" t="s">
        <v>40</v>
      </c>
      <c r="U4321" t="s">
        <v>3460</v>
      </c>
      <c r="V4321" t="s">
        <v>598</v>
      </c>
      <c r="W4321" t="s">
        <v>40</v>
      </c>
      <c r="X4321" t="s">
        <v>179</v>
      </c>
      <c r="Y4321" t="s">
        <v>95</v>
      </c>
      <c r="Z4321" t="s">
        <v>135</v>
      </c>
      <c r="AA4321" t="s">
        <v>44</v>
      </c>
      <c r="AB4321" t="s">
        <v>2747</v>
      </c>
      <c r="AC4321" t="s">
        <v>339</v>
      </c>
      <c r="AD4321" t="s">
        <v>2391</v>
      </c>
    </row>
    <row r="4322" spans="1:30" x14ac:dyDescent="0.3">
      <c r="A4322" t="s">
        <v>17899</v>
      </c>
      <c r="B4322" t="s">
        <v>17900</v>
      </c>
      <c r="C4322" s="1" t="str">
        <f t="shared" si="721"/>
        <v>21:0512</v>
      </c>
      <c r="D4322" s="1" t="str">
        <f t="shared" si="725"/>
        <v>21:0085</v>
      </c>
      <c r="E4322" t="s">
        <v>17885</v>
      </c>
      <c r="F4322" t="s">
        <v>17901</v>
      </c>
      <c r="H4322">
        <v>56.794668899999998</v>
      </c>
      <c r="I4322">
        <v>-100.4464852</v>
      </c>
      <c r="J4322" s="1" t="str">
        <f t="shared" si="726"/>
        <v>NGR lake sediment grab sample</v>
      </c>
      <c r="K4322" s="1" t="str">
        <f t="shared" si="727"/>
        <v>&lt;177 micron (NGR)</v>
      </c>
      <c r="L4322">
        <v>19</v>
      </c>
      <c r="M4322" t="s">
        <v>52</v>
      </c>
      <c r="N4322">
        <v>365</v>
      </c>
      <c r="O4322" t="s">
        <v>1134</v>
      </c>
      <c r="P4322" t="s">
        <v>78</v>
      </c>
      <c r="Q4322" t="s">
        <v>131</v>
      </c>
      <c r="R4322" t="s">
        <v>78</v>
      </c>
      <c r="S4322" t="s">
        <v>176</v>
      </c>
      <c r="T4322" t="s">
        <v>40</v>
      </c>
      <c r="U4322" t="s">
        <v>17902</v>
      </c>
      <c r="V4322" t="s">
        <v>55</v>
      </c>
      <c r="W4322" t="s">
        <v>40</v>
      </c>
      <c r="X4322" t="s">
        <v>70</v>
      </c>
      <c r="Y4322" t="s">
        <v>95</v>
      </c>
      <c r="Z4322" t="s">
        <v>135</v>
      </c>
      <c r="AA4322" t="s">
        <v>45</v>
      </c>
      <c r="AB4322" t="s">
        <v>1182</v>
      </c>
      <c r="AC4322" t="s">
        <v>1402</v>
      </c>
      <c r="AD4322" t="s">
        <v>8957</v>
      </c>
    </row>
    <row r="4323" spans="1:30" x14ac:dyDescent="0.3">
      <c r="A4323" t="s">
        <v>17903</v>
      </c>
      <c r="B4323" t="s">
        <v>17904</v>
      </c>
      <c r="C4323" s="1" t="str">
        <f t="shared" si="721"/>
        <v>21:0512</v>
      </c>
      <c r="D4323" s="1" t="str">
        <f t="shared" si="725"/>
        <v>21:0085</v>
      </c>
      <c r="E4323" t="s">
        <v>17905</v>
      </c>
      <c r="F4323" t="s">
        <v>17906</v>
      </c>
      <c r="H4323">
        <v>56.795803100000001</v>
      </c>
      <c r="I4323">
        <v>-100.50363969999999</v>
      </c>
      <c r="J4323" s="1" t="str">
        <f t="shared" si="726"/>
        <v>NGR lake sediment grab sample</v>
      </c>
      <c r="K4323" s="1" t="str">
        <f t="shared" si="727"/>
        <v>&lt;177 micron (NGR)</v>
      </c>
      <c r="L4323">
        <v>19</v>
      </c>
      <c r="M4323" t="s">
        <v>102</v>
      </c>
      <c r="N4323">
        <v>366</v>
      </c>
      <c r="O4323" t="s">
        <v>154</v>
      </c>
      <c r="P4323" t="s">
        <v>134</v>
      </c>
      <c r="Q4323" t="s">
        <v>92</v>
      </c>
      <c r="R4323" t="s">
        <v>477</v>
      </c>
      <c r="S4323" t="s">
        <v>176</v>
      </c>
      <c r="T4323" t="s">
        <v>40</v>
      </c>
      <c r="U4323" t="s">
        <v>5218</v>
      </c>
      <c r="V4323" t="s">
        <v>461</v>
      </c>
      <c r="W4323" t="s">
        <v>40</v>
      </c>
      <c r="X4323" t="s">
        <v>740</v>
      </c>
      <c r="Y4323" t="s">
        <v>39</v>
      </c>
      <c r="Z4323" t="s">
        <v>337</v>
      </c>
      <c r="AA4323" t="s">
        <v>58</v>
      </c>
      <c r="AB4323" t="s">
        <v>997</v>
      </c>
      <c r="AC4323" t="s">
        <v>1343</v>
      </c>
      <c r="AD4323" t="s">
        <v>8957</v>
      </c>
    </row>
    <row r="4324" spans="1:30" x14ac:dyDescent="0.3">
      <c r="A4324" t="s">
        <v>17907</v>
      </c>
      <c r="B4324" t="s">
        <v>17908</v>
      </c>
      <c r="C4324" s="1" t="str">
        <f t="shared" si="721"/>
        <v>21:0512</v>
      </c>
      <c r="D4324" s="1" t="str">
        <f t="shared" si="725"/>
        <v>21:0085</v>
      </c>
      <c r="E4324" t="s">
        <v>17909</v>
      </c>
      <c r="F4324" t="s">
        <v>17910</v>
      </c>
      <c r="H4324">
        <v>56.798188799999998</v>
      </c>
      <c r="I4324">
        <v>-100.5262669</v>
      </c>
      <c r="J4324" s="1" t="str">
        <f t="shared" si="726"/>
        <v>NGR lake sediment grab sample</v>
      </c>
      <c r="K4324" s="1" t="str">
        <f t="shared" si="727"/>
        <v>&lt;177 micron (NGR)</v>
      </c>
      <c r="L4324">
        <v>19</v>
      </c>
      <c r="M4324" t="s">
        <v>113</v>
      </c>
      <c r="N4324">
        <v>367</v>
      </c>
      <c r="O4324" t="s">
        <v>613</v>
      </c>
      <c r="P4324" t="s">
        <v>36</v>
      </c>
      <c r="Q4324" t="s">
        <v>55</v>
      </c>
      <c r="R4324" t="s">
        <v>67</v>
      </c>
      <c r="S4324" t="s">
        <v>202</v>
      </c>
      <c r="T4324" t="s">
        <v>40</v>
      </c>
      <c r="U4324" t="s">
        <v>1529</v>
      </c>
      <c r="V4324" t="s">
        <v>351</v>
      </c>
      <c r="W4324" t="s">
        <v>194</v>
      </c>
      <c r="X4324" t="s">
        <v>43</v>
      </c>
      <c r="Y4324" t="s">
        <v>55</v>
      </c>
      <c r="Z4324" t="s">
        <v>164</v>
      </c>
      <c r="AA4324" t="s">
        <v>58</v>
      </c>
      <c r="AB4324" t="s">
        <v>16560</v>
      </c>
      <c r="AC4324" t="s">
        <v>714</v>
      </c>
      <c r="AD4324" t="s">
        <v>1448</v>
      </c>
    </row>
    <row r="4325" spans="1:30" x14ac:dyDescent="0.3">
      <c r="A4325" t="s">
        <v>17911</v>
      </c>
      <c r="B4325" t="s">
        <v>17912</v>
      </c>
      <c r="C4325" s="1" t="str">
        <f t="shared" si="721"/>
        <v>21:0512</v>
      </c>
      <c r="D4325" s="1" t="str">
        <f t="shared" si="725"/>
        <v>21:0085</v>
      </c>
      <c r="E4325" t="s">
        <v>17913</v>
      </c>
      <c r="F4325" t="s">
        <v>17914</v>
      </c>
      <c r="H4325">
        <v>56.798627099999997</v>
      </c>
      <c r="I4325">
        <v>-100.57573739999999</v>
      </c>
      <c r="J4325" s="1" t="str">
        <f t="shared" si="726"/>
        <v>NGR lake sediment grab sample</v>
      </c>
      <c r="K4325" s="1" t="str">
        <f t="shared" si="727"/>
        <v>&lt;177 micron (NGR)</v>
      </c>
      <c r="L4325">
        <v>19</v>
      </c>
      <c r="M4325" t="s">
        <v>127</v>
      </c>
      <c r="N4325">
        <v>368</v>
      </c>
      <c r="O4325" t="s">
        <v>337</v>
      </c>
      <c r="P4325" t="s">
        <v>79</v>
      </c>
      <c r="Q4325" t="s">
        <v>39</v>
      </c>
      <c r="R4325" t="s">
        <v>202</v>
      </c>
      <c r="S4325" t="s">
        <v>131</v>
      </c>
      <c r="T4325" t="s">
        <v>40</v>
      </c>
      <c r="U4325" t="s">
        <v>1412</v>
      </c>
      <c r="V4325" t="s">
        <v>70</v>
      </c>
      <c r="W4325" t="s">
        <v>40</v>
      </c>
      <c r="X4325" t="s">
        <v>179</v>
      </c>
      <c r="Y4325" t="s">
        <v>95</v>
      </c>
      <c r="Z4325" t="s">
        <v>67</v>
      </c>
      <c r="AA4325" t="s">
        <v>214</v>
      </c>
      <c r="AB4325" t="s">
        <v>479</v>
      </c>
      <c r="AC4325" t="s">
        <v>339</v>
      </c>
      <c r="AD4325" t="s">
        <v>1529</v>
      </c>
    </row>
    <row r="4326" spans="1:30" x14ac:dyDescent="0.3">
      <c r="A4326" t="s">
        <v>17915</v>
      </c>
      <c r="B4326" t="s">
        <v>17916</v>
      </c>
      <c r="C4326" s="1" t="str">
        <f t="shared" si="721"/>
        <v>21:0512</v>
      </c>
      <c r="D4326" s="1" t="str">
        <f t="shared" si="725"/>
        <v>21:0085</v>
      </c>
      <c r="E4326" t="s">
        <v>17917</v>
      </c>
      <c r="F4326" t="s">
        <v>17918</v>
      </c>
      <c r="H4326">
        <v>56.802880199999997</v>
      </c>
      <c r="I4326">
        <v>-100.6438813</v>
      </c>
      <c r="J4326" s="1" t="str">
        <f t="shared" si="726"/>
        <v>NGR lake sediment grab sample</v>
      </c>
      <c r="K4326" s="1" t="str">
        <f t="shared" si="727"/>
        <v>&lt;177 micron (NGR)</v>
      </c>
      <c r="L4326">
        <v>19</v>
      </c>
      <c r="M4326" t="s">
        <v>142</v>
      </c>
      <c r="N4326">
        <v>369</v>
      </c>
      <c r="O4326" t="s">
        <v>414</v>
      </c>
      <c r="P4326" t="s">
        <v>130</v>
      </c>
      <c r="Q4326" t="s">
        <v>39</v>
      </c>
      <c r="R4326" t="s">
        <v>119</v>
      </c>
      <c r="S4326" t="s">
        <v>136</v>
      </c>
      <c r="T4326" t="s">
        <v>40</v>
      </c>
      <c r="U4326" t="s">
        <v>196</v>
      </c>
      <c r="V4326" t="s">
        <v>94</v>
      </c>
      <c r="W4326" t="s">
        <v>194</v>
      </c>
      <c r="X4326" t="s">
        <v>339</v>
      </c>
      <c r="Y4326" t="s">
        <v>55</v>
      </c>
      <c r="Z4326" t="s">
        <v>153</v>
      </c>
      <c r="AA4326" t="s">
        <v>44</v>
      </c>
      <c r="AB4326" t="s">
        <v>11863</v>
      </c>
      <c r="AC4326" t="s">
        <v>47</v>
      </c>
      <c r="AD4326" t="s">
        <v>2471</v>
      </c>
    </row>
    <row r="4327" spans="1:30" hidden="1" x14ac:dyDescent="0.3">
      <c r="A4327" t="s">
        <v>17919</v>
      </c>
      <c r="B4327" t="s">
        <v>17920</v>
      </c>
      <c r="C4327" s="1" t="str">
        <f t="shared" si="721"/>
        <v>21:0512</v>
      </c>
      <c r="D4327" s="1" t="str">
        <f>HYPERLINK("http://geochem.nrcan.gc.ca/cdogs/content/svy/svy_e.htm", "")</f>
        <v/>
      </c>
      <c r="G4327" s="1" t="str">
        <f>HYPERLINK("http://geochem.nrcan.gc.ca/cdogs/content/cr_/cr_00056_e.htm", "56")</f>
        <v>56</v>
      </c>
      <c r="J4327" t="s">
        <v>161</v>
      </c>
      <c r="K4327" t="s">
        <v>162</v>
      </c>
      <c r="L4327">
        <v>19</v>
      </c>
      <c r="M4327" t="s">
        <v>163</v>
      </c>
      <c r="N4327">
        <v>370</v>
      </c>
      <c r="O4327" t="s">
        <v>71</v>
      </c>
      <c r="P4327" t="s">
        <v>257</v>
      </c>
      <c r="Q4327" t="s">
        <v>67</v>
      </c>
      <c r="R4327" t="s">
        <v>135</v>
      </c>
      <c r="S4327" t="s">
        <v>193</v>
      </c>
      <c r="T4327" t="s">
        <v>40</v>
      </c>
      <c r="U4327" t="s">
        <v>17921</v>
      </c>
      <c r="V4327" t="s">
        <v>5786</v>
      </c>
      <c r="W4327" t="s">
        <v>233</v>
      </c>
      <c r="X4327" t="s">
        <v>164</v>
      </c>
      <c r="Y4327" t="s">
        <v>136</v>
      </c>
      <c r="Z4327" t="s">
        <v>423</v>
      </c>
      <c r="AA4327" t="s">
        <v>392</v>
      </c>
      <c r="AB4327" t="s">
        <v>131</v>
      </c>
      <c r="AC4327" t="s">
        <v>5656</v>
      </c>
      <c r="AD4327" t="s">
        <v>880</v>
      </c>
    </row>
    <row r="4328" spans="1:30" x14ac:dyDescent="0.3">
      <c r="A4328" t="s">
        <v>17922</v>
      </c>
      <c r="B4328" t="s">
        <v>17923</v>
      </c>
      <c r="C4328" s="1" t="str">
        <f t="shared" si="721"/>
        <v>21:0512</v>
      </c>
      <c r="D4328" s="1" t="str">
        <f t="shared" ref="D4328:D4342" si="728">HYPERLINK("http://geochem.nrcan.gc.ca/cdogs/content/svy/svy210085_e.htm", "21:0085")</f>
        <v>21:0085</v>
      </c>
      <c r="E4328" t="s">
        <v>17924</v>
      </c>
      <c r="F4328" t="s">
        <v>17925</v>
      </c>
      <c r="H4328">
        <v>56.8016121</v>
      </c>
      <c r="I4328">
        <v>-100.67580959999999</v>
      </c>
      <c r="J4328" s="1" t="str">
        <f t="shared" ref="J4328:J4342" si="729">HYPERLINK("http://geochem.nrcan.gc.ca/cdogs/content/kwd/kwd020027_e.htm", "NGR lake sediment grab sample")</f>
        <v>NGR lake sediment grab sample</v>
      </c>
      <c r="K4328" s="1" t="str">
        <f t="shared" ref="K4328:K4342" si="730">HYPERLINK("http://geochem.nrcan.gc.ca/cdogs/content/kwd/kwd080006_e.htm", "&lt;177 micron (NGR)")</f>
        <v>&lt;177 micron (NGR)</v>
      </c>
      <c r="L4328">
        <v>19</v>
      </c>
      <c r="M4328" t="s">
        <v>150</v>
      </c>
      <c r="N4328">
        <v>371</v>
      </c>
      <c r="O4328" t="s">
        <v>733</v>
      </c>
      <c r="P4328" t="s">
        <v>256</v>
      </c>
      <c r="Q4328" t="s">
        <v>68</v>
      </c>
      <c r="R4328" t="s">
        <v>145</v>
      </c>
      <c r="S4328" t="s">
        <v>202</v>
      </c>
      <c r="T4328" t="s">
        <v>40</v>
      </c>
      <c r="U4328" t="s">
        <v>354</v>
      </c>
      <c r="V4328" t="s">
        <v>947</v>
      </c>
      <c r="W4328" t="s">
        <v>40</v>
      </c>
      <c r="X4328" t="s">
        <v>179</v>
      </c>
      <c r="Y4328" t="s">
        <v>95</v>
      </c>
      <c r="Z4328" t="s">
        <v>134</v>
      </c>
      <c r="AA4328" t="s">
        <v>258</v>
      </c>
      <c r="AB4328" t="s">
        <v>512</v>
      </c>
      <c r="AC4328" t="s">
        <v>884</v>
      </c>
      <c r="AD4328" t="s">
        <v>832</v>
      </c>
    </row>
    <row r="4329" spans="1:30" x14ac:dyDescent="0.3">
      <c r="A4329" t="s">
        <v>17926</v>
      </c>
      <c r="B4329" t="s">
        <v>17927</v>
      </c>
      <c r="C4329" s="1" t="str">
        <f t="shared" si="721"/>
        <v>21:0512</v>
      </c>
      <c r="D4329" s="1" t="str">
        <f t="shared" si="728"/>
        <v>21:0085</v>
      </c>
      <c r="E4329" t="s">
        <v>17928</v>
      </c>
      <c r="F4329" t="s">
        <v>17929</v>
      </c>
      <c r="H4329">
        <v>56.807452400000003</v>
      </c>
      <c r="I4329">
        <v>-100.7176568</v>
      </c>
      <c r="J4329" s="1" t="str">
        <f t="shared" si="729"/>
        <v>NGR lake sediment grab sample</v>
      </c>
      <c r="K4329" s="1" t="str">
        <f t="shared" si="730"/>
        <v>&lt;177 micron (NGR)</v>
      </c>
      <c r="L4329">
        <v>19</v>
      </c>
      <c r="M4329" t="s">
        <v>175</v>
      </c>
      <c r="N4329">
        <v>372</v>
      </c>
      <c r="O4329" t="s">
        <v>177</v>
      </c>
      <c r="P4329" t="s">
        <v>169</v>
      </c>
      <c r="Q4329" t="s">
        <v>68</v>
      </c>
      <c r="R4329" t="s">
        <v>169</v>
      </c>
      <c r="S4329" t="s">
        <v>153</v>
      </c>
      <c r="T4329" t="s">
        <v>40</v>
      </c>
      <c r="U4329" t="s">
        <v>1448</v>
      </c>
      <c r="V4329" t="s">
        <v>2722</v>
      </c>
      <c r="W4329" t="s">
        <v>40</v>
      </c>
      <c r="X4329" t="s">
        <v>43</v>
      </c>
      <c r="Y4329" t="s">
        <v>95</v>
      </c>
      <c r="Z4329" t="s">
        <v>35</v>
      </c>
      <c r="AA4329" t="s">
        <v>45</v>
      </c>
      <c r="AB4329" t="s">
        <v>1076</v>
      </c>
      <c r="AC4329" t="s">
        <v>505</v>
      </c>
      <c r="AD4329" t="s">
        <v>1384</v>
      </c>
    </row>
    <row r="4330" spans="1:30" x14ac:dyDescent="0.3">
      <c r="A4330" t="s">
        <v>17930</v>
      </c>
      <c r="B4330" t="s">
        <v>17931</v>
      </c>
      <c r="C4330" s="1" t="str">
        <f t="shared" si="721"/>
        <v>21:0512</v>
      </c>
      <c r="D4330" s="1" t="str">
        <f t="shared" si="728"/>
        <v>21:0085</v>
      </c>
      <c r="E4330" t="s">
        <v>17932</v>
      </c>
      <c r="F4330" t="s">
        <v>17933</v>
      </c>
      <c r="H4330">
        <v>56.7904585</v>
      </c>
      <c r="I4330">
        <v>-100.7445319</v>
      </c>
      <c r="J4330" s="1" t="str">
        <f t="shared" si="729"/>
        <v>NGR lake sediment grab sample</v>
      </c>
      <c r="K4330" s="1" t="str">
        <f t="shared" si="730"/>
        <v>&lt;177 micron (NGR)</v>
      </c>
      <c r="L4330">
        <v>19</v>
      </c>
      <c r="M4330" t="s">
        <v>184</v>
      </c>
      <c r="N4330">
        <v>373</v>
      </c>
      <c r="O4330" t="s">
        <v>1900</v>
      </c>
      <c r="P4330" t="s">
        <v>256</v>
      </c>
      <c r="Q4330" t="s">
        <v>37</v>
      </c>
      <c r="R4330" t="s">
        <v>169</v>
      </c>
      <c r="S4330" t="s">
        <v>131</v>
      </c>
      <c r="T4330" t="s">
        <v>40</v>
      </c>
      <c r="U4330" t="s">
        <v>216</v>
      </c>
      <c r="V4330" t="s">
        <v>47</v>
      </c>
      <c r="W4330" t="s">
        <v>40</v>
      </c>
      <c r="X4330" t="s">
        <v>43</v>
      </c>
      <c r="Y4330" t="s">
        <v>95</v>
      </c>
      <c r="Z4330" t="s">
        <v>134</v>
      </c>
      <c r="AA4330" t="s">
        <v>58</v>
      </c>
      <c r="AB4330" t="s">
        <v>11731</v>
      </c>
      <c r="AC4330" t="s">
        <v>620</v>
      </c>
      <c r="AD4330" t="s">
        <v>308</v>
      </c>
    </row>
    <row r="4331" spans="1:30" x14ac:dyDescent="0.3">
      <c r="A4331" t="s">
        <v>17934</v>
      </c>
      <c r="B4331" t="s">
        <v>17935</v>
      </c>
      <c r="C4331" s="1" t="str">
        <f t="shared" si="721"/>
        <v>21:0512</v>
      </c>
      <c r="D4331" s="1" t="str">
        <f t="shared" si="728"/>
        <v>21:0085</v>
      </c>
      <c r="E4331" t="s">
        <v>17936</v>
      </c>
      <c r="F4331" t="s">
        <v>17937</v>
      </c>
      <c r="H4331">
        <v>56.803630499999997</v>
      </c>
      <c r="I4331">
        <v>-100.8373485</v>
      </c>
      <c r="J4331" s="1" t="str">
        <f t="shared" si="729"/>
        <v>NGR lake sediment grab sample</v>
      </c>
      <c r="K4331" s="1" t="str">
        <f t="shared" si="730"/>
        <v>&lt;177 micron (NGR)</v>
      </c>
      <c r="L4331">
        <v>19</v>
      </c>
      <c r="M4331" t="s">
        <v>191</v>
      </c>
      <c r="N4331">
        <v>374</v>
      </c>
      <c r="O4331" t="s">
        <v>116</v>
      </c>
      <c r="P4331" t="s">
        <v>377</v>
      </c>
      <c r="Q4331" t="s">
        <v>68</v>
      </c>
      <c r="R4331" t="s">
        <v>255</v>
      </c>
      <c r="S4331" t="s">
        <v>79</v>
      </c>
      <c r="T4331" t="s">
        <v>40</v>
      </c>
      <c r="U4331" t="s">
        <v>354</v>
      </c>
      <c r="V4331" t="s">
        <v>505</v>
      </c>
      <c r="W4331" t="s">
        <v>40</v>
      </c>
      <c r="X4331" t="s">
        <v>179</v>
      </c>
      <c r="Y4331" t="s">
        <v>95</v>
      </c>
      <c r="Z4331" t="s">
        <v>134</v>
      </c>
      <c r="AA4331" t="s">
        <v>135</v>
      </c>
      <c r="AB4331" t="s">
        <v>213</v>
      </c>
      <c r="AC4331" t="s">
        <v>2271</v>
      </c>
      <c r="AD4331" t="s">
        <v>1529</v>
      </c>
    </row>
    <row r="4332" spans="1:30" x14ac:dyDescent="0.3">
      <c r="A4332" t="s">
        <v>17938</v>
      </c>
      <c r="B4332" t="s">
        <v>17939</v>
      </c>
      <c r="C4332" s="1" t="str">
        <f t="shared" si="721"/>
        <v>21:0512</v>
      </c>
      <c r="D4332" s="1" t="str">
        <f t="shared" si="728"/>
        <v>21:0085</v>
      </c>
      <c r="E4332" t="s">
        <v>17940</v>
      </c>
      <c r="F4332" t="s">
        <v>17941</v>
      </c>
      <c r="H4332">
        <v>56.7931667</v>
      </c>
      <c r="I4332">
        <v>-100.89373569999999</v>
      </c>
      <c r="J4332" s="1" t="str">
        <f t="shared" si="729"/>
        <v>NGR lake sediment grab sample</v>
      </c>
      <c r="K4332" s="1" t="str">
        <f t="shared" si="730"/>
        <v>&lt;177 micron (NGR)</v>
      </c>
      <c r="L4332">
        <v>19</v>
      </c>
      <c r="M4332" t="s">
        <v>201</v>
      </c>
      <c r="N4332">
        <v>375</v>
      </c>
      <c r="O4332" t="s">
        <v>314</v>
      </c>
      <c r="P4332" t="s">
        <v>232</v>
      </c>
      <c r="Q4332" t="s">
        <v>136</v>
      </c>
      <c r="R4332" t="s">
        <v>510</v>
      </c>
      <c r="S4332" t="s">
        <v>79</v>
      </c>
      <c r="T4332" t="s">
        <v>40</v>
      </c>
      <c r="U4332" t="s">
        <v>5928</v>
      </c>
      <c r="V4332" t="s">
        <v>85</v>
      </c>
      <c r="W4332" t="s">
        <v>40</v>
      </c>
      <c r="X4332" t="s">
        <v>179</v>
      </c>
      <c r="Y4332" t="s">
        <v>95</v>
      </c>
      <c r="Z4332" t="s">
        <v>35</v>
      </c>
      <c r="AA4332" t="s">
        <v>214</v>
      </c>
      <c r="AB4332" t="s">
        <v>67</v>
      </c>
      <c r="AC4332" t="s">
        <v>339</v>
      </c>
      <c r="AD4332" t="s">
        <v>2717</v>
      </c>
    </row>
    <row r="4333" spans="1:30" x14ac:dyDescent="0.3">
      <c r="A4333" t="s">
        <v>17942</v>
      </c>
      <c r="B4333" t="s">
        <v>17943</v>
      </c>
      <c r="C4333" s="1" t="str">
        <f t="shared" si="721"/>
        <v>21:0512</v>
      </c>
      <c r="D4333" s="1" t="str">
        <f t="shared" si="728"/>
        <v>21:0085</v>
      </c>
      <c r="E4333" t="s">
        <v>17944</v>
      </c>
      <c r="F4333" t="s">
        <v>17945</v>
      </c>
      <c r="H4333">
        <v>56.793773000000002</v>
      </c>
      <c r="I4333">
        <v>-100.9775064</v>
      </c>
      <c r="J4333" s="1" t="str">
        <f t="shared" si="729"/>
        <v>NGR lake sediment grab sample</v>
      </c>
      <c r="K4333" s="1" t="str">
        <f t="shared" si="730"/>
        <v>&lt;177 micron (NGR)</v>
      </c>
      <c r="L4333">
        <v>19</v>
      </c>
      <c r="M4333" t="s">
        <v>210</v>
      </c>
      <c r="N4333">
        <v>376</v>
      </c>
      <c r="O4333" t="s">
        <v>1520</v>
      </c>
      <c r="P4333" t="s">
        <v>130</v>
      </c>
      <c r="Q4333" t="s">
        <v>39</v>
      </c>
      <c r="R4333" t="s">
        <v>130</v>
      </c>
      <c r="S4333" t="s">
        <v>131</v>
      </c>
      <c r="T4333" t="s">
        <v>40</v>
      </c>
      <c r="U4333" t="s">
        <v>12258</v>
      </c>
      <c r="V4333" t="s">
        <v>42</v>
      </c>
      <c r="W4333" t="s">
        <v>194</v>
      </c>
      <c r="X4333" t="s">
        <v>43</v>
      </c>
      <c r="Y4333" t="s">
        <v>95</v>
      </c>
      <c r="Z4333" t="s">
        <v>164</v>
      </c>
      <c r="AA4333" t="s">
        <v>258</v>
      </c>
      <c r="AB4333" t="s">
        <v>120</v>
      </c>
      <c r="AC4333" t="s">
        <v>598</v>
      </c>
      <c r="AD4333" t="s">
        <v>1236</v>
      </c>
    </row>
    <row r="4334" spans="1:30" x14ac:dyDescent="0.3">
      <c r="A4334" t="s">
        <v>17946</v>
      </c>
      <c r="B4334" t="s">
        <v>17947</v>
      </c>
      <c r="C4334" s="1" t="str">
        <f t="shared" si="721"/>
        <v>21:0512</v>
      </c>
      <c r="D4334" s="1" t="str">
        <f t="shared" si="728"/>
        <v>21:0085</v>
      </c>
      <c r="E4334" t="s">
        <v>17948</v>
      </c>
      <c r="F4334" t="s">
        <v>17949</v>
      </c>
      <c r="H4334">
        <v>56.799550799999999</v>
      </c>
      <c r="I4334">
        <v>-100.99838080000001</v>
      </c>
      <c r="J4334" s="1" t="str">
        <f t="shared" si="729"/>
        <v>NGR lake sediment grab sample</v>
      </c>
      <c r="K4334" s="1" t="str">
        <f t="shared" si="730"/>
        <v>&lt;177 micron (NGR)</v>
      </c>
      <c r="L4334">
        <v>19</v>
      </c>
      <c r="M4334" t="s">
        <v>221</v>
      </c>
      <c r="N4334">
        <v>377</v>
      </c>
      <c r="O4334" t="s">
        <v>299</v>
      </c>
      <c r="P4334" t="s">
        <v>67</v>
      </c>
      <c r="Q4334" t="s">
        <v>39</v>
      </c>
      <c r="R4334" t="s">
        <v>54</v>
      </c>
      <c r="S4334" t="s">
        <v>79</v>
      </c>
      <c r="T4334" t="s">
        <v>40</v>
      </c>
      <c r="U4334" t="s">
        <v>8406</v>
      </c>
      <c r="V4334" t="s">
        <v>106</v>
      </c>
      <c r="W4334" t="s">
        <v>194</v>
      </c>
      <c r="X4334" t="s">
        <v>43</v>
      </c>
      <c r="Y4334" t="s">
        <v>95</v>
      </c>
      <c r="Z4334" t="s">
        <v>35</v>
      </c>
      <c r="AA4334" t="s">
        <v>58</v>
      </c>
      <c r="AB4334" t="s">
        <v>721</v>
      </c>
      <c r="AC4334" t="s">
        <v>598</v>
      </c>
      <c r="AD4334" t="s">
        <v>308</v>
      </c>
    </row>
    <row r="4335" spans="1:30" x14ac:dyDescent="0.3">
      <c r="A4335" t="s">
        <v>17950</v>
      </c>
      <c r="B4335" t="s">
        <v>17951</v>
      </c>
      <c r="C4335" s="1" t="str">
        <f t="shared" si="721"/>
        <v>21:0512</v>
      </c>
      <c r="D4335" s="1" t="str">
        <f t="shared" si="728"/>
        <v>21:0085</v>
      </c>
      <c r="E4335" t="s">
        <v>17952</v>
      </c>
      <c r="F4335" t="s">
        <v>17953</v>
      </c>
      <c r="H4335">
        <v>56.813905400000003</v>
      </c>
      <c r="I4335">
        <v>-101.05783220000001</v>
      </c>
      <c r="J4335" s="1" t="str">
        <f t="shared" si="729"/>
        <v>NGR lake sediment grab sample</v>
      </c>
      <c r="K4335" s="1" t="str">
        <f t="shared" si="730"/>
        <v>&lt;177 micron (NGR)</v>
      </c>
      <c r="L4335">
        <v>19</v>
      </c>
      <c r="M4335" t="s">
        <v>230</v>
      </c>
      <c r="N4335">
        <v>378</v>
      </c>
      <c r="O4335" t="s">
        <v>1665</v>
      </c>
      <c r="P4335" t="s">
        <v>192</v>
      </c>
      <c r="Q4335" t="s">
        <v>39</v>
      </c>
      <c r="R4335" t="s">
        <v>67</v>
      </c>
      <c r="S4335" t="s">
        <v>153</v>
      </c>
      <c r="T4335" t="s">
        <v>40</v>
      </c>
      <c r="U4335" t="s">
        <v>17954</v>
      </c>
      <c r="V4335" t="s">
        <v>1337</v>
      </c>
      <c r="W4335" t="s">
        <v>194</v>
      </c>
      <c r="X4335" t="s">
        <v>43</v>
      </c>
      <c r="Y4335" t="s">
        <v>95</v>
      </c>
      <c r="Z4335" t="s">
        <v>134</v>
      </c>
      <c r="AA4335" t="s">
        <v>58</v>
      </c>
      <c r="AB4335" t="s">
        <v>576</v>
      </c>
      <c r="AC4335" t="s">
        <v>740</v>
      </c>
      <c r="AD4335" t="s">
        <v>438</v>
      </c>
    </row>
    <row r="4336" spans="1:30" x14ac:dyDescent="0.3">
      <c r="A4336" t="s">
        <v>17955</v>
      </c>
      <c r="B4336" t="s">
        <v>17956</v>
      </c>
      <c r="C4336" s="1" t="str">
        <f t="shared" si="721"/>
        <v>21:0512</v>
      </c>
      <c r="D4336" s="1" t="str">
        <f t="shared" si="728"/>
        <v>21:0085</v>
      </c>
      <c r="E4336" t="s">
        <v>17957</v>
      </c>
      <c r="F4336" t="s">
        <v>17958</v>
      </c>
      <c r="H4336">
        <v>56.771974700000001</v>
      </c>
      <c r="I4336">
        <v>-101.0010554</v>
      </c>
      <c r="J4336" s="1" t="str">
        <f t="shared" si="729"/>
        <v>NGR lake sediment grab sample</v>
      </c>
      <c r="K4336" s="1" t="str">
        <f t="shared" si="730"/>
        <v>&lt;177 micron (NGR)</v>
      </c>
      <c r="L4336">
        <v>19</v>
      </c>
      <c r="M4336" t="s">
        <v>238</v>
      </c>
      <c r="N4336">
        <v>379</v>
      </c>
      <c r="O4336" t="s">
        <v>103</v>
      </c>
      <c r="P4336" t="s">
        <v>193</v>
      </c>
      <c r="Q4336" t="s">
        <v>55</v>
      </c>
      <c r="R4336" t="s">
        <v>119</v>
      </c>
      <c r="S4336" t="s">
        <v>68</v>
      </c>
      <c r="T4336" t="s">
        <v>40</v>
      </c>
      <c r="U4336" t="s">
        <v>86</v>
      </c>
      <c r="V4336" t="s">
        <v>97</v>
      </c>
      <c r="W4336" t="s">
        <v>40</v>
      </c>
      <c r="X4336" t="s">
        <v>136</v>
      </c>
      <c r="Y4336" t="s">
        <v>95</v>
      </c>
      <c r="Z4336" t="s">
        <v>164</v>
      </c>
      <c r="AA4336" t="s">
        <v>135</v>
      </c>
      <c r="AB4336" t="s">
        <v>266</v>
      </c>
      <c r="AC4336" t="s">
        <v>301</v>
      </c>
      <c r="AD4336" t="s">
        <v>308</v>
      </c>
    </row>
    <row r="4337" spans="1:30" x14ac:dyDescent="0.3">
      <c r="A4337" t="s">
        <v>17959</v>
      </c>
      <c r="B4337" t="s">
        <v>17960</v>
      </c>
      <c r="C4337" s="1" t="str">
        <f t="shared" si="721"/>
        <v>21:0512</v>
      </c>
      <c r="D4337" s="1" t="str">
        <f t="shared" si="728"/>
        <v>21:0085</v>
      </c>
      <c r="E4337" t="s">
        <v>17961</v>
      </c>
      <c r="F4337" t="s">
        <v>17962</v>
      </c>
      <c r="H4337">
        <v>56.776913200000003</v>
      </c>
      <c r="I4337">
        <v>-100.96228139999999</v>
      </c>
      <c r="J4337" s="1" t="str">
        <f t="shared" si="729"/>
        <v>NGR lake sediment grab sample</v>
      </c>
      <c r="K4337" s="1" t="str">
        <f t="shared" si="730"/>
        <v>&lt;177 micron (NGR)</v>
      </c>
      <c r="L4337">
        <v>19</v>
      </c>
      <c r="M4337" t="s">
        <v>246</v>
      </c>
      <c r="N4337">
        <v>380</v>
      </c>
      <c r="O4337" t="s">
        <v>152</v>
      </c>
      <c r="P4337" t="s">
        <v>104</v>
      </c>
      <c r="Q4337" t="s">
        <v>39</v>
      </c>
      <c r="R4337" t="s">
        <v>130</v>
      </c>
      <c r="S4337" t="s">
        <v>68</v>
      </c>
      <c r="T4337" t="s">
        <v>117</v>
      </c>
      <c r="U4337" t="s">
        <v>13114</v>
      </c>
      <c r="V4337" t="s">
        <v>415</v>
      </c>
      <c r="W4337" t="s">
        <v>117</v>
      </c>
      <c r="X4337" t="s">
        <v>43</v>
      </c>
      <c r="Y4337" t="s">
        <v>95</v>
      </c>
      <c r="Z4337" t="s">
        <v>134</v>
      </c>
      <c r="AA4337" t="s">
        <v>83</v>
      </c>
      <c r="AB4337" t="s">
        <v>1259</v>
      </c>
      <c r="AC4337" t="s">
        <v>339</v>
      </c>
      <c r="AD4337" t="s">
        <v>170</v>
      </c>
    </row>
    <row r="4338" spans="1:30" x14ac:dyDescent="0.3">
      <c r="A4338" t="s">
        <v>17963</v>
      </c>
      <c r="B4338" t="s">
        <v>17964</v>
      </c>
      <c r="C4338" s="1" t="str">
        <f t="shared" si="721"/>
        <v>21:0512</v>
      </c>
      <c r="D4338" s="1" t="str">
        <f t="shared" si="728"/>
        <v>21:0085</v>
      </c>
      <c r="E4338" t="s">
        <v>17965</v>
      </c>
      <c r="F4338" t="s">
        <v>17966</v>
      </c>
      <c r="H4338">
        <v>56.783773600000004</v>
      </c>
      <c r="I4338">
        <v>-100.9116621</v>
      </c>
      <c r="J4338" s="1" t="str">
        <f t="shared" si="729"/>
        <v>NGR lake sediment grab sample</v>
      </c>
      <c r="K4338" s="1" t="str">
        <f t="shared" si="730"/>
        <v>&lt;177 micron (NGR)</v>
      </c>
      <c r="L4338">
        <v>20</v>
      </c>
      <c r="M4338" t="s">
        <v>34</v>
      </c>
      <c r="N4338">
        <v>381</v>
      </c>
      <c r="O4338" t="s">
        <v>359</v>
      </c>
      <c r="P4338" t="s">
        <v>145</v>
      </c>
      <c r="Q4338" t="s">
        <v>39</v>
      </c>
      <c r="R4338" t="s">
        <v>54</v>
      </c>
      <c r="S4338" t="s">
        <v>68</v>
      </c>
      <c r="T4338" t="s">
        <v>194</v>
      </c>
      <c r="U4338" t="s">
        <v>630</v>
      </c>
      <c r="V4338" t="s">
        <v>144</v>
      </c>
      <c r="W4338" t="s">
        <v>194</v>
      </c>
      <c r="X4338" t="s">
        <v>43</v>
      </c>
      <c r="Y4338" t="s">
        <v>95</v>
      </c>
      <c r="Z4338" t="s">
        <v>153</v>
      </c>
      <c r="AA4338" t="s">
        <v>258</v>
      </c>
      <c r="AB4338" t="s">
        <v>10166</v>
      </c>
      <c r="AC4338" t="s">
        <v>167</v>
      </c>
      <c r="AD4338" t="s">
        <v>61</v>
      </c>
    </row>
    <row r="4339" spans="1:30" x14ac:dyDescent="0.3">
      <c r="A4339" t="s">
        <v>17967</v>
      </c>
      <c r="B4339" t="s">
        <v>17968</v>
      </c>
      <c r="C4339" s="1" t="str">
        <f t="shared" si="721"/>
        <v>21:0512</v>
      </c>
      <c r="D4339" s="1" t="str">
        <f t="shared" si="728"/>
        <v>21:0085</v>
      </c>
      <c r="E4339" t="s">
        <v>17965</v>
      </c>
      <c r="F4339" t="s">
        <v>17969</v>
      </c>
      <c r="H4339">
        <v>56.783773600000004</v>
      </c>
      <c r="I4339">
        <v>-100.9116621</v>
      </c>
      <c r="J4339" s="1" t="str">
        <f t="shared" si="729"/>
        <v>NGR lake sediment grab sample</v>
      </c>
      <c r="K4339" s="1" t="str">
        <f t="shared" si="730"/>
        <v>&lt;177 micron (NGR)</v>
      </c>
      <c r="L4339">
        <v>20</v>
      </c>
      <c r="M4339" t="s">
        <v>52</v>
      </c>
      <c r="N4339">
        <v>382</v>
      </c>
      <c r="O4339" t="s">
        <v>510</v>
      </c>
      <c r="P4339" t="s">
        <v>145</v>
      </c>
      <c r="Q4339" t="s">
        <v>55</v>
      </c>
      <c r="R4339" t="s">
        <v>54</v>
      </c>
      <c r="S4339" t="s">
        <v>68</v>
      </c>
      <c r="T4339" t="s">
        <v>194</v>
      </c>
      <c r="U4339" t="s">
        <v>4215</v>
      </c>
      <c r="V4339" t="s">
        <v>920</v>
      </c>
      <c r="W4339" t="s">
        <v>194</v>
      </c>
      <c r="X4339" t="s">
        <v>43</v>
      </c>
      <c r="Y4339" t="s">
        <v>95</v>
      </c>
      <c r="Z4339" t="s">
        <v>153</v>
      </c>
      <c r="AA4339" t="s">
        <v>44</v>
      </c>
      <c r="AB4339" t="s">
        <v>1647</v>
      </c>
      <c r="AC4339" t="s">
        <v>57</v>
      </c>
      <c r="AD4339" t="s">
        <v>61</v>
      </c>
    </row>
    <row r="4340" spans="1:30" x14ac:dyDescent="0.3">
      <c r="A4340" t="s">
        <v>17970</v>
      </c>
      <c r="B4340" t="s">
        <v>17971</v>
      </c>
      <c r="C4340" s="1" t="str">
        <f t="shared" si="721"/>
        <v>21:0512</v>
      </c>
      <c r="D4340" s="1" t="str">
        <f t="shared" si="728"/>
        <v>21:0085</v>
      </c>
      <c r="E4340" t="s">
        <v>17965</v>
      </c>
      <c r="F4340" t="s">
        <v>17972</v>
      </c>
      <c r="H4340">
        <v>56.783773600000004</v>
      </c>
      <c r="I4340">
        <v>-100.9116621</v>
      </c>
      <c r="J4340" s="1" t="str">
        <f t="shared" si="729"/>
        <v>NGR lake sediment grab sample</v>
      </c>
      <c r="K4340" s="1" t="str">
        <f t="shared" si="730"/>
        <v>&lt;177 micron (NGR)</v>
      </c>
      <c r="L4340">
        <v>20</v>
      </c>
      <c r="M4340" t="s">
        <v>65</v>
      </c>
      <c r="N4340">
        <v>383</v>
      </c>
      <c r="O4340" t="s">
        <v>214</v>
      </c>
      <c r="P4340" t="s">
        <v>232</v>
      </c>
      <c r="Q4340" t="s">
        <v>95</v>
      </c>
      <c r="R4340" t="s">
        <v>130</v>
      </c>
      <c r="S4340" t="s">
        <v>68</v>
      </c>
      <c r="T4340" t="s">
        <v>194</v>
      </c>
      <c r="U4340" t="s">
        <v>5815</v>
      </c>
      <c r="V4340" t="s">
        <v>94</v>
      </c>
      <c r="W4340" t="s">
        <v>194</v>
      </c>
      <c r="X4340" t="s">
        <v>43</v>
      </c>
      <c r="Y4340" t="s">
        <v>95</v>
      </c>
      <c r="Z4340" t="s">
        <v>153</v>
      </c>
      <c r="AA4340" t="s">
        <v>258</v>
      </c>
      <c r="AB4340" t="s">
        <v>10166</v>
      </c>
      <c r="AC4340" t="s">
        <v>47</v>
      </c>
      <c r="AD4340" t="s">
        <v>241</v>
      </c>
    </row>
    <row r="4341" spans="1:30" x14ac:dyDescent="0.3">
      <c r="A4341" t="s">
        <v>17973</v>
      </c>
      <c r="B4341" t="s">
        <v>17974</v>
      </c>
      <c r="C4341" s="1" t="str">
        <f t="shared" si="721"/>
        <v>21:0512</v>
      </c>
      <c r="D4341" s="1" t="str">
        <f t="shared" si="728"/>
        <v>21:0085</v>
      </c>
      <c r="E4341" t="s">
        <v>17975</v>
      </c>
      <c r="F4341" t="s">
        <v>17976</v>
      </c>
      <c r="H4341">
        <v>56.7708035</v>
      </c>
      <c r="I4341">
        <v>-100.87267780000001</v>
      </c>
      <c r="J4341" s="1" t="str">
        <f t="shared" si="729"/>
        <v>NGR lake sediment grab sample</v>
      </c>
      <c r="K4341" s="1" t="str">
        <f t="shared" si="730"/>
        <v>&lt;177 micron (NGR)</v>
      </c>
      <c r="L4341">
        <v>20</v>
      </c>
      <c r="M4341" t="s">
        <v>76</v>
      </c>
      <c r="N4341">
        <v>384</v>
      </c>
      <c r="O4341" t="s">
        <v>408</v>
      </c>
      <c r="P4341" t="s">
        <v>36</v>
      </c>
      <c r="Q4341" t="s">
        <v>39</v>
      </c>
      <c r="R4341" t="s">
        <v>79</v>
      </c>
      <c r="S4341" t="s">
        <v>131</v>
      </c>
      <c r="T4341" t="s">
        <v>40</v>
      </c>
      <c r="U4341" t="s">
        <v>6704</v>
      </c>
      <c r="V4341" t="s">
        <v>42</v>
      </c>
      <c r="W4341" t="s">
        <v>40</v>
      </c>
      <c r="X4341" t="s">
        <v>179</v>
      </c>
      <c r="Y4341" t="s">
        <v>95</v>
      </c>
      <c r="Z4341" t="s">
        <v>153</v>
      </c>
      <c r="AA4341" t="s">
        <v>58</v>
      </c>
      <c r="AB4341" t="s">
        <v>429</v>
      </c>
      <c r="AC4341" t="s">
        <v>947</v>
      </c>
      <c r="AD4341" t="s">
        <v>122</v>
      </c>
    </row>
    <row r="4342" spans="1:30" x14ac:dyDescent="0.3">
      <c r="A4342" t="s">
        <v>17977</v>
      </c>
      <c r="B4342" t="s">
        <v>17978</v>
      </c>
      <c r="C4342" s="1" t="str">
        <f t="shared" ref="C4342:C4405" si="731">HYPERLINK("http://geochem.nrcan.gc.ca/cdogs/content/bdl/bdl210512_e.htm", "21:0512")</f>
        <v>21:0512</v>
      </c>
      <c r="D4342" s="1" t="str">
        <f t="shared" si="728"/>
        <v>21:0085</v>
      </c>
      <c r="E4342" t="s">
        <v>17979</v>
      </c>
      <c r="F4342" t="s">
        <v>17980</v>
      </c>
      <c r="H4342">
        <v>56.779781499999999</v>
      </c>
      <c r="I4342">
        <v>-100.8151671</v>
      </c>
      <c r="J4342" s="1" t="str">
        <f t="shared" si="729"/>
        <v>NGR lake sediment grab sample</v>
      </c>
      <c r="K4342" s="1" t="str">
        <f t="shared" si="730"/>
        <v>&lt;177 micron (NGR)</v>
      </c>
      <c r="L4342">
        <v>20</v>
      </c>
      <c r="M4342" t="s">
        <v>91</v>
      </c>
      <c r="N4342">
        <v>385</v>
      </c>
      <c r="O4342" t="s">
        <v>1047</v>
      </c>
      <c r="P4342" t="s">
        <v>176</v>
      </c>
      <c r="Q4342" t="s">
        <v>39</v>
      </c>
      <c r="R4342" t="s">
        <v>79</v>
      </c>
      <c r="S4342" t="s">
        <v>37</v>
      </c>
      <c r="T4342" t="s">
        <v>40</v>
      </c>
      <c r="U4342" t="s">
        <v>2422</v>
      </c>
      <c r="V4342" t="s">
        <v>94</v>
      </c>
      <c r="W4342" t="s">
        <v>40</v>
      </c>
      <c r="X4342" t="s">
        <v>43</v>
      </c>
      <c r="Y4342" t="s">
        <v>95</v>
      </c>
      <c r="Z4342" t="s">
        <v>153</v>
      </c>
      <c r="AA4342" t="s">
        <v>58</v>
      </c>
      <c r="AB4342" t="s">
        <v>17981</v>
      </c>
      <c r="AC4342" t="s">
        <v>57</v>
      </c>
      <c r="AD4342" t="s">
        <v>155</v>
      </c>
    </row>
    <row r="4343" spans="1:30" hidden="1" x14ac:dyDescent="0.3">
      <c r="A4343" t="s">
        <v>17982</v>
      </c>
      <c r="B4343" t="s">
        <v>17983</v>
      </c>
      <c r="C4343" s="1" t="str">
        <f t="shared" si="731"/>
        <v>21:0512</v>
      </c>
      <c r="D4343" s="1" t="str">
        <f>HYPERLINK("http://geochem.nrcan.gc.ca/cdogs/content/svy/svy_e.htm", "")</f>
        <v/>
      </c>
      <c r="G4343" s="1" t="str">
        <f>HYPERLINK("http://geochem.nrcan.gc.ca/cdogs/content/cr_/cr_00056_e.htm", "56")</f>
        <v>56</v>
      </c>
      <c r="J4343" t="s">
        <v>161</v>
      </c>
      <c r="K4343" t="s">
        <v>162</v>
      </c>
      <c r="L4343">
        <v>20</v>
      </c>
      <c r="M4343" t="s">
        <v>163</v>
      </c>
      <c r="N4343">
        <v>386</v>
      </c>
      <c r="O4343" t="s">
        <v>321</v>
      </c>
      <c r="P4343" t="s">
        <v>789</v>
      </c>
      <c r="Q4343" t="s">
        <v>67</v>
      </c>
      <c r="R4343" t="s">
        <v>270</v>
      </c>
      <c r="S4343" t="s">
        <v>193</v>
      </c>
      <c r="T4343" t="s">
        <v>194</v>
      </c>
      <c r="U4343" t="s">
        <v>811</v>
      </c>
      <c r="V4343" t="s">
        <v>2195</v>
      </c>
      <c r="W4343" t="s">
        <v>233</v>
      </c>
      <c r="X4343" t="s">
        <v>2164</v>
      </c>
      <c r="Y4343" t="s">
        <v>38</v>
      </c>
      <c r="Z4343" t="s">
        <v>214</v>
      </c>
      <c r="AA4343" t="s">
        <v>392</v>
      </c>
      <c r="AB4343" t="s">
        <v>38</v>
      </c>
      <c r="AC4343" t="s">
        <v>2165</v>
      </c>
      <c r="AD4343" t="s">
        <v>1529</v>
      </c>
    </row>
    <row r="4344" spans="1:30" x14ac:dyDescent="0.3">
      <c r="A4344" t="s">
        <v>17984</v>
      </c>
      <c r="B4344" t="s">
        <v>17985</v>
      </c>
      <c r="C4344" s="1" t="str">
        <f t="shared" si="731"/>
        <v>21:0512</v>
      </c>
      <c r="D4344" s="1" t="str">
        <f t="shared" ref="D4344:D4361" si="732">HYPERLINK("http://geochem.nrcan.gc.ca/cdogs/content/svy/svy210085_e.htm", "21:0085")</f>
        <v>21:0085</v>
      </c>
      <c r="E4344" t="s">
        <v>17986</v>
      </c>
      <c r="F4344" t="s">
        <v>17987</v>
      </c>
      <c r="H4344">
        <v>56.774969200000001</v>
      </c>
      <c r="I4344">
        <v>-100.7618145</v>
      </c>
      <c r="J4344" s="1" t="str">
        <f t="shared" ref="J4344:J4361" si="733">HYPERLINK("http://geochem.nrcan.gc.ca/cdogs/content/kwd/kwd020027_e.htm", "NGR lake sediment grab sample")</f>
        <v>NGR lake sediment grab sample</v>
      </c>
      <c r="K4344" s="1" t="str">
        <f t="shared" ref="K4344:K4361" si="734">HYPERLINK("http://geochem.nrcan.gc.ca/cdogs/content/kwd/kwd080006_e.htm", "&lt;177 micron (NGR)")</f>
        <v>&lt;177 micron (NGR)</v>
      </c>
      <c r="L4344">
        <v>20</v>
      </c>
      <c r="M4344" t="s">
        <v>102</v>
      </c>
      <c r="N4344">
        <v>387</v>
      </c>
      <c r="O4344" t="s">
        <v>397</v>
      </c>
      <c r="P4344" t="s">
        <v>176</v>
      </c>
      <c r="Q4344" t="s">
        <v>39</v>
      </c>
      <c r="R4344" t="s">
        <v>329</v>
      </c>
      <c r="S4344" t="s">
        <v>68</v>
      </c>
      <c r="T4344" t="s">
        <v>40</v>
      </c>
      <c r="U4344" t="s">
        <v>7559</v>
      </c>
      <c r="V4344" t="s">
        <v>1642</v>
      </c>
      <c r="W4344" t="s">
        <v>40</v>
      </c>
      <c r="X4344" t="s">
        <v>179</v>
      </c>
      <c r="Y4344" t="s">
        <v>95</v>
      </c>
      <c r="Z4344" t="s">
        <v>185</v>
      </c>
      <c r="AA4344" t="s">
        <v>135</v>
      </c>
      <c r="AB4344" t="s">
        <v>1736</v>
      </c>
      <c r="AC4344" t="s">
        <v>620</v>
      </c>
      <c r="AD4344" t="s">
        <v>1477</v>
      </c>
    </row>
    <row r="4345" spans="1:30" x14ac:dyDescent="0.3">
      <c r="A4345" t="s">
        <v>17988</v>
      </c>
      <c r="B4345" t="s">
        <v>17989</v>
      </c>
      <c r="C4345" s="1" t="str">
        <f t="shared" si="731"/>
        <v>21:0512</v>
      </c>
      <c r="D4345" s="1" t="str">
        <f t="shared" si="732"/>
        <v>21:0085</v>
      </c>
      <c r="E4345" t="s">
        <v>17990</v>
      </c>
      <c r="F4345" t="s">
        <v>17991</v>
      </c>
      <c r="H4345">
        <v>56.778080899999999</v>
      </c>
      <c r="I4345">
        <v>-100.7109791</v>
      </c>
      <c r="J4345" s="1" t="str">
        <f t="shared" si="733"/>
        <v>NGR lake sediment grab sample</v>
      </c>
      <c r="K4345" s="1" t="str">
        <f t="shared" si="734"/>
        <v>&lt;177 micron (NGR)</v>
      </c>
      <c r="L4345">
        <v>20</v>
      </c>
      <c r="M4345" t="s">
        <v>113</v>
      </c>
      <c r="N4345">
        <v>388</v>
      </c>
      <c r="O4345" t="s">
        <v>789</v>
      </c>
      <c r="P4345" t="s">
        <v>130</v>
      </c>
      <c r="Q4345" t="s">
        <v>37</v>
      </c>
      <c r="R4345" t="s">
        <v>165</v>
      </c>
      <c r="S4345" t="s">
        <v>92</v>
      </c>
      <c r="T4345" t="s">
        <v>40</v>
      </c>
      <c r="U4345" t="s">
        <v>9474</v>
      </c>
      <c r="V4345" t="s">
        <v>322</v>
      </c>
      <c r="W4345" t="s">
        <v>40</v>
      </c>
      <c r="X4345" t="s">
        <v>179</v>
      </c>
      <c r="Y4345" t="s">
        <v>39</v>
      </c>
      <c r="Z4345" t="s">
        <v>164</v>
      </c>
      <c r="AA4345" t="s">
        <v>214</v>
      </c>
      <c r="AB4345" t="s">
        <v>225</v>
      </c>
      <c r="AC4345" t="s">
        <v>1503</v>
      </c>
      <c r="AD4345" t="s">
        <v>1236</v>
      </c>
    </row>
    <row r="4346" spans="1:30" x14ac:dyDescent="0.3">
      <c r="A4346" t="s">
        <v>17992</v>
      </c>
      <c r="B4346" t="s">
        <v>17993</v>
      </c>
      <c r="C4346" s="1" t="str">
        <f t="shared" si="731"/>
        <v>21:0512</v>
      </c>
      <c r="D4346" s="1" t="str">
        <f t="shared" si="732"/>
        <v>21:0085</v>
      </c>
      <c r="E4346" t="s">
        <v>17994</v>
      </c>
      <c r="F4346" t="s">
        <v>17995</v>
      </c>
      <c r="H4346">
        <v>56.777849000000003</v>
      </c>
      <c r="I4346">
        <v>-100.69165649999999</v>
      </c>
      <c r="J4346" s="1" t="str">
        <f t="shared" si="733"/>
        <v>NGR lake sediment grab sample</v>
      </c>
      <c r="K4346" s="1" t="str">
        <f t="shared" si="734"/>
        <v>&lt;177 micron (NGR)</v>
      </c>
      <c r="L4346">
        <v>20</v>
      </c>
      <c r="M4346" t="s">
        <v>127</v>
      </c>
      <c r="N4346">
        <v>389</v>
      </c>
      <c r="O4346" t="s">
        <v>391</v>
      </c>
      <c r="P4346" t="s">
        <v>165</v>
      </c>
      <c r="Q4346" t="s">
        <v>68</v>
      </c>
      <c r="R4346" t="s">
        <v>232</v>
      </c>
      <c r="S4346" t="s">
        <v>79</v>
      </c>
      <c r="T4346" t="s">
        <v>40</v>
      </c>
      <c r="U4346" t="s">
        <v>12020</v>
      </c>
      <c r="V4346" t="s">
        <v>947</v>
      </c>
      <c r="W4346" t="s">
        <v>40</v>
      </c>
      <c r="X4346" t="s">
        <v>740</v>
      </c>
      <c r="Y4346" t="s">
        <v>95</v>
      </c>
      <c r="Z4346" t="s">
        <v>35</v>
      </c>
      <c r="AA4346" t="s">
        <v>214</v>
      </c>
      <c r="AB4346" t="s">
        <v>2777</v>
      </c>
      <c r="AC4346" t="s">
        <v>461</v>
      </c>
      <c r="AD4346" t="s">
        <v>2717</v>
      </c>
    </row>
    <row r="4347" spans="1:30" x14ac:dyDescent="0.3">
      <c r="A4347" t="s">
        <v>17996</v>
      </c>
      <c r="B4347" t="s">
        <v>17997</v>
      </c>
      <c r="C4347" s="1" t="str">
        <f t="shared" si="731"/>
        <v>21:0512</v>
      </c>
      <c r="D4347" s="1" t="str">
        <f t="shared" si="732"/>
        <v>21:0085</v>
      </c>
      <c r="E4347" t="s">
        <v>17998</v>
      </c>
      <c r="F4347" t="s">
        <v>17999</v>
      </c>
      <c r="H4347">
        <v>56.776110500000001</v>
      </c>
      <c r="I4347">
        <v>-100.6475222</v>
      </c>
      <c r="J4347" s="1" t="str">
        <f t="shared" si="733"/>
        <v>NGR lake sediment grab sample</v>
      </c>
      <c r="K4347" s="1" t="str">
        <f t="shared" si="734"/>
        <v>&lt;177 micron (NGR)</v>
      </c>
      <c r="L4347">
        <v>20</v>
      </c>
      <c r="M4347" t="s">
        <v>142</v>
      </c>
      <c r="N4347">
        <v>390</v>
      </c>
      <c r="O4347" t="s">
        <v>1520</v>
      </c>
      <c r="P4347" t="s">
        <v>176</v>
      </c>
      <c r="Q4347" t="s">
        <v>39</v>
      </c>
      <c r="R4347" t="s">
        <v>79</v>
      </c>
      <c r="S4347" t="s">
        <v>38</v>
      </c>
      <c r="T4347" t="s">
        <v>40</v>
      </c>
      <c r="U4347" t="s">
        <v>5118</v>
      </c>
      <c r="V4347" t="s">
        <v>271</v>
      </c>
      <c r="W4347" t="s">
        <v>117</v>
      </c>
      <c r="X4347" t="s">
        <v>339</v>
      </c>
      <c r="Y4347" t="s">
        <v>68</v>
      </c>
      <c r="Z4347" t="s">
        <v>67</v>
      </c>
      <c r="AA4347" t="s">
        <v>58</v>
      </c>
      <c r="AB4347" t="s">
        <v>3017</v>
      </c>
      <c r="AC4347" t="s">
        <v>42</v>
      </c>
      <c r="AD4347" t="s">
        <v>203</v>
      </c>
    </row>
    <row r="4348" spans="1:30" x14ac:dyDescent="0.3">
      <c r="A4348" t="s">
        <v>18000</v>
      </c>
      <c r="B4348" t="s">
        <v>18001</v>
      </c>
      <c r="C4348" s="1" t="str">
        <f t="shared" si="731"/>
        <v>21:0512</v>
      </c>
      <c r="D4348" s="1" t="str">
        <f t="shared" si="732"/>
        <v>21:0085</v>
      </c>
      <c r="E4348" t="s">
        <v>18002</v>
      </c>
      <c r="F4348" t="s">
        <v>18003</v>
      </c>
      <c r="H4348">
        <v>56.778285400000001</v>
      </c>
      <c r="I4348">
        <v>-100.6011692</v>
      </c>
      <c r="J4348" s="1" t="str">
        <f t="shared" si="733"/>
        <v>NGR lake sediment grab sample</v>
      </c>
      <c r="K4348" s="1" t="str">
        <f t="shared" si="734"/>
        <v>&lt;177 micron (NGR)</v>
      </c>
      <c r="L4348">
        <v>20</v>
      </c>
      <c r="M4348" t="s">
        <v>150</v>
      </c>
      <c r="N4348">
        <v>391</v>
      </c>
      <c r="O4348" t="s">
        <v>383</v>
      </c>
      <c r="P4348" t="s">
        <v>193</v>
      </c>
      <c r="Q4348" t="s">
        <v>68</v>
      </c>
      <c r="R4348" t="s">
        <v>130</v>
      </c>
      <c r="S4348" t="s">
        <v>38</v>
      </c>
      <c r="T4348" t="s">
        <v>40</v>
      </c>
      <c r="U4348" t="s">
        <v>5042</v>
      </c>
      <c r="V4348" t="s">
        <v>179</v>
      </c>
      <c r="W4348" t="s">
        <v>117</v>
      </c>
      <c r="X4348" t="s">
        <v>179</v>
      </c>
      <c r="Y4348" t="s">
        <v>68</v>
      </c>
      <c r="Z4348" t="s">
        <v>134</v>
      </c>
      <c r="AA4348" t="s">
        <v>45</v>
      </c>
      <c r="AB4348" t="s">
        <v>12560</v>
      </c>
      <c r="AC4348" t="s">
        <v>565</v>
      </c>
      <c r="AD4348" t="s">
        <v>1448</v>
      </c>
    </row>
    <row r="4349" spans="1:30" x14ac:dyDescent="0.3">
      <c r="A4349" t="s">
        <v>18004</v>
      </c>
      <c r="B4349" t="s">
        <v>18005</v>
      </c>
      <c r="C4349" s="1" t="str">
        <f t="shared" si="731"/>
        <v>21:0512</v>
      </c>
      <c r="D4349" s="1" t="str">
        <f t="shared" si="732"/>
        <v>21:0085</v>
      </c>
      <c r="E4349" t="s">
        <v>18006</v>
      </c>
      <c r="F4349" t="s">
        <v>18007</v>
      </c>
      <c r="H4349">
        <v>56.769614500000003</v>
      </c>
      <c r="I4349">
        <v>-100.5469507</v>
      </c>
      <c r="J4349" s="1" t="str">
        <f t="shared" si="733"/>
        <v>NGR lake sediment grab sample</v>
      </c>
      <c r="K4349" s="1" t="str">
        <f t="shared" si="734"/>
        <v>&lt;177 micron (NGR)</v>
      </c>
      <c r="L4349">
        <v>20</v>
      </c>
      <c r="M4349" t="s">
        <v>175</v>
      </c>
      <c r="N4349">
        <v>392</v>
      </c>
      <c r="O4349" t="s">
        <v>151</v>
      </c>
      <c r="P4349" t="s">
        <v>193</v>
      </c>
      <c r="Q4349" t="s">
        <v>68</v>
      </c>
      <c r="R4349" t="s">
        <v>165</v>
      </c>
      <c r="S4349" t="s">
        <v>153</v>
      </c>
      <c r="T4349" t="s">
        <v>40</v>
      </c>
      <c r="U4349" t="s">
        <v>18008</v>
      </c>
      <c r="V4349" t="s">
        <v>39</v>
      </c>
      <c r="W4349" t="s">
        <v>40</v>
      </c>
      <c r="X4349" t="s">
        <v>43</v>
      </c>
      <c r="Y4349" t="s">
        <v>39</v>
      </c>
      <c r="Z4349" t="s">
        <v>134</v>
      </c>
      <c r="AA4349" t="s">
        <v>214</v>
      </c>
      <c r="AB4349" t="s">
        <v>247</v>
      </c>
      <c r="AC4349" t="s">
        <v>213</v>
      </c>
      <c r="AD4349" t="s">
        <v>4370</v>
      </c>
    </row>
    <row r="4350" spans="1:30" x14ac:dyDescent="0.3">
      <c r="A4350" t="s">
        <v>18009</v>
      </c>
      <c r="B4350" t="s">
        <v>18010</v>
      </c>
      <c r="C4350" s="1" t="str">
        <f t="shared" si="731"/>
        <v>21:0512</v>
      </c>
      <c r="D4350" s="1" t="str">
        <f t="shared" si="732"/>
        <v>21:0085</v>
      </c>
      <c r="E4350" t="s">
        <v>18011</v>
      </c>
      <c r="F4350" t="s">
        <v>18012</v>
      </c>
      <c r="H4350">
        <v>56.773411600000003</v>
      </c>
      <c r="I4350">
        <v>-100.4894565</v>
      </c>
      <c r="J4350" s="1" t="str">
        <f t="shared" si="733"/>
        <v>NGR lake sediment grab sample</v>
      </c>
      <c r="K4350" s="1" t="str">
        <f t="shared" si="734"/>
        <v>&lt;177 micron (NGR)</v>
      </c>
      <c r="L4350">
        <v>20</v>
      </c>
      <c r="M4350" t="s">
        <v>184</v>
      </c>
      <c r="N4350">
        <v>393</v>
      </c>
      <c r="O4350" t="s">
        <v>2678</v>
      </c>
      <c r="P4350" t="s">
        <v>104</v>
      </c>
      <c r="Q4350" t="s">
        <v>153</v>
      </c>
      <c r="R4350" t="s">
        <v>53</v>
      </c>
      <c r="S4350" t="s">
        <v>193</v>
      </c>
      <c r="T4350" t="s">
        <v>40</v>
      </c>
      <c r="U4350" t="s">
        <v>8118</v>
      </c>
      <c r="V4350" t="s">
        <v>598</v>
      </c>
      <c r="W4350" t="s">
        <v>40</v>
      </c>
      <c r="X4350" t="s">
        <v>70</v>
      </c>
      <c r="Y4350" t="s">
        <v>39</v>
      </c>
      <c r="Z4350" t="s">
        <v>337</v>
      </c>
      <c r="AA4350" t="s">
        <v>214</v>
      </c>
      <c r="AB4350" t="s">
        <v>1378</v>
      </c>
      <c r="AC4350" t="s">
        <v>301</v>
      </c>
      <c r="AD4350" t="s">
        <v>8957</v>
      </c>
    </row>
    <row r="4351" spans="1:30" x14ac:dyDescent="0.3">
      <c r="A4351" t="s">
        <v>18013</v>
      </c>
      <c r="B4351" t="s">
        <v>18014</v>
      </c>
      <c r="C4351" s="1" t="str">
        <f t="shared" si="731"/>
        <v>21:0512</v>
      </c>
      <c r="D4351" s="1" t="str">
        <f t="shared" si="732"/>
        <v>21:0085</v>
      </c>
      <c r="E4351" t="s">
        <v>18015</v>
      </c>
      <c r="F4351" t="s">
        <v>18016</v>
      </c>
      <c r="H4351">
        <v>56.770895799999998</v>
      </c>
      <c r="I4351">
        <v>-100.4101292</v>
      </c>
      <c r="J4351" s="1" t="str">
        <f t="shared" si="733"/>
        <v>NGR lake sediment grab sample</v>
      </c>
      <c r="K4351" s="1" t="str">
        <f t="shared" si="734"/>
        <v>&lt;177 micron (NGR)</v>
      </c>
      <c r="L4351">
        <v>20</v>
      </c>
      <c r="M4351" t="s">
        <v>191</v>
      </c>
      <c r="N4351">
        <v>394</v>
      </c>
      <c r="O4351" t="s">
        <v>1665</v>
      </c>
      <c r="P4351" t="s">
        <v>377</v>
      </c>
      <c r="Q4351" t="s">
        <v>92</v>
      </c>
      <c r="R4351" t="s">
        <v>477</v>
      </c>
      <c r="S4351" t="s">
        <v>176</v>
      </c>
      <c r="T4351" t="s">
        <v>40</v>
      </c>
      <c r="U4351" t="s">
        <v>828</v>
      </c>
      <c r="V4351" t="s">
        <v>565</v>
      </c>
      <c r="W4351" t="s">
        <v>40</v>
      </c>
      <c r="X4351" t="s">
        <v>179</v>
      </c>
      <c r="Y4351" t="s">
        <v>95</v>
      </c>
      <c r="Z4351" t="s">
        <v>337</v>
      </c>
      <c r="AA4351" t="s">
        <v>135</v>
      </c>
      <c r="AB4351" t="s">
        <v>1192</v>
      </c>
      <c r="AC4351" t="s">
        <v>590</v>
      </c>
      <c r="AD4351" t="s">
        <v>2797</v>
      </c>
    </row>
    <row r="4352" spans="1:30" x14ac:dyDescent="0.3">
      <c r="A4352" t="s">
        <v>18017</v>
      </c>
      <c r="B4352" t="s">
        <v>18018</v>
      </c>
      <c r="C4352" s="1" t="str">
        <f t="shared" si="731"/>
        <v>21:0512</v>
      </c>
      <c r="D4352" s="1" t="str">
        <f t="shared" si="732"/>
        <v>21:0085</v>
      </c>
      <c r="E4352" t="s">
        <v>18019</v>
      </c>
      <c r="F4352" t="s">
        <v>18020</v>
      </c>
      <c r="H4352">
        <v>56.776122899999997</v>
      </c>
      <c r="I4352">
        <v>-100.3745036</v>
      </c>
      <c r="J4352" s="1" t="str">
        <f t="shared" si="733"/>
        <v>NGR lake sediment grab sample</v>
      </c>
      <c r="K4352" s="1" t="str">
        <f t="shared" si="734"/>
        <v>&lt;177 micron (NGR)</v>
      </c>
      <c r="L4352">
        <v>20</v>
      </c>
      <c r="M4352" t="s">
        <v>201</v>
      </c>
      <c r="N4352">
        <v>395</v>
      </c>
      <c r="O4352" t="s">
        <v>641</v>
      </c>
      <c r="P4352" t="s">
        <v>256</v>
      </c>
      <c r="Q4352" t="s">
        <v>68</v>
      </c>
      <c r="R4352" t="s">
        <v>169</v>
      </c>
      <c r="S4352" t="s">
        <v>202</v>
      </c>
      <c r="T4352" t="s">
        <v>40</v>
      </c>
      <c r="U4352" t="s">
        <v>783</v>
      </c>
      <c r="V4352" t="s">
        <v>947</v>
      </c>
      <c r="W4352" t="s">
        <v>40</v>
      </c>
      <c r="X4352" t="s">
        <v>179</v>
      </c>
      <c r="Y4352" t="s">
        <v>95</v>
      </c>
      <c r="Z4352" t="s">
        <v>35</v>
      </c>
      <c r="AA4352" t="s">
        <v>214</v>
      </c>
      <c r="AB4352" t="s">
        <v>576</v>
      </c>
      <c r="AC4352" t="s">
        <v>1402</v>
      </c>
      <c r="AD4352" t="s">
        <v>2717</v>
      </c>
    </row>
    <row r="4353" spans="1:30" x14ac:dyDescent="0.3">
      <c r="A4353" t="s">
        <v>18021</v>
      </c>
      <c r="B4353" t="s">
        <v>18022</v>
      </c>
      <c r="C4353" s="1" t="str">
        <f t="shared" si="731"/>
        <v>21:0512</v>
      </c>
      <c r="D4353" s="1" t="str">
        <f t="shared" si="732"/>
        <v>21:0085</v>
      </c>
      <c r="E4353" t="s">
        <v>18023</v>
      </c>
      <c r="F4353" t="s">
        <v>18024</v>
      </c>
      <c r="H4353">
        <v>56.774031700000002</v>
      </c>
      <c r="I4353">
        <v>-100.3290349</v>
      </c>
      <c r="J4353" s="1" t="str">
        <f t="shared" si="733"/>
        <v>NGR lake sediment grab sample</v>
      </c>
      <c r="K4353" s="1" t="str">
        <f t="shared" si="734"/>
        <v>&lt;177 micron (NGR)</v>
      </c>
      <c r="L4353">
        <v>20</v>
      </c>
      <c r="M4353" t="s">
        <v>210</v>
      </c>
      <c r="N4353">
        <v>396</v>
      </c>
      <c r="O4353" t="s">
        <v>546</v>
      </c>
      <c r="P4353" t="s">
        <v>377</v>
      </c>
      <c r="Q4353" t="s">
        <v>38</v>
      </c>
      <c r="R4353" t="s">
        <v>247</v>
      </c>
      <c r="S4353" t="s">
        <v>202</v>
      </c>
      <c r="T4353" t="s">
        <v>40</v>
      </c>
      <c r="U4353" t="s">
        <v>1571</v>
      </c>
      <c r="V4353" t="s">
        <v>620</v>
      </c>
      <c r="W4353" t="s">
        <v>40</v>
      </c>
      <c r="X4353" t="s">
        <v>179</v>
      </c>
      <c r="Y4353" t="s">
        <v>95</v>
      </c>
      <c r="Z4353" t="s">
        <v>204</v>
      </c>
      <c r="AA4353" t="s">
        <v>58</v>
      </c>
      <c r="AB4353" t="s">
        <v>1733</v>
      </c>
      <c r="AC4353" t="s">
        <v>590</v>
      </c>
      <c r="AD4353" t="s">
        <v>13114</v>
      </c>
    </row>
    <row r="4354" spans="1:30" x14ac:dyDescent="0.3">
      <c r="A4354" t="s">
        <v>18025</v>
      </c>
      <c r="B4354" t="s">
        <v>18026</v>
      </c>
      <c r="C4354" s="1" t="str">
        <f t="shared" si="731"/>
        <v>21:0512</v>
      </c>
      <c r="D4354" s="1" t="str">
        <f t="shared" si="732"/>
        <v>21:0085</v>
      </c>
      <c r="E4354" t="s">
        <v>18027</v>
      </c>
      <c r="F4354" t="s">
        <v>18028</v>
      </c>
      <c r="H4354">
        <v>56.778369599999998</v>
      </c>
      <c r="I4354">
        <v>-100.2481148</v>
      </c>
      <c r="J4354" s="1" t="str">
        <f t="shared" si="733"/>
        <v>NGR lake sediment grab sample</v>
      </c>
      <c r="K4354" s="1" t="str">
        <f t="shared" si="734"/>
        <v>&lt;177 micron (NGR)</v>
      </c>
      <c r="L4354">
        <v>20</v>
      </c>
      <c r="M4354" t="s">
        <v>221</v>
      </c>
      <c r="N4354">
        <v>397</v>
      </c>
      <c r="O4354" t="s">
        <v>641</v>
      </c>
      <c r="P4354" t="s">
        <v>134</v>
      </c>
      <c r="Q4354" t="s">
        <v>131</v>
      </c>
      <c r="R4354" t="s">
        <v>104</v>
      </c>
      <c r="S4354" t="s">
        <v>202</v>
      </c>
      <c r="T4354" t="s">
        <v>40</v>
      </c>
      <c r="U4354" t="s">
        <v>4370</v>
      </c>
      <c r="V4354" t="s">
        <v>85</v>
      </c>
      <c r="W4354" t="s">
        <v>40</v>
      </c>
      <c r="X4354" t="s">
        <v>179</v>
      </c>
      <c r="Y4354" t="s">
        <v>95</v>
      </c>
      <c r="Z4354" t="s">
        <v>263</v>
      </c>
      <c r="AA4354" t="s">
        <v>58</v>
      </c>
      <c r="AB4354" t="s">
        <v>683</v>
      </c>
      <c r="AC4354" t="s">
        <v>484</v>
      </c>
      <c r="AD4354" t="s">
        <v>7465</v>
      </c>
    </row>
    <row r="4355" spans="1:30" x14ac:dyDescent="0.3">
      <c r="A4355" t="s">
        <v>18029</v>
      </c>
      <c r="B4355" t="s">
        <v>18030</v>
      </c>
      <c r="C4355" s="1" t="str">
        <f t="shared" si="731"/>
        <v>21:0512</v>
      </c>
      <c r="D4355" s="1" t="str">
        <f t="shared" si="732"/>
        <v>21:0085</v>
      </c>
      <c r="E4355" t="s">
        <v>18031</v>
      </c>
      <c r="F4355" t="s">
        <v>18032</v>
      </c>
      <c r="H4355">
        <v>56.782530199999997</v>
      </c>
      <c r="I4355">
        <v>-100.1814078</v>
      </c>
      <c r="J4355" s="1" t="str">
        <f t="shared" si="733"/>
        <v>NGR lake sediment grab sample</v>
      </c>
      <c r="K4355" s="1" t="str">
        <f t="shared" si="734"/>
        <v>&lt;177 micron (NGR)</v>
      </c>
      <c r="L4355">
        <v>20</v>
      </c>
      <c r="M4355" t="s">
        <v>230</v>
      </c>
      <c r="N4355">
        <v>398</v>
      </c>
      <c r="O4355" t="s">
        <v>492</v>
      </c>
      <c r="P4355" t="s">
        <v>134</v>
      </c>
      <c r="Q4355" t="s">
        <v>131</v>
      </c>
      <c r="R4355" t="s">
        <v>78</v>
      </c>
      <c r="S4355" t="s">
        <v>119</v>
      </c>
      <c r="T4355" t="s">
        <v>40</v>
      </c>
      <c r="U4355" t="s">
        <v>12342</v>
      </c>
      <c r="V4355" t="s">
        <v>1337</v>
      </c>
      <c r="W4355" t="s">
        <v>40</v>
      </c>
      <c r="X4355" t="s">
        <v>70</v>
      </c>
      <c r="Y4355" t="s">
        <v>95</v>
      </c>
      <c r="Z4355" t="s">
        <v>337</v>
      </c>
      <c r="AA4355" t="s">
        <v>214</v>
      </c>
      <c r="AB4355" t="s">
        <v>276</v>
      </c>
      <c r="AC4355" t="s">
        <v>339</v>
      </c>
      <c r="AD4355" t="s">
        <v>9814</v>
      </c>
    </row>
    <row r="4356" spans="1:30" x14ac:dyDescent="0.3">
      <c r="A4356" t="s">
        <v>18033</v>
      </c>
      <c r="B4356" t="s">
        <v>18034</v>
      </c>
      <c r="C4356" s="1" t="str">
        <f t="shared" si="731"/>
        <v>21:0512</v>
      </c>
      <c r="D4356" s="1" t="str">
        <f t="shared" si="732"/>
        <v>21:0085</v>
      </c>
      <c r="E4356" t="s">
        <v>18035</v>
      </c>
      <c r="F4356" t="s">
        <v>18036</v>
      </c>
      <c r="H4356">
        <v>56.785558899999998</v>
      </c>
      <c r="I4356">
        <v>-100.1426762</v>
      </c>
      <c r="J4356" s="1" t="str">
        <f t="shared" si="733"/>
        <v>NGR lake sediment grab sample</v>
      </c>
      <c r="K4356" s="1" t="str">
        <f t="shared" si="734"/>
        <v>&lt;177 micron (NGR)</v>
      </c>
      <c r="L4356">
        <v>20</v>
      </c>
      <c r="M4356" t="s">
        <v>238</v>
      </c>
      <c r="N4356">
        <v>399</v>
      </c>
      <c r="O4356" t="s">
        <v>471</v>
      </c>
      <c r="P4356" t="s">
        <v>134</v>
      </c>
      <c r="Q4356" t="s">
        <v>79</v>
      </c>
      <c r="R4356" t="s">
        <v>571</v>
      </c>
      <c r="S4356" t="s">
        <v>193</v>
      </c>
      <c r="T4356" t="s">
        <v>40</v>
      </c>
      <c r="U4356" t="s">
        <v>1313</v>
      </c>
      <c r="V4356" t="s">
        <v>812</v>
      </c>
      <c r="W4356" t="s">
        <v>40</v>
      </c>
      <c r="X4356" t="s">
        <v>39</v>
      </c>
      <c r="Y4356" t="s">
        <v>95</v>
      </c>
      <c r="Z4356" t="s">
        <v>337</v>
      </c>
      <c r="AA4356" t="s">
        <v>135</v>
      </c>
      <c r="AB4356" t="s">
        <v>277</v>
      </c>
      <c r="AC4356" t="s">
        <v>2776</v>
      </c>
      <c r="AD4356" t="s">
        <v>13114</v>
      </c>
    </row>
    <row r="4357" spans="1:30" x14ac:dyDescent="0.3">
      <c r="A4357" t="s">
        <v>18037</v>
      </c>
      <c r="B4357" t="s">
        <v>18038</v>
      </c>
      <c r="C4357" s="1" t="str">
        <f t="shared" si="731"/>
        <v>21:0512</v>
      </c>
      <c r="D4357" s="1" t="str">
        <f t="shared" si="732"/>
        <v>21:0085</v>
      </c>
      <c r="E4357" t="s">
        <v>18039</v>
      </c>
      <c r="F4357" t="s">
        <v>18040</v>
      </c>
      <c r="H4357">
        <v>56.770267500000003</v>
      </c>
      <c r="I4357">
        <v>-100.07709</v>
      </c>
      <c r="J4357" s="1" t="str">
        <f t="shared" si="733"/>
        <v>NGR lake sediment grab sample</v>
      </c>
      <c r="K4357" s="1" t="str">
        <f t="shared" si="734"/>
        <v>&lt;177 micron (NGR)</v>
      </c>
      <c r="L4357">
        <v>20</v>
      </c>
      <c r="M4357" t="s">
        <v>246</v>
      </c>
      <c r="N4357">
        <v>400</v>
      </c>
      <c r="O4357" t="s">
        <v>760</v>
      </c>
      <c r="P4357" t="s">
        <v>53</v>
      </c>
      <c r="Q4357" t="s">
        <v>176</v>
      </c>
      <c r="R4357" t="s">
        <v>270</v>
      </c>
      <c r="S4357" t="s">
        <v>193</v>
      </c>
      <c r="T4357" t="s">
        <v>40</v>
      </c>
      <c r="U4357" t="s">
        <v>18041</v>
      </c>
      <c r="V4357" t="s">
        <v>37</v>
      </c>
      <c r="W4357" t="s">
        <v>40</v>
      </c>
      <c r="X4357" t="s">
        <v>39</v>
      </c>
      <c r="Y4357" t="s">
        <v>95</v>
      </c>
      <c r="Z4357" t="s">
        <v>423</v>
      </c>
      <c r="AA4357" t="s">
        <v>214</v>
      </c>
      <c r="AB4357" t="s">
        <v>285</v>
      </c>
      <c r="AC4357" t="s">
        <v>1343</v>
      </c>
      <c r="AD4357" t="s">
        <v>3219</v>
      </c>
    </row>
    <row r="4358" spans="1:30" x14ac:dyDescent="0.3">
      <c r="A4358" t="s">
        <v>18042</v>
      </c>
      <c r="B4358" t="s">
        <v>18043</v>
      </c>
      <c r="C4358" s="1" t="str">
        <f t="shared" si="731"/>
        <v>21:0512</v>
      </c>
      <c r="D4358" s="1" t="str">
        <f t="shared" si="732"/>
        <v>21:0085</v>
      </c>
      <c r="E4358" t="s">
        <v>18044</v>
      </c>
      <c r="F4358" t="s">
        <v>18045</v>
      </c>
      <c r="H4358">
        <v>56.744882199999999</v>
      </c>
      <c r="I4358">
        <v>-100.03852670000001</v>
      </c>
      <c r="J4358" s="1" t="str">
        <f t="shared" si="733"/>
        <v>NGR lake sediment grab sample</v>
      </c>
      <c r="K4358" s="1" t="str">
        <f t="shared" si="734"/>
        <v>&lt;177 micron (NGR)</v>
      </c>
      <c r="L4358">
        <v>21</v>
      </c>
      <c r="M4358" t="s">
        <v>34</v>
      </c>
      <c r="N4358">
        <v>401</v>
      </c>
      <c r="O4358" t="s">
        <v>291</v>
      </c>
      <c r="P4358" t="s">
        <v>204</v>
      </c>
      <c r="Q4358" t="s">
        <v>193</v>
      </c>
      <c r="R4358" t="s">
        <v>263</v>
      </c>
      <c r="S4358" t="s">
        <v>130</v>
      </c>
      <c r="T4358" t="s">
        <v>40</v>
      </c>
      <c r="U4358" t="s">
        <v>1236</v>
      </c>
      <c r="V4358" t="s">
        <v>1222</v>
      </c>
      <c r="W4358" t="s">
        <v>40</v>
      </c>
      <c r="X4358" t="s">
        <v>39</v>
      </c>
      <c r="Y4358" t="s">
        <v>95</v>
      </c>
      <c r="Z4358" t="s">
        <v>58</v>
      </c>
      <c r="AA4358" t="s">
        <v>204</v>
      </c>
      <c r="AB4358" t="s">
        <v>706</v>
      </c>
      <c r="AC4358" t="s">
        <v>293</v>
      </c>
      <c r="AD4358" t="s">
        <v>2990</v>
      </c>
    </row>
    <row r="4359" spans="1:30" x14ac:dyDescent="0.3">
      <c r="A4359" t="s">
        <v>18046</v>
      </c>
      <c r="B4359" t="s">
        <v>18047</v>
      </c>
      <c r="C4359" s="1" t="str">
        <f t="shared" si="731"/>
        <v>21:0512</v>
      </c>
      <c r="D4359" s="1" t="str">
        <f t="shared" si="732"/>
        <v>21:0085</v>
      </c>
      <c r="E4359" t="s">
        <v>18048</v>
      </c>
      <c r="F4359" t="s">
        <v>18049</v>
      </c>
      <c r="H4359">
        <v>56.772444200000002</v>
      </c>
      <c r="I4359">
        <v>-100.0223857</v>
      </c>
      <c r="J4359" s="1" t="str">
        <f t="shared" si="733"/>
        <v>NGR lake sediment grab sample</v>
      </c>
      <c r="K4359" s="1" t="str">
        <f t="shared" si="734"/>
        <v>&lt;177 micron (NGR)</v>
      </c>
      <c r="L4359">
        <v>21</v>
      </c>
      <c r="M4359" t="s">
        <v>76</v>
      </c>
      <c r="N4359">
        <v>402</v>
      </c>
      <c r="O4359" t="s">
        <v>45</v>
      </c>
      <c r="P4359" t="s">
        <v>247</v>
      </c>
      <c r="Q4359" t="s">
        <v>185</v>
      </c>
      <c r="R4359" t="s">
        <v>571</v>
      </c>
      <c r="S4359" t="s">
        <v>193</v>
      </c>
      <c r="T4359" t="s">
        <v>40</v>
      </c>
      <c r="U4359" t="s">
        <v>764</v>
      </c>
      <c r="V4359" t="s">
        <v>293</v>
      </c>
      <c r="W4359" t="s">
        <v>40</v>
      </c>
      <c r="X4359" t="s">
        <v>39</v>
      </c>
      <c r="Y4359" t="s">
        <v>95</v>
      </c>
      <c r="Z4359" t="s">
        <v>135</v>
      </c>
      <c r="AA4359" t="s">
        <v>204</v>
      </c>
      <c r="AB4359" t="s">
        <v>715</v>
      </c>
      <c r="AC4359" t="s">
        <v>353</v>
      </c>
      <c r="AD4359" t="s">
        <v>2990</v>
      </c>
    </row>
    <row r="4360" spans="1:30" x14ac:dyDescent="0.3">
      <c r="A4360" t="s">
        <v>18050</v>
      </c>
      <c r="B4360" t="s">
        <v>18051</v>
      </c>
      <c r="C4360" s="1" t="str">
        <f t="shared" si="731"/>
        <v>21:0512</v>
      </c>
      <c r="D4360" s="1" t="str">
        <f t="shared" si="732"/>
        <v>21:0085</v>
      </c>
      <c r="E4360" t="s">
        <v>18044</v>
      </c>
      <c r="F4360" t="s">
        <v>18052</v>
      </c>
      <c r="H4360">
        <v>56.744882199999999</v>
      </c>
      <c r="I4360">
        <v>-100.03852670000001</v>
      </c>
      <c r="J4360" s="1" t="str">
        <f t="shared" si="733"/>
        <v>NGR lake sediment grab sample</v>
      </c>
      <c r="K4360" s="1" t="str">
        <f t="shared" si="734"/>
        <v>&lt;177 micron (NGR)</v>
      </c>
      <c r="L4360">
        <v>21</v>
      </c>
      <c r="M4360" t="s">
        <v>52</v>
      </c>
      <c r="N4360">
        <v>403</v>
      </c>
      <c r="O4360" t="s">
        <v>3754</v>
      </c>
      <c r="P4360" t="s">
        <v>204</v>
      </c>
      <c r="Q4360" t="s">
        <v>193</v>
      </c>
      <c r="R4360" t="s">
        <v>103</v>
      </c>
      <c r="S4360" t="s">
        <v>130</v>
      </c>
      <c r="T4360" t="s">
        <v>40</v>
      </c>
      <c r="U4360" t="s">
        <v>13766</v>
      </c>
      <c r="V4360" t="s">
        <v>293</v>
      </c>
      <c r="W4360" t="s">
        <v>40</v>
      </c>
      <c r="X4360" t="s">
        <v>39</v>
      </c>
      <c r="Y4360" t="s">
        <v>95</v>
      </c>
      <c r="Z4360" t="s">
        <v>423</v>
      </c>
      <c r="AA4360" t="s">
        <v>204</v>
      </c>
      <c r="AB4360" t="s">
        <v>2669</v>
      </c>
      <c r="AC4360" t="s">
        <v>213</v>
      </c>
      <c r="AD4360" t="s">
        <v>5111</v>
      </c>
    </row>
    <row r="4361" spans="1:30" x14ac:dyDescent="0.3">
      <c r="A4361" t="s">
        <v>18053</v>
      </c>
      <c r="B4361" t="s">
        <v>18054</v>
      </c>
      <c r="C4361" s="1" t="str">
        <f t="shared" si="731"/>
        <v>21:0512</v>
      </c>
      <c r="D4361" s="1" t="str">
        <f t="shared" si="732"/>
        <v>21:0085</v>
      </c>
      <c r="E4361" t="s">
        <v>18044</v>
      </c>
      <c r="F4361" t="s">
        <v>18055</v>
      </c>
      <c r="H4361">
        <v>56.744882199999999</v>
      </c>
      <c r="I4361">
        <v>-100.03852670000001</v>
      </c>
      <c r="J4361" s="1" t="str">
        <f t="shared" si="733"/>
        <v>NGR lake sediment grab sample</v>
      </c>
      <c r="K4361" s="1" t="str">
        <f t="shared" si="734"/>
        <v>&lt;177 micron (NGR)</v>
      </c>
      <c r="L4361">
        <v>21</v>
      </c>
      <c r="M4361" t="s">
        <v>65</v>
      </c>
      <c r="N4361">
        <v>404</v>
      </c>
      <c r="O4361" t="s">
        <v>2678</v>
      </c>
      <c r="P4361" t="s">
        <v>108</v>
      </c>
      <c r="Q4361" t="s">
        <v>130</v>
      </c>
      <c r="R4361" t="s">
        <v>255</v>
      </c>
      <c r="S4361" t="s">
        <v>130</v>
      </c>
      <c r="T4361" t="s">
        <v>40</v>
      </c>
      <c r="U4361" t="s">
        <v>4745</v>
      </c>
      <c r="V4361" t="s">
        <v>293</v>
      </c>
      <c r="W4361" t="s">
        <v>40</v>
      </c>
      <c r="X4361" t="s">
        <v>39</v>
      </c>
      <c r="Y4361" t="s">
        <v>95</v>
      </c>
      <c r="Z4361" t="s">
        <v>423</v>
      </c>
      <c r="AA4361" t="s">
        <v>204</v>
      </c>
      <c r="AB4361" t="s">
        <v>5854</v>
      </c>
      <c r="AC4361" t="s">
        <v>339</v>
      </c>
      <c r="AD4361" t="s">
        <v>2990</v>
      </c>
    </row>
    <row r="4362" spans="1:30" hidden="1" x14ac:dyDescent="0.3">
      <c r="A4362" t="s">
        <v>18056</v>
      </c>
      <c r="B4362" t="s">
        <v>18057</v>
      </c>
      <c r="C4362" s="1" t="str">
        <f t="shared" si="731"/>
        <v>21:0512</v>
      </c>
      <c r="D4362" s="1" t="str">
        <f>HYPERLINK("http://geochem.nrcan.gc.ca/cdogs/content/svy/svy_e.htm", "")</f>
        <v/>
      </c>
      <c r="G4362" s="1" t="str">
        <f>HYPERLINK("http://geochem.nrcan.gc.ca/cdogs/content/cr_/cr_00060_e.htm", "60")</f>
        <v>60</v>
      </c>
      <c r="J4362" t="s">
        <v>161</v>
      </c>
      <c r="K4362" t="s">
        <v>162</v>
      </c>
      <c r="L4362">
        <v>21</v>
      </c>
      <c r="M4362" t="s">
        <v>163</v>
      </c>
      <c r="N4362">
        <v>405</v>
      </c>
      <c r="O4362" t="s">
        <v>116</v>
      </c>
      <c r="P4362" t="s">
        <v>256</v>
      </c>
      <c r="Q4362" t="s">
        <v>68</v>
      </c>
      <c r="R4362" t="s">
        <v>36</v>
      </c>
      <c r="S4362" t="s">
        <v>68</v>
      </c>
      <c r="T4362" t="s">
        <v>40</v>
      </c>
      <c r="U4362" t="s">
        <v>80</v>
      </c>
      <c r="V4362" t="s">
        <v>47</v>
      </c>
      <c r="W4362" t="s">
        <v>40</v>
      </c>
      <c r="X4362" t="s">
        <v>740</v>
      </c>
      <c r="Y4362" t="s">
        <v>37</v>
      </c>
      <c r="Z4362" t="s">
        <v>134</v>
      </c>
      <c r="AA4362" t="s">
        <v>214</v>
      </c>
      <c r="AB4362" t="s">
        <v>777</v>
      </c>
      <c r="AC4362" t="s">
        <v>307</v>
      </c>
      <c r="AD4362" t="s">
        <v>1236</v>
      </c>
    </row>
    <row r="4363" spans="1:30" x14ac:dyDescent="0.3">
      <c r="A4363" t="s">
        <v>18058</v>
      </c>
      <c r="B4363" t="s">
        <v>18059</v>
      </c>
      <c r="C4363" s="1" t="str">
        <f t="shared" si="731"/>
        <v>21:0512</v>
      </c>
      <c r="D4363" s="1" t="str">
        <f t="shared" ref="D4363:D4385" si="735">HYPERLINK("http://geochem.nrcan.gc.ca/cdogs/content/svy/svy210085_e.htm", "21:0085")</f>
        <v>21:0085</v>
      </c>
      <c r="E4363" t="s">
        <v>18060</v>
      </c>
      <c r="F4363" t="s">
        <v>18061</v>
      </c>
      <c r="H4363">
        <v>56.729921300000001</v>
      </c>
      <c r="I4363">
        <v>-100.0388494</v>
      </c>
      <c r="J4363" s="1" t="str">
        <f t="shared" ref="J4363:J4385" si="736">HYPERLINK("http://geochem.nrcan.gc.ca/cdogs/content/kwd/kwd020027_e.htm", "NGR lake sediment grab sample")</f>
        <v>NGR lake sediment grab sample</v>
      </c>
      <c r="K4363" s="1" t="str">
        <f t="shared" ref="K4363:K4385" si="737">HYPERLINK("http://geochem.nrcan.gc.ca/cdogs/content/kwd/kwd080006_e.htm", "&lt;177 micron (NGR)")</f>
        <v>&lt;177 micron (NGR)</v>
      </c>
      <c r="L4363">
        <v>21</v>
      </c>
      <c r="M4363" t="s">
        <v>91</v>
      </c>
      <c r="N4363">
        <v>406</v>
      </c>
      <c r="O4363" t="s">
        <v>2493</v>
      </c>
      <c r="P4363" t="s">
        <v>247</v>
      </c>
      <c r="Q4363" t="s">
        <v>202</v>
      </c>
      <c r="R4363" t="s">
        <v>53</v>
      </c>
      <c r="S4363" t="s">
        <v>176</v>
      </c>
      <c r="T4363" t="s">
        <v>40</v>
      </c>
      <c r="U4363" t="s">
        <v>2526</v>
      </c>
      <c r="V4363" t="s">
        <v>705</v>
      </c>
      <c r="W4363" t="s">
        <v>40</v>
      </c>
      <c r="X4363" t="s">
        <v>70</v>
      </c>
      <c r="Y4363" t="s">
        <v>95</v>
      </c>
      <c r="Z4363" t="s">
        <v>337</v>
      </c>
      <c r="AA4363" t="s">
        <v>135</v>
      </c>
      <c r="AB4363" t="s">
        <v>462</v>
      </c>
      <c r="AC4363" t="s">
        <v>10495</v>
      </c>
      <c r="AD4363" t="s">
        <v>4123</v>
      </c>
    </row>
    <row r="4364" spans="1:30" x14ac:dyDescent="0.3">
      <c r="A4364" t="s">
        <v>18062</v>
      </c>
      <c r="B4364" t="s">
        <v>18063</v>
      </c>
      <c r="C4364" s="1" t="str">
        <f t="shared" si="731"/>
        <v>21:0512</v>
      </c>
      <c r="D4364" s="1" t="str">
        <f t="shared" si="735"/>
        <v>21:0085</v>
      </c>
      <c r="E4364" t="s">
        <v>18064</v>
      </c>
      <c r="F4364" t="s">
        <v>18065</v>
      </c>
      <c r="H4364">
        <v>56.708562299999997</v>
      </c>
      <c r="I4364">
        <v>-100.03933840000001</v>
      </c>
      <c r="J4364" s="1" t="str">
        <f t="shared" si="736"/>
        <v>NGR lake sediment grab sample</v>
      </c>
      <c r="K4364" s="1" t="str">
        <f t="shared" si="737"/>
        <v>&lt;177 micron (NGR)</v>
      </c>
      <c r="L4364">
        <v>21</v>
      </c>
      <c r="M4364" t="s">
        <v>102</v>
      </c>
      <c r="N4364">
        <v>407</v>
      </c>
      <c r="O4364" t="s">
        <v>641</v>
      </c>
      <c r="P4364" t="s">
        <v>256</v>
      </c>
      <c r="Q4364" t="s">
        <v>153</v>
      </c>
      <c r="R4364" t="s">
        <v>78</v>
      </c>
      <c r="S4364" t="s">
        <v>79</v>
      </c>
      <c r="T4364" t="s">
        <v>40</v>
      </c>
      <c r="U4364" t="s">
        <v>1242</v>
      </c>
      <c r="V4364" t="s">
        <v>947</v>
      </c>
      <c r="W4364" t="s">
        <v>40</v>
      </c>
      <c r="X4364" t="s">
        <v>179</v>
      </c>
      <c r="Y4364" t="s">
        <v>95</v>
      </c>
      <c r="Z4364" t="s">
        <v>263</v>
      </c>
      <c r="AA4364" t="s">
        <v>214</v>
      </c>
      <c r="AB4364" t="s">
        <v>529</v>
      </c>
      <c r="AC4364" t="s">
        <v>462</v>
      </c>
      <c r="AD4364" t="s">
        <v>7465</v>
      </c>
    </row>
    <row r="4365" spans="1:30" x14ac:dyDescent="0.3">
      <c r="A4365" t="s">
        <v>18066</v>
      </c>
      <c r="B4365" t="s">
        <v>18067</v>
      </c>
      <c r="C4365" s="1" t="str">
        <f t="shared" si="731"/>
        <v>21:0512</v>
      </c>
      <c r="D4365" s="1" t="str">
        <f t="shared" si="735"/>
        <v>21:0085</v>
      </c>
      <c r="E4365" t="s">
        <v>18068</v>
      </c>
      <c r="F4365" t="s">
        <v>18069</v>
      </c>
      <c r="H4365">
        <v>56.720706999999997</v>
      </c>
      <c r="I4365">
        <v>-100.1002151</v>
      </c>
      <c r="J4365" s="1" t="str">
        <f t="shared" si="736"/>
        <v>NGR lake sediment grab sample</v>
      </c>
      <c r="K4365" s="1" t="str">
        <f t="shared" si="737"/>
        <v>&lt;177 micron (NGR)</v>
      </c>
      <c r="L4365">
        <v>21</v>
      </c>
      <c r="M4365" t="s">
        <v>113</v>
      </c>
      <c r="N4365">
        <v>408</v>
      </c>
      <c r="O4365" t="s">
        <v>1871</v>
      </c>
      <c r="P4365" t="s">
        <v>78</v>
      </c>
      <c r="Q4365" t="s">
        <v>153</v>
      </c>
      <c r="R4365" t="s">
        <v>329</v>
      </c>
      <c r="S4365" t="s">
        <v>119</v>
      </c>
      <c r="T4365" t="s">
        <v>40</v>
      </c>
      <c r="U4365" t="s">
        <v>8106</v>
      </c>
      <c r="V4365" t="s">
        <v>1222</v>
      </c>
      <c r="W4365" t="s">
        <v>40</v>
      </c>
      <c r="X4365" t="s">
        <v>39</v>
      </c>
      <c r="Y4365" t="s">
        <v>95</v>
      </c>
      <c r="Z4365" t="s">
        <v>337</v>
      </c>
      <c r="AA4365" t="s">
        <v>214</v>
      </c>
      <c r="AB4365" t="s">
        <v>5113</v>
      </c>
      <c r="AC4365" t="s">
        <v>13605</v>
      </c>
      <c r="AD4365" t="s">
        <v>1577</v>
      </c>
    </row>
    <row r="4366" spans="1:30" x14ac:dyDescent="0.3">
      <c r="A4366" t="s">
        <v>18070</v>
      </c>
      <c r="B4366" t="s">
        <v>18071</v>
      </c>
      <c r="C4366" s="1" t="str">
        <f t="shared" si="731"/>
        <v>21:0512</v>
      </c>
      <c r="D4366" s="1" t="str">
        <f t="shared" si="735"/>
        <v>21:0085</v>
      </c>
      <c r="E4366" t="s">
        <v>18072</v>
      </c>
      <c r="F4366" t="s">
        <v>18073</v>
      </c>
      <c r="H4366">
        <v>56.735540299999997</v>
      </c>
      <c r="I4366">
        <v>-100.0837296</v>
      </c>
      <c r="J4366" s="1" t="str">
        <f t="shared" si="736"/>
        <v>NGR lake sediment grab sample</v>
      </c>
      <c r="K4366" s="1" t="str">
        <f t="shared" si="737"/>
        <v>&lt;177 micron (NGR)</v>
      </c>
      <c r="L4366">
        <v>21</v>
      </c>
      <c r="M4366" t="s">
        <v>127</v>
      </c>
      <c r="N4366">
        <v>409</v>
      </c>
      <c r="O4366" t="s">
        <v>48</v>
      </c>
      <c r="P4366" t="s">
        <v>164</v>
      </c>
      <c r="Q4366" t="s">
        <v>136</v>
      </c>
      <c r="R4366" t="s">
        <v>204</v>
      </c>
      <c r="S4366" t="s">
        <v>176</v>
      </c>
      <c r="T4366" t="s">
        <v>40</v>
      </c>
      <c r="U4366" t="s">
        <v>511</v>
      </c>
      <c r="V4366" t="s">
        <v>596</v>
      </c>
      <c r="W4366" t="s">
        <v>649</v>
      </c>
      <c r="X4366" t="s">
        <v>179</v>
      </c>
      <c r="Y4366" t="s">
        <v>95</v>
      </c>
      <c r="Z4366" t="s">
        <v>204</v>
      </c>
      <c r="AA4366" t="s">
        <v>214</v>
      </c>
      <c r="AB4366" t="s">
        <v>2109</v>
      </c>
      <c r="AC4366" t="s">
        <v>106</v>
      </c>
      <c r="AD4366" t="s">
        <v>216</v>
      </c>
    </row>
    <row r="4367" spans="1:30" x14ac:dyDescent="0.3">
      <c r="A4367" t="s">
        <v>18074</v>
      </c>
      <c r="B4367" t="s">
        <v>18075</v>
      </c>
      <c r="C4367" s="1" t="str">
        <f t="shared" si="731"/>
        <v>21:0512</v>
      </c>
      <c r="D4367" s="1" t="str">
        <f t="shared" si="735"/>
        <v>21:0085</v>
      </c>
      <c r="E4367" t="s">
        <v>18076</v>
      </c>
      <c r="F4367" t="s">
        <v>18077</v>
      </c>
      <c r="H4367">
        <v>56.753293900000003</v>
      </c>
      <c r="I4367">
        <v>-100.0690314</v>
      </c>
      <c r="J4367" s="1" t="str">
        <f t="shared" si="736"/>
        <v>NGR lake sediment grab sample</v>
      </c>
      <c r="K4367" s="1" t="str">
        <f t="shared" si="737"/>
        <v>&lt;177 micron (NGR)</v>
      </c>
      <c r="L4367">
        <v>21</v>
      </c>
      <c r="M4367" t="s">
        <v>142</v>
      </c>
      <c r="N4367">
        <v>410</v>
      </c>
      <c r="O4367" t="s">
        <v>4169</v>
      </c>
      <c r="P4367" t="s">
        <v>78</v>
      </c>
      <c r="Q4367" t="s">
        <v>153</v>
      </c>
      <c r="R4367" t="s">
        <v>108</v>
      </c>
      <c r="S4367" t="s">
        <v>202</v>
      </c>
      <c r="T4367" t="s">
        <v>40</v>
      </c>
      <c r="U4367" t="s">
        <v>11360</v>
      </c>
      <c r="V4367" t="s">
        <v>1169</v>
      </c>
      <c r="W4367" t="s">
        <v>40</v>
      </c>
      <c r="X4367" t="s">
        <v>70</v>
      </c>
      <c r="Y4367" t="s">
        <v>95</v>
      </c>
      <c r="Z4367" t="s">
        <v>337</v>
      </c>
      <c r="AA4367" t="s">
        <v>135</v>
      </c>
      <c r="AB4367" t="s">
        <v>247</v>
      </c>
      <c r="AC4367" t="s">
        <v>485</v>
      </c>
      <c r="AD4367" t="s">
        <v>8957</v>
      </c>
    </row>
    <row r="4368" spans="1:30" x14ac:dyDescent="0.3">
      <c r="A4368" t="s">
        <v>18078</v>
      </c>
      <c r="B4368" t="s">
        <v>18079</v>
      </c>
      <c r="C4368" s="1" t="str">
        <f t="shared" si="731"/>
        <v>21:0512</v>
      </c>
      <c r="D4368" s="1" t="str">
        <f t="shared" si="735"/>
        <v>21:0085</v>
      </c>
      <c r="E4368" t="s">
        <v>18080</v>
      </c>
      <c r="F4368" t="s">
        <v>18081</v>
      </c>
      <c r="H4368">
        <v>56.748735199999999</v>
      </c>
      <c r="I4368">
        <v>-100.10652930000001</v>
      </c>
      <c r="J4368" s="1" t="str">
        <f t="shared" si="736"/>
        <v>NGR lake sediment grab sample</v>
      </c>
      <c r="K4368" s="1" t="str">
        <f t="shared" si="737"/>
        <v>&lt;177 micron (NGR)</v>
      </c>
      <c r="L4368">
        <v>21</v>
      </c>
      <c r="M4368" t="s">
        <v>150</v>
      </c>
      <c r="N4368">
        <v>411</v>
      </c>
      <c r="O4368" t="s">
        <v>524</v>
      </c>
      <c r="P4368" t="s">
        <v>477</v>
      </c>
      <c r="Q4368" t="s">
        <v>79</v>
      </c>
      <c r="R4368" t="s">
        <v>103</v>
      </c>
      <c r="S4368" t="s">
        <v>176</v>
      </c>
      <c r="T4368" t="s">
        <v>40</v>
      </c>
      <c r="U4368" t="s">
        <v>5928</v>
      </c>
      <c r="V4368" t="s">
        <v>1198</v>
      </c>
      <c r="W4368" t="s">
        <v>40</v>
      </c>
      <c r="X4368" t="s">
        <v>70</v>
      </c>
      <c r="Y4368" t="s">
        <v>55</v>
      </c>
      <c r="Z4368" t="s">
        <v>214</v>
      </c>
      <c r="AA4368" t="s">
        <v>135</v>
      </c>
      <c r="AB4368" t="s">
        <v>1517</v>
      </c>
      <c r="AC4368" t="s">
        <v>8204</v>
      </c>
      <c r="AD4368" t="s">
        <v>5111</v>
      </c>
    </row>
    <row r="4369" spans="1:30" x14ac:dyDescent="0.3">
      <c r="A4369" t="s">
        <v>18082</v>
      </c>
      <c r="B4369" t="s">
        <v>18083</v>
      </c>
      <c r="C4369" s="1" t="str">
        <f t="shared" si="731"/>
        <v>21:0512</v>
      </c>
      <c r="D4369" s="1" t="str">
        <f t="shared" si="735"/>
        <v>21:0085</v>
      </c>
      <c r="E4369" t="s">
        <v>18084</v>
      </c>
      <c r="F4369" t="s">
        <v>18085</v>
      </c>
      <c r="H4369">
        <v>56.768948799999997</v>
      </c>
      <c r="I4369">
        <v>-100.1136855</v>
      </c>
      <c r="J4369" s="1" t="str">
        <f t="shared" si="736"/>
        <v>NGR lake sediment grab sample</v>
      </c>
      <c r="K4369" s="1" t="str">
        <f t="shared" si="737"/>
        <v>&lt;177 micron (NGR)</v>
      </c>
      <c r="L4369">
        <v>21</v>
      </c>
      <c r="M4369" t="s">
        <v>175</v>
      </c>
      <c r="N4369">
        <v>412</v>
      </c>
      <c r="O4369" t="s">
        <v>392</v>
      </c>
      <c r="P4369" t="s">
        <v>232</v>
      </c>
      <c r="Q4369" t="s">
        <v>176</v>
      </c>
      <c r="R4369" t="s">
        <v>263</v>
      </c>
      <c r="S4369" t="s">
        <v>130</v>
      </c>
      <c r="T4369" t="s">
        <v>40</v>
      </c>
      <c r="U4369" t="s">
        <v>1070</v>
      </c>
      <c r="V4369" t="s">
        <v>2271</v>
      </c>
      <c r="W4369" t="s">
        <v>40</v>
      </c>
      <c r="X4369" t="s">
        <v>70</v>
      </c>
      <c r="Y4369" t="s">
        <v>95</v>
      </c>
      <c r="Z4369" t="s">
        <v>423</v>
      </c>
      <c r="AA4369" t="s">
        <v>58</v>
      </c>
      <c r="AB4369" t="s">
        <v>2878</v>
      </c>
      <c r="AC4369" t="s">
        <v>3674</v>
      </c>
      <c r="AD4369" t="s">
        <v>3510</v>
      </c>
    </row>
    <row r="4370" spans="1:30" x14ac:dyDescent="0.3">
      <c r="A4370" t="s">
        <v>18086</v>
      </c>
      <c r="B4370" t="s">
        <v>18087</v>
      </c>
      <c r="C4370" s="1" t="str">
        <f t="shared" si="731"/>
        <v>21:0512</v>
      </c>
      <c r="D4370" s="1" t="str">
        <f t="shared" si="735"/>
        <v>21:0085</v>
      </c>
      <c r="E4370" t="s">
        <v>18088</v>
      </c>
      <c r="F4370" t="s">
        <v>18089</v>
      </c>
      <c r="H4370">
        <v>56.756781599999997</v>
      </c>
      <c r="I4370">
        <v>-100.1583538</v>
      </c>
      <c r="J4370" s="1" t="str">
        <f t="shared" si="736"/>
        <v>NGR lake sediment grab sample</v>
      </c>
      <c r="K4370" s="1" t="str">
        <f t="shared" si="737"/>
        <v>&lt;177 micron (NGR)</v>
      </c>
      <c r="L4370">
        <v>21</v>
      </c>
      <c r="M4370" t="s">
        <v>184</v>
      </c>
      <c r="N4370">
        <v>413</v>
      </c>
      <c r="O4370" t="s">
        <v>335</v>
      </c>
      <c r="P4370" t="s">
        <v>202</v>
      </c>
      <c r="Q4370" t="s">
        <v>131</v>
      </c>
      <c r="R4370" t="s">
        <v>36</v>
      </c>
      <c r="S4370" t="s">
        <v>92</v>
      </c>
      <c r="T4370" t="s">
        <v>40</v>
      </c>
      <c r="U4370" t="s">
        <v>1114</v>
      </c>
      <c r="V4370" t="s">
        <v>2722</v>
      </c>
      <c r="W4370" t="s">
        <v>40</v>
      </c>
      <c r="X4370" t="s">
        <v>179</v>
      </c>
      <c r="Y4370" t="s">
        <v>95</v>
      </c>
      <c r="Z4370" t="s">
        <v>35</v>
      </c>
      <c r="AA4370" t="s">
        <v>135</v>
      </c>
      <c r="AB4370" t="s">
        <v>131</v>
      </c>
      <c r="AC4370" t="s">
        <v>352</v>
      </c>
      <c r="AD4370" t="s">
        <v>4615</v>
      </c>
    </row>
    <row r="4371" spans="1:30" x14ac:dyDescent="0.3">
      <c r="A4371" t="s">
        <v>18090</v>
      </c>
      <c r="B4371" t="s">
        <v>18091</v>
      </c>
      <c r="C4371" s="1" t="str">
        <f t="shared" si="731"/>
        <v>21:0512</v>
      </c>
      <c r="D4371" s="1" t="str">
        <f t="shared" si="735"/>
        <v>21:0085</v>
      </c>
      <c r="E4371" t="s">
        <v>18092</v>
      </c>
      <c r="F4371" t="s">
        <v>18093</v>
      </c>
      <c r="H4371">
        <v>56.7627199</v>
      </c>
      <c r="I4371">
        <v>-100.2058796</v>
      </c>
      <c r="J4371" s="1" t="str">
        <f t="shared" si="736"/>
        <v>NGR lake sediment grab sample</v>
      </c>
      <c r="K4371" s="1" t="str">
        <f t="shared" si="737"/>
        <v>&lt;177 micron (NGR)</v>
      </c>
      <c r="L4371">
        <v>21</v>
      </c>
      <c r="M4371" t="s">
        <v>191</v>
      </c>
      <c r="N4371">
        <v>414</v>
      </c>
      <c r="O4371" t="s">
        <v>676</v>
      </c>
      <c r="P4371" t="s">
        <v>104</v>
      </c>
      <c r="Q4371" t="s">
        <v>79</v>
      </c>
      <c r="R4371" t="s">
        <v>265</v>
      </c>
      <c r="S4371" t="s">
        <v>79</v>
      </c>
      <c r="T4371" t="s">
        <v>40</v>
      </c>
      <c r="U4371" t="s">
        <v>7015</v>
      </c>
      <c r="V4371" t="s">
        <v>620</v>
      </c>
      <c r="W4371" t="s">
        <v>40</v>
      </c>
      <c r="X4371" t="s">
        <v>70</v>
      </c>
      <c r="Y4371" t="s">
        <v>39</v>
      </c>
      <c r="Z4371" t="s">
        <v>135</v>
      </c>
      <c r="AA4371" t="s">
        <v>58</v>
      </c>
      <c r="AB4371" t="s">
        <v>559</v>
      </c>
      <c r="AC4371" t="s">
        <v>38</v>
      </c>
      <c r="AD4371" t="s">
        <v>4750</v>
      </c>
    </row>
    <row r="4372" spans="1:30" x14ac:dyDescent="0.3">
      <c r="A4372" t="s">
        <v>18094</v>
      </c>
      <c r="B4372" t="s">
        <v>18095</v>
      </c>
      <c r="C4372" s="1" t="str">
        <f t="shared" si="731"/>
        <v>21:0512</v>
      </c>
      <c r="D4372" s="1" t="str">
        <f t="shared" si="735"/>
        <v>21:0085</v>
      </c>
      <c r="E4372" t="s">
        <v>18096</v>
      </c>
      <c r="F4372" t="s">
        <v>18097</v>
      </c>
      <c r="H4372">
        <v>56.758099600000001</v>
      </c>
      <c r="I4372">
        <v>-100.2572883</v>
      </c>
      <c r="J4372" s="1" t="str">
        <f t="shared" si="736"/>
        <v>NGR lake sediment grab sample</v>
      </c>
      <c r="K4372" s="1" t="str">
        <f t="shared" si="737"/>
        <v>&lt;177 micron (NGR)</v>
      </c>
      <c r="L4372">
        <v>21</v>
      </c>
      <c r="M4372" t="s">
        <v>201</v>
      </c>
      <c r="N4372">
        <v>415</v>
      </c>
      <c r="O4372" t="s">
        <v>1134</v>
      </c>
      <c r="P4372" t="s">
        <v>247</v>
      </c>
      <c r="Q4372" t="s">
        <v>92</v>
      </c>
      <c r="R4372" t="s">
        <v>477</v>
      </c>
      <c r="S4372" t="s">
        <v>153</v>
      </c>
      <c r="T4372" t="s">
        <v>40</v>
      </c>
      <c r="U4372" t="s">
        <v>16269</v>
      </c>
      <c r="V4372" t="s">
        <v>677</v>
      </c>
      <c r="W4372" t="s">
        <v>40</v>
      </c>
      <c r="X4372" t="s">
        <v>70</v>
      </c>
      <c r="Y4372" t="s">
        <v>95</v>
      </c>
      <c r="Z4372" t="s">
        <v>263</v>
      </c>
      <c r="AA4372" t="s">
        <v>214</v>
      </c>
      <c r="AB4372" t="s">
        <v>477</v>
      </c>
      <c r="AC4372" t="s">
        <v>68</v>
      </c>
      <c r="AD4372" t="s">
        <v>1313</v>
      </c>
    </row>
    <row r="4373" spans="1:30" x14ac:dyDescent="0.3">
      <c r="A4373" t="s">
        <v>18098</v>
      </c>
      <c r="B4373" t="s">
        <v>18099</v>
      </c>
      <c r="C4373" s="1" t="str">
        <f t="shared" si="731"/>
        <v>21:0512</v>
      </c>
      <c r="D4373" s="1" t="str">
        <f t="shared" si="735"/>
        <v>21:0085</v>
      </c>
      <c r="E4373" t="s">
        <v>18100</v>
      </c>
      <c r="F4373" t="s">
        <v>18101</v>
      </c>
      <c r="H4373">
        <v>56.748328800000003</v>
      </c>
      <c r="I4373">
        <v>-100.2739188</v>
      </c>
      <c r="J4373" s="1" t="str">
        <f t="shared" si="736"/>
        <v>NGR lake sediment grab sample</v>
      </c>
      <c r="K4373" s="1" t="str">
        <f t="shared" si="737"/>
        <v>&lt;177 micron (NGR)</v>
      </c>
      <c r="L4373">
        <v>21</v>
      </c>
      <c r="M4373" t="s">
        <v>210</v>
      </c>
      <c r="N4373">
        <v>416</v>
      </c>
      <c r="O4373" t="s">
        <v>105</v>
      </c>
      <c r="P4373" t="s">
        <v>377</v>
      </c>
      <c r="Q4373" t="s">
        <v>92</v>
      </c>
      <c r="R4373" t="s">
        <v>134</v>
      </c>
      <c r="S4373" t="s">
        <v>79</v>
      </c>
      <c r="T4373" t="s">
        <v>40</v>
      </c>
      <c r="U4373" t="s">
        <v>4210</v>
      </c>
      <c r="V4373" t="s">
        <v>677</v>
      </c>
      <c r="W4373" t="s">
        <v>40</v>
      </c>
      <c r="X4373" t="s">
        <v>39</v>
      </c>
      <c r="Y4373" t="s">
        <v>95</v>
      </c>
      <c r="Z4373" t="s">
        <v>263</v>
      </c>
      <c r="AA4373" t="s">
        <v>258</v>
      </c>
      <c r="AB4373" t="s">
        <v>249</v>
      </c>
      <c r="AC4373" t="s">
        <v>121</v>
      </c>
      <c r="AD4373" t="s">
        <v>3460</v>
      </c>
    </row>
    <row r="4374" spans="1:30" x14ac:dyDescent="0.3">
      <c r="A4374" t="s">
        <v>18102</v>
      </c>
      <c r="B4374" t="s">
        <v>18103</v>
      </c>
      <c r="C4374" s="1" t="str">
        <f t="shared" si="731"/>
        <v>21:0512</v>
      </c>
      <c r="D4374" s="1" t="str">
        <f t="shared" si="735"/>
        <v>21:0085</v>
      </c>
      <c r="E4374" t="s">
        <v>18104</v>
      </c>
      <c r="F4374" t="s">
        <v>18105</v>
      </c>
      <c r="H4374">
        <v>56.742842099999997</v>
      </c>
      <c r="I4374">
        <v>-100.3755439</v>
      </c>
      <c r="J4374" s="1" t="str">
        <f t="shared" si="736"/>
        <v>NGR lake sediment grab sample</v>
      </c>
      <c r="K4374" s="1" t="str">
        <f t="shared" si="737"/>
        <v>&lt;177 micron (NGR)</v>
      </c>
      <c r="L4374">
        <v>21</v>
      </c>
      <c r="M4374" t="s">
        <v>221</v>
      </c>
      <c r="N4374">
        <v>417</v>
      </c>
      <c r="O4374" t="s">
        <v>2678</v>
      </c>
      <c r="P4374" t="s">
        <v>256</v>
      </c>
      <c r="Q4374" t="s">
        <v>79</v>
      </c>
      <c r="R4374" t="s">
        <v>477</v>
      </c>
      <c r="S4374" t="s">
        <v>119</v>
      </c>
      <c r="T4374" t="s">
        <v>40</v>
      </c>
      <c r="U4374" t="s">
        <v>1202</v>
      </c>
      <c r="V4374" t="s">
        <v>705</v>
      </c>
      <c r="W4374" t="s">
        <v>40</v>
      </c>
      <c r="X4374" t="s">
        <v>179</v>
      </c>
      <c r="Y4374" t="s">
        <v>95</v>
      </c>
      <c r="Z4374" t="s">
        <v>135</v>
      </c>
      <c r="AA4374" t="s">
        <v>135</v>
      </c>
      <c r="AB4374" t="s">
        <v>169</v>
      </c>
      <c r="AC4374" t="s">
        <v>1402</v>
      </c>
      <c r="AD4374" t="s">
        <v>8957</v>
      </c>
    </row>
    <row r="4375" spans="1:30" x14ac:dyDescent="0.3">
      <c r="A4375" t="s">
        <v>18106</v>
      </c>
      <c r="B4375" t="s">
        <v>18107</v>
      </c>
      <c r="C4375" s="1" t="str">
        <f t="shared" si="731"/>
        <v>21:0512</v>
      </c>
      <c r="D4375" s="1" t="str">
        <f t="shared" si="735"/>
        <v>21:0085</v>
      </c>
      <c r="E4375" t="s">
        <v>18108</v>
      </c>
      <c r="F4375" t="s">
        <v>18109</v>
      </c>
      <c r="H4375">
        <v>56.742506499999998</v>
      </c>
      <c r="I4375">
        <v>-100.3978656</v>
      </c>
      <c r="J4375" s="1" t="str">
        <f t="shared" si="736"/>
        <v>NGR lake sediment grab sample</v>
      </c>
      <c r="K4375" s="1" t="str">
        <f t="shared" si="737"/>
        <v>&lt;177 micron (NGR)</v>
      </c>
      <c r="L4375">
        <v>21</v>
      </c>
      <c r="M4375" t="s">
        <v>230</v>
      </c>
      <c r="N4375">
        <v>418</v>
      </c>
      <c r="O4375" t="s">
        <v>1019</v>
      </c>
      <c r="P4375" t="s">
        <v>169</v>
      </c>
      <c r="Q4375" t="s">
        <v>131</v>
      </c>
      <c r="R4375" t="s">
        <v>276</v>
      </c>
      <c r="S4375" t="s">
        <v>202</v>
      </c>
      <c r="T4375" t="s">
        <v>40</v>
      </c>
      <c r="U4375" t="s">
        <v>7544</v>
      </c>
      <c r="V4375" t="s">
        <v>935</v>
      </c>
      <c r="W4375" t="s">
        <v>40</v>
      </c>
      <c r="X4375" t="s">
        <v>740</v>
      </c>
      <c r="Y4375" t="s">
        <v>39</v>
      </c>
      <c r="Z4375" t="s">
        <v>263</v>
      </c>
      <c r="AA4375" t="s">
        <v>204</v>
      </c>
      <c r="AB4375" t="s">
        <v>2095</v>
      </c>
      <c r="AC4375" t="s">
        <v>2195</v>
      </c>
      <c r="AD4375" t="s">
        <v>4615</v>
      </c>
    </row>
    <row r="4376" spans="1:30" x14ac:dyDescent="0.3">
      <c r="A4376" t="s">
        <v>18110</v>
      </c>
      <c r="B4376" t="s">
        <v>18111</v>
      </c>
      <c r="C4376" s="1" t="str">
        <f t="shared" si="731"/>
        <v>21:0512</v>
      </c>
      <c r="D4376" s="1" t="str">
        <f t="shared" si="735"/>
        <v>21:0085</v>
      </c>
      <c r="E4376" t="s">
        <v>18112</v>
      </c>
      <c r="F4376" t="s">
        <v>18113</v>
      </c>
      <c r="H4376">
        <v>56.744425300000003</v>
      </c>
      <c r="I4376">
        <v>-100.46978319999999</v>
      </c>
      <c r="J4376" s="1" t="str">
        <f t="shared" si="736"/>
        <v>NGR lake sediment grab sample</v>
      </c>
      <c r="K4376" s="1" t="str">
        <f t="shared" si="737"/>
        <v>&lt;177 micron (NGR)</v>
      </c>
      <c r="L4376">
        <v>21</v>
      </c>
      <c r="M4376" t="s">
        <v>238</v>
      </c>
      <c r="N4376">
        <v>419</v>
      </c>
      <c r="O4376" t="s">
        <v>492</v>
      </c>
      <c r="P4376" t="s">
        <v>35</v>
      </c>
      <c r="Q4376" t="s">
        <v>131</v>
      </c>
      <c r="R4376" t="s">
        <v>192</v>
      </c>
      <c r="S4376" t="s">
        <v>202</v>
      </c>
      <c r="T4376" t="s">
        <v>40</v>
      </c>
      <c r="U4376" t="s">
        <v>4735</v>
      </c>
      <c r="V4376" t="s">
        <v>444</v>
      </c>
      <c r="W4376" t="s">
        <v>649</v>
      </c>
      <c r="X4376" t="s">
        <v>179</v>
      </c>
      <c r="Y4376" t="s">
        <v>39</v>
      </c>
      <c r="Z4376" t="s">
        <v>204</v>
      </c>
      <c r="AA4376" t="s">
        <v>45</v>
      </c>
      <c r="AB4376" t="s">
        <v>108</v>
      </c>
      <c r="AC4376" t="s">
        <v>85</v>
      </c>
      <c r="AD4376" t="s">
        <v>6252</v>
      </c>
    </row>
    <row r="4377" spans="1:30" x14ac:dyDescent="0.3">
      <c r="A4377" t="s">
        <v>18114</v>
      </c>
      <c r="B4377" t="s">
        <v>18115</v>
      </c>
      <c r="C4377" s="1" t="str">
        <f t="shared" si="731"/>
        <v>21:0512</v>
      </c>
      <c r="D4377" s="1" t="str">
        <f t="shared" si="735"/>
        <v>21:0085</v>
      </c>
      <c r="E4377" t="s">
        <v>18116</v>
      </c>
      <c r="F4377" t="s">
        <v>18117</v>
      </c>
      <c r="H4377">
        <v>56.752144399999999</v>
      </c>
      <c r="I4377">
        <v>-100.5097284</v>
      </c>
      <c r="J4377" s="1" t="str">
        <f t="shared" si="736"/>
        <v>NGR lake sediment grab sample</v>
      </c>
      <c r="K4377" s="1" t="str">
        <f t="shared" si="737"/>
        <v>&lt;177 micron (NGR)</v>
      </c>
      <c r="L4377">
        <v>21</v>
      </c>
      <c r="M4377" t="s">
        <v>246</v>
      </c>
      <c r="N4377">
        <v>420</v>
      </c>
      <c r="O4377" t="s">
        <v>314</v>
      </c>
      <c r="P4377" t="s">
        <v>134</v>
      </c>
      <c r="Q4377" t="s">
        <v>153</v>
      </c>
      <c r="R4377" t="s">
        <v>265</v>
      </c>
      <c r="S4377" t="s">
        <v>202</v>
      </c>
      <c r="T4377" t="s">
        <v>40</v>
      </c>
      <c r="U4377" t="s">
        <v>3116</v>
      </c>
      <c r="V4377" t="s">
        <v>1503</v>
      </c>
      <c r="W4377" t="s">
        <v>40</v>
      </c>
      <c r="X4377" t="s">
        <v>70</v>
      </c>
      <c r="Y4377" t="s">
        <v>95</v>
      </c>
      <c r="Z4377" t="s">
        <v>135</v>
      </c>
      <c r="AA4377" t="s">
        <v>58</v>
      </c>
      <c r="AB4377" t="s">
        <v>547</v>
      </c>
      <c r="AC4377" t="s">
        <v>1069</v>
      </c>
      <c r="AD4377" t="s">
        <v>2331</v>
      </c>
    </row>
    <row r="4378" spans="1:30" x14ac:dyDescent="0.3">
      <c r="A4378" t="s">
        <v>18118</v>
      </c>
      <c r="B4378" t="s">
        <v>18119</v>
      </c>
      <c r="C4378" s="1" t="str">
        <f t="shared" si="731"/>
        <v>21:0512</v>
      </c>
      <c r="D4378" s="1" t="str">
        <f t="shared" si="735"/>
        <v>21:0085</v>
      </c>
      <c r="E4378" t="s">
        <v>18120</v>
      </c>
      <c r="F4378" t="s">
        <v>18121</v>
      </c>
      <c r="H4378">
        <v>56.748207999999998</v>
      </c>
      <c r="I4378">
        <v>-100.5356374</v>
      </c>
      <c r="J4378" s="1" t="str">
        <f t="shared" si="736"/>
        <v>NGR lake sediment grab sample</v>
      </c>
      <c r="K4378" s="1" t="str">
        <f t="shared" si="737"/>
        <v>&lt;177 micron (NGR)</v>
      </c>
      <c r="L4378">
        <v>22</v>
      </c>
      <c r="M4378" t="s">
        <v>18122</v>
      </c>
      <c r="N4378">
        <v>421</v>
      </c>
      <c r="O4378" t="s">
        <v>44</v>
      </c>
      <c r="P4378" t="s">
        <v>145</v>
      </c>
      <c r="Q4378" t="s">
        <v>153</v>
      </c>
      <c r="R4378" t="s">
        <v>134</v>
      </c>
      <c r="S4378" t="s">
        <v>153</v>
      </c>
      <c r="T4378" t="s">
        <v>40</v>
      </c>
      <c r="U4378" t="s">
        <v>7687</v>
      </c>
      <c r="V4378" t="s">
        <v>596</v>
      </c>
      <c r="W4378" t="s">
        <v>194</v>
      </c>
      <c r="X4378" t="s">
        <v>70</v>
      </c>
      <c r="Y4378" t="s">
        <v>95</v>
      </c>
      <c r="Z4378" t="s">
        <v>204</v>
      </c>
      <c r="AA4378" t="s">
        <v>58</v>
      </c>
      <c r="AB4378" t="s">
        <v>1259</v>
      </c>
      <c r="AC4378" t="s">
        <v>37</v>
      </c>
      <c r="AD4378" t="s">
        <v>4557</v>
      </c>
    </row>
    <row r="4379" spans="1:30" x14ac:dyDescent="0.3">
      <c r="A4379" t="s">
        <v>18123</v>
      </c>
      <c r="B4379" t="s">
        <v>18124</v>
      </c>
      <c r="C4379" s="1" t="str">
        <f t="shared" si="731"/>
        <v>21:0512</v>
      </c>
      <c r="D4379" s="1" t="str">
        <f t="shared" si="735"/>
        <v>21:0085</v>
      </c>
      <c r="E4379" t="s">
        <v>18120</v>
      </c>
      <c r="F4379" t="s">
        <v>18125</v>
      </c>
      <c r="H4379">
        <v>56.748207999999998</v>
      </c>
      <c r="I4379">
        <v>-100.5356374</v>
      </c>
      <c r="J4379" s="1" t="str">
        <f t="shared" si="736"/>
        <v>NGR lake sediment grab sample</v>
      </c>
      <c r="K4379" s="1" t="str">
        <f t="shared" si="737"/>
        <v>&lt;177 micron (NGR)</v>
      </c>
      <c r="L4379">
        <v>22</v>
      </c>
      <c r="M4379" t="s">
        <v>18126</v>
      </c>
      <c r="N4379">
        <v>422</v>
      </c>
      <c r="O4379" t="s">
        <v>492</v>
      </c>
      <c r="P4379" t="s">
        <v>256</v>
      </c>
      <c r="Q4379" t="s">
        <v>131</v>
      </c>
      <c r="R4379" t="s">
        <v>134</v>
      </c>
      <c r="S4379" t="s">
        <v>153</v>
      </c>
      <c r="T4379" t="s">
        <v>40</v>
      </c>
      <c r="U4379" t="s">
        <v>1901</v>
      </c>
      <c r="V4379" t="s">
        <v>596</v>
      </c>
      <c r="W4379" t="s">
        <v>40</v>
      </c>
      <c r="X4379" t="s">
        <v>70</v>
      </c>
      <c r="Y4379" t="s">
        <v>95</v>
      </c>
      <c r="Z4379" t="s">
        <v>263</v>
      </c>
      <c r="AA4379" t="s">
        <v>214</v>
      </c>
      <c r="AB4379" t="s">
        <v>1259</v>
      </c>
      <c r="AC4379" t="s">
        <v>37</v>
      </c>
      <c r="AD4379" t="s">
        <v>1313</v>
      </c>
    </row>
    <row r="4380" spans="1:30" x14ac:dyDescent="0.3">
      <c r="A4380" t="s">
        <v>18127</v>
      </c>
      <c r="B4380" t="s">
        <v>18128</v>
      </c>
      <c r="C4380" s="1" t="str">
        <f t="shared" si="731"/>
        <v>21:0512</v>
      </c>
      <c r="D4380" s="1" t="str">
        <f t="shared" si="735"/>
        <v>21:0085</v>
      </c>
      <c r="E4380" t="s">
        <v>18129</v>
      </c>
      <c r="F4380" t="s">
        <v>18130</v>
      </c>
      <c r="H4380">
        <v>56.740957000000002</v>
      </c>
      <c r="I4380">
        <v>-100.6882162</v>
      </c>
      <c r="J4380" s="1" t="str">
        <f t="shared" si="736"/>
        <v>NGR lake sediment grab sample</v>
      </c>
      <c r="K4380" s="1" t="str">
        <f t="shared" si="737"/>
        <v>&lt;177 micron (NGR)</v>
      </c>
      <c r="L4380">
        <v>22</v>
      </c>
      <c r="M4380" t="s">
        <v>76</v>
      </c>
      <c r="N4380">
        <v>423</v>
      </c>
      <c r="O4380" t="s">
        <v>214</v>
      </c>
      <c r="P4380" t="s">
        <v>119</v>
      </c>
      <c r="Q4380" t="s">
        <v>136</v>
      </c>
      <c r="R4380" t="s">
        <v>67</v>
      </c>
      <c r="S4380" t="s">
        <v>68</v>
      </c>
      <c r="T4380" t="s">
        <v>40</v>
      </c>
      <c r="U4380" t="s">
        <v>5084</v>
      </c>
      <c r="V4380" t="s">
        <v>133</v>
      </c>
      <c r="W4380" t="s">
        <v>194</v>
      </c>
      <c r="X4380" t="s">
        <v>179</v>
      </c>
      <c r="Y4380" t="s">
        <v>39</v>
      </c>
      <c r="Z4380" t="s">
        <v>185</v>
      </c>
      <c r="AA4380" t="s">
        <v>214</v>
      </c>
      <c r="AB4380" t="s">
        <v>18131</v>
      </c>
      <c r="AC4380" t="s">
        <v>60</v>
      </c>
      <c r="AD4380" t="s">
        <v>478</v>
      </c>
    </row>
    <row r="4381" spans="1:30" x14ac:dyDescent="0.3">
      <c r="A4381" t="s">
        <v>18132</v>
      </c>
      <c r="B4381" t="s">
        <v>18133</v>
      </c>
      <c r="C4381" s="1" t="str">
        <f t="shared" si="731"/>
        <v>21:0512</v>
      </c>
      <c r="D4381" s="1" t="str">
        <f t="shared" si="735"/>
        <v>21:0085</v>
      </c>
      <c r="E4381" t="s">
        <v>18134</v>
      </c>
      <c r="F4381" t="s">
        <v>18135</v>
      </c>
      <c r="H4381">
        <v>56.747191200000003</v>
      </c>
      <c r="I4381">
        <v>-100.7115043</v>
      </c>
      <c r="J4381" s="1" t="str">
        <f t="shared" si="736"/>
        <v>NGR lake sediment grab sample</v>
      </c>
      <c r="K4381" s="1" t="str">
        <f t="shared" si="737"/>
        <v>&lt;177 micron (NGR)</v>
      </c>
      <c r="L4381">
        <v>22</v>
      </c>
      <c r="M4381" t="s">
        <v>18136</v>
      </c>
      <c r="N4381">
        <v>424</v>
      </c>
      <c r="O4381" t="s">
        <v>359</v>
      </c>
      <c r="P4381" t="s">
        <v>36</v>
      </c>
      <c r="Q4381" t="s">
        <v>136</v>
      </c>
      <c r="R4381" t="s">
        <v>169</v>
      </c>
      <c r="S4381" t="s">
        <v>38</v>
      </c>
      <c r="T4381" t="s">
        <v>40</v>
      </c>
      <c r="U4381" t="s">
        <v>18137</v>
      </c>
      <c r="V4381" t="s">
        <v>1642</v>
      </c>
      <c r="W4381" t="s">
        <v>40</v>
      </c>
      <c r="X4381" t="s">
        <v>179</v>
      </c>
      <c r="Y4381" t="s">
        <v>55</v>
      </c>
      <c r="Z4381" t="s">
        <v>134</v>
      </c>
      <c r="AA4381" t="s">
        <v>135</v>
      </c>
      <c r="AB4381" t="s">
        <v>18138</v>
      </c>
      <c r="AC4381" t="s">
        <v>884</v>
      </c>
      <c r="AD4381" t="s">
        <v>354</v>
      </c>
    </row>
    <row r="4382" spans="1:30" x14ac:dyDescent="0.3">
      <c r="A4382" t="s">
        <v>18139</v>
      </c>
      <c r="B4382" t="s">
        <v>18140</v>
      </c>
      <c r="C4382" s="1" t="str">
        <f t="shared" si="731"/>
        <v>21:0512</v>
      </c>
      <c r="D4382" s="1" t="str">
        <f t="shared" si="735"/>
        <v>21:0085</v>
      </c>
      <c r="E4382" t="s">
        <v>18134</v>
      </c>
      <c r="F4382" t="s">
        <v>18141</v>
      </c>
      <c r="H4382">
        <v>56.747191200000003</v>
      </c>
      <c r="I4382">
        <v>-100.7115043</v>
      </c>
      <c r="J4382" s="1" t="str">
        <f t="shared" si="736"/>
        <v>NGR lake sediment grab sample</v>
      </c>
      <c r="K4382" s="1" t="str">
        <f t="shared" si="737"/>
        <v>&lt;177 micron (NGR)</v>
      </c>
      <c r="L4382">
        <v>22</v>
      </c>
      <c r="M4382" t="s">
        <v>18142</v>
      </c>
      <c r="N4382">
        <v>425</v>
      </c>
      <c r="O4382" t="s">
        <v>58</v>
      </c>
      <c r="P4382" t="s">
        <v>145</v>
      </c>
      <c r="Q4382" t="s">
        <v>68</v>
      </c>
      <c r="R4382" t="s">
        <v>145</v>
      </c>
      <c r="S4382" t="s">
        <v>131</v>
      </c>
      <c r="T4382" t="s">
        <v>40</v>
      </c>
      <c r="U4382" t="s">
        <v>18143</v>
      </c>
      <c r="V4382" t="s">
        <v>1598</v>
      </c>
      <c r="W4382" t="s">
        <v>117</v>
      </c>
      <c r="X4382" t="s">
        <v>179</v>
      </c>
      <c r="Y4382" t="s">
        <v>55</v>
      </c>
      <c r="Z4382" t="s">
        <v>134</v>
      </c>
      <c r="AA4382" t="s">
        <v>214</v>
      </c>
      <c r="AB4382" t="s">
        <v>12307</v>
      </c>
      <c r="AC4382" t="s">
        <v>213</v>
      </c>
      <c r="AD4382" t="s">
        <v>170</v>
      </c>
    </row>
    <row r="4383" spans="1:30" x14ac:dyDescent="0.3">
      <c r="A4383" t="s">
        <v>18144</v>
      </c>
      <c r="B4383" t="s">
        <v>18145</v>
      </c>
      <c r="C4383" s="1" t="str">
        <f t="shared" si="731"/>
        <v>21:0512</v>
      </c>
      <c r="D4383" s="1" t="str">
        <f t="shared" si="735"/>
        <v>21:0085</v>
      </c>
      <c r="E4383" t="s">
        <v>18146</v>
      </c>
      <c r="F4383" t="s">
        <v>18147</v>
      </c>
      <c r="H4383">
        <v>56.7451753</v>
      </c>
      <c r="I4383">
        <v>-100.79155369999999</v>
      </c>
      <c r="J4383" s="1" t="str">
        <f t="shared" si="736"/>
        <v>NGR lake sediment grab sample</v>
      </c>
      <c r="K4383" s="1" t="str">
        <f t="shared" si="737"/>
        <v>&lt;177 micron (NGR)</v>
      </c>
      <c r="L4383">
        <v>22</v>
      </c>
      <c r="M4383" t="s">
        <v>91</v>
      </c>
      <c r="N4383">
        <v>426</v>
      </c>
      <c r="O4383" t="s">
        <v>1167</v>
      </c>
      <c r="P4383" t="s">
        <v>256</v>
      </c>
      <c r="Q4383" t="s">
        <v>68</v>
      </c>
      <c r="R4383" t="s">
        <v>648</v>
      </c>
      <c r="S4383" t="s">
        <v>153</v>
      </c>
      <c r="T4383" t="s">
        <v>40</v>
      </c>
      <c r="U4383" t="s">
        <v>10232</v>
      </c>
      <c r="V4383" t="s">
        <v>689</v>
      </c>
      <c r="W4383" t="s">
        <v>40</v>
      </c>
      <c r="X4383" t="s">
        <v>70</v>
      </c>
      <c r="Y4383" t="s">
        <v>39</v>
      </c>
      <c r="Z4383" t="s">
        <v>35</v>
      </c>
      <c r="AA4383" t="s">
        <v>135</v>
      </c>
      <c r="AB4383" t="s">
        <v>848</v>
      </c>
      <c r="AC4383" t="s">
        <v>339</v>
      </c>
      <c r="AD4383" t="s">
        <v>4370</v>
      </c>
    </row>
    <row r="4384" spans="1:30" x14ac:dyDescent="0.3">
      <c r="A4384" t="s">
        <v>18148</v>
      </c>
      <c r="B4384" t="s">
        <v>18149</v>
      </c>
      <c r="C4384" s="1" t="str">
        <f t="shared" si="731"/>
        <v>21:0512</v>
      </c>
      <c r="D4384" s="1" t="str">
        <f t="shared" si="735"/>
        <v>21:0085</v>
      </c>
      <c r="E4384" t="s">
        <v>18150</v>
      </c>
      <c r="F4384" t="s">
        <v>18151</v>
      </c>
      <c r="H4384">
        <v>56.746343699999997</v>
      </c>
      <c r="I4384">
        <v>-100.8606674</v>
      </c>
      <c r="J4384" s="1" t="str">
        <f t="shared" si="736"/>
        <v>NGR lake sediment grab sample</v>
      </c>
      <c r="K4384" s="1" t="str">
        <f t="shared" si="737"/>
        <v>&lt;177 micron (NGR)</v>
      </c>
      <c r="L4384">
        <v>22</v>
      </c>
      <c r="M4384" t="s">
        <v>102</v>
      </c>
      <c r="N4384">
        <v>427</v>
      </c>
      <c r="O4384" t="s">
        <v>1241</v>
      </c>
      <c r="P4384" t="s">
        <v>153</v>
      </c>
      <c r="Q4384" t="s">
        <v>55</v>
      </c>
      <c r="R4384" t="s">
        <v>54</v>
      </c>
      <c r="S4384" t="s">
        <v>68</v>
      </c>
      <c r="T4384" t="s">
        <v>40</v>
      </c>
      <c r="U4384" t="s">
        <v>6041</v>
      </c>
      <c r="V4384" t="s">
        <v>518</v>
      </c>
      <c r="W4384" t="s">
        <v>40</v>
      </c>
      <c r="X4384" t="s">
        <v>179</v>
      </c>
      <c r="Y4384" t="s">
        <v>95</v>
      </c>
      <c r="Z4384" t="s">
        <v>67</v>
      </c>
      <c r="AA4384" t="s">
        <v>135</v>
      </c>
      <c r="AB4384" t="s">
        <v>1585</v>
      </c>
      <c r="AC4384" t="s">
        <v>505</v>
      </c>
      <c r="AD4384" t="s">
        <v>478</v>
      </c>
    </row>
    <row r="4385" spans="1:30" x14ac:dyDescent="0.3">
      <c r="A4385" t="s">
        <v>18152</v>
      </c>
      <c r="B4385" t="s">
        <v>18153</v>
      </c>
      <c r="C4385" s="1" t="str">
        <f t="shared" si="731"/>
        <v>21:0512</v>
      </c>
      <c r="D4385" s="1" t="str">
        <f t="shared" si="735"/>
        <v>21:0085</v>
      </c>
      <c r="E4385" t="s">
        <v>18154</v>
      </c>
      <c r="F4385" t="s">
        <v>18155</v>
      </c>
      <c r="H4385">
        <v>56.760646600000001</v>
      </c>
      <c r="I4385">
        <v>-100.8764747</v>
      </c>
      <c r="J4385" s="1" t="str">
        <f t="shared" si="736"/>
        <v>NGR lake sediment grab sample</v>
      </c>
      <c r="K4385" s="1" t="str">
        <f t="shared" si="737"/>
        <v>&lt;177 micron (NGR)</v>
      </c>
      <c r="L4385">
        <v>22</v>
      </c>
      <c r="M4385" t="s">
        <v>113</v>
      </c>
      <c r="N4385">
        <v>428</v>
      </c>
      <c r="O4385" t="s">
        <v>408</v>
      </c>
      <c r="P4385" t="s">
        <v>164</v>
      </c>
      <c r="Q4385" t="s">
        <v>136</v>
      </c>
      <c r="R4385" t="s">
        <v>176</v>
      </c>
      <c r="S4385" t="s">
        <v>68</v>
      </c>
      <c r="T4385" t="s">
        <v>40</v>
      </c>
      <c r="U4385" t="s">
        <v>18156</v>
      </c>
      <c r="V4385" t="s">
        <v>57</v>
      </c>
      <c r="W4385" t="s">
        <v>194</v>
      </c>
      <c r="X4385" t="s">
        <v>179</v>
      </c>
      <c r="Y4385" t="s">
        <v>95</v>
      </c>
      <c r="Z4385" t="s">
        <v>67</v>
      </c>
      <c r="AA4385" t="s">
        <v>214</v>
      </c>
      <c r="AB4385" t="s">
        <v>554</v>
      </c>
      <c r="AC4385" t="s">
        <v>884</v>
      </c>
      <c r="AD4385" t="s">
        <v>1477</v>
      </c>
    </row>
    <row r="4386" spans="1:30" hidden="1" x14ac:dyDescent="0.3">
      <c r="A4386" t="s">
        <v>18157</v>
      </c>
      <c r="B4386" t="s">
        <v>18158</v>
      </c>
      <c r="C4386" s="1" t="str">
        <f t="shared" si="731"/>
        <v>21:0512</v>
      </c>
      <c r="D4386" s="1" t="str">
        <f>HYPERLINK("http://geochem.nrcan.gc.ca/cdogs/content/svy/svy_e.htm", "")</f>
        <v/>
      </c>
      <c r="G4386" s="1" t="str">
        <f>HYPERLINK("http://geochem.nrcan.gc.ca/cdogs/content/cr_/cr_00056_e.htm", "56")</f>
        <v>56</v>
      </c>
      <c r="J4386" t="s">
        <v>161</v>
      </c>
      <c r="K4386" t="s">
        <v>162</v>
      </c>
      <c r="L4386">
        <v>22</v>
      </c>
      <c r="M4386" t="s">
        <v>163</v>
      </c>
      <c r="N4386">
        <v>429</v>
      </c>
      <c r="O4386" t="s">
        <v>1447</v>
      </c>
      <c r="P4386" t="s">
        <v>1241</v>
      </c>
      <c r="Q4386" t="s">
        <v>67</v>
      </c>
      <c r="R4386" t="s">
        <v>103</v>
      </c>
      <c r="S4386" t="s">
        <v>176</v>
      </c>
      <c r="T4386" t="s">
        <v>194</v>
      </c>
      <c r="U4386" t="s">
        <v>5045</v>
      </c>
      <c r="V4386" t="s">
        <v>352</v>
      </c>
      <c r="W4386" t="s">
        <v>233</v>
      </c>
      <c r="X4386" t="s">
        <v>2164</v>
      </c>
      <c r="Y4386" t="s">
        <v>38</v>
      </c>
      <c r="Z4386" t="s">
        <v>214</v>
      </c>
      <c r="AA4386" t="s">
        <v>241</v>
      </c>
      <c r="AB4386" t="s">
        <v>1736</v>
      </c>
      <c r="AC4386" t="s">
        <v>385</v>
      </c>
      <c r="AD4386" t="s">
        <v>4557</v>
      </c>
    </row>
    <row r="4387" spans="1:30" x14ac:dyDescent="0.3">
      <c r="A4387" t="s">
        <v>18159</v>
      </c>
      <c r="B4387" t="s">
        <v>18160</v>
      </c>
      <c r="C4387" s="1" t="str">
        <f t="shared" si="731"/>
        <v>21:0512</v>
      </c>
      <c r="D4387" s="1" t="str">
        <f t="shared" ref="D4387:D4409" si="738">HYPERLINK("http://geochem.nrcan.gc.ca/cdogs/content/svy/svy210085_e.htm", "21:0085")</f>
        <v>21:0085</v>
      </c>
      <c r="E4387" t="s">
        <v>18161</v>
      </c>
      <c r="F4387" t="s">
        <v>18162</v>
      </c>
      <c r="H4387">
        <v>56.754843700000002</v>
      </c>
      <c r="I4387">
        <v>-100.9312115</v>
      </c>
      <c r="J4387" s="1" t="str">
        <f t="shared" ref="J4387:J4409" si="739">HYPERLINK("http://geochem.nrcan.gc.ca/cdogs/content/kwd/kwd020027_e.htm", "NGR lake sediment grab sample")</f>
        <v>NGR lake sediment grab sample</v>
      </c>
      <c r="K4387" s="1" t="str">
        <f t="shared" ref="K4387:K4409" si="740">HYPERLINK("http://geochem.nrcan.gc.ca/cdogs/content/kwd/kwd080006_e.htm", "&lt;177 micron (NGR)")</f>
        <v>&lt;177 micron (NGR)</v>
      </c>
      <c r="L4387">
        <v>22</v>
      </c>
      <c r="M4387" t="s">
        <v>127</v>
      </c>
      <c r="N4387">
        <v>430</v>
      </c>
      <c r="O4387" t="s">
        <v>304</v>
      </c>
      <c r="P4387" t="s">
        <v>256</v>
      </c>
      <c r="Q4387" t="s">
        <v>37</v>
      </c>
      <c r="R4387" t="s">
        <v>193</v>
      </c>
      <c r="S4387" t="s">
        <v>37</v>
      </c>
      <c r="T4387" t="s">
        <v>40</v>
      </c>
      <c r="U4387" t="s">
        <v>158</v>
      </c>
      <c r="V4387" t="s">
        <v>70</v>
      </c>
      <c r="W4387" t="s">
        <v>40</v>
      </c>
      <c r="X4387" t="s">
        <v>39</v>
      </c>
      <c r="Y4387" t="s">
        <v>55</v>
      </c>
      <c r="Z4387" t="s">
        <v>67</v>
      </c>
      <c r="AA4387" t="s">
        <v>135</v>
      </c>
      <c r="AB4387" t="s">
        <v>3312</v>
      </c>
      <c r="AC4387" t="s">
        <v>39</v>
      </c>
      <c r="AD4387" t="s">
        <v>324</v>
      </c>
    </row>
    <row r="4388" spans="1:30" x14ac:dyDescent="0.3">
      <c r="A4388" t="s">
        <v>18163</v>
      </c>
      <c r="B4388" t="s">
        <v>18164</v>
      </c>
      <c r="C4388" s="1" t="str">
        <f t="shared" si="731"/>
        <v>21:0512</v>
      </c>
      <c r="D4388" s="1" t="str">
        <f t="shared" si="738"/>
        <v>21:0085</v>
      </c>
      <c r="E4388" t="s">
        <v>18165</v>
      </c>
      <c r="F4388" t="s">
        <v>18166</v>
      </c>
      <c r="H4388">
        <v>56.7516897</v>
      </c>
      <c r="I4388">
        <v>-100.9827202</v>
      </c>
      <c r="J4388" s="1" t="str">
        <f t="shared" si="739"/>
        <v>NGR lake sediment grab sample</v>
      </c>
      <c r="K4388" s="1" t="str">
        <f t="shared" si="740"/>
        <v>&lt;177 micron (NGR)</v>
      </c>
      <c r="L4388">
        <v>22</v>
      </c>
      <c r="M4388" t="s">
        <v>142</v>
      </c>
      <c r="N4388">
        <v>431</v>
      </c>
      <c r="O4388" t="s">
        <v>864</v>
      </c>
      <c r="P4388" t="s">
        <v>78</v>
      </c>
      <c r="Q4388" t="s">
        <v>39</v>
      </c>
      <c r="R4388" t="s">
        <v>130</v>
      </c>
      <c r="S4388" t="s">
        <v>153</v>
      </c>
      <c r="T4388" t="s">
        <v>40</v>
      </c>
      <c r="U4388" t="s">
        <v>11108</v>
      </c>
      <c r="V4388" t="s">
        <v>583</v>
      </c>
      <c r="W4388" t="s">
        <v>117</v>
      </c>
      <c r="X4388" t="s">
        <v>740</v>
      </c>
      <c r="Y4388" t="s">
        <v>39</v>
      </c>
      <c r="Z4388" t="s">
        <v>263</v>
      </c>
      <c r="AA4388" t="s">
        <v>258</v>
      </c>
      <c r="AB4388" t="s">
        <v>46</v>
      </c>
      <c r="AC4388" t="s">
        <v>590</v>
      </c>
      <c r="AD4388" t="s">
        <v>2423</v>
      </c>
    </row>
    <row r="4389" spans="1:30" x14ac:dyDescent="0.3">
      <c r="A4389" t="s">
        <v>18167</v>
      </c>
      <c r="B4389" t="s">
        <v>18168</v>
      </c>
      <c r="C4389" s="1" t="str">
        <f t="shared" si="731"/>
        <v>21:0512</v>
      </c>
      <c r="D4389" s="1" t="str">
        <f t="shared" si="738"/>
        <v>21:0085</v>
      </c>
      <c r="E4389" t="s">
        <v>18169</v>
      </c>
      <c r="F4389" t="s">
        <v>18170</v>
      </c>
      <c r="H4389">
        <v>56.742283200000003</v>
      </c>
      <c r="I4389">
        <v>-101.0095336</v>
      </c>
      <c r="J4389" s="1" t="str">
        <f t="shared" si="739"/>
        <v>NGR lake sediment grab sample</v>
      </c>
      <c r="K4389" s="1" t="str">
        <f t="shared" si="740"/>
        <v>&lt;177 micron (NGR)</v>
      </c>
      <c r="L4389">
        <v>22</v>
      </c>
      <c r="M4389" t="s">
        <v>150</v>
      </c>
      <c r="N4389">
        <v>432</v>
      </c>
      <c r="O4389" t="s">
        <v>45</v>
      </c>
      <c r="P4389" t="s">
        <v>477</v>
      </c>
      <c r="Q4389" t="s">
        <v>95</v>
      </c>
      <c r="R4389" t="s">
        <v>176</v>
      </c>
      <c r="S4389" t="s">
        <v>153</v>
      </c>
      <c r="T4389" t="s">
        <v>40</v>
      </c>
      <c r="U4389" t="s">
        <v>1571</v>
      </c>
      <c r="V4389" t="s">
        <v>590</v>
      </c>
      <c r="W4389" t="s">
        <v>117</v>
      </c>
      <c r="X4389" t="s">
        <v>39</v>
      </c>
      <c r="Y4389" t="s">
        <v>55</v>
      </c>
      <c r="Z4389" t="s">
        <v>204</v>
      </c>
      <c r="AA4389" t="s">
        <v>58</v>
      </c>
      <c r="AB4389" t="s">
        <v>1633</v>
      </c>
      <c r="AC4389" t="s">
        <v>947</v>
      </c>
      <c r="AD4389" t="s">
        <v>80</v>
      </c>
    </row>
    <row r="4390" spans="1:30" x14ac:dyDescent="0.3">
      <c r="A4390" t="s">
        <v>18171</v>
      </c>
      <c r="B4390" t="s">
        <v>18172</v>
      </c>
      <c r="C4390" s="1" t="str">
        <f t="shared" si="731"/>
        <v>21:0512</v>
      </c>
      <c r="D4390" s="1" t="str">
        <f t="shared" si="738"/>
        <v>21:0085</v>
      </c>
      <c r="E4390" t="s">
        <v>18173</v>
      </c>
      <c r="F4390" t="s">
        <v>18174</v>
      </c>
      <c r="H4390">
        <v>56.8009287</v>
      </c>
      <c r="I4390">
        <v>-101.1338219</v>
      </c>
      <c r="J4390" s="1" t="str">
        <f t="shared" si="739"/>
        <v>NGR lake sediment grab sample</v>
      </c>
      <c r="K4390" s="1" t="str">
        <f t="shared" si="740"/>
        <v>&lt;177 micron (NGR)</v>
      </c>
      <c r="L4390">
        <v>22</v>
      </c>
      <c r="M4390" t="s">
        <v>175</v>
      </c>
      <c r="N4390">
        <v>433</v>
      </c>
      <c r="O4390" t="s">
        <v>143</v>
      </c>
      <c r="P4390" t="s">
        <v>92</v>
      </c>
      <c r="Q4390" t="s">
        <v>37</v>
      </c>
      <c r="R4390" t="s">
        <v>202</v>
      </c>
      <c r="S4390" t="s">
        <v>68</v>
      </c>
      <c r="T4390" t="s">
        <v>40</v>
      </c>
      <c r="U4390" t="s">
        <v>14245</v>
      </c>
      <c r="V4390" t="s">
        <v>620</v>
      </c>
      <c r="W4390" t="s">
        <v>40</v>
      </c>
      <c r="X4390" t="s">
        <v>39</v>
      </c>
      <c r="Y4390" t="s">
        <v>39</v>
      </c>
      <c r="Z4390" t="s">
        <v>134</v>
      </c>
      <c r="AA4390" t="s">
        <v>135</v>
      </c>
      <c r="AB4390" t="s">
        <v>2125</v>
      </c>
      <c r="AC4390" t="s">
        <v>213</v>
      </c>
      <c r="AD4390" t="s">
        <v>354</v>
      </c>
    </row>
    <row r="4391" spans="1:30" x14ac:dyDescent="0.3">
      <c r="A4391" t="s">
        <v>18175</v>
      </c>
      <c r="B4391" t="s">
        <v>18176</v>
      </c>
      <c r="C4391" s="1" t="str">
        <f t="shared" si="731"/>
        <v>21:0512</v>
      </c>
      <c r="D4391" s="1" t="str">
        <f t="shared" si="738"/>
        <v>21:0085</v>
      </c>
      <c r="E4391" t="s">
        <v>18177</v>
      </c>
      <c r="F4391" t="s">
        <v>18178</v>
      </c>
      <c r="H4391">
        <v>56.7804079</v>
      </c>
      <c r="I4391">
        <v>-101.19008220000001</v>
      </c>
      <c r="J4391" s="1" t="str">
        <f t="shared" si="739"/>
        <v>NGR lake sediment grab sample</v>
      </c>
      <c r="K4391" s="1" t="str">
        <f t="shared" si="740"/>
        <v>&lt;177 micron (NGR)</v>
      </c>
      <c r="L4391">
        <v>22</v>
      </c>
      <c r="M4391" t="s">
        <v>184</v>
      </c>
      <c r="N4391">
        <v>434</v>
      </c>
      <c r="O4391" t="s">
        <v>1108</v>
      </c>
      <c r="P4391" t="s">
        <v>130</v>
      </c>
      <c r="Q4391" t="s">
        <v>136</v>
      </c>
      <c r="R4391" t="s">
        <v>202</v>
      </c>
      <c r="S4391" t="s">
        <v>131</v>
      </c>
      <c r="T4391" t="s">
        <v>40</v>
      </c>
      <c r="U4391" t="s">
        <v>16702</v>
      </c>
      <c r="V4391" t="s">
        <v>8518</v>
      </c>
      <c r="W4391" t="s">
        <v>194</v>
      </c>
      <c r="X4391" t="s">
        <v>484</v>
      </c>
      <c r="Y4391" t="s">
        <v>136</v>
      </c>
      <c r="Z4391" t="s">
        <v>135</v>
      </c>
      <c r="AA4391" t="s">
        <v>314</v>
      </c>
      <c r="AB4391" t="s">
        <v>477</v>
      </c>
      <c r="AC4391" t="s">
        <v>505</v>
      </c>
      <c r="AD4391" t="s">
        <v>324</v>
      </c>
    </row>
    <row r="4392" spans="1:30" x14ac:dyDescent="0.3">
      <c r="A4392" t="s">
        <v>18179</v>
      </c>
      <c r="B4392" t="s">
        <v>18180</v>
      </c>
      <c r="C4392" s="1" t="str">
        <f t="shared" si="731"/>
        <v>21:0512</v>
      </c>
      <c r="D4392" s="1" t="str">
        <f t="shared" si="738"/>
        <v>21:0085</v>
      </c>
      <c r="E4392" t="s">
        <v>18181</v>
      </c>
      <c r="F4392" t="s">
        <v>18182</v>
      </c>
      <c r="H4392">
        <v>56.7927313</v>
      </c>
      <c r="I4392">
        <v>-101.33074449999999</v>
      </c>
      <c r="J4392" s="1" t="str">
        <f t="shared" si="739"/>
        <v>NGR lake sediment grab sample</v>
      </c>
      <c r="K4392" s="1" t="str">
        <f t="shared" si="740"/>
        <v>&lt;177 micron (NGR)</v>
      </c>
      <c r="L4392">
        <v>22</v>
      </c>
      <c r="M4392" t="s">
        <v>191</v>
      </c>
      <c r="N4392">
        <v>435</v>
      </c>
      <c r="O4392" t="s">
        <v>414</v>
      </c>
      <c r="P4392" t="s">
        <v>119</v>
      </c>
      <c r="Q4392" t="s">
        <v>95</v>
      </c>
      <c r="R4392" t="s">
        <v>55</v>
      </c>
      <c r="S4392" t="s">
        <v>37</v>
      </c>
      <c r="T4392" t="s">
        <v>40</v>
      </c>
      <c r="U4392" t="s">
        <v>2585</v>
      </c>
      <c r="V4392" t="s">
        <v>565</v>
      </c>
      <c r="W4392" t="s">
        <v>40</v>
      </c>
      <c r="X4392" t="s">
        <v>43</v>
      </c>
      <c r="Y4392" t="s">
        <v>39</v>
      </c>
      <c r="Z4392" t="s">
        <v>35</v>
      </c>
      <c r="AA4392" t="s">
        <v>204</v>
      </c>
      <c r="AB4392" t="s">
        <v>479</v>
      </c>
      <c r="AC4392" t="s">
        <v>505</v>
      </c>
      <c r="AD4392" t="s">
        <v>61</v>
      </c>
    </row>
    <row r="4393" spans="1:30" x14ac:dyDescent="0.3">
      <c r="A4393" t="s">
        <v>18183</v>
      </c>
      <c r="B4393" t="s">
        <v>18184</v>
      </c>
      <c r="C4393" s="1" t="str">
        <f t="shared" si="731"/>
        <v>21:0512</v>
      </c>
      <c r="D4393" s="1" t="str">
        <f t="shared" si="738"/>
        <v>21:0085</v>
      </c>
      <c r="E4393" t="s">
        <v>18185</v>
      </c>
      <c r="F4393" t="s">
        <v>18186</v>
      </c>
      <c r="H4393">
        <v>56.800464900000001</v>
      </c>
      <c r="I4393">
        <v>-101.347734</v>
      </c>
      <c r="J4393" s="1" t="str">
        <f t="shared" si="739"/>
        <v>NGR lake sediment grab sample</v>
      </c>
      <c r="K4393" s="1" t="str">
        <f t="shared" si="740"/>
        <v>&lt;177 micron (NGR)</v>
      </c>
      <c r="L4393">
        <v>22</v>
      </c>
      <c r="M4393" t="s">
        <v>201</v>
      </c>
      <c r="N4393">
        <v>436</v>
      </c>
      <c r="O4393" t="s">
        <v>103</v>
      </c>
      <c r="P4393" t="s">
        <v>68</v>
      </c>
      <c r="Q4393" t="s">
        <v>95</v>
      </c>
      <c r="R4393" t="s">
        <v>202</v>
      </c>
      <c r="S4393" t="s">
        <v>55</v>
      </c>
      <c r="T4393" t="s">
        <v>40</v>
      </c>
      <c r="U4393" t="s">
        <v>1108</v>
      </c>
      <c r="V4393" t="s">
        <v>60</v>
      </c>
      <c r="W4393" t="s">
        <v>194</v>
      </c>
      <c r="X4393" t="s">
        <v>179</v>
      </c>
      <c r="Y4393" t="s">
        <v>39</v>
      </c>
      <c r="Z4393" t="s">
        <v>164</v>
      </c>
      <c r="AA4393" t="s">
        <v>58</v>
      </c>
      <c r="AB4393" t="s">
        <v>8571</v>
      </c>
      <c r="AC4393" t="s">
        <v>106</v>
      </c>
      <c r="AD4393" t="s">
        <v>71</v>
      </c>
    </row>
    <row r="4394" spans="1:30" x14ac:dyDescent="0.3">
      <c r="A4394" t="s">
        <v>18187</v>
      </c>
      <c r="B4394" t="s">
        <v>18188</v>
      </c>
      <c r="C4394" s="1" t="str">
        <f t="shared" si="731"/>
        <v>21:0512</v>
      </c>
      <c r="D4394" s="1" t="str">
        <f t="shared" si="738"/>
        <v>21:0085</v>
      </c>
      <c r="E4394" t="s">
        <v>18189</v>
      </c>
      <c r="F4394" t="s">
        <v>18190</v>
      </c>
      <c r="H4394">
        <v>56.795818799999999</v>
      </c>
      <c r="I4394">
        <v>-101.40435340000001</v>
      </c>
      <c r="J4394" s="1" t="str">
        <f t="shared" si="739"/>
        <v>NGR lake sediment grab sample</v>
      </c>
      <c r="K4394" s="1" t="str">
        <f t="shared" si="740"/>
        <v>&lt;177 micron (NGR)</v>
      </c>
      <c r="L4394">
        <v>22</v>
      </c>
      <c r="M4394" t="s">
        <v>210</v>
      </c>
      <c r="N4394">
        <v>437</v>
      </c>
      <c r="O4394" t="s">
        <v>576</v>
      </c>
      <c r="P4394" t="s">
        <v>119</v>
      </c>
      <c r="Q4394" t="s">
        <v>95</v>
      </c>
      <c r="R4394" t="s">
        <v>153</v>
      </c>
      <c r="S4394" t="s">
        <v>39</v>
      </c>
      <c r="T4394" t="s">
        <v>40</v>
      </c>
      <c r="U4394" t="s">
        <v>2422</v>
      </c>
      <c r="V4394" t="s">
        <v>1027</v>
      </c>
      <c r="W4394" t="s">
        <v>194</v>
      </c>
      <c r="X4394" t="s">
        <v>43</v>
      </c>
      <c r="Y4394" t="s">
        <v>95</v>
      </c>
      <c r="Z4394" t="s">
        <v>185</v>
      </c>
      <c r="AA4394" t="s">
        <v>58</v>
      </c>
      <c r="AB4394" t="s">
        <v>547</v>
      </c>
      <c r="AC4394" t="s">
        <v>106</v>
      </c>
      <c r="AD4394" t="s">
        <v>196</v>
      </c>
    </row>
    <row r="4395" spans="1:30" x14ac:dyDescent="0.3">
      <c r="A4395" t="s">
        <v>18191</v>
      </c>
      <c r="B4395" t="s">
        <v>18192</v>
      </c>
      <c r="C4395" s="1" t="str">
        <f t="shared" si="731"/>
        <v>21:0512</v>
      </c>
      <c r="D4395" s="1" t="str">
        <f t="shared" si="738"/>
        <v>21:0085</v>
      </c>
      <c r="E4395" t="s">
        <v>18193</v>
      </c>
      <c r="F4395" t="s">
        <v>18194</v>
      </c>
      <c r="H4395">
        <v>56.793995799999998</v>
      </c>
      <c r="I4395">
        <v>-101.4609652</v>
      </c>
      <c r="J4395" s="1" t="str">
        <f t="shared" si="739"/>
        <v>NGR lake sediment grab sample</v>
      </c>
      <c r="K4395" s="1" t="str">
        <f t="shared" si="740"/>
        <v>&lt;177 micron (NGR)</v>
      </c>
      <c r="L4395">
        <v>22</v>
      </c>
      <c r="M4395" t="s">
        <v>221</v>
      </c>
      <c r="N4395">
        <v>438</v>
      </c>
      <c r="O4395" t="s">
        <v>397</v>
      </c>
      <c r="P4395" t="s">
        <v>131</v>
      </c>
      <c r="Q4395" t="s">
        <v>95</v>
      </c>
      <c r="R4395" t="s">
        <v>38</v>
      </c>
      <c r="S4395" t="s">
        <v>37</v>
      </c>
      <c r="T4395" t="s">
        <v>40</v>
      </c>
      <c r="U4395" t="s">
        <v>4486</v>
      </c>
      <c r="V4395" t="s">
        <v>1642</v>
      </c>
      <c r="W4395" t="s">
        <v>117</v>
      </c>
      <c r="X4395" t="s">
        <v>43</v>
      </c>
      <c r="Y4395" t="s">
        <v>95</v>
      </c>
      <c r="Z4395" t="s">
        <v>185</v>
      </c>
      <c r="AA4395" t="s">
        <v>258</v>
      </c>
      <c r="AB4395" t="s">
        <v>1378</v>
      </c>
      <c r="AC4395" t="s">
        <v>42</v>
      </c>
      <c r="AD4395" t="s">
        <v>409</v>
      </c>
    </row>
    <row r="4396" spans="1:30" x14ac:dyDescent="0.3">
      <c r="A4396" t="s">
        <v>18195</v>
      </c>
      <c r="B4396" t="s">
        <v>18196</v>
      </c>
      <c r="C4396" s="1" t="str">
        <f t="shared" si="731"/>
        <v>21:0512</v>
      </c>
      <c r="D4396" s="1" t="str">
        <f t="shared" si="738"/>
        <v>21:0085</v>
      </c>
      <c r="E4396" t="s">
        <v>18197</v>
      </c>
      <c r="F4396" t="s">
        <v>18198</v>
      </c>
      <c r="H4396">
        <v>56.7989836</v>
      </c>
      <c r="I4396">
        <v>-101.4894967</v>
      </c>
      <c r="J4396" s="1" t="str">
        <f t="shared" si="739"/>
        <v>NGR lake sediment grab sample</v>
      </c>
      <c r="K4396" s="1" t="str">
        <f t="shared" si="740"/>
        <v>&lt;177 micron (NGR)</v>
      </c>
      <c r="L4396">
        <v>22</v>
      </c>
      <c r="M4396" t="s">
        <v>230</v>
      </c>
      <c r="N4396">
        <v>439</v>
      </c>
      <c r="O4396" t="s">
        <v>337</v>
      </c>
      <c r="P4396" t="s">
        <v>176</v>
      </c>
      <c r="Q4396" t="s">
        <v>39</v>
      </c>
      <c r="R4396" t="s">
        <v>153</v>
      </c>
      <c r="S4396" t="s">
        <v>68</v>
      </c>
      <c r="T4396" t="s">
        <v>40</v>
      </c>
      <c r="U4396" t="s">
        <v>3341</v>
      </c>
      <c r="V4396" t="s">
        <v>47</v>
      </c>
      <c r="W4396" t="s">
        <v>117</v>
      </c>
      <c r="X4396" t="s">
        <v>179</v>
      </c>
      <c r="Y4396" t="s">
        <v>39</v>
      </c>
      <c r="Z4396" t="s">
        <v>67</v>
      </c>
      <c r="AA4396" t="s">
        <v>58</v>
      </c>
      <c r="AB4396" t="s">
        <v>1633</v>
      </c>
      <c r="AC4396" t="s">
        <v>60</v>
      </c>
      <c r="AD4396" t="s">
        <v>115</v>
      </c>
    </row>
    <row r="4397" spans="1:30" x14ac:dyDescent="0.3">
      <c r="A4397" t="s">
        <v>18199</v>
      </c>
      <c r="B4397" t="s">
        <v>18200</v>
      </c>
      <c r="C4397" s="1" t="str">
        <f t="shared" si="731"/>
        <v>21:0512</v>
      </c>
      <c r="D4397" s="1" t="str">
        <f t="shared" si="738"/>
        <v>21:0085</v>
      </c>
      <c r="E4397" t="s">
        <v>18201</v>
      </c>
      <c r="F4397" t="s">
        <v>18202</v>
      </c>
      <c r="H4397">
        <v>56.792042000000002</v>
      </c>
      <c r="I4397">
        <v>-101.5453224</v>
      </c>
      <c r="J4397" s="1" t="str">
        <f t="shared" si="739"/>
        <v>NGR lake sediment grab sample</v>
      </c>
      <c r="K4397" s="1" t="str">
        <f t="shared" si="740"/>
        <v>&lt;177 micron (NGR)</v>
      </c>
      <c r="L4397">
        <v>22</v>
      </c>
      <c r="M4397" t="s">
        <v>238</v>
      </c>
      <c r="N4397">
        <v>440</v>
      </c>
      <c r="O4397" t="s">
        <v>403</v>
      </c>
      <c r="P4397" t="s">
        <v>193</v>
      </c>
      <c r="Q4397" t="s">
        <v>55</v>
      </c>
      <c r="R4397" t="s">
        <v>153</v>
      </c>
      <c r="S4397" t="s">
        <v>136</v>
      </c>
      <c r="T4397" t="s">
        <v>40</v>
      </c>
      <c r="U4397" t="s">
        <v>3046</v>
      </c>
      <c r="V4397" t="s">
        <v>322</v>
      </c>
      <c r="W4397" t="s">
        <v>649</v>
      </c>
      <c r="X4397" t="s">
        <v>179</v>
      </c>
      <c r="Y4397" t="s">
        <v>55</v>
      </c>
      <c r="Z4397" t="s">
        <v>67</v>
      </c>
      <c r="AA4397" t="s">
        <v>258</v>
      </c>
      <c r="AB4397" t="s">
        <v>1557</v>
      </c>
      <c r="AC4397" t="s">
        <v>47</v>
      </c>
      <c r="AD4397" t="s">
        <v>196</v>
      </c>
    </row>
    <row r="4398" spans="1:30" x14ac:dyDescent="0.3">
      <c r="A4398" t="s">
        <v>18203</v>
      </c>
      <c r="B4398" t="s">
        <v>18204</v>
      </c>
      <c r="C4398" s="1" t="str">
        <f t="shared" si="731"/>
        <v>21:0512</v>
      </c>
      <c r="D4398" s="1" t="str">
        <f t="shared" si="738"/>
        <v>21:0085</v>
      </c>
      <c r="E4398" t="s">
        <v>18205</v>
      </c>
      <c r="F4398" t="s">
        <v>18206</v>
      </c>
      <c r="H4398">
        <v>56.804153900000003</v>
      </c>
      <c r="I4398">
        <v>-101.5743695</v>
      </c>
      <c r="J4398" s="1" t="str">
        <f t="shared" si="739"/>
        <v>NGR lake sediment grab sample</v>
      </c>
      <c r="K4398" s="1" t="str">
        <f t="shared" si="740"/>
        <v>&lt;177 micron (NGR)</v>
      </c>
      <c r="L4398">
        <v>23</v>
      </c>
      <c r="M4398" t="s">
        <v>34</v>
      </c>
      <c r="N4398">
        <v>441</v>
      </c>
      <c r="O4398" t="s">
        <v>41</v>
      </c>
      <c r="P4398" t="s">
        <v>232</v>
      </c>
      <c r="Q4398" t="s">
        <v>37</v>
      </c>
      <c r="R4398" t="s">
        <v>202</v>
      </c>
      <c r="S4398" t="s">
        <v>38</v>
      </c>
      <c r="T4398" t="s">
        <v>40</v>
      </c>
      <c r="U4398" t="s">
        <v>1060</v>
      </c>
      <c r="V4398" t="s">
        <v>121</v>
      </c>
      <c r="W4398" t="s">
        <v>40</v>
      </c>
      <c r="X4398" t="s">
        <v>43</v>
      </c>
      <c r="Y4398" t="s">
        <v>39</v>
      </c>
      <c r="Z4398" t="s">
        <v>204</v>
      </c>
      <c r="AA4398" t="s">
        <v>258</v>
      </c>
      <c r="AB4398" t="s">
        <v>11863</v>
      </c>
      <c r="AC4398" t="s">
        <v>505</v>
      </c>
      <c r="AD4398" t="s">
        <v>48</v>
      </c>
    </row>
    <row r="4399" spans="1:30" x14ac:dyDescent="0.3">
      <c r="A4399" t="s">
        <v>18207</v>
      </c>
      <c r="B4399" t="s">
        <v>18208</v>
      </c>
      <c r="C4399" s="1" t="str">
        <f t="shared" si="731"/>
        <v>21:0512</v>
      </c>
      <c r="D4399" s="1" t="str">
        <f t="shared" si="738"/>
        <v>21:0085</v>
      </c>
      <c r="E4399" t="s">
        <v>18205</v>
      </c>
      <c r="F4399" t="s">
        <v>18209</v>
      </c>
      <c r="H4399">
        <v>56.804153900000003</v>
      </c>
      <c r="I4399">
        <v>-101.5743695</v>
      </c>
      <c r="J4399" s="1" t="str">
        <f t="shared" si="739"/>
        <v>NGR lake sediment grab sample</v>
      </c>
      <c r="K4399" s="1" t="str">
        <f t="shared" si="740"/>
        <v>&lt;177 micron (NGR)</v>
      </c>
      <c r="L4399">
        <v>23</v>
      </c>
      <c r="M4399" t="s">
        <v>52</v>
      </c>
      <c r="N4399">
        <v>442</v>
      </c>
      <c r="O4399" t="s">
        <v>44</v>
      </c>
      <c r="P4399" t="s">
        <v>256</v>
      </c>
      <c r="Q4399" t="s">
        <v>39</v>
      </c>
      <c r="R4399" t="s">
        <v>79</v>
      </c>
      <c r="S4399" t="s">
        <v>38</v>
      </c>
      <c r="T4399" t="s">
        <v>40</v>
      </c>
      <c r="U4399" t="s">
        <v>2715</v>
      </c>
      <c r="V4399" t="s">
        <v>2195</v>
      </c>
      <c r="W4399" t="s">
        <v>649</v>
      </c>
      <c r="X4399" t="s">
        <v>179</v>
      </c>
      <c r="Y4399" t="s">
        <v>39</v>
      </c>
      <c r="Z4399" t="s">
        <v>204</v>
      </c>
      <c r="AA4399" t="s">
        <v>258</v>
      </c>
      <c r="AB4399" t="s">
        <v>337</v>
      </c>
      <c r="AC4399" t="s">
        <v>947</v>
      </c>
      <c r="AD4399" t="s">
        <v>203</v>
      </c>
    </row>
    <row r="4400" spans="1:30" x14ac:dyDescent="0.3">
      <c r="A4400" t="s">
        <v>18210</v>
      </c>
      <c r="B4400" t="s">
        <v>18211</v>
      </c>
      <c r="C4400" s="1" t="str">
        <f t="shared" si="731"/>
        <v>21:0512</v>
      </c>
      <c r="D4400" s="1" t="str">
        <f t="shared" si="738"/>
        <v>21:0085</v>
      </c>
      <c r="E4400" t="s">
        <v>18205</v>
      </c>
      <c r="F4400" t="s">
        <v>18212</v>
      </c>
      <c r="H4400">
        <v>56.804153900000003</v>
      </c>
      <c r="I4400">
        <v>-101.5743695</v>
      </c>
      <c r="J4400" s="1" t="str">
        <f t="shared" si="739"/>
        <v>NGR lake sediment grab sample</v>
      </c>
      <c r="K4400" s="1" t="str">
        <f t="shared" si="740"/>
        <v>&lt;177 micron (NGR)</v>
      </c>
      <c r="L4400">
        <v>23</v>
      </c>
      <c r="M4400" t="s">
        <v>65</v>
      </c>
      <c r="N4400">
        <v>443</v>
      </c>
      <c r="O4400" t="s">
        <v>733</v>
      </c>
      <c r="P4400" t="s">
        <v>256</v>
      </c>
      <c r="Q4400" t="s">
        <v>136</v>
      </c>
      <c r="R4400" t="s">
        <v>202</v>
      </c>
      <c r="S4400" t="s">
        <v>38</v>
      </c>
      <c r="T4400" t="s">
        <v>40</v>
      </c>
      <c r="U4400" t="s">
        <v>5084</v>
      </c>
      <c r="V4400" t="s">
        <v>37</v>
      </c>
      <c r="W4400" t="s">
        <v>40</v>
      </c>
      <c r="X4400" t="s">
        <v>179</v>
      </c>
      <c r="Y4400" t="s">
        <v>55</v>
      </c>
      <c r="Z4400" t="s">
        <v>204</v>
      </c>
      <c r="AA4400" t="s">
        <v>258</v>
      </c>
      <c r="AB4400" t="s">
        <v>11863</v>
      </c>
      <c r="AC4400" t="s">
        <v>39</v>
      </c>
      <c r="AD4400" t="s">
        <v>71</v>
      </c>
    </row>
    <row r="4401" spans="1:30" x14ac:dyDescent="0.3">
      <c r="A4401" t="s">
        <v>18213</v>
      </c>
      <c r="B4401" t="s">
        <v>18214</v>
      </c>
      <c r="C4401" s="1" t="str">
        <f t="shared" si="731"/>
        <v>21:0512</v>
      </c>
      <c r="D4401" s="1" t="str">
        <f t="shared" si="738"/>
        <v>21:0085</v>
      </c>
      <c r="E4401" t="s">
        <v>18215</v>
      </c>
      <c r="F4401" t="s">
        <v>18216</v>
      </c>
      <c r="H4401">
        <v>56.798656000000001</v>
      </c>
      <c r="I4401">
        <v>-101.6174316</v>
      </c>
      <c r="J4401" s="1" t="str">
        <f t="shared" si="739"/>
        <v>NGR lake sediment grab sample</v>
      </c>
      <c r="K4401" s="1" t="str">
        <f t="shared" si="740"/>
        <v>&lt;177 micron (NGR)</v>
      </c>
      <c r="L4401">
        <v>23</v>
      </c>
      <c r="M4401" t="s">
        <v>76</v>
      </c>
      <c r="N4401">
        <v>444</v>
      </c>
      <c r="O4401" t="s">
        <v>546</v>
      </c>
      <c r="P4401" t="s">
        <v>153</v>
      </c>
      <c r="Q4401" t="s">
        <v>39</v>
      </c>
      <c r="R4401" t="s">
        <v>68</v>
      </c>
      <c r="S4401" t="s">
        <v>136</v>
      </c>
      <c r="T4401" t="s">
        <v>40</v>
      </c>
      <c r="U4401" t="s">
        <v>18217</v>
      </c>
      <c r="V4401" t="s">
        <v>301</v>
      </c>
      <c r="W4401" t="s">
        <v>194</v>
      </c>
      <c r="X4401" t="s">
        <v>70</v>
      </c>
      <c r="Y4401" t="s">
        <v>95</v>
      </c>
      <c r="Z4401" t="s">
        <v>134</v>
      </c>
      <c r="AA4401" t="s">
        <v>214</v>
      </c>
      <c r="AB4401" t="s">
        <v>547</v>
      </c>
      <c r="AC4401" t="s">
        <v>106</v>
      </c>
      <c r="AD4401" t="s">
        <v>155</v>
      </c>
    </row>
    <row r="4402" spans="1:30" x14ac:dyDescent="0.3">
      <c r="A4402" t="s">
        <v>18218</v>
      </c>
      <c r="B4402" t="s">
        <v>18219</v>
      </c>
      <c r="C4402" s="1" t="str">
        <f t="shared" si="731"/>
        <v>21:0512</v>
      </c>
      <c r="D4402" s="1" t="str">
        <f t="shared" si="738"/>
        <v>21:0085</v>
      </c>
      <c r="E4402" t="s">
        <v>18220</v>
      </c>
      <c r="F4402" t="s">
        <v>18221</v>
      </c>
      <c r="H4402">
        <v>56.796443199999999</v>
      </c>
      <c r="I4402">
        <v>-101.65367139999999</v>
      </c>
      <c r="J4402" s="1" t="str">
        <f t="shared" si="739"/>
        <v>NGR lake sediment grab sample</v>
      </c>
      <c r="K4402" s="1" t="str">
        <f t="shared" si="740"/>
        <v>&lt;177 micron (NGR)</v>
      </c>
      <c r="L4402">
        <v>23</v>
      </c>
      <c r="M4402" t="s">
        <v>91</v>
      </c>
      <c r="N4402">
        <v>445</v>
      </c>
      <c r="O4402" t="s">
        <v>1125</v>
      </c>
      <c r="P4402" t="s">
        <v>202</v>
      </c>
      <c r="Q4402" t="s">
        <v>95</v>
      </c>
      <c r="R4402" t="s">
        <v>131</v>
      </c>
      <c r="S4402" t="s">
        <v>68</v>
      </c>
      <c r="T4402" t="s">
        <v>40</v>
      </c>
      <c r="U4402" t="s">
        <v>18222</v>
      </c>
      <c r="V4402" t="s">
        <v>3461</v>
      </c>
      <c r="W4402" t="s">
        <v>40</v>
      </c>
      <c r="X4402" t="s">
        <v>179</v>
      </c>
      <c r="Y4402" t="s">
        <v>95</v>
      </c>
      <c r="Z4402" t="s">
        <v>67</v>
      </c>
      <c r="AA4402" t="s">
        <v>135</v>
      </c>
      <c r="AB4402" t="s">
        <v>1338</v>
      </c>
      <c r="AC4402" t="s">
        <v>596</v>
      </c>
      <c r="AD4402" t="s">
        <v>48</v>
      </c>
    </row>
    <row r="4403" spans="1:30" x14ac:dyDescent="0.3">
      <c r="A4403" t="s">
        <v>18223</v>
      </c>
      <c r="B4403" t="s">
        <v>18224</v>
      </c>
      <c r="C4403" s="1" t="str">
        <f t="shared" si="731"/>
        <v>21:0512</v>
      </c>
      <c r="D4403" s="1" t="str">
        <f t="shared" si="738"/>
        <v>21:0085</v>
      </c>
      <c r="E4403" t="s">
        <v>18225</v>
      </c>
      <c r="F4403" t="s">
        <v>18226</v>
      </c>
      <c r="H4403">
        <v>56.824911200000003</v>
      </c>
      <c r="I4403">
        <v>-101.6694866</v>
      </c>
      <c r="J4403" s="1" t="str">
        <f t="shared" si="739"/>
        <v>NGR lake sediment grab sample</v>
      </c>
      <c r="K4403" s="1" t="str">
        <f t="shared" si="740"/>
        <v>&lt;177 micron (NGR)</v>
      </c>
      <c r="L4403">
        <v>23</v>
      </c>
      <c r="M4403" t="s">
        <v>102</v>
      </c>
      <c r="N4403">
        <v>446</v>
      </c>
      <c r="O4403" t="s">
        <v>41</v>
      </c>
      <c r="P4403" t="s">
        <v>79</v>
      </c>
      <c r="Q4403" t="s">
        <v>95</v>
      </c>
      <c r="R4403" t="s">
        <v>131</v>
      </c>
      <c r="S4403" t="s">
        <v>38</v>
      </c>
      <c r="T4403" t="s">
        <v>40</v>
      </c>
      <c r="U4403" t="s">
        <v>480</v>
      </c>
      <c r="V4403" t="s">
        <v>1249</v>
      </c>
      <c r="W4403" t="s">
        <v>40</v>
      </c>
      <c r="X4403" t="s">
        <v>43</v>
      </c>
      <c r="Y4403" t="s">
        <v>55</v>
      </c>
      <c r="Z4403" t="s">
        <v>134</v>
      </c>
      <c r="AA4403" t="s">
        <v>258</v>
      </c>
      <c r="AB4403" t="s">
        <v>450</v>
      </c>
      <c r="AC4403" t="s">
        <v>714</v>
      </c>
      <c r="AD4403" t="s">
        <v>48</v>
      </c>
    </row>
    <row r="4404" spans="1:30" x14ac:dyDescent="0.3">
      <c r="A4404" t="s">
        <v>18227</v>
      </c>
      <c r="B4404" t="s">
        <v>18228</v>
      </c>
      <c r="C4404" s="1" t="str">
        <f t="shared" si="731"/>
        <v>21:0512</v>
      </c>
      <c r="D4404" s="1" t="str">
        <f t="shared" si="738"/>
        <v>21:0085</v>
      </c>
      <c r="E4404" t="s">
        <v>18229</v>
      </c>
      <c r="F4404" t="s">
        <v>18230</v>
      </c>
      <c r="H4404">
        <v>56.8408753</v>
      </c>
      <c r="I4404">
        <v>-101.66307999999999</v>
      </c>
      <c r="J4404" s="1" t="str">
        <f t="shared" si="739"/>
        <v>NGR lake sediment grab sample</v>
      </c>
      <c r="K4404" s="1" t="str">
        <f t="shared" si="740"/>
        <v>&lt;177 micron (NGR)</v>
      </c>
      <c r="L4404">
        <v>23</v>
      </c>
      <c r="M4404" t="s">
        <v>113</v>
      </c>
      <c r="N4404">
        <v>447</v>
      </c>
      <c r="O4404" t="s">
        <v>1900</v>
      </c>
      <c r="P4404" t="s">
        <v>66</v>
      </c>
      <c r="Q4404" t="s">
        <v>39</v>
      </c>
      <c r="R4404" t="s">
        <v>176</v>
      </c>
      <c r="S4404" t="s">
        <v>136</v>
      </c>
      <c r="T4404" t="s">
        <v>40</v>
      </c>
      <c r="U4404" t="s">
        <v>4040</v>
      </c>
      <c r="V4404" t="s">
        <v>505</v>
      </c>
      <c r="W4404" t="s">
        <v>233</v>
      </c>
      <c r="X4404" t="s">
        <v>43</v>
      </c>
      <c r="Y4404" t="s">
        <v>68</v>
      </c>
      <c r="Z4404" t="s">
        <v>134</v>
      </c>
      <c r="AA4404" t="s">
        <v>258</v>
      </c>
      <c r="AB4404" t="s">
        <v>128</v>
      </c>
      <c r="AC4404" t="s">
        <v>97</v>
      </c>
      <c r="AD4404" t="s">
        <v>324</v>
      </c>
    </row>
    <row r="4405" spans="1:30" x14ac:dyDescent="0.3">
      <c r="A4405" t="s">
        <v>18231</v>
      </c>
      <c r="B4405" t="s">
        <v>18232</v>
      </c>
      <c r="C4405" s="1" t="str">
        <f t="shared" si="731"/>
        <v>21:0512</v>
      </c>
      <c r="D4405" s="1" t="str">
        <f t="shared" si="738"/>
        <v>21:0085</v>
      </c>
      <c r="E4405" t="s">
        <v>18233</v>
      </c>
      <c r="F4405" t="s">
        <v>18234</v>
      </c>
      <c r="H4405">
        <v>56.847351400000001</v>
      </c>
      <c r="I4405">
        <v>-101.7154171</v>
      </c>
      <c r="J4405" s="1" t="str">
        <f t="shared" si="739"/>
        <v>NGR lake sediment grab sample</v>
      </c>
      <c r="K4405" s="1" t="str">
        <f t="shared" si="740"/>
        <v>&lt;177 micron (NGR)</v>
      </c>
      <c r="L4405">
        <v>23</v>
      </c>
      <c r="M4405" t="s">
        <v>127</v>
      </c>
      <c r="N4405">
        <v>448</v>
      </c>
      <c r="O4405" t="s">
        <v>129</v>
      </c>
      <c r="P4405" t="s">
        <v>92</v>
      </c>
      <c r="Q4405" t="s">
        <v>39</v>
      </c>
      <c r="R4405" t="s">
        <v>79</v>
      </c>
      <c r="S4405" t="s">
        <v>136</v>
      </c>
      <c r="T4405" t="s">
        <v>40</v>
      </c>
      <c r="U4405" t="s">
        <v>434</v>
      </c>
      <c r="V4405" t="s">
        <v>133</v>
      </c>
      <c r="W4405" t="s">
        <v>144</v>
      </c>
      <c r="X4405" t="s">
        <v>43</v>
      </c>
      <c r="Y4405" t="s">
        <v>95</v>
      </c>
      <c r="Z4405" t="s">
        <v>185</v>
      </c>
      <c r="AA4405" t="s">
        <v>258</v>
      </c>
      <c r="AB4405" t="s">
        <v>15249</v>
      </c>
      <c r="AC4405" t="s">
        <v>94</v>
      </c>
      <c r="AD4405" t="s">
        <v>196</v>
      </c>
    </row>
    <row r="4406" spans="1:30" x14ac:dyDescent="0.3">
      <c r="A4406" t="s">
        <v>18235</v>
      </c>
      <c r="B4406" t="s">
        <v>18236</v>
      </c>
      <c r="C4406" s="1" t="str">
        <f t="shared" ref="C4406:C4469" si="741">HYPERLINK("http://geochem.nrcan.gc.ca/cdogs/content/bdl/bdl210512_e.htm", "21:0512")</f>
        <v>21:0512</v>
      </c>
      <c r="D4406" s="1" t="str">
        <f t="shared" si="738"/>
        <v>21:0085</v>
      </c>
      <c r="E4406" t="s">
        <v>18237</v>
      </c>
      <c r="F4406" t="s">
        <v>18238</v>
      </c>
      <c r="H4406">
        <v>56.846297800000002</v>
      </c>
      <c r="I4406">
        <v>-101.7418282</v>
      </c>
      <c r="J4406" s="1" t="str">
        <f t="shared" si="739"/>
        <v>NGR lake sediment grab sample</v>
      </c>
      <c r="K4406" s="1" t="str">
        <f t="shared" si="740"/>
        <v>&lt;177 micron (NGR)</v>
      </c>
      <c r="L4406">
        <v>23</v>
      </c>
      <c r="M4406" t="s">
        <v>142</v>
      </c>
      <c r="N4406">
        <v>449</v>
      </c>
      <c r="O4406" t="s">
        <v>571</v>
      </c>
      <c r="P4406" t="s">
        <v>130</v>
      </c>
      <c r="Q4406" t="s">
        <v>136</v>
      </c>
      <c r="R4406" t="s">
        <v>153</v>
      </c>
      <c r="S4406" t="s">
        <v>39</v>
      </c>
      <c r="T4406" t="s">
        <v>40</v>
      </c>
      <c r="U4406" t="s">
        <v>222</v>
      </c>
      <c r="V4406" t="s">
        <v>144</v>
      </c>
      <c r="W4406" t="s">
        <v>117</v>
      </c>
      <c r="X4406" t="s">
        <v>43</v>
      </c>
      <c r="Y4406" t="s">
        <v>95</v>
      </c>
      <c r="Z4406" t="s">
        <v>67</v>
      </c>
      <c r="AA4406" t="s">
        <v>45</v>
      </c>
      <c r="AB4406" t="s">
        <v>414</v>
      </c>
      <c r="AC4406" t="s">
        <v>353</v>
      </c>
      <c r="AD4406" t="s">
        <v>107</v>
      </c>
    </row>
    <row r="4407" spans="1:30" x14ac:dyDescent="0.3">
      <c r="A4407" t="s">
        <v>18239</v>
      </c>
      <c r="B4407" t="s">
        <v>18240</v>
      </c>
      <c r="C4407" s="1" t="str">
        <f t="shared" si="741"/>
        <v>21:0512</v>
      </c>
      <c r="D4407" s="1" t="str">
        <f t="shared" si="738"/>
        <v>21:0085</v>
      </c>
      <c r="E4407" t="s">
        <v>18241</v>
      </c>
      <c r="F4407" t="s">
        <v>18242</v>
      </c>
      <c r="H4407">
        <v>56.834764700000001</v>
      </c>
      <c r="I4407">
        <v>-101.8030115</v>
      </c>
      <c r="J4407" s="1" t="str">
        <f t="shared" si="739"/>
        <v>NGR lake sediment grab sample</v>
      </c>
      <c r="K4407" s="1" t="str">
        <f t="shared" si="740"/>
        <v>&lt;177 micron (NGR)</v>
      </c>
      <c r="L4407">
        <v>23</v>
      </c>
      <c r="M4407" t="s">
        <v>150</v>
      </c>
      <c r="N4407">
        <v>450</v>
      </c>
      <c r="O4407" t="s">
        <v>337</v>
      </c>
      <c r="P4407" t="s">
        <v>193</v>
      </c>
      <c r="Q4407" t="s">
        <v>95</v>
      </c>
      <c r="R4407" t="s">
        <v>92</v>
      </c>
      <c r="S4407" t="s">
        <v>39</v>
      </c>
      <c r="T4407" t="s">
        <v>40</v>
      </c>
      <c r="U4407" t="s">
        <v>1102</v>
      </c>
      <c r="V4407" t="s">
        <v>714</v>
      </c>
      <c r="W4407" t="s">
        <v>194</v>
      </c>
      <c r="X4407" t="s">
        <v>43</v>
      </c>
      <c r="Y4407" t="s">
        <v>95</v>
      </c>
      <c r="Z4407" t="s">
        <v>67</v>
      </c>
      <c r="AA4407" t="s">
        <v>258</v>
      </c>
      <c r="AB4407" t="s">
        <v>1585</v>
      </c>
      <c r="AC4407" t="s">
        <v>39</v>
      </c>
      <c r="AD4407" t="s">
        <v>392</v>
      </c>
    </row>
    <row r="4408" spans="1:30" x14ac:dyDescent="0.3">
      <c r="A4408" t="s">
        <v>18243</v>
      </c>
      <c r="B4408" t="s">
        <v>18244</v>
      </c>
      <c r="C4408" s="1" t="str">
        <f t="shared" si="741"/>
        <v>21:0512</v>
      </c>
      <c r="D4408" s="1" t="str">
        <f t="shared" si="738"/>
        <v>21:0085</v>
      </c>
      <c r="E4408" t="s">
        <v>18245</v>
      </c>
      <c r="F4408" t="s">
        <v>18246</v>
      </c>
      <c r="H4408">
        <v>56.839459599999998</v>
      </c>
      <c r="I4408">
        <v>-101.8461633</v>
      </c>
      <c r="J4408" s="1" t="str">
        <f t="shared" si="739"/>
        <v>NGR lake sediment grab sample</v>
      </c>
      <c r="K4408" s="1" t="str">
        <f t="shared" si="740"/>
        <v>&lt;177 micron (NGR)</v>
      </c>
      <c r="L4408">
        <v>23</v>
      </c>
      <c r="M4408" t="s">
        <v>175</v>
      </c>
      <c r="N4408">
        <v>451</v>
      </c>
      <c r="O4408" t="s">
        <v>270</v>
      </c>
      <c r="P4408" t="s">
        <v>193</v>
      </c>
      <c r="Q4408" t="s">
        <v>55</v>
      </c>
      <c r="R4408" t="s">
        <v>79</v>
      </c>
      <c r="S4408" t="s">
        <v>39</v>
      </c>
      <c r="T4408" t="s">
        <v>40</v>
      </c>
      <c r="U4408" t="s">
        <v>1241</v>
      </c>
      <c r="V4408" t="s">
        <v>271</v>
      </c>
      <c r="W4408" t="s">
        <v>649</v>
      </c>
      <c r="X4408" t="s">
        <v>179</v>
      </c>
      <c r="Y4408" t="s">
        <v>95</v>
      </c>
      <c r="Z4408" t="s">
        <v>185</v>
      </c>
      <c r="AA4408" t="s">
        <v>214</v>
      </c>
      <c r="AB4408" t="s">
        <v>18247</v>
      </c>
      <c r="AC4408" t="s">
        <v>121</v>
      </c>
      <c r="AD4408" t="s">
        <v>61</v>
      </c>
    </row>
    <row r="4409" spans="1:30" x14ac:dyDescent="0.3">
      <c r="A4409" t="s">
        <v>18248</v>
      </c>
      <c r="B4409" t="s">
        <v>18249</v>
      </c>
      <c r="C4409" s="1" t="str">
        <f t="shared" si="741"/>
        <v>21:0512</v>
      </c>
      <c r="D4409" s="1" t="str">
        <f t="shared" si="738"/>
        <v>21:0085</v>
      </c>
      <c r="E4409" t="s">
        <v>18250</v>
      </c>
      <c r="F4409" t="s">
        <v>18251</v>
      </c>
      <c r="H4409">
        <v>56.843751099999999</v>
      </c>
      <c r="I4409">
        <v>-101.89016549999999</v>
      </c>
      <c r="J4409" s="1" t="str">
        <f t="shared" si="739"/>
        <v>NGR lake sediment grab sample</v>
      </c>
      <c r="K4409" s="1" t="str">
        <f t="shared" si="740"/>
        <v>&lt;177 micron (NGR)</v>
      </c>
      <c r="L4409">
        <v>23</v>
      </c>
      <c r="M4409" t="s">
        <v>184</v>
      </c>
      <c r="N4409">
        <v>452</v>
      </c>
      <c r="O4409" t="s">
        <v>1134</v>
      </c>
      <c r="P4409" t="s">
        <v>54</v>
      </c>
      <c r="Q4409" t="s">
        <v>95</v>
      </c>
      <c r="R4409" t="s">
        <v>92</v>
      </c>
      <c r="S4409" t="s">
        <v>136</v>
      </c>
      <c r="T4409" t="s">
        <v>40</v>
      </c>
      <c r="U4409" t="s">
        <v>942</v>
      </c>
      <c r="V4409" t="s">
        <v>484</v>
      </c>
      <c r="W4409" t="s">
        <v>40</v>
      </c>
      <c r="X4409" t="s">
        <v>179</v>
      </c>
      <c r="Y4409" t="s">
        <v>95</v>
      </c>
      <c r="Z4409" t="s">
        <v>134</v>
      </c>
      <c r="AA4409" t="s">
        <v>135</v>
      </c>
      <c r="AB4409" t="s">
        <v>1517</v>
      </c>
      <c r="AC4409" t="s">
        <v>136</v>
      </c>
      <c r="AD4409" t="s">
        <v>86</v>
      </c>
    </row>
    <row r="4410" spans="1:30" hidden="1" x14ac:dyDescent="0.3">
      <c r="A4410" t="s">
        <v>18252</v>
      </c>
      <c r="B4410" t="s">
        <v>18253</v>
      </c>
      <c r="C4410" s="1" t="str">
        <f t="shared" si="741"/>
        <v>21:0512</v>
      </c>
      <c r="D4410" s="1" t="str">
        <f>HYPERLINK("http://geochem.nrcan.gc.ca/cdogs/content/svy/svy_e.htm", "")</f>
        <v/>
      </c>
      <c r="G4410" s="1" t="str">
        <f>HYPERLINK("http://geochem.nrcan.gc.ca/cdogs/content/cr_/cr_00056_e.htm", "56")</f>
        <v>56</v>
      </c>
      <c r="J4410" t="s">
        <v>161</v>
      </c>
      <c r="K4410" t="s">
        <v>162</v>
      </c>
      <c r="L4410">
        <v>23</v>
      </c>
      <c r="M4410" t="s">
        <v>163</v>
      </c>
      <c r="N4410">
        <v>453</v>
      </c>
      <c r="O4410" t="s">
        <v>409</v>
      </c>
      <c r="P4410" t="s">
        <v>283</v>
      </c>
      <c r="Q4410" t="s">
        <v>165</v>
      </c>
      <c r="R4410" t="s">
        <v>270</v>
      </c>
      <c r="S4410" t="s">
        <v>176</v>
      </c>
      <c r="T4410" t="s">
        <v>194</v>
      </c>
      <c r="U4410" t="s">
        <v>7080</v>
      </c>
      <c r="V4410" t="s">
        <v>3340</v>
      </c>
      <c r="W4410" t="s">
        <v>239</v>
      </c>
      <c r="X4410" t="s">
        <v>1523</v>
      </c>
      <c r="Y4410" t="s">
        <v>136</v>
      </c>
      <c r="Z4410" t="s">
        <v>337</v>
      </c>
      <c r="AA4410" t="s">
        <v>196</v>
      </c>
      <c r="AB4410" t="s">
        <v>2662</v>
      </c>
      <c r="AC4410" t="s">
        <v>1312</v>
      </c>
      <c r="AD4410" t="s">
        <v>487</v>
      </c>
    </row>
    <row r="4411" spans="1:30" x14ac:dyDescent="0.3">
      <c r="A4411" t="s">
        <v>18254</v>
      </c>
      <c r="B4411" t="s">
        <v>18255</v>
      </c>
      <c r="C4411" s="1" t="str">
        <f t="shared" si="741"/>
        <v>21:0512</v>
      </c>
      <c r="D4411" s="1" t="str">
        <f t="shared" ref="D4411:D4426" si="742">HYPERLINK("http://geochem.nrcan.gc.ca/cdogs/content/svy/svy210085_e.htm", "21:0085")</f>
        <v>21:0085</v>
      </c>
      <c r="E4411" t="s">
        <v>18256</v>
      </c>
      <c r="F4411" t="s">
        <v>18257</v>
      </c>
      <c r="H4411">
        <v>56.844577000000001</v>
      </c>
      <c r="I4411">
        <v>-101.9295274</v>
      </c>
      <c r="J4411" s="1" t="str">
        <f t="shared" ref="J4411:J4426" si="743">HYPERLINK("http://geochem.nrcan.gc.ca/cdogs/content/kwd/kwd020027_e.htm", "NGR lake sediment grab sample")</f>
        <v>NGR lake sediment grab sample</v>
      </c>
      <c r="K4411" s="1" t="str">
        <f t="shared" ref="K4411:K4426" si="744">HYPERLINK("http://geochem.nrcan.gc.ca/cdogs/content/kwd/kwd080006_e.htm", "&lt;177 micron (NGR)")</f>
        <v>&lt;177 micron (NGR)</v>
      </c>
      <c r="L4411">
        <v>23</v>
      </c>
      <c r="M4411" t="s">
        <v>191</v>
      </c>
      <c r="N4411">
        <v>454</v>
      </c>
      <c r="O4411" t="s">
        <v>1175</v>
      </c>
      <c r="P4411" t="s">
        <v>145</v>
      </c>
      <c r="Q4411" t="s">
        <v>55</v>
      </c>
      <c r="R4411" t="s">
        <v>202</v>
      </c>
      <c r="S4411" t="s">
        <v>131</v>
      </c>
      <c r="T4411" t="s">
        <v>40</v>
      </c>
      <c r="U4411" t="s">
        <v>18258</v>
      </c>
      <c r="V4411" t="s">
        <v>371</v>
      </c>
      <c r="W4411" t="s">
        <v>649</v>
      </c>
      <c r="X4411" t="s">
        <v>179</v>
      </c>
      <c r="Y4411" t="s">
        <v>95</v>
      </c>
      <c r="Z4411" t="s">
        <v>214</v>
      </c>
      <c r="AA4411" t="s">
        <v>44</v>
      </c>
      <c r="AB4411" t="s">
        <v>1940</v>
      </c>
      <c r="AC4411" t="s">
        <v>278</v>
      </c>
      <c r="AD4411" t="s">
        <v>122</v>
      </c>
    </row>
    <row r="4412" spans="1:30" x14ac:dyDescent="0.3">
      <c r="A4412" t="s">
        <v>18259</v>
      </c>
      <c r="B4412" t="s">
        <v>18260</v>
      </c>
      <c r="C4412" s="1" t="str">
        <f t="shared" si="741"/>
        <v>21:0512</v>
      </c>
      <c r="D4412" s="1" t="str">
        <f t="shared" si="742"/>
        <v>21:0085</v>
      </c>
      <c r="E4412" t="s">
        <v>18261</v>
      </c>
      <c r="F4412" t="s">
        <v>18262</v>
      </c>
      <c r="H4412">
        <v>56.843981999999997</v>
      </c>
      <c r="I4412">
        <v>-101.9812268</v>
      </c>
      <c r="J4412" s="1" t="str">
        <f t="shared" si="743"/>
        <v>NGR lake sediment grab sample</v>
      </c>
      <c r="K4412" s="1" t="str">
        <f t="shared" si="744"/>
        <v>&lt;177 micron (NGR)</v>
      </c>
      <c r="L4412">
        <v>23</v>
      </c>
      <c r="M4412" t="s">
        <v>201</v>
      </c>
      <c r="N4412">
        <v>455</v>
      </c>
      <c r="O4412" t="s">
        <v>77</v>
      </c>
      <c r="P4412" t="s">
        <v>67</v>
      </c>
      <c r="Q4412" t="s">
        <v>38</v>
      </c>
      <c r="R4412" t="s">
        <v>130</v>
      </c>
      <c r="S4412" t="s">
        <v>37</v>
      </c>
      <c r="T4412" t="s">
        <v>40</v>
      </c>
      <c r="U4412" t="s">
        <v>107</v>
      </c>
      <c r="V4412" t="s">
        <v>1642</v>
      </c>
      <c r="W4412" t="s">
        <v>649</v>
      </c>
      <c r="X4412" t="s">
        <v>70</v>
      </c>
      <c r="Y4412" t="s">
        <v>95</v>
      </c>
      <c r="Z4412" t="s">
        <v>67</v>
      </c>
      <c r="AA4412" t="s">
        <v>58</v>
      </c>
      <c r="AB4412" t="s">
        <v>2330</v>
      </c>
      <c r="AC4412" t="s">
        <v>278</v>
      </c>
      <c r="AD4412" t="s">
        <v>409</v>
      </c>
    </row>
    <row r="4413" spans="1:30" x14ac:dyDescent="0.3">
      <c r="A4413" t="s">
        <v>18263</v>
      </c>
      <c r="B4413" t="s">
        <v>18264</v>
      </c>
      <c r="C4413" s="1" t="str">
        <f t="shared" si="741"/>
        <v>21:0512</v>
      </c>
      <c r="D4413" s="1" t="str">
        <f t="shared" si="742"/>
        <v>21:0085</v>
      </c>
      <c r="E4413" t="s">
        <v>18265</v>
      </c>
      <c r="F4413" t="s">
        <v>18266</v>
      </c>
      <c r="H4413">
        <v>56.847785600000002</v>
      </c>
      <c r="I4413">
        <v>-101.9988019</v>
      </c>
      <c r="J4413" s="1" t="str">
        <f t="shared" si="743"/>
        <v>NGR lake sediment grab sample</v>
      </c>
      <c r="K4413" s="1" t="str">
        <f t="shared" si="744"/>
        <v>&lt;177 micron (NGR)</v>
      </c>
      <c r="L4413">
        <v>23</v>
      </c>
      <c r="M4413" t="s">
        <v>210</v>
      </c>
      <c r="N4413">
        <v>456</v>
      </c>
      <c r="O4413" t="s">
        <v>5561</v>
      </c>
      <c r="P4413" t="s">
        <v>232</v>
      </c>
      <c r="Q4413" t="s">
        <v>95</v>
      </c>
      <c r="R4413" t="s">
        <v>414</v>
      </c>
      <c r="S4413" t="s">
        <v>571</v>
      </c>
      <c r="T4413" t="s">
        <v>40</v>
      </c>
      <c r="U4413" t="s">
        <v>3815</v>
      </c>
      <c r="V4413" t="s">
        <v>598</v>
      </c>
      <c r="W4413" t="s">
        <v>649</v>
      </c>
      <c r="X4413" t="s">
        <v>179</v>
      </c>
      <c r="Y4413" t="s">
        <v>95</v>
      </c>
      <c r="Z4413" t="s">
        <v>134</v>
      </c>
      <c r="AA4413" t="s">
        <v>214</v>
      </c>
      <c r="AB4413" t="s">
        <v>512</v>
      </c>
      <c r="AC4413" t="s">
        <v>131</v>
      </c>
      <c r="AD4413" t="s">
        <v>392</v>
      </c>
    </row>
    <row r="4414" spans="1:30" x14ac:dyDescent="0.3">
      <c r="A4414" t="s">
        <v>18267</v>
      </c>
      <c r="B4414" t="s">
        <v>18268</v>
      </c>
      <c r="C4414" s="1" t="str">
        <f t="shared" si="741"/>
        <v>21:0512</v>
      </c>
      <c r="D4414" s="1" t="str">
        <f t="shared" si="742"/>
        <v>21:0085</v>
      </c>
      <c r="E4414" t="s">
        <v>18269</v>
      </c>
      <c r="F4414" t="s">
        <v>18270</v>
      </c>
      <c r="H4414">
        <v>56.819977000000002</v>
      </c>
      <c r="I4414">
        <v>-101.9690093</v>
      </c>
      <c r="J4414" s="1" t="str">
        <f t="shared" si="743"/>
        <v>NGR lake sediment grab sample</v>
      </c>
      <c r="K4414" s="1" t="str">
        <f t="shared" si="744"/>
        <v>&lt;177 micron (NGR)</v>
      </c>
      <c r="L4414">
        <v>23</v>
      </c>
      <c r="M4414" t="s">
        <v>221</v>
      </c>
      <c r="N4414">
        <v>457</v>
      </c>
      <c r="O4414" t="s">
        <v>1047</v>
      </c>
      <c r="P4414" t="s">
        <v>202</v>
      </c>
      <c r="Q4414" t="s">
        <v>39</v>
      </c>
      <c r="R4414" t="s">
        <v>176</v>
      </c>
      <c r="S4414" t="s">
        <v>131</v>
      </c>
      <c r="T4414" t="s">
        <v>40</v>
      </c>
      <c r="U4414" t="s">
        <v>6187</v>
      </c>
      <c r="V4414" t="s">
        <v>689</v>
      </c>
      <c r="W4414" t="s">
        <v>40</v>
      </c>
      <c r="X4414" t="s">
        <v>179</v>
      </c>
      <c r="Y4414" t="s">
        <v>95</v>
      </c>
      <c r="Z4414" t="s">
        <v>164</v>
      </c>
      <c r="AA4414" t="s">
        <v>134</v>
      </c>
      <c r="AB4414" t="s">
        <v>2756</v>
      </c>
      <c r="AC4414" t="s">
        <v>136</v>
      </c>
      <c r="AD4414" t="s">
        <v>449</v>
      </c>
    </row>
    <row r="4415" spans="1:30" x14ac:dyDescent="0.3">
      <c r="A4415" t="s">
        <v>18271</v>
      </c>
      <c r="B4415" t="s">
        <v>18272</v>
      </c>
      <c r="C4415" s="1" t="str">
        <f t="shared" si="741"/>
        <v>21:0512</v>
      </c>
      <c r="D4415" s="1" t="str">
        <f t="shared" si="742"/>
        <v>21:0085</v>
      </c>
      <c r="E4415" t="s">
        <v>18273</v>
      </c>
      <c r="F4415" t="s">
        <v>18274</v>
      </c>
      <c r="H4415">
        <v>56.828591799999998</v>
      </c>
      <c r="I4415">
        <v>-101.928541</v>
      </c>
      <c r="J4415" s="1" t="str">
        <f t="shared" si="743"/>
        <v>NGR lake sediment grab sample</v>
      </c>
      <c r="K4415" s="1" t="str">
        <f t="shared" si="744"/>
        <v>&lt;177 micron (NGR)</v>
      </c>
      <c r="L4415">
        <v>23</v>
      </c>
      <c r="M4415" t="s">
        <v>230</v>
      </c>
      <c r="N4415">
        <v>458</v>
      </c>
      <c r="O4415" t="s">
        <v>1134</v>
      </c>
      <c r="P4415" t="s">
        <v>54</v>
      </c>
      <c r="Q4415" t="s">
        <v>39</v>
      </c>
      <c r="R4415" t="s">
        <v>202</v>
      </c>
      <c r="S4415" t="s">
        <v>136</v>
      </c>
      <c r="T4415" t="s">
        <v>40</v>
      </c>
      <c r="U4415" t="s">
        <v>2717</v>
      </c>
      <c r="V4415" t="s">
        <v>339</v>
      </c>
      <c r="W4415" t="s">
        <v>40</v>
      </c>
      <c r="X4415" t="s">
        <v>179</v>
      </c>
      <c r="Y4415" t="s">
        <v>95</v>
      </c>
      <c r="Z4415" t="s">
        <v>263</v>
      </c>
      <c r="AA4415" t="s">
        <v>204</v>
      </c>
      <c r="AB4415" t="s">
        <v>377</v>
      </c>
      <c r="AC4415" t="s">
        <v>8204</v>
      </c>
      <c r="AD4415" t="s">
        <v>438</v>
      </c>
    </row>
    <row r="4416" spans="1:30" x14ac:dyDescent="0.3">
      <c r="A4416" t="s">
        <v>18275</v>
      </c>
      <c r="B4416" t="s">
        <v>18276</v>
      </c>
      <c r="C4416" s="1" t="str">
        <f t="shared" si="741"/>
        <v>21:0512</v>
      </c>
      <c r="D4416" s="1" t="str">
        <f t="shared" si="742"/>
        <v>21:0085</v>
      </c>
      <c r="E4416" t="s">
        <v>18277</v>
      </c>
      <c r="F4416" t="s">
        <v>18278</v>
      </c>
      <c r="H4416">
        <v>56.822103499999997</v>
      </c>
      <c r="I4416">
        <v>-101.8973</v>
      </c>
      <c r="J4416" s="1" t="str">
        <f t="shared" si="743"/>
        <v>NGR lake sediment grab sample</v>
      </c>
      <c r="K4416" s="1" t="str">
        <f t="shared" si="744"/>
        <v>&lt;177 micron (NGR)</v>
      </c>
      <c r="L4416">
        <v>23</v>
      </c>
      <c r="M4416" t="s">
        <v>238</v>
      </c>
      <c r="N4416">
        <v>459</v>
      </c>
      <c r="O4416" t="s">
        <v>270</v>
      </c>
      <c r="P4416" t="s">
        <v>68</v>
      </c>
      <c r="Q4416" t="s">
        <v>95</v>
      </c>
      <c r="R4416" t="s">
        <v>68</v>
      </c>
      <c r="S4416" t="s">
        <v>55</v>
      </c>
      <c r="T4416" t="s">
        <v>40</v>
      </c>
      <c r="U4416" t="s">
        <v>1168</v>
      </c>
      <c r="V4416" t="s">
        <v>284</v>
      </c>
      <c r="W4416" t="s">
        <v>40</v>
      </c>
      <c r="X4416" t="s">
        <v>43</v>
      </c>
      <c r="Y4416" t="s">
        <v>95</v>
      </c>
      <c r="Z4416" t="s">
        <v>67</v>
      </c>
      <c r="AA4416" t="s">
        <v>204</v>
      </c>
      <c r="AB4416" t="s">
        <v>202</v>
      </c>
      <c r="AC4416" t="s">
        <v>339</v>
      </c>
      <c r="AD4416" t="s">
        <v>438</v>
      </c>
    </row>
    <row r="4417" spans="1:30" x14ac:dyDescent="0.3">
      <c r="A4417" t="s">
        <v>18279</v>
      </c>
      <c r="B4417" t="s">
        <v>18280</v>
      </c>
      <c r="C4417" s="1" t="str">
        <f t="shared" si="741"/>
        <v>21:0512</v>
      </c>
      <c r="D4417" s="1" t="str">
        <f t="shared" si="742"/>
        <v>21:0085</v>
      </c>
      <c r="E4417" t="s">
        <v>18281</v>
      </c>
      <c r="F4417" t="s">
        <v>18282</v>
      </c>
      <c r="H4417">
        <v>56.819782099999998</v>
      </c>
      <c r="I4417">
        <v>-101.8438998</v>
      </c>
      <c r="J4417" s="1" t="str">
        <f t="shared" si="743"/>
        <v>NGR lake sediment grab sample</v>
      </c>
      <c r="K4417" s="1" t="str">
        <f t="shared" si="744"/>
        <v>&lt;177 micron (NGR)</v>
      </c>
      <c r="L4417">
        <v>23</v>
      </c>
      <c r="M4417" t="s">
        <v>246</v>
      </c>
      <c r="N4417">
        <v>460</v>
      </c>
      <c r="O4417" t="s">
        <v>270</v>
      </c>
      <c r="P4417" t="s">
        <v>92</v>
      </c>
      <c r="Q4417" t="s">
        <v>39</v>
      </c>
      <c r="R4417" t="s">
        <v>131</v>
      </c>
      <c r="S4417" t="s">
        <v>55</v>
      </c>
      <c r="T4417" t="s">
        <v>40</v>
      </c>
      <c r="U4417" t="s">
        <v>3754</v>
      </c>
      <c r="V4417" t="s">
        <v>518</v>
      </c>
      <c r="W4417" t="s">
        <v>194</v>
      </c>
      <c r="X4417" t="s">
        <v>43</v>
      </c>
      <c r="Y4417" t="s">
        <v>39</v>
      </c>
      <c r="Z4417" t="s">
        <v>185</v>
      </c>
      <c r="AA4417" t="s">
        <v>135</v>
      </c>
      <c r="AB4417" t="s">
        <v>3974</v>
      </c>
      <c r="AC4417" t="s">
        <v>620</v>
      </c>
      <c r="AD4417" t="s">
        <v>86</v>
      </c>
    </row>
    <row r="4418" spans="1:30" x14ac:dyDescent="0.3">
      <c r="A4418" t="s">
        <v>18283</v>
      </c>
      <c r="B4418" t="s">
        <v>18284</v>
      </c>
      <c r="C4418" s="1" t="str">
        <f t="shared" si="741"/>
        <v>21:0512</v>
      </c>
      <c r="D4418" s="1" t="str">
        <f t="shared" si="742"/>
        <v>21:0085</v>
      </c>
      <c r="E4418" t="s">
        <v>18285</v>
      </c>
      <c r="F4418" t="s">
        <v>18286</v>
      </c>
      <c r="H4418">
        <v>56.815236900000002</v>
      </c>
      <c r="I4418">
        <v>-101.70843859999999</v>
      </c>
      <c r="J4418" s="1" t="str">
        <f t="shared" si="743"/>
        <v>NGR lake sediment grab sample</v>
      </c>
      <c r="K4418" s="1" t="str">
        <f t="shared" si="744"/>
        <v>&lt;177 micron (NGR)</v>
      </c>
      <c r="L4418">
        <v>24</v>
      </c>
      <c r="M4418" t="s">
        <v>34</v>
      </c>
      <c r="N4418">
        <v>461</v>
      </c>
      <c r="O4418" t="s">
        <v>258</v>
      </c>
      <c r="P4418" t="s">
        <v>145</v>
      </c>
      <c r="Q4418" t="s">
        <v>39</v>
      </c>
      <c r="R4418" t="s">
        <v>176</v>
      </c>
      <c r="S4418" t="s">
        <v>131</v>
      </c>
      <c r="T4418" t="s">
        <v>40</v>
      </c>
      <c r="U4418" t="s">
        <v>324</v>
      </c>
      <c r="V4418" t="s">
        <v>47</v>
      </c>
      <c r="W4418" t="s">
        <v>248</v>
      </c>
      <c r="X4418" t="s">
        <v>43</v>
      </c>
      <c r="Y4418" t="s">
        <v>37</v>
      </c>
      <c r="Z4418" t="s">
        <v>134</v>
      </c>
      <c r="AA4418" t="s">
        <v>135</v>
      </c>
      <c r="AB4418" t="s">
        <v>529</v>
      </c>
      <c r="AC4418" t="s">
        <v>620</v>
      </c>
      <c r="AD4418" t="s">
        <v>71</v>
      </c>
    </row>
    <row r="4419" spans="1:30" x14ac:dyDescent="0.3">
      <c r="A4419" t="s">
        <v>18287</v>
      </c>
      <c r="B4419" t="s">
        <v>18288</v>
      </c>
      <c r="C4419" s="1" t="str">
        <f t="shared" si="741"/>
        <v>21:0512</v>
      </c>
      <c r="D4419" s="1" t="str">
        <f t="shared" si="742"/>
        <v>21:0085</v>
      </c>
      <c r="E4419" t="s">
        <v>18289</v>
      </c>
      <c r="F4419" t="s">
        <v>18290</v>
      </c>
      <c r="H4419">
        <v>56.821100000000001</v>
      </c>
      <c r="I4419">
        <v>-101.80513740000001</v>
      </c>
      <c r="J4419" s="1" t="str">
        <f t="shared" si="743"/>
        <v>NGR lake sediment grab sample</v>
      </c>
      <c r="K4419" s="1" t="str">
        <f t="shared" si="744"/>
        <v>&lt;177 micron (NGR)</v>
      </c>
      <c r="L4419">
        <v>24</v>
      </c>
      <c r="M4419" t="s">
        <v>76</v>
      </c>
      <c r="N4419">
        <v>462</v>
      </c>
      <c r="O4419" t="s">
        <v>255</v>
      </c>
      <c r="P4419" t="s">
        <v>202</v>
      </c>
      <c r="Q4419" t="s">
        <v>39</v>
      </c>
      <c r="R4419" t="s">
        <v>68</v>
      </c>
      <c r="S4419" t="s">
        <v>55</v>
      </c>
      <c r="T4419" t="s">
        <v>40</v>
      </c>
      <c r="U4419" t="s">
        <v>216</v>
      </c>
      <c r="V4419" t="s">
        <v>415</v>
      </c>
      <c r="W4419" t="s">
        <v>194</v>
      </c>
      <c r="X4419" t="s">
        <v>43</v>
      </c>
      <c r="Y4419" t="s">
        <v>95</v>
      </c>
      <c r="Z4419" t="s">
        <v>67</v>
      </c>
      <c r="AA4419" t="s">
        <v>135</v>
      </c>
      <c r="AB4419" t="s">
        <v>145</v>
      </c>
      <c r="AC4419" t="s">
        <v>484</v>
      </c>
      <c r="AD4419" t="s">
        <v>122</v>
      </c>
    </row>
    <row r="4420" spans="1:30" x14ac:dyDescent="0.3">
      <c r="A4420" t="s">
        <v>18291</v>
      </c>
      <c r="B4420" t="s">
        <v>18292</v>
      </c>
      <c r="C4420" s="1" t="str">
        <f t="shared" si="741"/>
        <v>21:0512</v>
      </c>
      <c r="D4420" s="1" t="str">
        <f t="shared" si="742"/>
        <v>21:0085</v>
      </c>
      <c r="E4420" t="s">
        <v>18293</v>
      </c>
      <c r="F4420" t="s">
        <v>18294</v>
      </c>
      <c r="H4420">
        <v>56.822228500000001</v>
      </c>
      <c r="I4420">
        <v>-101.7471329</v>
      </c>
      <c r="J4420" s="1" t="str">
        <f t="shared" si="743"/>
        <v>NGR lake sediment grab sample</v>
      </c>
      <c r="K4420" s="1" t="str">
        <f t="shared" si="744"/>
        <v>&lt;177 micron (NGR)</v>
      </c>
      <c r="L4420">
        <v>24</v>
      </c>
      <c r="M4420" t="s">
        <v>91</v>
      </c>
      <c r="N4420">
        <v>463</v>
      </c>
      <c r="O4420" t="s">
        <v>108</v>
      </c>
      <c r="P4420" t="s">
        <v>193</v>
      </c>
      <c r="Q4420" t="s">
        <v>39</v>
      </c>
      <c r="R4420" t="s">
        <v>153</v>
      </c>
      <c r="S4420" t="s">
        <v>39</v>
      </c>
      <c r="T4420" t="s">
        <v>40</v>
      </c>
      <c r="U4420" t="s">
        <v>83</v>
      </c>
      <c r="V4420" t="s">
        <v>271</v>
      </c>
      <c r="W4420" t="s">
        <v>194</v>
      </c>
      <c r="X4420" t="s">
        <v>43</v>
      </c>
      <c r="Y4420" t="s">
        <v>95</v>
      </c>
      <c r="Z4420" t="s">
        <v>153</v>
      </c>
      <c r="AA4420" t="s">
        <v>204</v>
      </c>
      <c r="AB4420" t="s">
        <v>315</v>
      </c>
      <c r="AC4420" t="s">
        <v>97</v>
      </c>
      <c r="AD4420" t="s">
        <v>107</v>
      </c>
    </row>
    <row r="4421" spans="1:30" x14ac:dyDescent="0.3">
      <c r="A4421" t="s">
        <v>18295</v>
      </c>
      <c r="B4421" t="s">
        <v>18296</v>
      </c>
      <c r="C4421" s="1" t="str">
        <f t="shared" si="741"/>
        <v>21:0512</v>
      </c>
      <c r="D4421" s="1" t="str">
        <f t="shared" si="742"/>
        <v>21:0085</v>
      </c>
      <c r="E4421" t="s">
        <v>18285</v>
      </c>
      <c r="F4421" t="s">
        <v>18297</v>
      </c>
      <c r="H4421">
        <v>56.815236900000002</v>
      </c>
      <c r="I4421">
        <v>-101.70843859999999</v>
      </c>
      <c r="J4421" s="1" t="str">
        <f t="shared" si="743"/>
        <v>NGR lake sediment grab sample</v>
      </c>
      <c r="K4421" s="1" t="str">
        <f t="shared" si="744"/>
        <v>&lt;177 micron (NGR)</v>
      </c>
      <c r="L4421">
        <v>24</v>
      </c>
      <c r="M4421" t="s">
        <v>52</v>
      </c>
      <c r="N4421">
        <v>464</v>
      </c>
      <c r="O4421" t="s">
        <v>733</v>
      </c>
      <c r="P4421" t="s">
        <v>164</v>
      </c>
      <c r="Q4421" t="s">
        <v>95</v>
      </c>
      <c r="R4421" t="s">
        <v>119</v>
      </c>
      <c r="S4421" t="s">
        <v>38</v>
      </c>
      <c r="T4421" t="s">
        <v>40</v>
      </c>
      <c r="U4421" t="s">
        <v>478</v>
      </c>
      <c r="V4421" t="s">
        <v>47</v>
      </c>
      <c r="W4421" t="s">
        <v>194</v>
      </c>
      <c r="X4421" t="s">
        <v>179</v>
      </c>
      <c r="Y4421" t="s">
        <v>55</v>
      </c>
      <c r="Z4421" t="s">
        <v>134</v>
      </c>
      <c r="AA4421" t="s">
        <v>214</v>
      </c>
      <c r="AB4421" t="s">
        <v>1633</v>
      </c>
      <c r="AC4421" t="s">
        <v>39</v>
      </c>
      <c r="AD4421" t="s">
        <v>409</v>
      </c>
    </row>
    <row r="4422" spans="1:30" x14ac:dyDescent="0.3">
      <c r="A4422" t="s">
        <v>18298</v>
      </c>
      <c r="B4422" t="s">
        <v>18299</v>
      </c>
      <c r="C4422" s="1" t="str">
        <f t="shared" si="741"/>
        <v>21:0512</v>
      </c>
      <c r="D4422" s="1" t="str">
        <f t="shared" si="742"/>
        <v>21:0085</v>
      </c>
      <c r="E4422" t="s">
        <v>18285</v>
      </c>
      <c r="F4422" t="s">
        <v>18300</v>
      </c>
      <c r="H4422">
        <v>56.815236900000002</v>
      </c>
      <c r="I4422">
        <v>-101.70843859999999</v>
      </c>
      <c r="J4422" s="1" t="str">
        <f t="shared" si="743"/>
        <v>NGR lake sediment grab sample</v>
      </c>
      <c r="K4422" s="1" t="str">
        <f t="shared" si="744"/>
        <v>&lt;177 micron (NGR)</v>
      </c>
      <c r="L4422">
        <v>24</v>
      </c>
      <c r="M4422" t="s">
        <v>65</v>
      </c>
      <c r="N4422">
        <v>465</v>
      </c>
      <c r="O4422" t="s">
        <v>258</v>
      </c>
      <c r="P4422" t="s">
        <v>169</v>
      </c>
      <c r="Q4422" t="s">
        <v>55</v>
      </c>
      <c r="R4422" t="s">
        <v>119</v>
      </c>
      <c r="S4422" t="s">
        <v>131</v>
      </c>
      <c r="T4422" t="s">
        <v>40</v>
      </c>
      <c r="U4422" t="s">
        <v>478</v>
      </c>
      <c r="V4422" t="s">
        <v>415</v>
      </c>
      <c r="W4422" t="s">
        <v>194</v>
      </c>
      <c r="X4422" t="s">
        <v>179</v>
      </c>
      <c r="Y4422" t="s">
        <v>37</v>
      </c>
      <c r="Z4422" t="s">
        <v>164</v>
      </c>
      <c r="AA4422" t="s">
        <v>214</v>
      </c>
      <c r="AB4422" t="s">
        <v>2258</v>
      </c>
      <c r="AC4422" t="s">
        <v>85</v>
      </c>
      <c r="AD4422" t="s">
        <v>409</v>
      </c>
    </row>
    <row r="4423" spans="1:30" x14ac:dyDescent="0.3">
      <c r="A4423" t="s">
        <v>18301</v>
      </c>
      <c r="B4423" t="s">
        <v>18302</v>
      </c>
      <c r="C4423" s="1" t="str">
        <f t="shared" si="741"/>
        <v>21:0512</v>
      </c>
      <c r="D4423" s="1" t="str">
        <f t="shared" si="742"/>
        <v>21:0085</v>
      </c>
      <c r="E4423" t="s">
        <v>18303</v>
      </c>
      <c r="F4423" t="s">
        <v>18304</v>
      </c>
      <c r="H4423">
        <v>56.799071300000001</v>
      </c>
      <c r="I4423">
        <v>-101.7321867</v>
      </c>
      <c r="J4423" s="1" t="str">
        <f t="shared" si="743"/>
        <v>NGR lake sediment grab sample</v>
      </c>
      <c r="K4423" s="1" t="str">
        <f t="shared" si="744"/>
        <v>&lt;177 micron (NGR)</v>
      </c>
      <c r="L4423">
        <v>24</v>
      </c>
      <c r="M4423" t="s">
        <v>102</v>
      </c>
      <c r="N4423">
        <v>466</v>
      </c>
      <c r="O4423" t="s">
        <v>263</v>
      </c>
      <c r="P4423" t="s">
        <v>79</v>
      </c>
      <c r="Q4423" t="s">
        <v>95</v>
      </c>
      <c r="R4423" t="s">
        <v>92</v>
      </c>
      <c r="S4423" t="s">
        <v>39</v>
      </c>
      <c r="T4423" t="s">
        <v>40</v>
      </c>
      <c r="U4423" t="s">
        <v>71</v>
      </c>
      <c r="V4423" t="s">
        <v>1642</v>
      </c>
      <c r="W4423" t="s">
        <v>649</v>
      </c>
      <c r="X4423" t="s">
        <v>179</v>
      </c>
      <c r="Y4423" t="s">
        <v>95</v>
      </c>
      <c r="Z4423" t="s">
        <v>67</v>
      </c>
      <c r="AA4423" t="s">
        <v>214</v>
      </c>
      <c r="AB4423" t="s">
        <v>2028</v>
      </c>
      <c r="AC4423" t="s">
        <v>179</v>
      </c>
      <c r="AD4423" t="s">
        <v>115</v>
      </c>
    </row>
    <row r="4424" spans="1:30" x14ac:dyDescent="0.3">
      <c r="A4424" t="s">
        <v>18305</v>
      </c>
      <c r="B4424" t="s">
        <v>18306</v>
      </c>
      <c r="C4424" s="1" t="str">
        <f t="shared" si="741"/>
        <v>21:0512</v>
      </c>
      <c r="D4424" s="1" t="str">
        <f t="shared" si="742"/>
        <v>21:0085</v>
      </c>
      <c r="E4424" t="s">
        <v>18307</v>
      </c>
      <c r="F4424" t="s">
        <v>18308</v>
      </c>
      <c r="H4424">
        <v>56.802984899999998</v>
      </c>
      <c r="I4424">
        <v>-101.75937089999999</v>
      </c>
      <c r="J4424" s="1" t="str">
        <f t="shared" si="743"/>
        <v>NGR lake sediment grab sample</v>
      </c>
      <c r="K4424" s="1" t="str">
        <f t="shared" si="744"/>
        <v>&lt;177 micron (NGR)</v>
      </c>
      <c r="L4424">
        <v>24</v>
      </c>
      <c r="M4424" t="s">
        <v>113</v>
      </c>
      <c r="N4424">
        <v>467</v>
      </c>
      <c r="O4424" t="s">
        <v>304</v>
      </c>
      <c r="P4424" t="s">
        <v>185</v>
      </c>
      <c r="Q4424" t="s">
        <v>39</v>
      </c>
      <c r="R4424" t="s">
        <v>79</v>
      </c>
      <c r="S4424" t="s">
        <v>136</v>
      </c>
      <c r="T4424" t="s">
        <v>40</v>
      </c>
      <c r="U4424" t="s">
        <v>71</v>
      </c>
      <c r="V4424" t="s">
        <v>106</v>
      </c>
      <c r="W4424" t="s">
        <v>117</v>
      </c>
      <c r="X4424" t="s">
        <v>43</v>
      </c>
      <c r="Y4424" t="s">
        <v>55</v>
      </c>
      <c r="Z4424" t="s">
        <v>164</v>
      </c>
      <c r="AA4424" t="s">
        <v>204</v>
      </c>
      <c r="AB4424" t="s">
        <v>498</v>
      </c>
      <c r="AC4424" t="s">
        <v>740</v>
      </c>
      <c r="AD4424" t="s">
        <v>392</v>
      </c>
    </row>
    <row r="4425" spans="1:30" x14ac:dyDescent="0.3">
      <c r="A4425" t="s">
        <v>18309</v>
      </c>
      <c r="B4425" t="s">
        <v>18310</v>
      </c>
      <c r="C4425" s="1" t="str">
        <f t="shared" si="741"/>
        <v>21:0512</v>
      </c>
      <c r="D4425" s="1" t="str">
        <f t="shared" si="742"/>
        <v>21:0085</v>
      </c>
      <c r="E4425" t="s">
        <v>18311</v>
      </c>
      <c r="F4425" t="s">
        <v>18312</v>
      </c>
      <c r="H4425">
        <v>56.794536899999997</v>
      </c>
      <c r="I4425">
        <v>-101.808476</v>
      </c>
      <c r="J4425" s="1" t="str">
        <f t="shared" si="743"/>
        <v>NGR lake sediment grab sample</v>
      </c>
      <c r="K4425" s="1" t="str">
        <f t="shared" si="744"/>
        <v>&lt;177 micron (NGR)</v>
      </c>
      <c r="L4425">
        <v>24</v>
      </c>
      <c r="M4425" t="s">
        <v>127</v>
      </c>
      <c r="N4425">
        <v>468</v>
      </c>
      <c r="O4425" t="s">
        <v>82</v>
      </c>
      <c r="P4425" t="s">
        <v>103</v>
      </c>
      <c r="Q4425" t="s">
        <v>95</v>
      </c>
      <c r="R4425" t="s">
        <v>202</v>
      </c>
      <c r="S4425" t="s">
        <v>68</v>
      </c>
      <c r="T4425" t="s">
        <v>40</v>
      </c>
      <c r="U4425" t="s">
        <v>2391</v>
      </c>
      <c r="V4425" t="s">
        <v>3340</v>
      </c>
      <c r="W4425" t="s">
        <v>117</v>
      </c>
      <c r="X4425" t="s">
        <v>43</v>
      </c>
      <c r="Y4425" t="s">
        <v>55</v>
      </c>
      <c r="Z4425" t="s">
        <v>134</v>
      </c>
      <c r="AA4425" t="s">
        <v>58</v>
      </c>
      <c r="AB4425" t="s">
        <v>129</v>
      </c>
      <c r="AC4425" t="s">
        <v>1578</v>
      </c>
      <c r="AD4425" t="s">
        <v>392</v>
      </c>
    </row>
    <row r="4426" spans="1:30" x14ac:dyDescent="0.3">
      <c r="A4426" t="s">
        <v>18313</v>
      </c>
      <c r="B4426" t="s">
        <v>18314</v>
      </c>
      <c r="C4426" s="1" t="str">
        <f t="shared" si="741"/>
        <v>21:0512</v>
      </c>
      <c r="D4426" s="1" t="str">
        <f t="shared" si="742"/>
        <v>21:0085</v>
      </c>
      <c r="E4426" t="s">
        <v>18315</v>
      </c>
      <c r="F4426" t="s">
        <v>18316</v>
      </c>
      <c r="H4426">
        <v>56.794157800000001</v>
      </c>
      <c r="I4426">
        <v>-101.84266340000001</v>
      </c>
      <c r="J4426" s="1" t="str">
        <f t="shared" si="743"/>
        <v>NGR lake sediment grab sample</v>
      </c>
      <c r="K4426" s="1" t="str">
        <f t="shared" si="744"/>
        <v>&lt;177 micron (NGR)</v>
      </c>
      <c r="L4426">
        <v>24</v>
      </c>
      <c r="M4426" t="s">
        <v>142</v>
      </c>
      <c r="N4426">
        <v>469</v>
      </c>
      <c r="O4426" t="s">
        <v>414</v>
      </c>
      <c r="P4426" t="s">
        <v>92</v>
      </c>
      <c r="Q4426" t="s">
        <v>95</v>
      </c>
      <c r="R4426" t="s">
        <v>131</v>
      </c>
      <c r="S4426" t="s">
        <v>39</v>
      </c>
      <c r="T4426" t="s">
        <v>40</v>
      </c>
      <c r="U4426" t="s">
        <v>204</v>
      </c>
      <c r="V4426" t="s">
        <v>248</v>
      </c>
      <c r="W4426" t="s">
        <v>194</v>
      </c>
      <c r="X4426" t="s">
        <v>43</v>
      </c>
      <c r="Y4426" t="s">
        <v>39</v>
      </c>
      <c r="Z4426" t="s">
        <v>164</v>
      </c>
      <c r="AA4426" t="s">
        <v>134</v>
      </c>
      <c r="AB4426" t="s">
        <v>936</v>
      </c>
      <c r="AC4426" t="s">
        <v>5854</v>
      </c>
      <c r="AD4426" t="s">
        <v>203</v>
      </c>
    </row>
    <row r="4427" spans="1:30" hidden="1" x14ac:dyDescent="0.3">
      <c r="A4427" t="s">
        <v>18317</v>
      </c>
      <c r="B4427" t="s">
        <v>18318</v>
      </c>
      <c r="C4427" s="1" t="str">
        <f t="shared" si="741"/>
        <v>21:0512</v>
      </c>
      <c r="D4427" s="1" t="str">
        <f>HYPERLINK("http://geochem.nrcan.gc.ca/cdogs/content/svy/svy_e.htm", "")</f>
        <v/>
      </c>
      <c r="G4427" s="1" t="str">
        <f>HYPERLINK("http://geochem.nrcan.gc.ca/cdogs/content/cr_/cr_00060_e.htm", "60")</f>
        <v>60</v>
      </c>
      <c r="J4427" t="s">
        <v>161</v>
      </c>
      <c r="K4427" t="s">
        <v>162</v>
      </c>
      <c r="L4427">
        <v>24</v>
      </c>
      <c r="M4427" t="s">
        <v>163</v>
      </c>
      <c r="N4427">
        <v>470</v>
      </c>
      <c r="O4427" t="s">
        <v>1900</v>
      </c>
      <c r="P4427" t="s">
        <v>256</v>
      </c>
      <c r="Q4427" t="s">
        <v>37</v>
      </c>
      <c r="R4427" t="s">
        <v>165</v>
      </c>
      <c r="S4427" t="s">
        <v>136</v>
      </c>
      <c r="T4427" t="s">
        <v>40</v>
      </c>
      <c r="U4427" t="s">
        <v>1448</v>
      </c>
      <c r="V4427" t="s">
        <v>351</v>
      </c>
      <c r="W4427" t="s">
        <v>40</v>
      </c>
      <c r="X4427" t="s">
        <v>39</v>
      </c>
      <c r="Y4427" t="s">
        <v>55</v>
      </c>
      <c r="Z4427" t="s">
        <v>134</v>
      </c>
      <c r="AA4427" t="s">
        <v>214</v>
      </c>
      <c r="AB4427" t="s">
        <v>338</v>
      </c>
      <c r="AC4427" t="s">
        <v>277</v>
      </c>
      <c r="AD4427" t="s">
        <v>1060</v>
      </c>
    </row>
    <row r="4428" spans="1:30" x14ac:dyDescent="0.3">
      <c r="A4428" t="s">
        <v>18319</v>
      </c>
      <c r="B4428" t="s">
        <v>18320</v>
      </c>
      <c r="C4428" s="1" t="str">
        <f t="shared" si="741"/>
        <v>21:0512</v>
      </c>
      <c r="D4428" s="1" t="str">
        <f t="shared" ref="D4428:D4439" si="745">HYPERLINK("http://geochem.nrcan.gc.ca/cdogs/content/svy/svy210085_e.htm", "21:0085")</f>
        <v>21:0085</v>
      </c>
      <c r="E4428" t="s">
        <v>18321</v>
      </c>
      <c r="F4428" t="s">
        <v>18322</v>
      </c>
      <c r="H4428">
        <v>56.793775500000002</v>
      </c>
      <c r="I4428">
        <v>-101.901781</v>
      </c>
      <c r="J4428" s="1" t="str">
        <f t="shared" ref="J4428:J4439" si="746">HYPERLINK("http://geochem.nrcan.gc.ca/cdogs/content/kwd/kwd020027_e.htm", "NGR lake sediment grab sample")</f>
        <v>NGR lake sediment grab sample</v>
      </c>
      <c r="K4428" s="1" t="str">
        <f t="shared" ref="K4428:K4439" si="747">HYPERLINK("http://geochem.nrcan.gc.ca/cdogs/content/kwd/kwd080006_e.htm", "&lt;177 micron (NGR)")</f>
        <v>&lt;177 micron (NGR)</v>
      </c>
      <c r="L4428">
        <v>24</v>
      </c>
      <c r="M4428" t="s">
        <v>150</v>
      </c>
      <c r="N4428">
        <v>471</v>
      </c>
      <c r="O4428" t="s">
        <v>270</v>
      </c>
      <c r="P4428" t="s">
        <v>193</v>
      </c>
      <c r="Q4428" t="s">
        <v>95</v>
      </c>
      <c r="R4428" t="s">
        <v>92</v>
      </c>
      <c r="S4428" t="s">
        <v>55</v>
      </c>
      <c r="T4428" t="s">
        <v>40</v>
      </c>
      <c r="U4428" t="s">
        <v>115</v>
      </c>
      <c r="V4428" t="s">
        <v>39</v>
      </c>
      <c r="W4428" t="s">
        <v>40</v>
      </c>
      <c r="X4428" t="s">
        <v>43</v>
      </c>
      <c r="Y4428" t="s">
        <v>95</v>
      </c>
      <c r="Z4428" t="s">
        <v>164</v>
      </c>
      <c r="AA4428" t="s">
        <v>258</v>
      </c>
      <c r="AB4428" t="s">
        <v>8081</v>
      </c>
      <c r="AC4428" t="s">
        <v>2271</v>
      </c>
      <c r="AD4428" t="s">
        <v>241</v>
      </c>
    </row>
    <row r="4429" spans="1:30" x14ac:dyDescent="0.3">
      <c r="A4429" t="s">
        <v>18323</v>
      </c>
      <c r="B4429" t="s">
        <v>18324</v>
      </c>
      <c r="C4429" s="1" t="str">
        <f t="shared" si="741"/>
        <v>21:0512</v>
      </c>
      <c r="D4429" s="1" t="str">
        <f t="shared" si="745"/>
        <v>21:0085</v>
      </c>
      <c r="E4429" t="s">
        <v>18325</v>
      </c>
      <c r="F4429" t="s">
        <v>18326</v>
      </c>
      <c r="H4429">
        <v>56.793693500000003</v>
      </c>
      <c r="I4429">
        <v>-101.9229862</v>
      </c>
      <c r="J4429" s="1" t="str">
        <f t="shared" si="746"/>
        <v>NGR lake sediment grab sample</v>
      </c>
      <c r="K4429" s="1" t="str">
        <f t="shared" si="747"/>
        <v>&lt;177 micron (NGR)</v>
      </c>
      <c r="L4429">
        <v>24</v>
      </c>
      <c r="M4429" t="s">
        <v>175</v>
      </c>
      <c r="N4429">
        <v>472</v>
      </c>
      <c r="O4429" t="s">
        <v>107</v>
      </c>
      <c r="P4429" t="s">
        <v>192</v>
      </c>
      <c r="Q4429" t="s">
        <v>39</v>
      </c>
      <c r="R4429" t="s">
        <v>79</v>
      </c>
      <c r="S4429" t="s">
        <v>131</v>
      </c>
      <c r="T4429" t="s">
        <v>40</v>
      </c>
      <c r="U4429" t="s">
        <v>11513</v>
      </c>
      <c r="V4429" t="s">
        <v>1141</v>
      </c>
      <c r="W4429" t="s">
        <v>117</v>
      </c>
      <c r="X4429" t="s">
        <v>179</v>
      </c>
      <c r="Y4429" t="s">
        <v>68</v>
      </c>
      <c r="Z4429" t="s">
        <v>135</v>
      </c>
      <c r="AA4429" t="s">
        <v>258</v>
      </c>
      <c r="AB4429" t="s">
        <v>300</v>
      </c>
      <c r="AC4429" t="s">
        <v>1578</v>
      </c>
      <c r="AD4429" t="s">
        <v>170</v>
      </c>
    </row>
    <row r="4430" spans="1:30" x14ac:dyDescent="0.3">
      <c r="A4430" t="s">
        <v>18327</v>
      </c>
      <c r="B4430" t="s">
        <v>18328</v>
      </c>
      <c r="C4430" s="1" t="str">
        <f t="shared" si="741"/>
        <v>21:0512</v>
      </c>
      <c r="D4430" s="1" t="str">
        <f t="shared" si="745"/>
        <v>21:0085</v>
      </c>
      <c r="E4430" t="s">
        <v>18329</v>
      </c>
      <c r="F4430" t="s">
        <v>18330</v>
      </c>
      <c r="H4430">
        <v>56.781766300000001</v>
      </c>
      <c r="I4430">
        <v>-101.9546103</v>
      </c>
      <c r="J4430" s="1" t="str">
        <f t="shared" si="746"/>
        <v>NGR lake sediment grab sample</v>
      </c>
      <c r="K4430" s="1" t="str">
        <f t="shared" si="747"/>
        <v>&lt;177 micron (NGR)</v>
      </c>
      <c r="L4430">
        <v>24</v>
      </c>
      <c r="M4430" t="s">
        <v>184</v>
      </c>
      <c r="N4430">
        <v>473</v>
      </c>
      <c r="O4430" t="s">
        <v>3445</v>
      </c>
      <c r="P4430" t="s">
        <v>78</v>
      </c>
      <c r="Q4430" t="s">
        <v>95</v>
      </c>
      <c r="R4430" t="s">
        <v>134</v>
      </c>
      <c r="S4430" t="s">
        <v>36</v>
      </c>
      <c r="T4430" t="s">
        <v>40</v>
      </c>
      <c r="U4430" t="s">
        <v>18331</v>
      </c>
      <c r="V4430" t="s">
        <v>18332</v>
      </c>
      <c r="W4430" t="s">
        <v>248</v>
      </c>
      <c r="X4430" t="s">
        <v>70</v>
      </c>
      <c r="Y4430" t="s">
        <v>55</v>
      </c>
      <c r="Z4430" t="s">
        <v>337</v>
      </c>
      <c r="AA4430" t="s">
        <v>214</v>
      </c>
      <c r="AB4430" t="s">
        <v>1517</v>
      </c>
      <c r="AC4430" t="s">
        <v>589</v>
      </c>
      <c r="AD4430" t="s">
        <v>438</v>
      </c>
    </row>
    <row r="4431" spans="1:30" x14ac:dyDescent="0.3">
      <c r="A4431" t="s">
        <v>18333</v>
      </c>
      <c r="B4431" t="s">
        <v>18334</v>
      </c>
      <c r="C4431" s="1" t="str">
        <f t="shared" si="741"/>
        <v>21:0512</v>
      </c>
      <c r="D4431" s="1" t="str">
        <f t="shared" si="745"/>
        <v>21:0085</v>
      </c>
      <c r="E4431" t="s">
        <v>18335</v>
      </c>
      <c r="F4431" t="s">
        <v>18336</v>
      </c>
      <c r="H4431">
        <v>56.776211600000003</v>
      </c>
      <c r="I4431">
        <v>-101.9068099</v>
      </c>
      <c r="J4431" s="1" t="str">
        <f t="shared" si="746"/>
        <v>NGR lake sediment grab sample</v>
      </c>
      <c r="K4431" s="1" t="str">
        <f t="shared" si="747"/>
        <v>&lt;177 micron (NGR)</v>
      </c>
      <c r="L4431">
        <v>24</v>
      </c>
      <c r="M4431" t="s">
        <v>191</v>
      </c>
      <c r="N4431">
        <v>474</v>
      </c>
      <c r="O4431" t="s">
        <v>823</v>
      </c>
      <c r="P4431" t="s">
        <v>193</v>
      </c>
      <c r="Q4431" t="s">
        <v>95</v>
      </c>
      <c r="R4431" t="s">
        <v>79</v>
      </c>
      <c r="S4431" t="s">
        <v>68</v>
      </c>
      <c r="T4431" t="s">
        <v>40</v>
      </c>
      <c r="U4431" t="s">
        <v>478</v>
      </c>
      <c r="V4431" t="s">
        <v>484</v>
      </c>
      <c r="W4431" t="s">
        <v>194</v>
      </c>
      <c r="X4431" t="s">
        <v>179</v>
      </c>
      <c r="Y4431" t="s">
        <v>39</v>
      </c>
      <c r="Z4431" t="s">
        <v>135</v>
      </c>
      <c r="AA4431" t="s">
        <v>58</v>
      </c>
      <c r="AB4431" t="s">
        <v>437</v>
      </c>
      <c r="AC4431" t="s">
        <v>213</v>
      </c>
      <c r="AD4431" t="s">
        <v>48</v>
      </c>
    </row>
    <row r="4432" spans="1:30" x14ac:dyDescent="0.3">
      <c r="A4432" t="s">
        <v>18337</v>
      </c>
      <c r="B4432" t="s">
        <v>18338</v>
      </c>
      <c r="C4432" s="1" t="str">
        <f t="shared" si="741"/>
        <v>21:0512</v>
      </c>
      <c r="D4432" s="1" t="str">
        <f t="shared" si="745"/>
        <v>21:0085</v>
      </c>
      <c r="E4432" t="s">
        <v>18339</v>
      </c>
      <c r="F4432" t="s">
        <v>18340</v>
      </c>
      <c r="H4432">
        <v>56.780262999999998</v>
      </c>
      <c r="I4432">
        <v>-101.8906839</v>
      </c>
      <c r="J4432" s="1" t="str">
        <f t="shared" si="746"/>
        <v>NGR lake sediment grab sample</v>
      </c>
      <c r="K4432" s="1" t="str">
        <f t="shared" si="747"/>
        <v>&lt;177 micron (NGR)</v>
      </c>
      <c r="L4432">
        <v>24</v>
      </c>
      <c r="M4432" t="s">
        <v>201</v>
      </c>
      <c r="N4432">
        <v>475</v>
      </c>
      <c r="O4432" t="s">
        <v>1047</v>
      </c>
      <c r="P4432" t="s">
        <v>92</v>
      </c>
      <c r="Q4432" t="s">
        <v>95</v>
      </c>
      <c r="R4432" t="s">
        <v>68</v>
      </c>
      <c r="S4432" t="s">
        <v>68</v>
      </c>
      <c r="T4432" t="s">
        <v>40</v>
      </c>
      <c r="U4432" t="s">
        <v>80</v>
      </c>
      <c r="V4432" t="s">
        <v>620</v>
      </c>
      <c r="W4432" t="s">
        <v>194</v>
      </c>
      <c r="X4432" t="s">
        <v>43</v>
      </c>
      <c r="Y4432" t="s">
        <v>39</v>
      </c>
      <c r="Z4432" t="s">
        <v>153</v>
      </c>
      <c r="AA4432" t="s">
        <v>258</v>
      </c>
      <c r="AB4432" t="s">
        <v>2931</v>
      </c>
      <c r="AC4432" t="s">
        <v>596</v>
      </c>
      <c r="AD4432" t="s">
        <v>83</v>
      </c>
    </row>
    <row r="4433" spans="1:30" x14ac:dyDescent="0.3">
      <c r="A4433" t="s">
        <v>18341</v>
      </c>
      <c r="B4433" t="s">
        <v>18342</v>
      </c>
      <c r="C4433" s="1" t="str">
        <f t="shared" si="741"/>
        <v>21:0512</v>
      </c>
      <c r="D4433" s="1" t="str">
        <f t="shared" si="745"/>
        <v>21:0085</v>
      </c>
      <c r="E4433" t="s">
        <v>18343</v>
      </c>
      <c r="F4433" t="s">
        <v>18344</v>
      </c>
      <c r="H4433">
        <v>56.7684791</v>
      </c>
      <c r="I4433">
        <v>-101.83987</v>
      </c>
      <c r="J4433" s="1" t="str">
        <f t="shared" si="746"/>
        <v>NGR lake sediment grab sample</v>
      </c>
      <c r="K4433" s="1" t="str">
        <f t="shared" si="747"/>
        <v>&lt;177 micron (NGR)</v>
      </c>
      <c r="L4433">
        <v>24</v>
      </c>
      <c r="M4433" t="s">
        <v>210</v>
      </c>
      <c r="N4433">
        <v>476</v>
      </c>
      <c r="O4433" t="s">
        <v>69</v>
      </c>
      <c r="P4433" t="s">
        <v>202</v>
      </c>
      <c r="Q4433" t="s">
        <v>39</v>
      </c>
      <c r="R4433" t="s">
        <v>185</v>
      </c>
      <c r="S4433" t="s">
        <v>68</v>
      </c>
      <c r="T4433" t="s">
        <v>40</v>
      </c>
      <c r="U4433" t="s">
        <v>18345</v>
      </c>
      <c r="V4433" t="s">
        <v>677</v>
      </c>
      <c r="W4433" t="s">
        <v>248</v>
      </c>
      <c r="X4433" t="s">
        <v>70</v>
      </c>
      <c r="Y4433" t="s">
        <v>55</v>
      </c>
      <c r="Z4433" t="s">
        <v>164</v>
      </c>
      <c r="AA4433" t="s">
        <v>67</v>
      </c>
      <c r="AB4433" t="s">
        <v>131</v>
      </c>
      <c r="AC4433" t="s">
        <v>136</v>
      </c>
      <c r="AD4433" t="s">
        <v>324</v>
      </c>
    </row>
    <row r="4434" spans="1:30" x14ac:dyDescent="0.3">
      <c r="A4434" t="s">
        <v>18346</v>
      </c>
      <c r="B4434" t="s">
        <v>18347</v>
      </c>
      <c r="C4434" s="1" t="str">
        <f t="shared" si="741"/>
        <v>21:0512</v>
      </c>
      <c r="D4434" s="1" t="str">
        <f t="shared" si="745"/>
        <v>21:0085</v>
      </c>
      <c r="E4434" t="s">
        <v>18348</v>
      </c>
      <c r="F4434" t="s">
        <v>18349</v>
      </c>
      <c r="H4434">
        <v>56.768999100000002</v>
      </c>
      <c r="I4434">
        <v>-101.7909693</v>
      </c>
      <c r="J4434" s="1" t="str">
        <f t="shared" si="746"/>
        <v>NGR lake sediment grab sample</v>
      </c>
      <c r="K4434" s="1" t="str">
        <f t="shared" si="747"/>
        <v>&lt;177 micron (NGR)</v>
      </c>
      <c r="L4434">
        <v>24</v>
      </c>
      <c r="M4434" t="s">
        <v>221</v>
      </c>
      <c r="N4434">
        <v>477</v>
      </c>
      <c r="O4434" t="s">
        <v>610</v>
      </c>
      <c r="P4434" t="s">
        <v>256</v>
      </c>
      <c r="Q4434" t="s">
        <v>39</v>
      </c>
      <c r="R4434" t="s">
        <v>202</v>
      </c>
      <c r="S4434" t="s">
        <v>131</v>
      </c>
      <c r="T4434" t="s">
        <v>40</v>
      </c>
      <c r="U4434" t="s">
        <v>1412</v>
      </c>
      <c r="V4434" t="s">
        <v>1986</v>
      </c>
      <c r="W4434" t="s">
        <v>117</v>
      </c>
      <c r="X4434" t="s">
        <v>179</v>
      </c>
      <c r="Y4434" t="s">
        <v>55</v>
      </c>
      <c r="Z4434" t="s">
        <v>204</v>
      </c>
      <c r="AA4434" t="s">
        <v>58</v>
      </c>
      <c r="AB4434" t="s">
        <v>1276</v>
      </c>
      <c r="AC4434" t="s">
        <v>740</v>
      </c>
      <c r="AD4434" t="s">
        <v>71</v>
      </c>
    </row>
    <row r="4435" spans="1:30" x14ac:dyDescent="0.3">
      <c r="A4435" t="s">
        <v>18350</v>
      </c>
      <c r="B4435" t="s">
        <v>18351</v>
      </c>
      <c r="C4435" s="1" t="str">
        <f t="shared" si="741"/>
        <v>21:0512</v>
      </c>
      <c r="D4435" s="1" t="str">
        <f t="shared" si="745"/>
        <v>21:0085</v>
      </c>
      <c r="E4435" t="s">
        <v>18352</v>
      </c>
      <c r="F4435" t="s">
        <v>18353</v>
      </c>
      <c r="H4435">
        <v>56.7693388</v>
      </c>
      <c r="I4435">
        <v>-101.7522357</v>
      </c>
      <c r="J4435" s="1" t="str">
        <f t="shared" si="746"/>
        <v>NGR lake sediment grab sample</v>
      </c>
      <c r="K4435" s="1" t="str">
        <f t="shared" si="747"/>
        <v>&lt;177 micron (NGR)</v>
      </c>
      <c r="L4435">
        <v>24</v>
      </c>
      <c r="M4435" t="s">
        <v>230</v>
      </c>
      <c r="N4435">
        <v>478</v>
      </c>
      <c r="O4435" t="s">
        <v>3754</v>
      </c>
      <c r="P4435" t="s">
        <v>193</v>
      </c>
      <c r="Q4435" t="s">
        <v>37</v>
      </c>
      <c r="R4435" t="s">
        <v>202</v>
      </c>
      <c r="S4435" t="s">
        <v>92</v>
      </c>
      <c r="T4435" t="s">
        <v>40</v>
      </c>
      <c r="U4435" t="s">
        <v>1412</v>
      </c>
      <c r="V4435" t="s">
        <v>728</v>
      </c>
      <c r="W4435" t="s">
        <v>117</v>
      </c>
      <c r="X4435" t="s">
        <v>179</v>
      </c>
      <c r="Y4435" t="s">
        <v>38</v>
      </c>
      <c r="Z4435" t="s">
        <v>204</v>
      </c>
      <c r="AA4435" t="s">
        <v>214</v>
      </c>
      <c r="AB4435" t="s">
        <v>952</v>
      </c>
      <c r="AC4435" t="s">
        <v>505</v>
      </c>
      <c r="AD4435" t="s">
        <v>48</v>
      </c>
    </row>
    <row r="4436" spans="1:30" x14ac:dyDescent="0.3">
      <c r="A4436" t="s">
        <v>18354</v>
      </c>
      <c r="B4436" t="s">
        <v>18355</v>
      </c>
      <c r="C4436" s="1" t="str">
        <f t="shared" si="741"/>
        <v>21:0512</v>
      </c>
      <c r="D4436" s="1" t="str">
        <f t="shared" si="745"/>
        <v>21:0085</v>
      </c>
      <c r="E4436" t="s">
        <v>18356</v>
      </c>
      <c r="F4436" t="s">
        <v>18357</v>
      </c>
      <c r="H4436">
        <v>56.766302400000001</v>
      </c>
      <c r="I4436">
        <v>-101.7218673</v>
      </c>
      <c r="J4436" s="1" t="str">
        <f t="shared" si="746"/>
        <v>NGR lake sediment grab sample</v>
      </c>
      <c r="K4436" s="1" t="str">
        <f t="shared" si="747"/>
        <v>&lt;177 micron (NGR)</v>
      </c>
      <c r="L4436">
        <v>24</v>
      </c>
      <c r="M4436" t="s">
        <v>238</v>
      </c>
      <c r="N4436">
        <v>479</v>
      </c>
      <c r="O4436" t="s">
        <v>403</v>
      </c>
      <c r="P4436" t="s">
        <v>202</v>
      </c>
      <c r="Q4436" t="s">
        <v>39</v>
      </c>
      <c r="R4436" t="s">
        <v>92</v>
      </c>
      <c r="S4436" t="s">
        <v>37</v>
      </c>
      <c r="T4436" t="s">
        <v>40</v>
      </c>
      <c r="U4436" t="s">
        <v>86</v>
      </c>
      <c r="V4436" t="s">
        <v>1642</v>
      </c>
      <c r="W4436" t="s">
        <v>40</v>
      </c>
      <c r="X4436" t="s">
        <v>43</v>
      </c>
      <c r="Y4436" t="s">
        <v>55</v>
      </c>
      <c r="Z4436" t="s">
        <v>67</v>
      </c>
      <c r="AA4436" t="s">
        <v>135</v>
      </c>
      <c r="AB4436" t="s">
        <v>1250</v>
      </c>
      <c r="AC4436" t="s">
        <v>714</v>
      </c>
      <c r="AD4436" t="s">
        <v>478</v>
      </c>
    </row>
    <row r="4437" spans="1:30" x14ac:dyDescent="0.3">
      <c r="A4437" t="s">
        <v>18358</v>
      </c>
      <c r="B4437" t="s">
        <v>18359</v>
      </c>
      <c r="C4437" s="1" t="str">
        <f t="shared" si="741"/>
        <v>21:0512</v>
      </c>
      <c r="D4437" s="1" t="str">
        <f t="shared" si="745"/>
        <v>21:0085</v>
      </c>
      <c r="E4437" t="s">
        <v>18360</v>
      </c>
      <c r="F4437" t="s">
        <v>18361</v>
      </c>
      <c r="H4437">
        <v>56.766326300000003</v>
      </c>
      <c r="I4437">
        <v>-101.6817728</v>
      </c>
      <c r="J4437" s="1" t="str">
        <f t="shared" si="746"/>
        <v>NGR lake sediment grab sample</v>
      </c>
      <c r="K4437" s="1" t="str">
        <f t="shared" si="747"/>
        <v>&lt;177 micron (NGR)</v>
      </c>
      <c r="L4437">
        <v>24</v>
      </c>
      <c r="M4437" t="s">
        <v>246</v>
      </c>
      <c r="N4437">
        <v>480</v>
      </c>
      <c r="O4437" t="s">
        <v>359</v>
      </c>
      <c r="P4437" t="s">
        <v>185</v>
      </c>
      <c r="Q4437" t="s">
        <v>39</v>
      </c>
      <c r="R4437" t="s">
        <v>153</v>
      </c>
      <c r="S4437" t="s">
        <v>37</v>
      </c>
      <c r="T4437" t="s">
        <v>40</v>
      </c>
      <c r="U4437" t="s">
        <v>107</v>
      </c>
      <c r="V4437" t="s">
        <v>444</v>
      </c>
      <c r="W4437" t="s">
        <v>117</v>
      </c>
      <c r="X4437" t="s">
        <v>179</v>
      </c>
      <c r="Y4437" t="s">
        <v>55</v>
      </c>
      <c r="Z4437" t="s">
        <v>164</v>
      </c>
      <c r="AA4437" t="s">
        <v>58</v>
      </c>
      <c r="AB4437" t="s">
        <v>2301</v>
      </c>
      <c r="AC4437" t="s">
        <v>60</v>
      </c>
      <c r="AD4437" t="s">
        <v>61</v>
      </c>
    </row>
    <row r="4438" spans="1:30" x14ac:dyDescent="0.3">
      <c r="A4438" t="s">
        <v>18362</v>
      </c>
      <c r="B4438" t="s">
        <v>18363</v>
      </c>
      <c r="C4438" s="1" t="str">
        <f t="shared" si="741"/>
        <v>21:0512</v>
      </c>
      <c r="D4438" s="1" t="str">
        <f t="shared" si="745"/>
        <v>21:0085</v>
      </c>
      <c r="E4438" t="s">
        <v>18364</v>
      </c>
      <c r="F4438" t="s">
        <v>18365</v>
      </c>
      <c r="H4438">
        <v>56.779090600000004</v>
      </c>
      <c r="I4438">
        <v>-101.62723389999999</v>
      </c>
      <c r="J4438" s="1" t="str">
        <f t="shared" si="746"/>
        <v>NGR lake sediment grab sample</v>
      </c>
      <c r="K4438" s="1" t="str">
        <f t="shared" si="747"/>
        <v>&lt;177 micron (NGR)</v>
      </c>
      <c r="L4438">
        <v>25</v>
      </c>
      <c r="M4438" t="s">
        <v>34</v>
      </c>
      <c r="N4438">
        <v>481</v>
      </c>
      <c r="O4438" t="s">
        <v>733</v>
      </c>
      <c r="P4438" t="s">
        <v>185</v>
      </c>
      <c r="Q4438" t="s">
        <v>95</v>
      </c>
      <c r="R4438" t="s">
        <v>153</v>
      </c>
      <c r="S4438" t="s">
        <v>136</v>
      </c>
      <c r="T4438" t="s">
        <v>40</v>
      </c>
      <c r="U4438" t="s">
        <v>12082</v>
      </c>
      <c r="V4438" t="s">
        <v>1610</v>
      </c>
      <c r="W4438" t="s">
        <v>40</v>
      </c>
      <c r="X4438" t="s">
        <v>43</v>
      </c>
      <c r="Y4438" t="s">
        <v>55</v>
      </c>
      <c r="Z4438" t="s">
        <v>164</v>
      </c>
      <c r="AA4438" t="s">
        <v>135</v>
      </c>
      <c r="AB4438" t="s">
        <v>1788</v>
      </c>
      <c r="AC4438" t="s">
        <v>97</v>
      </c>
      <c r="AD4438" t="s">
        <v>409</v>
      </c>
    </row>
    <row r="4439" spans="1:30" x14ac:dyDescent="0.3">
      <c r="A4439" t="s">
        <v>18366</v>
      </c>
      <c r="B4439" t="s">
        <v>18367</v>
      </c>
      <c r="C4439" s="1" t="str">
        <f t="shared" si="741"/>
        <v>21:0512</v>
      </c>
      <c r="D4439" s="1" t="str">
        <f t="shared" si="745"/>
        <v>21:0085</v>
      </c>
      <c r="E4439" t="s">
        <v>18364</v>
      </c>
      <c r="F4439" t="s">
        <v>18368</v>
      </c>
      <c r="H4439">
        <v>56.779090600000004</v>
      </c>
      <c r="I4439">
        <v>-101.62723389999999</v>
      </c>
      <c r="J4439" s="1" t="str">
        <f t="shared" si="746"/>
        <v>NGR lake sediment grab sample</v>
      </c>
      <c r="K4439" s="1" t="str">
        <f t="shared" si="747"/>
        <v>&lt;177 micron (NGR)</v>
      </c>
      <c r="L4439">
        <v>25</v>
      </c>
      <c r="M4439" t="s">
        <v>52</v>
      </c>
      <c r="N4439">
        <v>482</v>
      </c>
      <c r="O4439" t="s">
        <v>93</v>
      </c>
      <c r="P4439" t="s">
        <v>119</v>
      </c>
      <c r="Q4439" t="s">
        <v>95</v>
      </c>
      <c r="R4439" t="s">
        <v>92</v>
      </c>
      <c r="S4439" t="s">
        <v>136</v>
      </c>
      <c r="T4439" t="s">
        <v>40</v>
      </c>
      <c r="U4439" t="s">
        <v>1885</v>
      </c>
      <c r="V4439" t="s">
        <v>2195</v>
      </c>
      <c r="W4439" t="s">
        <v>40</v>
      </c>
      <c r="X4439" t="s">
        <v>43</v>
      </c>
      <c r="Y4439" t="s">
        <v>55</v>
      </c>
      <c r="Z4439" t="s">
        <v>164</v>
      </c>
      <c r="AA4439" t="s">
        <v>214</v>
      </c>
      <c r="AB4439" t="s">
        <v>1788</v>
      </c>
      <c r="AC4439" t="s">
        <v>97</v>
      </c>
      <c r="AD4439" t="s">
        <v>61</v>
      </c>
    </row>
    <row r="4440" spans="1:30" hidden="1" x14ac:dyDescent="0.3">
      <c r="A4440" t="s">
        <v>18369</v>
      </c>
      <c r="B4440" t="s">
        <v>18370</v>
      </c>
      <c r="C4440" s="1" t="str">
        <f t="shared" si="741"/>
        <v>21:0512</v>
      </c>
      <c r="D4440" s="1" t="str">
        <f>HYPERLINK("http://geochem.nrcan.gc.ca/cdogs/content/svy/svy_e.htm", "")</f>
        <v/>
      </c>
      <c r="G4440" s="1" t="str">
        <f>HYPERLINK("http://geochem.nrcan.gc.ca/cdogs/content/cr_/cr_00055_e.htm", "55")</f>
        <v>55</v>
      </c>
      <c r="J4440" t="s">
        <v>161</v>
      </c>
      <c r="K4440" t="s">
        <v>162</v>
      </c>
      <c r="L4440">
        <v>25</v>
      </c>
      <c r="M4440" t="s">
        <v>163</v>
      </c>
      <c r="N4440">
        <v>483</v>
      </c>
      <c r="O4440" t="s">
        <v>383</v>
      </c>
      <c r="P4440" t="s">
        <v>193</v>
      </c>
      <c r="Q4440" t="s">
        <v>68</v>
      </c>
      <c r="R4440" t="s">
        <v>67</v>
      </c>
      <c r="S4440" t="s">
        <v>68</v>
      </c>
      <c r="T4440" t="s">
        <v>40</v>
      </c>
      <c r="U4440" t="s">
        <v>3026</v>
      </c>
      <c r="V4440" t="s">
        <v>284</v>
      </c>
      <c r="W4440" t="s">
        <v>194</v>
      </c>
      <c r="X4440" t="s">
        <v>70</v>
      </c>
      <c r="Y4440" t="s">
        <v>136</v>
      </c>
      <c r="Z4440" t="s">
        <v>134</v>
      </c>
      <c r="AA4440" t="s">
        <v>258</v>
      </c>
      <c r="AB4440" t="s">
        <v>225</v>
      </c>
      <c r="AC4440" t="s">
        <v>3674</v>
      </c>
      <c r="AD4440" t="s">
        <v>1060</v>
      </c>
    </row>
    <row r="4441" spans="1:30" x14ac:dyDescent="0.3">
      <c r="A4441" t="s">
        <v>18371</v>
      </c>
      <c r="B4441" t="s">
        <v>18372</v>
      </c>
      <c r="C4441" s="1" t="str">
        <f t="shared" si="741"/>
        <v>21:0512</v>
      </c>
      <c r="D4441" s="1" t="str">
        <f t="shared" ref="D4441:D4470" si="748">HYPERLINK("http://geochem.nrcan.gc.ca/cdogs/content/svy/svy210085_e.htm", "21:0085")</f>
        <v>21:0085</v>
      </c>
      <c r="E4441" t="s">
        <v>18364</v>
      </c>
      <c r="F4441" t="s">
        <v>18373</v>
      </c>
      <c r="H4441">
        <v>56.779090600000004</v>
      </c>
      <c r="I4441">
        <v>-101.62723389999999</v>
      </c>
      <c r="J4441" s="1" t="str">
        <f t="shared" ref="J4441:J4470" si="749">HYPERLINK("http://geochem.nrcan.gc.ca/cdogs/content/kwd/kwd020027_e.htm", "NGR lake sediment grab sample")</f>
        <v>NGR lake sediment grab sample</v>
      </c>
      <c r="K4441" s="1" t="str">
        <f t="shared" ref="K4441:K4470" si="750">HYPERLINK("http://geochem.nrcan.gc.ca/cdogs/content/kwd/kwd080006_e.htm", "&lt;177 micron (NGR)")</f>
        <v>&lt;177 micron (NGR)</v>
      </c>
      <c r="L4441">
        <v>25</v>
      </c>
      <c r="M4441" t="s">
        <v>65</v>
      </c>
      <c r="N4441">
        <v>484</v>
      </c>
      <c r="O4441" t="s">
        <v>552</v>
      </c>
      <c r="P4441" t="s">
        <v>202</v>
      </c>
      <c r="Q4441" t="s">
        <v>95</v>
      </c>
      <c r="R4441" t="s">
        <v>153</v>
      </c>
      <c r="S4441" t="s">
        <v>68</v>
      </c>
      <c r="T4441" t="s">
        <v>40</v>
      </c>
      <c r="U4441" t="s">
        <v>3536</v>
      </c>
      <c r="V4441" t="s">
        <v>1610</v>
      </c>
      <c r="W4441" t="s">
        <v>194</v>
      </c>
      <c r="X4441" t="s">
        <v>43</v>
      </c>
      <c r="Y4441" t="s">
        <v>55</v>
      </c>
      <c r="Z4441" t="s">
        <v>164</v>
      </c>
      <c r="AA4441" t="s">
        <v>135</v>
      </c>
      <c r="AB4441" t="s">
        <v>5627</v>
      </c>
      <c r="AC4441" t="s">
        <v>596</v>
      </c>
      <c r="AD4441" t="s">
        <v>241</v>
      </c>
    </row>
    <row r="4442" spans="1:30" x14ac:dyDescent="0.3">
      <c r="A4442" t="s">
        <v>18374</v>
      </c>
      <c r="B4442" t="s">
        <v>18375</v>
      </c>
      <c r="C4442" s="1" t="str">
        <f t="shared" si="741"/>
        <v>21:0512</v>
      </c>
      <c r="D4442" s="1" t="str">
        <f t="shared" si="748"/>
        <v>21:0085</v>
      </c>
      <c r="E4442" t="s">
        <v>18376</v>
      </c>
      <c r="F4442" t="s">
        <v>18377</v>
      </c>
      <c r="H4442">
        <v>56.776278900000001</v>
      </c>
      <c r="I4442">
        <v>-101.5897956</v>
      </c>
      <c r="J4442" s="1" t="str">
        <f t="shared" si="749"/>
        <v>NGR lake sediment grab sample</v>
      </c>
      <c r="K4442" s="1" t="str">
        <f t="shared" si="750"/>
        <v>&lt;177 micron (NGR)</v>
      </c>
      <c r="L4442">
        <v>25</v>
      </c>
      <c r="M4442" t="s">
        <v>76</v>
      </c>
      <c r="N4442">
        <v>485</v>
      </c>
      <c r="O4442" t="s">
        <v>69</v>
      </c>
      <c r="P4442" t="s">
        <v>79</v>
      </c>
      <c r="Q4442" t="s">
        <v>95</v>
      </c>
      <c r="R4442" t="s">
        <v>153</v>
      </c>
      <c r="S4442" t="s">
        <v>68</v>
      </c>
      <c r="T4442" t="s">
        <v>40</v>
      </c>
      <c r="U4442" t="s">
        <v>2163</v>
      </c>
      <c r="V4442" t="s">
        <v>3340</v>
      </c>
      <c r="W4442" t="s">
        <v>194</v>
      </c>
      <c r="X4442" t="s">
        <v>43</v>
      </c>
      <c r="Y4442" t="s">
        <v>55</v>
      </c>
      <c r="Z4442" t="s">
        <v>164</v>
      </c>
      <c r="AA4442" t="s">
        <v>204</v>
      </c>
      <c r="AB4442" t="s">
        <v>5627</v>
      </c>
      <c r="AC4442" t="s">
        <v>167</v>
      </c>
      <c r="AD4442" t="s">
        <v>409</v>
      </c>
    </row>
    <row r="4443" spans="1:30" x14ac:dyDescent="0.3">
      <c r="A4443" t="s">
        <v>18378</v>
      </c>
      <c r="B4443" t="s">
        <v>18379</v>
      </c>
      <c r="C4443" s="1" t="str">
        <f t="shared" si="741"/>
        <v>21:0512</v>
      </c>
      <c r="D4443" s="1" t="str">
        <f t="shared" si="748"/>
        <v>21:0085</v>
      </c>
      <c r="E4443" t="s">
        <v>18380</v>
      </c>
      <c r="F4443" t="s">
        <v>18381</v>
      </c>
      <c r="H4443">
        <v>56.771338499999999</v>
      </c>
      <c r="I4443">
        <v>-101.5248196</v>
      </c>
      <c r="J4443" s="1" t="str">
        <f t="shared" si="749"/>
        <v>NGR lake sediment grab sample</v>
      </c>
      <c r="K4443" s="1" t="str">
        <f t="shared" si="750"/>
        <v>&lt;177 micron (NGR)</v>
      </c>
      <c r="L4443">
        <v>25</v>
      </c>
      <c r="M4443" t="s">
        <v>91</v>
      </c>
      <c r="N4443">
        <v>486</v>
      </c>
      <c r="O4443" t="s">
        <v>222</v>
      </c>
      <c r="P4443" t="s">
        <v>130</v>
      </c>
      <c r="Q4443" t="s">
        <v>39</v>
      </c>
      <c r="R4443" t="s">
        <v>92</v>
      </c>
      <c r="S4443" t="s">
        <v>37</v>
      </c>
      <c r="T4443" t="s">
        <v>194</v>
      </c>
      <c r="U4443" t="s">
        <v>11180</v>
      </c>
      <c r="V4443" t="s">
        <v>121</v>
      </c>
      <c r="W4443" t="s">
        <v>40</v>
      </c>
      <c r="X4443" t="s">
        <v>179</v>
      </c>
      <c r="Y4443" t="s">
        <v>55</v>
      </c>
      <c r="Z4443" t="s">
        <v>134</v>
      </c>
      <c r="AA4443" t="s">
        <v>58</v>
      </c>
      <c r="AB4443" t="s">
        <v>397</v>
      </c>
      <c r="AC4443" t="s">
        <v>106</v>
      </c>
      <c r="AD4443" t="s">
        <v>409</v>
      </c>
    </row>
    <row r="4444" spans="1:30" x14ac:dyDescent="0.3">
      <c r="A4444" t="s">
        <v>18382</v>
      </c>
      <c r="B4444" t="s">
        <v>18383</v>
      </c>
      <c r="C4444" s="1" t="str">
        <f t="shared" si="741"/>
        <v>21:0512</v>
      </c>
      <c r="D4444" s="1" t="str">
        <f t="shared" si="748"/>
        <v>21:0085</v>
      </c>
      <c r="E4444" t="s">
        <v>18384</v>
      </c>
      <c r="F4444" t="s">
        <v>18385</v>
      </c>
      <c r="H4444">
        <v>56.7706005</v>
      </c>
      <c r="I4444">
        <v>-101.5070609</v>
      </c>
      <c r="J4444" s="1" t="str">
        <f t="shared" si="749"/>
        <v>NGR lake sediment grab sample</v>
      </c>
      <c r="K4444" s="1" t="str">
        <f t="shared" si="750"/>
        <v>&lt;177 micron (NGR)</v>
      </c>
      <c r="L4444">
        <v>25</v>
      </c>
      <c r="M4444" t="s">
        <v>102</v>
      </c>
      <c r="N4444">
        <v>487</v>
      </c>
      <c r="O4444" t="s">
        <v>1241</v>
      </c>
      <c r="P4444" t="s">
        <v>145</v>
      </c>
      <c r="Q4444" t="s">
        <v>95</v>
      </c>
      <c r="R4444" t="s">
        <v>185</v>
      </c>
      <c r="S4444" t="s">
        <v>92</v>
      </c>
      <c r="T4444" t="s">
        <v>40</v>
      </c>
      <c r="U4444" t="s">
        <v>1059</v>
      </c>
      <c r="V4444" t="s">
        <v>444</v>
      </c>
      <c r="W4444" t="s">
        <v>117</v>
      </c>
      <c r="X4444" t="s">
        <v>43</v>
      </c>
      <c r="Y4444" t="s">
        <v>55</v>
      </c>
      <c r="Z4444" t="s">
        <v>134</v>
      </c>
      <c r="AA4444" t="s">
        <v>58</v>
      </c>
      <c r="AB4444" t="s">
        <v>135</v>
      </c>
      <c r="AC4444" t="s">
        <v>70</v>
      </c>
      <c r="AD4444" t="s">
        <v>196</v>
      </c>
    </row>
    <row r="4445" spans="1:30" x14ac:dyDescent="0.3">
      <c r="A4445" t="s">
        <v>18386</v>
      </c>
      <c r="B4445" t="s">
        <v>18387</v>
      </c>
      <c r="C4445" s="1" t="str">
        <f t="shared" si="741"/>
        <v>21:0512</v>
      </c>
      <c r="D4445" s="1" t="str">
        <f t="shared" si="748"/>
        <v>21:0085</v>
      </c>
      <c r="E4445" t="s">
        <v>18388</v>
      </c>
      <c r="F4445" t="s">
        <v>18389</v>
      </c>
      <c r="H4445">
        <v>56.769697299999997</v>
      </c>
      <c r="I4445">
        <v>-101.4516991</v>
      </c>
      <c r="J4445" s="1" t="str">
        <f t="shared" si="749"/>
        <v>NGR lake sediment grab sample</v>
      </c>
      <c r="K4445" s="1" t="str">
        <f t="shared" si="750"/>
        <v>&lt;177 micron (NGR)</v>
      </c>
      <c r="L4445">
        <v>25</v>
      </c>
      <c r="M4445" t="s">
        <v>113</v>
      </c>
      <c r="N4445">
        <v>488</v>
      </c>
      <c r="O4445" t="s">
        <v>135</v>
      </c>
      <c r="P4445" t="s">
        <v>202</v>
      </c>
      <c r="Q4445" t="s">
        <v>95</v>
      </c>
      <c r="R4445" t="s">
        <v>202</v>
      </c>
      <c r="S4445" t="s">
        <v>55</v>
      </c>
      <c r="T4445" t="s">
        <v>40</v>
      </c>
      <c r="U4445" t="s">
        <v>2944</v>
      </c>
      <c r="V4445" t="s">
        <v>1598</v>
      </c>
      <c r="W4445" t="s">
        <v>194</v>
      </c>
      <c r="X4445" t="s">
        <v>179</v>
      </c>
      <c r="Y4445" t="s">
        <v>95</v>
      </c>
      <c r="Z4445" t="s">
        <v>67</v>
      </c>
      <c r="AA4445" t="s">
        <v>258</v>
      </c>
      <c r="AB4445" t="s">
        <v>8073</v>
      </c>
      <c r="AC4445" t="s">
        <v>179</v>
      </c>
      <c r="AD4445" t="s">
        <v>258</v>
      </c>
    </row>
    <row r="4446" spans="1:30" x14ac:dyDescent="0.3">
      <c r="A4446" t="s">
        <v>18390</v>
      </c>
      <c r="B4446" t="s">
        <v>18391</v>
      </c>
      <c r="C4446" s="1" t="str">
        <f t="shared" si="741"/>
        <v>21:0512</v>
      </c>
      <c r="D4446" s="1" t="str">
        <f t="shared" si="748"/>
        <v>21:0085</v>
      </c>
      <c r="E4446" t="s">
        <v>18392</v>
      </c>
      <c r="F4446" t="s">
        <v>18393</v>
      </c>
      <c r="H4446">
        <v>56.767981599999999</v>
      </c>
      <c r="I4446">
        <v>-101.41481450000001</v>
      </c>
      <c r="J4446" s="1" t="str">
        <f t="shared" si="749"/>
        <v>NGR lake sediment grab sample</v>
      </c>
      <c r="K4446" s="1" t="str">
        <f t="shared" si="750"/>
        <v>&lt;177 micron (NGR)</v>
      </c>
      <c r="L4446">
        <v>25</v>
      </c>
      <c r="M4446" t="s">
        <v>127</v>
      </c>
      <c r="N4446">
        <v>489</v>
      </c>
      <c r="O4446" t="s">
        <v>414</v>
      </c>
      <c r="P4446" t="s">
        <v>193</v>
      </c>
      <c r="Q4446" t="s">
        <v>37</v>
      </c>
      <c r="R4446" t="s">
        <v>119</v>
      </c>
      <c r="S4446" t="s">
        <v>136</v>
      </c>
      <c r="T4446" t="s">
        <v>40</v>
      </c>
      <c r="U4446" t="s">
        <v>132</v>
      </c>
      <c r="V4446" t="s">
        <v>518</v>
      </c>
      <c r="W4446" t="s">
        <v>194</v>
      </c>
      <c r="X4446" t="s">
        <v>179</v>
      </c>
      <c r="Y4446" t="s">
        <v>39</v>
      </c>
      <c r="Z4446" t="s">
        <v>134</v>
      </c>
      <c r="AA4446" t="s">
        <v>58</v>
      </c>
      <c r="AB4446" t="s">
        <v>270</v>
      </c>
      <c r="AC4446" t="s">
        <v>57</v>
      </c>
      <c r="AD4446" t="s">
        <v>258</v>
      </c>
    </row>
    <row r="4447" spans="1:30" x14ac:dyDescent="0.3">
      <c r="A4447" t="s">
        <v>18394</v>
      </c>
      <c r="B4447" t="s">
        <v>18395</v>
      </c>
      <c r="C4447" s="1" t="str">
        <f t="shared" si="741"/>
        <v>21:0512</v>
      </c>
      <c r="D4447" s="1" t="str">
        <f t="shared" si="748"/>
        <v>21:0085</v>
      </c>
      <c r="E4447" t="s">
        <v>18396</v>
      </c>
      <c r="F4447" t="s">
        <v>18397</v>
      </c>
      <c r="H4447">
        <v>56.782263200000003</v>
      </c>
      <c r="I4447">
        <v>-101.36787940000001</v>
      </c>
      <c r="J4447" s="1" t="str">
        <f t="shared" si="749"/>
        <v>NGR lake sediment grab sample</v>
      </c>
      <c r="K4447" s="1" t="str">
        <f t="shared" si="750"/>
        <v>&lt;177 micron (NGR)</v>
      </c>
      <c r="L4447">
        <v>25</v>
      </c>
      <c r="M4447" t="s">
        <v>142</v>
      </c>
      <c r="N4447">
        <v>490</v>
      </c>
      <c r="O4447" t="s">
        <v>726</v>
      </c>
      <c r="P4447" t="s">
        <v>176</v>
      </c>
      <c r="Q4447" t="s">
        <v>136</v>
      </c>
      <c r="R4447" t="s">
        <v>79</v>
      </c>
      <c r="S4447" t="s">
        <v>37</v>
      </c>
      <c r="T4447" t="s">
        <v>194</v>
      </c>
      <c r="U4447" t="s">
        <v>45</v>
      </c>
      <c r="V4447" t="s">
        <v>649</v>
      </c>
      <c r="W4447" t="s">
        <v>248</v>
      </c>
      <c r="X4447" t="s">
        <v>43</v>
      </c>
      <c r="Y4447" t="s">
        <v>55</v>
      </c>
      <c r="Z4447" t="s">
        <v>185</v>
      </c>
      <c r="AA4447" t="s">
        <v>204</v>
      </c>
      <c r="AB4447" t="s">
        <v>18398</v>
      </c>
      <c r="AC4447" t="s">
        <v>505</v>
      </c>
      <c r="AD4447" t="s">
        <v>258</v>
      </c>
    </row>
    <row r="4448" spans="1:30" x14ac:dyDescent="0.3">
      <c r="A4448" t="s">
        <v>18399</v>
      </c>
      <c r="B4448" t="s">
        <v>18400</v>
      </c>
      <c r="C4448" s="1" t="str">
        <f t="shared" si="741"/>
        <v>21:0512</v>
      </c>
      <c r="D4448" s="1" t="str">
        <f t="shared" si="748"/>
        <v>21:0085</v>
      </c>
      <c r="E4448" t="s">
        <v>18401</v>
      </c>
      <c r="F4448" t="s">
        <v>18402</v>
      </c>
      <c r="H4448">
        <v>56.766689800000002</v>
      </c>
      <c r="I4448">
        <v>-101.33494020000001</v>
      </c>
      <c r="J4448" s="1" t="str">
        <f t="shared" si="749"/>
        <v>NGR lake sediment grab sample</v>
      </c>
      <c r="K4448" s="1" t="str">
        <f t="shared" si="750"/>
        <v>&lt;177 micron (NGR)</v>
      </c>
      <c r="L4448">
        <v>25</v>
      </c>
      <c r="M4448" t="s">
        <v>150</v>
      </c>
      <c r="N4448">
        <v>491</v>
      </c>
      <c r="O4448" t="s">
        <v>2422</v>
      </c>
      <c r="P4448" t="s">
        <v>119</v>
      </c>
      <c r="Q4448" t="s">
        <v>95</v>
      </c>
      <c r="R4448" t="s">
        <v>202</v>
      </c>
      <c r="S4448" t="s">
        <v>193</v>
      </c>
      <c r="T4448" t="s">
        <v>40</v>
      </c>
      <c r="U4448" t="s">
        <v>18403</v>
      </c>
      <c r="V4448" t="s">
        <v>68</v>
      </c>
      <c r="W4448" t="s">
        <v>194</v>
      </c>
      <c r="X4448" t="s">
        <v>179</v>
      </c>
      <c r="Y4448" t="s">
        <v>39</v>
      </c>
      <c r="Z4448" t="s">
        <v>2369</v>
      </c>
      <c r="AA4448" t="s">
        <v>258</v>
      </c>
      <c r="AB4448" t="s">
        <v>423</v>
      </c>
      <c r="AC4448" t="s">
        <v>60</v>
      </c>
      <c r="AD4448" t="s">
        <v>58</v>
      </c>
    </row>
    <row r="4449" spans="1:30" x14ac:dyDescent="0.3">
      <c r="A4449" t="s">
        <v>18404</v>
      </c>
      <c r="B4449" t="s">
        <v>18405</v>
      </c>
      <c r="C4449" s="1" t="str">
        <f t="shared" si="741"/>
        <v>21:0512</v>
      </c>
      <c r="D4449" s="1" t="str">
        <f t="shared" si="748"/>
        <v>21:0085</v>
      </c>
      <c r="E4449" t="s">
        <v>18406</v>
      </c>
      <c r="F4449" t="s">
        <v>18407</v>
      </c>
      <c r="H4449">
        <v>56.790323600000001</v>
      </c>
      <c r="I4449">
        <v>-101.27472590000001</v>
      </c>
      <c r="J4449" s="1" t="str">
        <f t="shared" si="749"/>
        <v>NGR lake sediment grab sample</v>
      </c>
      <c r="K4449" s="1" t="str">
        <f t="shared" si="750"/>
        <v>&lt;177 micron (NGR)</v>
      </c>
      <c r="L4449">
        <v>25</v>
      </c>
      <c r="M4449" t="s">
        <v>175</v>
      </c>
      <c r="N4449">
        <v>492</v>
      </c>
      <c r="O4449" t="s">
        <v>69</v>
      </c>
      <c r="P4449" t="s">
        <v>37</v>
      </c>
      <c r="Q4449" t="s">
        <v>39</v>
      </c>
      <c r="R4449" t="s">
        <v>38</v>
      </c>
      <c r="S4449" t="s">
        <v>37</v>
      </c>
      <c r="T4449" t="s">
        <v>40</v>
      </c>
      <c r="U4449" t="s">
        <v>3536</v>
      </c>
      <c r="V4449" t="s">
        <v>974</v>
      </c>
      <c r="W4449" t="s">
        <v>194</v>
      </c>
      <c r="X4449" t="s">
        <v>179</v>
      </c>
      <c r="Y4449" t="s">
        <v>39</v>
      </c>
      <c r="Z4449" t="s">
        <v>153</v>
      </c>
      <c r="AA4449" t="s">
        <v>214</v>
      </c>
      <c r="AB4449" t="s">
        <v>2330</v>
      </c>
      <c r="AC4449" t="s">
        <v>144</v>
      </c>
      <c r="AD4449" t="s">
        <v>214</v>
      </c>
    </row>
    <row r="4450" spans="1:30" x14ac:dyDescent="0.3">
      <c r="A4450" t="s">
        <v>18408</v>
      </c>
      <c r="B4450" t="s">
        <v>18409</v>
      </c>
      <c r="C4450" s="1" t="str">
        <f t="shared" si="741"/>
        <v>21:0512</v>
      </c>
      <c r="D4450" s="1" t="str">
        <f t="shared" si="748"/>
        <v>21:0085</v>
      </c>
      <c r="E4450" t="s">
        <v>18410</v>
      </c>
      <c r="F4450" t="s">
        <v>18411</v>
      </c>
      <c r="H4450">
        <v>56.767204300000003</v>
      </c>
      <c r="I4450">
        <v>-101.1856149</v>
      </c>
      <c r="J4450" s="1" t="str">
        <f t="shared" si="749"/>
        <v>NGR lake sediment grab sample</v>
      </c>
      <c r="K4450" s="1" t="str">
        <f t="shared" si="750"/>
        <v>&lt;177 micron (NGR)</v>
      </c>
      <c r="L4450">
        <v>25</v>
      </c>
      <c r="M4450" t="s">
        <v>184</v>
      </c>
      <c r="N4450">
        <v>493</v>
      </c>
      <c r="O4450" t="s">
        <v>576</v>
      </c>
      <c r="P4450" t="s">
        <v>131</v>
      </c>
      <c r="Q4450" t="s">
        <v>39</v>
      </c>
      <c r="R4450" t="s">
        <v>153</v>
      </c>
      <c r="S4450" t="s">
        <v>37</v>
      </c>
      <c r="T4450" t="s">
        <v>40</v>
      </c>
      <c r="U4450" t="s">
        <v>957</v>
      </c>
      <c r="V4450" t="s">
        <v>106</v>
      </c>
      <c r="W4450" t="s">
        <v>40</v>
      </c>
      <c r="X4450" t="s">
        <v>740</v>
      </c>
      <c r="Y4450" t="s">
        <v>95</v>
      </c>
      <c r="Z4450" t="s">
        <v>67</v>
      </c>
      <c r="AA4450" t="s">
        <v>204</v>
      </c>
      <c r="AB4450" t="s">
        <v>96</v>
      </c>
      <c r="AC4450" t="s">
        <v>39</v>
      </c>
      <c r="AD4450" t="s">
        <v>48</v>
      </c>
    </row>
    <row r="4451" spans="1:30" x14ac:dyDescent="0.3">
      <c r="A4451" t="s">
        <v>18412</v>
      </c>
      <c r="B4451" t="s">
        <v>18413</v>
      </c>
      <c r="C4451" s="1" t="str">
        <f t="shared" si="741"/>
        <v>21:0512</v>
      </c>
      <c r="D4451" s="1" t="str">
        <f t="shared" si="748"/>
        <v>21:0085</v>
      </c>
      <c r="E4451" t="s">
        <v>18414</v>
      </c>
      <c r="F4451" t="s">
        <v>18415</v>
      </c>
      <c r="H4451">
        <v>56.778878599999999</v>
      </c>
      <c r="I4451">
        <v>-101.15458649999999</v>
      </c>
      <c r="J4451" s="1" t="str">
        <f t="shared" si="749"/>
        <v>NGR lake sediment grab sample</v>
      </c>
      <c r="K4451" s="1" t="str">
        <f t="shared" si="750"/>
        <v>&lt;177 micron (NGR)</v>
      </c>
      <c r="L4451">
        <v>25</v>
      </c>
      <c r="M4451" t="s">
        <v>191</v>
      </c>
      <c r="N4451">
        <v>494</v>
      </c>
      <c r="O4451" t="s">
        <v>283</v>
      </c>
      <c r="P4451" t="s">
        <v>185</v>
      </c>
      <c r="Q4451" t="s">
        <v>55</v>
      </c>
      <c r="R4451" t="s">
        <v>54</v>
      </c>
      <c r="S4451" t="s">
        <v>131</v>
      </c>
      <c r="T4451" t="s">
        <v>40</v>
      </c>
      <c r="U4451" t="s">
        <v>6312</v>
      </c>
      <c r="V4451" t="s">
        <v>1027</v>
      </c>
      <c r="W4451" t="s">
        <v>117</v>
      </c>
      <c r="X4451" t="s">
        <v>179</v>
      </c>
      <c r="Y4451" t="s">
        <v>39</v>
      </c>
      <c r="Z4451" t="s">
        <v>67</v>
      </c>
      <c r="AA4451" t="s">
        <v>204</v>
      </c>
      <c r="AB4451" t="s">
        <v>11825</v>
      </c>
      <c r="AC4451" t="s">
        <v>39</v>
      </c>
      <c r="AD4451" t="s">
        <v>115</v>
      </c>
    </row>
    <row r="4452" spans="1:30" x14ac:dyDescent="0.3">
      <c r="A4452" t="s">
        <v>18416</v>
      </c>
      <c r="B4452" t="s">
        <v>18417</v>
      </c>
      <c r="C4452" s="1" t="str">
        <f t="shared" si="741"/>
        <v>21:0512</v>
      </c>
      <c r="D4452" s="1" t="str">
        <f t="shared" si="748"/>
        <v>21:0085</v>
      </c>
      <c r="E4452" t="s">
        <v>18418</v>
      </c>
      <c r="F4452" t="s">
        <v>18419</v>
      </c>
      <c r="H4452">
        <v>56.783005099999997</v>
      </c>
      <c r="I4452">
        <v>-101.1140595</v>
      </c>
      <c r="J4452" s="1" t="str">
        <f t="shared" si="749"/>
        <v>NGR lake sediment grab sample</v>
      </c>
      <c r="K4452" s="1" t="str">
        <f t="shared" si="750"/>
        <v>&lt;177 micron (NGR)</v>
      </c>
      <c r="L4452">
        <v>25</v>
      </c>
      <c r="M4452" t="s">
        <v>201</v>
      </c>
      <c r="N4452">
        <v>495</v>
      </c>
      <c r="O4452" t="s">
        <v>1241</v>
      </c>
      <c r="P4452" t="s">
        <v>185</v>
      </c>
      <c r="Q4452" t="s">
        <v>37</v>
      </c>
      <c r="R4452" t="s">
        <v>185</v>
      </c>
      <c r="S4452" t="s">
        <v>68</v>
      </c>
      <c r="T4452" t="s">
        <v>40</v>
      </c>
      <c r="U4452" t="s">
        <v>6807</v>
      </c>
      <c r="V4452" t="s">
        <v>351</v>
      </c>
      <c r="W4452" t="s">
        <v>40</v>
      </c>
      <c r="X4452" t="s">
        <v>70</v>
      </c>
      <c r="Y4452" t="s">
        <v>95</v>
      </c>
      <c r="Z4452" t="s">
        <v>164</v>
      </c>
      <c r="AA4452" t="s">
        <v>135</v>
      </c>
      <c r="AB4452" t="s">
        <v>472</v>
      </c>
      <c r="AC4452" t="s">
        <v>97</v>
      </c>
      <c r="AD4452" t="s">
        <v>409</v>
      </c>
    </row>
    <row r="4453" spans="1:30" x14ac:dyDescent="0.3">
      <c r="A4453" t="s">
        <v>18420</v>
      </c>
      <c r="B4453" t="s">
        <v>18421</v>
      </c>
      <c r="C4453" s="1" t="str">
        <f t="shared" si="741"/>
        <v>21:0512</v>
      </c>
      <c r="D4453" s="1" t="str">
        <f t="shared" si="748"/>
        <v>21:0085</v>
      </c>
      <c r="E4453" t="s">
        <v>18422</v>
      </c>
      <c r="F4453" t="s">
        <v>18423</v>
      </c>
      <c r="H4453">
        <v>56.842795700000003</v>
      </c>
      <c r="I4453">
        <v>-101.05946659999999</v>
      </c>
      <c r="J4453" s="1" t="str">
        <f t="shared" si="749"/>
        <v>NGR lake sediment grab sample</v>
      </c>
      <c r="K4453" s="1" t="str">
        <f t="shared" si="750"/>
        <v>&lt;177 micron (NGR)</v>
      </c>
      <c r="L4453">
        <v>25</v>
      </c>
      <c r="M4453" t="s">
        <v>210</v>
      </c>
      <c r="N4453">
        <v>496</v>
      </c>
      <c r="O4453" t="s">
        <v>257</v>
      </c>
      <c r="P4453" t="s">
        <v>232</v>
      </c>
      <c r="Q4453" t="s">
        <v>37</v>
      </c>
      <c r="R4453" t="s">
        <v>134</v>
      </c>
      <c r="S4453" t="s">
        <v>202</v>
      </c>
      <c r="T4453" t="s">
        <v>40</v>
      </c>
      <c r="U4453" t="s">
        <v>18424</v>
      </c>
      <c r="V4453" t="s">
        <v>596</v>
      </c>
      <c r="W4453" t="s">
        <v>194</v>
      </c>
      <c r="X4453" t="s">
        <v>39</v>
      </c>
      <c r="Y4453" t="s">
        <v>95</v>
      </c>
      <c r="Z4453" t="s">
        <v>134</v>
      </c>
      <c r="AA4453" t="s">
        <v>135</v>
      </c>
      <c r="AB4453" t="s">
        <v>582</v>
      </c>
      <c r="AC4453" t="s">
        <v>293</v>
      </c>
      <c r="AD4453" t="s">
        <v>449</v>
      </c>
    </row>
    <row r="4454" spans="1:30" x14ac:dyDescent="0.3">
      <c r="A4454" t="s">
        <v>18425</v>
      </c>
      <c r="B4454" t="s">
        <v>18426</v>
      </c>
      <c r="C4454" s="1" t="str">
        <f t="shared" si="741"/>
        <v>21:0512</v>
      </c>
      <c r="D4454" s="1" t="str">
        <f t="shared" si="748"/>
        <v>21:0085</v>
      </c>
      <c r="E4454" t="s">
        <v>18427</v>
      </c>
      <c r="F4454" t="s">
        <v>18428</v>
      </c>
      <c r="H4454">
        <v>56.754369699999998</v>
      </c>
      <c r="I4454">
        <v>-101.1656479</v>
      </c>
      <c r="J4454" s="1" t="str">
        <f t="shared" si="749"/>
        <v>NGR lake sediment grab sample</v>
      </c>
      <c r="K4454" s="1" t="str">
        <f t="shared" si="750"/>
        <v>&lt;177 micron (NGR)</v>
      </c>
      <c r="L4454">
        <v>25</v>
      </c>
      <c r="M4454" t="s">
        <v>221</v>
      </c>
      <c r="N4454">
        <v>497</v>
      </c>
      <c r="O4454" t="s">
        <v>304</v>
      </c>
      <c r="P4454" t="s">
        <v>165</v>
      </c>
      <c r="Q4454" t="s">
        <v>55</v>
      </c>
      <c r="R4454" t="s">
        <v>92</v>
      </c>
      <c r="S4454" t="s">
        <v>37</v>
      </c>
      <c r="T4454" t="s">
        <v>40</v>
      </c>
      <c r="U4454" t="s">
        <v>14360</v>
      </c>
      <c r="V4454" t="s">
        <v>390</v>
      </c>
      <c r="W4454" t="s">
        <v>649</v>
      </c>
      <c r="X4454" t="s">
        <v>70</v>
      </c>
      <c r="Y4454" t="s">
        <v>95</v>
      </c>
      <c r="Z4454" t="s">
        <v>153</v>
      </c>
      <c r="AA4454" t="s">
        <v>258</v>
      </c>
      <c r="AB4454" t="s">
        <v>283</v>
      </c>
      <c r="AC4454" t="s">
        <v>239</v>
      </c>
      <c r="AD4454" t="s">
        <v>45</v>
      </c>
    </row>
    <row r="4455" spans="1:30" x14ac:dyDescent="0.3">
      <c r="A4455" t="s">
        <v>18429</v>
      </c>
      <c r="B4455" t="s">
        <v>18430</v>
      </c>
      <c r="C4455" s="1" t="str">
        <f t="shared" si="741"/>
        <v>21:0512</v>
      </c>
      <c r="D4455" s="1" t="str">
        <f t="shared" si="748"/>
        <v>21:0085</v>
      </c>
      <c r="E4455" t="s">
        <v>18431</v>
      </c>
      <c r="F4455" t="s">
        <v>18432</v>
      </c>
      <c r="H4455">
        <v>56.750628399999997</v>
      </c>
      <c r="I4455">
        <v>-101.2047712</v>
      </c>
      <c r="J4455" s="1" t="str">
        <f t="shared" si="749"/>
        <v>NGR lake sediment grab sample</v>
      </c>
      <c r="K4455" s="1" t="str">
        <f t="shared" si="750"/>
        <v>&lt;177 micron (NGR)</v>
      </c>
      <c r="L4455">
        <v>25</v>
      </c>
      <c r="M4455" t="s">
        <v>230</v>
      </c>
      <c r="N4455">
        <v>498</v>
      </c>
      <c r="O4455" t="s">
        <v>204</v>
      </c>
      <c r="P4455" t="s">
        <v>232</v>
      </c>
      <c r="Q4455" t="s">
        <v>136</v>
      </c>
      <c r="R4455" t="s">
        <v>202</v>
      </c>
      <c r="S4455" t="s">
        <v>37</v>
      </c>
      <c r="T4455" t="s">
        <v>40</v>
      </c>
      <c r="U4455" t="s">
        <v>3679</v>
      </c>
      <c r="V4455" t="s">
        <v>271</v>
      </c>
      <c r="W4455" t="s">
        <v>40</v>
      </c>
      <c r="X4455" t="s">
        <v>1458</v>
      </c>
      <c r="Y4455" t="s">
        <v>39</v>
      </c>
      <c r="Z4455" t="s">
        <v>185</v>
      </c>
      <c r="AA4455" t="s">
        <v>135</v>
      </c>
      <c r="AB4455" t="s">
        <v>1290</v>
      </c>
      <c r="AC4455" t="s">
        <v>55</v>
      </c>
      <c r="AD4455" t="s">
        <v>314</v>
      </c>
    </row>
    <row r="4456" spans="1:30" x14ac:dyDescent="0.3">
      <c r="A4456" t="s">
        <v>18433</v>
      </c>
      <c r="B4456" t="s">
        <v>18434</v>
      </c>
      <c r="C4456" s="1" t="str">
        <f t="shared" si="741"/>
        <v>21:0512</v>
      </c>
      <c r="D4456" s="1" t="str">
        <f t="shared" si="748"/>
        <v>21:0085</v>
      </c>
      <c r="E4456" t="s">
        <v>18435</v>
      </c>
      <c r="F4456" t="s">
        <v>18436</v>
      </c>
      <c r="H4456">
        <v>56.7431792</v>
      </c>
      <c r="I4456">
        <v>-101.22696860000001</v>
      </c>
      <c r="J4456" s="1" t="str">
        <f t="shared" si="749"/>
        <v>NGR lake sediment grab sample</v>
      </c>
      <c r="K4456" s="1" t="str">
        <f t="shared" si="750"/>
        <v>&lt;177 micron (NGR)</v>
      </c>
      <c r="L4456">
        <v>25</v>
      </c>
      <c r="M4456" t="s">
        <v>238</v>
      </c>
      <c r="N4456">
        <v>499</v>
      </c>
      <c r="O4456" t="s">
        <v>214</v>
      </c>
      <c r="P4456" t="s">
        <v>247</v>
      </c>
      <c r="Q4456" t="s">
        <v>95</v>
      </c>
      <c r="R4456" t="s">
        <v>185</v>
      </c>
      <c r="S4456" t="s">
        <v>68</v>
      </c>
      <c r="T4456" t="s">
        <v>40</v>
      </c>
      <c r="U4456" t="s">
        <v>5838</v>
      </c>
      <c r="V4456" t="s">
        <v>193</v>
      </c>
      <c r="W4456" t="s">
        <v>40</v>
      </c>
      <c r="X4456" t="s">
        <v>307</v>
      </c>
      <c r="Y4456" t="s">
        <v>39</v>
      </c>
      <c r="Z4456" t="s">
        <v>204</v>
      </c>
      <c r="AA4456" t="s">
        <v>58</v>
      </c>
      <c r="AB4456" t="s">
        <v>263</v>
      </c>
      <c r="AC4456" t="s">
        <v>213</v>
      </c>
      <c r="AD4456" t="s">
        <v>258</v>
      </c>
    </row>
    <row r="4457" spans="1:30" x14ac:dyDescent="0.3">
      <c r="A4457" t="s">
        <v>18437</v>
      </c>
      <c r="B4457" t="s">
        <v>18438</v>
      </c>
      <c r="C4457" s="1" t="str">
        <f t="shared" si="741"/>
        <v>21:0512</v>
      </c>
      <c r="D4457" s="1" t="str">
        <f t="shared" si="748"/>
        <v>21:0085</v>
      </c>
      <c r="E4457" t="s">
        <v>18439</v>
      </c>
      <c r="F4457" t="s">
        <v>18440</v>
      </c>
      <c r="H4457">
        <v>56.743136200000002</v>
      </c>
      <c r="I4457">
        <v>-101.2563377</v>
      </c>
      <c r="J4457" s="1" t="str">
        <f t="shared" si="749"/>
        <v>NGR lake sediment grab sample</v>
      </c>
      <c r="K4457" s="1" t="str">
        <f t="shared" si="750"/>
        <v>&lt;177 micron (NGR)</v>
      </c>
      <c r="L4457">
        <v>25</v>
      </c>
      <c r="M4457" t="s">
        <v>246</v>
      </c>
      <c r="N4457">
        <v>500</v>
      </c>
      <c r="O4457" t="s">
        <v>143</v>
      </c>
      <c r="P4457" t="s">
        <v>119</v>
      </c>
      <c r="Q4457" t="s">
        <v>39</v>
      </c>
      <c r="R4457" t="s">
        <v>153</v>
      </c>
      <c r="S4457" t="s">
        <v>38</v>
      </c>
      <c r="T4457" t="s">
        <v>40</v>
      </c>
      <c r="U4457" t="s">
        <v>4735</v>
      </c>
      <c r="V4457" t="s">
        <v>213</v>
      </c>
      <c r="W4457" t="s">
        <v>40</v>
      </c>
      <c r="X4457" t="s">
        <v>38</v>
      </c>
      <c r="Y4457" t="s">
        <v>37</v>
      </c>
      <c r="Z4457" t="s">
        <v>67</v>
      </c>
      <c r="AA4457" t="s">
        <v>135</v>
      </c>
      <c r="AB4457" t="s">
        <v>249</v>
      </c>
      <c r="AC4457" t="s">
        <v>97</v>
      </c>
      <c r="AD4457" t="s">
        <v>115</v>
      </c>
    </row>
    <row r="4458" spans="1:30" x14ac:dyDescent="0.3">
      <c r="A4458" t="s">
        <v>18441</v>
      </c>
      <c r="B4458" t="s">
        <v>18442</v>
      </c>
      <c r="C4458" s="1" t="str">
        <f t="shared" si="741"/>
        <v>21:0512</v>
      </c>
      <c r="D4458" s="1" t="str">
        <f t="shared" si="748"/>
        <v>21:0085</v>
      </c>
      <c r="E4458" t="s">
        <v>18443</v>
      </c>
      <c r="F4458" t="s">
        <v>18444</v>
      </c>
      <c r="H4458">
        <v>56.738631699999999</v>
      </c>
      <c r="I4458">
        <v>-101.31670080000001</v>
      </c>
      <c r="J4458" s="1" t="str">
        <f t="shared" si="749"/>
        <v>NGR lake sediment grab sample</v>
      </c>
      <c r="K4458" s="1" t="str">
        <f t="shared" si="750"/>
        <v>&lt;177 micron (NGR)</v>
      </c>
      <c r="L4458">
        <v>26</v>
      </c>
      <c r="M4458" t="s">
        <v>34</v>
      </c>
      <c r="N4458">
        <v>501</v>
      </c>
      <c r="O4458" t="s">
        <v>204</v>
      </c>
      <c r="P4458" t="s">
        <v>131</v>
      </c>
      <c r="Q4458" t="s">
        <v>39</v>
      </c>
      <c r="R4458" t="s">
        <v>68</v>
      </c>
      <c r="S4458" t="s">
        <v>55</v>
      </c>
      <c r="T4458" t="s">
        <v>40</v>
      </c>
      <c r="U4458" t="s">
        <v>911</v>
      </c>
      <c r="V4458" t="s">
        <v>714</v>
      </c>
      <c r="W4458" t="s">
        <v>40</v>
      </c>
      <c r="X4458" t="s">
        <v>740</v>
      </c>
      <c r="Y4458" t="s">
        <v>95</v>
      </c>
      <c r="Z4458" t="s">
        <v>185</v>
      </c>
      <c r="AA4458" t="s">
        <v>135</v>
      </c>
      <c r="AB4458" t="s">
        <v>330</v>
      </c>
      <c r="AC4458" t="s">
        <v>620</v>
      </c>
      <c r="AD4458" t="s">
        <v>241</v>
      </c>
    </row>
    <row r="4459" spans="1:30" x14ac:dyDescent="0.3">
      <c r="A4459" t="s">
        <v>18445</v>
      </c>
      <c r="B4459" t="s">
        <v>18446</v>
      </c>
      <c r="C4459" s="1" t="str">
        <f t="shared" si="741"/>
        <v>21:0512</v>
      </c>
      <c r="D4459" s="1" t="str">
        <f t="shared" si="748"/>
        <v>21:0085</v>
      </c>
      <c r="E4459" t="s">
        <v>18443</v>
      </c>
      <c r="F4459" t="s">
        <v>18447</v>
      </c>
      <c r="H4459">
        <v>56.738631699999999</v>
      </c>
      <c r="I4459">
        <v>-101.31670080000001</v>
      </c>
      <c r="J4459" s="1" t="str">
        <f t="shared" si="749"/>
        <v>NGR lake sediment grab sample</v>
      </c>
      <c r="K4459" s="1" t="str">
        <f t="shared" si="750"/>
        <v>&lt;177 micron (NGR)</v>
      </c>
      <c r="L4459">
        <v>26</v>
      </c>
      <c r="M4459" t="s">
        <v>52</v>
      </c>
      <c r="N4459">
        <v>502</v>
      </c>
      <c r="O4459" t="s">
        <v>66</v>
      </c>
      <c r="P4459" t="s">
        <v>131</v>
      </c>
      <c r="Q4459" t="s">
        <v>39</v>
      </c>
      <c r="R4459" t="s">
        <v>37</v>
      </c>
      <c r="S4459" t="s">
        <v>55</v>
      </c>
      <c r="T4459" t="s">
        <v>40</v>
      </c>
      <c r="U4459" t="s">
        <v>511</v>
      </c>
      <c r="V4459" t="s">
        <v>505</v>
      </c>
      <c r="W4459" t="s">
        <v>40</v>
      </c>
      <c r="X4459" t="s">
        <v>55</v>
      </c>
      <c r="Y4459" t="s">
        <v>95</v>
      </c>
      <c r="Z4459" t="s">
        <v>185</v>
      </c>
      <c r="AA4459" t="s">
        <v>214</v>
      </c>
      <c r="AB4459" t="s">
        <v>145</v>
      </c>
      <c r="AC4459" t="s">
        <v>620</v>
      </c>
      <c r="AD4459" t="s">
        <v>241</v>
      </c>
    </row>
    <row r="4460" spans="1:30" x14ac:dyDescent="0.3">
      <c r="A4460" t="s">
        <v>18448</v>
      </c>
      <c r="B4460" t="s">
        <v>18449</v>
      </c>
      <c r="C4460" s="1" t="str">
        <f t="shared" si="741"/>
        <v>21:0512</v>
      </c>
      <c r="D4460" s="1" t="str">
        <f t="shared" si="748"/>
        <v>21:0085</v>
      </c>
      <c r="E4460" t="s">
        <v>18443</v>
      </c>
      <c r="F4460" t="s">
        <v>18450</v>
      </c>
      <c r="H4460">
        <v>56.738631699999999</v>
      </c>
      <c r="I4460">
        <v>-101.31670080000001</v>
      </c>
      <c r="J4460" s="1" t="str">
        <f t="shared" si="749"/>
        <v>NGR lake sediment grab sample</v>
      </c>
      <c r="K4460" s="1" t="str">
        <f t="shared" si="750"/>
        <v>&lt;177 micron (NGR)</v>
      </c>
      <c r="L4460">
        <v>26</v>
      </c>
      <c r="M4460" t="s">
        <v>65</v>
      </c>
      <c r="N4460">
        <v>503</v>
      </c>
      <c r="O4460" t="s">
        <v>66</v>
      </c>
      <c r="P4460" t="s">
        <v>131</v>
      </c>
      <c r="Q4460" t="s">
        <v>39</v>
      </c>
      <c r="R4460" t="s">
        <v>38</v>
      </c>
      <c r="S4460" t="s">
        <v>39</v>
      </c>
      <c r="T4460" t="s">
        <v>40</v>
      </c>
      <c r="U4460" t="s">
        <v>350</v>
      </c>
      <c r="V4460" t="s">
        <v>714</v>
      </c>
      <c r="W4460" t="s">
        <v>40</v>
      </c>
      <c r="X4460" t="s">
        <v>55</v>
      </c>
      <c r="Y4460" t="s">
        <v>95</v>
      </c>
      <c r="Z4460" t="s">
        <v>67</v>
      </c>
      <c r="AA4460" t="s">
        <v>214</v>
      </c>
      <c r="AB4460" t="s">
        <v>285</v>
      </c>
      <c r="AC4460" t="s">
        <v>740</v>
      </c>
      <c r="AD4460" t="s">
        <v>61</v>
      </c>
    </row>
    <row r="4461" spans="1:30" x14ac:dyDescent="0.3">
      <c r="A4461" t="s">
        <v>18451</v>
      </c>
      <c r="B4461" t="s">
        <v>18452</v>
      </c>
      <c r="C4461" s="1" t="str">
        <f t="shared" si="741"/>
        <v>21:0512</v>
      </c>
      <c r="D4461" s="1" t="str">
        <f t="shared" si="748"/>
        <v>21:0085</v>
      </c>
      <c r="E4461" t="s">
        <v>18453</v>
      </c>
      <c r="F4461" t="s">
        <v>18454</v>
      </c>
      <c r="H4461">
        <v>56.755260300000003</v>
      </c>
      <c r="I4461">
        <v>-101.363939</v>
      </c>
      <c r="J4461" s="1" t="str">
        <f t="shared" si="749"/>
        <v>NGR lake sediment grab sample</v>
      </c>
      <c r="K4461" s="1" t="str">
        <f t="shared" si="750"/>
        <v>&lt;177 micron (NGR)</v>
      </c>
      <c r="L4461">
        <v>26</v>
      </c>
      <c r="M4461" t="s">
        <v>76</v>
      </c>
      <c r="N4461">
        <v>504</v>
      </c>
      <c r="O4461" t="s">
        <v>1520</v>
      </c>
      <c r="P4461" t="s">
        <v>54</v>
      </c>
      <c r="Q4461" t="s">
        <v>95</v>
      </c>
      <c r="R4461" t="s">
        <v>119</v>
      </c>
      <c r="S4461" t="s">
        <v>153</v>
      </c>
      <c r="T4461" t="s">
        <v>40</v>
      </c>
      <c r="U4461" t="s">
        <v>5928</v>
      </c>
      <c r="V4461" t="s">
        <v>165</v>
      </c>
      <c r="W4461" t="s">
        <v>40</v>
      </c>
      <c r="X4461" t="s">
        <v>339</v>
      </c>
      <c r="Y4461" t="s">
        <v>37</v>
      </c>
      <c r="Z4461" t="s">
        <v>214</v>
      </c>
      <c r="AA4461" t="s">
        <v>135</v>
      </c>
      <c r="AB4461" t="s">
        <v>650</v>
      </c>
      <c r="AC4461" t="s">
        <v>714</v>
      </c>
      <c r="AD4461" t="s">
        <v>58</v>
      </c>
    </row>
    <row r="4462" spans="1:30" x14ac:dyDescent="0.3">
      <c r="A4462" t="s">
        <v>18455</v>
      </c>
      <c r="B4462" t="s">
        <v>18456</v>
      </c>
      <c r="C4462" s="1" t="str">
        <f t="shared" si="741"/>
        <v>21:0512</v>
      </c>
      <c r="D4462" s="1" t="str">
        <f t="shared" si="748"/>
        <v>21:0085</v>
      </c>
      <c r="E4462" t="s">
        <v>18457</v>
      </c>
      <c r="F4462" t="s">
        <v>18458</v>
      </c>
      <c r="H4462">
        <v>56.740474300000002</v>
      </c>
      <c r="I4462">
        <v>-101.4086674</v>
      </c>
      <c r="J4462" s="1" t="str">
        <f t="shared" si="749"/>
        <v>NGR lake sediment grab sample</v>
      </c>
      <c r="K4462" s="1" t="str">
        <f t="shared" si="750"/>
        <v>&lt;177 micron (NGR)</v>
      </c>
      <c r="L4462">
        <v>26</v>
      </c>
      <c r="M4462" t="s">
        <v>91</v>
      </c>
      <c r="N4462">
        <v>505</v>
      </c>
      <c r="O4462" t="s">
        <v>135</v>
      </c>
      <c r="P4462" t="s">
        <v>153</v>
      </c>
      <c r="Q4462" t="s">
        <v>55</v>
      </c>
      <c r="R4462" t="s">
        <v>38</v>
      </c>
      <c r="S4462" t="s">
        <v>37</v>
      </c>
      <c r="T4462" t="s">
        <v>40</v>
      </c>
      <c r="U4462" t="s">
        <v>4745</v>
      </c>
      <c r="V4462" t="s">
        <v>2195</v>
      </c>
      <c r="W4462" t="s">
        <v>40</v>
      </c>
      <c r="X4462" t="s">
        <v>79</v>
      </c>
      <c r="Y4462" t="s">
        <v>95</v>
      </c>
      <c r="Z4462" t="s">
        <v>2369</v>
      </c>
      <c r="AA4462" t="s">
        <v>258</v>
      </c>
      <c r="AB4462" t="s">
        <v>18459</v>
      </c>
      <c r="AC4462" t="s">
        <v>60</v>
      </c>
      <c r="AD4462" t="s">
        <v>58</v>
      </c>
    </row>
    <row r="4463" spans="1:30" x14ac:dyDescent="0.3">
      <c r="A4463" t="s">
        <v>18460</v>
      </c>
      <c r="B4463" t="s">
        <v>18461</v>
      </c>
      <c r="C4463" s="1" t="str">
        <f t="shared" si="741"/>
        <v>21:0512</v>
      </c>
      <c r="D4463" s="1" t="str">
        <f t="shared" si="748"/>
        <v>21:0085</v>
      </c>
      <c r="E4463" t="s">
        <v>18462</v>
      </c>
      <c r="F4463" t="s">
        <v>18463</v>
      </c>
      <c r="H4463">
        <v>56.748071400000001</v>
      </c>
      <c r="I4463">
        <v>-101.44909610000001</v>
      </c>
      <c r="J4463" s="1" t="str">
        <f t="shared" si="749"/>
        <v>NGR lake sediment grab sample</v>
      </c>
      <c r="K4463" s="1" t="str">
        <f t="shared" si="750"/>
        <v>&lt;177 micron (NGR)</v>
      </c>
      <c r="L4463">
        <v>26</v>
      </c>
      <c r="M4463" t="s">
        <v>102</v>
      </c>
      <c r="N4463">
        <v>506</v>
      </c>
      <c r="O4463" t="s">
        <v>135</v>
      </c>
      <c r="P4463" t="s">
        <v>153</v>
      </c>
      <c r="Q4463" t="s">
        <v>95</v>
      </c>
      <c r="R4463" t="s">
        <v>38</v>
      </c>
      <c r="S4463" t="s">
        <v>39</v>
      </c>
      <c r="T4463" t="s">
        <v>40</v>
      </c>
      <c r="U4463" t="s">
        <v>630</v>
      </c>
      <c r="V4463" t="s">
        <v>1598</v>
      </c>
      <c r="W4463" t="s">
        <v>40</v>
      </c>
      <c r="X4463" t="s">
        <v>39</v>
      </c>
      <c r="Y4463" t="s">
        <v>95</v>
      </c>
      <c r="Z4463" t="s">
        <v>2369</v>
      </c>
      <c r="AA4463" t="s">
        <v>44</v>
      </c>
      <c r="AB4463" t="s">
        <v>58</v>
      </c>
      <c r="AC4463" t="s">
        <v>144</v>
      </c>
      <c r="AD4463" t="s">
        <v>214</v>
      </c>
    </row>
    <row r="4464" spans="1:30" x14ac:dyDescent="0.3">
      <c r="A4464" t="s">
        <v>18464</v>
      </c>
      <c r="B4464" t="s">
        <v>18465</v>
      </c>
      <c r="C4464" s="1" t="str">
        <f t="shared" si="741"/>
        <v>21:0512</v>
      </c>
      <c r="D4464" s="1" t="str">
        <f t="shared" si="748"/>
        <v>21:0085</v>
      </c>
      <c r="E4464" t="s">
        <v>18466</v>
      </c>
      <c r="F4464" t="s">
        <v>18467</v>
      </c>
      <c r="H4464">
        <v>56.750208999999998</v>
      </c>
      <c r="I4464">
        <v>-101.49313909999999</v>
      </c>
      <c r="J4464" s="1" t="str">
        <f t="shared" si="749"/>
        <v>NGR lake sediment grab sample</v>
      </c>
      <c r="K4464" s="1" t="str">
        <f t="shared" si="750"/>
        <v>&lt;177 micron (NGR)</v>
      </c>
      <c r="L4464">
        <v>26</v>
      </c>
      <c r="M4464" t="s">
        <v>113</v>
      </c>
      <c r="N4464">
        <v>507</v>
      </c>
      <c r="O4464" t="s">
        <v>304</v>
      </c>
      <c r="P4464" t="s">
        <v>185</v>
      </c>
      <c r="Q4464" t="s">
        <v>37</v>
      </c>
      <c r="R4464" t="s">
        <v>79</v>
      </c>
      <c r="S4464" t="s">
        <v>37</v>
      </c>
      <c r="T4464" t="s">
        <v>40</v>
      </c>
      <c r="U4464" t="s">
        <v>3710</v>
      </c>
      <c r="V4464" t="s">
        <v>596</v>
      </c>
      <c r="W4464" t="s">
        <v>117</v>
      </c>
      <c r="X4464" t="s">
        <v>39</v>
      </c>
      <c r="Y4464" t="s">
        <v>95</v>
      </c>
      <c r="Z4464" t="s">
        <v>153</v>
      </c>
      <c r="AA4464" t="s">
        <v>58</v>
      </c>
      <c r="AB4464" t="s">
        <v>249</v>
      </c>
      <c r="AC4464" t="s">
        <v>70</v>
      </c>
      <c r="AD4464" t="s">
        <v>45</v>
      </c>
    </row>
    <row r="4465" spans="1:30" x14ac:dyDescent="0.3">
      <c r="A4465" t="s">
        <v>18468</v>
      </c>
      <c r="B4465" t="s">
        <v>18469</v>
      </c>
      <c r="C4465" s="1" t="str">
        <f t="shared" si="741"/>
        <v>21:0512</v>
      </c>
      <c r="D4465" s="1" t="str">
        <f t="shared" si="748"/>
        <v>21:0085</v>
      </c>
      <c r="E4465" t="s">
        <v>18470</v>
      </c>
      <c r="F4465" t="s">
        <v>18471</v>
      </c>
      <c r="H4465">
        <v>56.746723099999997</v>
      </c>
      <c r="I4465">
        <v>-101.54333560000001</v>
      </c>
      <c r="J4465" s="1" t="str">
        <f t="shared" si="749"/>
        <v>NGR lake sediment grab sample</v>
      </c>
      <c r="K4465" s="1" t="str">
        <f t="shared" si="750"/>
        <v>&lt;177 micron (NGR)</v>
      </c>
      <c r="L4465">
        <v>26</v>
      </c>
      <c r="M4465" t="s">
        <v>127</v>
      </c>
      <c r="N4465">
        <v>508</v>
      </c>
      <c r="O4465" t="s">
        <v>108</v>
      </c>
      <c r="P4465" t="s">
        <v>202</v>
      </c>
      <c r="Q4465" t="s">
        <v>39</v>
      </c>
      <c r="R4465" t="s">
        <v>92</v>
      </c>
      <c r="S4465" t="s">
        <v>37</v>
      </c>
      <c r="T4465" t="s">
        <v>40</v>
      </c>
      <c r="U4465" t="s">
        <v>83</v>
      </c>
      <c r="V4465" t="s">
        <v>47</v>
      </c>
      <c r="W4465" t="s">
        <v>40</v>
      </c>
      <c r="X4465" t="s">
        <v>55</v>
      </c>
      <c r="Y4465" t="s">
        <v>95</v>
      </c>
      <c r="Z4465" t="s">
        <v>67</v>
      </c>
      <c r="AA4465" t="s">
        <v>58</v>
      </c>
      <c r="AB4465" t="s">
        <v>323</v>
      </c>
      <c r="AC4465" t="s">
        <v>42</v>
      </c>
      <c r="AD4465" t="s">
        <v>58</v>
      </c>
    </row>
    <row r="4466" spans="1:30" x14ac:dyDescent="0.3">
      <c r="A4466" t="s">
        <v>18472</v>
      </c>
      <c r="B4466" t="s">
        <v>18473</v>
      </c>
      <c r="C4466" s="1" t="str">
        <f t="shared" si="741"/>
        <v>21:0512</v>
      </c>
      <c r="D4466" s="1" t="str">
        <f t="shared" si="748"/>
        <v>21:0085</v>
      </c>
      <c r="E4466" t="s">
        <v>18474</v>
      </c>
      <c r="F4466" t="s">
        <v>18475</v>
      </c>
      <c r="H4466">
        <v>56.754601800000003</v>
      </c>
      <c r="I4466">
        <v>-101.5862906</v>
      </c>
      <c r="J4466" s="1" t="str">
        <f t="shared" si="749"/>
        <v>NGR lake sediment grab sample</v>
      </c>
      <c r="K4466" s="1" t="str">
        <f t="shared" si="750"/>
        <v>&lt;177 micron (NGR)</v>
      </c>
      <c r="L4466">
        <v>26</v>
      </c>
      <c r="M4466" t="s">
        <v>142</v>
      </c>
      <c r="N4466">
        <v>509</v>
      </c>
      <c r="O4466" t="s">
        <v>255</v>
      </c>
      <c r="P4466" t="s">
        <v>92</v>
      </c>
      <c r="Q4466" t="s">
        <v>95</v>
      </c>
      <c r="R4466" t="s">
        <v>153</v>
      </c>
      <c r="S4466" t="s">
        <v>37</v>
      </c>
      <c r="T4466" t="s">
        <v>40</v>
      </c>
      <c r="U4466" t="s">
        <v>3696</v>
      </c>
      <c r="V4466" t="s">
        <v>57</v>
      </c>
      <c r="W4466" t="s">
        <v>194</v>
      </c>
      <c r="X4466" t="s">
        <v>301</v>
      </c>
      <c r="Y4466" t="s">
        <v>95</v>
      </c>
      <c r="Z4466" t="s">
        <v>185</v>
      </c>
      <c r="AA4466" t="s">
        <v>214</v>
      </c>
      <c r="AB4466" t="s">
        <v>992</v>
      </c>
      <c r="AC4466" t="s">
        <v>57</v>
      </c>
      <c r="AD4466" t="s">
        <v>44</v>
      </c>
    </row>
    <row r="4467" spans="1:30" x14ac:dyDescent="0.3">
      <c r="A4467" t="s">
        <v>18476</v>
      </c>
      <c r="B4467" t="s">
        <v>18477</v>
      </c>
      <c r="C4467" s="1" t="str">
        <f t="shared" si="741"/>
        <v>21:0512</v>
      </c>
      <c r="D4467" s="1" t="str">
        <f t="shared" si="748"/>
        <v>21:0085</v>
      </c>
      <c r="E4467" t="s">
        <v>18478</v>
      </c>
      <c r="F4467" t="s">
        <v>18479</v>
      </c>
      <c r="H4467">
        <v>56.7450045</v>
      </c>
      <c r="I4467">
        <v>-101.6274705</v>
      </c>
      <c r="J4467" s="1" t="str">
        <f t="shared" si="749"/>
        <v>NGR lake sediment grab sample</v>
      </c>
      <c r="K4467" s="1" t="str">
        <f t="shared" si="750"/>
        <v>&lt;177 micron (NGR)</v>
      </c>
      <c r="L4467">
        <v>26</v>
      </c>
      <c r="M4467" t="s">
        <v>150</v>
      </c>
      <c r="N4467">
        <v>510</v>
      </c>
      <c r="O4467" t="s">
        <v>93</v>
      </c>
      <c r="P4467" t="s">
        <v>130</v>
      </c>
      <c r="Q4467" t="s">
        <v>39</v>
      </c>
      <c r="R4467" t="s">
        <v>202</v>
      </c>
      <c r="S4467" t="s">
        <v>131</v>
      </c>
      <c r="T4467" t="s">
        <v>40</v>
      </c>
      <c r="U4467" t="s">
        <v>9526</v>
      </c>
      <c r="V4467" t="s">
        <v>1402</v>
      </c>
      <c r="W4467" t="s">
        <v>40</v>
      </c>
      <c r="X4467" t="s">
        <v>70</v>
      </c>
      <c r="Y4467" t="s">
        <v>95</v>
      </c>
      <c r="Z4467" t="s">
        <v>35</v>
      </c>
      <c r="AA4467" t="s">
        <v>258</v>
      </c>
      <c r="AB4467" t="s">
        <v>2065</v>
      </c>
      <c r="AC4467" t="s">
        <v>740</v>
      </c>
      <c r="AD4467" t="s">
        <v>71</v>
      </c>
    </row>
    <row r="4468" spans="1:30" x14ac:dyDescent="0.3">
      <c r="A4468" t="s">
        <v>18480</v>
      </c>
      <c r="B4468" t="s">
        <v>18481</v>
      </c>
      <c r="C4468" s="1" t="str">
        <f t="shared" si="741"/>
        <v>21:0512</v>
      </c>
      <c r="D4468" s="1" t="str">
        <f t="shared" si="748"/>
        <v>21:0085</v>
      </c>
      <c r="E4468" t="s">
        <v>18482</v>
      </c>
      <c r="F4468" t="s">
        <v>18483</v>
      </c>
      <c r="H4468">
        <v>56.750999399999998</v>
      </c>
      <c r="I4468">
        <v>-101.665139</v>
      </c>
      <c r="J4468" s="1" t="str">
        <f t="shared" si="749"/>
        <v>NGR lake sediment grab sample</v>
      </c>
      <c r="K4468" s="1" t="str">
        <f t="shared" si="750"/>
        <v>&lt;177 micron (NGR)</v>
      </c>
      <c r="L4468">
        <v>26</v>
      </c>
      <c r="M4468" t="s">
        <v>175</v>
      </c>
      <c r="N4468">
        <v>511</v>
      </c>
      <c r="O4468" t="s">
        <v>263</v>
      </c>
      <c r="P4468" t="s">
        <v>131</v>
      </c>
      <c r="Q4468" t="s">
        <v>95</v>
      </c>
      <c r="R4468" t="s">
        <v>131</v>
      </c>
      <c r="S4468" t="s">
        <v>55</v>
      </c>
      <c r="T4468" t="s">
        <v>40</v>
      </c>
      <c r="U4468" t="s">
        <v>321</v>
      </c>
      <c r="V4468" t="s">
        <v>239</v>
      </c>
      <c r="W4468" t="s">
        <v>40</v>
      </c>
      <c r="X4468" t="s">
        <v>179</v>
      </c>
      <c r="Y4468" t="s">
        <v>95</v>
      </c>
      <c r="Z4468" t="s">
        <v>153</v>
      </c>
      <c r="AA4468" t="s">
        <v>214</v>
      </c>
      <c r="AB4468" t="s">
        <v>103</v>
      </c>
      <c r="AC4468" t="s">
        <v>248</v>
      </c>
      <c r="AD4468" t="s">
        <v>58</v>
      </c>
    </row>
    <row r="4469" spans="1:30" x14ac:dyDescent="0.3">
      <c r="A4469" t="s">
        <v>18484</v>
      </c>
      <c r="B4469" t="s">
        <v>18485</v>
      </c>
      <c r="C4469" s="1" t="str">
        <f t="shared" si="741"/>
        <v>21:0512</v>
      </c>
      <c r="D4469" s="1" t="str">
        <f t="shared" si="748"/>
        <v>21:0085</v>
      </c>
      <c r="E4469" t="s">
        <v>18486</v>
      </c>
      <c r="F4469" t="s">
        <v>18487</v>
      </c>
      <c r="H4469">
        <v>56.744644800000003</v>
      </c>
      <c r="I4469">
        <v>-101.6910879</v>
      </c>
      <c r="J4469" s="1" t="str">
        <f t="shared" si="749"/>
        <v>NGR lake sediment grab sample</v>
      </c>
      <c r="K4469" s="1" t="str">
        <f t="shared" si="750"/>
        <v>&lt;177 micron (NGR)</v>
      </c>
      <c r="L4469">
        <v>26</v>
      </c>
      <c r="M4469" t="s">
        <v>184</v>
      </c>
      <c r="N4469">
        <v>512</v>
      </c>
      <c r="O4469" t="s">
        <v>53</v>
      </c>
      <c r="P4469" t="s">
        <v>136</v>
      </c>
      <c r="Q4469" t="s">
        <v>39</v>
      </c>
      <c r="R4469" t="s">
        <v>37</v>
      </c>
      <c r="S4469" t="s">
        <v>37</v>
      </c>
      <c r="T4469" t="s">
        <v>40</v>
      </c>
      <c r="U4469" t="s">
        <v>2194</v>
      </c>
      <c r="V4469" t="s">
        <v>42</v>
      </c>
      <c r="W4469" t="s">
        <v>40</v>
      </c>
      <c r="X4469" t="s">
        <v>43</v>
      </c>
      <c r="Y4469" t="s">
        <v>95</v>
      </c>
      <c r="Z4469" t="s">
        <v>153</v>
      </c>
      <c r="AA4469" t="s">
        <v>134</v>
      </c>
      <c r="AB4469" t="s">
        <v>352</v>
      </c>
      <c r="AC4469" t="s">
        <v>505</v>
      </c>
      <c r="AD4469" t="s">
        <v>196</v>
      </c>
    </row>
    <row r="4470" spans="1:30" x14ac:dyDescent="0.3">
      <c r="A4470" t="s">
        <v>18488</v>
      </c>
      <c r="B4470" t="s">
        <v>18489</v>
      </c>
      <c r="C4470" s="1" t="str">
        <f t="shared" ref="C4470:C4533" si="751">HYPERLINK("http://geochem.nrcan.gc.ca/cdogs/content/bdl/bdl210512_e.htm", "21:0512")</f>
        <v>21:0512</v>
      </c>
      <c r="D4470" s="1" t="str">
        <f t="shared" si="748"/>
        <v>21:0085</v>
      </c>
      <c r="E4470" t="s">
        <v>18490</v>
      </c>
      <c r="F4470" t="s">
        <v>18491</v>
      </c>
      <c r="H4470">
        <v>56.741706499999999</v>
      </c>
      <c r="I4470">
        <v>-101.7413663</v>
      </c>
      <c r="J4470" s="1" t="str">
        <f t="shared" si="749"/>
        <v>NGR lake sediment grab sample</v>
      </c>
      <c r="K4470" s="1" t="str">
        <f t="shared" si="750"/>
        <v>&lt;177 micron (NGR)</v>
      </c>
      <c r="L4470">
        <v>26</v>
      </c>
      <c r="M4470" t="s">
        <v>191</v>
      </c>
      <c r="N4470">
        <v>513</v>
      </c>
      <c r="O4470" t="s">
        <v>255</v>
      </c>
      <c r="P4470" t="s">
        <v>92</v>
      </c>
      <c r="Q4470" t="s">
        <v>55</v>
      </c>
      <c r="R4470" t="s">
        <v>79</v>
      </c>
      <c r="S4470" t="s">
        <v>55</v>
      </c>
      <c r="T4470" t="s">
        <v>40</v>
      </c>
      <c r="U4470" t="s">
        <v>392</v>
      </c>
      <c r="V4470" t="s">
        <v>239</v>
      </c>
      <c r="W4470" t="s">
        <v>40</v>
      </c>
      <c r="X4470" t="s">
        <v>179</v>
      </c>
      <c r="Y4470" t="s">
        <v>95</v>
      </c>
      <c r="Z4470" t="s">
        <v>164</v>
      </c>
      <c r="AA4470" t="s">
        <v>135</v>
      </c>
      <c r="AB4470" t="s">
        <v>164</v>
      </c>
      <c r="AC4470" t="s">
        <v>947</v>
      </c>
      <c r="AD4470" t="s">
        <v>48</v>
      </c>
    </row>
    <row r="4471" spans="1:30" hidden="1" x14ac:dyDescent="0.3">
      <c r="A4471" t="s">
        <v>18492</v>
      </c>
      <c r="B4471" t="s">
        <v>18493</v>
      </c>
      <c r="C4471" s="1" t="str">
        <f t="shared" si="751"/>
        <v>21:0512</v>
      </c>
      <c r="D4471" s="1" t="str">
        <f>HYPERLINK("http://geochem.nrcan.gc.ca/cdogs/content/svy/svy_e.htm", "")</f>
        <v/>
      </c>
      <c r="G4471" s="1" t="str">
        <f>HYPERLINK("http://geochem.nrcan.gc.ca/cdogs/content/cr_/cr_00056_e.htm", "56")</f>
        <v>56</v>
      </c>
      <c r="J4471" t="s">
        <v>161</v>
      </c>
      <c r="K4471" t="s">
        <v>162</v>
      </c>
      <c r="L4471">
        <v>26</v>
      </c>
      <c r="M4471" t="s">
        <v>163</v>
      </c>
      <c r="N4471">
        <v>514</v>
      </c>
      <c r="O4471" t="s">
        <v>694</v>
      </c>
      <c r="P4471" t="s">
        <v>1241</v>
      </c>
      <c r="Q4471" t="s">
        <v>145</v>
      </c>
      <c r="R4471" t="s">
        <v>128</v>
      </c>
      <c r="S4471" t="s">
        <v>176</v>
      </c>
      <c r="T4471" t="s">
        <v>194</v>
      </c>
      <c r="U4471" t="s">
        <v>878</v>
      </c>
      <c r="V4471" t="s">
        <v>353</v>
      </c>
      <c r="W4471" t="s">
        <v>144</v>
      </c>
      <c r="X4471" t="s">
        <v>2164</v>
      </c>
      <c r="Y4471" t="s">
        <v>136</v>
      </c>
      <c r="Z4471" t="s">
        <v>423</v>
      </c>
      <c r="AA4471" t="s">
        <v>241</v>
      </c>
      <c r="AB4471" t="s">
        <v>68</v>
      </c>
      <c r="AC4471" t="s">
        <v>831</v>
      </c>
      <c r="AD4471" t="s">
        <v>832</v>
      </c>
    </row>
    <row r="4472" spans="1:30" x14ac:dyDescent="0.3">
      <c r="A4472" t="s">
        <v>18494</v>
      </c>
      <c r="B4472" t="s">
        <v>18495</v>
      </c>
      <c r="C4472" s="1" t="str">
        <f t="shared" si="751"/>
        <v>21:0512</v>
      </c>
      <c r="D4472" s="1" t="str">
        <f t="shared" ref="D4472:D4482" si="752">HYPERLINK("http://geochem.nrcan.gc.ca/cdogs/content/svy/svy210085_e.htm", "21:0085")</f>
        <v>21:0085</v>
      </c>
      <c r="E4472" t="s">
        <v>18496</v>
      </c>
      <c r="F4472" t="s">
        <v>18497</v>
      </c>
      <c r="H4472">
        <v>56.749020399999999</v>
      </c>
      <c r="I4472">
        <v>-101.7904848</v>
      </c>
      <c r="J4472" s="1" t="str">
        <f t="shared" ref="J4472:J4482" si="753">HYPERLINK("http://geochem.nrcan.gc.ca/cdogs/content/kwd/kwd020027_e.htm", "NGR lake sediment grab sample")</f>
        <v>NGR lake sediment grab sample</v>
      </c>
      <c r="K4472" s="1" t="str">
        <f t="shared" ref="K4472:K4482" si="754">HYPERLINK("http://geochem.nrcan.gc.ca/cdogs/content/kwd/kwd080006_e.htm", "&lt;177 micron (NGR)")</f>
        <v>&lt;177 micron (NGR)</v>
      </c>
      <c r="L4472">
        <v>26</v>
      </c>
      <c r="M4472" t="s">
        <v>201</v>
      </c>
      <c r="N4472">
        <v>515</v>
      </c>
      <c r="O4472" t="s">
        <v>105</v>
      </c>
      <c r="P4472" t="s">
        <v>67</v>
      </c>
      <c r="Q4472" t="s">
        <v>136</v>
      </c>
      <c r="R4472" t="s">
        <v>176</v>
      </c>
      <c r="S4472" t="s">
        <v>131</v>
      </c>
      <c r="T4472" t="s">
        <v>40</v>
      </c>
      <c r="U4472" t="s">
        <v>5721</v>
      </c>
      <c r="V4472" t="s">
        <v>1402</v>
      </c>
      <c r="W4472" t="s">
        <v>194</v>
      </c>
      <c r="X4472" t="s">
        <v>179</v>
      </c>
      <c r="Y4472" t="s">
        <v>95</v>
      </c>
      <c r="Z4472" t="s">
        <v>204</v>
      </c>
      <c r="AA4472" t="s">
        <v>58</v>
      </c>
      <c r="AB4472" t="s">
        <v>232</v>
      </c>
      <c r="AC4472" t="s">
        <v>505</v>
      </c>
      <c r="AD4472" t="s">
        <v>86</v>
      </c>
    </row>
    <row r="4473" spans="1:30" x14ac:dyDescent="0.3">
      <c r="A4473" t="s">
        <v>18498</v>
      </c>
      <c r="B4473" t="s">
        <v>18499</v>
      </c>
      <c r="C4473" s="1" t="str">
        <f t="shared" si="751"/>
        <v>21:0512</v>
      </c>
      <c r="D4473" s="1" t="str">
        <f t="shared" si="752"/>
        <v>21:0085</v>
      </c>
      <c r="E4473" t="s">
        <v>18500</v>
      </c>
      <c r="F4473" t="s">
        <v>18501</v>
      </c>
      <c r="H4473">
        <v>56.7497829</v>
      </c>
      <c r="I4473">
        <v>-101.8544425</v>
      </c>
      <c r="J4473" s="1" t="str">
        <f t="shared" si="753"/>
        <v>NGR lake sediment grab sample</v>
      </c>
      <c r="K4473" s="1" t="str">
        <f t="shared" si="754"/>
        <v>&lt;177 micron (NGR)</v>
      </c>
      <c r="L4473">
        <v>26</v>
      </c>
      <c r="M4473" t="s">
        <v>210</v>
      </c>
      <c r="N4473">
        <v>516</v>
      </c>
      <c r="O4473" t="s">
        <v>552</v>
      </c>
      <c r="P4473" t="s">
        <v>185</v>
      </c>
      <c r="Q4473" t="s">
        <v>39</v>
      </c>
      <c r="R4473" t="s">
        <v>153</v>
      </c>
      <c r="S4473" t="s">
        <v>202</v>
      </c>
      <c r="T4473" t="s">
        <v>194</v>
      </c>
      <c r="U4473" t="s">
        <v>14324</v>
      </c>
      <c r="V4473" t="s">
        <v>1043</v>
      </c>
      <c r="W4473" t="s">
        <v>40</v>
      </c>
      <c r="X4473" t="s">
        <v>70</v>
      </c>
      <c r="Y4473" t="s">
        <v>55</v>
      </c>
      <c r="Z4473" t="s">
        <v>214</v>
      </c>
      <c r="AA4473" t="s">
        <v>58</v>
      </c>
      <c r="AB4473" t="s">
        <v>205</v>
      </c>
      <c r="AC4473" t="s">
        <v>55</v>
      </c>
      <c r="AD4473" t="s">
        <v>86</v>
      </c>
    </row>
    <row r="4474" spans="1:30" x14ac:dyDescent="0.3">
      <c r="A4474" t="s">
        <v>18502</v>
      </c>
      <c r="B4474" t="s">
        <v>18503</v>
      </c>
      <c r="C4474" s="1" t="str">
        <f t="shared" si="751"/>
        <v>21:0512</v>
      </c>
      <c r="D4474" s="1" t="str">
        <f t="shared" si="752"/>
        <v>21:0085</v>
      </c>
      <c r="E4474" t="s">
        <v>18504</v>
      </c>
      <c r="F4474" t="s">
        <v>18505</v>
      </c>
      <c r="H4474">
        <v>56.750189599999999</v>
      </c>
      <c r="I4474">
        <v>-101.87894900000001</v>
      </c>
      <c r="J4474" s="1" t="str">
        <f t="shared" si="753"/>
        <v>NGR lake sediment grab sample</v>
      </c>
      <c r="K4474" s="1" t="str">
        <f t="shared" si="754"/>
        <v>&lt;177 micron (NGR)</v>
      </c>
      <c r="L4474">
        <v>26</v>
      </c>
      <c r="M4474" t="s">
        <v>221</v>
      </c>
      <c r="N4474">
        <v>517</v>
      </c>
      <c r="O4474" t="s">
        <v>477</v>
      </c>
      <c r="P4474" t="s">
        <v>176</v>
      </c>
      <c r="Q4474" t="s">
        <v>37</v>
      </c>
      <c r="R4474" t="s">
        <v>79</v>
      </c>
      <c r="S4474" t="s">
        <v>55</v>
      </c>
      <c r="T4474" t="s">
        <v>194</v>
      </c>
      <c r="U4474" t="s">
        <v>44</v>
      </c>
      <c r="V4474" t="s">
        <v>94</v>
      </c>
      <c r="W4474" t="s">
        <v>40</v>
      </c>
      <c r="X4474" t="s">
        <v>43</v>
      </c>
      <c r="Y4474" t="s">
        <v>95</v>
      </c>
      <c r="Z4474" t="s">
        <v>185</v>
      </c>
      <c r="AA4474" t="s">
        <v>44</v>
      </c>
      <c r="AB4474" t="s">
        <v>15047</v>
      </c>
      <c r="AC4474" t="s">
        <v>179</v>
      </c>
      <c r="AD4474" t="s">
        <v>44</v>
      </c>
    </row>
    <row r="4475" spans="1:30" x14ac:dyDescent="0.3">
      <c r="A4475" t="s">
        <v>18506</v>
      </c>
      <c r="B4475" t="s">
        <v>18507</v>
      </c>
      <c r="C4475" s="1" t="str">
        <f t="shared" si="751"/>
        <v>21:0512</v>
      </c>
      <c r="D4475" s="1" t="str">
        <f t="shared" si="752"/>
        <v>21:0085</v>
      </c>
      <c r="E4475" t="s">
        <v>18508</v>
      </c>
      <c r="F4475" t="s">
        <v>18509</v>
      </c>
      <c r="H4475">
        <v>56.7527787</v>
      </c>
      <c r="I4475">
        <v>-101.91947930000001</v>
      </c>
      <c r="J4475" s="1" t="str">
        <f t="shared" si="753"/>
        <v>NGR lake sediment grab sample</v>
      </c>
      <c r="K4475" s="1" t="str">
        <f t="shared" si="754"/>
        <v>&lt;177 micron (NGR)</v>
      </c>
      <c r="L4475">
        <v>26</v>
      </c>
      <c r="M4475" t="s">
        <v>230</v>
      </c>
      <c r="N4475">
        <v>518</v>
      </c>
      <c r="O4475" t="s">
        <v>391</v>
      </c>
      <c r="P4475" t="s">
        <v>130</v>
      </c>
      <c r="Q4475" t="s">
        <v>55</v>
      </c>
      <c r="R4475" t="s">
        <v>79</v>
      </c>
      <c r="S4475" t="s">
        <v>37</v>
      </c>
      <c r="T4475" t="s">
        <v>40</v>
      </c>
      <c r="U4475" t="s">
        <v>967</v>
      </c>
      <c r="V4475" t="s">
        <v>1337</v>
      </c>
      <c r="W4475" t="s">
        <v>40</v>
      </c>
      <c r="X4475" t="s">
        <v>179</v>
      </c>
      <c r="Y4475" t="s">
        <v>95</v>
      </c>
      <c r="Z4475" t="s">
        <v>204</v>
      </c>
      <c r="AA4475" t="s">
        <v>58</v>
      </c>
      <c r="AB4475" t="s">
        <v>35</v>
      </c>
      <c r="AC4475" t="s">
        <v>484</v>
      </c>
      <c r="AD4475" t="s">
        <v>115</v>
      </c>
    </row>
    <row r="4476" spans="1:30" x14ac:dyDescent="0.3">
      <c r="A4476" t="s">
        <v>18510</v>
      </c>
      <c r="B4476" t="s">
        <v>18511</v>
      </c>
      <c r="C4476" s="1" t="str">
        <f t="shared" si="751"/>
        <v>21:0512</v>
      </c>
      <c r="D4476" s="1" t="str">
        <f t="shared" si="752"/>
        <v>21:0085</v>
      </c>
      <c r="E4476" t="s">
        <v>18512</v>
      </c>
      <c r="F4476" t="s">
        <v>18513</v>
      </c>
      <c r="H4476">
        <v>56.744408300000003</v>
      </c>
      <c r="I4476">
        <v>-101.9731551</v>
      </c>
      <c r="J4476" s="1" t="str">
        <f t="shared" si="753"/>
        <v>NGR lake sediment grab sample</v>
      </c>
      <c r="K4476" s="1" t="str">
        <f t="shared" si="754"/>
        <v>&lt;177 micron (NGR)</v>
      </c>
      <c r="L4476">
        <v>26</v>
      </c>
      <c r="M4476" t="s">
        <v>238</v>
      </c>
      <c r="N4476">
        <v>519</v>
      </c>
      <c r="O4476" t="s">
        <v>3754</v>
      </c>
      <c r="P4476" t="s">
        <v>36</v>
      </c>
      <c r="Q4476" t="s">
        <v>37</v>
      </c>
      <c r="R4476" t="s">
        <v>193</v>
      </c>
      <c r="S4476" t="s">
        <v>38</v>
      </c>
      <c r="T4476" t="s">
        <v>40</v>
      </c>
      <c r="U4476" t="s">
        <v>18514</v>
      </c>
      <c r="V4476" t="s">
        <v>8790</v>
      </c>
      <c r="W4476" t="s">
        <v>194</v>
      </c>
      <c r="X4476" t="s">
        <v>179</v>
      </c>
      <c r="Y4476" t="s">
        <v>95</v>
      </c>
      <c r="Z4476" t="s">
        <v>337</v>
      </c>
      <c r="AA4476" t="s">
        <v>58</v>
      </c>
      <c r="AB4476" t="s">
        <v>559</v>
      </c>
      <c r="AC4476" t="s">
        <v>266</v>
      </c>
      <c r="AD4476" t="s">
        <v>61</v>
      </c>
    </row>
    <row r="4477" spans="1:30" x14ac:dyDescent="0.3">
      <c r="A4477" t="s">
        <v>18515</v>
      </c>
      <c r="B4477" t="s">
        <v>18516</v>
      </c>
      <c r="C4477" s="1" t="str">
        <f t="shared" si="751"/>
        <v>21:0512</v>
      </c>
      <c r="D4477" s="1" t="str">
        <f t="shared" si="752"/>
        <v>21:0085</v>
      </c>
      <c r="E4477" t="s">
        <v>18517</v>
      </c>
      <c r="F4477" t="s">
        <v>18518</v>
      </c>
      <c r="H4477">
        <v>56.743682200000002</v>
      </c>
      <c r="I4477">
        <v>-101.9948376</v>
      </c>
      <c r="J4477" s="1" t="str">
        <f t="shared" si="753"/>
        <v>NGR lake sediment grab sample</v>
      </c>
      <c r="K4477" s="1" t="str">
        <f t="shared" si="754"/>
        <v>&lt;177 micron (NGR)</v>
      </c>
      <c r="L4477">
        <v>26</v>
      </c>
      <c r="M4477" t="s">
        <v>246</v>
      </c>
      <c r="N4477">
        <v>520</v>
      </c>
      <c r="O4477" t="s">
        <v>103</v>
      </c>
      <c r="P4477" t="s">
        <v>185</v>
      </c>
      <c r="Q4477" t="s">
        <v>55</v>
      </c>
      <c r="R4477" t="s">
        <v>176</v>
      </c>
      <c r="S4477" t="s">
        <v>37</v>
      </c>
      <c r="T4477" t="s">
        <v>40</v>
      </c>
      <c r="U4477" t="s">
        <v>6918</v>
      </c>
      <c r="V4477" t="s">
        <v>351</v>
      </c>
      <c r="W4477" t="s">
        <v>40</v>
      </c>
      <c r="X4477" t="s">
        <v>179</v>
      </c>
      <c r="Y4477" t="s">
        <v>95</v>
      </c>
      <c r="Z4477" t="s">
        <v>67</v>
      </c>
      <c r="AA4477" t="s">
        <v>204</v>
      </c>
      <c r="AB4477" t="s">
        <v>232</v>
      </c>
      <c r="AC4477" t="s">
        <v>2278</v>
      </c>
      <c r="AD4477" t="s">
        <v>241</v>
      </c>
    </row>
    <row r="4478" spans="1:30" x14ac:dyDescent="0.3">
      <c r="A4478" t="s">
        <v>18519</v>
      </c>
      <c r="B4478" t="s">
        <v>18520</v>
      </c>
      <c r="C4478" s="1" t="str">
        <f t="shared" si="751"/>
        <v>21:0512</v>
      </c>
      <c r="D4478" s="1" t="str">
        <f t="shared" si="752"/>
        <v>21:0085</v>
      </c>
      <c r="E4478" t="s">
        <v>18521</v>
      </c>
      <c r="F4478" t="s">
        <v>18522</v>
      </c>
      <c r="H4478">
        <v>56.725655000000003</v>
      </c>
      <c r="I4478">
        <v>-101.9766602</v>
      </c>
      <c r="J4478" s="1" t="str">
        <f t="shared" si="753"/>
        <v>NGR lake sediment grab sample</v>
      </c>
      <c r="K4478" s="1" t="str">
        <f t="shared" si="754"/>
        <v>&lt;177 micron (NGR)</v>
      </c>
      <c r="L4478">
        <v>27</v>
      </c>
      <c r="M4478" t="s">
        <v>34</v>
      </c>
      <c r="N4478">
        <v>521</v>
      </c>
      <c r="O4478" t="s">
        <v>69</v>
      </c>
      <c r="P4478" t="s">
        <v>54</v>
      </c>
      <c r="Q4478" t="s">
        <v>136</v>
      </c>
      <c r="R4478" t="s">
        <v>185</v>
      </c>
      <c r="S4478" t="s">
        <v>176</v>
      </c>
      <c r="T4478" t="s">
        <v>40</v>
      </c>
      <c r="U4478" t="s">
        <v>10278</v>
      </c>
      <c r="V4478" t="s">
        <v>1222</v>
      </c>
      <c r="W4478" t="s">
        <v>40</v>
      </c>
      <c r="X4478" t="s">
        <v>70</v>
      </c>
      <c r="Y4478" t="s">
        <v>95</v>
      </c>
      <c r="Z4478" t="s">
        <v>35</v>
      </c>
      <c r="AA4478" t="s">
        <v>214</v>
      </c>
      <c r="AB4478" t="s">
        <v>1715</v>
      </c>
      <c r="AC4478" t="s">
        <v>371</v>
      </c>
      <c r="AD4478" t="s">
        <v>48</v>
      </c>
    </row>
    <row r="4479" spans="1:30" x14ac:dyDescent="0.3">
      <c r="A4479" t="s">
        <v>18523</v>
      </c>
      <c r="B4479" t="s">
        <v>18524</v>
      </c>
      <c r="C4479" s="1" t="str">
        <f t="shared" si="751"/>
        <v>21:0512</v>
      </c>
      <c r="D4479" s="1" t="str">
        <f t="shared" si="752"/>
        <v>21:0085</v>
      </c>
      <c r="E4479" t="s">
        <v>18521</v>
      </c>
      <c r="F4479" t="s">
        <v>18525</v>
      </c>
      <c r="H4479">
        <v>56.725655000000003</v>
      </c>
      <c r="I4479">
        <v>-101.9766602</v>
      </c>
      <c r="J4479" s="1" t="str">
        <f t="shared" si="753"/>
        <v>NGR lake sediment grab sample</v>
      </c>
      <c r="K4479" s="1" t="str">
        <f t="shared" si="754"/>
        <v>&lt;177 micron (NGR)</v>
      </c>
      <c r="L4479">
        <v>27</v>
      </c>
      <c r="M4479" t="s">
        <v>52</v>
      </c>
      <c r="N4479">
        <v>522</v>
      </c>
      <c r="O4479" t="s">
        <v>1101</v>
      </c>
      <c r="P4479" t="s">
        <v>130</v>
      </c>
      <c r="Q4479" t="s">
        <v>39</v>
      </c>
      <c r="R4479" t="s">
        <v>185</v>
      </c>
      <c r="S4479" t="s">
        <v>185</v>
      </c>
      <c r="T4479" t="s">
        <v>40</v>
      </c>
      <c r="U4479" t="s">
        <v>3080</v>
      </c>
      <c r="V4479" t="s">
        <v>293</v>
      </c>
      <c r="W4479" t="s">
        <v>40</v>
      </c>
      <c r="X4479" t="s">
        <v>179</v>
      </c>
      <c r="Y4479" t="s">
        <v>95</v>
      </c>
      <c r="Z4479" t="s">
        <v>35</v>
      </c>
      <c r="AA4479" t="s">
        <v>135</v>
      </c>
      <c r="AB4479" t="s">
        <v>566</v>
      </c>
      <c r="AC4479" t="s">
        <v>901</v>
      </c>
      <c r="AD4479" t="s">
        <v>71</v>
      </c>
    </row>
    <row r="4480" spans="1:30" x14ac:dyDescent="0.3">
      <c r="A4480" t="s">
        <v>18526</v>
      </c>
      <c r="B4480" t="s">
        <v>18527</v>
      </c>
      <c r="C4480" s="1" t="str">
        <f t="shared" si="751"/>
        <v>21:0512</v>
      </c>
      <c r="D4480" s="1" t="str">
        <f t="shared" si="752"/>
        <v>21:0085</v>
      </c>
      <c r="E4480" t="s">
        <v>18521</v>
      </c>
      <c r="F4480" t="s">
        <v>18528</v>
      </c>
      <c r="H4480">
        <v>56.725655000000003</v>
      </c>
      <c r="I4480">
        <v>-101.9766602</v>
      </c>
      <c r="J4480" s="1" t="str">
        <f t="shared" si="753"/>
        <v>NGR lake sediment grab sample</v>
      </c>
      <c r="K4480" s="1" t="str">
        <f t="shared" si="754"/>
        <v>&lt;177 micron (NGR)</v>
      </c>
      <c r="L4480">
        <v>27</v>
      </c>
      <c r="M4480" t="s">
        <v>65</v>
      </c>
      <c r="N4480">
        <v>523</v>
      </c>
      <c r="O4480" t="s">
        <v>789</v>
      </c>
      <c r="P4480" t="s">
        <v>130</v>
      </c>
      <c r="Q4480" t="s">
        <v>55</v>
      </c>
      <c r="R4480" t="s">
        <v>193</v>
      </c>
      <c r="S4480" t="s">
        <v>176</v>
      </c>
      <c r="T4480" t="s">
        <v>40</v>
      </c>
      <c r="U4480" t="s">
        <v>370</v>
      </c>
      <c r="V4480" t="s">
        <v>339</v>
      </c>
      <c r="W4480" t="s">
        <v>40</v>
      </c>
      <c r="X4480" t="s">
        <v>179</v>
      </c>
      <c r="Y4480" t="s">
        <v>95</v>
      </c>
      <c r="Z4480" t="s">
        <v>134</v>
      </c>
      <c r="AA4480" t="s">
        <v>204</v>
      </c>
      <c r="AB4480" t="s">
        <v>256</v>
      </c>
      <c r="AC4480" t="s">
        <v>316</v>
      </c>
      <c r="AD4480" t="s">
        <v>71</v>
      </c>
    </row>
    <row r="4481" spans="1:30" x14ac:dyDescent="0.3">
      <c r="A4481" t="s">
        <v>18529</v>
      </c>
      <c r="B4481" t="s">
        <v>18530</v>
      </c>
      <c r="C4481" s="1" t="str">
        <f t="shared" si="751"/>
        <v>21:0512</v>
      </c>
      <c r="D4481" s="1" t="str">
        <f t="shared" si="752"/>
        <v>21:0085</v>
      </c>
      <c r="E4481" t="s">
        <v>18531</v>
      </c>
      <c r="F4481" t="s">
        <v>18532</v>
      </c>
      <c r="H4481">
        <v>56.722278899999999</v>
      </c>
      <c r="I4481">
        <v>-101.94588659999999</v>
      </c>
      <c r="J4481" s="1" t="str">
        <f t="shared" si="753"/>
        <v>NGR lake sediment grab sample</v>
      </c>
      <c r="K4481" s="1" t="str">
        <f t="shared" si="754"/>
        <v>&lt;177 micron (NGR)</v>
      </c>
      <c r="L4481">
        <v>27</v>
      </c>
      <c r="M4481" t="s">
        <v>76</v>
      </c>
      <c r="N4481">
        <v>524</v>
      </c>
      <c r="O4481" t="s">
        <v>257</v>
      </c>
      <c r="P4481" t="s">
        <v>202</v>
      </c>
      <c r="Q4481" t="s">
        <v>39</v>
      </c>
      <c r="R4481" t="s">
        <v>153</v>
      </c>
      <c r="S4481" t="s">
        <v>37</v>
      </c>
      <c r="T4481" t="s">
        <v>40</v>
      </c>
      <c r="U4481" t="s">
        <v>8527</v>
      </c>
      <c r="V4481" t="s">
        <v>42</v>
      </c>
      <c r="W4481" t="s">
        <v>194</v>
      </c>
      <c r="X4481" t="s">
        <v>43</v>
      </c>
      <c r="Y4481" t="s">
        <v>95</v>
      </c>
      <c r="Z4481" t="s">
        <v>185</v>
      </c>
      <c r="AA4481" t="s">
        <v>135</v>
      </c>
      <c r="AB4481" t="s">
        <v>8655</v>
      </c>
      <c r="AC4481" t="s">
        <v>70</v>
      </c>
      <c r="AD4481" t="s">
        <v>314</v>
      </c>
    </row>
    <row r="4482" spans="1:30" x14ac:dyDescent="0.3">
      <c r="A4482" t="s">
        <v>18533</v>
      </c>
      <c r="B4482" t="s">
        <v>18534</v>
      </c>
      <c r="C4482" s="1" t="str">
        <f t="shared" si="751"/>
        <v>21:0512</v>
      </c>
      <c r="D4482" s="1" t="str">
        <f t="shared" si="752"/>
        <v>21:0085</v>
      </c>
      <c r="E4482" t="s">
        <v>18535</v>
      </c>
      <c r="F4482" t="s">
        <v>18536</v>
      </c>
      <c r="H4482">
        <v>56.726955099999998</v>
      </c>
      <c r="I4482">
        <v>-101.8971356</v>
      </c>
      <c r="J4482" s="1" t="str">
        <f t="shared" si="753"/>
        <v>NGR lake sediment grab sample</v>
      </c>
      <c r="K4482" s="1" t="str">
        <f t="shared" si="754"/>
        <v>&lt;177 micron (NGR)</v>
      </c>
      <c r="L4482">
        <v>27</v>
      </c>
      <c r="M4482" t="s">
        <v>91</v>
      </c>
      <c r="N4482">
        <v>525</v>
      </c>
      <c r="O4482" t="s">
        <v>270</v>
      </c>
      <c r="P4482" t="s">
        <v>202</v>
      </c>
      <c r="Q4482" t="s">
        <v>131</v>
      </c>
      <c r="R4482" t="s">
        <v>92</v>
      </c>
      <c r="S4482" t="s">
        <v>55</v>
      </c>
      <c r="T4482" t="s">
        <v>40</v>
      </c>
      <c r="U4482" t="s">
        <v>1539</v>
      </c>
      <c r="V4482" t="s">
        <v>1503</v>
      </c>
      <c r="W4482" t="s">
        <v>117</v>
      </c>
      <c r="X4482" t="s">
        <v>740</v>
      </c>
      <c r="Y4482" t="s">
        <v>95</v>
      </c>
      <c r="Z4482" t="s">
        <v>153</v>
      </c>
      <c r="AA4482" t="s">
        <v>258</v>
      </c>
      <c r="AB4482" t="s">
        <v>10044</v>
      </c>
      <c r="AC4482" t="s">
        <v>60</v>
      </c>
      <c r="AD4482" t="s">
        <v>258</v>
      </c>
    </row>
    <row r="4483" spans="1:30" hidden="1" x14ac:dyDescent="0.3">
      <c r="A4483" t="s">
        <v>18537</v>
      </c>
      <c r="B4483" t="s">
        <v>18538</v>
      </c>
      <c r="C4483" s="1" t="str">
        <f t="shared" si="751"/>
        <v>21:0512</v>
      </c>
      <c r="D4483" s="1" t="str">
        <f>HYPERLINK("http://geochem.nrcan.gc.ca/cdogs/content/svy/svy_e.htm", "")</f>
        <v/>
      </c>
      <c r="G4483" s="1" t="str">
        <f>HYPERLINK("http://geochem.nrcan.gc.ca/cdogs/content/cr_/cr_00055_e.htm", "55")</f>
        <v>55</v>
      </c>
      <c r="J4483" t="s">
        <v>161</v>
      </c>
      <c r="K4483" t="s">
        <v>162</v>
      </c>
      <c r="L4483">
        <v>27</v>
      </c>
      <c r="M4483" t="s">
        <v>163</v>
      </c>
      <c r="N4483">
        <v>526</v>
      </c>
      <c r="O4483" t="s">
        <v>337</v>
      </c>
      <c r="P4483" t="s">
        <v>54</v>
      </c>
      <c r="Q4483" t="s">
        <v>68</v>
      </c>
      <c r="R4483" t="s">
        <v>54</v>
      </c>
      <c r="S4483" t="s">
        <v>37</v>
      </c>
      <c r="T4483" t="s">
        <v>40</v>
      </c>
      <c r="U4483" t="s">
        <v>6312</v>
      </c>
      <c r="V4483" t="s">
        <v>47</v>
      </c>
      <c r="W4483" t="s">
        <v>194</v>
      </c>
      <c r="X4483" t="s">
        <v>39</v>
      </c>
      <c r="Y4483" t="s">
        <v>55</v>
      </c>
      <c r="Z4483" t="s">
        <v>134</v>
      </c>
      <c r="AA4483" t="s">
        <v>214</v>
      </c>
      <c r="AB4483" t="s">
        <v>992</v>
      </c>
      <c r="AC4483" t="s">
        <v>3674</v>
      </c>
      <c r="AD4483" t="s">
        <v>61</v>
      </c>
    </row>
    <row r="4484" spans="1:30" x14ac:dyDescent="0.3">
      <c r="A4484" t="s">
        <v>18539</v>
      </c>
      <c r="B4484" t="s">
        <v>18540</v>
      </c>
      <c r="C4484" s="1" t="str">
        <f t="shared" si="751"/>
        <v>21:0512</v>
      </c>
      <c r="D4484" s="1" t="str">
        <f t="shared" ref="D4484:D4499" si="755">HYPERLINK("http://geochem.nrcan.gc.ca/cdogs/content/svy/svy210085_e.htm", "21:0085")</f>
        <v>21:0085</v>
      </c>
      <c r="E4484" t="s">
        <v>18541</v>
      </c>
      <c r="F4484" t="s">
        <v>18542</v>
      </c>
      <c r="H4484">
        <v>56.694593300000001</v>
      </c>
      <c r="I4484">
        <v>-101.9199684</v>
      </c>
      <c r="J4484" s="1" t="str">
        <f t="shared" ref="J4484:J4499" si="756">HYPERLINK("http://geochem.nrcan.gc.ca/cdogs/content/kwd/kwd020027_e.htm", "NGR lake sediment grab sample")</f>
        <v>NGR lake sediment grab sample</v>
      </c>
      <c r="K4484" s="1" t="str">
        <f t="shared" ref="K4484:K4499" si="757">HYPERLINK("http://geochem.nrcan.gc.ca/cdogs/content/kwd/kwd080006_e.htm", "&lt;177 micron (NGR)")</f>
        <v>&lt;177 micron (NGR)</v>
      </c>
      <c r="L4484">
        <v>27</v>
      </c>
      <c r="M4484" t="s">
        <v>102</v>
      </c>
      <c r="N4484">
        <v>527</v>
      </c>
      <c r="O4484" t="s">
        <v>258</v>
      </c>
      <c r="P4484" t="s">
        <v>193</v>
      </c>
      <c r="Q4484" t="s">
        <v>39</v>
      </c>
      <c r="R4484" t="s">
        <v>131</v>
      </c>
      <c r="S4484" t="s">
        <v>38</v>
      </c>
      <c r="T4484" t="s">
        <v>40</v>
      </c>
      <c r="U4484" t="s">
        <v>7356</v>
      </c>
      <c r="V4484" t="s">
        <v>728</v>
      </c>
      <c r="W4484" t="s">
        <v>40</v>
      </c>
      <c r="X4484" t="s">
        <v>179</v>
      </c>
      <c r="Y4484" t="s">
        <v>95</v>
      </c>
      <c r="Z4484" t="s">
        <v>44</v>
      </c>
      <c r="AA4484" t="s">
        <v>258</v>
      </c>
      <c r="AB4484" t="s">
        <v>429</v>
      </c>
      <c r="AC4484" t="s">
        <v>1402</v>
      </c>
      <c r="AD4484" t="s">
        <v>409</v>
      </c>
    </row>
    <row r="4485" spans="1:30" x14ac:dyDescent="0.3">
      <c r="A4485" t="s">
        <v>18543</v>
      </c>
      <c r="B4485" t="s">
        <v>18544</v>
      </c>
      <c r="C4485" s="1" t="str">
        <f t="shared" si="751"/>
        <v>21:0512</v>
      </c>
      <c r="D4485" s="1" t="str">
        <f t="shared" si="755"/>
        <v>21:0085</v>
      </c>
      <c r="E4485" t="s">
        <v>18545</v>
      </c>
      <c r="F4485" t="s">
        <v>18546</v>
      </c>
      <c r="H4485">
        <v>56.700909500000002</v>
      </c>
      <c r="I4485">
        <v>-101.9728745</v>
      </c>
      <c r="J4485" s="1" t="str">
        <f t="shared" si="756"/>
        <v>NGR lake sediment grab sample</v>
      </c>
      <c r="K4485" s="1" t="str">
        <f t="shared" si="757"/>
        <v>&lt;177 micron (NGR)</v>
      </c>
      <c r="L4485">
        <v>27</v>
      </c>
      <c r="M4485" t="s">
        <v>113</v>
      </c>
      <c r="N4485">
        <v>528</v>
      </c>
      <c r="O4485" t="s">
        <v>641</v>
      </c>
      <c r="P4485" t="s">
        <v>232</v>
      </c>
      <c r="Q4485" t="s">
        <v>39</v>
      </c>
      <c r="R4485" t="s">
        <v>202</v>
      </c>
      <c r="S4485" t="s">
        <v>131</v>
      </c>
      <c r="T4485" t="s">
        <v>40</v>
      </c>
      <c r="U4485" t="s">
        <v>1612</v>
      </c>
      <c r="V4485" t="s">
        <v>278</v>
      </c>
      <c r="W4485" t="s">
        <v>40</v>
      </c>
      <c r="X4485" t="s">
        <v>43</v>
      </c>
      <c r="Y4485" t="s">
        <v>39</v>
      </c>
      <c r="Z4485" t="s">
        <v>214</v>
      </c>
      <c r="AA4485" t="s">
        <v>58</v>
      </c>
      <c r="AB4485" t="s">
        <v>205</v>
      </c>
      <c r="AC4485" t="s">
        <v>2776</v>
      </c>
      <c r="AD4485" t="s">
        <v>409</v>
      </c>
    </row>
    <row r="4486" spans="1:30" x14ac:dyDescent="0.3">
      <c r="A4486" t="s">
        <v>18547</v>
      </c>
      <c r="B4486" t="s">
        <v>18548</v>
      </c>
      <c r="C4486" s="1" t="str">
        <f t="shared" si="751"/>
        <v>21:0512</v>
      </c>
      <c r="D4486" s="1" t="str">
        <f t="shared" si="755"/>
        <v>21:0085</v>
      </c>
      <c r="E4486" t="s">
        <v>18549</v>
      </c>
      <c r="F4486" t="s">
        <v>18550</v>
      </c>
      <c r="H4486">
        <v>56.6687735</v>
      </c>
      <c r="I4486">
        <v>-101.99429050000001</v>
      </c>
      <c r="J4486" s="1" t="str">
        <f t="shared" si="756"/>
        <v>NGR lake sediment grab sample</v>
      </c>
      <c r="K4486" s="1" t="str">
        <f t="shared" si="757"/>
        <v>&lt;177 micron (NGR)</v>
      </c>
      <c r="L4486">
        <v>27</v>
      </c>
      <c r="M4486" t="s">
        <v>127</v>
      </c>
      <c r="N4486">
        <v>529</v>
      </c>
      <c r="O4486" t="s">
        <v>403</v>
      </c>
      <c r="P4486" t="s">
        <v>176</v>
      </c>
      <c r="Q4486" t="s">
        <v>55</v>
      </c>
      <c r="R4486" t="s">
        <v>176</v>
      </c>
      <c r="S4486" t="s">
        <v>37</v>
      </c>
      <c r="T4486" t="s">
        <v>40</v>
      </c>
      <c r="U4486" t="s">
        <v>533</v>
      </c>
      <c r="V4486" t="s">
        <v>239</v>
      </c>
      <c r="W4486" t="s">
        <v>194</v>
      </c>
      <c r="X4486" t="s">
        <v>43</v>
      </c>
      <c r="Y4486" t="s">
        <v>95</v>
      </c>
      <c r="Z4486" t="s">
        <v>67</v>
      </c>
      <c r="AA4486" t="s">
        <v>135</v>
      </c>
      <c r="AB4486" t="s">
        <v>1872</v>
      </c>
      <c r="AC4486" t="s">
        <v>714</v>
      </c>
      <c r="AD4486" t="s">
        <v>83</v>
      </c>
    </row>
    <row r="4487" spans="1:30" x14ac:dyDescent="0.3">
      <c r="A4487" t="s">
        <v>18551</v>
      </c>
      <c r="B4487" t="s">
        <v>18552</v>
      </c>
      <c r="C4487" s="1" t="str">
        <f t="shared" si="751"/>
        <v>21:0512</v>
      </c>
      <c r="D4487" s="1" t="str">
        <f t="shared" si="755"/>
        <v>21:0085</v>
      </c>
      <c r="E4487" t="s">
        <v>18553</v>
      </c>
      <c r="F4487" t="s">
        <v>18554</v>
      </c>
      <c r="H4487">
        <v>56.673758200000002</v>
      </c>
      <c r="I4487">
        <v>-101.96932940000001</v>
      </c>
      <c r="J4487" s="1" t="str">
        <f t="shared" si="756"/>
        <v>NGR lake sediment grab sample</v>
      </c>
      <c r="K4487" s="1" t="str">
        <f t="shared" si="757"/>
        <v>&lt;177 micron (NGR)</v>
      </c>
      <c r="L4487">
        <v>27</v>
      </c>
      <c r="M4487" t="s">
        <v>142</v>
      </c>
      <c r="N4487">
        <v>530</v>
      </c>
      <c r="O4487" t="s">
        <v>58</v>
      </c>
      <c r="P4487" t="s">
        <v>192</v>
      </c>
      <c r="Q4487" t="s">
        <v>136</v>
      </c>
      <c r="R4487" t="s">
        <v>185</v>
      </c>
      <c r="S4487" t="s">
        <v>37</v>
      </c>
      <c r="T4487" t="s">
        <v>40</v>
      </c>
      <c r="U4487" t="s">
        <v>3433</v>
      </c>
      <c r="V4487" t="s">
        <v>47</v>
      </c>
      <c r="W4487" t="s">
        <v>117</v>
      </c>
      <c r="X4487" t="s">
        <v>43</v>
      </c>
      <c r="Y4487" t="s">
        <v>95</v>
      </c>
      <c r="Z4487" t="s">
        <v>134</v>
      </c>
      <c r="AA4487" t="s">
        <v>258</v>
      </c>
      <c r="AB4487" t="s">
        <v>1323</v>
      </c>
      <c r="AC4487" t="s">
        <v>339</v>
      </c>
      <c r="AD4487" t="s">
        <v>83</v>
      </c>
    </row>
    <row r="4488" spans="1:30" x14ac:dyDescent="0.3">
      <c r="A4488" t="s">
        <v>18555</v>
      </c>
      <c r="B4488" t="s">
        <v>18556</v>
      </c>
      <c r="C4488" s="1" t="str">
        <f t="shared" si="751"/>
        <v>21:0512</v>
      </c>
      <c r="D4488" s="1" t="str">
        <f t="shared" si="755"/>
        <v>21:0085</v>
      </c>
      <c r="E4488" t="s">
        <v>18557</v>
      </c>
      <c r="F4488" t="s">
        <v>18558</v>
      </c>
      <c r="H4488">
        <v>56.668121200000002</v>
      </c>
      <c r="I4488">
        <v>-101.91731470000001</v>
      </c>
      <c r="J4488" s="1" t="str">
        <f t="shared" si="756"/>
        <v>NGR lake sediment grab sample</v>
      </c>
      <c r="K4488" s="1" t="str">
        <f t="shared" si="757"/>
        <v>&lt;177 micron (NGR)</v>
      </c>
      <c r="L4488">
        <v>27</v>
      </c>
      <c r="M4488" t="s">
        <v>150</v>
      </c>
      <c r="N4488">
        <v>531</v>
      </c>
      <c r="O4488" t="s">
        <v>108</v>
      </c>
      <c r="P4488" t="s">
        <v>92</v>
      </c>
      <c r="Q4488" t="s">
        <v>37</v>
      </c>
      <c r="R4488" t="s">
        <v>68</v>
      </c>
      <c r="S4488" t="s">
        <v>37</v>
      </c>
      <c r="T4488" t="s">
        <v>40</v>
      </c>
      <c r="U4488" t="s">
        <v>324</v>
      </c>
      <c r="V4488" t="s">
        <v>2722</v>
      </c>
      <c r="W4488" t="s">
        <v>40</v>
      </c>
      <c r="X4488" t="s">
        <v>43</v>
      </c>
      <c r="Y4488" t="s">
        <v>95</v>
      </c>
      <c r="Z4488" t="s">
        <v>134</v>
      </c>
      <c r="AA4488" t="s">
        <v>135</v>
      </c>
      <c r="AB4488" t="s">
        <v>1250</v>
      </c>
      <c r="AC4488" t="s">
        <v>213</v>
      </c>
      <c r="AD4488" t="s">
        <v>83</v>
      </c>
    </row>
    <row r="4489" spans="1:30" x14ac:dyDescent="0.3">
      <c r="A4489" t="s">
        <v>18559</v>
      </c>
      <c r="B4489" t="s">
        <v>18560</v>
      </c>
      <c r="C4489" s="1" t="str">
        <f t="shared" si="751"/>
        <v>21:0512</v>
      </c>
      <c r="D4489" s="1" t="str">
        <f t="shared" si="755"/>
        <v>21:0085</v>
      </c>
      <c r="E4489" t="s">
        <v>18561</v>
      </c>
      <c r="F4489" t="s">
        <v>18562</v>
      </c>
      <c r="H4489">
        <v>56.684834799999997</v>
      </c>
      <c r="I4489">
        <v>-101.8851439</v>
      </c>
      <c r="J4489" s="1" t="str">
        <f t="shared" si="756"/>
        <v>NGR lake sediment grab sample</v>
      </c>
      <c r="K4489" s="1" t="str">
        <f t="shared" si="757"/>
        <v>&lt;177 micron (NGR)</v>
      </c>
      <c r="L4489">
        <v>27</v>
      </c>
      <c r="M4489" t="s">
        <v>175</v>
      </c>
      <c r="N4489">
        <v>532</v>
      </c>
      <c r="O4489" t="s">
        <v>128</v>
      </c>
      <c r="P4489" t="s">
        <v>119</v>
      </c>
      <c r="Q4489" t="s">
        <v>39</v>
      </c>
      <c r="R4489" t="s">
        <v>38</v>
      </c>
      <c r="S4489" t="s">
        <v>37</v>
      </c>
      <c r="T4489" t="s">
        <v>40</v>
      </c>
      <c r="U4489" t="s">
        <v>1871</v>
      </c>
      <c r="V4489" t="s">
        <v>239</v>
      </c>
      <c r="W4489" t="s">
        <v>194</v>
      </c>
      <c r="X4489" t="s">
        <v>43</v>
      </c>
      <c r="Y4489" t="s">
        <v>95</v>
      </c>
      <c r="Z4489" t="s">
        <v>164</v>
      </c>
      <c r="AA4489" t="s">
        <v>204</v>
      </c>
      <c r="AB4489" t="s">
        <v>10044</v>
      </c>
      <c r="AC4489" t="s">
        <v>620</v>
      </c>
      <c r="AD4489" t="s">
        <v>45</v>
      </c>
    </row>
    <row r="4490" spans="1:30" x14ac:dyDescent="0.3">
      <c r="A4490" t="s">
        <v>18563</v>
      </c>
      <c r="B4490" t="s">
        <v>18564</v>
      </c>
      <c r="C4490" s="1" t="str">
        <f t="shared" si="751"/>
        <v>21:0512</v>
      </c>
      <c r="D4490" s="1" t="str">
        <f t="shared" si="755"/>
        <v>21:0085</v>
      </c>
      <c r="E4490" t="s">
        <v>18565</v>
      </c>
      <c r="F4490" t="s">
        <v>18566</v>
      </c>
      <c r="H4490">
        <v>56.709315500000002</v>
      </c>
      <c r="I4490">
        <v>-101.8787167</v>
      </c>
      <c r="J4490" s="1" t="str">
        <f t="shared" si="756"/>
        <v>NGR lake sediment grab sample</v>
      </c>
      <c r="K4490" s="1" t="str">
        <f t="shared" si="757"/>
        <v>&lt;177 micron (NGR)</v>
      </c>
      <c r="L4490">
        <v>27</v>
      </c>
      <c r="M4490" t="s">
        <v>184</v>
      </c>
      <c r="N4490">
        <v>533</v>
      </c>
      <c r="O4490" t="s">
        <v>263</v>
      </c>
      <c r="P4490" t="s">
        <v>119</v>
      </c>
      <c r="Q4490" t="s">
        <v>55</v>
      </c>
      <c r="R4490" t="s">
        <v>131</v>
      </c>
      <c r="S4490" t="s">
        <v>68</v>
      </c>
      <c r="T4490" t="s">
        <v>40</v>
      </c>
      <c r="U4490" t="s">
        <v>58</v>
      </c>
      <c r="V4490" t="s">
        <v>248</v>
      </c>
      <c r="W4490" t="s">
        <v>194</v>
      </c>
      <c r="X4490" t="s">
        <v>43</v>
      </c>
      <c r="Y4490" t="s">
        <v>95</v>
      </c>
      <c r="Z4490" t="s">
        <v>67</v>
      </c>
      <c r="AA4490" t="s">
        <v>135</v>
      </c>
      <c r="AB4490" t="s">
        <v>1338</v>
      </c>
      <c r="AC4490" t="s">
        <v>884</v>
      </c>
      <c r="AD4490" t="s">
        <v>58</v>
      </c>
    </row>
    <row r="4491" spans="1:30" x14ac:dyDescent="0.3">
      <c r="A4491" t="s">
        <v>18567</v>
      </c>
      <c r="B4491" t="s">
        <v>18568</v>
      </c>
      <c r="C4491" s="1" t="str">
        <f t="shared" si="751"/>
        <v>21:0512</v>
      </c>
      <c r="D4491" s="1" t="str">
        <f t="shared" si="755"/>
        <v>21:0085</v>
      </c>
      <c r="E4491" t="s">
        <v>18569</v>
      </c>
      <c r="F4491" t="s">
        <v>18570</v>
      </c>
      <c r="H4491">
        <v>56.723356899999999</v>
      </c>
      <c r="I4491">
        <v>-101.84383939999999</v>
      </c>
      <c r="J4491" s="1" t="str">
        <f t="shared" si="756"/>
        <v>NGR lake sediment grab sample</v>
      </c>
      <c r="K4491" s="1" t="str">
        <f t="shared" si="757"/>
        <v>&lt;177 micron (NGR)</v>
      </c>
      <c r="L4491">
        <v>27</v>
      </c>
      <c r="M4491" t="s">
        <v>191</v>
      </c>
      <c r="N4491">
        <v>534</v>
      </c>
      <c r="O4491" t="s">
        <v>108</v>
      </c>
      <c r="P4491" t="s">
        <v>130</v>
      </c>
      <c r="Q4491" t="s">
        <v>37</v>
      </c>
      <c r="R4491" t="s">
        <v>79</v>
      </c>
      <c r="S4491" t="s">
        <v>68</v>
      </c>
      <c r="T4491" t="s">
        <v>40</v>
      </c>
      <c r="U4491" t="s">
        <v>8681</v>
      </c>
      <c r="V4491" t="s">
        <v>313</v>
      </c>
      <c r="W4491" t="s">
        <v>40</v>
      </c>
      <c r="X4491" t="s">
        <v>70</v>
      </c>
      <c r="Y4491" t="s">
        <v>95</v>
      </c>
      <c r="Z4491" t="s">
        <v>67</v>
      </c>
      <c r="AA4491" t="s">
        <v>134</v>
      </c>
      <c r="AB4491" t="s">
        <v>293</v>
      </c>
      <c r="AC4491" t="s">
        <v>136</v>
      </c>
      <c r="AD4491" t="s">
        <v>478</v>
      </c>
    </row>
    <row r="4492" spans="1:30" x14ac:dyDescent="0.3">
      <c r="A4492" t="s">
        <v>18571</v>
      </c>
      <c r="B4492" t="s">
        <v>18572</v>
      </c>
      <c r="C4492" s="1" t="str">
        <f t="shared" si="751"/>
        <v>21:0512</v>
      </c>
      <c r="D4492" s="1" t="str">
        <f t="shared" si="755"/>
        <v>21:0085</v>
      </c>
      <c r="E4492" t="s">
        <v>18573</v>
      </c>
      <c r="F4492" t="s">
        <v>18574</v>
      </c>
      <c r="H4492">
        <v>56.7249379</v>
      </c>
      <c r="I4492">
        <v>-101.8090213</v>
      </c>
      <c r="J4492" s="1" t="str">
        <f t="shared" si="756"/>
        <v>NGR lake sediment grab sample</v>
      </c>
      <c r="K4492" s="1" t="str">
        <f t="shared" si="757"/>
        <v>&lt;177 micron (NGR)</v>
      </c>
      <c r="L4492">
        <v>27</v>
      </c>
      <c r="M4492" t="s">
        <v>201</v>
      </c>
      <c r="N4492">
        <v>535</v>
      </c>
      <c r="O4492" t="s">
        <v>1101</v>
      </c>
      <c r="P4492" t="s">
        <v>232</v>
      </c>
      <c r="Q4492" t="s">
        <v>39</v>
      </c>
      <c r="R4492" t="s">
        <v>185</v>
      </c>
      <c r="S4492" t="s">
        <v>131</v>
      </c>
      <c r="T4492" t="s">
        <v>194</v>
      </c>
      <c r="U4492" t="s">
        <v>3445</v>
      </c>
      <c r="V4492" t="s">
        <v>947</v>
      </c>
      <c r="W4492" t="s">
        <v>117</v>
      </c>
      <c r="X4492" t="s">
        <v>179</v>
      </c>
      <c r="Y4492" t="s">
        <v>55</v>
      </c>
      <c r="Z4492" t="s">
        <v>204</v>
      </c>
      <c r="AA4492" t="s">
        <v>44</v>
      </c>
      <c r="AB4492" t="s">
        <v>2444</v>
      </c>
      <c r="AC4492" t="s">
        <v>55</v>
      </c>
      <c r="AD4492" t="s">
        <v>115</v>
      </c>
    </row>
    <row r="4493" spans="1:30" x14ac:dyDescent="0.3">
      <c r="A4493" t="s">
        <v>18575</v>
      </c>
      <c r="B4493" t="s">
        <v>18576</v>
      </c>
      <c r="C4493" s="1" t="str">
        <f t="shared" si="751"/>
        <v>21:0512</v>
      </c>
      <c r="D4493" s="1" t="str">
        <f t="shared" si="755"/>
        <v>21:0085</v>
      </c>
      <c r="E4493" t="s">
        <v>18577</v>
      </c>
      <c r="F4493" t="s">
        <v>18578</v>
      </c>
      <c r="H4493">
        <v>56.719186800000003</v>
      </c>
      <c r="I4493">
        <v>-101.76556979999999</v>
      </c>
      <c r="J4493" s="1" t="str">
        <f t="shared" si="756"/>
        <v>NGR lake sediment grab sample</v>
      </c>
      <c r="K4493" s="1" t="str">
        <f t="shared" si="757"/>
        <v>&lt;177 micron (NGR)</v>
      </c>
      <c r="L4493">
        <v>27</v>
      </c>
      <c r="M4493" t="s">
        <v>210</v>
      </c>
      <c r="N4493">
        <v>536</v>
      </c>
      <c r="O4493" t="s">
        <v>364</v>
      </c>
      <c r="P4493" t="s">
        <v>232</v>
      </c>
      <c r="Q4493" t="s">
        <v>39</v>
      </c>
      <c r="R4493" t="s">
        <v>130</v>
      </c>
      <c r="S4493" t="s">
        <v>37</v>
      </c>
      <c r="T4493" t="s">
        <v>40</v>
      </c>
      <c r="U4493" t="s">
        <v>5256</v>
      </c>
      <c r="V4493" t="s">
        <v>224</v>
      </c>
      <c r="W4493" t="s">
        <v>40</v>
      </c>
      <c r="X4493" t="s">
        <v>179</v>
      </c>
      <c r="Y4493" t="s">
        <v>95</v>
      </c>
      <c r="Z4493" t="s">
        <v>153</v>
      </c>
      <c r="AA4493" t="s">
        <v>44</v>
      </c>
      <c r="AB4493" t="s">
        <v>18247</v>
      </c>
      <c r="AC4493" t="s">
        <v>57</v>
      </c>
      <c r="AD4493" t="s">
        <v>258</v>
      </c>
    </row>
    <row r="4494" spans="1:30" x14ac:dyDescent="0.3">
      <c r="A4494" t="s">
        <v>18579</v>
      </c>
      <c r="B4494" t="s">
        <v>18580</v>
      </c>
      <c r="C4494" s="1" t="str">
        <f t="shared" si="751"/>
        <v>21:0512</v>
      </c>
      <c r="D4494" s="1" t="str">
        <f t="shared" si="755"/>
        <v>21:0085</v>
      </c>
      <c r="E4494" t="s">
        <v>18581</v>
      </c>
      <c r="F4494" t="s">
        <v>18582</v>
      </c>
      <c r="H4494">
        <v>56.723497100000003</v>
      </c>
      <c r="I4494">
        <v>-101.6956251</v>
      </c>
      <c r="J4494" s="1" t="str">
        <f t="shared" si="756"/>
        <v>NGR lake sediment grab sample</v>
      </c>
      <c r="K4494" s="1" t="str">
        <f t="shared" si="757"/>
        <v>&lt;177 micron (NGR)</v>
      </c>
      <c r="L4494">
        <v>27</v>
      </c>
      <c r="M4494" t="s">
        <v>221</v>
      </c>
      <c r="N4494">
        <v>537</v>
      </c>
      <c r="O4494" t="s">
        <v>789</v>
      </c>
      <c r="P4494" t="s">
        <v>169</v>
      </c>
      <c r="Q4494" t="s">
        <v>39</v>
      </c>
      <c r="R4494" t="s">
        <v>119</v>
      </c>
      <c r="S4494" t="s">
        <v>131</v>
      </c>
      <c r="T4494" t="s">
        <v>40</v>
      </c>
      <c r="U4494" t="s">
        <v>3341</v>
      </c>
      <c r="V4494" t="s">
        <v>705</v>
      </c>
      <c r="W4494" t="s">
        <v>40</v>
      </c>
      <c r="X4494" t="s">
        <v>43</v>
      </c>
      <c r="Y4494" t="s">
        <v>55</v>
      </c>
      <c r="Z4494" t="s">
        <v>204</v>
      </c>
      <c r="AA4494" t="s">
        <v>214</v>
      </c>
      <c r="AB4494" t="s">
        <v>498</v>
      </c>
      <c r="AC4494" t="s">
        <v>97</v>
      </c>
      <c r="AD4494" t="s">
        <v>314</v>
      </c>
    </row>
    <row r="4495" spans="1:30" x14ac:dyDescent="0.3">
      <c r="A4495" t="s">
        <v>18583</v>
      </c>
      <c r="B4495" t="s">
        <v>18584</v>
      </c>
      <c r="C4495" s="1" t="str">
        <f t="shared" si="751"/>
        <v>21:0512</v>
      </c>
      <c r="D4495" s="1" t="str">
        <f t="shared" si="755"/>
        <v>21:0085</v>
      </c>
      <c r="E4495" t="s">
        <v>18585</v>
      </c>
      <c r="F4495" t="s">
        <v>18586</v>
      </c>
      <c r="H4495">
        <v>56.734171600000003</v>
      </c>
      <c r="I4495">
        <v>-101.6602192</v>
      </c>
      <c r="J4495" s="1" t="str">
        <f t="shared" si="756"/>
        <v>NGR lake sediment grab sample</v>
      </c>
      <c r="K4495" s="1" t="str">
        <f t="shared" si="757"/>
        <v>&lt;177 micron (NGR)</v>
      </c>
      <c r="L4495">
        <v>27</v>
      </c>
      <c r="M4495" t="s">
        <v>230</v>
      </c>
      <c r="N4495">
        <v>538</v>
      </c>
      <c r="O4495" t="s">
        <v>211</v>
      </c>
      <c r="P4495" t="s">
        <v>176</v>
      </c>
      <c r="Q4495" t="s">
        <v>136</v>
      </c>
      <c r="R4495" t="s">
        <v>202</v>
      </c>
      <c r="S4495" t="s">
        <v>68</v>
      </c>
      <c r="T4495" t="s">
        <v>40</v>
      </c>
      <c r="U4495" t="s">
        <v>2423</v>
      </c>
      <c r="V4495" t="s">
        <v>213</v>
      </c>
      <c r="W4495" t="s">
        <v>40</v>
      </c>
      <c r="X4495" t="s">
        <v>43</v>
      </c>
      <c r="Y4495" t="s">
        <v>39</v>
      </c>
      <c r="Z4495" t="s">
        <v>134</v>
      </c>
      <c r="AA4495" t="s">
        <v>135</v>
      </c>
      <c r="AB4495" t="s">
        <v>104</v>
      </c>
      <c r="AC4495" t="s">
        <v>167</v>
      </c>
      <c r="AD4495" t="s">
        <v>115</v>
      </c>
    </row>
    <row r="4496" spans="1:30" x14ac:dyDescent="0.3">
      <c r="A4496" t="s">
        <v>18587</v>
      </c>
      <c r="B4496" t="s">
        <v>18588</v>
      </c>
      <c r="C4496" s="1" t="str">
        <f t="shared" si="751"/>
        <v>21:0512</v>
      </c>
      <c r="D4496" s="1" t="str">
        <f t="shared" si="755"/>
        <v>21:0085</v>
      </c>
      <c r="E4496" t="s">
        <v>18589</v>
      </c>
      <c r="F4496" t="s">
        <v>18590</v>
      </c>
      <c r="H4496">
        <v>56.724545800000001</v>
      </c>
      <c r="I4496">
        <v>-101.6314376</v>
      </c>
      <c r="J4496" s="1" t="str">
        <f t="shared" si="756"/>
        <v>NGR lake sediment grab sample</v>
      </c>
      <c r="K4496" s="1" t="str">
        <f t="shared" si="757"/>
        <v>&lt;177 micron (NGR)</v>
      </c>
      <c r="L4496">
        <v>27</v>
      </c>
      <c r="M4496" t="s">
        <v>238</v>
      </c>
      <c r="N4496">
        <v>539</v>
      </c>
      <c r="O4496" t="s">
        <v>231</v>
      </c>
      <c r="P4496" t="s">
        <v>232</v>
      </c>
      <c r="Q4496" t="s">
        <v>55</v>
      </c>
      <c r="R4496" t="s">
        <v>119</v>
      </c>
      <c r="S4496" t="s">
        <v>68</v>
      </c>
      <c r="T4496" t="s">
        <v>40</v>
      </c>
      <c r="U4496" t="s">
        <v>3460</v>
      </c>
      <c r="V4496" t="s">
        <v>620</v>
      </c>
      <c r="W4496" t="s">
        <v>649</v>
      </c>
      <c r="X4496" t="s">
        <v>43</v>
      </c>
      <c r="Y4496" t="s">
        <v>39</v>
      </c>
      <c r="Z4496" t="s">
        <v>204</v>
      </c>
      <c r="AA4496" t="s">
        <v>214</v>
      </c>
      <c r="AB4496" t="s">
        <v>1585</v>
      </c>
      <c r="AC4496" t="s">
        <v>70</v>
      </c>
      <c r="AD4496" t="s">
        <v>83</v>
      </c>
    </row>
    <row r="4497" spans="1:30" x14ac:dyDescent="0.3">
      <c r="A4497" t="s">
        <v>18591</v>
      </c>
      <c r="B4497" t="s">
        <v>18592</v>
      </c>
      <c r="C4497" s="1" t="str">
        <f t="shared" si="751"/>
        <v>21:0512</v>
      </c>
      <c r="D4497" s="1" t="str">
        <f t="shared" si="755"/>
        <v>21:0085</v>
      </c>
      <c r="E4497" t="s">
        <v>18593</v>
      </c>
      <c r="F4497" t="s">
        <v>18594</v>
      </c>
      <c r="H4497">
        <v>56.7246332</v>
      </c>
      <c r="I4497">
        <v>-101.5708599</v>
      </c>
      <c r="J4497" s="1" t="str">
        <f t="shared" si="756"/>
        <v>NGR lake sediment grab sample</v>
      </c>
      <c r="K4497" s="1" t="str">
        <f t="shared" si="757"/>
        <v>&lt;177 micron (NGR)</v>
      </c>
      <c r="L4497">
        <v>27</v>
      </c>
      <c r="M4497" t="s">
        <v>246</v>
      </c>
      <c r="N4497">
        <v>540</v>
      </c>
      <c r="O4497" t="s">
        <v>789</v>
      </c>
      <c r="P4497" t="s">
        <v>130</v>
      </c>
      <c r="Q4497" t="s">
        <v>55</v>
      </c>
      <c r="R4497" t="s">
        <v>92</v>
      </c>
      <c r="S4497" t="s">
        <v>68</v>
      </c>
      <c r="T4497" t="s">
        <v>40</v>
      </c>
      <c r="U4497" t="s">
        <v>776</v>
      </c>
      <c r="V4497" t="s">
        <v>213</v>
      </c>
      <c r="W4497" t="s">
        <v>194</v>
      </c>
      <c r="X4497" t="s">
        <v>43</v>
      </c>
      <c r="Y4497" t="s">
        <v>55</v>
      </c>
      <c r="Z4497" t="s">
        <v>67</v>
      </c>
      <c r="AA4497" t="s">
        <v>135</v>
      </c>
      <c r="AB4497" t="s">
        <v>3978</v>
      </c>
      <c r="AC4497" t="s">
        <v>42</v>
      </c>
      <c r="AD4497" t="s">
        <v>44</v>
      </c>
    </row>
    <row r="4498" spans="1:30" x14ac:dyDescent="0.3">
      <c r="A4498" t="s">
        <v>18595</v>
      </c>
      <c r="B4498" t="s">
        <v>18596</v>
      </c>
      <c r="C4498" s="1" t="str">
        <f t="shared" si="751"/>
        <v>21:0512</v>
      </c>
      <c r="D4498" s="1" t="str">
        <f t="shared" si="755"/>
        <v>21:0085</v>
      </c>
      <c r="E4498" t="s">
        <v>18597</v>
      </c>
      <c r="F4498" t="s">
        <v>18598</v>
      </c>
      <c r="H4498">
        <v>56.724444300000002</v>
      </c>
      <c r="I4498">
        <v>-101.5291618</v>
      </c>
      <c r="J4498" s="1" t="str">
        <f t="shared" si="756"/>
        <v>NGR lake sediment grab sample</v>
      </c>
      <c r="K4498" s="1" t="str">
        <f t="shared" si="757"/>
        <v>&lt;177 micron (NGR)</v>
      </c>
      <c r="L4498">
        <v>28</v>
      </c>
      <c r="M4498" t="s">
        <v>34</v>
      </c>
      <c r="N4498">
        <v>541</v>
      </c>
      <c r="O4498" t="s">
        <v>414</v>
      </c>
      <c r="P4498" t="s">
        <v>192</v>
      </c>
      <c r="Q4498" t="s">
        <v>39</v>
      </c>
      <c r="R4498" t="s">
        <v>202</v>
      </c>
      <c r="S4498" t="s">
        <v>68</v>
      </c>
      <c r="T4498" t="s">
        <v>40</v>
      </c>
      <c r="U4498" t="s">
        <v>155</v>
      </c>
      <c r="V4498" t="s">
        <v>167</v>
      </c>
      <c r="W4498" t="s">
        <v>40</v>
      </c>
      <c r="X4498" t="s">
        <v>43</v>
      </c>
      <c r="Y4498" t="s">
        <v>39</v>
      </c>
      <c r="Z4498" t="s">
        <v>164</v>
      </c>
      <c r="AA4498" t="s">
        <v>214</v>
      </c>
      <c r="AB4498" t="s">
        <v>35</v>
      </c>
      <c r="AC4498" t="s">
        <v>714</v>
      </c>
      <c r="AD4498" t="s">
        <v>83</v>
      </c>
    </row>
    <row r="4499" spans="1:30" x14ac:dyDescent="0.3">
      <c r="A4499" t="s">
        <v>18599</v>
      </c>
      <c r="B4499" t="s">
        <v>18600</v>
      </c>
      <c r="C4499" s="1" t="str">
        <f t="shared" si="751"/>
        <v>21:0512</v>
      </c>
      <c r="D4499" s="1" t="str">
        <f t="shared" si="755"/>
        <v>21:0085</v>
      </c>
      <c r="E4499" t="s">
        <v>18597</v>
      </c>
      <c r="F4499" t="s">
        <v>18601</v>
      </c>
      <c r="H4499">
        <v>56.724444300000002</v>
      </c>
      <c r="I4499">
        <v>-101.5291618</v>
      </c>
      <c r="J4499" s="1" t="str">
        <f t="shared" si="756"/>
        <v>NGR lake sediment grab sample</v>
      </c>
      <c r="K4499" s="1" t="str">
        <f t="shared" si="757"/>
        <v>&lt;177 micron (NGR)</v>
      </c>
      <c r="L4499">
        <v>28</v>
      </c>
      <c r="M4499" t="s">
        <v>52</v>
      </c>
      <c r="N4499">
        <v>542</v>
      </c>
      <c r="O4499" t="s">
        <v>135</v>
      </c>
      <c r="P4499" t="s">
        <v>232</v>
      </c>
      <c r="Q4499" t="s">
        <v>55</v>
      </c>
      <c r="R4499" t="s">
        <v>202</v>
      </c>
      <c r="S4499" t="s">
        <v>68</v>
      </c>
      <c r="T4499" t="s">
        <v>40</v>
      </c>
      <c r="U4499" t="s">
        <v>957</v>
      </c>
      <c r="V4499" t="s">
        <v>322</v>
      </c>
      <c r="W4499" t="s">
        <v>40</v>
      </c>
      <c r="X4499" t="s">
        <v>43</v>
      </c>
      <c r="Y4499" t="s">
        <v>39</v>
      </c>
      <c r="Z4499" t="s">
        <v>164</v>
      </c>
      <c r="AA4499" t="s">
        <v>135</v>
      </c>
      <c r="AB4499" t="s">
        <v>529</v>
      </c>
      <c r="AC4499" t="s">
        <v>714</v>
      </c>
      <c r="AD4499" t="s">
        <v>115</v>
      </c>
    </row>
    <row r="4500" spans="1:30" hidden="1" x14ac:dyDescent="0.3">
      <c r="A4500" t="s">
        <v>18602</v>
      </c>
      <c r="B4500" t="s">
        <v>18603</v>
      </c>
      <c r="C4500" s="1" t="str">
        <f t="shared" si="751"/>
        <v>21:0512</v>
      </c>
      <c r="D4500" s="1" t="str">
        <f>HYPERLINK("http://geochem.nrcan.gc.ca/cdogs/content/svy/svy_e.htm", "")</f>
        <v/>
      </c>
      <c r="G4500" s="1" t="str">
        <f>HYPERLINK("http://geochem.nrcan.gc.ca/cdogs/content/cr_/cr_00056_e.htm", "56")</f>
        <v>56</v>
      </c>
      <c r="J4500" t="s">
        <v>161</v>
      </c>
      <c r="K4500" t="s">
        <v>162</v>
      </c>
      <c r="L4500">
        <v>28</v>
      </c>
      <c r="M4500" t="s">
        <v>163</v>
      </c>
      <c r="N4500">
        <v>543</v>
      </c>
      <c r="O4500" t="s">
        <v>1108</v>
      </c>
      <c r="P4500" t="s">
        <v>789</v>
      </c>
      <c r="Q4500" t="s">
        <v>165</v>
      </c>
      <c r="R4500" t="s">
        <v>414</v>
      </c>
      <c r="S4500" t="s">
        <v>185</v>
      </c>
      <c r="T4500" t="s">
        <v>194</v>
      </c>
      <c r="U4500" t="s">
        <v>5928</v>
      </c>
      <c r="V4500" t="s">
        <v>5786</v>
      </c>
      <c r="W4500" t="s">
        <v>233</v>
      </c>
      <c r="X4500" t="s">
        <v>145</v>
      </c>
      <c r="Y4500" t="s">
        <v>68</v>
      </c>
      <c r="Z4500" t="s">
        <v>58</v>
      </c>
      <c r="AA4500" t="s">
        <v>314</v>
      </c>
      <c r="AB4500" t="s">
        <v>830</v>
      </c>
      <c r="AC4500" t="s">
        <v>276</v>
      </c>
      <c r="AD4500" t="s">
        <v>4370</v>
      </c>
    </row>
    <row r="4501" spans="1:30" x14ac:dyDescent="0.3">
      <c r="A4501" t="s">
        <v>18604</v>
      </c>
      <c r="B4501" t="s">
        <v>18605</v>
      </c>
      <c r="C4501" s="1" t="str">
        <f t="shared" si="751"/>
        <v>21:0512</v>
      </c>
      <c r="D4501" s="1" t="str">
        <f t="shared" ref="D4501:D4535" si="758">HYPERLINK("http://geochem.nrcan.gc.ca/cdogs/content/svy/svy210085_e.htm", "21:0085")</f>
        <v>21:0085</v>
      </c>
      <c r="E4501" t="s">
        <v>18597</v>
      </c>
      <c r="F4501" t="s">
        <v>18606</v>
      </c>
      <c r="H4501">
        <v>56.724444300000002</v>
      </c>
      <c r="I4501">
        <v>-101.5291618</v>
      </c>
      <c r="J4501" s="1" t="str">
        <f t="shared" ref="J4501:J4535" si="759">HYPERLINK("http://geochem.nrcan.gc.ca/cdogs/content/kwd/kwd020027_e.htm", "NGR lake sediment grab sample")</f>
        <v>NGR lake sediment grab sample</v>
      </c>
      <c r="K4501" s="1" t="str">
        <f t="shared" ref="K4501:K4535" si="760">HYPERLINK("http://geochem.nrcan.gc.ca/cdogs/content/kwd/kwd080006_e.htm", "&lt;177 micron (NGR)")</f>
        <v>&lt;177 micron (NGR)</v>
      </c>
      <c r="L4501">
        <v>28</v>
      </c>
      <c r="M4501" t="s">
        <v>65</v>
      </c>
      <c r="N4501">
        <v>544</v>
      </c>
      <c r="O4501" t="s">
        <v>414</v>
      </c>
      <c r="P4501" t="s">
        <v>232</v>
      </c>
      <c r="Q4501" t="s">
        <v>55</v>
      </c>
      <c r="R4501" t="s">
        <v>119</v>
      </c>
      <c r="S4501" t="s">
        <v>68</v>
      </c>
      <c r="T4501" t="s">
        <v>40</v>
      </c>
      <c r="U4501" t="s">
        <v>155</v>
      </c>
      <c r="V4501" t="s">
        <v>322</v>
      </c>
      <c r="W4501" t="s">
        <v>40</v>
      </c>
      <c r="X4501" t="s">
        <v>179</v>
      </c>
      <c r="Y4501" t="s">
        <v>55</v>
      </c>
      <c r="Z4501" t="s">
        <v>164</v>
      </c>
      <c r="AA4501" t="s">
        <v>204</v>
      </c>
      <c r="AB4501" t="s">
        <v>874</v>
      </c>
      <c r="AC4501" t="s">
        <v>620</v>
      </c>
      <c r="AD4501" t="s">
        <v>196</v>
      </c>
    </row>
    <row r="4502" spans="1:30" x14ac:dyDescent="0.3">
      <c r="A4502" t="s">
        <v>18607</v>
      </c>
      <c r="B4502" t="s">
        <v>18608</v>
      </c>
      <c r="C4502" s="1" t="str">
        <f t="shared" si="751"/>
        <v>21:0512</v>
      </c>
      <c r="D4502" s="1" t="str">
        <f t="shared" si="758"/>
        <v>21:0085</v>
      </c>
      <c r="E4502" t="s">
        <v>18609</v>
      </c>
      <c r="F4502" t="s">
        <v>18610</v>
      </c>
      <c r="H4502">
        <v>56.721133100000003</v>
      </c>
      <c r="I4502">
        <v>-101.4972783</v>
      </c>
      <c r="J4502" s="1" t="str">
        <f t="shared" si="759"/>
        <v>NGR lake sediment grab sample</v>
      </c>
      <c r="K4502" s="1" t="str">
        <f t="shared" si="760"/>
        <v>&lt;177 micron (NGR)</v>
      </c>
      <c r="L4502">
        <v>28</v>
      </c>
      <c r="M4502" t="s">
        <v>76</v>
      </c>
      <c r="N4502">
        <v>545</v>
      </c>
      <c r="O4502" t="s">
        <v>789</v>
      </c>
      <c r="P4502" t="s">
        <v>92</v>
      </c>
      <c r="Q4502" t="s">
        <v>39</v>
      </c>
      <c r="R4502" t="s">
        <v>92</v>
      </c>
      <c r="S4502" t="s">
        <v>55</v>
      </c>
      <c r="T4502" t="s">
        <v>40</v>
      </c>
      <c r="U4502" t="s">
        <v>2422</v>
      </c>
      <c r="V4502" t="s">
        <v>1027</v>
      </c>
      <c r="W4502" t="s">
        <v>40</v>
      </c>
      <c r="X4502" t="s">
        <v>43</v>
      </c>
      <c r="Y4502" t="s">
        <v>95</v>
      </c>
      <c r="Z4502" t="s">
        <v>67</v>
      </c>
      <c r="AA4502" t="s">
        <v>134</v>
      </c>
      <c r="AB4502" t="s">
        <v>294</v>
      </c>
      <c r="AC4502" t="s">
        <v>233</v>
      </c>
      <c r="AD4502" t="s">
        <v>204</v>
      </c>
    </row>
    <row r="4503" spans="1:30" x14ac:dyDescent="0.3">
      <c r="A4503" t="s">
        <v>18611</v>
      </c>
      <c r="B4503" t="s">
        <v>18612</v>
      </c>
      <c r="C4503" s="1" t="str">
        <f t="shared" si="751"/>
        <v>21:0512</v>
      </c>
      <c r="D4503" s="1" t="str">
        <f t="shared" si="758"/>
        <v>21:0085</v>
      </c>
      <c r="E4503" t="s">
        <v>18613</v>
      </c>
      <c r="F4503" t="s">
        <v>18614</v>
      </c>
      <c r="H4503">
        <v>56.725643099999999</v>
      </c>
      <c r="I4503">
        <v>-101.4452508</v>
      </c>
      <c r="J4503" s="1" t="str">
        <f t="shared" si="759"/>
        <v>NGR lake sediment grab sample</v>
      </c>
      <c r="K4503" s="1" t="str">
        <f t="shared" si="760"/>
        <v>&lt;177 micron (NGR)</v>
      </c>
      <c r="L4503">
        <v>28</v>
      </c>
      <c r="M4503" t="s">
        <v>91</v>
      </c>
      <c r="N4503">
        <v>546</v>
      </c>
      <c r="O4503" t="s">
        <v>270</v>
      </c>
      <c r="P4503" t="s">
        <v>37</v>
      </c>
      <c r="Q4503" t="s">
        <v>95</v>
      </c>
      <c r="R4503" t="s">
        <v>55</v>
      </c>
      <c r="S4503" t="s">
        <v>136</v>
      </c>
      <c r="T4503" t="s">
        <v>40</v>
      </c>
      <c r="U4503" t="s">
        <v>10423</v>
      </c>
      <c r="V4503" t="s">
        <v>1578</v>
      </c>
      <c r="W4503" t="s">
        <v>40</v>
      </c>
      <c r="X4503" t="s">
        <v>103</v>
      </c>
      <c r="Y4503" t="s">
        <v>38</v>
      </c>
      <c r="Z4503" t="s">
        <v>67</v>
      </c>
      <c r="AA4503" t="s">
        <v>153</v>
      </c>
      <c r="AB4503" t="s">
        <v>1411</v>
      </c>
      <c r="AC4503" t="s">
        <v>47</v>
      </c>
      <c r="AD4503" t="s">
        <v>258</v>
      </c>
    </row>
    <row r="4504" spans="1:30" x14ac:dyDescent="0.3">
      <c r="A4504" t="s">
        <v>18615</v>
      </c>
      <c r="B4504" t="s">
        <v>18616</v>
      </c>
      <c r="C4504" s="1" t="str">
        <f t="shared" si="751"/>
        <v>21:0512</v>
      </c>
      <c r="D4504" s="1" t="str">
        <f t="shared" si="758"/>
        <v>21:0085</v>
      </c>
      <c r="E4504" t="s">
        <v>18617</v>
      </c>
      <c r="F4504" t="s">
        <v>18618</v>
      </c>
      <c r="H4504">
        <v>56.724834000000001</v>
      </c>
      <c r="I4504">
        <v>-101.3868587</v>
      </c>
      <c r="J4504" s="1" t="str">
        <f t="shared" si="759"/>
        <v>NGR lake sediment grab sample</v>
      </c>
      <c r="K4504" s="1" t="str">
        <f t="shared" si="760"/>
        <v>&lt;177 micron (NGR)</v>
      </c>
      <c r="L4504">
        <v>28</v>
      </c>
      <c r="M4504" t="s">
        <v>102</v>
      </c>
      <c r="N4504">
        <v>547</v>
      </c>
      <c r="O4504" t="s">
        <v>810</v>
      </c>
      <c r="P4504" t="s">
        <v>176</v>
      </c>
      <c r="Q4504" t="s">
        <v>95</v>
      </c>
      <c r="R4504" t="s">
        <v>202</v>
      </c>
      <c r="S4504" t="s">
        <v>131</v>
      </c>
      <c r="T4504" t="s">
        <v>40</v>
      </c>
      <c r="U4504" t="s">
        <v>18619</v>
      </c>
      <c r="V4504" t="s">
        <v>7020</v>
      </c>
      <c r="W4504" t="s">
        <v>40</v>
      </c>
      <c r="X4504" t="s">
        <v>18620</v>
      </c>
      <c r="Y4504" t="s">
        <v>37</v>
      </c>
      <c r="Z4504" t="s">
        <v>214</v>
      </c>
      <c r="AA4504" t="s">
        <v>134</v>
      </c>
      <c r="AB4504" t="s">
        <v>285</v>
      </c>
      <c r="AC4504" t="s">
        <v>85</v>
      </c>
      <c r="AD4504" t="s">
        <v>107</v>
      </c>
    </row>
    <row r="4505" spans="1:30" x14ac:dyDescent="0.3">
      <c r="A4505" t="s">
        <v>18621</v>
      </c>
      <c r="B4505" t="s">
        <v>18622</v>
      </c>
      <c r="C4505" s="1" t="str">
        <f t="shared" si="751"/>
        <v>21:0512</v>
      </c>
      <c r="D4505" s="1" t="str">
        <f t="shared" si="758"/>
        <v>21:0085</v>
      </c>
      <c r="E4505" t="s">
        <v>18623</v>
      </c>
      <c r="F4505" t="s">
        <v>18624</v>
      </c>
      <c r="H4505">
        <v>56.729527099999999</v>
      </c>
      <c r="I4505">
        <v>-101.3570106</v>
      </c>
      <c r="J4505" s="1" t="str">
        <f t="shared" si="759"/>
        <v>NGR lake sediment grab sample</v>
      </c>
      <c r="K4505" s="1" t="str">
        <f t="shared" si="760"/>
        <v>&lt;177 micron (NGR)</v>
      </c>
      <c r="L4505">
        <v>28</v>
      </c>
      <c r="M4505" t="s">
        <v>113</v>
      </c>
      <c r="N4505">
        <v>548</v>
      </c>
      <c r="O4505" t="s">
        <v>383</v>
      </c>
      <c r="P4505" t="s">
        <v>116</v>
      </c>
      <c r="Q4505" t="s">
        <v>55</v>
      </c>
      <c r="R4505" t="s">
        <v>145</v>
      </c>
      <c r="S4505" t="s">
        <v>37</v>
      </c>
      <c r="T4505" t="s">
        <v>40</v>
      </c>
      <c r="U4505" t="s">
        <v>3749</v>
      </c>
      <c r="V4505" t="s">
        <v>42</v>
      </c>
      <c r="W4505" t="s">
        <v>194</v>
      </c>
      <c r="X4505" t="s">
        <v>39</v>
      </c>
      <c r="Y4505" t="s">
        <v>55</v>
      </c>
      <c r="Z4505" t="s">
        <v>204</v>
      </c>
      <c r="AA4505" t="s">
        <v>45</v>
      </c>
      <c r="AB4505" t="s">
        <v>129</v>
      </c>
      <c r="AC4505" t="s">
        <v>818</v>
      </c>
      <c r="AD4505" t="s">
        <v>115</v>
      </c>
    </row>
    <row r="4506" spans="1:30" x14ac:dyDescent="0.3">
      <c r="A4506" t="s">
        <v>18625</v>
      </c>
      <c r="B4506" t="s">
        <v>18626</v>
      </c>
      <c r="C4506" s="1" t="str">
        <f t="shared" si="751"/>
        <v>21:0512</v>
      </c>
      <c r="D4506" s="1" t="str">
        <f t="shared" si="758"/>
        <v>21:0085</v>
      </c>
      <c r="E4506" t="s">
        <v>18627</v>
      </c>
      <c r="F4506" t="s">
        <v>18628</v>
      </c>
      <c r="H4506">
        <v>56.720744400000001</v>
      </c>
      <c r="I4506">
        <v>-101.3274995</v>
      </c>
      <c r="J4506" s="1" t="str">
        <f t="shared" si="759"/>
        <v>NGR lake sediment grab sample</v>
      </c>
      <c r="K4506" s="1" t="str">
        <f t="shared" si="760"/>
        <v>&lt;177 micron (NGR)</v>
      </c>
      <c r="L4506">
        <v>28</v>
      </c>
      <c r="M4506" t="s">
        <v>127</v>
      </c>
      <c r="N4506">
        <v>549</v>
      </c>
      <c r="O4506" t="s">
        <v>276</v>
      </c>
      <c r="P4506" t="s">
        <v>79</v>
      </c>
      <c r="Q4506" t="s">
        <v>55</v>
      </c>
      <c r="R4506" t="s">
        <v>68</v>
      </c>
      <c r="S4506" t="s">
        <v>39</v>
      </c>
      <c r="T4506" t="s">
        <v>40</v>
      </c>
      <c r="U4506" t="s">
        <v>1001</v>
      </c>
      <c r="V4506" t="s">
        <v>144</v>
      </c>
      <c r="W4506" t="s">
        <v>40</v>
      </c>
      <c r="X4506" t="s">
        <v>136</v>
      </c>
      <c r="Y4506" t="s">
        <v>95</v>
      </c>
      <c r="Z4506" t="s">
        <v>153</v>
      </c>
      <c r="AA4506" t="s">
        <v>204</v>
      </c>
      <c r="AB4506" t="s">
        <v>293</v>
      </c>
      <c r="AC4506" t="s">
        <v>39</v>
      </c>
      <c r="AD4506" t="s">
        <v>392</v>
      </c>
    </row>
    <row r="4507" spans="1:30" x14ac:dyDescent="0.3">
      <c r="A4507" t="s">
        <v>18629</v>
      </c>
      <c r="B4507" t="s">
        <v>18630</v>
      </c>
      <c r="C4507" s="1" t="str">
        <f t="shared" si="751"/>
        <v>21:0512</v>
      </c>
      <c r="D4507" s="1" t="str">
        <f t="shared" si="758"/>
        <v>21:0085</v>
      </c>
      <c r="E4507" t="s">
        <v>18631</v>
      </c>
      <c r="F4507" t="s">
        <v>18632</v>
      </c>
      <c r="H4507">
        <v>56.729783099999999</v>
      </c>
      <c r="I4507">
        <v>-101.2843919</v>
      </c>
      <c r="J4507" s="1" t="str">
        <f t="shared" si="759"/>
        <v>NGR lake sediment grab sample</v>
      </c>
      <c r="K4507" s="1" t="str">
        <f t="shared" si="760"/>
        <v>&lt;177 micron (NGR)</v>
      </c>
      <c r="L4507">
        <v>28</v>
      </c>
      <c r="M4507" t="s">
        <v>142</v>
      </c>
      <c r="N4507">
        <v>550</v>
      </c>
      <c r="O4507" t="s">
        <v>364</v>
      </c>
      <c r="P4507" t="s">
        <v>54</v>
      </c>
      <c r="Q4507" t="s">
        <v>95</v>
      </c>
      <c r="R4507" t="s">
        <v>136</v>
      </c>
      <c r="S4507" t="s">
        <v>37</v>
      </c>
      <c r="T4507" t="s">
        <v>40</v>
      </c>
      <c r="U4507" t="s">
        <v>292</v>
      </c>
      <c r="V4507" t="s">
        <v>3942</v>
      </c>
      <c r="W4507" t="s">
        <v>40</v>
      </c>
      <c r="X4507" t="s">
        <v>484</v>
      </c>
      <c r="Y4507" t="s">
        <v>39</v>
      </c>
      <c r="Z4507" t="s">
        <v>546</v>
      </c>
      <c r="AA4507" t="s">
        <v>214</v>
      </c>
      <c r="AB4507" t="s">
        <v>2036</v>
      </c>
      <c r="AC4507" t="s">
        <v>121</v>
      </c>
      <c r="AD4507" t="s">
        <v>204</v>
      </c>
    </row>
    <row r="4508" spans="1:30" x14ac:dyDescent="0.3">
      <c r="A4508" t="s">
        <v>18633</v>
      </c>
      <c r="B4508" t="s">
        <v>18634</v>
      </c>
      <c r="C4508" s="1" t="str">
        <f t="shared" si="751"/>
        <v>21:0512</v>
      </c>
      <c r="D4508" s="1" t="str">
        <f t="shared" si="758"/>
        <v>21:0085</v>
      </c>
      <c r="E4508" t="s">
        <v>18635</v>
      </c>
      <c r="F4508" t="s">
        <v>18636</v>
      </c>
      <c r="H4508">
        <v>56.732753899999999</v>
      </c>
      <c r="I4508">
        <v>-101.2490286</v>
      </c>
      <c r="J4508" s="1" t="str">
        <f t="shared" si="759"/>
        <v>NGR lake sediment grab sample</v>
      </c>
      <c r="K4508" s="1" t="str">
        <f t="shared" si="760"/>
        <v>&lt;177 micron (NGR)</v>
      </c>
      <c r="L4508">
        <v>28</v>
      </c>
      <c r="M4508" t="s">
        <v>150</v>
      </c>
      <c r="N4508">
        <v>551</v>
      </c>
      <c r="O4508" t="s">
        <v>1520</v>
      </c>
      <c r="P4508" t="s">
        <v>204</v>
      </c>
      <c r="Q4508" t="s">
        <v>39</v>
      </c>
      <c r="R4508" t="s">
        <v>79</v>
      </c>
      <c r="S4508" t="s">
        <v>37</v>
      </c>
      <c r="T4508" t="s">
        <v>40</v>
      </c>
      <c r="U4508" t="s">
        <v>14433</v>
      </c>
      <c r="V4508" t="s">
        <v>461</v>
      </c>
      <c r="W4508" t="s">
        <v>194</v>
      </c>
      <c r="X4508" t="s">
        <v>153</v>
      </c>
      <c r="Y4508" t="s">
        <v>37</v>
      </c>
      <c r="Z4508" t="s">
        <v>164</v>
      </c>
      <c r="AA4508" t="s">
        <v>135</v>
      </c>
      <c r="AB4508" t="s">
        <v>359</v>
      </c>
      <c r="AC4508" t="s">
        <v>106</v>
      </c>
      <c r="AD4508" t="s">
        <v>214</v>
      </c>
    </row>
    <row r="4509" spans="1:30" x14ac:dyDescent="0.3">
      <c r="A4509" t="s">
        <v>18637</v>
      </c>
      <c r="B4509" t="s">
        <v>18638</v>
      </c>
      <c r="C4509" s="1" t="str">
        <f t="shared" si="751"/>
        <v>21:0512</v>
      </c>
      <c r="D4509" s="1" t="str">
        <f t="shared" si="758"/>
        <v>21:0085</v>
      </c>
      <c r="E4509" t="s">
        <v>18639</v>
      </c>
      <c r="F4509" t="s">
        <v>18640</v>
      </c>
      <c r="H4509">
        <v>56.733605400000002</v>
      </c>
      <c r="I4509">
        <v>-101.1310515</v>
      </c>
      <c r="J4509" s="1" t="str">
        <f t="shared" si="759"/>
        <v>NGR lake sediment grab sample</v>
      </c>
      <c r="K4509" s="1" t="str">
        <f t="shared" si="760"/>
        <v>&lt;177 micron (NGR)</v>
      </c>
      <c r="L4509">
        <v>28</v>
      </c>
      <c r="M4509" t="s">
        <v>175</v>
      </c>
      <c r="N4509">
        <v>552</v>
      </c>
      <c r="O4509" t="s">
        <v>1047</v>
      </c>
      <c r="P4509" t="s">
        <v>134</v>
      </c>
      <c r="Q4509" t="s">
        <v>39</v>
      </c>
      <c r="R4509" t="s">
        <v>92</v>
      </c>
      <c r="S4509" t="s">
        <v>38</v>
      </c>
      <c r="T4509" t="s">
        <v>40</v>
      </c>
      <c r="U4509" t="s">
        <v>3331</v>
      </c>
      <c r="V4509" t="s">
        <v>322</v>
      </c>
      <c r="W4509" t="s">
        <v>40</v>
      </c>
      <c r="X4509" t="s">
        <v>179</v>
      </c>
      <c r="Y4509" t="s">
        <v>55</v>
      </c>
      <c r="Z4509" t="s">
        <v>134</v>
      </c>
      <c r="AA4509" t="s">
        <v>214</v>
      </c>
      <c r="AB4509" t="s">
        <v>2016</v>
      </c>
      <c r="AC4509" t="s">
        <v>106</v>
      </c>
      <c r="AD4509" t="s">
        <v>258</v>
      </c>
    </row>
    <row r="4510" spans="1:30" x14ac:dyDescent="0.3">
      <c r="A4510" t="s">
        <v>18641</v>
      </c>
      <c r="B4510" t="s">
        <v>18642</v>
      </c>
      <c r="C4510" s="1" t="str">
        <f t="shared" si="751"/>
        <v>21:0512</v>
      </c>
      <c r="D4510" s="1" t="str">
        <f t="shared" si="758"/>
        <v>21:0085</v>
      </c>
      <c r="E4510" t="s">
        <v>18643</v>
      </c>
      <c r="F4510" t="s">
        <v>18644</v>
      </c>
      <c r="H4510">
        <v>56.7428144</v>
      </c>
      <c r="I4510">
        <v>-101.0887109</v>
      </c>
      <c r="J4510" s="1" t="str">
        <f t="shared" si="759"/>
        <v>NGR lake sediment grab sample</v>
      </c>
      <c r="K4510" s="1" t="str">
        <f t="shared" si="760"/>
        <v>&lt;177 micron (NGR)</v>
      </c>
      <c r="L4510">
        <v>28</v>
      </c>
      <c r="M4510" t="s">
        <v>184</v>
      </c>
      <c r="N4510">
        <v>553</v>
      </c>
      <c r="O4510" t="s">
        <v>676</v>
      </c>
      <c r="P4510" t="s">
        <v>145</v>
      </c>
      <c r="Q4510" t="s">
        <v>95</v>
      </c>
      <c r="R4510" t="s">
        <v>38</v>
      </c>
      <c r="S4510" t="s">
        <v>37</v>
      </c>
      <c r="T4510" t="s">
        <v>40</v>
      </c>
      <c r="U4510" t="s">
        <v>6041</v>
      </c>
      <c r="V4510" t="s">
        <v>2476</v>
      </c>
      <c r="W4510" t="s">
        <v>40</v>
      </c>
      <c r="X4510" t="s">
        <v>484</v>
      </c>
      <c r="Y4510" t="s">
        <v>95</v>
      </c>
      <c r="Z4510" t="s">
        <v>153</v>
      </c>
      <c r="AA4510" t="s">
        <v>58</v>
      </c>
      <c r="AB4510" t="s">
        <v>17981</v>
      </c>
      <c r="AC4510" t="s">
        <v>179</v>
      </c>
      <c r="AD4510" t="s">
        <v>214</v>
      </c>
    </row>
    <row r="4511" spans="1:30" x14ac:dyDescent="0.3">
      <c r="A4511" t="s">
        <v>18645</v>
      </c>
      <c r="B4511" t="s">
        <v>18646</v>
      </c>
      <c r="C4511" s="1" t="str">
        <f t="shared" si="751"/>
        <v>21:0512</v>
      </c>
      <c r="D4511" s="1" t="str">
        <f t="shared" si="758"/>
        <v>21:0085</v>
      </c>
      <c r="E4511" t="s">
        <v>18647</v>
      </c>
      <c r="F4511" t="s">
        <v>18648</v>
      </c>
      <c r="H4511">
        <v>56.711038600000002</v>
      </c>
      <c r="I4511">
        <v>-101.1603793</v>
      </c>
      <c r="J4511" s="1" t="str">
        <f t="shared" si="759"/>
        <v>NGR lake sediment grab sample</v>
      </c>
      <c r="K4511" s="1" t="str">
        <f t="shared" si="760"/>
        <v>&lt;177 micron (NGR)</v>
      </c>
      <c r="L4511">
        <v>28</v>
      </c>
      <c r="M4511" t="s">
        <v>191</v>
      </c>
      <c r="N4511">
        <v>554</v>
      </c>
      <c r="O4511" t="s">
        <v>391</v>
      </c>
      <c r="P4511" t="s">
        <v>169</v>
      </c>
      <c r="Q4511" t="s">
        <v>39</v>
      </c>
      <c r="R4511" t="s">
        <v>153</v>
      </c>
      <c r="S4511" t="s">
        <v>68</v>
      </c>
      <c r="T4511" t="s">
        <v>40</v>
      </c>
      <c r="U4511" t="s">
        <v>1584</v>
      </c>
      <c r="V4511" t="s">
        <v>133</v>
      </c>
      <c r="W4511" t="s">
        <v>194</v>
      </c>
      <c r="X4511" t="s">
        <v>70</v>
      </c>
      <c r="Y4511" t="s">
        <v>39</v>
      </c>
      <c r="Z4511" t="s">
        <v>185</v>
      </c>
      <c r="AA4511" t="s">
        <v>135</v>
      </c>
      <c r="AB4511" t="s">
        <v>18131</v>
      </c>
      <c r="AC4511" t="s">
        <v>233</v>
      </c>
      <c r="AD4511" t="s">
        <v>204</v>
      </c>
    </row>
    <row r="4512" spans="1:30" x14ac:dyDescent="0.3">
      <c r="A4512" t="s">
        <v>18649</v>
      </c>
      <c r="B4512" t="s">
        <v>18650</v>
      </c>
      <c r="C4512" s="1" t="str">
        <f t="shared" si="751"/>
        <v>21:0512</v>
      </c>
      <c r="D4512" s="1" t="str">
        <f t="shared" si="758"/>
        <v>21:0085</v>
      </c>
      <c r="E4512" t="s">
        <v>18651</v>
      </c>
      <c r="F4512" t="s">
        <v>18652</v>
      </c>
      <c r="H4512">
        <v>56.698922899999999</v>
      </c>
      <c r="I4512">
        <v>-101.1718542</v>
      </c>
      <c r="J4512" s="1" t="str">
        <f t="shared" si="759"/>
        <v>NGR lake sediment grab sample</v>
      </c>
      <c r="K4512" s="1" t="str">
        <f t="shared" si="760"/>
        <v>&lt;177 micron (NGR)</v>
      </c>
      <c r="L4512">
        <v>28</v>
      </c>
      <c r="M4512" t="s">
        <v>201</v>
      </c>
      <c r="N4512">
        <v>555</v>
      </c>
      <c r="O4512" t="s">
        <v>789</v>
      </c>
      <c r="P4512" t="s">
        <v>265</v>
      </c>
      <c r="Q4512" t="s">
        <v>39</v>
      </c>
      <c r="R4512" t="s">
        <v>119</v>
      </c>
      <c r="S4512" t="s">
        <v>68</v>
      </c>
      <c r="T4512" t="s">
        <v>40</v>
      </c>
      <c r="U4512" t="s">
        <v>3627</v>
      </c>
      <c r="V4512" t="s">
        <v>1598</v>
      </c>
      <c r="W4512" t="s">
        <v>40</v>
      </c>
      <c r="X4512" t="s">
        <v>39</v>
      </c>
      <c r="Y4512" t="s">
        <v>95</v>
      </c>
      <c r="Z4512" t="s">
        <v>67</v>
      </c>
      <c r="AA4512" t="s">
        <v>214</v>
      </c>
      <c r="AB4512" t="s">
        <v>17015</v>
      </c>
      <c r="AC4512" t="s">
        <v>179</v>
      </c>
      <c r="AD4512" t="s">
        <v>214</v>
      </c>
    </row>
    <row r="4513" spans="1:30" x14ac:dyDescent="0.3">
      <c r="A4513" t="s">
        <v>18653</v>
      </c>
      <c r="B4513" t="s">
        <v>18654</v>
      </c>
      <c r="C4513" s="1" t="str">
        <f t="shared" si="751"/>
        <v>21:0512</v>
      </c>
      <c r="D4513" s="1" t="str">
        <f t="shared" si="758"/>
        <v>21:0085</v>
      </c>
      <c r="E4513" t="s">
        <v>18655</v>
      </c>
      <c r="F4513" t="s">
        <v>18656</v>
      </c>
      <c r="H4513">
        <v>56.708240199999999</v>
      </c>
      <c r="I4513">
        <v>-101.2223874</v>
      </c>
      <c r="J4513" s="1" t="str">
        <f t="shared" si="759"/>
        <v>NGR lake sediment grab sample</v>
      </c>
      <c r="K4513" s="1" t="str">
        <f t="shared" si="760"/>
        <v>&lt;177 micron (NGR)</v>
      </c>
      <c r="L4513">
        <v>28</v>
      </c>
      <c r="M4513" t="s">
        <v>210</v>
      </c>
      <c r="N4513">
        <v>556</v>
      </c>
      <c r="O4513" t="s">
        <v>231</v>
      </c>
      <c r="P4513" t="s">
        <v>130</v>
      </c>
      <c r="Q4513" t="s">
        <v>39</v>
      </c>
      <c r="R4513" t="s">
        <v>92</v>
      </c>
      <c r="S4513" t="s">
        <v>79</v>
      </c>
      <c r="T4513" t="s">
        <v>40</v>
      </c>
      <c r="U4513" t="s">
        <v>13566</v>
      </c>
      <c r="V4513" t="s">
        <v>106</v>
      </c>
      <c r="W4513" t="s">
        <v>40</v>
      </c>
      <c r="X4513" t="s">
        <v>4003</v>
      </c>
      <c r="Y4513" t="s">
        <v>37</v>
      </c>
      <c r="Z4513" t="s">
        <v>67</v>
      </c>
      <c r="AA4513" t="s">
        <v>134</v>
      </c>
      <c r="AB4513" t="s">
        <v>68</v>
      </c>
      <c r="AC4513" t="s">
        <v>565</v>
      </c>
      <c r="AD4513" t="s">
        <v>409</v>
      </c>
    </row>
    <row r="4514" spans="1:30" x14ac:dyDescent="0.3">
      <c r="A4514" t="s">
        <v>18657</v>
      </c>
      <c r="B4514" t="s">
        <v>18658</v>
      </c>
      <c r="C4514" s="1" t="str">
        <f t="shared" si="751"/>
        <v>21:0512</v>
      </c>
      <c r="D4514" s="1" t="str">
        <f t="shared" si="758"/>
        <v>21:0085</v>
      </c>
      <c r="E4514" t="s">
        <v>18659</v>
      </c>
      <c r="F4514" t="s">
        <v>18660</v>
      </c>
      <c r="H4514">
        <v>56.708993300000003</v>
      </c>
      <c r="I4514">
        <v>-101.2559761</v>
      </c>
      <c r="J4514" s="1" t="str">
        <f t="shared" si="759"/>
        <v>NGR lake sediment grab sample</v>
      </c>
      <c r="K4514" s="1" t="str">
        <f t="shared" si="760"/>
        <v>&lt;177 micron (NGR)</v>
      </c>
      <c r="L4514">
        <v>28</v>
      </c>
      <c r="M4514" t="s">
        <v>221</v>
      </c>
      <c r="N4514">
        <v>557</v>
      </c>
      <c r="O4514" t="s">
        <v>329</v>
      </c>
      <c r="P4514" t="s">
        <v>79</v>
      </c>
      <c r="Q4514" t="s">
        <v>39</v>
      </c>
      <c r="R4514" t="s">
        <v>202</v>
      </c>
      <c r="S4514" t="s">
        <v>55</v>
      </c>
      <c r="T4514" t="s">
        <v>40</v>
      </c>
      <c r="U4514" t="s">
        <v>71</v>
      </c>
      <c r="V4514" t="s">
        <v>313</v>
      </c>
      <c r="W4514" t="s">
        <v>40</v>
      </c>
      <c r="X4514" t="s">
        <v>484</v>
      </c>
      <c r="Y4514" t="s">
        <v>95</v>
      </c>
      <c r="Z4514" t="s">
        <v>153</v>
      </c>
      <c r="AA4514" t="s">
        <v>204</v>
      </c>
      <c r="AB4514" t="s">
        <v>18459</v>
      </c>
      <c r="AC4514" t="s">
        <v>144</v>
      </c>
      <c r="AD4514" t="s">
        <v>18661</v>
      </c>
    </row>
    <row r="4515" spans="1:30" x14ac:dyDescent="0.3">
      <c r="A4515" t="s">
        <v>18662</v>
      </c>
      <c r="B4515" t="s">
        <v>18663</v>
      </c>
      <c r="C4515" s="1" t="str">
        <f t="shared" si="751"/>
        <v>21:0512</v>
      </c>
      <c r="D4515" s="1" t="str">
        <f t="shared" si="758"/>
        <v>21:0085</v>
      </c>
      <c r="E4515" t="s">
        <v>18664</v>
      </c>
      <c r="F4515" t="s">
        <v>18665</v>
      </c>
      <c r="H4515">
        <v>56.712029700000002</v>
      </c>
      <c r="I4515">
        <v>-101.3702629</v>
      </c>
      <c r="J4515" s="1" t="str">
        <f t="shared" si="759"/>
        <v>NGR lake sediment grab sample</v>
      </c>
      <c r="K4515" s="1" t="str">
        <f t="shared" si="760"/>
        <v>&lt;177 micron (NGR)</v>
      </c>
      <c r="L4515">
        <v>28</v>
      </c>
      <c r="M4515" t="s">
        <v>230</v>
      </c>
      <c r="N4515">
        <v>558</v>
      </c>
      <c r="O4515" t="s">
        <v>135</v>
      </c>
      <c r="P4515" t="s">
        <v>164</v>
      </c>
      <c r="Q4515" t="s">
        <v>39</v>
      </c>
      <c r="R4515" t="s">
        <v>68</v>
      </c>
      <c r="S4515" t="s">
        <v>39</v>
      </c>
      <c r="T4515" t="s">
        <v>40</v>
      </c>
      <c r="U4515" t="s">
        <v>739</v>
      </c>
      <c r="V4515" t="s">
        <v>60</v>
      </c>
      <c r="W4515" t="s">
        <v>194</v>
      </c>
      <c r="X4515" t="s">
        <v>740</v>
      </c>
      <c r="Y4515" t="s">
        <v>55</v>
      </c>
      <c r="Z4515" t="s">
        <v>134</v>
      </c>
      <c r="AA4515" t="s">
        <v>214</v>
      </c>
      <c r="AB4515" t="s">
        <v>3017</v>
      </c>
      <c r="AC4515" t="s">
        <v>70</v>
      </c>
      <c r="AD4515" t="s">
        <v>18661</v>
      </c>
    </row>
    <row r="4516" spans="1:30" x14ac:dyDescent="0.3">
      <c r="A4516" t="s">
        <v>18666</v>
      </c>
      <c r="B4516" t="s">
        <v>18667</v>
      </c>
      <c r="C4516" s="1" t="str">
        <f t="shared" si="751"/>
        <v>21:0512</v>
      </c>
      <c r="D4516" s="1" t="str">
        <f t="shared" si="758"/>
        <v>21:0085</v>
      </c>
      <c r="E4516" t="s">
        <v>18668</v>
      </c>
      <c r="F4516" t="s">
        <v>18669</v>
      </c>
      <c r="H4516">
        <v>56.706632999999997</v>
      </c>
      <c r="I4516">
        <v>-101.44352720000001</v>
      </c>
      <c r="J4516" s="1" t="str">
        <f t="shared" si="759"/>
        <v>NGR lake sediment grab sample</v>
      </c>
      <c r="K4516" s="1" t="str">
        <f t="shared" si="760"/>
        <v>&lt;177 micron (NGR)</v>
      </c>
      <c r="L4516">
        <v>28</v>
      </c>
      <c r="M4516" t="s">
        <v>238</v>
      </c>
      <c r="N4516">
        <v>559</v>
      </c>
      <c r="O4516" t="s">
        <v>364</v>
      </c>
      <c r="P4516" t="s">
        <v>176</v>
      </c>
      <c r="Q4516" t="s">
        <v>55</v>
      </c>
      <c r="R4516" t="s">
        <v>92</v>
      </c>
      <c r="S4516" t="s">
        <v>37</v>
      </c>
      <c r="T4516" t="s">
        <v>40</v>
      </c>
      <c r="U4516" t="s">
        <v>1309</v>
      </c>
      <c r="V4516" t="s">
        <v>94</v>
      </c>
      <c r="W4516" t="s">
        <v>649</v>
      </c>
      <c r="X4516" t="s">
        <v>68</v>
      </c>
      <c r="Y4516" t="s">
        <v>95</v>
      </c>
      <c r="Z4516" t="s">
        <v>67</v>
      </c>
      <c r="AA4516" t="s">
        <v>58</v>
      </c>
      <c r="AB4516" t="s">
        <v>1872</v>
      </c>
      <c r="AC4516" t="s">
        <v>60</v>
      </c>
      <c r="AD4516" t="s">
        <v>204</v>
      </c>
    </row>
    <row r="4517" spans="1:30" x14ac:dyDescent="0.3">
      <c r="A4517" t="s">
        <v>18670</v>
      </c>
      <c r="B4517" t="s">
        <v>18671</v>
      </c>
      <c r="C4517" s="1" t="str">
        <f t="shared" si="751"/>
        <v>21:0512</v>
      </c>
      <c r="D4517" s="1" t="str">
        <f t="shared" si="758"/>
        <v>21:0085</v>
      </c>
      <c r="E4517" t="s">
        <v>18672</v>
      </c>
      <c r="F4517" t="s">
        <v>18673</v>
      </c>
      <c r="H4517">
        <v>56.696074699999997</v>
      </c>
      <c r="I4517">
        <v>-101.4955693</v>
      </c>
      <c r="J4517" s="1" t="str">
        <f t="shared" si="759"/>
        <v>NGR lake sediment grab sample</v>
      </c>
      <c r="K4517" s="1" t="str">
        <f t="shared" si="760"/>
        <v>&lt;177 micron (NGR)</v>
      </c>
      <c r="L4517">
        <v>28</v>
      </c>
      <c r="M4517" t="s">
        <v>246</v>
      </c>
      <c r="N4517">
        <v>560</v>
      </c>
      <c r="O4517" t="s">
        <v>214</v>
      </c>
      <c r="P4517" t="s">
        <v>67</v>
      </c>
      <c r="Q4517" t="s">
        <v>39</v>
      </c>
      <c r="R4517" t="s">
        <v>185</v>
      </c>
      <c r="S4517" t="s">
        <v>38</v>
      </c>
      <c r="T4517" t="s">
        <v>40</v>
      </c>
      <c r="U4517" t="s">
        <v>3965</v>
      </c>
      <c r="V4517" t="s">
        <v>60</v>
      </c>
      <c r="W4517" t="s">
        <v>40</v>
      </c>
      <c r="X4517" t="s">
        <v>136</v>
      </c>
      <c r="Y4517" t="s">
        <v>38</v>
      </c>
      <c r="Z4517" t="s">
        <v>164</v>
      </c>
      <c r="AA4517" t="s">
        <v>204</v>
      </c>
      <c r="AB4517" t="s">
        <v>8655</v>
      </c>
      <c r="AC4517" t="s">
        <v>106</v>
      </c>
      <c r="AD4517" t="s">
        <v>58</v>
      </c>
    </row>
    <row r="4518" spans="1:30" x14ac:dyDescent="0.3">
      <c r="A4518" t="s">
        <v>18674</v>
      </c>
      <c r="B4518" t="s">
        <v>18675</v>
      </c>
      <c r="C4518" s="1" t="str">
        <f t="shared" si="751"/>
        <v>21:0512</v>
      </c>
      <c r="D4518" s="1" t="str">
        <f t="shared" si="758"/>
        <v>21:0085</v>
      </c>
      <c r="E4518" t="s">
        <v>18676</v>
      </c>
      <c r="F4518" t="s">
        <v>18677</v>
      </c>
      <c r="H4518">
        <v>56.652308499999997</v>
      </c>
      <c r="I4518">
        <v>-101.95848719999999</v>
      </c>
      <c r="J4518" s="1" t="str">
        <f t="shared" si="759"/>
        <v>NGR lake sediment grab sample</v>
      </c>
      <c r="K4518" s="1" t="str">
        <f t="shared" si="760"/>
        <v>&lt;177 micron (NGR)</v>
      </c>
      <c r="L4518">
        <v>29</v>
      </c>
      <c r="M4518" t="s">
        <v>18122</v>
      </c>
      <c r="N4518">
        <v>561</v>
      </c>
      <c r="O4518" t="s">
        <v>477</v>
      </c>
      <c r="P4518" t="s">
        <v>68</v>
      </c>
      <c r="Q4518" t="s">
        <v>55</v>
      </c>
      <c r="R4518" t="s">
        <v>37</v>
      </c>
      <c r="S4518" t="s">
        <v>39</v>
      </c>
      <c r="T4518" t="s">
        <v>40</v>
      </c>
      <c r="U4518" t="s">
        <v>1948</v>
      </c>
      <c r="V4518" t="s">
        <v>106</v>
      </c>
      <c r="W4518" t="s">
        <v>40</v>
      </c>
      <c r="X4518" t="s">
        <v>179</v>
      </c>
      <c r="Y4518" t="s">
        <v>95</v>
      </c>
      <c r="Z4518" t="s">
        <v>67</v>
      </c>
      <c r="AA4518" t="s">
        <v>134</v>
      </c>
      <c r="AB4518" t="s">
        <v>715</v>
      </c>
      <c r="AC4518" t="s">
        <v>714</v>
      </c>
      <c r="AD4518" t="s">
        <v>71</v>
      </c>
    </row>
    <row r="4519" spans="1:30" x14ac:dyDescent="0.3">
      <c r="A4519" t="s">
        <v>18678</v>
      </c>
      <c r="B4519" t="s">
        <v>18679</v>
      </c>
      <c r="C4519" s="1" t="str">
        <f t="shared" si="751"/>
        <v>21:0512</v>
      </c>
      <c r="D4519" s="1" t="str">
        <f t="shared" si="758"/>
        <v>21:0085</v>
      </c>
      <c r="E4519" t="s">
        <v>18680</v>
      </c>
      <c r="F4519" t="s">
        <v>18681</v>
      </c>
      <c r="H4519">
        <v>56.699854600000002</v>
      </c>
      <c r="I4519">
        <v>-101.53976400000001</v>
      </c>
      <c r="J4519" s="1" t="str">
        <f t="shared" si="759"/>
        <v>NGR lake sediment grab sample</v>
      </c>
      <c r="K4519" s="1" t="str">
        <f t="shared" si="760"/>
        <v>&lt;177 micron (NGR)</v>
      </c>
      <c r="L4519">
        <v>29</v>
      </c>
      <c r="M4519" t="s">
        <v>76</v>
      </c>
      <c r="N4519">
        <v>562</v>
      </c>
      <c r="O4519" t="s">
        <v>58</v>
      </c>
      <c r="P4519" t="s">
        <v>145</v>
      </c>
      <c r="Q4519" t="s">
        <v>39</v>
      </c>
      <c r="R4519" t="s">
        <v>202</v>
      </c>
      <c r="S4519" t="s">
        <v>136</v>
      </c>
      <c r="T4519" t="s">
        <v>40</v>
      </c>
      <c r="U4519" t="s">
        <v>1384</v>
      </c>
      <c r="V4519" t="s">
        <v>339</v>
      </c>
      <c r="W4519" t="s">
        <v>40</v>
      </c>
      <c r="X4519" t="s">
        <v>39</v>
      </c>
      <c r="Y4519" t="s">
        <v>39</v>
      </c>
      <c r="Z4519" t="s">
        <v>134</v>
      </c>
      <c r="AA4519" t="s">
        <v>135</v>
      </c>
      <c r="AB4519" t="s">
        <v>2444</v>
      </c>
      <c r="AC4519" t="s">
        <v>714</v>
      </c>
      <c r="AD4519" t="s">
        <v>122</v>
      </c>
    </row>
    <row r="4520" spans="1:30" x14ac:dyDescent="0.3">
      <c r="A4520" t="s">
        <v>18682</v>
      </c>
      <c r="B4520" t="s">
        <v>18683</v>
      </c>
      <c r="C4520" s="1" t="str">
        <f t="shared" si="751"/>
        <v>21:0512</v>
      </c>
      <c r="D4520" s="1" t="str">
        <f t="shared" si="758"/>
        <v>21:0085</v>
      </c>
      <c r="E4520" t="s">
        <v>18684</v>
      </c>
      <c r="F4520" t="s">
        <v>18685</v>
      </c>
      <c r="H4520">
        <v>56.705784100000002</v>
      </c>
      <c r="I4520">
        <v>-101.5578751</v>
      </c>
      <c r="J4520" s="1" t="str">
        <f t="shared" si="759"/>
        <v>NGR lake sediment grab sample</v>
      </c>
      <c r="K4520" s="1" t="str">
        <f t="shared" si="760"/>
        <v>&lt;177 micron (NGR)</v>
      </c>
      <c r="L4520">
        <v>29</v>
      </c>
      <c r="M4520" t="s">
        <v>18136</v>
      </c>
      <c r="N4520">
        <v>563</v>
      </c>
      <c r="O4520" t="s">
        <v>304</v>
      </c>
      <c r="P4520" t="s">
        <v>185</v>
      </c>
      <c r="Q4520" t="s">
        <v>37</v>
      </c>
      <c r="R4520" t="s">
        <v>153</v>
      </c>
      <c r="S4520" t="s">
        <v>55</v>
      </c>
      <c r="T4520" t="s">
        <v>40</v>
      </c>
      <c r="U4520" t="s">
        <v>6210</v>
      </c>
      <c r="V4520" t="s">
        <v>518</v>
      </c>
      <c r="W4520" t="s">
        <v>117</v>
      </c>
      <c r="X4520" t="s">
        <v>179</v>
      </c>
      <c r="Y4520" t="s">
        <v>95</v>
      </c>
      <c r="Z4520" t="s">
        <v>67</v>
      </c>
      <c r="AA4520" t="s">
        <v>204</v>
      </c>
      <c r="AB4520" t="s">
        <v>14267</v>
      </c>
      <c r="AC4520" t="s">
        <v>60</v>
      </c>
      <c r="AD4520" t="s">
        <v>83</v>
      </c>
    </row>
    <row r="4521" spans="1:30" x14ac:dyDescent="0.3">
      <c r="A4521" t="s">
        <v>18686</v>
      </c>
      <c r="B4521" t="s">
        <v>18687</v>
      </c>
      <c r="C4521" s="1" t="str">
        <f t="shared" si="751"/>
        <v>21:0512</v>
      </c>
      <c r="D4521" s="1" t="str">
        <f t="shared" si="758"/>
        <v>21:0085</v>
      </c>
      <c r="E4521" t="s">
        <v>18684</v>
      </c>
      <c r="F4521" t="s">
        <v>18688</v>
      </c>
      <c r="H4521">
        <v>56.705784100000002</v>
      </c>
      <c r="I4521">
        <v>-101.5578751</v>
      </c>
      <c r="J4521" s="1" t="str">
        <f t="shared" si="759"/>
        <v>NGR lake sediment grab sample</v>
      </c>
      <c r="K4521" s="1" t="str">
        <f t="shared" si="760"/>
        <v>&lt;177 micron (NGR)</v>
      </c>
      <c r="L4521">
        <v>29</v>
      </c>
      <c r="M4521" t="s">
        <v>18142</v>
      </c>
      <c r="N4521">
        <v>564</v>
      </c>
      <c r="O4521" t="s">
        <v>344</v>
      </c>
      <c r="P4521" t="s">
        <v>54</v>
      </c>
      <c r="Q4521" t="s">
        <v>39</v>
      </c>
      <c r="R4521" t="s">
        <v>92</v>
      </c>
      <c r="S4521" t="s">
        <v>37</v>
      </c>
      <c r="T4521" t="s">
        <v>40</v>
      </c>
      <c r="U4521" t="s">
        <v>5734</v>
      </c>
      <c r="V4521" t="s">
        <v>179</v>
      </c>
      <c r="W4521" t="s">
        <v>117</v>
      </c>
      <c r="X4521" t="s">
        <v>179</v>
      </c>
      <c r="Y4521" t="s">
        <v>95</v>
      </c>
      <c r="Z4521" t="s">
        <v>164</v>
      </c>
      <c r="AA4521" t="s">
        <v>204</v>
      </c>
      <c r="AB4521" t="s">
        <v>13475</v>
      </c>
      <c r="AC4521" t="s">
        <v>42</v>
      </c>
      <c r="AD4521" t="s">
        <v>44</v>
      </c>
    </row>
    <row r="4522" spans="1:30" x14ac:dyDescent="0.3">
      <c r="A4522" t="s">
        <v>18689</v>
      </c>
      <c r="B4522" t="s">
        <v>18690</v>
      </c>
      <c r="C4522" s="1" t="str">
        <f t="shared" si="751"/>
        <v>21:0512</v>
      </c>
      <c r="D4522" s="1" t="str">
        <f t="shared" si="758"/>
        <v>21:0085</v>
      </c>
      <c r="E4522" t="s">
        <v>18691</v>
      </c>
      <c r="F4522" t="s">
        <v>18692</v>
      </c>
      <c r="H4522">
        <v>56.685747200000002</v>
      </c>
      <c r="I4522">
        <v>-101.5863354</v>
      </c>
      <c r="J4522" s="1" t="str">
        <f t="shared" si="759"/>
        <v>NGR lake sediment grab sample</v>
      </c>
      <c r="K4522" s="1" t="str">
        <f t="shared" si="760"/>
        <v>&lt;177 micron (NGR)</v>
      </c>
      <c r="L4522">
        <v>29</v>
      </c>
      <c r="M4522" t="s">
        <v>91</v>
      </c>
      <c r="N4522">
        <v>565</v>
      </c>
      <c r="O4522" t="s">
        <v>873</v>
      </c>
      <c r="P4522" t="s">
        <v>145</v>
      </c>
      <c r="Q4522" t="s">
        <v>55</v>
      </c>
      <c r="R4522" t="s">
        <v>202</v>
      </c>
      <c r="S4522" t="s">
        <v>37</v>
      </c>
      <c r="T4522" t="s">
        <v>40</v>
      </c>
      <c r="U4522" t="s">
        <v>1632</v>
      </c>
      <c r="V4522" t="s">
        <v>415</v>
      </c>
      <c r="W4522" t="s">
        <v>40</v>
      </c>
      <c r="X4522" t="s">
        <v>70</v>
      </c>
      <c r="Y4522" t="s">
        <v>95</v>
      </c>
      <c r="Z4522" t="s">
        <v>67</v>
      </c>
      <c r="AA4522" t="s">
        <v>204</v>
      </c>
      <c r="AB4522" t="s">
        <v>1842</v>
      </c>
      <c r="AC4522" t="s">
        <v>596</v>
      </c>
      <c r="AD4522" t="s">
        <v>115</v>
      </c>
    </row>
    <row r="4523" spans="1:30" x14ac:dyDescent="0.3">
      <c r="A4523" t="s">
        <v>18693</v>
      </c>
      <c r="B4523" t="s">
        <v>18694</v>
      </c>
      <c r="C4523" s="1" t="str">
        <f t="shared" si="751"/>
        <v>21:0512</v>
      </c>
      <c r="D4523" s="1" t="str">
        <f t="shared" si="758"/>
        <v>21:0085</v>
      </c>
      <c r="E4523" t="s">
        <v>18695</v>
      </c>
      <c r="F4523" t="s">
        <v>18696</v>
      </c>
      <c r="H4523">
        <v>56.697086300000002</v>
      </c>
      <c r="I4523">
        <v>-101.6178895</v>
      </c>
      <c r="J4523" s="1" t="str">
        <f t="shared" si="759"/>
        <v>NGR lake sediment grab sample</v>
      </c>
      <c r="K4523" s="1" t="str">
        <f t="shared" si="760"/>
        <v>&lt;177 micron (NGR)</v>
      </c>
      <c r="L4523">
        <v>29</v>
      </c>
      <c r="M4523" t="s">
        <v>102</v>
      </c>
      <c r="N4523">
        <v>566</v>
      </c>
      <c r="O4523" t="s">
        <v>103</v>
      </c>
      <c r="P4523" t="s">
        <v>185</v>
      </c>
      <c r="Q4523" t="s">
        <v>68</v>
      </c>
      <c r="R4523" t="s">
        <v>176</v>
      </c>
      <c r="S4523" t="s">
        <v>136</v>
      </c>
      <c r="T4523" t="s">
        <v>40</v>
      </c>
      <c r="U4523" t="s">
        <v>1617</v>
      </c>
      <c r="V4523" t="s">
        <v>415</v>
      </c>
      <c r="W4523" t="s">
        <v>40</v>
      </c>
      <c r="X4523" t="s">
        <v>70</v>
      </c>
      <c r="Y4523" t="s">
        <v>95</v>
      </c>
      <c r="Z4523" t="s">
        <v>134</v>
      </c>
      <c r="AA4523" t="s">
        <v>134</v>
      </c>
      <c r="AB4523" t="s">
        <v>947</v>
      </c>
      <c r="AC4523" t="s">
        <v>583</v>
      </c>
      <c r="AD4523" t="s">
        <v>3460</v>
      </c>
    </row>
    <row r="4524" spans="1:30" x14ac:dyDescent="0.3">
      <c r="A4524" t="s">
        <v>18697</v>
      </c>
      <c r="B4524" t="s">
        <v>18698</v>
      </c>
      <c r="C4524" s="1" t="str">
        <f t="shared" si="751"/>
        <v>21:0512</v>
      </c>
      <c r="D4524" s="1" t="str">
        <f t="shared" si="758"/>
        <v>21:0085</v>
      </c>
      <c r="E4524" t="s">
        <v>18699</v>
      </c>
      <c r="F4524" t="s">
        <v>18700</v>
      </c>
      <c r="H4524">
        <v>56.693062599999998</v>
      </c>
      <c r="I4524">
        <v>-101.6727537</v>
      </c>
      <c r="J4524" s="1" t="str">
        <f t="shared" si="759"/>
        <v>NGR lake sediment grab sample</v>
      </c>
      <c r="K4524" s="1" t="str">
        <f t="shared" si="760"/>
        <v>&lt;177 micron (NGR)</v>
      </c>
      <c r="L4524">
        <v>29</v>
      </c>
      <c r="M4524" t="s">
        <v>113</v>
      </c>
      <c r="N4524">
        <v>567</v>
      </c>
      <c r="O4524" t="s">
        <v>270</v>
      </c>
      <c r="P4524" t="s">
        <v>202</v>
      </c>
      <c r="Q4524" t="s">
        <v>37</v>
      </c>
      <c r="R4524" t="s">
        <v>153</v>
      </c>
      <c r="S4524" t="s">
        <v>55</v>
      </c>
      <c r="T4524" t="s">
        <v>40</v>
      </c>
      <c r="U4524" t="s">
        <v>665</v>
      </c>
      <c r="V4524" t="s">
        <v>47</v>
      </c>
      <c r="W4524" t="s">
        <v>40</v>
      </c>
      <c r="X4524" t="s">
        <v>179</v>
      </c>
      <c r="Y4524" t="s">
        <v>95</v>
      </c>
      <c r="Z4524" t="s">
        <v>153</v>
      </c>
      <c r="AA4524" t="s">
        <v>214</v>
      </c>
      <c r="AB4524" t="s">
        <v>10690</v>
      </c>
      <c r="AC4524" t="s">
        <v>144</v>
      </c>
      <c r="AD4524" t="s">
        <v>258</v>
      </c>
    </row>
    <row r="4525" spans="1:30" x14ac:dyDescent="0.3">
      <c r="A4525" t="s">
        <v>18701</v>
      </c>
      <c r="B4525" t="s">
        <v>18702</v>
      </c>
      <c r="C4525" s="1" t="str">
        <f t="shared" si="751"/>
        <v>21:0512</v>
      </c>
      <c r="D4525" s="1" t="str">
        <f t="shared" si="758"/>
        <v>21:0085</v>
      </c>
      <c r="E4525" t="s">
        <v>18703</v>
      </c>
      <c r="F4525" t="s">
        <v>18704</v>
      </c>
      <c r="H4525">
        <v>56.699359200000004</v>
      </c>
      <c r="I4525">
        <v>-101.70374990000001</v>
      </c>
      <c r="J4525" s="1" t="str">
        <f t="shared" si="759"/>
        <v>NGR lake sediment grab sample</v>
      </c>
      <c r="K4525" s="1" t="str">
        <f t="shared" si="760"/>
        <v>&lt;177 micron (NGR)</v>
      </c>
      <c r="L4525">
        <v>29</v>
      </c>
      <c r="M4525" t="s">
        <v>127</v>
      </c>
      <c r="N4525">
        <v>568</v>
      </c>
      <c r="O4525" t="s">
        <v>196</v>
      </c>
      <c r="P4525" t="s">
        <v>193</v>
      </c>
      <c r="Q4525" t="s">
        <v>39</v>
      </c>
      <c r="R4525" t="s">
        <v>153</v>
      </c>
      <c r="S4525" t="s">
        <v>79</v>
      </c>
      <c r="T4525" t="s">
        <v>40</v>
      </c>
      <c r="U4525" t="s">
        <v>18705</v>
      </c>
      <c r="V4525" t="s">
        <v>485</v>
      </c>
      <c r="W4525" t="s">
        <v>40</v>
      </c>
      <c r="X4525" t="s">
        <v>179</v>
      </c>
      <c r="Y4525" t="s">
        <v>55</v>
      </c>
      <c r="Z4525" t="s">
        <v>263</v>
      </c>
      <c r="AA4525" t="s">
        <v>214</v>
      </c>
      <c r="AB4525" t="s">
        <v>437</v>
      </c>
      <c r="AC4525" t="s">
        <v>947</v>
      </c>
      <c r="AD4525" t="s">
        <v>392</v>
      </c>
    </row>
    <row r="4526" spans="1:30" x14ac:dyDescent="0.3">
      <c r="A4526" t="s">
        <v>18706</v>
      </c>
      <c r="B4526" t="s">
        <v>18707</v>
      </c>
      <c r="C4526" s="1" t="str">
        <f t="shared" si="751"/>
        <v>21:0512</v>
      </c>
      <c r="D4526" s="1" t="str">
        <f t="shared" si="758"/>
        <v>21:0085</v>
      </c>
      <c r="E4526" t="s">
        <v>18708</v>
      </c>
      <c r="F4526" t="s">
        <v>18709</v>
      </c>
      <c r="H4526">
        <v>56.705891200000003</v>
      </c>
      <c r="I4526">
        <v>-101.73349930000001</v>
      </c>
      <c r="J4526" s="1" t="str">
        <f t="shared" si="759"/>
        <v>NGR lake sediment grab sample</v>
      </c>
      <c r="K4526" s="1" t="str">
        <f t="shared" si="760"/>
        <v>&lt;177 micron (NGR)</v>
      </c>
      <c r="L4526">
        <v>29</v>
      </c>
      <c r="M4526" t="s">
        <v>142</v>
      </c>
      <c r="N4526">
        <v>569</v>
      </c>
      <c r="O4526" t="s">
        <v>5778</v>
      </c>
      <c r="P4526" t="s">
        <v>36</v>
      </c>
      <c r="Q4526" t="s">
        <v>37</v>
      </c>
      <c r="R4526" t="s">
        <v>202</v>
      </c>
      <c r="S4526" t="s">
        <v>202</v>
      </c>
      <c r="T4526" t="s">
        <v>40</v>
      </c>
      <c r="U4526" t="s">
        <v>14262</v>
      </c>
      <c r="V4526" t="s">
        <v>136</v>
      </c>
      <c r="W4526" t="s">
        <v>194</v>
      </c>
      <c r="X4526" t="s">
        <v>70</v>
      </c>
      <c r="Y4526" t="s">
        <v>55</v>
      </c>
      <c r="Z4526" t="s">
        <v>135</v>
      </c>
      <c r="AA4526" t="s">
        <v>214</v>
      </c>
      <c r="AB4526" t="s">
        <v>566</v>
      </c>
      <c r="AC4526" t="s">
        <v>461</v>
      </c>
      <c r="AD4526" t="s">
        <v>438</v>
      </c>
    </row>
    <row r="4527" spans="1:30" x14ac:dyDescent="0.3">
      <c r="A4527" t="s">
        <v>18710</v>
      </c>
      <c r="B4527" t="s">
        <v>18711</v>
      </c>
      <c r="C4527" s="1" t="str">
        <f t="shared" si="751"/>
        <v>21:0512</v>
      </c>
      <c r="D4527" s="1" t="str">
        <f t="shared" si="758"/>
        <v>21:0085</v>
      </c>
      <c r="E4527" t="s">
        <v>18712</v>
      </c>
      <c r="F4527" t="s">
        <v>18713</v>
      </c>
      <c r="H4527">
        <v>56.694868999999997</v>
      </c>
      <c r="I4527">
        <v>-101.794774</v>
      </c>
      <c r="J4527" s="1" t="str">
        <f t="shared" si="759"/>
        <v>NGR lake sediment grab sample</v>
      </c>
      <c r="K4527" s="1" t="str">
        <f t="shared" si="760"/>
        <v>&lt;177 micron (NGR)</v>
      </c>
      <c r="L4527">
        <v>29</v>
      </c>
      <c r="M4527" t="s">
        <v>150</v>
      </c>
      <c r="N4527">
        <v>570</v>
      </c>
      <c r="O4527" t="s">
        <v>263</v>
      </c>
      <c r="P4527" t="s">
        <v>38</v>
      </c>
      <c r="Q4527" t="s">
        <v>95</v>
      </c>
      <c r="R4527" t="s">
        <v>136</v>
      </c>
      <c r="S4527" t="s">
        <v>136</v>
      </c>
      <c r="T4527" t="s">
        <v>40</v>
      </c>
      <c r="U4527" t="s">
        <v>13956</v>
      </c>
      <c r="V4527" t="s">
        <v>85</v>
      </c>
      <c r="W4527" t="s">
        <v>40</v>
      </c>
      <c r="X4527" t="s">
        <v>43</v>
      </c>
      <c r="Y4527" t="s">
        <v>95</v>
      </c>
      <c r="Z4527" t="s">
        <v>67</v>
      </c>
      <c r="AA4527" t="s">
        <v>204</v>
      </c>
      <c r="AB4527" t="s">
        <v>485</v>
      </c>
      <c r="AC4527" t="s">
        <v>714</v>
      </c>
      <c r="AD4527" t="s">
        <v>71</v>
      </c>
    </row>
    <row r="4528" spans="1:30" x14ac:dyDescent="0.3">
      <c r="A4528" t="s">
        <v>18714</v>
      </c>
      <c r="B4528" t="s">
        <v>18715</v>
      </c>
      <c r="C4528" s="1" t="str">
        <f t="shared" si="751"/>
        <v>21:0512</v>
      </c>
      <c r="D4528" s="1" t="str">
        <f t="shared" si="758"/>
        <v>21:0085</v>
      </c>
      <c r="E4528" t="s">
        <v>18716</v>
      </c>
      <c r="F4528" t="s">
        <v>18717</v>
      </c>
      <c r="H4528">
        <v>56.705510799999999</v>
      </c>
      <c r="I4528">
        <v>-101.8479502</v>
      </c>
      <c r="J4528" s="1" t="str">
        <f t="shared" si="759"/>
        <v>NGR lake sediment grab sample</v>
      </c>
      <c r="K4528" s="1" t="str">
        <f t="shared" si="760"/>
        <v>&lt;177 micron (NGR)</v>
      </c>
      <c r="L4528">
        <v>29</v>
      </c>
      <c r="M4528" t="s">
        <v>175</v>
      </c>
      <c r="N4528">
        <v>571</v>
      </c>
      <c r="O4528" t="s">
        <v>83</v>
      </c>
      <c r="P4528" t="s">
        <v>164</v>
      </c>
      <c r="Q4528" t="s">
        <v>39</v>
      </c>
      <c r="R4528" t="s">
        <v>92</v>
      </c>
      <c r="S4528" t="s">
        <v>131</v>
      </c>
      <c r="T4528" t="s">
        <v>40</v>
      </c>
      <c r="U4528" t="s">
        <v>18718</v>
      </c>
      <c r="V4528" t="s">
        <v>202</v>
      </c>
      <c r="W4528" t="s">
        <v>40</v>
      </c>
      <c r="X4528" t="s">
        <v>55</v>
      </c>
      <c r="Y4528" t="s">
        <v>131</v>
      </c>
      <c r="Z4528" t="s">
        <v>214</v>
      </c>
      <c r="AA4528" t="s">
        <v>204</v>
      </c>
      <c r="AB4528" t="s">
        <v>1378</v>
      </c>
      <c r="AC4528" t="s">
        <v>266</v>
      </c>
      <c r="AD4528" t="s">
        <v>392</v>
      </c>
    </row>
    <row r="4529" spans="1:30" x14ac:dyDescent="0.3">
      <c r="A4529" t="s">
        <v>18719</v>
      </c>
      <c r="B4529" t="s">
        <v>18720</v>
      </c>
      <c r="C4529" s="1" t="str">
        <f t="shared" si="751"/>
        <v>21:0512</v>
      </c>
      <c r="D4529" s="1" t="str">
        <f t="shared" si="758"/>
        <v>21:0085</v>
      </c>
      <c r="E4529" t="s">
        <v>18721</v>
      </c>
      <c r="F4529" t="s">
        <v>18722</v>
      </c>
      <c r="H4529">
        <v>56.644235100000003</v>
      </c>
      <c r="I4529">
        <v>-101.8413374</v>
      </c>
      <c r="J4529" s="1" t="str">
        <f t="shared" si="759"/>
        <v>NGR lake sediment grab sample</v>
      </c>
      <c r="K4529" s="1" t="str">
        <f t="shared" si="760"/>
        <v>&lt;177 micron (NGR)</v>
      </c>
      <c r="L4529">
        <v>29</v>
      </c>
      <c r="M4529" t="s">
        <v>184</v>
      </c>
      <c r="N4529">
        <v>572</v>
      </c>
      <c r="O4529" t="s">
        <v>304</v>
      </c>
      <c r="P4529" t="s">
        <v>169</v>
      </c>
      <c r="Q4529" t="s">
        <v>39</v>
      </c>
      <c r="R4529" t="s">
        <v>202</v>
      </c>
      <c r="S4529" t="s">
        <v>136</v>
      </c>
      <c r="T4529" t="s">
        <v>40</v>
      </c>
      <c r="U4529" t="s">
        <v>15879</v>
      </c>
      <c r="V4529" t="s">
        <v>1103</v>
      </c>
      <c r="W4529" t="s">
        <v>194</v>
      </c>
      <c r="X4529" t="s">
        <v>179</v>
      </c>
      <c r="Y4529" t="s">
        <v>39</v>
      </c>
      <c r="Z4529" t="s">
        <v>67</v>
      </c>
      <c r="AA4529" t="s">
        <v>214</v>
      </c>
      <c r="AB4529" t="s">
        <v>1021</v>
      </c>
      <c r="AC4529" t="s">
        <v>596</v>
      </c>
      <c r="AD4529" t="s">
        <v>45</v>
      </c>
    </row>
    <row r="4530" spans="1:30" x14ac:dyDescent="0.3">
      <c r="A4530" t="s">
        <v>18723</v>
      </c>
      <c r="B4530" t="s">
        <v>18724</v>
      </c>
      <c r="C4530" s="1" t="str">
        <f t="shared" si="751"/>
        <v>21:0512</v>
      </c>
      <c r="D4530" s="1" t="str">
        <f t="shared" si="758"/>
        <v>21:0085</v>
      </c>
      <c r="E4530" t="s">
        <v>18725</v>
      </c>
      <c r="F4530" t="s">
        <v>18726</v>
      </c>
      <c r="H4530">
        <v>56.644332200000001</v>
      </c>
      <c r="I4530">
        <v>-101.8629772</v>
      </c>
      <c r="J4530" s="1" t="str">
        <f t="shared" si="759"/>
        <v>NGR lake sediment grab sample</v>
      </c>
      <c r="K4530" s="1" t="str">
        <f t="shared" si="760"/>
        <v>&lt;177 micron (NGR)</v>
      </c>
      <c r="L4530">
        <v>29</v>
      </c>
      <c r="M4530" t="s">
        <v>191</v>
      </c>
      <c r="N4530">
        <v>573</v>
      </c>
      <c r="O4530" t="s">
        <v>423</v>
      </c>
      <c r="P4530" t="s">
        <v>185</v>
      </c>
      <c r="Q4530" t="s">
        <v>39</v>
      </c>
      <c r="R4530" t="s">
        <v>38</v>
      </c>
      <c r="S4530" t="s">
        <v>55</v>
      </c>
      <c r="T4530" t="s">
        <v>40</v>
      </c>
      <c r="U4530" t="s">
        <v>6210</v>
      </c>
      <c r="V4530" t="s">
        <v>518</v>
      </c>
      <c r="W4530" t="s">
        <v>117</v>
      </c>
      <c r="X4530" t="s">
        <v>179</v>
      </c>
      <c r="Y4530" t="s">
        <v>95</v>
      </c>
      <c r="Z4530" t="s">
        <v>67</v>
      </c>
      <c r="AA4530" t="s">
        <v>214</v>
      </c>
      <c r="AB4530" t="s">
        <v>2203</v>
      </c>
      <c r="AC4530" t="s">
        <v>144</v>
      </c>
      <c r="AD4530" t="s">
        <v>135</v>
      </c>
    </row>
    <row r="4531" spans="1:30" x14ac:dyDescent="0.3">
      <c r="A4531" t="s">
        <v>18727</v>
      </c>
      <c r="B4531" t="s">
        <v>18728</v>
      </c>
      <c r="C4531" s="1" t="str">
        <f t="shared" si="751"/>
        <v>21:0512</v>
      </c>
      <c r="D4531" s="1" t="str">
        <f t="shared" si="758"/>
        <v>21:0085</v>
      </c>
      <c r="E4531" t="s">
        <v>18676</v>
      </c>
      <c r="F4531" t="s">
        <v>18729</v>
      </c>
      <c r="H4531">
        <v>56.652308499999997</v>
      </c>
      <c r="I4531">
        <v>-101.95848719999999</v>
      </c>
      <c r="J4531" s="1" t="str">
        <f t="shared" si="759"/>
        <v>NGR lake sediment grab sample</v>
      </c>
      <c r="K4531" s="1" t="str">
        <f t="shared" si="760"/>
        <v>&lt;177 micron (NGR)</v>
      </c>
      <c r="L4531">
        <v>29</v>
      </c>
      <c r="M4531" t="s">
        <v>18126</v>
      </c>
      <c r="N4531">
        <v>574</v>
      </c>
      <c r="O4531" t="s">
        <v>66</v>
      </c>
      <c r="P4531" t="s">
        <v>68</v>
      </c>
      <c r="Q4531" t="s">
        <v>39</v>
      </c>
      <c r="R4531" t="s">
        <v>37</v>
      </c>
      <c r="S4531" t="s">
        <v>39</v>
      </c>
      <c r="T4531" t="s">
        <v>40</v>
      </c>
      <c r="U4531" t="s">
        <v>2667</v>
      </c>
      <c r="V4531" t="s">
        <v>60</v>
      </c>
      <c r="W4531" t="s">
        <v>40</v>
      </c>
      <c r="X4531" t="s">
        <v>43</v>
      </c>
      <c r="Y4531" t="s">
        <v>95</v>
      </c>
      <c r="Z4531" t="s">
        <v>67</v>
      </c>
      <c r="AA4531" t="s">
        <v>204</v>
      </c>
      <c r="AB4531" t="s">
        <v>485</v>
      </c>
      <c r="AC4531" t="s">
        <v>1503</v>
      </c>
      <c r="AD4531" t="s">
        <v>196</v>
      </c>
    </row>
    <row r="4532" spans="1:30" x14ac:dyDescent="0.3">
      <c r="A4532" t="s">
        <v>18730</v>
      </c>
      <c r="B4532" t="s">
        <v>18731</v>
      </c>
      <c r="C4532" s="1" t="str">
        <f t="shared" si="751"/>
        <v>21:0512</v>
      </c>
      <c r="D4532" s="1" t="str">
        <f t="shared" si="758"/>
        <v>21:0085</v>
      </c>
      <c r="E4532" t="s">
        <v>18732</v>
      </c>
      <c r="F4532" t="s">
        <v>18733</v>
      </c>
      <c r="H4532">
        <v>56.6491732</v>
      </c>
      <c r="I4532">
        <v>-101.99671720000001</v>
      </c>
      <c r="J4532" s="1" t="str">
        <f t="shared" si="759"/>
        <v>NGR lake sediment grab sample</v>
      </c>
      <c r="K4532" s="1" t="str">
        <f t="shared" si="760"/>
        <v>&lt;177 micron (NGR)</v>
      </c>
      <c r="L4532">
        <v>29</v>
      </c>
      <c r="M4532" t="s">
        <v>201</v>
      </c>
      <c r="N4532">
        <v>575</v>
      </c>
      <c r="O4532" t="s">
        <v>204</v>
      </c>
      <c r="P4532" t="s">
        <v>92</v>
      </c>
      <c r="Q4532" t="s">
        <v>55</v>
      </c>
      <c r="R4532" t="s">
        <v>92</v>
      </c>
      <c r="S4532" t="s">
        <v>39</v>
      </c>
      <c r="T4532" t="s">
        <v>40</v>
      </c>
      <c r="U4532" t="s">
        <v>3002</v>
      </c>
      <c r="V4532" t="s">
        <v>233</v>
      </c>
      <c r="W4532" t="s">
        <v>194</v>
      </c>
      <c r="X4532" t="s">
        <v>179</v>
      </c>
      <c r="Y4532" t="s">
        <v>95</v>
      </c>
      <c r="Z4532" t="s">
        <v>153</v>
      </c>
      <c r="AA4532" t="s">
        <v>135</v>
      </c>
      <c r="AB4532" t="s">
        <v>10044</v>
      </c>
      <c r="AC4532" t="s">
        <v>47</v>
      </c>
      <c r="AD4532" t="s">
        <v>214</v>
      </c>
    </row>
    <row r="4533" spans="1:30" x14ac:dyDescent="0.3">
      <c r="A4533" t="s">
        <v>18734</v>
      </c>
      <c r="B4533" t="s">
        <v>18735</v>
      </c>
      <c r="C4533" s="1" t="str">
        <f t="shared" si="751"/>
        <v>21:0512</v>
      </c>
      <c r="D4533" s="1" t="str">
        <f t="shared" si="758"/>
        <v>21:0085</v>
      </c>
      <c r="E4533" t="s">
        <v>18736</v>
      </c>
      <c r="F4533" t="s">
        <v>18737</v>
      </c>
      <c r="H4533">
        <v>56.629849499999999</v>
      </c>
      <c r="I4533">
        <v>-101.985399</v>
      </c>
      <c r="J4533" s="1" t="str">
        <f t="shared" si="759"/>
        <v>NGR lake sediment grab sample</v>
      </c>
      <c r="K4533" s="1" t="str">
        <f t="shared" si="760"/>
        <v>&lt;177 micron (NGR)</v>
      </c>
      <c r="L4533">
        <v>29</v>
      </c>
      <c r="M4533" t="s">
        <v>210</v>
      </c>
      <c r="N4533">
        <v>576</v>
      </c>
      <c r="O4533" t="s">
        <v>44</v>
      </c>
      <c r="P4533" t="s">
        <v>169</v>
      </c>
      <c r="Q4533" t="s">
        <v>39</v>
      </c>
      <c r="R4533" t="s">
        <v>119</v>
      </c>
      <c r="S4533" t="s">
        <v>131</v>
      </c>
      <c r="T4533" t="s">
        <v>40</v>
      </c>
      <c r="U4533" t="s">
        <v>1528</v>
      </c>
      <c r="V4533" t="s">
        <v>106</v>
      </c>
      <c r="W4533" t="s">
        <v>117</v>
      </c>
      <c r="X4533" t="s">
        <v>43</v>
      </c>
      <c r="Y4533" t="s">
        <v>95</v>
      </c>
      <c r="Z4533" t="s">
        <v>164</v>
      </c>
      <c r="AA4533" t="s">
        <v>135</v>
      </c>
      <c r="AB4533" t="s">
        <v>975</v>
      </c>
      <c r="AC4533" t="s">
        <v>2195</v>
      </c>
      <c r="AD4533" t="s">
        <v>83</v>
      </c>
    </row>
    <row r="4534" spans="1:30" x14ac:dyDescent="0.3">
      <c r="A4534" t="s">
        <v>18738</v>
      </c>
      <c r="B4534" t="s">
        <v>18739</v>
      </c>
      <c r="C4534" s="1" t="str">
        <f t="shared" ref="C4534:C4597" si="761">HYPERLINK("http://geochem.nrcan.gc.ca/cdogs/content/bdl/bdl210512_e.htm", "21:0512")</f>
        <v>21:0512</v>
      </c>
      <c r="D4534" s="1" t="str">
        <f t="shared" si="758"/>
        <v>21:0085</v>
      </c>
      <c r="E4534" t="s">
        <v>18740</v>
      </c>
      <c r="F4534" t="s">
        <v>18741</v>
      </c>
      <c r="H4534">
        <v>56.607773799999997</v>
      </c>
      <c r="I4534">
        <v>-101.9984231</v>
      </c>
      <c r="J4534" s="1" t="str">
        <f t="shared" si="759"/>
        <v>NGR lake sediment grab sample</v>
      </c>
      <c r="K4534" s="1" t="str">
        <f t="shared" si="760"/>
        <v>&lt;177 micron (NGR)</v>
      </c>
      <c r="L4534">
        <v>29</v>
      </c>
      <c r="M4534" t="s">
        <v>221</v>
      </c>
      <c r="N4534">
        <v>577</v>
      </c>
      <c r="O4534" t="s">
        <v>576</v>
      </c>
      <c r="P4534" t="s">
        <v>176</v>
      </c>
      <c r="Q4534" t="s">
        <v>55</v>
      </c>
      <c r="R4534" t="s">
        <v>37</v>
      </c>
      <c r="S4534" t="s">
        <v>39</v>
      </c>
      <c r="T4534" t="s">
        <v>40</v>
      </c>
      <c r="U4534" t="s">
        <v>2422</v>
      </c>
      <c r="V4534" t="s">
        <v>2296</v>
      </c>
      <c r="W4534" t="s">
        <v>649</v>
      </c>
      <c r="X4534" t="s">
        <v>179</v>
      </c>
      <c r="Y4534" t="s">
        <v>39</v>
      </c>
      <c r="Z4534" t="s">
        <v>185</v>
      </c>
      <c r="AA4534" t="s">
        <v>135</v>
      </c>
      <c r="AB4534" t="s">
        <v>11731</v>
      </c>
      <c r="AC4534" t="s">
        <v>85</v>
      </c>
      <c r="AD4534" t="s">
        <v>58</v>
      </c>
    </row>
    <row r="4535" spans="1:30" x14ac:dyDescent="0.3">
      <c r="A4535" t="s">
        <v>18742</v>
      </c>
      <c r="B4535" t="s">
        <v>18743</v>
      </c>
      <c r="C4535" s="1" t="str">
        <f t="shared" si="761"/>
        <v>21:0512</v>
      </c>
      <c r="D4535" s="1" t="str">
        <f t="shared" si="758"/>
        <v>21:0085</v>
      </c>
      <c r="E4535" t="s">
        <v>18744</v>
      </c>
      <c r="F4535" t="s">
        <v>18745</v>
      </c>
      <c r="H4535">
        <v>56.606564200000001</v>
      </c>
      <c r="I4535">
        <v>-101.9765684</v>
      </c>
      <c r="J4535" s="1" t="str">
        <f t="shared" si="759"/>
        <v>NGR lake sediment grab sample</v>
      </c>
      <c r="K4535" s="1" t="str">
        <f t="shared" si="760"/>
        <v>&lt;177 micron (NGR)</v>
      </c>
      <c r="L4535">
        <v>29</v>
      </c>
      <c r="M4535" t="s">
        <v>230</v>
      </c>
      <c r="N4535">
        <v>578</v>
      </c>
      <c r="O4535" t="s">
        <v>873</v>
      </c>
      <c r="P4535" t="s">
        <v>66</v>
      </c>
      <c r="Q4535" t="s">
        <v>37</v>
      </c>
      <c r="R4535" t="s">
        <v>256</v>
      </c>
      <c r="S4535" t="s">
        <v>38</v>
      </c>
      <c r="T4535" t="s">
        <v>40</v>
      </c>
      <c r="U4535" t="s">
        <v>1236</v>
      </c>
      <c r="V4535" t="s">
        <v>884</v>
      </c>
      <c r="W4535" t="s">
        <v>194</v>
      </c>
      <c r="X4535" t="s">
        <v>179</v>
      </c>
      <c r="Y4535" t="s">
        <v>95</v>
      </c>
      <c r="Z4535" t="s">
        <v>35</v>
      </c>
      <c r="AA4535" t="s">
        <v>214</v>
      </c>
      <c r="AB4535" t="s">
        <v>5627</v>
      </c>
      <c r="AC4535" t="s">
        <v>1389</v>
      </c>
      <c r="AD4535" t="s">
        <v>83</v>
      </c>
    </row>
    <row r="4536" spans="1:30" hidden="1" x14ac:dyDescent="0.3">
      <c r="A4536" t="s">
        <v>18746</v>
      </c>
      <c r="B4536" t="s">
        <v>18747</v>
      </c>
      <c r="C4536" s="1" t="str">
        <f t="shared" si="761"/>
        <v>21:0512</v>
      </c>
      <c r="D4536" s="1" t="str">
        <f>HYPERLINK("http://geochem.nrcan.gc.ca/cdogs/content/svy/svy_e.htm", "")</f>
        <v/>
      </c>
      <c r="G4536" s="1" t="str">
        <f>HYPERLINK("http://geochem.nrcan.gc.ca/cdogs/content/cr_/cr_00056_e.htm", "56")</f>
        <v>56</v>
      </c>
      <c r="J4536" t="s">
        <v>161</v>
      </c>
      <c r="K4536" t="s">
        <v>162</v>
      </c>
      <c r="L4536">
        <v>29</v>
      </c>
      <c r="M4536" t="s">
        <v>163</v>
      </c>
      <c r="N4536">
        <v>579</v>
      </c>
      <c r="O4536" t="s">
        <v>1447</v>
      </c>
      <c r="P4536" t="s">
        <v>789</v>
      </c>
      <c r="Q4536" t="s">
        <v>169</v>
      </c>
      <c r="R4536" t="s">
        <v>270</v>
      </c>
      <c r="S4536" t="s">
        <v>176</v>
      </c>
      <c r="T4536" t="s">
        <v>194</v>
      </c>
      <c r="U4536" t="s">
        <v>16014</v>
      </c>
      <c r="V4536" t="s">
        <v>352</v>
      </c>
      <c r="W4536" t="s">
        <v>94</v>
      </c>
      <c r="X4536" t="s">
        <v>145</v>
      </c>
      <c r="Y4536" t="s">
        <v>68</v>
      </c>
      <c r="Z4536" t="s">
        <v>58</v>
      </c>
      <c r="AA4536" t="s">
        <v>107</v>
      </c>
      <c r="AB4536" t="s">
        <v>968</v>
      </c>
      <c r="AC4536" t="s">
        <v>636</v>
      </c>
      <c r="AD4536" t="s">
        <v>1384</v>
      </c>
    </row>
    <row r="4537" spans="1:30" x14ac:dyDescent="0.3">
      <c r="A4537" t="s">
        <v>18748</v>
      </c>
      <c r="B4537" t="s">
        <v>18749</v>
      </c>
      <c r="C4537" s="1" t="str">
        <f t="shared" si="761"/>
        <v>21:0512</v>
      </c>
      <c r="D4537" s="1" t="str">
        <f>HYPERLINK("http://geochem.nrcan.gc.ca/cdogs/content/svy/svy210085_e.htm", "21:0085")</f>
        <v>21:0085</v>
      </c>
      <c r="E4537" t="s">
        <v>18750</v>
      </c>
      <c r="F4537" t="s">
        <v>18751</v>
      </c>
      <c r="H4537">
        <v>56.612412200000001</v>
      </c>
      <c r="I4537">
        <v>-101.9328529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29</v>
      </c>
      <c r="M4537" t="s">
        <v>238</v>
      </c>
      <c r="N4537">
        <v>580</v>
      </c>
      <c r="O4537" t="s">
        <v>789</v>
      </c>
      <c r="P4537" t="s">
        <v>232</v>
      </c>
      <c r="Q4537" t="s">
        <v>68</v>
      </c>
      <c r="R4537" t="s">
        <v>256</v>
      </c>
      <c r="S4537" t="s">
        <v>131</v>
      </c>
      <c r="T4537" t="s">
        <v>40</v>
      </c>
      <c r="U4537" t="s">
        <v>4370</v>
      </c>
      <c r="V4537" t="s">
        <v>884</v>
      </c>
      <c r="W4537" t="s">
        <v>194</v>
      </c>
      <c r="X4537" t="s">
        <v>70</v>
      </c>
      <c r="Y4537" t="s">
        <v>95</v>
      </c>
      <c r="Z4537" t="s">
        <v>204</v>
      </c>
      <c r="AA4537" t="s">
        <v>135</v>
      </c>
      <c r="AB4537" t="s">
        <v>2878</v>
      </c>
      <c r="AC4537" t="s">
        <v>1069</v>
      </c>
      <c r="AD4537" t="s">
        <v>438</v>
      </c>
    </row>
    <row r="4538" spans="1:30" x14ac:dyDescent="0.3">
      <c r="A4538" t="s">
        <v>18752</v>
      </c>
      <c r="B4538" t="s">
        <v>18753</v>
      </c>
      <c r="C4538" s="1" t="str">
        <f t="shared" si="761"/>
        <v>21:0512</v>
      </c>
      <c r="D4538" s="1" t="str">
        <f>HYPERLINK("http://geochem.nrcan.gc.ca/cdogs/content/svy/svy210085_e.htm", "21:0085")</f>
        <v>21:0085</v>
      </c>
      <c r="E4538" t="s">
        <v>18754</v>
      </c>
      <c r="F4538" t="s">
        <v>18755</v>
      </c>
      <c r="H4538">
        <v>56.629271799999998</v>
      </c>
      <c r="I4538">
        <v>-101.9215389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30</v>
      </c>
      <c r="M4538" t="s">
        <v>34</v>
      </c>
      <c r="N4538">
        <v>581</v>
      </c>
      <c r="O4538" t="s">
        <v>384</v>
      </c>
      <c r="P4538" t="s">
        <v>270</v>
      </c>
      <c r="Q4538" t="s">
        <v>39</v>
      </c>
      <c r="R4538" t="s">
        <v>108</v>
      </c>
      <c r="S4538" t="s">
        <v>202</v>
      </c>
      <c r="T4538" t="s">
        <v>40</v>
      </c>
      <c r="U4538" t="s">
        <v>17335</v>
      </c>
      <c r="V4538" t="s">
        <v>1198</v>
      </c>
      <c r="W4538" t="s">
        <v>117</v>
      </c>
      <c r="X4538" t="s">
        <v>179</v>
      </c>
      <c r="Y4538" t="s">
        <v>39</v>
      </c>
      <c r="Z4538" t="s">
        <v>204</v>
      </c>
      <c r="AA4538" t="s">
        <v>214</v>
      </c>
      <c r="AB4538" t="s">
        <v>1633</v>
      </c>
      <c r="AC4538" t="s">
        <v>55</v>
      </c>
      <c r="AD4538" t="s">
        <v>409</v>
      </c>
    </row>
    <row r="4539" spans="1:30" hidden="1" x14ac:dyDescent="0.3">
      <c r="A4539" t="s">
        <v>18756</v>
      </c>
      <c r="B4539" t="s">
        <v>18757</v>
      </c>
      <c r="C4539" s="1" t="str">
        <f t="shared" si="761"/>
        <v>21:0512</v>
      </c>
      <c r="D4539" s="1" t="str">
        <f>HYPERLINK("http://geochem.nrcan.gc.ca/cdogs/content/svy/svy_e.htm", "")</f>
        <v/>
      </c>
      <c r="G4539" s="1" t="str">
        <f>HYPERLINK("http://geochem.nrcan.gc.ca/cdogs/content/cr_/cr_00055_e.htm", "55")</f>
        <v>55</v>
      </c>
      <c r="J4539" t="s">
        <v>161</v>
      </c>
      <c r="K4539" t="s">
        <v>162</v>
      </c>
      <c r="L4539">
        <v>30</v>
      </c>
      <c r="M4539" t="s">
        <v>163</v>
      </c>
      <c r="N4539">
        <v>582</v>
      </c>
      <c r="O4539" t="s">
        <v>129</v>
      </c>
      <c r="P4539" t="s">
        <v>54</v>
      </c>
      <c r="Q4539" t="s">
        <v>68</v>
      </c>
      <c r="R4539" t="s">
        <v>130</v>
      </c>
      <c r="S4539" t="s">
        <v>136</v>
      </c>
      <c r="T4539" t="s">
        <v>40</v>
      </c>
      <c r="U4539" t="s">
        <v>1162</v>
      </c>
      <c r="V4539" t="s">
        <v>47</v>
      </c>
      <c r="W4539" t="s">
        <v>117</v>
      </c>
      <c r="X4539" t="s">
        <v>70</v>
      </c>
      <c r="Y4539" t="s">
        <v>55</v>
      </c>
      <c r="Z4539" t="s">
        <v>134</v>
      </c>
      <c r="AA4539" t="s">
        <v>214</v>
      </c>
      <c r="AB4539" t="s">
        <v>225</v>
      </c>
      <c r="AC4539" t="s">
        <v>485</v>
      </c>
      <c r="AD4539" t="s">
        <v>203</v>
      </c>
    </row>
    <row r="4540" spans="1:30" x14ac:dyDescent="0.3">
      <c r="A4540" t="s">
        <v>18758</v>
      </c>
      <c r="B4540" t="s">
        <v>18759</v>
      </c>
      <c r="C4540" s="1" t="str">
        <f t="shared" si="761"/>
        <v>21:0512</v>
      </c>
      <c r="D4540" s="1" t="str">
        <f t="shared" ref="D4540:D4568" si="762">HYPERLINK("http://geochem.nrcan.gc.ca/cdogs/content/svy/svy210085_e.htm", "21:0085")</f>
        <v>21:0085</v>
      </c>
      <c r="E4540" t="s">
        <v>18754</v>
      </c>
      <c r="F4540" t="s">
        <v>18760</v>
      </c>
      <c r="H4540">
        <v>56.629271799999998</v>
      </c>
      <c r="I4540">
        <v>-101.9215389</v>
      </c>
      <c r="J4540" s="1" t="str">
        <f t="shared" ref="J4540:J4568" si="763">HYPERLINK("http://geochem.nrcan.gc.ca/cdogs/content/kwd/kwd020027_e.htm", "NGR lake sediment grab sample")</f>
        <v>NGR lake sediment grab sample</v>
      </c>
      <c r="K4540" s="1" t="str">
        <f t="shared" ref="K4540:K4568" si="764">HYPERLINK("http://geochem.nrcan.gc.ca/cdogs/content/kwd/kwd080006_e.htm", "&lt;177 micron (NGR)")</f>
        <v>&lt;177 micron (NGR)</v>
      </c>
      <c r="L4540">
        <v>30</v>
      </c>
      <c r="M4540" t="s">
        <v>52</v>
      </c>
      <c r="N4540">
        <v>583</v>
      </c>
      <c r="O4540" t="s">
        <v>3754</v>
      </c>
      <c r="P4540" t="s">
        <v>263</v>
      </c>
      <c r="Q4540" t="s">
        <v>39</v>
      </c>
      <c r="R4540" t="s">
        <v>397</v>
      </c>
      <c r="S4540" t="s">
        <v>202</v>
      </c>
      <c r="T4540" t="s">
        <v>40</v>
      </c>
      <c r="U4540" t="s">
        <v>6334</v>
      </c>
      <c r="V4540" t="s">
        <v>121</v>
      </c>
      <c r="W4540" t="s">
        <v>117</v>
      </c>
      <c r="X4540" t="s">
        <v>43</v>
      </c>
      <c r="Y4540" t="s">
        <v>39</v>
      </c>
      <c r="Z4540" t="s">
        <v>204</v>
      </c>
      <c r="AA4540" t="s">
        <v>135</v>
      </c>
      <c r="AB4540" t="s">
        <v>108</v>
      </c>
      <c r="AC4540" t="s">
        <v>884</v>
      </c>
      <c r="AD4540" t="s">
        <v>196</v>
      </c>
    </row>
    <row r="4541" spans="1:30" x14ac:dyDescent="0.3">
      <c r="A4541" t="s">
        <v>18761</v>
      </c>
      <c r="B4541" t="s">
        <v>18762</v>
      </c>
      <c r="C4541" s="1" t="str">
        <f t="shared" si="761"/>
        <v>21:0512</v>
      </c>
      <c r="D4541" s="1" t="str">
        <f t="shared" si="762"/>
        <v>21:0085</v>
      </c>
      <c r="E4541" t="s">
        <v>18754</v>
      </c>
      <c r="F4541" t="s">
        <v>18763</v>
      </c>
      <c r="H4541">
        <v>56.629271799999998</v>
      </c>
      <c r="I4541">
        <v>-101.9215389</v>
      </c>
      <c r="J4541" s="1" t="str">
        <f t="shared" si="763"/>
        <v>NGR lake sediment grab sample</v>
      </c>
      <c r="K4541" s="1" t="str">
        <f t="shared" si="764"/>
        <v>&lt;177 micron (NGR)</v>
      </c>
      <c r="L4541">
        <v>30</v>
      </c>
      <c r="M4541" t="s">
        <v>65</v>
      </c>
      <c r="N4541">
        <v>584</v>
      </c>
      <c r="O4541" t="s">
        <v>546</v>
      </c>
      <c r="P4541" t="s">
        <v>255</v>
      </c>
      <c r="Q4541" t="s">
        <v>55</v>
      </c>
      <c r="R4541" t="s">
        <v>103</v>
      </c>
      <c r="S4541" t="s">
        <v>202</v>
      </c>
      <c r="T4541" t="s">
        <v>40</v>
      </c>
      <c r="U4541" t="s">
        <v>17335</v>
      </c>
      <c r="V4541" t="s">
        <v>1402</v>
      </c>
      <c r="W4541" t="s">
        <v>117</v>
      </c>
      <c r="X4541" t="s">
        <v>43</v>
      </c>
      <c r="Y4541" t="s">
        <v>95</v>
      </c>
      <c r="Z4541" t="s">
        <v>204</v>
      </c>
      <c r="AA4541" t="s">
        <v>214</v>
      </c>
      <c r="AB4541" t="s">
        <v>1585</v>
      </c>
      <c r="AC4541" t="s">
        <v>884</v>
      </c>
      <c r="AD4541" t="s">
        <v>115</v>
      </c>
    </row>
    <row r="4542" spans="1:30" x14ac:dyDescent="0.3">
      <c r="A4542" t="s">
        <v>18764</v>
      </c>
      <c r="B4542" t="s">
        <v>18765</v>
      </c>
      <c r="C4542" s="1" t="str">
        <f t="shared" si="761"/>
        <v>21:0512</v>
      </c>
      <c r="D4542" s="1" t="str">
        <f t="shared" si="762"/>
        <v>21:0085</v>
      </c>
      <c r="E4542" t="s">
        <v>18766</v>
      </c>
      <c r="F4542" t="s">
        <v>18767</v>
      </c>
      <c r="H4542">
        <v>56.630584200000001</v>
      </c>
      <c r="I4542">
        <v>-101.87914050000001</v>
      </c>
      <c r="J4542" s="1" t="str">
        <f t="shared" si="763"/>
        <v>NGR lake sediment grab sample</v>
      </c>
      <c r="K4542" s="1" t="str">
        <f t="shared" si="764"/>
        <v>&lt;177 micron (NGR)</v>
      </c>
      <c r="L4542">
        <v>30</v>
      </c>
      <c r="M4542" t="s">
        <v>76</v>
      </c>
      <c r="N4542">
        <v>585</v>
      </c>
      <c r="O4542" t="s">
        <v>48</v>
      </c>
      <c r="P4542" t="s">
        <v>204</v>
      </c>
      <c r="Q4542" t="s">
        <v>39</v>
      </c>
      <c r="R4542" t="s">
        <v>36</v>
      </c>
      <c r="S4542" t="s">
        <v>53</v>
      </c>
      <c r="T4542" t="s">
        <v>40</v>
      </c>
      <c r="U4542" t="s">
        <v>1140</v>
      </c>
      <c r="V4542" t="s">
        <v>884</v>
      </c>
      <c r="W4542" t="s">
        <v>233</v>
      </c>
      <c r="X4542" t="s">
        <v>179</v>
      </c>
      <c r="Y4542" t="s">
        <v>39</v>
      </c>
      <c r="Z4542" t="s">
        <v>204</v>
      </c>
      <c r="AA4542" t="s">
        <v>58</v>
      </c>
      <c r="AB4542" t="s">
        <v>848</v>
      </c>
      <c r="AC4542" t="s">
        <v>598</v>
      </c>
      <c r="AD4542" t="s">
        <v>61</v>
      </c>
    </row>
    <row r="4543" spans="1:30" x14ac:dyDescent="0.3">
      <c r="A4543" t="s">
        <v>18768</v>
      </c>
      <c r="B4543" t="s">
        <v>18769</v>
      </c>
      <c r="C4543" s="1" t="str">
        <f t="shared" si="761"/>
        <v>21:0512</v>
      </c>
      <c r="D4543" s="1" t="str">
        <f t="shared" si="762"/>
        <v>21:0085</v>
      </c>
      <c r="E4543" t="s">
        <v>18770</v>
      </c>
      <c r="F4543" t="s">
        <v>18771</v>
      </c>
      <c r="H4543">
        <v>56.623612299999998</v>
      </c>
      <c r="I4543">
        <v>-101.8339982</v>
      </c>
      <c r="J4543" s="1" t="str">
        <f t="shared" si="763"/>
        <v>NGR lake sediment grab sample</v>
      </c>
      <c r="K4543" s="1" t="str">
        <f t="shared" si="764"/>
        <v>&lt;177 micron (NGR)</v>
      </c>
      <c r="L4543">
        <v>30</v>
      </c>
      <c r="M4543" t="s">
        <v>91</v>
      </c>
      <c r="N4543">
        <v>586</v>
      </c>
      <c r="O4543" t="s">
        <v>576</v>
      </c>
      <c r="P4543" t="s">
        <v>54</v>
      </c>
      <c r="Q4543" t="s">
        <v>95</v>
      </c>
      <c r="R4543" t="s">
        <v>153</v>
      </c>
      <c r="S4543" t="s">
        <v>37</v>
      </c>
      <c r="T4543" t="s">
        <v>40</v>
      </c>
      <c r="U4543" t="s">
        <v>5561</v>
      </c>
      <c r="V4543" t="s">
        <v>518</v>
      </c>
      <c r="W4543" t="s">
        <v>40</v>
      </c>
      <c r="X4543" t="s">
        <v>43</v>
      </c>
      <c r="Y4543" t="s">
        <v>95</v>
      </c>
      <c r="Z4543" t="s">
        <v>67</v>
      </c>
      <c r="AA4543" t="s">
        <v>214</v>
      </c>
      <c r="AB4543" t="s">
        <v>300</v>
      </c>
      <c r="AC4543" t="s">
        <v>239</v>
      </c>
      <c r="AD4543" t="s">
        <v>409</v>
      </c>
    </row>
    <row r="4544" spans="1:30" x14ac:dyDescent="0.3">
      <c r="A4544" t="s">
        <v>18772</v>
      </c>
      <c r="B4544" t="s">
        <v>18773</v>
      </c>
      <c r="C4544" s="1" t="str">
        <f t="shared" si="761"/>
        <v>21:0512</v>
      </c>
      <c r="D4544" s="1" t="str">
        <f t="shared" si="762"/>
        <v>21:0085</v>
      </c>
      <c r="E4544" t="s">
        <v>18774</v>
      </c>
      <c r="F4544" t="s">
        <v>18775</v>
      </c>
      <c r="H4544">
        <v>56.630764999999997</v>
      </c>
      <c r="I4544">
        <v>-101.78313300000001</v>
      </c>
      <c r="J4544" s="1" t="str">
        <f t="shared" si="763"/>
        <v>NGR lake sediment grab sample</v>
      </c>
      <c r="K4544" s="1" t="str">
        <f t="shared" si="764"/>
        <v>&lt;177 micron (NGR)</v>
      </c>
      <c r="L4544">
        <v>30</v>
      </c>
      <c r="M4544" t="s">
        <v>102</v>
      </c>
      <c r="N4544">
        <v>587</v>
      </c>
      <c r="O4544" t="s">
        <v>265</v>
      </c>
      <c r="P4544" t="s">
        <v>119</v>
      </c>
      <c r="Q4544" t="s">
        <v>37</v>
      </c>
      <c r="R4544" t="s">
        <v>79</v>
      </c>
      <c r="S4544" t="s">
        <v>37</v>
      </c>
      <c r="T4544" t="s">
        <v>40</v>
      </c>
      <c r="U4544" t="s">
        <v>3866</v>
      </c>
      <c r="V4544" t="s">
        <v>1027</v>
      </c>
      <c r="W4544" t="s">
        <v>40</v>
      </c>
      <c r="X4544" t="s">
        <v>179</v>
      </c>
      <c r="Y4544" t="s">
        <v>95</v>
      </c>
      <c r="Z4544" t="s">
        <v>67</v>
      </c>
      <c r="AA4544" t="s">
        <v>134</v>
      </c>
      <c r="AB4544" t="s">
        <v>2662</v>
      </c>
      <c r="AC4544" t="s">
        <v>121</v>
      </c>
      <c r="AD4544" t="s">
        <v>1448</v>
      </c>
    </row>
    <row r="4545" spans="1:30" x14ac:dyDescent="0.3">
      <c r="A4545" t="s">
        <v>18776</v>
      </c>
      <c r="B4545" t="s">
        <v>18777</v>
      </c>
      <c r="C4545" s="1" t="str">
        <f t="shared" si="761"/>
        <v>21:0512</v>
      </c>
      <c r="D4545" s="1" t="str">
        <f t="shared" si="762"/>
        <v>21:0085</v>
      </c>
      <c r="E4545" t="s">
        <v>18778</v>
      </c>
      <c r="F4545" t="s">
        <v>18779</v>
      </c>
      <c r="H4545">
        <v>56.652511099999998</v>
      </c>
      <c r="I4545">
        <v>-101.7849808</v>
      </c>
      <c r="J4545" s="1" t="str">
        <f t="shared" si="763"/>
        <v>NGR lake sediment grab sample</v>
      </c>
      <c r="K4545" s="1" t="str">
        <f t="shared" si="764"/>
        <v>&lt;177 micron (NGR)</v>
      </c>
      <c r="L4545">
        <v>30</v>
      </c>
      <c r="M4545" t="s">
        <v>113</v>
      </c>
      <c r="N4545">
        <v>588</v>
      </c>
      <c r="O4545" t="s">
        <v>571</v>
      </c>
      <c r="P4545" t="s">
        <v>153</v>
      </c>
      <c r="Q4545" t="s">
        <v>39</v>
      </c>
      <c r="R4545" t="s">
        <v>92</v>
      </c>
      <c r="S4545" t="s">
        <v>37</v>
      </c>
      <c r="T4545" t="s">
        <v>40</v>
      </c>
      <c r="U4545" t="s">
        <v>196</v>
      </c>
      <c r="V4545" t="s">
        <v>239</v>
      </c>
      <c r="W4545" t="s">
        <v>40</v>
      </c>
      <c r="X4545" t="s">
        <v>43</v>
      </c>
      <c r="Y4545" t="s">
        <v>95</v>
      </c>
      <c r="Z4545" t="s">
        <v>185</v>
      </c>
      <c r="AA4545" t="s">
        <v>135</v>
      </c>
      <c r="AB4545" t="s">
        <v>169</v>
      </c>
      <c r="AC4545" t="s">
        <v>596</v>
      </c>
      <c r="AD4545" t="s">
        <v>122</v>
      </c>
    </row>
    <row r="4546" spans="1:30" x14ac:dyDescent="0.3">
      <c r="A4546" t="s">
        <v>18780</v>
      </c>
      <c r="B4546" t="s">
        <v>18781</v>
      </c>
      <c r="C4546" s="1" t="str">
        <f t="shared" si="761"/>
        <v>21:0512</v>
      </c>
      <c r="D4546" s="1" t="str">
        <f t="shared" si="762"/>
        <v>21:0085</v>
      </c>
      <c r="E4546" t="s">
        <v>18782</v>
      </c>
      <c r="F4546" t="s">
        <v>18783</v>
      </c>
      <c r="H4546">
        <v>56.655495600000002</v>
      </c>
      <c r="I4546">
        <v>-101.7408319</v>
      </c>
      <c r="J4546" s="1" t="str">
        <f t="shared" si="763"/>
        <v>NGR lake sediment grab sample</v>
      </c>
      <c r="K4546" s="1" t="str">
        <f t="shared" si="764"/>
        <v>&lt;177 micron (NGR)</v>
      </c>
      <c r="L4546">
        <v>30</v>
      </c>
      <c r="M4546" t="s">
        <v>127</v>
      </c>
      <c r="N4546">
        <v>589</v>
      </c>
      <c r="O4546" t="s">
        <v>58</v>
      </c>
      <c r="P4546" t="s">
        <v>119</v>
      </c>
      <c r="Q4546" t="s">
        <v>39</v>
      </c>
      <c r="R4546" t="s">
        <v>176</v>
      </c>
      <c r="S4546" t="s">
        <v>202</v>
      </c>
      <c r="T4546" t="s">
        <v>40</v>
      </c>
      <c r="U4546" t="s">
        <v>9234</v>
      </c>
      <c r="V4546" t="s">
        <v>157</v>
      </c>
      <c r="W4546" t="s">
        <v>40</v>
      </c>
      <c r="X4546" t="s">
        <v>70</v>
      </c>
      <c r="Y4546" t="s">
        <v>37</v>
      </c>
      <c r="Z4546" t="s">
        <v>35</v>
      </c>
      <c r="AA4546" t="s">
        <v>134</v>
      </c>
      <c r="AB4546" t="s">
        <v>371</v>
      </c>
      <c r="AC4546" t="s">
        <v>631</v>
      </c>
      <c r="AD4546" t="s">
        <v>2166</v>
      </c>
    </row>
    <row r="4547" spans="1:30" x14ac:dyDescent="0.3">
      <c r="A4547" t="s">
        <v>18784</v>
      </c>
      <c r="B4547" t="s">
        <v>18785</v>
      </c>
      <c r="C4547" s="1" t="str">
        <f t="shared" si="761"/>
        <v>21:0512</v>
      </c>
      <c r="D4547" s="1" t="str">
        <f t="shared" si="762"/>
        <v>21:0085</v>
      </c>
      <c r="E4547" t="s">
        <v>18786</v>
      </c>
      <c r="F4547" t="s">
        <v>18787</v>
      </c>
      <c r="H4547">
        <v>56.682572200000003</v>
      </c>
      <c r="I4547">
        <v>-101.73776959999999</v>
      </c>
      <c r="J4547" s="1" t="str">
        <f t="shared" si="763"/>
        <v>NGR lake sediment grab sample</v>
      </c>
      <c r="K4547" s="1" t="str">
        <f t="shared" si="764"/>
        <v>&lt;177 micron (NGR)</v>
      </c>
      <c r="L4547">
        <v>30</v>
      </c>
      <c r="M4547" t="s">
        <v>142</v>
      </c>
      <c r="N4547">
        <v>590</v>
      </c>
      <c r="O4547" t="s">
        <v>1101</v>
      </c>
      <c r="P4547" t="s">
        <v>193</v>
      </c>
      <c r="Q4547" t="s">
        <v>39</v>
      </c>
      <c r="R4547" t="s">
        <v>176</v>
      </c>
      <c r="S4547" t="s">
        <v>92</v>
      </c>
      <c r="T4547" t="s">
        <v>40</v>
      </c>
      <c r="U4547" t="s">
        <v>421</v>
      </c>
      <c r="V4547" t="s">
        <v>339</v>
      </c>
      <c r="W4547" t="s">
        <v>194</v>
      </c>
      <c r="X4547" t="s">
        <v>179</v>
      </c>
      <c r="Y4547" t="s">
        <v>39</v>
      </c>
      <c r="Z4547" t="s">
        <v>204</v>
      </c>
      <c r="AA4547" t="s">
        <v>135</v>
      </c>
      <c r="AB4547" t="s">
        <v>277</v>
      </c>
      <c r="AC4547" t="s">
        <v>884</v>
      </c>
      <c r="AD4547" t="s">
        <v>1236</v>
      </c>
    </row>
    <row r="4548" spans="1:30" x14ac:dyDescent="0.3">
      <c r="A4548" t="s">
        <v>18788</v>
      </c>
      <c r="B4548" t="s">
        <v>18789</v>
      </c>
      <c r="C4548" s="1" t="str">
        <f t="shared" si="761"/>
        <v>21:0512</v>
      </c>
      <c r="D4548" s="1" t="str">
        <f t="shared" si="762"/>
        <v>21:0085</v>
      </c>
      <c r="E4548" t="s">
        <v>18790</v>
      </c>
      <c r="F4548" t="s">
        <v>18791</v>
      </c>
      <c r="H4548">
        <v>56.673702800000001</v>
      </c>
      <c r="I4548">
        <v>-101.7093394</v>
      </c>
      <c r="J4548" s="1" t="str">
        <f t="shared" si="763"/>
        <v>NGR lake sediment grab sample</v>
      </c>
      <c r="K4548" s="1" t="str">
        <f t="shared" si="764"/>
        <v>&lt;177 micron (NGR)</v>
      </c>
      <c r="L4548">
        <v>30</v>
      </c>
      <c r="M4548" t="s">
        <v>150</v>
      </c>
      <c r="N4548">
        <v>591</v>
      </c>
      <c r="O4548" t="s">
        <v>45</v>
      </c>
      <c r="P4548" t="s">
        <v>176</v>
      </c>
      <c r="Q4548" t="s">
        <v>39</v>
      </c>
      <c r="R4548" t="s">
        <v>79</v>
      </c>
      <c r="S4548" t="s">
        <v>79</v>
      </c>
      <c r="T4548" t="s">
        <v>40</v>
      </c>
      <c r="U4548" t="s">
        <v>12485</v>
      </c>
      <c r="V4548" t="s">
        <v>18332</v>
      </c>
      <c r="W4548" t="s">
        <v>40</v>
      </c>
      <c r="X4548" t="s">
        <v>70</v>
      </c>
      <c r="Y4548" t="s">
        <v>55</v>
      </c>
      <c r="Z4548" t="s">
        <v>263</v>
      </c>
      <c r="AA4548" t="s">
        <v>204</v>
      </c>
      <c r="AB4548" t="s">
        <v>6775</v>
      </c>
      <c r="AC4548" t="s">
        <v>565</v>
      </c>
      <c r="AD4548" t="s">
        <v>2423</v>
      </c>
    </row>
    <row r="4549" spans="1:30" x14ac:dyDescent="0.3">
      <c r="A4549" t="s">
        <v>18792</v>
      </c>
      <c r="B4549" t="s">
        <v>18793</v>
      </c>
      <c r="C4549" s="1" t="str">
        <f t="shared" si="761"/>
        <v>21:0512</v>
      </c>
      <c r="D4549" s="1" t="str">
        <f t="shared" si="762"/>
        <v>21:0085</v>
      </c>
      <c r="E4549" t="s">
        <v>18794</v>
      </c>
      <c r="F4549" t="s">
        <v>18795</v>
      </c>
      <c r="H4549">
        <v>56.653978700000003</v>
      </c>
      <c r="I4549">
        <v>-101.71366759999999</v>
      </c>
      <c r="J4549" s="1" t="str">
        <f t="shared" si="763"/>
        <v>NGR lake sediment grab sample</v>
      </c>
      <c r="K4549" s="1" t="str">
        <f t="shared" si="764"/>
        <v>&lt;177 micron (NGR)</v>
      </c>
      <c r="L4549">
        <v>30</v>
      </c>
      <c r="M4549" t="s">
        <v>175</v>
      </c>
      <c r="N4549">
        <v>592</v>
      </c>
      <c r="O4549" t="s">
        <v>255</v>
      </c>
      <c r="P4549" t="s">
        <v>36</v>
      </c>
      <c r="Q4549" t="s">
        <v>55</v>
      </c>
      <c r="R4549" t="s">
        <v>79</v>
      </c>
      <c r="S4549" t="s">
        <v>136</v>
      </c>
      <c r="T4549" t="s">
        <v>40</v>
      </c>
      <c r="U4549" t="s">
        <v>503</v>
      </c>
      <c r="V4549" t="s">
        <v>167</v>
      </c>
      <c r="W4549" t="s">
        <v>194</v>
      </c>
      <c r="X4549" t="s">
        <v>39</v>
      </c>
      <c r="Y4549" t="s">
        <v>95</v>
      </c>
      <c r="Z4549" t="s">
        <v>67</v>
      </c>
      <c r="AA4549" t="s">
        <v>214</v>
      </c>
      <c r="AB4549" t="s">
        <v>1285</v>
      </c>
      <c r="AC4549" t="s">
        <v>70</v>
      </c>
      <c r="AD4549" t="s">
        <v>61</v>
      </c>
    </row>
    <row r="4550" spans="1:30" x14ac:dyDescent="0.3">
      <c r="A4550" t="s">
        <v>18796</v>
      </c>
      <c r="B4550" t="s">
        <v>18797</v>
      </c>
      <c r="C4550" s="1" t="str">
        <f t="shared" si="761"/>
        <v>21:0512</v>
      </c>
      <c r="D4550" s="1" t="str">
        <f t="shared" si="762"/>
        <v>21:0085</v>
      </c>
      <c r="E4550" t="s">
        <v>18798</v>
      </c>
      <c r="F4550" t="s">
        <v>18799</v>
      </c>
      <c r="H4550">
        <v>56.678220600000003</v>
      </c>
      <c r="I4550">
        <v>-101.6603054</v>
      </c>
      <c r="J4550" s="1" t="str">
        <f t="shared" si="763"/>
        <v>NGR lake sediment grab sample</v>
      </c>
      <c r="K4550" s="1" t="str">
        <f t="shared" si="764"/>
        <v>&lt;177 micron (NGR)</v>
      </c>
      <c r="L4550">
        <v>30</v>
      </c>
      <c r="M4550" t="s">
        <v>184</v>
      </c>
      <c r="N4550">
        <v>593</v>
      </c>
      <c r="O4550" t="s">
        <v>265</v>
      </c>
      <c r="P4550" t="s">
        <v>185</v>
      </c>
      <c r="Q4550" t="s">
        <v>37</v>
      </c>
      <c r="R4550" t="s">
        <v>153</v>
      </c>
      <c r="S4550" t="s">
        <v>136</v>
      </c>
      <c r="T4550" t="s">
        <v>40</v>
      </c>
      <c r="U4550" t="s">
        <v>2599</v>
      </c>
      <c r="V4550" t="s">
        <v>42</v>
      </c>
      <c r="W4550" t="s">
        <v>40</v>
      </c>
      <c r="X4550" t="s">
        <v>179</v>
      </c>
      <c r="Y4550" t="s">
        <v>95</v>
      </c>
      <c r="Z4550" t="s">
        <v>67</v>
      </c>
      <c r="AA4550" t="s">
        <v>214</v>
      </c>
      <c r="AB4550" t="s">
        <v>16951</v>
      </c>
      <c r="AC4550" t="s">
        <v>94</v>
      </c>
      <c r="AD4550" t="s">
        <v>392</v>
      </c>
    </row>
    <row r="4551" spans="1:30" x14ac:dyDescent="0.3">
      <c r="A4551" t="s">
        <v>18800</v>
      </c>
      <c r="B4551" t="s">
        <v>18801</v>
      </c>
      <c r="C4551" s="1" t="str">
        <f t="shared" si="761"/>
        <v>21:0512</v>
      </c>
      <c r="D4551" s="1" t="str">
        <f t="shared" si="762"/>
        <v>21:0085</v>
      </c>
      <c r="E4551" t="s">
        <v>18802</v>
      </c>
      <c r="F4551" t="s">
        <v>18803</v>
      </c>
      <c r="H4551">
        <v>56.648453000000003</v>
      </c>
      <c r="I4551">
        <v>-101.66533769999999</v>
      </c>
      <c r="J4551" s="1" t="str">
        <f t="shared" si="763"/>
        <v>NGR lake sediment grab sample</v>
      </c>
      <c r="K4551" s="1" t="str">
        <f t="shared" si="764"/>
        <v>&lt;177 micron (NGR)</v>
      </c>
      <c r="L4551">
        <v>30</v>
      </c>
      <c r="M4551" t="s">
        <v>191</v>
      </c>
      <c r="N4551">
        <v>594</v>
      </c>
      <c r="O4551" t="s">
        <v>364</v>
      </c>
      <c r="P4551" t="s">
        <v>256</v>
      </c>
      <c r="Q4551" t="s">
        <v>37</v>
      </c>
      <c r="R4551" t="s">
        <v>153</v>
      </c>
      <c r="S4551" t="s">
        <v>55</v>
      </c>
      <c r="T4551" t="s">
        <v>40</v>
      </c>
      <c r="U4551" t="s">
        <v>2422</v>
      </c>
      <c r="V4551" t="s">
        <v>313</v>
      </c>
      <c r="W4551" t="s">
        <v>194</v>
      </c>
      <c r="X4551" t="s">
        <v>179</v>
      </c>
      <c r="Y4551" t="s">
        <v>95</v>
      </c>
      <c r="Z4551" t="s">
        <v>153</v>
      </c>
      <c r="AA4551" t="s">
        <v>214</v>
      </c>
      <c r="AB4551" t="s">
        <v>15047</v>
      </c>
      <c r="AC4551" t="s">
        <v>233</v>
      </c>
      <c r="AD4551" t="s">
        <v>83</v>
      </c>
    </row>
    <row r="4552" spans="1:30" x14ac:dyDescent="0.3">
      <c r="A4552" t="s">
        <v>18804</v>
      </c>
      <c r="B4552" t="s">
        <v>18805</v>
      </c>
      <c r="C4552" s="1" t="str">
        <f t="shared" si="761"/>
        <v>21:0512</v>
      </c>
      <c r="D4552" s="1" t="str">
        <f t="shared" si="762"/>
        <v>21:0085</v>
      </c>
      <c r="E4552" t="s">
        <v>18806</v>
      </c>
      <c r="F4552" t="s">
        <v>18807</v>
      </c>
      <c r="H4552">
        <v>56.662661200000002</v>
      </c>
      <c r="I4552">
        <v>-101.6303534</v>
      </c>
      <c r="J4552" s="1" t="str">
        <f t="shared" si="763"/>
        <v>NGR lake sediment grab sample</v>
      </c>
      <c r="K4552" s="1" t="str">
        <f t="shared" si="764"/>
        <v>&lt;177 micron (NGR)</v>
      </c>
      <c r="L4552">
        <v>30</v>
      </c>
      <c r="M4552" t="s">
        <v>201</v>
      </c>
      <c r="N4552">
        <v>595</v>
      </c>
      <c r="O4552" t="s">
        <v>1101</v>
      </c>
      <c r="P4552" t="s">
        <v>92</v>
      </c>
      <c r="Q4552" t="s">
        <v>95</v>
      </c>
      <c r="R4552" t="s">
        <v>68</v>
      </c>
      <c r="S4552" t="s">
        <v>131</v>
      </c>
      <c r="T4552" t="s">
        <v>40</v>
      </c>
      <c r="U4552" t="s">
        <v>212</v>
      </c>
      <c r="V4552" t="s">
        <v>947</v>
      </c>
      <c r="W4552" t="s">
        <v>94</v>
      </c>
      <c r="X4552" t="s">
        <v>179</v>
      </c>
      <c r="Y4552" t="s">
        <v>95</v>
      </c>
      <c r="Z4552" t="s">
        <v>67</v>
      </c>
      <c r="AA4552" t="s">
        <v>204</v>
      </c>
      <c r="AB4552" t="s">
        <v>2756</v>
      </c>
      <c r="AC4552" t="s">
        <v>47</v>
      </c>
      <c r="AD4552" t="s">
        <v>107</v>
      </c>
    </row>
    <row r="4553" spans="1:30" x14ac:dyDescent="0.3">
      <c r="A4553" t="s">
        <v>18808</v>
      </c>
      <c r="B4553" t="s">
        <v>18809</v>
      </c>
      <c r="C4553" s="1" t="str">
        <f t="shared" si="761"/>
        <v>21:0512</v>
      </c>
      <c r="D4553" s="1" t="str">
        <f t="shared" si="762"/>
        <v>21:0085</v>
      </c>
      <c r="E4553" t="s">
        <v>18810</v>
      </c>
      <c r="F4553" t="s">
        <v>18811</v>
      </c>
      <c r="H4553">
        <v>56.652467899999998</v>
      </c>
      <c r="I4553">
        <v>-101.5827831</v>
      </c>
      <c r="J4553" s="1" t="str">
        <f t="shared" si="763"/>
        <v>NGR lake sediment grab sample</v>
      </c>
      <c r="K4553" s="1" t="str">
        <f t="shared" si="764"/>
        <v>&lt;177 micron (NGR)</v>
      </c>
      <c r="L4553">
        <v>30</v>
      </c>
      <c r="M4553" t="s">
        <v>210</v>
      </c>
      <c r="N4553">
        <v>596</v>
      </c>
      <c r="O4553" t="s">
        <v>108</v>
      </c>
      <c r="P4553" t="s">
        <v>153</v>
      </c>
      <c r="Q4553" t="s">
        <v>39</v>
      </c>
      <c r="R4553" t="s">
        <v>38</v>
      </c>
      <c r="S4553" t="s">
        <v>39</v>
      </c>
      <c r="T4553" t="s">
        <v>40</v>
      </c>
      <c r="U4553" t="s">
        <v>6312</v>
      </c>
      <c r="V4553" t="s">
        <v>39</v>
      </c>
      <c r="W4553" t="s">
        <v>40</v>
      </c>
      <c r="X4553" t="s">
        <v>179</v>
      </c>
      <c r="Y4553" t="s">
        <v>95</v>
      </c>
      <c r="Z4553" t="s">
        <v>185</v>
      </c>
      <c r="AA4553" t="s">
        <v>204</v>
      </c>
      <c r="AB4553" t="s">
        <v>6775</v>
      </c>
      <c r="AC4553" t="s">
        <v>39</v>
      </c>
      <c r="AD4553" t="s">
        <v>438</v>
      </c>
    </row>
    <row r="4554" spans="1:30" x14ac:dyDescent="0.3">
      <c r="A4554" t="s">
        <v>18812</v>
      </c>
      <c r="B4554" t="s">
        <v>18813</v>
      </c>
      <c r="C4554" s="1" t="str">
        <f t="shared" si="761"/>
        <v>21:0512</v>
      </c>
      <c r="D4554" s="1" t="str">
        <f t="shared" si="762"/>
        <v>21:0085</v>
      </c>
      <c r="E4554" t="s">
        <v>18814</v>
      </c>
      <c r="F4554" t="s">
        <v>18815</v>
      </c>
      <c r="H4554">
        <v>56.648675900000001</v>
      </c>
      <c r="I4554">
        <v>-101.5302526</v>
      </c>
      <c r="J4554" s="1" t="str">
        <f t="shared" si="763"/>
        <v>NGR lake sediment grab sample</v>
      </c>
      <c r="K4554" s="1" t="str">
        <f t="shared" si="764"/>
        <v>&lt;177 micron (NGR)</v>
      </c>
      <c r="L4554">
        <v>30</v>
      </c>
      <c r="M4554" t="s">
        <v>221</v>
      </c>
      <c r="N4554">
        <v>597</v>
      </c>
      <c r="O4554" t="s">
        <v>391</v>
      </c>
      <c r="P4554" t="s">
        <v>134</v>
      </c>
      <c r="Q4554" t="s">
        <v>95</v>
      </c>
      <c r="R4554" t="s">
        <v>193</v>
      </c>
      <c r="S4554" t="s">
        <v>131</v>
      </c>
      <c r="T4554" t="s">
        <v>40</v>
      </c>
      <c r="U4554" t="s">
        <v>2447</v>
      </c>
      <c r="V4554" t="s">
        <v>97</v>
      </c>
      <c r="W4554" t="s">
        <v>194</v>
      </c>
      <c r="X4554" t="s">
        <v>339</v>
      </c>
      <c r="Y4554" t="s">
        <v>39</v>
      </c>
      <c r="Z4554" t="s">
        <v>134</v>
      </c>
      <c r="AA4554" t="s">
        <v>214</v>
      </c>
      <c r="AB4554" t="s">
        <v>5627</v>
      </c>
      <c r="AC4554" t="s">
        <v>596</v>
      </c>
      <c r="AD4554" t="s">
        <v>216</v>
      </c>
    </row>
    <row r="4555" spans="1:30" x14ac:dyDescent="0.3">
      <c r="A4555" t="s">
        <v>18816</v>
      </c>
      <c r="B4555" t="s">
        <v>18817</v>
      </c>
      <c r="C4555" s="1" t="str">
        <f t="shared" si="761"/>
        <v>21:0512</v>
      </c>
      <c r="D4555" s="1" t="str">
        <f t="shared" si="762"/>
        <v>21:0085</v>
      </c>
      <c r="E4555" t="s">
        <v>18818</v>
      </c>
      <c r="F4555" t="s">
        <v>18819</v>
      </c>
      <c r="H4555">
        <v>56.658125800000001</v>
      </c>
      <c r="I4555">
        <v>-101.4890463</v>
      </c>
      <c r="J4555" s="1" t="str">
        <f t="shared" si="763"/>
        <v>NGR lake sediment grab sample</v>
      </c>
      <c r="K4555" s="1" t="str">
        <f t="shared" si="764"/>
        <v>&lt;177 micron (NGR)</v>
      </c>
      <c r="L4555">
        <v>30</v>
      </c>
      <c r="M4555" t="s">
        <v>230</v>
      </c>
      <c r="N4555">
        <v>598</v>
      </c>
      <c r="O4555" t="s">
        <v>344</v>
      </c>
      <c r="P4555" t="s">
        <v>165</v>
      </c>
      <c r="Q4555" t="s">
        <v>39</v>
      </c>
      <c r="R4555" t="s">
        <v>193</v>
      </c>
      <c r="S4555" t="s">
        <v>68</v>
      </c>
      <c r="T4555" t="s">
        <v>40</v>
      </c>
      <c r="U4555" t="s">
        <v>630</v>
      </c>
      <c r="V4555" t="s">
        <v>596</v>
      </c>
      <c r="W4555" t="s">
        <v>194</v>
      </c>
      <c r="X4555" t="s">
        <v>740</v>
      </c>
      <c r="Y4555" t="s">
        <v>95</v>
      </c>
      <c r="Z4555" t="s">
        <v>164</v>
      </c>
      <c r="AA4555" t="s">
        <v>44</v>
      </c>
      <c r="AB4555" t="s">
        <v>1932</v>
      </c>
      <c r="AC4555" t="s">
        <v>106</v>
      </c>
      <c r="AD4555" t="s">
        <v>203</v>
      </c>
    </row>
    <row r="4556" spans="1:30" x14ac:dyDescent="0.3">
      <c r="A4556" t="s">
        <v>18820</v>
      </c>
      <c r="B4556" t="s">
        <v>18821</v>
      </c>
      <c r="C4556" s="1" t="str">
        <f t="shared" si="761"/>
        <v>21:0512</v>
      </c>
      <c r="D4556" s="1" t="str">
        <f t="shared" si="762"/>
        <v>21:0085</v>
      </c>
      <c r="E4556" t="s">
        <v>18822</v>
      </c>
      <c r="F4556" t="s">
        <v>18823</v>
      </c>
      <c r="H4556">
        <v>56.683825400000003</v>
      </c>
      <c r="I4556">
        <v>-101.4874598</v>
      </c>
      <c r="J4556" s="1" t="str">
        <f t="shared" si="763"/>
        <v>NGR lake sediment grab sample</v>
      </c>
      <c r="K4556" s="1" t="str">
        <f t="shared" si="764"/>
        <v>&lt;177 micron (NGR)</v>
      </c>
      <c r="L4556">
        <v>30</v>
      </c>
      <c r="M4556" t="s">
        <v>238</v>
      </c>
      <c r="N4556">
        <v>599</v>
      </c>
      <c r="O4556" t="s">
        <v>58</v>
      </c>
      <c r="P4556" t="s">
        <v>232</v>
      </c>
      <c r="Q4556" t="s">
        <v>55</v>
      </c>
      <c r="R4556" t="s">
        <v>36</v>
      </c>
      <c r="S4556" t="s">
        <v>131</v>
      </c>
      <c r="T4556" t="s">
        <v>40</v>
      </c>
      <c r="U4556" t="s">
        <v>1242</v>
      </c>
      <c r="V4556" t="s">
        <v>60</v>
      </c>
      <c r="W4556" t="s">
        <v>649</v>
      </c>
      <c r="X4556" t="s">
        <v>301</v>
      </c>
      <c r="Y4556" t="s">
        <v>39</v>
      </c>
      <c r="Z4556" t="s">
        <v>164</v>
      </c>
      <c r="AA4556" t="s">
        <v>214</v>
      </c>
      <c r="AB4556" t="s">
        <v>4781</v>
      </c>
      <c r="AC4556" t="s">
        <v>97</v>
      </c>
      <c r="AD4556" t="s">
        <v>203</v>
      </c>
    </row>
    <row r="4557" spans="1:30" x14ac:dyDescent="0.3">
      <c r="A4557" t="s">
        <v>18824</v>
      </c>
      <c r="B4557" t="s">
        <v>18825</v>
      </c>
      <c r="C4557" s="1" t="str">
        <f t="shared" si="761"/>
        <v>21:0512</v>
      </c>
      <c r="D4557" s="1" t="str">
        <f t="shared" si="762"/>
        <v>21:0085</v>
      </c>
      <c r="E4557" t="s">
        <v>18826</v>
      </c>
      <c r="F4557" t="s">
        <v>18827</v>
      </c>
      <c r="H4557">
        <v>56.680876499999997</v>
      </c>
      <c r="I4557">
        <v>-101.4457773</v>
      </c>
      <c r="J4557" s="1" t="str">
        <f t="shared" si="763"/>
        <v>NGR lake sediment grab sample</v>
      </c>
      <c r="K4557" s="1" t="str">
        <f t="shared" si="764"/>
        <v>&lt;177 micron (NGR)</v>
      </c>
      <c r="L4557">
        <v>30</v>
      </c>
      <c r="M4557" t="s">
        <v>246</v>
      </c>
      <c r="N4557">
        <v>600</v>
      </c>
      <c r="O4557" t="s">
        <v>1134</v>
      </c>
      <c r="P4557" t="s">
        <v>256</v>
      </c>
      <c r="Q4557" t="s">
        <v>95</v>
      </c>
      <c r="R4557" t="s">
        <v>202</v>
      </c>
      <c r="S4557" t="s">
        <v>38</v>
      </c>
      <c r="T4557" t="s">
        <v>40</v>
      </c>
      <c r="U4557" t="s">
        <v>16994</v>
      </c>
      <c r="V4557" t="s">
        <v>818</v>
      </c>
      <c r="W4557" t="s">
        <v>649</v>
      </c>
      <c r="X4557" t="s">
        <v>1069</v>
      </c>
      <c r="Y4557" t="s">
        <v>55</v>
      </c>
      <c r="Z4557" t="s">
        <v>134</v>
      </c>
      <c r="AA4557" t="s">
        <v>214</v>
      </c>
      <c r="AB4557" t="s">
        <v>1557</v>
      </c>
      <c r="AC4557" t="s">
        <v>47</v>
      </c>
      <c r="AD4557" t="s">
        <v>409</v>
      </c>
    </row>
    <row r="4558" spans="1:30" x14ac:dyDescent="0.3">
      <c r="A4558" t="s">
        <v>18828</v>
      </c>
      <c r="B4558" t="s">
        <v>18829</v>
      </c>
      <c r="C4558" s="1" t="str">
        <f t="shared" si="761"/>
        <v>21:0512</v>
      </c>
      <c r="D4558" s="1" t="str">
        <f t="shared" si="762"/>
        <v>21:0085</v>
      </c>
      <c r="E4558" t="s">
        <v>18830</v>
      </c>
      <c r="F4558" t="s">
        <v>18831</v>
      </c>
      <c r="H4558">
        <v>56.6822485</v>
      </c>
      <c r="I4558">
        <v>-101.22653800000001</v>
      </c>
      <c r="J4558" s="1" t="str">
        <f t="shared" si="763"/>
        <v>NGR lake sediment grab sample</v>
      </c>
      <c r="K4558" s="1" t="str">
        <f t="shared" si="764"/>
        <v>&lt;177 micron (NGR)</v>
      </c>
      <c r="L4558">
        <v>31</v>
      </c>
      <c r="M4558" t="s">
        <v>18122</v>
      </c>
      <c r="N4558">
        <v>601</v>
      </c>
      <c r="O4558" t="s">
        <v>107</v>
      </c>
      <c r="P4558" t="s">
        <v>265</v>
      </c>
      <c r="Q4558" t="s">
        <v>95</v>
      </c>
      <c r="R4558" t="s">
        <v>79</v>
      </c>
      <c r="S4558" t="s">
        <v>38</v>
      </c>
      <c r="T4558" t="s">
        <v>40</v>
      </c>
      <c r="U4558" t="s">
        <v>370</v>
      </c>
      <c r="V4558" t="s">
        <v>3711</v>
      </c>
      <c r="W4558" t="s">
        <v>40</v>
      </c>
      <c r="X4558" t="s">
        <v>804</v>
      </c>
      <c r="Y4558" t="s">
        <v>37</v>
      </c>
      <c r="Z4558" t="s">
        <v>135</v>
      </c>
      <c r="AA4558" t="s">
        <v>214</v>
      </c>
      <c r="AB4558" t="s">
        <v>1250</v>
      </c>
      <c r="AC4558" t="s">
        <v>598</v>
      </c>
      <c r="AD4558" t="s">
        <v>449</v>
      </c>
    </row>
    <row r="4559" spans="1:30" x14ac:dyDescent="0.3">
      <c r="A4559" t="s">
        <v>18832</v>
      </c>
      <c r="B4559" t="s">
        <v>18833</v>
      </c>
      <c r="C4559" s="1" t="str">
        <f t="shared" si="761"/>
        <v>21:0512</v>
      </c>
      <c r="D4559" s="1" t="str">
        <f t="shared" si="762"/>
        <v>21:0085</v>
      </c>
      <c r="E4559" t="s">
        <v>18834</v>
      </c>
      <c r="F4559" t="s">
        <v>18835</v>
      </c>
      <c r="H4559">
        <v>56.682498099999997</v>
      </c>
      <c r="I4559">
        <v>-101.4175043</v>
      </c>
      <c r="J4559" s="1" t="str">
        <f t="shared" si="763"/>
        <v>NGR lake sediment grab sample</v>
      </c>
      <c r="K4559" s="1" t="str">
        <f t="shared" si="764"/>
        <v>&lt;177 micron (NGR)</v>
      </c>
      <c r="L4559">
        <v>31</v>
      </c>
      <c r="M4559" t="s">
        <v>76</v>
      </c>
      <c r="N4559">
        <v>602</v>
      </c>
      <c r="O4559" t="s">
        <v>128</v>
      </c>
      <c r="P4559" t="s">
        <v>36</v>
      </c>
      <c r="Q4559" t="s">
        <v>37</v>
      </c>
      <c r="R4559" t="s">
        <v>92</v>
      </c>
      <c r="S4559" t="s">
        <v>136</v>
      </c>
      <c r="T4559" t="s">
        <v>40</v>
      </c>
      <c r="U4559" t="s">
        <v>544</v>
      </c>
      <c r="V4559" t="s">
        <v>1027</v>
      </c>
      <c r="W4559" t="s">
        <v>40</v>
      </c>
      <c r="X4559" t="s">
        <v>179</v>
      </c>
      <c r="Y4559" t="s">
        <v>95</v>
      </c>
      <c r="Z4559" t="s">
        <v>67</v>
      </c>
      <c r="AA4559" t="s">
        <v>135</v>
      </c>
      <c r="AB4559" t="s">
        <v>18836</v>
      </c>
      <c r="AC4559" t="s">
        <v>94</v>
      </c>
      <c r="AD4559" t="s">
        <v>409</v>
      </c>
    </row>
    <row r="4560" spans="1:30" x14ac:dyDescent="0.3">
      <c r="A4560" t="s">
        <v>18837</v>
      </c>
      <c r="B4560" t="s">
        <v>18838</v>
      </c>
      <c r="C4560" s="1" t="str">
        <f t="shared" si="761"/>
        <v>21:0512</v>
      </c>
      <c r="D4560" s="1" t="str">
        <f t="shared" si="762"/>
        <v>21:0085</v>
      </c>
      <c r="E4560" t="s">
        <v>18839</v>
      </c>
      <c r="F4560" t="s">
        <v>18840</v>
      </c>
      <c r="H4560">
        <v>56.675735699999997</v>
      </c>
      <c r="I4560">
        <v>-101.3581882</v>
      </c>
      <c r="J4560" s="1" t="str">
        <f t="shared" si="763"/>
        <v>NGR lake sediment grab sample</v>
      </c>
      <c r="K4560" s="1" t="str">
        <f t="shared" si="764"/>
        <v>&lt;177 micron (NGR)</v>
      </c>
      <c r="L4560">
        <v>31</v>
      </c>
      <c r="M4560" t="s">
        <v>18136</v>
      </c>
      <c r="N4560">
        <v>603</v>
      </c>
      <c r="O4560" t="s">
        <v>103</v>
      </c>
      <c r="P4560" t="s">
        <v>145</v>
      </c>
      <c r="Q4560" t="s">
        <v>55</v>
      </c>
      <c r="R4560" t="s">
        <v>153</v>
      </c>
      <c r="S4560" t="s">
        <v>39</v>
      </c>
      <c r="T4560" t="s">
        <v>40</v>
      </c>
      <c r="U4560" t="s">
        <v>1948</v>
      </c>
      <c r="V4560" t="s">
        <v>117</v>
      </c>
      <c r="W4560" t="s">
        <v>117</v>
      </c>
      <c r="X4560" t="s">
        <v>179</v>
      </c>
      <c r="Y4560" t="s">
        <v>131</v>
      </c>
      <c r="Z4560" t="s">
        <v>153</v>
      </c>
      <c r="AA4560" t="s">
        <v>135</v>
      </c>
      <c r="AB4560" t="s">
        <v>18841</v>
      </c>
      <c r="AC4560" t="s">
        <v>2499</v>
      </c>
      <c r="AD4560" t="s">
        <v>115</v>
      </c>
    </row>
    <row r="4561" spans="1:30" x14ac:dyDescent="0.3">
      <c r="A4561" t="s">
        <v>18842</v>
      </c>
      <c r="B4561" t="s">
        <v>18843</v>
      </c>
      <c r="C4561" s="1" t="str">
        <f t="shared" si="761"/>
        <v>21:0512</v>
      </c>
      <c r="D4561" s="1" t="str">
        <f t="shared" si="762"/>
        <v>21:0085</v>
      </c>
      <c r="E4561" t="s">
        <v>18839</v>
      </c>
      <c r="F4561" t="s">
        <v>18844</v>
      </c>
      <c r="H4561">
        <v>56.675735699999997</v>
      </c>
      <c r="I4561">
        <v>-101.3581882</v>
      </c>
      <c r="J4561" s="1" t="str">
        <f t="shared" si="763"/>
        <v>NGR lake sediment grab sample</v>
      </c>
      <c r="K4561" s="1" t="str">
        <f t="shared" si="764"/>
        <v>&lt;177 micron (NGR)</v>
      </c>
      <c r="L4561">
        <v>31</v>
      </c>
      <c r="M4561" t="s">
        <v>18142</v>
      </c>
      <c r="N4561">
        <v>604</v>
      </c>
      <c r="O4561" t="s">
        <v>397</v>
      </c>
      <c r="P4561" t="s">
        <v>67</v>
      </c>
      <c r="Q4561" t="s">
        <v>67</v>
      </c>
      <c r="R4561" t="s">
        <v>153</v>
      </c>
      <c r="S4561" t="s">
        <v>39</v>
      </c>
      <c r="T4561" t="s">
        <v>40</v>
      </c>
      <c r="U4561" t="s">
        <v>4486</v>
      </c>
      <c r="V4561" t="s">
        <v>117</v>
      </c>
      <c r="W4561" t="s">
        <v>194</v>
      </c>
      <c r="X4561" t="s">
        <v>179</v>
      </c>
      <c r="Y4561" t="s">
        <v>131</v>
      </c>
      <c r="Z4561" t="s">
        <v>153</v>
      </c>
      <c r="AA4561" t="s">
        <v>204</v>
      </c>
      <c r="AB4561" t="s">
        <v>18845</v>
      </c>
      <c r="AC4561" t="s">
        <v>2662</v>
      </c>
      <c r="AD4561" t="s">
        <v>314</v>
      </c>
    </row>
    <row r="4562" spans="1:30" x14ac:dyDescent="0.3">
      <c r="A4562" t="s">
        <v>18846</v>
      </c>
      <c r="B4562" t="s">
        <v>18847</v>
      </c>
      <c r="C4562" s="1" t="str">
        <f t="shared" si="761"/>
        <v>21:0512</v>
      </c>
      <c r="D4562" s="1" t="str">
        <f t="shared" si="762"/>
        <v>21:0085</v>
      </c>
      <c r="E4562" t="s">
        <v>18830</v>
      </c>
      <c r="F4562" t="s">
        <v>18848</v>
      </c>
      <c r="H4562">
        <v>56.6822485</v>
      </c>
      <c r="I4562">
        <v>-101.22653800000001</v>
      </c>
      <c r="J4562" s="1" t="str">
        <f t="shared" si="763"/>
        <v>NGR lake sediment grab sample</v>
      </c>
      <c r="K4562" s="1" t="str">
        <f t="shared" si="764"/>
        <v>&lt;177 micron (NGR)</v>
      </c>
      <c r="L4562">
        <v>31</v>
      </c>
      <c r="M4562" t="s">
        <v>18126</v>
      </c>
      <c r="N4562">
        <v>605</v>
      </c>
      <c r="O4562" t="s">
        <v>1556</v>
      </c>
      <c r="P4562" t="s">
        <v>477</v>
      </c>
      <c r="Q4562" t="s">
        <v>39</v>
      </c>
      <c r="R4562" t="s">
        <v>79</v>
      </c>
      <c r="S4562" t="s">
        <v>68</v>
      </c>
      <c r="T4562" t="s">
        <v>40</v>
      </c>
      <c r="U4562" t="s">
        <v>10278</v>
      </c>
      <c r="V4562" t="s">
        <v>3711</v>
      </c>
      <c r="W4562" t="s">
        <v>40</v>
      </c>
      <c r="X4562" t="s">
        <v>1153</v>
      </c>
      <c r="Y4562" t="s">
        <v>37</v>
      </c>
      <c r="Z4562" t="s">
        <v>135</v>
      </c>
      <c r="AA4562" t="s">
        <v>214</v>
      </c>
      <c r="AB4562" t="s">
        <v>936</v>
      </c>
      <c r="AC4562" t="s">
        <v>884</v>
      </c>
      <c r="AD4562" t="s">
        <v>122</v>
      </c>
    </row>
    <row r="4563" spans="1:30" x14ac:dyDescent="0.3">
      <c r="A4563" t="s">
        <v>18849</v>
      </c>
      <c r="B4563" t="s">
        <v>18850</v>
      </c>
      <c r="C4563" s="1" t="str">
        <f t="shared" si="761"/>
        <v>21:0512</v>
      </c>
      <c r="D4563" s="1" t="str">
        <f t="shared" si="762"/>
        <v>21:0085</v>
      </c>
      <c r="E4563" t="s">
        <v>18851</v>
      </c>
      <c r="F4563" t="s">
        <v>18852</v>
      </c>
      <c r="H4563">
        <v>56.686607600000002</v>
      </c>
      <c r="I4563">
        <v>-101.2093555</v>
      </c>
      <c r="J4563" s="1" t="str">
        <f t="shared" si="763"/>
        <v>NGR lake sediment grab sample</v>
      </c>
      <c r="K4563" s="1" t="str">
        <f t="shared" si="764"/>
        <v>&lt;177 micron (NGR)</v>
      </c>
      <c r="L4563">
        <v>31</v>
      </c>
      <c r="M4563" t="s">
        <v>91</v>
      </c>
      <c r="N4563">
        <v>606</v>
      </c>
      <c r="O4563" t="s">
        <v>337</v>
      </c>
      <c r="P4563" t="s">
        <v>134</v>
      </c>
      <c r="Q4563" t="s">
        <v>39</v>
      </c>
      <c r="R4563" t="s">
        <v>176</v>
      </c>
      <c r="S4563" t="s">
        <v>37</v>
      </c>
      <c r="T4563" t="s">
        <v>40</v>
      </c>
      <c r="U4563" t="s">
        <v>438</v>
      </c>
      <c r="V4563" t="s">
        <v>518</v>
      </c>
      <c r="W4563" t="s">
        <v>194</v>
      </c>
      <c r="X4563" t="s">
        <v>740</v>
      </c>
      <c r="Y4563" t="s">
        <v>95</v>
      </c>
      <c r="Z4563" t="s">
        <v>67</v>
      </c>
      <c r="AA4563" t="s">
        <v>58</v>
      </c>
      <c r="AB4563" t="s">
        <v>1338</v>
      </c>
      <c r="AC4563" t="s">
        <v>106</v>
      </c>
      <c r="AD4563" t="s">
        <v>409</v>
      </c>
    </row>
    <row r="4564" spans="1:30" x14ac:dyDescent="0.3">
      <c r="A4564" t="s">
        <v>18853</v>
      </c>
      <c r="B4564" t="s">
        <v>18854</v>
      </c>
      <c r="C4564" s="1" t="str">
        <f t="shared" si="761"/>
        <v>21:0512</v>
      </c>
      <c r="D4564" s="1" t="str">
        <f t="shared" si="762"/>
        <v>21:0085</v>
      </c>
      <c r="E4564" t="s">
        <v>18855</v>
      </c>
      <c r="F4564" t="s">
        <v>18856</v>
      </c>
      <c r="H4564">
        <v>56.685522200000001</v>
      </c>
      <c r="I4564">
        <v>-101.1434381</v>
      </c>
      <c r="J4564" s="1" t="str">
        <f t="shared" si="763"/>
        <v>NGR lake sediment grab sample</v>
      </c>
      <c r="K4564" s="1" t="str">
        <f t="shared" si="764"/>
        <v>&lt;177 micron (NGR)</v>
      </c>
      <c r="L4564">
        <v>31</v>
      </c>
      <c r="M4564" t="s">
        <v>102</v>
      </c>
      <c r="N4564">
        <v>607</v>
      </c>
      <c r="O4564" t="s">
        <v>423</v>
      </c>
      <c r="P4564" t="s">
        <v>164</v>
      </c>
      <c r="Q4564" t="s">
        <v>55</v>
      </c>
      <c r="R4564" t="s">
        <v>92</v>
      </c>
      <c r="S4564" t="s">
        <v>55</v>
      </c>
      <c r="T4564" t="s">
        <v>40</v>
      </c>
      <c r="U4564" t="s">
        <v>630</v>
      </c>
      <c r="V4564" t="s">
        <v>620</v>
      </c>
      <c r="W4564" t="s">
        <v>40</v>
      </c>
      <c r="X4564" t="s">
        <v>70</v>
      </c>
      <c r="Y4564" t="s">
        <v>39</v>
      </c>
      <c r="Z4564" t="s">
        <v>164</v>
      </c>
      <c r="AA4564" t="s">
        <v>204</v>
      </c>
      <c r="AB4564" t="s">
        <v>2291</v>
      </c>
      <c r="AC4564" t="s">
        <v>85</v>
      </c>
      <c r="AD4564" t="s">
        <v>324</v>
      </c>
    </row>
    <row r="4565" spans="1:30" x14ac:dyDescent="0.3">
      <c r="A4565" t="s">
        <v>18857</v>
      </c>
      <c r="B4565" t="s">
        <v>18858</v>
      </c>
      <c r="C4565" s="1" t="str">
        <f t="shared" si="761"/>
        <v>21:0512</v>
      </c>
      <c r="D4565" s="1" t="str">
        <f t="shared" si="762"/>
        <v>21:0085</v>
      </c>
      <c r="E4565" t="s">
        <v>18859</v>
      </c>
      <c r="F4565" t="s">
        <v>18860</v>
      </c>
      <c r="H4565">
        <v>56.7067275</v>
      </c>
      <c r="I4565">
        <v>-101.0891285</v>
      </c>
      <c r="J4565" s="1" t="str">
        <f t="shared" si="763"/>
        <v>NGR lake sediment grab sample</v>
      </c>
      <c r="K4565" s="1" t="str">
        <f t="shared" si="764"/>
        <v>&lt;177 micron (NGR)</v>
      </c>
      <c r="L4565">
        <v>31</v>
      </c>
      <c r="M4565" t="s">
        <v>113</v>
      </c>
      <c r="N4565">
        <v>608</v>
      </c>
      <c r="O4565" t="s">
        <v>258</v>
      </c>
      <c r="P4565" t="s">
        <v>377</v>
      </c>
      <c r="Q4565" t="s">
        <v>153</v>
      </c>
      <c r="R4565" t="s">
        <v>92</v>
      </c>
      <c r="S4565" t="s">
        <v>38</v>
      </c>
      <c r="T4565" t="s">
        <v>40</v>
      </c>
      <c r="U4565" t="s">
        <v>158</v>
      </c>
      <c r="V4565" t="s">
        <v>322</v>
      </c>
      <c r="W4565" t="s">
        <v>194</v>
      </c>
      <c r="X4565" t="s">
        <v>70</v>
      </c>
      <c r="Y4565" t="s">
        <v>95</v>
      </c>
      <c r="Z4565" t="s">
        <v>164</v>
      </c>
      <c r="AA4565" t="s">
        <v>135</v>
      </c>
      <c r="AB4565" t="s">
        <v>2338</v>
      </c>
      <c r="AC4565" t="s">
        <v>106</v>
      </c>
      <c r="AD4565" t="s">
        <v>449</v>
      </c>
    </row>
    <row r="4566" spans="1:30" x14ac:dyDescent="0.3">
      <c r="A4566" t="s">
        <v>18861</v>
      </c>
      <c r="B4566" t="s">
        <v>18862</v>
      </c>
      <c r="C4566" s="1" t="str">
        <f t="shared" si="761"/>
        <v>21:0512</v>
      </c>
      <c r="D4566" s="1" t="str">
        <f t="shared" si="762"/>
        <v>21:0085</v>
      </c>
      <c r="E4566" t="s">
        <v>18863</v>
      </c>
      <c r="F4566" t="s">
        <v>18864</v>
      </c>
      <c r="H4566">
        <v>56.719061799999999</v>
      </c>
      <c r="I4566">
        <v>-101.09577760000001</v>
      </c>
      <c r="J4566" s="1" t="str">
        <f t="shared" si="763"/>
        <v>NGR lake sediment grab sample</v>
      </c>
      <c r="K4566" s="1" t="str">
        <f t="shared" si="764"/>
        <v>&lt;177 micron (NGR)</v>
      </c>
      <c r="L4566">
        <v>31</v>
      </c>
      <c r="M4566" t="s">
        <v>127</v>
      </c>
      <c r="N4566">
        <v>609</v>
      </c>
      <c r="O4566" t="s">
        <v>93</v>
      </c>
      <c r="P4566" t="s">
        <v>67</v>
      </c>
      <c r="Q4566" t="s">
        <v>37</v>
      </c>
      <c r="R4566" t="s">
        <v>153</v>
      </c>
      <c r="S4566" t="s">
        <v>38</v>
      </c>
      <c r="T4566" t="s">
        <v>40</v>
      </c>
      <c r="U4566" t="s">
        <v>2498</v>
      </c>
      <c r="V4566" t="s">
        <v>293</v>
      </c>
      <c r="W4566" t="s">
        <v>40</v>
      </c>
      <c r="X4566" t="s">
        <v>70</v>
      </c>
      <c r="Y4566" t="s">
        <v>95</v>
      </c>
      <c r="Z4566" t="s">
        <v>134</v>
      </c>
      <c r="AA4566" t="s">
        <v>135</v>
      </c>
      <c r="AB4566" t="s">
        <v>104</v>
      </c>
      <c r="AC4566" t="s">
        <v>505</v>
      </c>
      <c r="AD4566" t="s">
        <v>155</v>
      </c>
    </row>
    <row r="4567" spans="1:30" x14ac:dyDescent="0.3">
      <c r="A4567" t="s">
        <v>18865</v>
      </c>
      <c r="B4567" t="s">
        <v>18866</v>
      </c>
      <c r="C4567" s="1" t="str">
        <f t="shared" si="761"/>
        <v>21:0512</v>
      </c>
      <c r="D4567" s="1" t="str">
        <f t="shared" si="762"/>
        <v>21:0085</v>
      </c>
      <c r="E4567" t="s">
        <v>18867</v>
      </c>
      <c r="F4567" t="s">
        <v>18868</v>
      </c>
      <c r="H4567">
        <v>56.7236057</v>
      </c>
      <c r="I4567">
        <v>-100.996393</v>
      </c>
      <c r="J4567" s="1" t="str">
        <f t="shared" si="763"/>
        <v>NGR lake sediment grab sample</v>
      </c>
      <c r="K4567" s="1" t="str">
        <f t="shared" si="764"/>
        <v>&lt;177 micron (NGR)</v>
      </c>
      <c r="L4567">
        <v>31</v>
      </c>
      <c r="M4567" t="s">
        <v>142</v>
      </c>
      <c r="N4567">
        <v>610</v>
      </c>
      <c r="O4567" t="s">
        <v>423</v>
      </c>
      <c r="P4567" t="s">
        <v>36</v>
      </c>
      <c r="Q4567" t="s">
        <v>176</v>
      </c>
      <c r="R4567" t="s">
        <v>153</v>
      </c>
      <c r="S4567" t="s">
        <v>68</v>
      </c>
      <c r="T4567" t="s">
        <v>40</v>
      </c>
      <c r="U4567" t="s">
        <v>3046</v>
      </c>
      <c r="V4567" t="s">
        <v>351</v>
      </c>
      <c r="W4567" t="s">
        <v>194</v>
      </c>
      <c r="X4567" t="s">
        <v>70</v>
      </c>
      <c r="Y4567" t="s">
        <v>95</v>
      </c>
      <c r="Z4567" t="s">
        <v>67</v>
      </c>
      <c r="AA4567" t="s">
        <v>135</v>
      </c>
      <c r="AB4567" t="s">
        <v>18869</v>
      </c>
      <c r="AC4567" t="s">
        <v>57</v>
      </c>
      <c r="AD4567" t="s">
        <v>241</v>
      </c>
    </row>
    <row r="4568" spans="1:30" x14ac:dyDescent="0.3">
      <c r="A4568" t="s">
        <v>18870</v>
      </c>
      <c r="B4568" t="s">
        <v>18871</v>
      </c>
      <c r="C4568" s="1" t="str">
        <f t="shared" si="761"/>
        <v>21:0512</v>
      </c>
      <c r="D4568" s="1" t="str">
        <f t="shared" si="762"/>
        <v>21:0085</v>
      </c>
      <c r="E4568" t="s">
        <v>18872</v>
      </c>
      <c r="F4568" t="s">
        <v>18873</v>
      </c>
      <c r="H4568">
        <v>56.731604699999998</v>
      </c>
      <c r="I4568">
        <v>-100.9365097</v>
      </c>
      <c r="J4568" s="1" t="str">
        <f t="shared" si="763"/>
        <v>NGR lake sediment grab sample</v>
      </c>
      <c r="K4568" s="1" t="str">
        <f t="shared" si="764"/>
        <v>&lt;177 micron (NGR)</v>
      </c>
      <c r="L4568">
        <v>31</v>
      </c>
      <c r="M4568" t="s">
        <v>150</v>
      </c>
      <c r="N4568">
        <v>611</v>
      </c>
      <c r="O4568" t="s">
        <v>789</v>
      </c>
      <c r="P4568" t="s">
        <v>169</v>
      </c>
      <c r="Q4568" t="s">
        <v>37</v>
      </c>
      <c r="R4568" t="s">
        <v>176</v>
      </c>
      <c r="S4568" t="s">
        <v>68</v>
      </c>
      <c r="T4568" t="s">
        <v>40</v>
      </c>
      <c r="U4568" t="s">
        <v>1666</v>
      </c>
      <c r="V4568" t="s">
        <v>47</v>
      </c>
      <c r="W4568" t="s">
        <v>40</v>
      </c>
      <c r="X4568" t="s">
        <v>70</v>
      </c>
      <c r="Y4568" t="s">
        <v>55</v>
      </c>
      <c r="Z4568" t="s">
        <v>164</v>
      </c>
      <c r="AA4568" t="s">
        <v>214</v>
      </c>
      <c r="AB4568" t="s">
        <v>1285</v>
      </c>
      <c r="AC4568" t="s">
        <v>620</v>
      </c>
      <c r="AD4568" t="s">
        <v>438</v>
      </c>
    </row>
    <row r="4569" spans="1:30" hidden="1" x14ac:dyDescent="0.3">
      <c r="A4569" t="s">
        <v>18874</v>
      </c>
      <c r="B4569" t="s">
        <v>18875</v>
      </c>
      <c r="C4569" s="1" t="str">
        <f t="shared" si="761"/>
        <v>21:0512</v>
      </c>
      <c r="D4569" s="1" t="str">
        <f>HYPERLINK("http://geochem.nrcan.gc.ca/cdogs/content/svy/svy_e.htm", "")</f>
        <v/>
      </c>
      <c r="G4569" s="1" t="str">
        <f>HYPERLINK("http://geochem.nrcan.gc.ca/cdogs/content/cr_/cr_00060_e.htm", "60")</f>
        <v>60</v>
      </c>
      <c r="J4569" t="s">
        <v>161</v>
      </c>
      <c r="K4569" t="s">
        <v>162</v>
      </c>
      <c r="L4569">
        <v>31</v>
      </c>
      <c r="M4569" t="s">
        <v>163</v>
      </c>
      <c r="N4569">
        <v>612</v>
      </c>
      <c r="O4569" t="s">
        <v>383</v>
      </c>
      <c r="P4569" t="s">
        <v>164</v>
      </c>
      <c r="Q4569" t="s">
        <v>37</v>
      </c>
      <c r="R4569" t="s">
        <v>67</v>
      </c>
      <c r="S4569" t="s">
        <v>38</v>
      </c>
      <c r="T4569" t="s">
        <v>40</v>
      </c>
      <c r="U4569" t="s">
        <v>1448</v>
      </c>
      <c r="V4569" t="s">
        <v>70</v>
      </c>
      <c r="W4569" t="s">
        <v>40</v>
      </c>
      <c r="X4569" t="s">
        <v>740</v>
      </c>
      <c r="Y4569" t="s">
        <v>39</v>
      </c>
      <c r="Z4569" t="s">
        <v>164</v>
      </c>
      <c r="AA4569" t="s">
        <v>135</v>
      </c>
      <c r="AB4569" t="s">
        <v>1921</v>
      </c>
      <c r="AC4569" t="s">
        <v>1922</v>
      </c>
      <c r="AD4569" t="s">
        <v>1060</v>
      </c>
    </row>
    <row r="4570" spans="1:30" x14ac:dyDescent="0.3">
      <c r="A4570" t="s">
        <v>18876</v>
      </c>
      <c r="B4570" t="s">
        <v>18877</v>
      </c>
      <c r="C4570" s="1" t="str">
        <f t="shared" si="761"/>
        <v>21:0512</v>
      </c>
      <c r="D4570" s="1" t="str">
        <f t="shared" ref="D4570:D4580" si="765">HYPERLINK("http://geochem.nrcan.gc.ca/cdogs/content/svy/svy210085_e.htm", "21:0085")</f>
        <v>21:0085</v>
      </c>
      <c r="E4570" t="s">
        <v>18878</v>
      </c>
      <c r="F4570" t="s">
        <v>18879</v>
      </c>
      <c r="H4570">
        <v>56.719439899999998</v>
      </c>
      <c r="I4570">
        <v>-100.8888357</v>
      </c>
      <c r="J4570" s="1" t="str">
        <f t="shared" ref="J4570:J4580" si="766">HYPERLINK("http://geochem.nrcan.gc.ca/cdogs/content/kwd/kwd020027_e.htm", "NGR lake sediment grab sample")</f>
        <v>NGR lake sediment grab sample</v>
      </c>
      <c r="K4570" s="1" t="str">
        <f t="shared" ref="K4570:K4580" si="767">HYPERLINK("http://geochem.nrcan.gc.ca/cdogs/content/kwd/kwd080006_e.htm", "&lt;177 micron (NGR)")</f>
        <v>&lt;177 micron (NGR)</v>
      </c>
      <c r="L4570">
        <v>31</v>
      </c>
      <c r="M4570" t="s">
        <v>175</v>
      </c>
      <c r="N4570">
        <v>613</v>
      </c>
      <c r="O4570" t="s">
        <v>211</v>
      </c>
      <c r="P4570" t="s">
        <v>329</v>
      </c>
      <c r="Q4570" t="s">
        <v>39</v>
      </c>
      <c r="R4570" t="s">
        <v>119</v>
      </c>
      <c r="S4570" t="s">
        <v>153</v>
      </c>
      <c r="T4570" t="s">
        <v>40</v>
      </c>
      <c r="U4570" t="s">
        <v>603</v>
      </c>
      <c r="V4570" t="s">
        <v>239</v>
      </c>
      <c r="W4570" t="s">
        <v>649</v>
      </c>
      <c r="X4570" t="s">
        <v>70</v>
      </c>
      <c r="Y4570" t="s">
        <v>39</v>
      </c>
      <c r="Z4570" t="s">
        <v>67</v>
      </c>
      <c r="AA4570" t="s">
        <v>214</v>
      </c>
      <c r="AB4570" t="s">
        <v>18880</v>
      </c>
      <c r="AC4570" t="s">
        <v>179</v>
      </c>
      <c r="AD4570" t="s">
        <v>409</v>
      </c>
    </row>
    <row r="4571" spans="1:30" x14ac:dyDescent="0.3">
      <c r="A4571" t="s">
        <v>18881</v>
      </c>
      <c r="B4571" t="s">
        <v>18882</v>
      </c>
      <c r="C4571" s="1" t="str">
        <f t="shared" si="761"/>
        <v>21:0512</v>
      </c>
      <c r="D4571" s="1" t="str">
        <f t="shared" si="765"/>
        <v>21:0085</v>
      </c>
      <c r="E4571" t="s">
        <v>18883</v>
      </c>
      <c r="F4571" t="s">
        <v>18884</v>
      </c>
      <c r="H4571">
        <v>56.733224700000001</v>
      </c>
      <c r="I4571">
        <v>-100.7852149</v>
      </c>
      <c r="J4571" s="1" t="str">
        <f t="shared" si="766"/>
        <v>NGR lake sediment grab sample</v>
      </c>
      <c r="K4571" s="1" t="str">
        <f t="shared" si="767"/>
        <v>&lt;177 micron (NGR)</v>
      </c>
      <c r="L4571">
        <v>31</v>
      </c>
      <c r="M4571" t="s">
        <v>184</v>
      </c>
      <c r="N4571">
        <v>614</v>
      </c>
      <c r="O4571" t="s">
        <v>676</v>
      </c>
      <c r="P4571" t="s">
        <v>145</v>
      </c>
      <c r="Q4571" t="s">
        <v>136</v>
      </c>
      <c r="R4571" t="s">
        <v>276</v>
      </c>
      <c r="S4571" t="s">
        <v>153</v>
      </c>
      <c r="T4571" t="s">
        <v>40</v>
      </c>
      <c r="U4571" t="s">
        <v>80</v>
      </c>
      <c r="V4571" t="s">
        <v>167</v>
      </c>
      <c r="W4571" t="s">
        <v>40</v>
      </c>
      <c r="X4571" t="s">
        <v>70</v>
      </c>
      <c r="Y4571" t="s">
        <v>95</v>
      </c>
      <c r="Z4571" t="s">
        <v>204</v>
      </c>
      <c r="AA4571" t="s">
        <v>204</v>
      </c>
      <c r="AB4571" t="s">
        <v>1276</v>
      </c>
      <c r="AC4571" t="s">
        <v>590</v>
      </c>
      <c r="AD4571" t="s">
        <v>2166</v>
      </c>
    </row>
    <row r="4572" spans="1:30" x14ac:dyDescent="0.3">
      <c r="A4572" t="s">
        <v>18885</v>
      </c>
      <c r="B4572" t="s">
        <v>18886</v>
      </c>
      <c r="C4572" s="1" t="str">
        <f t="shared" si="761"/>
        <v>21:0512</v>
      </c>
      <c r="D4572" s="1" t="str">
        <f t="shared" si="765"/>
        <v>21:0085</v>
      </c>
      <c r="E4572" t="s">
        <v>18887</v>
      </c>
      <c r="F4572" t="s">
        <v>18888</v>
      </c>
      <c r="H4572">
        <v>56.734252300000001</v>
      </c>
      <c r="I4572">
        <v>-100.7395404</v>
      </c>
      <c r="J4572" s="1" t="str">
        <f t="shared" si="766"/>
        <v>NGR lake sediment grab sample</v>
      </c>
      <c r="K4572" s="1" t="str">
        <f t="shared" si="767"/>
        <v>&lt;177 micron (NGR)</v>
      </c>
      <c r="L4572">
        <v>31</v>
      </c>
      <c r="M4572" t="s">
        <v>191</v>
      </c>
      <c r="N4572">
        <v>615</v>
      </c>
      <c r="O4572" t="s">
        <v>641</v>
      </c>
      <c r="P4572" t="s">
        <v>145</v>
      </c>
      <c r="Q4572" t="s">
        <v>136</v>
      </c>
      <c r="R4572" t="s">
        <v>257</v>
      </c>
      <c r="S4572" t="s">
        <v>202</v>
      </c>
      <c r="T4572" t="s">
        <v>40</v>
      </c>
      <c r="U4572" t="s">
        <v>18889</v>
      </c>
      <c r="V4572" t="s">
        <v>1503</v>
      </c>
      <c r="W4572" t="s">
        <v>40</v>
      </c>
      <c r="X4572" t="s">
        <v>70</v>
      </c>
      <c r="Y4572" t="s">
        <v>95</v>
      </c>
      <c r="Z4572" t="s">
        <v>204</v>
      </c>
      <c r="AA4572" t="s">
        <v>134</v>
      </c>
      <c r="AB4572" t="s">
        <v>130</v>
      </c>
      <c r="AC4572" t="s">
        <v>818</v>
      </c>
      <c r="AD4572" t="s">
        <v>4370</v>
      </c>
    </row>
    <row r="4573" spans="1:30" x14ac:dyDescent="0.3">
      <c r="A4573" t="s">
        <v>18890</v>
      </c>
      <c r="B4573" t="s">
        <v>18891</v>
      </c>
      <c r="C4573" s="1" t="str">
        <f t="shared" si="761"/>
        <v>21:0512</v>
      </c>
      <c r="D4573" s="1" t="str">
        <f t="shared" si="765"/>
        <v>21:0085</v>
      </c>
      <c r="E4573" t="s">
        <v>18892</v>
      </c>
      <c r="F4573" t="s">
        <v>18893</v>
      </c>
      <c r="H4573">
        <v>56.736429299999998</v>
      </c>
      <c r="I4573">
        <v>-100.66667889999999</v>
      </c>
      <c r="J4573" s="1" t="str">
        <f t="shared" si="766"/>
        <v>NGR lake sediment grab sample</v>
      </c>
      <c r="K4573" s="1" t="str">
        <f t="shared" si="767"/>
        <v>&lt;177 micron (NGR)</v>
      </c>
      <c r="L4573">
        <v>31</v>
      </c>
      <c r="M4573" t="s">
        <v>201</v>
      </c>
      <c r="N4573">
        <v>616</v>
      </c>
      <c r="O4573" t="s">
        <v>211</v>
      </c>
      <c r="P4573" t="s">
        <v>193</v>
      </c>
      <c r="Q4573" t="s">
        <v>55</v>
      </c>
      <c r="R4573" t="s">
        <v>54</v>
      </c>
      <c r="S4573" t="s">
        <v>92</v>
      </c>
      <c r="T4573" t="s">
        <v>40</v>
      </c>
      <c r="U4573" t="s">
        <v>1448</v>
      </c>
      <c r="V4573" t="s">
        <v>57</v>
      </c>
      <c r="W4573" t="s">
        <v>40</v>
      </c>
      <c r="X4573" t="s">
        <v>70</v>
      </c>
      <c r="Y4573" t="s">
        <v>55</v>
      </c>
      <c r="Z4573" t="s">
        <v>164</v>
      </c>
      <c r="AA4573" t="s">
        <v>204</v>
      </c>
      <c r="AB4573" t="s">
        <v>18894</v>
      </c>
      <c r="AC4573" t="s">
        <v>70</v>
      </c>
      <c r="AD4573" t="s">
        <v>170</v>
      </c>
    </row>
    <row r="4574" spans="1:30" x14ac:dyDescent="0.3">
      <c r="A4574" t="s">
        <v>18895</v>
      </c>
      <c r="B4574" t="s">
        <v>18896</v>
      </c>
      <c r="C4574" s="1" t="str">
        <f t="shared" si="761"/>
        <v>21:0512</v>
      </c>
      <c r="D4574" s="1" t="str">
        <f t="shared" si="765"/>
        <v>21:0085</v>
      </c>
      <c r="E4574" t="s">
        <v>18897</v>
      </c>
      <c r="F4574" t="s">
        <v>18898</v>
      </c>
      <c r="H4574">
        <v>56.730129599999998</v>
      </c>
      <c r="I4574">
        <v>-100.6279387</v>
      </c>
      <c r="J4574" s="1" t="str">
        <f t="shared" si="766"/>
        <v>NGR lake sediment grab sample</v>
      </c>
      <c r="K4574" s="1" t="str">
        <f t="shared" si="767"/>
        <v>&lt;177 micron (NGR)</v>
      </c>
      <c r="L4574">
        <v>31</v>
      </c>
      <c r="M4574" t="s">
        <v>210</v>
      </c>
      <c r="N4574">
        <v>617</v>
      </c>
      <c r="O4574" t="s">
        <v>1134</v>
      </c>
      <c r="P4574" t="s">
        <v>54</v>
      </c>
      <c r="Q4574" t="s">
        <v>136</v>
      </c>
      <c r="R4574" t="s">
        <v>164</v>
      </c>
      <c r="S4574" t="s">
        <v>92</v>
      </c>
      <c r="T4574" t="s">
        <v>40</v>
      </c>
      <c r="U4574" t="s">
        <v>3679</v>
      </c>
      <c r="V4574" t="s">
        <v>70</v>
      </c>
      <c r="W4574" t="s">
        <v>40</v>
      </c>
      <c r="X4574" t="s">
        <v>39</v>
      </c>
      <c r="Y4574" t="s">
        <v>95</v>
      </c>
      <c r="Z4574" t="s">
        <v>134</v>
      </c>
      <c r="AA4574" t="s">
        <v>214</v>
      </c>
      <c r="AB4574" t="s">
        <v>1259</v>
      </c>
      <c r="AC4574" t="s">
        <v>1503</v>
      </c>
      <c r="AD4574" t="s">
        <v>1384</v>
      </c>
    </row>
    <row r="4575" spans="1:30" x14ac:dyDescent="0.3">
      <c r="A4575" t="s">
        <v>18899</v>
      </c>
      <c r="B4575" t="s">
        <v>18900</v>
      </c>
      <c r="C4575" s="1" t="str">
        <f t="shared" si="761"/>
        <v>21:0512</v>
      </c>
      <c r="D4575" s="1" t="str">
        <f t="shared" si="765"/>
        <v>21:0085</v>
      </c>
      <c r="E4575" t="s">
        <v>18901</v>
      </c>
      <c r="F4575" t="s">
        <v>18902</v>
      </c>
      <c r="H4575">
        <v>56.725053000000003</v>
      </c>
      <c r="I4575">
        <v>-100.56896500000001</v>
      </c>
      <c r="J4575" s="1" t="str">
        <f t="shared" si="766"/>
        <v>NGR lake sediment grab sample</v>
      </c>
      <c r="K4575" s="1" t="str">
        <f t="shared" si="767"/>
        <v>&lt;177 micron (NGR)</v>
      </c>
      <c r="L4575">
        <v>31</v>
      </c>
      <c r="M4575" t="s">
        <v>221</v>
      </c>
      <c r="N4575">
        <v>618</v>
      </c>
      <c r="O4575" t="s">
        <v>344</v>
      </c>
      <c r="P4575" t="s">
        <v>36</v>
      </c>
      <c r="Q4575" t="s">
        <v>55</v>
      </c>
      <c r="R4575" t="s">
        <v>193</v>
      </c>
      <c r="S4575" t="s">
        <v>68</v>
      </c>
      <c r="T4575" t="s">
        <v>40</v>
      </c>
      <c r="U4575" t="s">
        <v>409</v>
      </c>
      <c r="V4575" t="s">
        <v>264</v>
      </c>
      <c r="W4575" t="s">
        <v>40</v>
      </c>
      <c r="X4575" t="s">
        <v>179</v>
      </c>
      <c r="Y4575" t="s">
        <v>39</v>
      </c>
      <c r="Z4575" t="s">
        <v>67</v>
      </c>
      <c r="AA4575" t="s">
        <v>134</v>
      </c>
      <c r="AB4575" t="s">
        <v>18903</v>
      </c>
      <c r="AC4575" t="s">
        <v>60</v>
      </c>
      <c r="AD4575" t="s">
        <v>61</v>
      </c>
    </row>
    <row r="4576" spans="1:30" x14ac:dyDescent="0.3">
      <c r="A4576" t="s">
        <v>18904</v>
      </c>
      <c r="B4576" t="s">
        <v>18905</v>
      </c>
      <c r="C4576" s="1" t="str">
        <f t="shared" si="761"/>
        <v>21:0512</v>
      </c>
      <c r="D4576" s="1" t="str">
        <f t="shared" si="765"/>
        <v>21:0085</v>
      </c>
      <c r="E4576" t="s">
        <v>18906</v>
      </c>
      <c r="F4576" t="s">
        <v>18907</v>
      </c>
      <c r="H4576">
        <v>56.726205399999998</v>
      </c>
      <c r="I4576">
        <v>-100.5442523</v>
      </c>
      <c r="J4576" s="1" t="str">
        <f t="shared" si="766"/>
        <v>NGR lake sediment grab sample</v>
      </c>
      <c r="K4576" s="1" t="str">
        <f t="shared" si="767"/>
        <v>&lt;177 micron (NGR)</v>
      </c>
      <c r="L4576">
        <v>31</v>
      </c>
      <c r="M4576" t="s">
        <v>230</v>
      </c>
      <c r="N4576">
        <v>619</v>
      </c>
      <c r="O4576" t="s">
        <v>214</v>
      </c>
      <c r="P4576" t="s">
        <v>54</v>
      </c>
      <c r="Q4576" t="s">
        <v>68</v>
      </c>
      <c r="R4576" t="s">
        <v>164</v>
      </c>
      <c r="S4576" t="s">
        <v>153</v>
      </c>
      <c r="T4576" t="s">
        <v>40</v>
      </c>
      <c r="U4576" t="s">
        <v>3331</v>
      </c>
      <c r="V4576" t="s">
        <v>70</v>
      </c>
      <c r="W4576" t="s">
        <v>40</v>
      </c>
      <c r="X4576" t="s">
        <v>70</v>
      </c>
      <c r="Y4576" t="s">
        <v>95</v>
      </c>
      <c r="Z4576" t="s">
        <v>134</v>
      </c>
      <c r="AA4576" t="s">
        <v>135</v>
      </c>
      <c r="AB4576" t="s">
        <v>294</v>
      </c>
      <c r="AC4576" t="s">
        <v>714</v>
      </c>
      <c r="AD4576" t="s">
        <v>878</v>
      </c>
    </row>
    <row r="4577" spans="1:30" x14ac:dyDescent="0.3">
      <c r="A4577" t="s">
        <v>18908</v>
      </c>
      <c r="B4577" t="s">
        <v>18909</v>
      </c>
      <c r="C4577" s="1" t="str">
        <f t="shared" si="761"/>
        <v>21:0512</v>
      </c>
      <c r="D4577" s="1" t="str">
        <f t="shared" si="765"/>
        <v>21:0085</v>
      </c>
      <c r="E4577" t="s">
        <v>18910</v>
      </c>
      <c r="F4577" t="s">
        <v>18911</v>
      </c>
      <c r="H4577">
        <v>56.724226899999998</v>
      </c>
      <c r="I4577">
        <v>-100.4736363</v>
      </c>
      <c r="J4577" s="1" t="str">
        <f t="shared" si="766"/>
        <v>NGR lake sediment grab sample</v>
      </c>
      <c r="K4577" s="1" t="str">
        <f t="shared" si="767"/>
        <v>&lt;177 micron (NGR)</v>
      </c>
      <c r="L4577">
        <v>31</v>
      </c>
      <c r="M4577" t="s">
        <v>238</v>
      </c>
      <c r="N4577">
        <v>620</v>
      </c>
      <c r="O4577" t="s">
        <v>2493</v>
      </c>
      <c r="P4577" t="s">
        <v>477</v>
      </c>
      <c r="Q4577" t="s">
        <v>153</v>
      </c>
      <c r="R4577" t="s">
        <v>204</v>
      </c>
      <c r="S4577" t="s">
        <v>176</v>
      </c>
      <c r="T4577" t="s">
        <v>40</v>
      </c>
      <c r="U4577" t="s">
        <v>1236</v>
      </c>
      <c r="V4577" t="s">
        <v>213</v>
      </c>
      <c r="W4577" t="s">
        <v>40</v>
      </c>
      <c r="X4577" t="s">
        <v>740</v>
      </c>
      <c r="Y4577" t="s">
        <v>95</v>
      </c>
      <c r="Z4577" t="s">
        <v>337</v>
      </c>
      <c r="AA4577" t="s">
        <v>135</v>
      </c>
      <c r="AB4577" t="s">
        <v>1082</v>
      </c>
      <c r="AC4577" t="s">
        <v>2271</v>
      </c>
      <c r="AD4577" t="s">
        <v>1313</v>
      </c>
    </row>
    <row r="4578" spans="1:30" x14ac:dyDescent="0.3">
      <c r="A4578" t="s">
        <v>18912</v>
      </c>
      <c r="B4578" t="s">
        <v>18913</v>
      </c>
      <c r="C4578" s="1" t="str">
        <f t="shared" si="761"/>
        <v>21:0512</v>
      </c>
      <c r="D4578" s="1" t="str">
        <f t="shared" si="765"/>
        <v>21:0085</v>
      </c>
      <c r="E4578" t="s">
        <v>18914</v>
      </c>
      <c r="F4578" t="s">
        <v>18915</v>
      </c>
      <c r="H4578">
        <v>56.744185899999998</v>
      </c>
      <c r="I4578">
        <v>-100.3332779</v>
      </c>
      <c r="J4578" s="1" t="str">
        <f t="shared" si="766"/>
        <v>NGR lake sediment grab sample</v>
      </c>
      <c r="K4578" s="1" t="str">
        <f t="shared" si="767"/>
        <v>&lt;177 micron (NGR)</v>
      </c>
      <c r="L4578">
        <v>32</v>
      </c>
      <c r="M4578" t="s">
        <v>34</v>
      </c>
      <c r="N4578">
        <v>621</v>
      </c>
      <c r="O4578" t="s">
        <v>676</v>
      </c>
      <c r="P4578" t="s">
        <v>145</v>
      </c>
      <c r="Q4578" t="s">
        <v>38</v>
      </c>
      <c r="R4578" t="s">
        <v>247</v>
      </c>
      <c r="S4578" t="s">
        <v>79</v>
      </c>
      <c r="T4578" t="s">
        <v>40</v>
      </c>
      <c r="U4578" t="s">
        <v>170</v>
      </c>
      <c r="V4578" t="s">
        <v>1503</v>
      </c>
      <c r="W4578" t="s">
        <v>40</v>
      </c>
      <c r="X4578" t="s">
        <v>39</v>
      </c>
      <c r="Y4578" t="s">
        <v>95</v>
      </c>
      <c r="Z4578" t="s">
        <v>263</v>
      </c>
      <c r="AA4578" t="s">
        <v>135</v>
      </c>
      <c r="AB4578" t="s">
        <v>683</v>
      </c>
      <c r="AC4578" t="s">
        <v>293</v>
      </c>
      <c r="AD4578" t="s">
        <v>3460</v>
      </c>
    </row>
    <row r="4579" spans="1:30" x14ac:dyDescent="0.3">
      <c r="A4579" t="s">
        <v>18916</v>
      </c>
      <c r="B4579" t="s">
        <v>18917</v>
      </c>
      <c r="C4579" s="1" t="str">
        <f t="shared" si="761"/>
        <v>21:0512</v>
      </c>
      <c r="D4579" s="1" t="str">
        <f t="shared" si="765"/>
        <v>21:0085</v>
      </c>
      <c r="E4579" t="s">
        <v>18918</v>
      </c>
      <c r="F4579" t="s">
        <v>18919</v>
      </c>
      <c r="H4579">
        <v>56.717861300000003</v>
      </c>
      <c r="I4579">
        <v>-100.41315969999999</v>
      </c>
      <c r="J4579" s="1" t="str">
        <f t="shared" si="766"/>
        <v>NGR lake sediment grab sample</v>
      </c>
      <c r="K4579" s="1" t="str">
        <f t="shared" si="767"/>
        <v>&lt;177 micron (NGR)</v>
      </c>
      <c r="L4579">
        <v>32</v>
      </c>
      <c r="M4579" t="s">
        <v>76</v>
      </c>
      <c r="N4579">
        <v>622</v>
      </c>
      <c r="O4579" t="s">
        <v>152</v>
      </c>
      <c r="P4579" t="s">
        <v>165</v>
      </c>
      <c r="Q4579" t="s">
        <v>131</v>
      </c>
      <c r="R4579" t="s">
        <v>145</v>
      </c>
      <c r="S4579" t="s">
        <v>153</v>
      </c>
      <c r="T4579" t="s">
        <v>40</v>
      </c>
      <c r="U4579" t="s">
        <v>1070</v>
      </c>
      <c r="V4579" t="s">
        <v>284</v>
      </c>
      <c r="W4579" t="s">
        <v>40</v>
      </c>
      <c r="X4579" t="s">
        <v>39</v>
      </c>
      <c r="Y4579" t="s">
        <v>95</v>
      </c>
      <c r="Z4579" t="s">
        <v>204</v>
      </c>
      <c r="AA4579" t="s">
        <v>214</v>
      </c>
      <c r="AB4579" t="s">
        <v>53</v>
      </c>
      <c r="AC4579" t="s">
        <v>484</v>
      </c>
      <c r="AD4579" t="s">
        <v>1412</v>
      </c>
    </row>
    <row r="4580" spans="1:30" x14ac:dyDescent="0.3">
      <c r="A4580" t="s">
        <v>18920</v>
      </c>
      <c r="B4580" t="s">
        <v>18921</v>
      </c>
      <c r="C4580" s="1" t="str">
        <f t="shared" si="761"/>
        <v>21:0512</v>
      </c>
      <c r="D4580" s="1" t="str">
        <f t="shared" si="765"/>
        <v>21:0085</v>
      </c>
      <c r="E4580" t="s">
        <v>18922</v>
      </c>
      <c r="F4580" t="s">
        <v>18923</v>
      </c>
      <c r="H4580">
        <v>56.729193100000003</v>
      </c>
      <c r="I4580">
        <v>-100.3557758</v>
      </c>
      <c r="J4580" s="1" t="str">
        <f t="shared" si="766"/>
        <v>NGR lake sediment grab sample</v>
      </c>
      <c r="K4580" s="1" t="str">
        <f t="shared" si="767"/>
        <v>&lt;177 micron (NGR)</v>
      </c>
      <c r="L4580">
        <v>32</v>
      </c>
      <c r="M4580" t="s">
        <v>91</v>
      </c>
      <c r="N4580">
        <v>623</v>
      </c>
      <c r="O4580" t="s">
        <v>1520</v>
      </c>
      <c r="P4580" t="s">
        <v>165</v>
      </c>
      <c r="Q4580" t="s">
        <v>131</v>
      </c>
      <c r="R4580" t="s">
        <v>377</v>
      </c>
      <c r="S4580" t="s">
        <v>92</v>
      </c>
      <c r="T4580" t="s">
        <v>40</v>
      </c>
      <c r="U4580" t="s">
        <v>1448</v>
      </c>
      <c r="V4580" t="s">
        <v>596</v>
      </c>
      <c r="W4580" t="s">
        <v>40</v>
      </c>
      <c r="X4580" t="s">
        <v>70</v>
      </c>
      <c r="Y4580" t="s">
        <v>95</v>
      </c>
      <c r="Z4580" t="s">
        <v>204</v>
      </c>
      <c r="AA4580" t="s">
        <v>58</v>
      </c>
      <c r="AB4580" t="s">
        <v>2444</v>
      </c>
      <c r="AC4580" t="s">
        <v>293</v>
      </c>
      <c r="AD4580" t="s">
        <v>1529</v>
      </c>
    </row>
    <row r="4581" spans="1:30" hidden="1" x14ac:dyDescent="0.3">
      <c r="A4581" t="s">
        <v>18924</v>
      </c>
      <c r="B4581" t="s">
        <v>18925</v>
      </c>
      <c r="C4581" s="1" t="str">
        <f t="shared" si="761"/>
        <v>21:0512</v>
      </c>
      <c r="D4581" s="1" t="str">
        <f>HYPERLINK("http://geochem.nrcan.gc.ca/cdogs/content/svy/svy_e.htm", "")</f>
        <v/>
      </c>
      <c r="G4581" s="1" t="str">
        <f>HYPERLINK("http://geochem.nrcan.gc.ca/cdogs/content/cr_/cr_00056_e.htm", "56")</f>
        <v>56</v>
      </c>
      <c r="J4581" t="s">
        <v>161</v>
      </c>
      <c r="K4581" t="s">
        <v>162</v>
      </c>
      <c r="L4581">
        <v>32</v>
      </c>
      <c r="M4581" t="s">
        <v>163</v>
      </c>
      <c r="N4581">
        <v>624</v>
      </c>
      <c r="O4581" t="s">
        <v>392</v>
      </c>
      <c r="P4581" t="s">
        <v>258</v>
      </c>
      <c r="Q4581" t="s">
        <v>67</v>
      </c>
      <c r="R4581" t="s">
        <v>576</v>
      </c>
      <c r="S4581" t="s">
        <v>176</v>
      </c>
      <c r="T4581" t="s">
        <v>194</v>
      </c>
      <c r="U4581" t="s">
        <v>8797</v>
      </c>
      <c r="V4581" t="s">
        <v>1311</v>
      </c>
      <c r="W4581" t="s">
        <v>233</v>
      </c>
      <c r="X4581" t="s">
        <v>307</v>
      </c>
      <c r="Y4581" t="s">
        <v>68</v>
      </c>
      <c r="Z4581" t="s">
        <v>423</v>
      </c>
      <c r="AA4581" t="s">
        <v>107</v>
      </c>
      <c r="AB4581" t="s">
        <v>131</v>
      </c>
      <c r="AC4581" t="s">
        <v>2716</v>
      </c>
      <c r="AD4581" t="s">
        <v>1384</v>
      </c>
    </row>
    <row r="4582" spans="1:30" x14ac:dyDescent="0.3">
      <c r="A4582" t="s">
        <v>18926</v>
      </c>
      <c r="B4582" t="s">
        <v>18927</v>
      </c>
      <c r="C4582" s="1" t="str">
        <f t="shared" si="761"/>
        <v>21:0512</v>
      </c>
      <c r="D4582" s="1" t="str">
        <f t="shared" ref="D4582:D4602" si="768">HYPERLINK("http://geochem.nrcan.gc.ca/cdogs/content/svy/svy210085_e.htm", "21:0085")</f>
        <v>21:0085</v>
      </c>
      <c r="E4582" t="s">
        <v>18928</v>
      </c>
      <c r="F4582" t="s">
        <v>18929</v>
      </c>
      <c r="H4582">
        <v>56.732021000000003</v>
      </c>
      <c r="I4582">
        <v>-100.3417226</v>
      </c>
      <c r="J4582" s="1" t="str">
        <f t="shared" ref="J4582:J4602" si="769">HYPERLINK("http://geochem.nrcan.gc.ca/cdogs/content/kwd/kwd020027_e.htm", "NGR lake sediment grab sample")</f>
        <v>NGR lake sediment grab sample</v>
      </c>
      <c r="K4582" s="1" t="str">
        <f t="shared" ref="K4582:K4602" si="770">HYPERLINK("http://geochem.nrcan.gc.ca/cdogs/content/kwd/kwd080006_e.htm", "&lt;177 micron (NGR)")</f>
        <v>&lt;177 micron (NGR)</v>
      </c>
      <c r="L4582">
        <v>32</v>
      </c>
      <c r="M4582" t="s">
        <v>102</v>
      </c>
      <c r="N4582">
        <v>625</v>
      </c>
      <c r="O4582" t="s">
        <v>720</v>
      </c>
      <c r="P4582" t="s">
        <v>377</v>
      </c>
      <c r="Q4582" t="s">
        <v>79</v>
      </c>
      <c r="R4582" t="s">
        <v>265</v>
      </c>
      <c r="S4582" t="s">
        <v>176</v>
      </c>
      <c r="T4582" t="s">
        <v>40</v>
      </c>
      <c r="U4582" t="s">
        <v>9964</v>
      </c>
      <c r="V4582" t="s">
        <v>598</v>
      </c>
      <c r="W4582" t="s">
        <v>40</v>
      </c>
      <c r="X4582" t="s">
        <v>39</v>
      </c>
      <c r="Y4582" t="s">
        <v>95</v>
      </c>
      <c r="Z4582" t="s">
        <v>135</v>
      </c>
      <c r="AA4582" t="s">
        <v>214</v>
      </c>
      <c r="AB4582" t="s">
        <v>2291</v>
      </c>
      <c r="AC4582" t="s">
        <v>136</v>
      </c>
      <c r="AD4582" t="s">
        <v>4750</v>
      </c>
    </row>
    <row r="4583" spans="1:30" x14ac:dyDescent="0.3">
      <c r="A4583" t="s">
        <v>18930</v>
      </c>
      <c r="B4583" t="s">
        <v>18931</v>
      </c>
      <c r="C4583" s="1" t="str">
        <f t="shared" si="761"/>
        <v>21:0512</v>
      </c>
      <c r="D4583" s="1" t="str">
        <f t="shared" si="768"/>
        <v>21:0085</v>
      </c>
      <c r="E4583" t="s">
        <v>18914</v>
      </c>
      <c r="F4583" t="s">
        <v>18932</v>
      </c>
      <c r="H4583">
        <v>56.744185899999998</v>
      </c>
      <c r="I4583">
        <v>-100.3332779</v>
      </c>
      <c r="J4583" s="1" t="str">
        <f t="shared" si="769"/>
        <v>NGR lake sediment grab sample</v>
      </c>
      <c r="K4583" s="1" t="str">
        <f t="shared" si="770"/>
        <v>&lt;177 micron (NGR)</v>
      </c>
      <c r="L4583">
        <v>32</v>
      </c>
      <c r="M4583" t="s">
        <v>65</v>
      </c>
      <c r="N4583">
        <v>626</v>
      </c>
      <c r="O4583" t="s">
        <v>45</v>
      </c>
      <c r="P4583" t="s">
        <v>256</v>
      </c>
      <c r="Q4583" t="s">
        <v>92</v>
      </c>
      <c r="R4583" t="s">
        <v>477</v>
      </c>
      <c r="S4583" t="s">
        <v>79</v>
      </c>
      <c r="T4583" t="s">
        <v>40</v>
      </c>
      <c r="U4583" t="s">
        <v>3696</v>
      </c>
      <c r="V4583" t="s">
        <v>884</v>
      </c>
      <c r="W4583" t="s">
        <v>40</v>
      </c>
      <c r="X4583" t="s">
        <v>39</v>
      </c>
      <c r="Y4583" t="s">
        <v>95</v>
      </c>
      <c r="Z4583" t="s">
        <v>263</v>
      </c>
      <c r="AA4583" t="s">
        <v>214</v>
      </c>
      <c r="AB4583" t="s">
        <v>232</v>
      </c>
      <c r="AC4583" t="s">
        <v>293</v>
      </c>
      <c r="AD4583" t="s">
        <v>1612</v>
      </c>
    </row>
    <row r="4584" spans="1:30" x14ac:dyDescent="0.3">
      <c r="A4584" t="s">
        <v>18933</v>
      </c>
      <c r="B4584" t="s">
        <v>18934</v>
      </c>
      <c r="C4584" s="1" t="str">
        <f t="shared" si="761"/>
        <v>21:0512</v>
      </c>
      <c r="D4584" s="1" t="str">
        <f t="shared" si="768"/>
        <v>21:0085</v>
      </c>
      <c r="E4584" t="s">
        <v>18914</v>
      </c>
      <c r="F4584" t="s">
        <v>18935</v>
      </c>
      <c r="H4584">
        <v>56.744185899999998</v>
      </c>
      <c r="I4584">
        <v>-100.3332779</v>
      </c>
      <c r="J4584" s="1" t="str">
        <f t="shared" si="769"/>
        <v>NGR lake sediment grab sample</v>
      </c>
      <c r="K4584" s="1" t="str">
        <f t="shared" si="770"/>
        <v>&lt;177 micron (NGR)</v>
      </c>
      <c r="L4584">
        <v>32</v>
      </c>
      <c r="M4584" t="s">
        <v>52</v>
      </c>
      <c r="N4584">
        <v>627</v>
      </c>
      <c r="O4584" t="s">
        <v>299</v>
      </c>
      <c r="P4584" t="s">
        <v>256</v>
      </c>
      <c r="Q4584" t="s">
        <v>38</v>
      </c>
      <c r="R4584" t="s">
        <v>104</v>
      </c>
      <c r="S4584" t="s">
        <v>153</v>
      </c>
      <c r="T4584" t="s">
        <v>40</v>
      </c>
      <c r="U4584" t="s">
        <v>1168</v>
      </c>
      <c r="V4584" t="s">
        <v>85</v>
      </c>
      <c r="W4584" t="s">
        <v>40</v>
      </c>
      <c r="X4584" t="s">
        <v>39</v>
      </c>
      <c r="Y4584" t="s">
        <v>95</v>
      </c>
      <c r="Z4584" t="s">
        <v>263</v>
      </c>
      <c r="AA4584" t="s">
        <v>214</v>
      </c>
      <c r="AB4584" t="s">
        <v>2747</v>
      </c>
      <c r="AC4584" t="s">
        <v>590</v>
      </c>
      <c r="AD4584" t="s">
        <v>880</v>
      </c>
    </row>
    <row r="4585" spans="1:30" x14ac:dyDescent="0.3">
      <c r="A4585" t="s">
        <v>18936</v>
      </c>
      <c r="B4585" t="s">
        <v>18937</v>
      </c>
      <c r="C4585" s="1" t="str">
        <f t="shared" si="761"/>
        <v>21:0512</v>
      </c>
      <c r="D4585" s="1" t="str">
        <f t="shared" si="768"/>
        <v>21:0085</v>
      </c>
      <c r="E4585" t="s">
        <v>18938</v>
      </c>
      <c r="F4585" t="s">
        <v>18939</v>
      </c>
      <c r="H4585">
        <v>56.715861199999999</v>
      </c>
      <c r="I4585">
        <v>-100.2781468</v>
      </c>
      <c r="J4585" s="1" t="str">
        <f t="shared" si="769"/>
        <v>NGR lake sediment grab sample</v>
      </c>
      <c r="K4585" s="1" t="str">
        <f t="shared" si="770"/>
        <v>&lt;177 micron (NGR)</v>
      </c>
      <c r="L4585">
        <v>32</v>
      </c>
      <c r="M4585" t="s">
        <v>113</v>
      </c>
      <c r="N4585">
        <v>628</v>
      </c>
      <c r="O4585" t="s">
        <v>177</v>
      </c>
      <c r="P4585" t="s">
        <v>104</v>
      </c>
      <c r="Q4585" t="s">
        <v>131</v>
      </c>
      <c r="R4585" t="s">
        <v>571</v>
      </c>
      <c r="S4585" t="s">
        <v>202</v>
      </c>
      <c r="T4585" t="s">
        <v>40</v>
      </c>
      <c r="U4585" t="s">
        <v>80</v>
      </c>
      <c r="V4585" t="s">
        <v>598</v>
      </c>
      <c r="W4585" t="s">
        <v>40</v>
      </c>
      <c r="X4585" t="s">
        <v>39</v>
      </c>
      <c r="Y4585" t="s">
        <v>95</v>
      </c>
      <c r="Z4585" t="s">
        <v>337</v>
      </c>
      <c r="AA4585" t="s">
        <v>214</v>
      </c>
      <c r="AB4585" t="s">
        <v>695</v>
      </c>
      <c r="AC4585" t="s">
        <v>1343</v>
      </c>
      <c r="AD4585" t="s">
        <v>4750</v>
      </c>
    </row>
    <row r="4586" spans="1:30" x14ac:dyDescent="0.3">
      <c r="A4586" t="s">
        <v>18940</v>
      </c>
      <c r="B4586" t="s">
        <v>18941</v>
      </c>
      <c r="C4586" s="1" t="str">
        <f t="shared" si="761"/>
        <v>21:0512</v>
      </c>
      <c r="D4586" s="1" t="str">
        <f t="shared" si="768"/>
        <v>21:0085</v>
      </c>
      <c r="E4586" t="s">
        <v>18942</v>
      </c>
      <c r="F4586" t="s">
        <v>18943</v>
      </c>
      <c r="H4586">
        <v>56.679895500000001</v>
      </c>
      <c r="I4586">
        <v>-100.2896922</v>
      </c>
      <c r="J4586" s="1" t="str">
        <f t="shared" si="769"/>
        <v>NGR lake sediment grab sample</v>
      </c>
      <c r="K4586" s="1" t="str">
        <f t="shared" si="770"/>
        <v>&lt;177 micron (NGR)</v>
      </c>
      <c r="L4586">
        <v>32</v>
      </c>
      <c r="M4586" t="s">
        <v>127</v>
      </c>
      <c r="N4586">
        <v>629</v>
      </c>
      <c r="O4586" t="s">
        <v>1101</v>
      </c>
      <c r="P4586" t="s">
        <v>169</v>
      </c>
      <c r="Q4586" t="s">
        <v>68</v>
      </c>
      <c r="R4586" t="s">
        <v>377</v>
      </c>
      <c r="S4586" t="s">
        <v>92</v>
      </c>
      <c r="T4586" t="s">
        <v>40</v>
      </c>
      <c r="U4586" t="s">
        <v>5042</v>
      </c>
      <c r="V4586" t="s">
        <v>284</v>
      </c>
      <c r="W4586" t="s">
        <v>40</v>
      </c>
      <c r="X4586" t="s">
        <v>70</v>
      </c>
      <c r="Y4586" t="s">
        <v>39</v>
      </c>
      <c r="Z4586" t="s">
        <v>35</v>
      </c>
      <c r="AA4586" t="s">
        <v>58</v>
      </c>
      <c r="AB4586" t="s">
        <v>992</v>
      </c>
      <c r="AC4586" t="s">
        <v>121</v>
      </c>
      <c r="AD4586" t="s">
        <v>2717</v>
      </c>
    </row>
    <row r="4587" spans="1:30" x14ac:dyDescent="0.3">
      <c r="A4587" t="s">
        <v>18944</v>
      </c>
      <c r="B4587" t="s">
        <v>18945</v>
      </c>
      <c r="C4587" s="1" t="str">
        <f t="shared" si="761"/>
        <v>21:0512</v>
      </c>
      <c r="D4587" s="1" t="str">
        <f t="shared" si="768"/>
        <v>21:0085</v>
      </c>
      <c r="E4587" t="s">
        <v>18946</v>
      </c>
      <c r="F4587" t="s">
        <v>18947</v>
      </c>
      <c r="H4587">
        <v>56.661099499999999</v>
      </c>
      <c r="I4587">
        <v>-100.3037495</v>
      </c>
      <c r="J4587" s="1" t="str">
        <f t="shared" si="769"/>
        <v>NGR lake sediment grab sample</v>
      </c>
      <c r="K4587" s="1" t="str">
        <f t="shared" si="770"/>
        <v>&lt;177 micron (NGR)</v>
      </c>
      <c r="L4587">
        <v>32</v>
      </c>
      <c r="M4587" t="s">
        <v>142</v>
      </c>
      <c r="N4587">
        <v>630</v>
      </c>
      <c r="O4587" t="s">
        <v>810</v>
      </c>
      <c r="P4587" t="s">
        <v>134</v>
      </c>
      <c r="Q4587" t="s">
        <v>92</v>
      </c>
      <c r="R4587" t="s">
        <v>571</v>
      </c>
      <c r="S4587" t="s">
        <v>79</v>
      </c>
      <c r="T4587" t="s">
        <v>40</v>
      </c>
      <c r="U4587" t="s">
        <v>957</v>
      </c>
      <c r="V4587" t="s">
        <v>884</v>
      </c>
      <c r="W4587" t="s">
        <v>40</v>
      </c>
      <c r="X4587" t="s">
        <v>740</v>
      </c>
      <c r="Y4587" t="s">
        <v>95</v>
      </c>
      <c r="Z4587" t="s">
        <v>135</v>
      </c>
      <c r="AA4587" t="s">
        <v>58</v>
      </c>
      <c r="AB4587" t="s">
        <v>1579</v>
      </c>
      <c r="AC4587" t="s">
        <v>485</v>
      </c>
      <c r="AD4587" t="s">
        <v>13114</v>
      </c>
    </row>
    <row r="4588" spans="1:30" x14ac:dyDescent="0.3">
      <c r="A4588" t="s">
        <v>18948</v>
      </c>
      <c r="B4588" t="s">
        <v>18949</v>
      </c>
      <c r="C4588" s="1" t="str">
        <f t="shared" si="761"/>
        <v>21:0512</v>
      </c>
      <c r="D4588" s="1" t="str">
        <f t="shared" si="768"/>
        <v>21:0085</v>
      </c>
      <c r="E4588" t="s">
        <v>18950</v>
      </c>
      <c r="F4588" t="s">
        <v>18951</v>
      </c>
      <c r="H4588">
        <v>56.686426099999998</v>
      </c>
      <c r="I4588">
        <v>-100.2324493</v>
      </c>
      <c r="J4588" s="1" t="str">
        <f t="shared" si="769"/>
        <v>NGR lake sediment grab sample</v>
      </c>
      <c r="K4588" s="1" t="str">
        <f t="shared" si="770"/>
        <v>&lt;177 micron (NGR)</v>
      </c>
      <c r="L4588">
        <v>32</v>
      </c>
      <c r="M4588" t="s">
        <v>150</v>
      </c>
      <c r="N4588">
        <v>631</v>
      </c>
      <c r="O4588" t="s">
        <v>524</v>
      </c>
      <c r="P4588" t="s">
        <v>247</v>
      </c>
      <c r="Q4588" t="s">
        <v>153</v>
      </c>
      <c r="R4588" t="s">
        <v>108</v>
      </c>
      <c r="S4588" t="s">
        <v>176</v>
      </c>
      <c r="T4588" t="s">
        <v>40</v>
      </c>
      <c r="U4588" t="s">
        <v>4270</v>
      </c>
      <c r="V4588" t="s">
        <v>339</v>
      </c>
      <c r="W4588" t="s">
        <v>40</v>
      </c>
      <c r="X4588" t="s">
        <v>39</v>
      </c>
      <c r="Y4588" t="s">
        <v>95</v>
      </c>
      <c r="Z4588" t="s">
        <v>337</v>
      </c>
      <c r="AA4588" t="s">
        <v>258</v>
      </c>
      <c r="AB4588" t="s">
        <v>67</v>
      </c>
      <c r="AC4588" t="s">
        <v>11240</v>
      </c>
      <c r="AD4588" t="s">
        <v>8957</v>
      </c>
    </row>
    <row r="4589" spans="1:30" x14ac:dyDescent="0.3">
      <c r="A4589" t="s">
        <v>18952</v>
      </c>
      <c r="B4589" t="s">
        <v>18953</v>
      </c>
      <c r="C4589" s="1" t="str">
        <f t="shared" si="761"/>
        <v>21:0512</v>
      </c>
      <c r="D4589" s="1" t="str">
        <f t="shared" si="768"/>
        <v>21:0085</v>
      </c>
      <c r="E4589" t="s">
        <v>18954</v>
      </c>
      <c r="F4589" t="s">
        <v>18955</v>
      </c>
      <c r="H4589">
        <v>56.703606000000001</v>
      </c>
      <c r="I4589">
        <v>-100.2056039</v>
      </c>
      <c r="J4589" s="1" t="str">
        <f t="shared" si="769"/>
        <v>NGR lake sediment grab sample</v>
      </c>
      <c r="K4589" s="1" t="str">
        <f t="shared" si="770"/>
        <v>&lt;177 micron (NGR)</v>
      </c>
      <c r="L4589">
        <v>32</v>
      </c>
      <c r="M4589" t="s">
        <v>175</v>
      </c>
      <c r="N4589">
        <v>632</v>
      </c>
      <c r="O4589" t="s">
        <v>941</v>
      </c>
      <c r="P4589" t="s">
        <v>36</v>
      </c>
      <c r="Q4589" t="s">
        <v>79</v>
      </c>
      <c r="R4589" t="s">
        <v>104</v>
      </c>
      <c r="S4589" t="s">
        <v>193</v>
      </c>
      <c r="T4589" t="s">
        <v>40</v>
      </c>
      <c r="U4589" t="s">
        <v>7371</v>
      </c>
      <c r="V4589" t="s">
        <v>339</v>
      </c>
      <c r="W4589" t="s">
        <v>40</v>
      </c>
      <c r="X4589" t="s">
        <v>39</v>
      </c>
      <c r="Y4589" t="s">
        <v>95</v>
      </c>
      <c r="Z4589" t="s">
        <v>135</v>
      </c>
      <c r="AA4589" t="s">
        <v>214</v>
      </c>
      <c r="AB4589" t="s">
        <v>1344</v>
      </c>
      <c r="AC4589" t="s">
        <v>901</v>
      </c>
      <c r="AD4589" t="s">
        <v>8957</v>
      </c>
    </row>
    <row r="4590" spans="1:30" x14ac:dyDescent="0.3">
      <c r="A4590" t="s">
        <v>18956</v>
      </c>
      <c r="B4590" t="s">
        <v>18957</v>
      </c>
      <c r="C4590" s="1" t="str">
        <f t="shared" si="761"/>
        <v>21:0512</v>
      </c>
      <c r="D4590" s="1" t="str">
        <f t="shared" si="768"/>
        <v>21:0085</v>
      </c>
      <c r="E4590" t="s">
        <v>18958</v>
      </c>
      <c r="F4590" t="s">
        <v>18959</v>
      </c>
      <c r="H4590">
        <v>56.712736700000001</v>
      </c>
      <c r="I4590">
        <v>-100.2383746</v>
      </c>
      <c r="J4590" s="1" t="str">
        <f t="shared" si="769"/>
        <v>NGR lake sediment grab sample</v>
      </c>
      <c r="K4590" s="1" t="str">
        <f t="shared" si="770"/>
        <v>&lt;177 micron (NGR)</v>
      </c>
      <c r="L4590">
        <v>32</v>
      </c>
      <c r="M4590" t="s">
        <v>184</v>
      </c>
      <c r="N4590">
        <v>633</v>
      </c>
      <c r="O4590" t="s">
        <v>546</v>
      </c>
      <c r="P4590" t="s">
        <v>169</v>
      </c>
      <c r="Q4590" t="s">
        <v>202</v>
      </c>
      <c r="R4590" t="s">
        <v>265</v>
      </c>
      <c r="S4590" t="s">
        <v>193</v>
      </c>
      <c r="T4590" t="s">
        <v>40</v>
      </c>
      <c r="U4590" t="s">
        <v>370</v>
      </c>
      <c r="V4590" t="s">
        <v>121</v>
      </c>
      <c r="W4590" t="s">
        <v>40</v>
      </c>
      <c r="X4590" t="s">
        <v>740</v>
      </c>
      <c r="Y4590" t="s">
        <v>95</v>
      </c>
      <c r="Z4590" t="s">
        <v>337</v>
      </c>
      <c r="AA4590" t="s">
        <v>58</v>
      </c>
      <c r="AB4590" t="s">
        <v>185</v>
      </c>
      <c r="AC4590" t="s">
        <v>771</v>
      </c>
      <c r="AD4590" t="s">
        <v>1577</v>
      </c>
    </row>
    <row r="4591" spans="1:30" x14ac:dyDescent="0.3">
      <c r="A4591" t="s">
        <v>18960</v>
      </c>
      <c r="B4591" t="s">
        <v>18961</v>
      </c>
      <c r="C4591" s="1" t="str">
        <f t="shared" si="761"/>
        <v>21:0512</v>
      </c>
      <c r="D4591" s="1" t="str">
        <f t="shared" si="768"/>
        <v>21:0085</v>
      </c>
      <c r="E4591" t="s">
        <v>18962</v>
      </c>
      <c r="F4591" t="s">
        <v>18963</v>
      </c>
      <c r="H4591">
        <v>56.723182799999996</v>
      </c>
      <c r="I4591">
        <v>-100.2120974</v>
      </c>
      <c r="J4591" s="1" t="str">
        <f t="shared" si="769"/>
        <v>NGR lake sediment grab sample</v>
      </c>
      <c r="K4591" s="1" t="str">
        <f t="shared" si="770"/>
        <v>&lt;177 micron (NGR)</v>
      </c>
      <c r="L4591">
        <v>32</v>
      </c>
      <c r="M4591" t="s">
        <v>191</v>
      </c>
      <c r="N4591">
        <v>634</v>
      </c>
      <c r="O4591" t="s">
        <v>4169</v>
      </c>
      <c r="P4591" t="s">
        <v>36</v>
      </c>
      <c r="Q4591" t="s">
        <v>202</v>
      </c>
      <c r="R4591" t="s">
        <v>276</v>
      </c>
      <c r="S4591" t="s">
        <v>176</v>
      </c>
      <c r="T4591" t="s">
        <v>40</v>
      </c>
      <c r="U4591" t="s">
        <v>859</v>
      </c>
      <c r="V4591" t="s">
        <v>339</v>
      </c>
      <c r="W4591" t="s">
        <v>40</v>
      </c>
      <c r="X4591" t="s">
        <v>39</v>
      </c>
      <c r="Y4591" t="s">
        <v>95</v>
      </c>
      <c r="Z4591" t="s">
        <v>135</v>
      </c>
      <c r="AA4591" t="s">
        <v>58</v>
      </c>
      <c r="AB4591" t="s">
        <v>2756</v>
      </c>
      <c r="AC4591" t="s">
        <v>1578</v>
      </c>
      <c r="AD4591" t="s">
        <v>880</v>
      </c>
    </row>
    <row r="4592" spans="1:30" x14ac:dyDescent="0.3">
      <c r="A4592" t="s">
        <v>18964</v>
      </c>
      <c r="B4592" t="s">
        <v>18965</v>
      </c>
      <c r="C4592" s="1" t="str">
        <f t="shared" si="761"/>
        <v>21:0512</v>
      </c>
      <c r="D4592" s="1" t="str">
        <f t="shared" si="768"/>
        <v>21:0085</v>
      </c>
      <c r="E4592" t="s">
        <v>18966</v>
      </c>
      <c r="F4592" t="s">
        <v>18967</v>
      </c>
      <c r="H4592">
        <v>56.735145099999997</v>
      </c>
      <c r="I4592">
        <v>-100.22364760000001</v>
      </c>
      <c r="J4592" s="1" t="str">
        <f t="shared" si="769"/>
        <v>NGR lake sediment grab sample</v>
      </c>
      <c r="K4592" s="1" t="str">
        <f t="shared" si="770"/>
        <v>&lt;177 micron (NGR)</v>
      </c>
      <c r="L4592">
        <v>32</v>
      </c>
      <c r="M4592" t="s">
        <v>201</v>
      </c>
      <c r="N4592">
        <v>635</v>
      </c>
      <c r="O4592" t="s">
        <v>533</v>
      </c>
      <c r="P4592" t="s">
        <v>232</v>
      </c>
      <c r="Q4592" t="s">
        <v>185</v>
      </c>
      <c r="R4592" t="s">
        <v>108</v>
      </c>
      <c r="S4592" t="s">
        <v>193</v>
      </c>
      <c r="T4592" t="s">
        <v>40</v>
      </c>
      <c r="U4592" t="s">
        <v>18968</v>
      </c>
      <c r="V4592" t="s">
        <v>590</v>
      </c>
      <c r="W4592" t="s">
        <v>40</v>
      </c>
      <c r="X4592" t="s">
        <v>39</v>
      </c>
      <c r="Y4592" t="s">
        <v>95</v>
      </c>
      <c r="Z4592" t="s">
        <v>423</v>
      </c>
      <c r="AA4592" t="s">
        <v>258</v>
      </c>
      <c r="AB4592" t="s">
        <v>2125</v>
      </c>
      <c r="AC4592" t="s">
        <v>301</v>
      </c>
      <c r="AD4592" t="s">
        <v>15538</v>
      </c>
    </row>
    <row r="4593" spans="1:30" x14ac:dyDescent="0.3">
      <c r="A4593" t="s">
        <v>18969</v>
      </c>
      <c r="B4593" t="s">
        <v>18970</v>
      </c>
      <c r="C4593" s="1" t="str">
        <f t="shared" si="761"/>
        <v>21:0512</v>
      </c>
      <c r="D4593" s="1" t="str">
        <f t="shared" si="768"/>
        <v>21:0085</v>
      </c>
      <c r="E4593" t="s">
        <v>18971</v>
      </c>
      <c r="F4593" t="s">
        <v>18972</v>
      </c>
      <c r="H4593">
        <v>56.730494999999998</v>
      </c>
      <c r="I4593">
        <v>-100.1563025</v>
      </c>
      <c r="J4593" s="1" t="str">
        <f t="shared" si="769"/>
        <v>NGR lake sediment grab sample</v>
      </c>
      <c r="K4593" s="1" t="str">
        <f t="shared" si="770"/>
        <v>&lt;177 micron (NGR)</v>
      </c>
      <c r="L4593">
        <v>32</v>
      </c>
      <c r="M4593" t="s">
        <v>210</v>
      </c>
      <c r="N4593">
        <v>636</v>
      </c>
      <c r="O4593" t="s">
        <v>241</v>
      </c>
      <c r="P4593" t="s">
        <v>256</v>
      </c>
      <c r="Q4593" t="s">
        <v>131</v>
      </c>
      <c r="R4593" t="s">
        <v>276</v>
      </c>
      <c r="S4593" t="s">
        <v>153</v>
      </c>
      <c r="T4593" t="s">
        <v>40</v>
      </c>
      <c r="U4593" t="s">
        <v>480</v>
      </c>
      <c r="V4593" t="s">
        <v>677</v>
      </c>
      <c r="W4593" t="s">
        <v>40</v>
      </c>
      <c r="X4593" t="s">
        <v>740</v>
      </c>
      <c r="Y4593" t="s">
        <v>95</v>
      </c>
      <c r="Z4593" t="s">
        <v>204</v>
      </c>
      <c r="AA4593" t="s">
        <v>135</v>
      </c>
      <c r="AB4593" t="s">
        <v>3974</v>
      </c>
      <c r="AC4593" t="s">
        <v>121</v>
      </c>
      <c r="AD4593" t="s">
        <v>4615</v>
      </c>
    </row>
    <row r="4594" spans="1:30" x14ac:dyDescent="0.3">
      <c r="A4594" t="s">
        <v>18973</v>
      </c>
      <c r="B4594" t="s">
        <v>18974</v>
      </c>
      <c r="C4594" s="1" t="str">
        <f t="shared" si="761"/>
        <v>21:0512</v>
      </c>
      <c r="D4594" s="1" t="str">
        <f t="shared" si="768"/>
        <v>21:0085</v>
      </c>
      <c r="E4594" t="s">
        <v>18975</v>
      </c>
      <c r="F4594" t="s">
        <v>18976</v>
      </c>
      <c r="H4594">
        <v>56.706516899999997</v>
      </c>
      <c r="I4594">
        <v>-100.15721619999999</v>
      </c>
      <c r="J4594" s="1" t="str">
        <f t="shared" si="769"/>
        <v>NGR lake sediment grab sample</v>
      </c>
      <c r="K4594" s="1" t="str">
        <f t="shared" si="770"/>
        <v>&lt;177 micron (NGR)</v>
      </c>
      <c r="L4594">
        <v>32</v>
      </c>
      <c r="M4594" t="s">
        <v>221</v>
      </c>
      <c r="N4594">
        <v>637</v>
      </c>
      <c r="O4594" t="s">
        <v>760</v>
      </c>
      <c r="P4594" t="s">
        <v>204</v>
      </c>
      <c r="Q4594" t="s">
        <v>185</v>
      </c>
      <c r="R4594" t="s">
        <v>576</v>
      </c>
      <c r="S4594" t="s">
        <v>54</v>
      </c>
      <c r="T4594" t="s">
        <v>40</v>
      </c>
      <c r="U4594" t="s">
        <v>7966</v>
      </c>
      <c r="V4594" t="s">
        <v>5786</v>
      </c>
      <c r="W4594" t="s">
        <v>40</v>
      </c>
      <c r="X4594" t="s">
        <v>55</v>
      </c>
      <c r="Y4594" t="s">
        <v>95</v>
      </c>
      <c r="Z4594" t="s">
        <v>58</v>
      </c>
      <c r="AA4594" t="s">
        <v>214</v>
      </c>
      <c r="AB4594" t="s">
        <v>2878</v>
      </c>
      <c r="AC4594" t="s">
        <v>1378</v>
      </c>
      <c r="AD4594" t="s">
        <v>18977</v>
      </c>
    </row>
    <row r="4595" spans="1:30" x14ac:dyDescent="0.3">
      <c r="A4595" t="s">
        <v>18978</v>
      </c>
      <c r="B4595" t="s">
        <v>18979</v>
      </c>
      <c r="C4595" s="1" t="str">
        <f t="shared" si="761"/>
        <v>21:0512</v>
      </c>
      <c r="D4595" s="1" t="str">
        <f t="shared" si="768"/>
        <v>21:0085</v>
      </c>
      <c r="E4595" t="s">
        <v>18980</v>
      </c>
      <c r="F4595" t="s">
        <v>18981</v>
      </c>
      <c r="H4595">
        <v>56.694580799999997</v>
      </c>
      <c r="I4595">
        <v>-100.12641189999999</v>
      </c>
      <c r="J4595" s="1" t="str">
        <f t="shared" si="769"/>
        <v>NGR lake sediment grab sample</v>
      </c>
      <c r="K4595" s="1" t="str">
        <f t="shared" si="770"/>
        <v>&lt;177 micron (NGR)</v>
      </c>
      <c r="L4595">
        <v>32</v>
      </c>
      <c r="M4595" t="s">
        <v>230</v>
      </c>
      <c r="N4595">
        <v>638</v>
      </c>
      <c r="O4595" t="s">
        <v>2781</v>
      </c>
      <c r="P4595" t="s">
        <v>164</v>
      </c>
      <c r="Q4595" t="s">
        <v>131</v>
      </c>
      <c r="R4595" t="s">
        <v>53</v>
      </c>
      <c r="S4595" t="s">
        <v>79</v>
      </c>
      <c r="T4595" t="s">
        <v>40</v>
      </c>
      <c r="U4595" t="s">
        <v>1521</v>
      </c>
      <c r="V4595" t="s">
        <v>884</v>
      </c>
      <c r="W4595" t="s">
        <v>40</v>
      </c>
      <c r="X4595" t="s">
        <v>39</v>
      </c>
      <c r="Y4595" t="s">
        <v>95</v>
      </c>
      <c r="Z4595" t="s">
        <v>263</v>
      </c>
      <c r="AA4595" t="s">
        <v>135</v>
      </c>
      <c r="AB4595" t="s">
        <v>936</v>
      </c>
      <c r="AC4595" t="s">
        <v>1733</v>
      </c>
      <c r="AD4595" t="s">
        <v>4132</v>
      </c>
    </row>
    <row r="4596" spans="1:30" x14ac:dyDescent="0.3">
      <c r="A4596" t="s">
        <v>18982</v>
      </c>
      <c r="B4596" t="s">
        <v>18983</v>
      </c>
      <c r="C4596" s="1" t="str">
        <f t="shared" si="761"/>
        <v>21:0512</v>
      </c>
      <c r="D4596" s="1" t="str">
        <f t="shared" si="768"/>
        <v>21:0085</v>
      </c>
      <c r="E4596" t="s">
        <v>18984</v>
      </c>
      <c r="F4596" t="s">
        <v>18985</v>
      </c>
      <c r="H4596">
        <v>56.694285000000001</v>
      </c>
      <c r="I4596">
        <v>-100.0817267</v>
      </c>
      <c r="J4596" s="1" t="str">
        <f t="shared" si="769"/>
        <v>NGR lake sediment grab sample</v>
      </c>
      <c r="K4596" s="1" t="str">
        <f t="shared" si="770"/>
        <v>&lt;177 micron (NGR)</v>
      </c>
      <c r="L4596">
        <v>32</v>
      </c>
      <c r="M4596" t="s">
        <v>238</v>
      </c>
      <c r="N4596">
        <v>639</v>
      </c>
      <c r="O4596" t="s">
        <v>304</v>
      </c>
      <c r="P4596" t="s">
        <v>145</v>
      </c>
      <c r="Q4596" t="s">
        <v>37</v>
      </c>
      <c r="R4596" t="s">
        <v>145</v>
      </c>
      <c r="S4596" t="s">
        <v>131</v>
      </c>
      <c r="T4596" t="s">
        <v>40</v>
      </c>
      <c r="U4596" t="s">
        <v>392</v>
      </c>
      <c r="V4596" t="s">
        <v>239</v>
      </c>
      <c r="W4596" t="s">
        <v>40</v>
      </c>
      <c r="X4596" t="s">
        <v>179</v>
      </c>
      <c r="Y4596" t="s">
        <v>95</v>
      </c>
      <c r="Z4596" t="s">
        <v>67</v>
      </c>
      <c r="AA4596" t="s">
        <v>258</v>
      </c>
      <c r="AB4596" t="s">
        <v>721</v>
      </c>
      <c r="AC4596" t="s">
        <v>11462</v>
      </c>
      <c r="AD4596" t="s">
        <v>354</v>
      </c>
    </row>
    <row r="4597" spans="1:30" x14ac:dyDescent="0.3">
      <c r="A4597" t="s">
        <v>18986</v>
      </c>
      <c r="B4597" t="s">
        <v>18987</v>
      </c>
      <c r="C4597" s="1" t="str">
        <f t="shared" si="761"/>
        <v>21:0512</v>
      </c>
      <c r="D4597" s="1" t="str">
        <f t="shared" si="768"/>
        <v>21:0085</v>
      </c>
      <c r="E4597" t="s">
        <v>18988</v>
      </c>
      <c r="F4597" t="s">
        <v>18989</v>
      </c>
      <c r="H4597">
        <v>56.662037300000001</v>
      </c>
      <c r="I4597">
        <v>-100.0486126</v>
      </c>
      <c r="J4597" s="1" t="str">
        <f t="shared" si="769"/>
        <v>NGR lake sediment grab sample</v>
      </c>
      <c r="K4597" s="1" t="str">
        <f t="shared" si="770"/>
        <v>&lt;177 micron (NGR)</v>
      </c>
      <c r="L4597">
        <v>32</v>
      </c>
      <c r="M4597" t="s">
        <v>246</v>
      </c>
      <c r="N4597">
        <v>640</v>
      </c>
      <c r="O4597" t="s">
        <v>83</v>
      </c>
      <c r="P4597" t="s">
        <v>192</v>
      </c>
      <c r="Q4597" t="s">
        <v>153</v>
      </c>
      <c r="R4597" t="s">
        <v>204</v>
      </c>
      <c r="S4597" t="s">
        <v>176</v>
      </c>
      <c r="T4597" t="s">
        <v>40</v>
      </c>
      <c r="U4597" t="s">
        <v>13199</v>
      </c>
      <c r="V4597" t="s">
        <v>213</v>
      </c>
      <c r="W4597" t="s">
        <v>40</v>
      </c>
      <c r="X4597" t="s">
        <v>39</v>
      </c>
      <c r="Y4597" t="s">
        <v>95</v>
      </c>
      <c r="Z4597" t="s">
        <v>135</v>
      </c>
      <c r="AA4597" t="s">
        <v>135</v>
      </c>
      <c r="AB4597" t="s">
        <v>582</v>
      </c>
      <c r="AC4597" t="s">
        <v>429</v>
      </c>
      <c r="AD4597" t="s">
        <v>9542</v>
      </c>
    </row>
    <row r="4598" spans="1:30" x14ac:dyDescent="0.3">
      <c r="A4598" t="s">
        <v>18990</v>
      </c>
      <c r="B4598" t="s">
        <v>18991</v>
      </c>
      <c r="C4598" s="1" t="str">
        <f t="shared" ref="C4598:C4661" si="771">HYPERLINK("http://geochem.nrcan.gc.ca/cdogs/content/bdl/bdl210512_e.htm", "21:0512")</f>
        <v>21:0512</v>
      </c>
      <c r="D4598" s="1" t="str">
        <f t="shared" si="768"/>
        <v>21:0085</v>
      </c>
      <c r="E4598" t="s">
        <v>18992</v>
      </c>
      <c r="F4598" t="s">
        <v>18993</v>
      </c>
      <c r="H4598">
        <v>56.6766547</v>
      </c>
      <c r="I4598">
        <v>-100.06966540000001</v>
      </c>
      <c r="J4598" s="1" t="str">
        <f t="shared" si="769"/>
        <v>NGR lake sediment grab sample</v>
      </c>
      <c r="K4598" s="1" t="str">
        <f t="shared" si="770"/>
        <v>&lt;177 micron (NGR)</v>
      </c>
      <c r="L4598">
        <v>33</v>
      </c>
      <c r="M4598" t="s">
        <v>34</v>
      </c>
      <c r="N4598">
        <v>641</v>
      </c>
      <c r="O4598" t="s">
        <v>1241</v>
      </c>
      <c r="P4598" t="s">
        <v>192</v>
      </c>
      <c r="Q4598" t="s">
        <v>131</v>
      </c>
      <c r="R4598" t="s">
        <v>276</v>
      </c>
      <c r="S4598" t="s">
        <v>79</v>
      </c>
      <c r="T4598" t="s">
        <v>40</v>
      </c>
      <c r="U4598" t="s">
        <v>1477</v>
      </c>
      <c r="V4598" t="s">
        <v>415</v>
      </c>
      <c r="W4598" t="s">
        <v>40</v>
      </c>
      <c r="X4598" t="s">
        <v>70</v>
      </c>
      <c r="Y4598" t="s">
        <v>95</v>
      </c>
      <c r="Z4598" t="s">
        <v>35</v>
      </c>
      <c r="AA4598" t="s">
        <v>214</v>
      </c>
      <c r="AB4598" t="s">
        <v>650</v>
      </c>
      <c r="AC4598" t="s">
        <v>1512</v>
      </c>
      <c r="AD4598" t="s">
        <v>2471</v>
      </c>
    </row>
    <row r="4599" spans="1:30" x14ac:dyDescent="0.3">
      <c r="A4599" t="s">
        <v>18994</v>
      </c>
      <c r="B4599" t="s">
        <v>18995</v>
      </c>
      <c r="C4599" s="1" t="str">
        <f t="shared" si="771"/>
        <v>21:0512</v>
      </c>
      <c r="D4599" s="1" t="str">
        <f t="shared" si="768"/>
        <v>21:0085</v>
      </c>
      <c r="E4599" t="s">
        <v>18992</v>
      </c>
      <c r="F4599" t="s">
        <v>18996</v>
      </c>
      <c r="H4599">
        <v>56.6766547</v>
      </c>
      <c r="I4599">
        <v>-100.06966540000001</v>
      </c>
      <c r="J4599" s="1" t="str">
        <f t="shared" si="769"/>
        <v>NGR lake sediment grab sample</v>
      </c>
      <c r="K4599" s="1" t="str">
        <f t="shared" si="770"/>
        <v>&lt;177 micron (NGR)</v>
      </c>
      <c r="L4599">
        <v>33</v>
      </c>
      <c r="M4599" t="s">
        <v>52</v>
      </c>
      <c r="N4599">
        <v>642</v>
      </c>
      <c r="O4599" t="s">
        <v>1019</v>
      </c>
      <c r="P4599" t="s">
        <v>377</v>
      </c>
      <c r="Q4599" t="s">
        <v>68</v>
      </c>
      <c r="R4599" t="s">
        <v>192</v>
      </c>
      <c r="S4599" t="s">
        <v>153</v>
      </c>
      <c r="T4599" t="s">
        <v>40</v>
      </c>
      <c r="U4599" t="s">
        <v>5164</v>
      </c>
      <c r="V4599" t="s">
        <v>351</v>
      </c>
      <c r="W4599" t="s">
        <v>40</v>
      </c>
      <c r="X4599" t="s">
        <v>179</v>
      </c>
      <c r="Y4599" t="s">
        <v>95</v>
      </c>
      <c r="Z4599" t="s">
        <v>134</v>
      </c>
      <c r="AA4599" t="s">
        <v>58</v>
      </c>
      <c r="AB4599" t="s">
        <v>256</v>
      </c>
      <c r="AC4599" t="s">
        <v>6482</v>
      </c>
      <c r="AD4599" t="s">
        <v>1384</v>
      </c>
    </row>
    <row r="4600" spans="1:30" x14ac:dyDescent="0.3">
      <c r="A4600" t="s">
        <v>18997</v>
      </c>
      <c r="B4600" t="s">
        <v>18998</v>
      </c>
      <c r="C4600" s="1" t="str">
        <f t="shared" si="771"/>
        <v>21:0512</v>
      </c>
      <c r="D4600" s="1" t="str">
        <f t="shared" si="768"/>
        <v>21:0085</v>
      </c>
      <c r="E4600" t="s">
        <v>18992</v>
      </c>
      <c r="F4600" t="s">
        <v>18999</v>
      </c>
      <c r="H4600">
        <v>56.6766547</v>
      </c>
      <c r="I4600">
        <v>-100.06966540000001</v>
      </c>
      <c r="J4600" s="1" t="str">
        <f t="shared" si="769"/>
        <v>NGR lake sediment grab sample</v>
      </c>
      <c r="K4600" s="1" t="str">
        <f t="shared" si="770"/>
        <v>&lt;177 micron (NGR)</v>
      </c>
      <c r="L4600">
        <v>33</v>
      </c>
      <c r="M4600" t="s">
        <v>65</v>
      </c>
      <c r="N4600">
        <v>643</v>
      </c>
      <c r="O4600" t="s">
        <v>1241</v>
      </c>
      <c r="P4600" t="s">
        <v>232</v>
      </c>
      <c r="Q4600" t="s">
        <v>131</v>
      </c>
      <c r="R4600" t="s">
        <v>192</v>
      </c>
      <c r="S4600" t="s">
        <v>153</v>
      </c>
      <c r="T4600" t="s">
        <v>40</v>
      </c>
      <c r="U4600" t="s">
        <v>4735</v>
      </c>
      <c r="V4600" t="s">
        <v>70</v>
      </c>
      <c r="W4600" t="s">
        <v>40</v>
      </c>
      <c r="X4600" t="s">
        <v>70</v>
      </c>
      <c r="Y4600" t="s">
        <v>95</v>
      </c>
      <c r="Z4600" t="s">
        <v>204</v>
      </c>
      <c r="AA4600" t="s">
        <v>214</v>
      </c>
      <c r="AB4600" t="s">
        <v>650</v>
      </c>
      <c r="AC4600" t="s">
        <v>10009</v>
      </c>
      <c r="AD4600" t="s">
        <v>1384</v>
      </c>
    </row>
    <row r="4601" spans="1:30" x14ac:dyDescent="0.3">
      <c r="A4601" t="s">
        <v>19000</v>
      </c>
      <c r="B4601" t="s">
        <v>19001</v>
      </c>
      <c r="C4601" s="1" t="str">
        <f t="shared" si="771"/>
        <v>21:0512</v>
      </c>
      <c r="D4601" s="1" t="str">
        <f t="shared" si="768"/>
        <v>21:0085</v>
      </c>
      <c r="E4601" t="s">
        <v>19002</v>
      </c>
      <c r="F4601" t="s">
        <v>19003</v>
      </c>
      <c r="H4601">
        <v>56.672107799999999</v>
      </c>
      <c r="I4601">
        <v>-100.1228359</v>
      </c>
      <c r="J4601" s="1" t="str">
        <f t="shared" si="769"/>
        <v>NGR lake sediment grab sample</v>
      </c>
      <c r="K4601" s="1" t="str">
        <f t="shared" si="770"/>
        <v>&lt;177 micron (NGR)</v>
      </c>
      <c r="L4601">
        <v>33</v>
      </c>
      <c r="M4601" t="s">
        <v>76</v>
      </c>
      <c r="N4601">
        <v>644</v>
      </c>
      <c r="O4601" t="s">
        <v>44</v>
      </c>
      <c r="P4601" t="s">
        <v>78</v>
      </c>
      <c r="Q4601" t="s">
        <v>131</v>
      </c>
      <c r="R4601" t="s">
        <v>104</v>
      </c>
      <c r="S4601" t="s">
        <v>153</v>
      </c>
      <c r="T4601" t="s">
        <v>40</v>
      </c>
      <c r="U4601" t="s">
        <v>3815</v>
      </c>
      <c r="V4601" t="s">
        <v>444</v>
      </c>
      <c r="W4601" t="s">
        <v>40</v>
      </c>
      <c r="X4601" t="s">
        <v>39</v>
      </c>
      <c r="Y4601" t="s">
        <v>39</v>
      </c>
      <c r="Z4601" t="s">
        <v>135</v>
      </c>
      <c r="AA4601" t="s">
        <v>214</v>
      </c>
      <c r="AB4601" t="s">
        <v>416</v>
      </c>
      <c r="AC4601" t="s">
        <v>655</v>
      </c>
      <c r="AD4601" t="s">
        <v>1577</v>
      </c>
    </row>
    <row r="4602" spans="1:30" x14ac:dyDescent="0.3">
      <c r="A4602" t="s">
        <v>19004</v>
      </c>
      <c r="B4602" t="s">
        <v>19005</v>
      </c>
      <c r="C4602" s="1" t="str">
        <f t="shared" si="771"/>
        <v>21:0512</v>
      </c>
      <c r="D4602" s="1" t="str">
        <f t="shared" si="768"/>
        <v>21:0085</v>
      </c>
      <c r="E4602" t="s">
        <v>19006</v>
      </c>
      <c r="F4602" t="s">
        <v>19007</v>
      </c>
      <c r="H4602">
        <v>56.680746599999999</v>
      </c>
      <c r="I4602">
        <v>-100.1556744</v>
      </c>
      <c r="J4602" s="1" t="str">
        <f t="shared" si="769"/>
        <v>NGR lake sediment grab sample</v>
      </c>
      <c r="K4602" s="1" t="str">
        <f t="shared" si="770"/>
        <v>&lt;177 micron (NGR)</v>
      </c>
      <c r="L4602">
        <v>33</v>
      </c>
      <c r="M4602" t="s">
        <v>91</v>
      </c>
      <c r="N4602">
        <v>645</v>
      </c>
      <c r="O4602" t="s">
        <v>107</v>
      </c>
      <c r="P4602" t="s">
        <v>276</v>
      </c>
      <c r="Q4602" t="s">
        <v>202</v>
      </c>
      <c r="R4602" t="s">
        <v>204</v>
      </c>
      <c r="S4602" t="s">
        <v>193</v>
      </c>
      <c r="T4602" t="s">
        <v>40</v>
      </c>
      <c r="U4602" t="s">
        <v>7504</v>
      </c>
      <c r="V4602" t="s">
        <v>37</v>
      </c>
      <c r="W4602" t="s">
        <v>40</v>
      </c>
      <c r="X4602" t="s">
        <v>39</v>
      </c>
      <c r="Y4602" t="s">
        <v>95</v>
      </c>
      <c r="Z4602" t="s">
        <v>214</v>
      </c>
      <c r="AA4602" t="s">
        <v>58</v>
      </c>
      <c r="AB4602" t="s">
        <v>614</v>
      </c>
      <c r="AC4602" t="s">
        <v>6775</v>
      </c>
      <c r="AD4602" t="s">
        <v>9542</v>
      </c>
    </row>
    <row r="4603" spans="1:30" hidden="1" x14ac:dyDescent="0.3">
      <c r="A4603" t="s">
        <v>19008</v>
      </c>
      <c r="B4603" t="s">
        <v>19009</v>
      </c>
      <c r="C4603" s="1" t="str">
        <f t="shared" si="771"/>
        <v>21:0512</v>
      </c>
      <c r="D4603" s="1" t="str">
        <f>HYPERLINK("http://geochem.nrcan.gc.ca/cdogs/content/svy/svy_e.htm", "")</f>
        <v/>
      </c>
      <c r="G4603" s="1" t="str">
        <f>HYPERLINK("http://geochem.nrcan.gc.ca/cdogs/content/cr_/cr_00056_e.htm", "56")</f>
        <v>56</v>
      </c>
      <c r="J4603" t="s">
        <v>161</v>
      </c>
      <c r="K4603" t="s">
        <v>162</v>
      </c>
      <c r="L4603">
        <v>33</v>
      </c>
      <c r="M4603" t="s">
        <v>163</v>
      </c>
      <c r="N4603">
        <v>646</v>
      </c>
      <c r="O4603" t="s">
        <v>2585</v>
      </c>
      <c r="P4603" t="s">
        <v>1241</v>
      </c>
      <c r="Q4603" t="s">
        <v>67</v>
      </c>
      <c r="R4603" t="s">
        <v>263</v>
      </c>
      <c r="S4603" t="s">
        <v>185</v>
      </c>
      <c r="T4603" t="s">
        <v>117</v>
      </c>
      <c r="U4603" t="s">
        <v>137</v>
      </c>
      <c r="V4603" t="s">
        <v>352</v>
      </c>
      <c r="W4603" t="s">
        <v>94</v>
      </c>
      <c r="X4603" t="s">
        <v>164</v>
      </c>
      <c r="Y4603" t="s">
        <v>68</v>
      </c>
      <c r="Z4603" t="s">
        <v>58</v>
      </c>
      <c r="AA4603" t="s">
        <v>107</v>
      </c>
      <c r="AB4603" t="s">
        <v>1411</v>
      </c>
      <c r="AC4603" t="s">
        <v>9533</v>
      </c>
      <c r="AD4603" t="s">
        <v>8957</v>
      </c>
    </row>
    <row r="4604" spans="1:30" x14ac:dyDescent="0.3">
      <c r="A4604" t="s">
        <v>19010</v>
      </c>
      <c r="B4604" t="s">
        <v>19011</v>
      </c>
      <c r="C4604" s="1" t="str">
        <f t="shared" si="771"/>
        <v>21:0512</v>
      </c>
      <c r="D4604" s="1" t="str">
        <f t="shared" ref="D4604:D4625" si="772">HYPERLINK("http://geochem.nrcan.gc.ca/cdogs/content/svy/svy210085_e.htm", "21:0085")</f>
        <v>21:0085</v>
      </c>
      <c r="E4604" t="s">
        <v>19012</v>
      </c>
      <c r="F4604" t="s">
        <v>19013</v>
      </c>
      <c r="H4604">
        <v>56.656693799999999</v>
      </c>
      <c r="I4604">
        <v>-100.1931429</v>
      </c>
      <c r="J4604" s="1" t="str">
        <f t="shared" ref="J4604:J4625" si="773">HYPERLINK("http://geochem.nrcan.gc.ca/cdogs/content/kwd/kwd020027_e.htm", "NGR lake sediment grab sample")</f>
        <v>NGR lake sediment grab sample</v>
      </c>
      <c r="K4604" s="1" t="str">
        <f t="shared" ref="K4604:K4625" si="774">HYPERLINK("http://geochem.nrcan.gc.ca/cdogs/content/kwd/kwd080006_e.htm", "&lt;177 micron (NGR)")</f>
        <v>&lt;177 micron (NGR)</v>
      </c>
      <c r="L4604">
        <v>33</v>
      </c>
      <c r="M4604" t="s">
        <v>102</v>
      </c>
      <c r="N4604">
        <v>647</v>
      </c>
      <c r="O4604" t="s">
        <v>196</v>
      </c>
      <c r="P4604" t="s">
        <v>108</v>
      </c>
      <c r="Q4604" t="s">
        <v>176</v>
      </c>
      <c r="R4604" t="s">
        <v>263</v>
      </c>
      <c r="S4604" t="s">
        <v>54</v>
      </c>
      <c r="T4604" t="s">
        <v>40</v>
      </c>
      <c r="U4604" t="s">
        <v>12908</v>
      </c>
      <c r="V4604" t="s">
        <v>37</v>
      </c>
      <c r="W4604" t="s">
        <v>40</v>
      </c>
      <c r="X4604" t="s">
        <v>55</v>
      </c>
      <c r="Y4604" t="s">
        <v>39</v>
      </c>
      <c r="Z4604" t="s">
        <v>423</v>
      </c>
      <c r="AA4604" t="s">
        <v>214</v>
      </c>
      <c r="AB4604" t="s">
        <v>2777</v>
      </c>
      <c r="AC4604" t="s">
        <v>2756</v>
      </c>
      <c r="AD4604" t="s">
        <v>12591</v>
      </c>
    </row>
    <row r="4605" spans="1:30" x14ac:dyDescent="0.3">
      <c r="A4605" t="s">
        <v>19014</v>
      </c>
      <c r="B4605" t="s">
        <v>19015</v>
      </c>
      <c r="C4605" s="1" t="str">
        <f t="shared" si="771"/>
        <v>21:0512</v>
      </c>
      <c r="D4605" s="1" t="str">
        <f t="shared" si="772"/>
        <v>21:0085</v>
      </c>
      <c r="E4605" t="s">
        <v>19016</v>
      </c>
      <c r="F4605" t="s">
        <v>19017</v>
      </c>
      <c r="H4605">
        <v>56.654129900000001</v>
      </c>
      <c r="I4605">
        <v>-100.1018626</v>
      </c>
      <c r="J4605" s="1" t="str">
        <f t="shared" si="773"/>
        <v>NGR lake sediment grab sample</v>
      </c>
      <c r="K4605" s="1" t="str">
        <f t="shared" si="774"/>
        <v>&lt;177 micron (NGR)</v>
      </c>
      <c r="L4605">
        <v>33</v>
      </c>
      <c r="M4605" t="s">
        <v>113</v>
      </c>
      <c r="N4605">
        <v>648</v>
      </c>
      <c r="O4605" t="s">
        <v>369</v>
      </c>
      <c r="P4605" t="s">
        <v>265</v>
      </c>
      <c r="Q4605" t="s">
        <v>176</v>
      </c>
      <c r="R4605" t="s">
        <v>270</v>
      </c>
      <c r="S4605" t="s">
        <v>185</v>
      </c>
      <c r="T4605" t="s">
        <v>40</v>
      </c>
      <c r="U4605" t="s">
        <v>1206</v>
      </c>
      <c r="V4605" t="s">
        <v>339</v>
      </c>
      <c r="W4605" t="s">
        <v>40</v>
      </c>
      <c r="X4605" t="s">
        <v>70</v>
      </c>
      <c r="Y4605" t="s">
        <v>39</v>
      </c>
      <c r="Z4605" t="s">
        <v>214</v>
      </c>
      <c r="AA4605" t="s">
        <v>258</v>
      </c>
      <c r="AB4605" t="s">
        <v>168</v>
      </c>
      <c r="AC4605" t="s">
        <v>678</v>
      </c>
      <c r="AD4605" t="s">
        <v>11108</v>
      </c>
    </row>
    <row r="4606" spans="1:30" x14ac:dyDescent="0.3">
      <c r="A4606" t="s">
        <v>19018</v>
      </c>
      <c r="B4606" t="s">
        <v>19019</v>
      </c>
      <c r="C4606" s="1" t="str">
        <f t="shared" si="771"/>
        <v>21:0512</v>
      </c>
      <c r="D4606" s="1" t="str">
        <f t="shared" si="772"/>
        <v>21:0085</v>
      </c>
      <c r="E4606" t="s">
        <v>19020</v>
      </c>
      <c r="F4606" t="s">
        <v>19021</v>
      </c>
      <c r="H4606">
        <v>56.681614600000003</v>
      </c>
      <c r="I4606">
        <v>-100.03988510000001</v>
      </c>
      <c r="J4606" s="1" t="str">
        <f t="shared" si="773"/>
        <v>NGR lake sediment grab sample</v>
      </c>
      <c r="K4606" s="1" t="str">
        <f t="shared" si="774"/>
        <v>&lt;177 micron (NGR)</v>
      </c>
      <c r="L4606">
        <v>33</v>
      </c>
      <c r="M4606" t="s">
        <v>127</v>
      </c>
      <c r="N4606">
        <v>649</v>
      </c>
      <c r="O4606" t="s">
        <v>384</v>
      </c>
      <c r="P4606" t="s">
        <v>66</v>
      </c>
      <c r="Q4606" t="s">
        <v>131</v>
      </c>
      <c r="R4606" t="s">
        <v>78</v>
      </c>
      <c r="S4606" t="s">
        <v>202</v>
      </c>
      <c r="T4606" t="s">
        <v>40</v>
      </c>
      <c r="U4606" t="s">
        <v>15925</v>
      </c>
      <c r="V4606" t="s">
        <v>1222</v>
      </c>
      <c r="W4606" t="s">
        <v>40</v>
      </c>
      <c r="X4606" t="s">
        <v>179</v>
      </c>
      <c r="Y4606" t="s">
        <v>95</v>
      </c>
      <c r="Z4606" t="s">
        <v>337</v>
      </c>
      <c r="AA4606" t="s">
        <v>44</v>
      </c>
      <c r="AB4606" t="s">
        <v>134</v>
      </c>
      <c r="AC4606" t="s">
        <v>8571</v>
      </c>
      <c r="AD4606" t="s">
        <v>6872</v>
      </c>
    </row>
    <row r="4607" spans="1:30" x14ac:dyDescent="0.3">
      <c r="A4607" t="s">
        <v>19022</v>
      </c>
      <c r="B4607" t="s">
        <v>19023</v>
      </c>
      <c r="C4607" s="1" t="str">
        <f t="shared" si="771"/>
        <v>21:0512</v>
      </c>
      <c r="D4607" s="1" t="str">
        <f t="shared" si="772"/>
        <v>21:0085</v>
      </c>
      <c r="E4607" t="s">
        <v>19024</v>
      </c>
      <c r="F4607" t="s">
        <v>19025</v>
      </c>
      <c r="H4607">
        <v>56.657917400000002</v>
      </c>
      <c r="I4607">
        <v>-100.0342241</v>
      </c>
      <c r="J4607" s="1" t="str">
        <f t="shared" si="773"/>
        <v>NGR lake sediment grab sample</v>
      </c>
      <c r="K4607" s="1" t="str">
        <f t="shared" si="774"/>
        <v>&lt;177 micron (NGR)</v>
      </c>
      <c r="L4607">
        <v>33</v>
      </c>
      <c r="M4607" t="s">
        <v>142</v>
      </c>
      <c r="N4607">
        <v>650</v>
      </c>
      <c r="O4607" t="s">
        <v>255</v>
      </c>
      <c r="P4607" t="s">
        <v>571</v>
      </c>
      <c r="Q4607" t="s">
        <v>153</v>
      </c>
      <c r="R4607" t="s">
        <v>397</v>
      </c>
      <c r="S4607" t="s">
        <v>185</v>
      </c>
      <c r="T4607" t="s">
        <v>40</v>
      </c>
      <c r="U4607" t="s">
        <v>19026</v>
      </c>
      <c r="V4607" t="s">
        <v>3537</v>
      </c>
      <c r="W4607" t="s">
        <v>40</v>
      </c>
      <c r="X4607" t="s">
        <v>179</v>
      </c>
      <c r="Y4607" t="s">
        <v>95</v>
      </c>
      <c r="Z4607" t="s">
        <v>214</v>
      </c>
      <c r="AA4607" t="s">
        <v>258</v>
      </c>
      <c r="AB4607" t="s">
        <v>256</v>
      </c>
      <c r="AC4607" t="s">
        <v>414</v>
      </c>
      <c r="AD4607" t="s">
        <v>10423</v>
      </c>
    </row>
    <row r="4608" spans="1:30" x14ac:dyDescent="0.3">
      <c r="A4608" t="s">
        <v>19027</v>
      </c>
      <c r="B4608" t="s">
        <v>19028</v>
      </c>
      <c r="C4608" s="1" t="str">
        <f t="shared" si="771"/>
        <v>21:0512</v>
      </c>
      <c r="D4608" s="1" t="str">
        <f t="shared" si="772"/>
        <v>21:0085</v>
      </c>
      <c r="E4608" t="s">
        <v>19029</v>
      </c>
      <c r="F4608" t="s">
        <v>19030</v>
      </c>
      <c r="H4608">
        <v>56.640488599999998</v>
      </c>
      <c r="I4608">
        <v>-100.0124519</v>
      </c>
      <c r="J4608" s="1" t="str">
        <f t="shared" si="773"/>
        <v>NGR lake sediment grab sample</v>
      </c>
      <c r="K4608" s="1" t="str">
        <f t="shared" si="774"/>
        <v>&lt;177 micron (NGR)</v>
      </c>
      <c r="L4608">
        <v>33</v>
      </c>
      <c r="M4608" t="s">
        <v>150</v>
      </c>
      <c r="N4608">
        <v>651</v>
      </c>
      <c r="O4608" t="s">
        <v>726</v>
      </c>
      <c r="P4608" t="s">
        <v>377</v>
      </c>
      <c r="Q4608" t="s">
        <v>55</v>
      </c>
      <c r="R4608" t="s">
        <v>256</v>
      </c>
      <c r="S4608" t="s">
        <v>119</v>
      </c>
      <c r="T4608" t="s">
        <v>40</v>
      </c>
      <c r="U4608" t="s">
        <v>6897</v>
      </c>
      <c r="V4608" t="s">
        <v>47</v>
      </c>
      <c r="W4608" t="s">
        <v>40</v>
      </c>
      <c r="X4608" t="s">
        <v>43</v>
      </c>
      <c r="Y4608" t="s">
        <v>95</v>
      </c>
      <c r="Z4608" t="s">
        <v>134</v>
      </c>
      <c r="AA4608" t="s">
        <v>258</v>
      </c>
      <c r="AB4608" t="s">
        <v>5747</v>
      </c>
      <c r="AC4608" t="s">
        <v>498</v>
      </c>
      <c r="AD4608" t="s">
        <v>438</v>
      </c>
    </row>
    <row r="4609" spans="1:30" x14ac:dyDescent="0.3">
      <c r="A4609" t="s">
        <v>19031</v>
      </c>
      <c r="B4609" t="s">
        <v>19032</v>
      </c>
      <c r="C4609" s="1" t="str">
        <f t="shared" si="771"/>
        <v>21:0512</v>
      </c>
      <c r="D4609" s="1" t="str">
        <f t="shared" si="772"/>
        <v>21:0085</v>
      </c>
      <c r="E4609" t="s">
        <v>19033</v>
      </c>
      <c r="F4609" t="s">
        <v>19034</v>
      </c>
      <c r="H4609">
        <v>56.6133217</v>
      </c>
      <c r="I4609">
        <v>-100.0332489</v>
      </c>
      <c r="J4609" s="1" t="str">
        <f t="shared" si="773"/>
        <v>NGR lake sediment grab sample</v>
      </c>
      <c r="K4609" s="1" t="str">
        <f t="shared" si="774"/>
        <v>&lt;177 micron (NGR)</v>
      </c>
      <c r="L4609">
        <v>33</v>
      </c>
      <c r="M4609" t="s">
        <v>175</v>
      </c>
      <c r="N4609">
        <v>652</v>
      </c>
      <c r="O4609" t="s">
        <v>760</v>
      </c>
      <c r="P4609" t="s">
        <v>477</v>
      </c>
      <c r="Q4609" t="s">
        <v>153</v>
      </c>
      <c r="R4609" t="s">
        <v>255</v>
      </c>
      <c r="S4609" t="s">
        <v>193</v>
      </c>
      <c r="T4609" t="s">
        <v>194</v>
      </c>
      <c r="U4609" t="s">
        <v>11180</v>
      </c>
      <c r="V4609" t="s">
        <v>461</v>
      </c>
      <c r="W4609" t="s">
        <v>40</v>
      </c>
      <c r="X4609" t="s">
        <v>70</v>
      </c>
      <c r="Y4609" t="s">
        <v>95</v>
      </c>
      <c r="Z4609" t="s">
        <v>214</v>
      </c>
      <c r="AA4609" t="s">
        <v>214</v>
      </c>
      <c r="AB4609" t="s">
        <v>2086</v>
      </c>
      <c r="AC4609" t="s">
        <v>10408</v>
      </c>
      <c r="AD4609" t="s">
        <v>11617</v>
      </c>
    </row>
    <row r="4610" spans="1:30" x14ac:dyDescent="0.3">
      <c r="A4610" t="s">
        <v>19035</v>
      </c>
      <c r="B4610" t="s">
        <v>19036</v>
      </c>
      <c r="C4610" s="1" t="str">
        <f t="shared" si="771"/>
        <v>21:0512</v>
      </c>
      <c r="D4610" s="1" t="str">
        <f t="shared" si="772"/>
        <v>21:0085</v>
      </c>
      <c r="E4610" t="s">
        <v>19037</v>
      </c>
      <c r="F4610" t="s">
        <v>19038</v>
      </c>
      <c r="H4610">
        <v>56.634338700000001</v>
      </c>
      <c r="I4610">
        <v>-100.0488548</v>
      </c>
      <c r="J4610" s="1" t="str">
        <f t="shared" si="773"/>
        <v>NGR lake sediment grab sample</v>
      </c>
      <c r="K4610" s="1" t="str">
        <f t="shared" si="774"/>
        <v>&lt;177 micron (NGR)</v>
      </c>
      <c r="L4610">
        <v>33</v>
      </c>
      <c r="M4610" t="s">
        <v>184</v>
      </c>
      <c r="N4610">
        <v>653</v>
      </c>
      <c r="O4610" t="s">
        <v>384</v>
      </c>
      <c r="P4610" t="s">
        <v>104</v>
      </c>
      <c r="Q4610" t="s">
        <v>153</v>
      </c>
      <c r="R4610" t="s">
        <v>397</v>
      </c>
      <c r="S4610" t="s">
        <v>176</v>
      </c>
      <c r="T4610" t="s">
        <v>40</v>
      </c>
      <c r="U4610" t="s">
        <v>12408</v>
      </c>
      <c r="V4610" t="s">
        <v>590</v>
      </c>
      <c r="W4610" t="s">
        <v>40</v>
      </c>
      <c r="X4610" t="s">
        <v>70</v>
      </c>
      <c r="Y4610" t="s">
        <v>39</v>
      </c>
      <c r="Z4610" t="s">
        <v>423</v>
      </c>
      <c r="AA4610" t="s">
        <v>135</v>
      </c>
      <c r="AB4610" t="s">
        <v>67</v>
      </c>
      <c r="AC4610" t="s">
        <v>53</v>
      </c>
      <c r="AD4610" t="s">
        <v>13114</v>
      </c>
    </row>
    <row r="4611" spans="1:30" x14ac:dyDescent="0.3">
      <c r="A4611" t="s">
        <v>19039</v>
      </c>
      <c r="B4611" t="s">
        <v>19040</v>
      </c>
      <c r="C4611" s="1" t="str">
        <f t="shared" si="771"/>
        <v>21:0512</v>
      </c>
      <c r="D4611" s="1" t="str">
        <f t="shared" si="772"/>
        <v>21:0085</v>
      </c>
      <c r="E4611" t="s">
        <v>19041</v>
      </c>
      <c r="F4611" t="s">
        <v>19042</v>
      </c>
      <c r="H4611">
        <v>56.628279300000003</v>
      </c>
      <c r="I4611">
        <v>-100.09012250000001</v>
      </c>
      <c r="J4611" s="1" t="str">
        <f t="shared" si="773"/>
        <v>NGR lake sediment grab sample</v>
      </c>
      <c r="K4611" s="1" t="str">
        <f t="shared" si="774"/>
        <v>&lt;177 micron (NGR)</v>
      </c>
      <c r="L4611">
        <v>33</v>
      </c>
      <c r="M4611" t="s">
        <v>191</v>
      </c>
      <c r="N4611">
        <v>654</v>
      </c>
      <c r="O4611" t="s">
        <v>2781</v>
      </c>
      <c r="P4611" t="s">
        <v>571</v>
      </c>
      <c r="Q4611" t="s">
        <v>153</v>
      </c>
      <c r="R4611" t="s">
        <v>108</v>
      </c>
      <c r="S4611" t="s">
        <v>202</v>
      </c>
      <c r="T4611" t="s">
        <v>40</v>
      </c>
      <c r="U4611" t="s">
        <v>605</v>
      </c>
      <c r="V4611" t="s">
        <v>884</v>
      </c>
      <c r="W4611" t="s">
        <v>40</v>
      </c>
      <c r="X4611" t="s">
        <v>70</v>
      </c>
      <c r="Y4611" t="s">
        <v>95</v>
      </c>
      <c r="Z4611" t="s">
        <v>135</v>
      </c>
      <c r="AA4611" t="s">
        <v>135</v>
      </c>
      <c r="AB4611" t="s">
        <v>164</v>
      </c>
      <c r="AC4611" t="s">
        <v>372</v>
      </c>
      <c r="AD4611" t="s">
        <v>5111</v>
      </c>
    </row>
    <row r="4612" spans="1:30" x14ac:dyDescent="0.3">
      <c r="A4612" t="s">
        <v>19043</v>
      </c>
      <c r="B4612" t="s">
        <v>19044</v>
      </c>
      <c r="C4612" s="1" t="str">
        <f t="shared" si="771"/>
        <v>21:0512</v>
      </c>
      <c r="D4612" s="1" t="str">
        <f t="shared" si="772"/>
        <v>21:0085</v>
      </c>
      <c r="E4612" t="s">
        <v>19045</v>
      </c>
      <c r="F4612" t="s">
        <v>19046</v>
      </c>
      <c r="H4612">
        <v>56.624996899999999</v>
      </c>
      <c r="I4612">
        <v>-100.1620214</v>
      </c>
      <c r="J4612" s="1" t="str">
        <f t="shared" si="773"/>
        <v>NGR lake sediment grab sample</v>
      </c>
      <c r="K4612" s="1" t="str">
        <f t="shared" si="774"/>
        <v>&lt;177 micron (NGR)</v>
      </c>
      <c r="L4612">
        <v>33</v>
      </c>
      <c r="M4612" t="s">
        <v>201</v>
      </c>
      <c r="N4612">
        <v>655</v>
      </c>
      <c r="O4612" t="s">
        <v>471</v>
      </c>
      <c r="P4612" t="s">
        <v>477</v>
      </c>
      <c r="Q4612" t="s">
        <v>202</v>
      </c>
      <c r="R4612" t="s">
        <v>204</v>
      </c>
      <c r="S4612" t="s">
        <v>185</v>
      </c>
      <c r="T4612" t="s">
        <v>40</v>
      </c>
      <c r="U4612" t="s">
        <v>6606</v>
      </c>
      <c r="V4612" t="s">
        <v>213</v>
      </c>
      <c r="W4612" t="s">
        <v>40</v>
      </c>
      <c r="X4612" t="s">
        <v>39</v>
      </c>
      <c r="Y4612" t="s">
        <v>39</v>
      </c>
      <c r="Z4612" t="s">
        <v>214</v>
      </c>
      <c r="AA4612" t="s">
        <v>134</v>
      </c>
      <c r="AB4612" t="s">
        <v>266</v>
      </c>
      <c r="AC4612" t="s">
        <v>266</v>
      </c>
      <c r="AD4612" t="s">
        <v>5111</v>
      </c>
    </row>
    <row r="4613" spans="1:30" x14ac:dyDescent="0.3">
      <c r="A4613" t="s">
        <v>19047</v>
      </c>
      <c r="B4613" t="s">
        <v>19048</v>
      </c>
      <c r="C4613" s="1" t="str">
        <f t="shared" si="771"/>
        <v>21:0512</v>
      </c>
      <c r="D4613" s="1" t="str">
        <f t="shared" si="772"/>
        <v>21:0085</v>
      </c>
      <c r="E4613" t="s">
        <v>19049</v>
      </c>
      <c r="F4613" t="s">
        <v>19050</v>
      </c>
      <c r="H4613">
        <v>56.596393800000001</v>
      </c>
      <c r="I4613">
        <v>-100.12073530000001</v>
      </c>
      <c r="J4613" s="1" t="str">
        <f t="shared" si="773"/>
        <v>NGR lake sediment grab sample</v>
      </c>
      <c r="K4613" s="1" t="str">
        <f t="shared" si="774"/>
        <v>&lt;177 micron (NGR)</v>
      </c>
      <c r="L4613">
        <v>33</v>
      </c>
      <c r="M4613" t="s">
        <v>210</v>
      </c>
      <c r="N4613">
        <v>656</v>
      </c>
      <c r="O4613" t="s">
        <v>299</v>
      </c>
      <c r="P4613" t="s">
        <v>192</v>
      </c>
      <c r="Q4613" t="s">
        <v>38</v>
      </c>
      <c r="R4613" t="s">
        <v>104</v>
      </c>
      <c r="S4613" t="s">
        <v>79</v>
      </c>
      <c r="T4613" t="s">
        <v>40</v>
      </c>
      <c r="U4613" t="s">
        <v>354</v>
      </c>
      <c r="V4613" t="s">
        <v>947</v>
      </c>
      <c r="W4613" t="s">
        <v>40</v>
      </c>
      <c r="X4613" t="s">
        <v>179</v>
      </c>
      <c r="Y4613" t="s">
        <v>39</v>
      </c>
      <c r="Z4613" t="s">
        <v>263</v>
      </c>
      <c r="AA4613" t="s">
        <v>135</v>
      </c>
      <c r="AB4613" t="s">
        <v>472</v>
      </c>
      <c r="AC4613" t="s">
        <v>987</v>
      </c>
      <c r="AD4613" t="s">
        <v>487</v>
      </c>
    </row>
    <row r="4614" spans="1:30" x14ac:dyDescent="0.3">
      <c r="A4614" t="s">
        <v>19051</v>
      </c>
      <c r="B4614" t="s">
        <v>19052</v>
      </c>
      <c r="C4614" s="1" t="str">
        <f t="shared" si="771"/>
        <v>21:0512</v>
      </c>
      <c r="D4614" s="1" t="str">
        <f t="shared" si="772"/>
        <v>21:0085</v>
      </c>
      <c r="E4614" t="s">
        <v>19053</v>
      </c>
      <c r="F4614" t="s">
        <v>19054</v>
      </c>
      <c r="H4614">
        <v>56.600029999999997</v>
      </c>
      <c r="I4614">
        <v>-100.16791670000001</v>
      </c>
      <c r="J4614" s="1" t="str">
        <f t="shared" si="773"/>
        <v>NGR lake sediment grab sample</v>
      </c>
      <c r="K4614" s="1" t="str">
        <f t="shared" si="774"/>
        <v>&lt;177 micron (NGR)</v>
      </c>
      <c r="L4614">
        <v>33</v>
      </c>
      <c r="M4614" t="s">
        <v>221</v>
      </c>
      <c r="N4614">
        <v>657</v>
      </c>
      <c r="O4614" t="s">
        <v>82</v>
      </c>
      <c r="P4614" t="s">
        <v>247</v>
      </c>
      <c r="Q4614" t="s">
        <v>131</v>
      </c>
      <c r="R4614" t="s">
        <v>571</v>
      </c>
      <c r="S4614" t="s">
        <v>119</v>
      </c>
      <c r="T4614" t="s">
        <v>40</v>
      </c>
      <c r="U4614" t="s">
        <v>8825</v>
      </c>
      <c r="V4614" t="s">
        <v>620</v>
      </c>
      <c r="W4614" t="s">
        <v>40</v>
      </c>
      <c r="X4614" t="s">
        <v>179</v>
      </c>
      <c r="Y4614" t="s">
        <v>55</v>
      </c>
      <c r="Z4614" t="s">
        <v>337</v>
      </c>
      <c r="AA4614" t="s">
        <v>135</v>
      </c>
      <c r="AB4614" t="s">
        <v>2444</v>
      </c>
      <c r="AC4614" t="s">
        <v>1807</v>
      </c>
      <c r="AD4614" t="s">
        <v>6872</v>
      </c>
    </row>
    <row r="4615" spans="1:30" x14ac:dyDescent="0.3">
      <c r="A4615" t="s">
        <v>19055</v>
      </c>
      <c r="B4615" t="s">
        <v>19056</v>
      </c>
      <c r="C4615" s="1" t="str">
        <f t="shared" si="771"/>
        <v>21:0512</v>
      </c>
      <c r="D4615" s="1" t="str">
        <f t="shared" si="772"/>
        <v>21:0085</v>
      </c>
      <c r="E4615" t="s">
        <v>19057</v>
      </c>
      <c r="F4615" t="s">
        <v>19058</v>
      </c>
      <c r="H4615">
        <v>56.608384999999998</v>
      </c>
      <c r="I4615">
        <v>-100.1945025</v>
      </c>
      <c r="J4615" s="1" t="str">
        <f t="shared" si="773"/>
        <v>NGR lake sediment grab sample</v>
      </c>
      <c r="K4615" s="1" t="str">
        <f t="shared" si="774"/>
        <v>&lt;177 micron (NGR)</v>
      </c>
      <c r="L4615">
        <v>33</v>
      </c>
      <c r="M4615" t="s">
        <v>230</v>
      </c>
      <c r="N4615">
        <v>658</v>
      </c>
      <c r="O4615" t="s">
        <v>1463</v>
      </c>
      <c r="P4615" t="s">
        <v>329</v>
      </c>
      <c r="Q4615" t="s">
        <v>176</v>
      </c>
      <c r="R4615" t="s">
        <v>414</v>
      </c>
      <c r="S4615" t="s">
        <v>54</v>
      </c>
      <c r="T4615" t="s">
        <v>40</v>
      </c>
      <c r="U4615" t="s">
        <v>880</v>
      </c>
      <c r="V4615" t="s">
        <v>818</v>
      </c>
      <c r="W4615" t="s">
        <v>40</v>
      </c>
      <c r="X4615" t="s">
        <v>39</v>
      </c>
      <c r="Y4615" t="s">
        <v>95</v>
      </c>
      <c r="Z4615" t="s">
        <v>58</v>
      </c>
      <c r="AA4615" t="s">
        <v>135</v>
      </c>
      <c r="AB4615" t="s">
        <v>1014</v>
      </c>
      <c r="AC4615" t="s">
        <v>3065</v>
      </c>
      <c r="AD4615" t="s">
        <v>18977</v>
      </c>
    </row>
    <row r="4616" spans="1:30" x14ac:dyDescent="0.3">
      <c r="A4616" t="s">
        <v>19059</v>
      </c>
      <c r="B4616" t="s">
        <v>19060</v>
      </c>
      <c r="C4616" s="1" t="str">
        <f t="shared" si="771"/>
        <v>21:0512</v>
      </c>
      <c r="D4616" s="1" t="str">
        <f t="shared" si="772"/>
        <v>21:0085</v>
      </c>
      <c r="E4616" t="s">
        <v>19061</v>
      </c>
      <c r="F4616" t="s">
        <v>19062</v>
      </c>
      <c r="H4616">
        <v>56.611653099999998</v>
      </c>
      <c r="I4616">
        <v>-100.2289686</v>
      </c>
      <c r="J4616" s="1" t="str">
        <f t="shared" si="773"/>
        <v>NGR lake sediment grab sample</v>
      </c>
      <c r="K4616" s="1" t="str">
        <f t="shared" si="774"/>
        <v>&lt;177 micron (NGR)</v>
      </c>
      <c r="L4616">
        <v>33</v>
      </c>
      <c r="M4616" t="s">
        <v>238</v>
      </c>
      <c r="N4616">
        <v>659</v>
      </c>
      <c r="O4616" t="s">
        <v>1871</v>
      </c>
      <c r="P4616" t="s">
        <v>255</v>
      </c>
      <c r="Q4616" t="s">
        <v>176</v>
      </c>
      <c r="R4616" t="s">
        <v>255</v>
      </c>
      <c r="S4616" t="s">
        <v>176</v>
      </c>
      <c r="T4616" t="s">
        <v>40</v>
      </c>
      <c r="U4616" t="s">
        <v>1529</v>
      </c>
      <c r="V4616" t="s">
        <v>213</v>
      </c>
      <c r="W4616" t="s">
        <v>40</v>
      </c>
      <c r="X4616" t="s">
        <v>39</v>
      </c>
      <c r="Y4616" t="s">
        <v>95</v>
      </c>
      <c r="Z4616" t="s">
        <v>214</v>
      </c>
      <c r="AA4616" t="s">
        <v>204</v>
      </c>
      <c r="AB4616" t="s">
        <v>6775</v>
      </c>
      <c r="AC4616" t="s">
        <v>1082</v>
      </c>
      <c r="AD4616" t="s">
        <v>9542</v>
      </c>
    </row>
    <row r="4617" spans="1:30" x14ac:dyDescent="0.3">
      <c r="A4617" t="s">
        <v>19063</v>
      </c>
      <c r="B4617" t="s">
        <v>19064</v>
      </c>
      <c r="C4617" s="1" t="str">
        <f t="shared" si="771"/>
        <v>21:0512</v>
      </c>
      <c r="D4617" s="1" t="str">
        <f t="shared" si="772"/>
        <v>21:0085</v>
      </c>
      <c r="E4617" t="s">
        <v>19065</v>
      </c>
      <c r="F4617" t="s">
        <v>19066</v>
      </c>
      <c r="H4617">
        <v>56.588656399999998</v>
      </c>
      <c r="I4617">
        <v>-100.2479087</v>
      </c>
      <c r="J4617" s="1" t="str">
        <f t="shared" si="773"/>
        <v>NGR lake sediment grab sample</v>
      </c>
      <c r="K4617" s="1" t="str">
        <f t="shared" si="774"/>
        <v>&lt;177 micron (NGR)</v>
      </c>
      <c r="L4617">
        <v>33</v>
      </c>
      <c r="M4617" t="s">
        <v>246</v>
      </c>
      <c r="N4617">
        <v>660</v>
      </c>
      <c r="O4617" t="s">
        <v>524</v>
      </c>
      <c r="P4617" t="s">
        <v>571</v>
      </c>
      <c r="Q4617" t="s">
        <v>193</v>
      </c>
      <c r="R4617" t="s">
        <v>270</v>
      </c>
      <c r="S4617" t="s">
        <v>276</v>
      </c>
      <c r="T4617" t="s">
        <v>194</v>
      </c>
      <c r="U4617" t="s">
        <v>12216</v>
      </c>
      <c r="V4617" t="s">
        <v>3674</v>
      </c>
      <c r="W4617" t="s">
        <v>40</v>
      </c>
      <c r="X4617" t="s">
        <v>2202</v>
      </c>
      <c r="Y4617" t="s">
        <v>95</v>
      </c>
      <c r="Z4617" t="s">
        <v>211</v>
      </c>
      <c r="AA4617" t="s">
        <v>204</v>
      </c>
      <c r="AB4617" t="s">
        <v>1411</v>
      </c>
      <c r="AC4617" t="s">
        <v>266</v>
      </c>
      <c r="AD4617" t="s">
        <v>4024</v>
      </c>
    </row>
    <row r="4618" spans="1:30" x14ac:dyDescent="0.3">
      <c r="A4618" t="s">
        <v>19067</v>
      </c>
      <c r="B4618" t="s">
        <v>19068</v>
      </c>
      <c r="C4618" s="1" t="str">
        <f t="shared" si="771"/>
        <v>21:0512</v>
      </c>
      <c r="D4618" s="1" t="str">
        <f t="shared" si="772"/>
        <v>21:0085</v>
      </c>
      <c r="E4618" t="s">
        <v>19069</v>
      </c>
      <c r="F4618" t="s">
        <v>19070</v>
      </c>
      <c r="H4618">
        <v>56.5495223</v>
      </c>
      <c r="I4618">
        <v>-100.2288411</v>
      </c>
      <c r="J4618" s="1" t="str">
        <f t="shared" si="773"/>
        <v>NGR lake sediment grab sample</v>
      </c>
      <c r="K4618" s="1" t="str">
        <f t="shared" si="774"/>
        <v>&lt;177 micron (NGR)</v>
      </c>
      <c r="L4618">
        <v>34</v>
      </c>
      <c r="M4618" t="s">
        <v>34</v>
      </c>
      <c r="N4618">
        <v>661</v>
      </c>
      <c r="O4618" t="s">
        <v>58</v>
      </c>
      <c r="P4618" t="s">
        <v>377</v>
      </c>
      <c r="Q4618" t="s">
        <v>38</v>
      </c>
      <c r="R4618" t="s">
        <v>256</v>
      </c>
      <c r="S4618" t="s">
        <v>131</v>
      </c>
      <c r="T4618" t="s">
        <v>40</v>
      </c>
      <c r="U4618" t="s">
        <v>4242</v>
      </c>
      <c r="V4618" t="s">
        <v>70</v>
      </c>
      <c r="W4618" t="s">
        <v>40</v>
      </c>
      <c r="X4618" t="s">
        <v>43</v>
      </c>
      <c r="Y4618" t="s">
        <v>55</v>
      </c>
      <c r="Z4618" t="s">
        <v>134</v>
      </c>
      <c r="AA4618" t="s">
        <v>134</v>
      </c>
      <c r="AB4618" t="s">
        <v>12307</v>
      </c>
      <c r="AC4618" t="s">
        <v>1343</v>
      </c>
      <c r="AD4618" t="s">
        <v>158</v>
      </c>
    </row>
    <row r="4619" spans="1:30" x14ac:dyDescent="0.3">
      <c r="A4619" t="s">
        <v>19071</v>
      </c>
      <c r="B4619" t="s">
        <v>19072</v>
      </c>
      <c r="C4619" s="1" t="str">
        <f t="shared" si="771"/>
        <v>21:0512</v>
      </c>
      <c r="D4619" s="1" t="str">
        <f t="shared" si="772"/>
        <v>21:0085</v>
      </c>
      <c r="E4619" t="s">
        <v>19073</v>
      </c>
      <c r="F4619" t="s">
        <v>19074</v>
      </c>
      <c r="H4619">
        <v>56.558203300000002</v>
      </c>
      <c r="I4619">
        <v>-100.2628347</v>
      </c>
      <c r="J4619" s="1" t="str">
        <f t="shared" si="773"/>
        <v>NGR lake sediment grab sample</v>
      </c>
      <c r="K4619" s="1" t="str">
        <f t="shared" si="774"/>
        <v>&lt;177 micron (NGR)</v>
      </c>
      <c r="L4619">
        <v>34</v>
      </c>
      <c r="M4619" t="s">
        <v>76</v>
      </c>
      <c r="N4619">
        <v>662</v>
      </c>
      <c r="O4619" t="s">
        <v>423</v>
      </c>
      <c r="P4619" t="s">
        <v>192</v>
      </c>
      <c r="Q4619" t="s">
        <v>55</v>
      </c>
      <c r="R4619" t="s">
        <v>36</v>
      </c>
      <c r="S4619" t="s">
        <v>37</v>
      </c>
      <c r="T4619" t="s">
        <v>40</v>
      </c>
      <c r="U4619" t="s">
        <v>624</v>
      </c>
      <c r="V4619" t="s">
        <v>1027</v>
      </c>
      <c r="W4619" t="s">
        <v>117</v>
      </c>
      <c r="X4619" t="s">
        <v>43</v>
      </c>
      <c r="Y4619" t="s">
        <v>39</v>
      </c>
      <c r="Z4619" t="s">
        <v>67</v>
      </c>
      <c r="AA4619" t="s">
        <v>214</v>
      </c>
      <c r="AB4619" t="s">
        <v>15104</v>
      </c>
      <c r="AC4619" t="s">
        <v>2086</v>
      </c>
      <c r="AD4619" t="s">
        <v>71</v>
      </c>
    </row>
    <row r="4620" spans="1:30" x14ac:dyDescent="0.3">
      <c r="A4620" t="s">
        <v>19075</v>
      </c>
      <c r="B4620" t="s">
        <v>19076</v>
      </c>
      <c r="C4620" s="1" t="str">
        <f t="shared" si="771"/>
        <v>21:0512</v>
      </c>
      <c r="D4620" s="1" t="str">
        <f t="shared" si="772"/>
        <v>21:0085</v>
      </c>
      <c r="E4620" t="s">
        <v>19069</v>
      </c>
      <c r="F4620" t="s">
        <v>19077</v>
      </c>
      <c r="H4620">
        <v>56.5495223</v>
      </c>
      <c r="I4620">
        <v>-100.2288411</v>
      </c>
      <c r="J4620" s="1" t="str">
        <f t="shared" si="773"/>
        <v>NGR lake sediment grab sample</v>
      </c>
      <c r="K4620" s="1" t="str">
        <f t="shared" si="774"/>
        <v>&lt;177 micron (NGR)</v>
      </c>
      <c r="L4620">
        <v>34</v>
      </c>
      <c r="M4620" t="s">
        <v>52</v>
      </c>
      <c r="N4620">
        <v>663</v>
      </c>
      <c r="O4620" t="s">
        <v>143</v>
      </c>
      <c r="P4620" t="s">
        <v>377</v>
      </c>
      <c r="Q4620" t="s">
        <v>68</v>
      </c>
      <c r="R4620" t="s">
        <v>256</v>
      </c>
      <c r="S4620" t="s">
        <v>38</v>
      </c>
      <c r="T4620" t="s">
        <v>40</v>
      </c>
      <c r="U4620" t="s">
        <v>122</v>
      </c>
      <c r="V4620" t="s">
        <v>60</v>
      </c>
      <c r="W4620" t="s">
        <v>40</v>
      </c>
      <c r="X4620" t="s">
        <v>179</v>
      </c>
      <c r="Y4620" t="s">
        <v>39</v>
      </c>
      <c r="Z4620" t="s">
        <v>35</v>
      </c>
      <c r="AA4620" t="s">
        <v>204</v>
      </c>
      <c r="AB4620" t="s">
        <v>16974</v>
      </c>
      <c r="AC4620" t="s">
        <v>371</v>
      </c>
      <c r="AD4620" t="s">
        <v>1448</v>
      </c>
    </row>
    <row r="4621" spans="1:30" x14ac:dyDescent="0.3">
      <c r="A4621" t="s">
        <v>19078</v>
      </c>
      <c r="B4621" t="s">
        <v>19079</v>
      </c>
      <c r="C4621" s="1" t="str">
        <f t="shared" si="771"/>
        <v>21:0512</v>
      </c>
      <c r="D4621" s="1" t="str">
        <f t="shared" si="772"/>
        <v>21:0085</v>
      </c>
      <c r="E4621" t="s">
        <v>19069</v>
      </c>
      <c r="F4621" t="s">
        <v>19080</v>
      </c>
      <c r="H4621">
        <v>56.5495223</v>
      </c>
      <c r="I4621">
        <v>-100.2288411</v>
      </c>
      <c r="J4621" s="1" t="str">
        <f t="shared" si="773"/>
        <v>NGR lake sediment grab sample</v>
      </c>
      <c r="K4621" s="1" t="str">
        <f t="shared" si="774"/>
        <v>&lt;177 micron (NGR)</v>
      </c>
      <c r="L4621">
        <v>34</v>
      </c>
      <c r="M4621" t="s">
        <v>65</v>
      </c>
      <c r="N4621">
        <v>664</v>
      </c>
      <c r="O4621" t="s">
        <v>1520</v>
      </c>
      <c r="P4621" t="s">
        <v>192</v>
      </c>
      <c r="Q4621" t="s">
        <v>136</v>
      </c>
      <c r="R4621" t="s">
        <v>232</v>
      </c>
      <c r="S4621" t="s">
        <v>131</v>
      </c>
      <c r="T4621" t="s">
        <v>40</v>
      </c>
      <c r="U4621" t="s">
        <v>4242</v>
      </c>
      <c r="V4621" t="s">
        <v>1598</v>
      </c>
      <c r="W4621" t="s">
        <v>194</v>
      </c>
      <c r="X4621" t="s">
        <v>179</v>
      </c>
      <c r="Y4621" t="s">
        <v>55</v>
      </c>
      <c r="Z4621" t="s">
        <v>35</v>
      </c>
      <c r="AA4621" t="s">
        <v>134</v>
      </c>
      <c r="AB4621" t="s">
        <v>16974</v>
      </c>
      <c r="AC4621" t="s">
        <v>371</v>
      </c>
      <c r="AD4621" t="s">
        <v>137</v>
      </c>
    </row>
    <row r="4622" spans="1:30" x14ac:dyDescent="0.3">
      <c r="A4622" t="s">
        <v>19081</v>
      </c>
      <c r="B4622" t="s">
        <v>19082</v>
      </c>
      <c r="C4622" s="1" t="str">
        <f t="shared" si="771"/>
        <v>21:0512</v>
      </c>
      <c r="D4622" s="1" t="str">
        <f t="shared" si="772"/>
        <v>21:0085</v>
      </c>
      <c r="E4622" t="s">
        <v>19083</v>
      </c>
      <c r="F4622" t="s">
        <v>19084</v>
      </c>
      <c r="H4622">
        <v>56.5366742</v>
      </c>
      <c r="I4622">
        <v>-100.23709220000001</v>
      </c>
      <c r="J4622" s="1" t="str">
        <f t="shared" si="773"/>
        <v>NGR lake sediment grab sample</v>
      </c>
      <c r="K4622" s="1" t="str">
        <f t="shared" si="774"/>
        <v>&lt;177 micron (NGR)</v>
      </c>
      <c r="L4622">
        <v>34</v>
      </c>
      <c r="M4622" t="s">
        <v>91</v>
      </c>
      <c r="N4622">
        <v>665</v>
      </c>
      <c r="O4622" t="s">
        <v>3002</v>
      </c>
      <c r="P4622" t="s">
        <v>192</v>
      </c>
      <c r="Q4622" t="s">
        <v>92</v>
      </c>
      <c r="R4622" t="s">
        <v>108</v>
      </c>
      <c r="S4622" t="s">
        <v>119</v>
      </c>
      <c r="T4622" t="s">
        <v>40</v>
      </c>
      <c r="U4622" t="s">
        <v>1571</v>
      </c>
      <c r="V4622" t="s">
        <v>3537</v>
      </c>
      <c r="W4622" t="s">
        <v>40</v>
      </c>
      <c r="X4622" t="s">
        <v>70</v>
      </c>
      <c r="Y4622" t="s">
        <v>95</v>
      </c>
      <c r="Z4622" t="s">
        <v>337</v>
      </c>
      <c r="AA4622" t="s">
        <v>135</v>
      </c>
      <c r="AB4622" t="s">
        <v>164</v>
      </c>
      <c r="AC4622" t="s">
        <v>68</v>
      </c>
      <c r="AD4622" t="s">
        <v>7465</v>
      </c>
    </row>
    <row r="4623" spans="1:30" x14ac:dyDescent="0.3">
      <c r="A4623" t="s">
        <v>19085</v>
      </c>
      <c r="B4623" t="s">
        <v>19086</v>
      </c>
      <c r="C4623" s="1" t="str">
        <f t="shared" si="771"/>
        <v>21:0512</v>
      </c>
      <c r="D4623" s="1" t="str">
        <f t="shared" si="772"/>
        <v>21:0085</v>
      </c>
      <c r="E4623" t="s">
        <v>19087</v>
      </c>
      <c r="F4623" t="s">
        <v>19088</v>
      </c>
      <c r="H4623">
        <v>56.5367204</v>
      </c>
      <c r="I4623">
        <v>-100.2020995</v>
      </c>
      <c r="J4623" s="1" t="str">
        <f t="shared" si="773"/>
        <v>NGR lake sediment grab sample</v>
      </c>
      <c r="K4623" s="1" t="str">
        <f t="shared" si="774"/>
        <v>&lt;177 micron (NGR)</v>
      </c>
      <c r="L4623">
        <v>34</v>
      </c>
      <c r="M4623" t="s">
        <v>102</v>
      </c>
      <c r="N4623">
        <v>666</v>
      </c>
      <c r="O4623" t="s">
        <v>823</v>
      </c>
      <c r="P4623" t="s">
        <v>134</v>
      </c>
      <c r="Q4623" t="s">
        <v>153</v>
      </c>
      <c r="R4623" t="s">
        <v>53</v>
      </c>
      <c r="S4623" t="s">
        <v>202</v>
      </c>
      <c r="T4623" t="s">
        <v>40</v>
      </c>
      <c r="U4623" t="s">
        <v>605</v>
      </c>
      <c r="V4623" t="s">
        <v>884</v>
      </c>
      <c r="W4623" t="s">
        <v>40</v>
      </c>
      <c r="X4623" t="s">
        <v>179</v>
      </c>
      <c r="Y4623" t="s">
        <v>95</v>
      </c>
      <c r="Z4623" t="s">
        <v>337</v>
      </c>
      <c r="AA4623" t="s">
        <v>214</v>
      </c>
      <c r="AB4623" t="s">
        <v>104</v>
      </c>
      <c r="AC4623" t="s">
        <v>1343</v>
      </c>
      <c r="AD4623" t="s">
        <v>2646</v>
      </c>
    </row>
    <row r="4624" spans="1:30" x14ac:dyDescent="0.3">
      <c r="A4624" t="s">
        <v>19089</v>
      </c>
      <c r="B4624" t="s">
        <v>19090</v>
      </c>
      <c r="C4624" s="1" t="str">
        <f t="shared" si="771"/>
        <v>21:0512</v>
      </c>
      <c r="D4624" s="1" t="str">
        <f t="shared" si="772"/>
        <v>21:0085</v>
      </c>
      <c r="E4624" t="s">
        <v>19091</v>
      </c>
      <c r="F4624" t="s">
        <v>19092</v>
      </c>
      <c r="H4624">
        <v>56.569108800000002</v>
      </c>
      <c r="I4624">
        <v>-100.20381020000001</v>
      </c>
      <c r="J4624" s="1" t="str">
        <f t="shared" si="773"/>
        <v>NGR lake sediment grab sample</v>
      </c>
      <c r="K4624" s="1" t="str">
        <f t="shared" si="774"/>
        <v>&lt;177 micron (NGR)</v>
      </c>
      <c r="L4624">
        <v>34</v>
      </c>
      <c r="M4624" t="s">
        <v>113</v>
      </c>
      <c r="N4624">
        <v>667</v>
      </c>
      <c r="O4624" t="s">
        <v>304</v>
      </c>
      <c r="P4624" t="s">
        <v>145</v>
      </c>
      <c r="Q4624" t="s">
        <v>68</v>
      </c>
      <c r="R4624" t="s">
        <v>232</v>
      </c>
      <c r="S4624" t="s">
        <v>38</v>
      </c>
      <c r="T4624" t="s">
        <v>40</v>
      </c>
      <c r="U4624" t="s">
        <v>5288</v>
      </c>
      <c r="V4624" t="s">
        <v>47</v>
      </c>
      <c r="W4624" t="s">
        <v>40</v>
      </c>
      <c r="X4624" t="s">
        <v>43</v>
      </c>
      <c r="Y4624" t="s">
        <v>95</v>
      </c>
      <c r="Z4624" t="s">
        <v>204</v>
      </c>
      <c r="AA4624" t="s">
        <v>214</v>
      </c>
      <c r="AB4624" t="s">
        <v>186</v>
      </c>
      <c r="AC4624" t="s">
        <v>15409</v>
      </c>
      <c r="AD4624" t="s">
        <v>308</v>
      </c>
    </row>
    <row r="4625" spans="1:30" x14ac:dyDescent="0.3">
      <c r="A4625" t="s">
        <v>19093</v>
      </c>
      <c r="B4625" t="s">
        <v>19094</v>
      </c>
      <c r="C4625" s="1" t="str">
        <f t="shared" si="771"/>
        <v>21:0512</v>
      </c>
      <c r="D4625" s="1" t="str">
        <f t="shared" si="772"/>
        <v>21:0085</v>
      </c>
      <c r="E4625" t="s">
        <v>19095</v>
      </c>
      <c r="F4625" t="s">
        <v>19096</v>
      </c>
      <c r="H4625">
        <v>56.5842405</v>
      </c>
      <c r="I4625">
        <v>-100.1950757</v>
      </c>
      <c r="J4625" s="1" t="str">
        <f t="shared" si="773"/>
        <v>NGR lake sediment grab sample</v>
      </c>
      <c r="K4625" s="1" t="str">
        <f t="shared" si="774"/>
        <v>&lt;177 micron (NGR)</v>
      </c>
      <c r="L4625">
        <v>34</v>
      </c>
      <c r="M4625" t="s">
        <v>127</v>
      </c>
      <c r="N4625">
        <v>668</v>
      </c>
      <c r="O4625" t="s">
        <v>257</v>
      </c>
      <c r="P4625" t="s">
        <v>164</v>
      </c>
      <c r="Q4625" t="s">
        <v>68</v>
      </c>
      <c r="R4625" t="s">
        <v>276</v>
      </c>
      <c r="S4625" t="s">
        <v>153</v>
      </c>
      <c r="T4625" t="s">
        <v>40</v>
      </c>
      <c r="U4625" t="s">
        <v>1448</v>
      </c>
      <c r="V4625" t="s">
        <v>167</v>
      </c>
      <c r="W4625" t="s">
        <v>194</v>
      </c>
      <c r="X4625" t="s">
        <v>179</v>
      </c>
      <c r="Y4625" t="s">
        <v>95</v>
      </c>
      <c r="Z4625" t="s">
        <v>204</v>
      </c>
      <c r="AA4625" t="s">
        <v>204</v>
      </c>
      <c r="AB4625" t="s">
        <v>1788</v>
      </c>
      <c r="AC4625" t="s">
        <v>10408</v>
      </c>
      <c r="AD4625" t="s">
        <v>2717</v>
      </c>
    </row>
    <row r="4626" spans="1:30" hidden="1" x14ac:dyDescent="0.3">
      <c r="A4626" t="s">
        <v>19097</v>
      </c>
      <c r="B4626" t="s">
        <v>19098</v>
      </c>
      <c r="C4626" s="1" t="str">
        <f t="shared" si="771"/>
        <v>21:0512</v>
      </c>
      <c r="D4626" s="1" t="str">
        <f>HYPERLINK("http://geochem.nrcan.gc.ca/cdogs/content/svy/svy_e.htm", "")</f>
        <v/>
      </c>
      <c r="G4626" s="1" t="str">
        <f>HYPERLINK("http://geochem.nrcan.gc.ca/cdogs/content/cr_/cr_00056_e.htm", "56")</f>
        <v>56</v>
      </c>
      <c r="J4626" t="s">
        <v>161</v>
      </c>
      <c r="K4626" t="s">
        <v>162</v>
      </c>
      <c r="L4626">
        <v>34</v>
      </c>
      <c r="M4626" t="s">
        <v>163</v>
      </c>
      <c r="N4626">
        <v>669</v>
      </c>
      <c r="O4626" t="s">
        <v>409</v>
      </c>
      <c r="P4626" t="s">
        <v>152</v>
      </c>
      <c r="Q4626" t="s">
        <v>165</v>
      </c>
      <c r="R4626" t="s">
        <v>135</v>
      </c>
      <c r="S4626" t="s">
        <v>185</v>
      </c>
      <c r="T4626" t="s">
        <v>194</v>
      </c>
      <c r="U4626" t="s">
        <v>1609</v>
      </c>
      <c r="V4626" t="s">
        <v>2195</v>
      </c>
      <c r="W4626" t="s">
        <v>233</v>
      </c>
      <c r="X4626" t="s">
        <v>2164</v>
      </c>
      <c r="Y4626" t="s">
        <v>68</v>
      </c>
      <c r="Z4626" t="s">
        <v>58</v>
      </c>
      <c r="AA4626" t="s">
        <v>107</v>
      </c>
      <c r="AB4626" t="s">
        <v>968</v>
      </c>
      <c r="AC4626" t="s">
        <v>276</v>
      </c>
      <c r="AD4626" t="s">
        <v>880</v>
      </c>
    </row>
    <row r="4627" spans="1:30" x14ac:dyDescent="0.3">
      <c r="A4627" t="s">
        <v>19099</v>
      </c>
      <c r="B4627" t="s">
        <v>19100</v>
      </c>
      <c r="C4627" s="1" t="str">
        <f t="shared" si="771"/>
        <v>21:0512</v>
      </c>
      <c r="D4627" s="1" t="str">
        <f t="shared" ref="D4627:D4645" si="775">HYPERLINK("http://geochem.nrcan.gc.ca/cdogs/content/svy/svy210085_e.htm", "21:0085")</f>
        <v>21:0085</v>
      </c>
      <c r="E4627" t="s">
        <v>19101</v>
      </c>
      <c r="F4627" t="s">
        <v>19102</v>
      </c>
      <c r="H4627">
        <v>56.583002800000003</v>
      </c>
      <c r="I4627">
        <v>-100.15861599999999</v>
      </c>
      <c r="J4627" s="1" t="str">
        <f t="shared" ref="J4627:J4645" si="776">HYPERLINK("http://geochem.nrcan.gc.ca/cdogs/content/kwd/kwd020027_e.htm", "NGR lake sediment grab sample")</f>
        <v>NGR lake sediment grab sample</v>
      </c>
      <c r="K4627" s="1" t="str">
        <f t="shared" ref="K4627:K4645" si="777">HYPERLINK("http://geochem.nrcan.gc.ca/cdogs/content/kwd/kwd080006_e.htm", "&lt;177 micron (NGR)")</f>
        <v>&lt;177 micron (NGR)</v>
      </c>
      <c r="L4627">
        <v>34</v>
      </c>
      <c r="M4627" t="s">
        <v>142</v>
      </c>
      <c r="N4627">
        <v>670</v>
      </c>
      <c r="O4627" t="s">
        <v>154</v>
      </c>
      <c r="P4627" t="s">
        <v>104</v>
      </c>
      <c r="Q4627" t="s">
        <v>153</v>
      </c>
      <c r="R4627" t="s">
        <v>329</v>
      </c>
      <c r="S4627" t="s">
        <v>119</v>
      </c>
      <c r="T4627" t="s">
        <v>40</v>
      </c>
      <c r="U4627" t="s">
        <v>3701</v>
      </c>
      <c r="V4627" t="s">
        <v>55</v>
      </c>
      <c r="W4627" t="s">
        <v>40</v>
      </c>
      <c r="X4627" t="s">
        <v>70</v>
      </c>
      <c r="Y4627" t="s">
        <v>95</v>
      </c>
      <c r="Z4627" t="s">
        <v>337</v>
      </c>
      <c r="AA4627" t="s">
        <v>58</v>
      </c>
      <c r="AB4627" t="s">
        <v>2065</v>
      </c>
      <c r="AC4627" t="s">
        <v>15898</v>
      </c>
      <c r="AD4627" t="s">
        <v>880</v>
      </c>
    </row>
    <row r="4628" spans="1:30" x14ac:dyDescent="0.3">
      <c r="A4628" t="s">
        <v>19103</v>
      </c>
      <c r="B4628" t="s">
        <v>19104</v>
      </c>
      <c r="C4628" s="1" t="str">
        <f t="shared" si="771"/>
        <v>21:0512</v>
      </c>
      <c r="D4628" s="1" t="str">
        <f t="shared" si="775"/>
        <v>21:0085</v>
      </c>
      <c r="E4628" t="s">
        <v>19105</v>
      </c>
      <c r="F4628" t="s">
        <v>19106</v>
      </c>
      <c r="H4628">
        <v>56.556817500000001</v>
      </c>
      <c r="I4628">
        <v>-100.1467684</v>
      </c>
      <c r="J4628" s="1" t="str">
        <f t="shared" si="776"/>
        <v>NGR lake sediment grab sample</v>
      </c>
      <c r="K4628" s="1" t="str">
        <f t="shared" si="777"/>
        <v>&lt;177 micron (NGR)</v>
      </c>
      <c r="L4628">
        <v>34</v>
      </c>
      <c r="M4628" t="s">
        <v>150</v>
      </c>
      <c r="N4628">
        <v>671</v>
      </c>
      <c r="O4628" t="s">
        <v>56</v>
      </c>
      <c r="P4628" t="s">
        <v>265</v>
      </c>
      <c r="Q4628" t="s">
        <v>92</v>
      </c>
      <c r="R4628" t="s">
        <v>571</v>
      </c>
      <c r="S4628" t="s">
        <v>79</v>
      </c>
      <c r="T4628" t="s">
        <v>40</v>
      </c>
      <c r="U4628" t="s">
        <v>5288</v>
      </c>
      <c r="V4628" t="s">
        <v>85</v>
      </c>
      <c r="W4628" t="s">
        <v>40</v>
      </c>
      <c r="X4628" t="s">
        <v>70</v>
      </c>
      <c r="Y4628" t="s">
        <v>95</v>
      </c>
      <c r="Z4628" t="s">
        <v>337</v>
      </c>
      <c r="AA4628" t="s">
        <v>214</v>
      </c>
      <c r="AB4628" t="s">
        <v>1076</v>
      </c>
      <c r="AC4628" t="s">
        <v>3966</v>
      </c>
      <c r="AD4628" t="s">
        <v>4750</v>
      </c>
    </row>
    <row r="4629" spans="1:30" x14ac:dyDescent="0.3">
      <c r="A4629" t="s">
        <v>19107</v>
      </c>
      <c r="B4629" t="s">
        <v>19108</v>
      </c>
      <c r="C4629" s="1" t="str">
        <f t="shared" si="771"/>
        <v>21:0512</v>
      </c>
      <c r="D4629" s="1" t="str">
        <f t="shared" si="775"/>
        <v>21:0085</v>
      </c>
      <c r="E4629" t="s">
        <v>19109</v>
      </c>
      <c r="F4629" t="s">
        <v>19110</v>
      </c>
      <c r="H4629">
        <v>56.535195700000003</v>
      </c>
      <c r="I4629">
        <v>-100.1426676</v>
      </c>
      <c r="J4629" s="1" t="str">
        <f t="shared" si="776"/>
        <v>NGR lake sediment grab sample</v>
      </c>
      <c r="K4629" s="1" t="str">
        <f t="shared" si="777"/>
        <v>&lt;177 micron (NGR)</v>
      </c>
      <c r="L4629">
        <v>34</v>
      </c>
      <c r="M4629" t="s">
        <v>175</v>
      </c>
      <c r="N4629">
        <v>672</v>
      </c>
      <c r="O4629" t="s">
        <v>3002</v>
      </c>
      <c r="P4629" t="s">
        <v>53</v>
      </c>
      <c r="Q4629" t="s">
        <v>202</v>
      </c>
      <c r="R4629" t="s">
        <v>255</v>
      </c>
      <c r="S4629" t="s">
        <v>176</v>
      </c>
      <c r="T4629" t="s">
        <v>40</v>
      </c>
      <c r="U4629" t="s">
        <v>6247</v>
      </c>
      <c r="V4629" t="s">
        <v>818</v>
      </c>
      <c r="W4629" t="s">
        <v>40</v>
      </c>
      <c r="X4629" t="s">
        <v>70</v>
      </c>
      <c r="Y4629" t="s">
        <v>95</v>
      </c>
      <c r="Z4629" t="s">
        <v>423</v>
      </c>
      <c r="AA4629" t="s">
        <v>214</v>
      </c>
      <c r="AB4629" t="s">
        <v>54</v>
      </c>
      <c r="AC4629" t="s">
        <v>830</v>
      </c>
      <c r="AD4629" t="s">
        <v>13114</v>
      </c>
    </row>
    <row r="4630" spans="1:30" x14ac:dyDescent="0.3">
      <c r="A4630" t="s">
        <v>19111</v>
      </c>
      <c r="B4630" t="s">
        <v>19112</v>
      </c>
      <c r="C4630" s="1" t="str">
        <f t="shared" si="771"/>
        <v>21:0512</v>
      </c>
      <c r="D4630" s="1" t="str">
        <f t="shared" si="775"/>
        <v>21:0085</v>
      </c>
      <c r="E4630" t="s">
        <v>19113</v>
      </c>
      <c r="F4630" t="s">
        <v>19114</v>
      </c>
      <c r="H4630">
        <v>56.561964099999997</v>
      </c>
      <c r="I4630">
        <v>-100.1031359</v>
      </c>
      <c r="J4630" s="1" t="str">
        <f t="shared" si="776"/>
        <v>NGR lake sediment grab sample</v>
      </c>
      <c r="K4630" s="1" t="str">
        <f t="shared" si="777"/>
        <v>&lt;177 micron (NGR)</v>
      </c>
      <c r="L4630">
        <v>34</v>
      </c>
      <c r="M4630" t="s">
        <v>184</v>
      </c>
      <c r="N4630">
        <v>673</v>
      </c>
      <c r="O4630" t="s">
        <v>1556</v>
      </c>
      <c r="P4630" t="s">
        <v>35</v>
      </c>
      <c r="Q4630" t="s">
        <v>119</v>
      </c>
      <c r="R4630" t="s">
        <v>414</v>
      </c>
      <c r="S4630" t="s">
        <v>130</v>
      </c>
      <c r="T4630" t="s">
        <v>40</v>
      </c>
      <c r="U4630" t="s">
        <v>1114</v>
      </c>
      <c r="V4630" t="s">
        <v>2195</v>
      </c>
      <c r="W4630" t="s">
        <v>40</v>
      </c>
      <c r="X4630" t="s">
        <v>740</v>
      </c>
      <c r="Y4630" t="s">
        <v>95</v>
      </c>
      <c r="Z4630" t="s">
        <v>58</v>
      </c>
      <c r="AA4630" t="s">
        <v>135</v>
      </c>
      <c r="AB4630" t="s">
        <v>2873</v>
      </c>
      <c r="AC4630" t="s">
        <v>4003</v>
      </c>
      <c r="AD4630" t="s">
        <v>11617</v>
      </c>
    </row>
    <row r="4631" spans="1:30" x14ac:dyDescent="0.3">
      <c r="A4631" t="s">
        <v>19115</v>
      </c>
      <c r="B4631" t="s">
        <v>19116</v>
      </c>
      <c r="C4631" s="1" t="str">
        <f t="shared" si="771"/>
        <v>21:0512</v>
      </c>
      <c r="D4631" s="1" t="str">
        <f t="shared" si="775"/>
        <v>21:0085</v>
      </c>
      <c r="E4631" t="s">
        <v>19117</v>
      </c>
      <c r="F4631" t="s">
        <v>19118</v>
      </c>
      <c r="H4631">
        <v>56.557152199999997</v>
      </c>
      <c r="I4631">
        <v>-100.0802343</v>
      </c>
      <c r="J4631" s="1" t="str">
        <f t="shared" si="776"/>
        <v>NGR lake sediment grab sample</v>
      </c>
      <c r="K4631" s="1" t="str">
        <f t="shared" si="777"/>
        <v>&lt;177 micron (NGR)</v>
      </c>
      <c r="L4631">
        <v>34</v>
      </c>
      <c r="M4631" t="s">
        <v>191</v>
      </c>
      <c r="N4631">
        <v>674</v>
      </c>
      <c r="O4631" t="s">
        <v>1463</v>
      </c>
      <c r="P4631" t="s">
        <v>571</v>
      </c>
      <c r="Q4631" t="s">
        <v>202</v>
      </c>
      <c r="R4631" t="s">
        <v>135</v>
      </c>
      <c r="S4631" t="s">
        <v>193</v>
      </c>
      <c r="T4631" t="s">
        <v>40</v>
      </c>
      <c r="U4631" t="s">
        <v>19119</v>
      </c>
      <c r="V4631" t="s">
        <v>121</v>
      </c>
      <c r="W4631" t="s">
        <v>40</v>
      </c>
      <c r="X4631" t="s">
        <v>70</v>
      </c>
      <c r="Y4631" t="s">
        <v>95</v>
      </c>
      <c r="Z4631" t="s">
        <v>423</v>
      </c>
      <c r="AA4631" t="s">
        <v>58</v>
      </c>
      <c r="AB4631" t="s">
        <v>621</v>
      </c>
      <c r="AC4631" t="s">
        <v>1043</v>
      </c>
      <c r="AD4631" t="s">
        <v>15538</v>
      </c>
    </row>
    <row r="4632" spans="1:30" x14ac:dyDescent="0.3">
      <c r="A4632" t="s">
        <v>19120</v>
      </c>
      <c r="B4632" t="s">
        <v>19121</v>
      </c>
      <c r="C4632" s="1" t="str">
        <f t="shared" si="771"/>
        <v>21:0512</v>
      </c>
      <c r="D4632" s="1" t="str">
        <f t="shared" si="775"/>
        <v>21:0085</v>
      </c>
      <c r="E4632" t="s">
        <v>19122</v>
      </c>
      <c r="F4632" t="s">
        <v>19123</v>
      </c>
      <c r="H4632">
        <v>56.534609199999998</v>
      </c>
      <c r="I4632">
        <v>-100.08165769999999</v>
      </c>
      <c r="J4632" s="1" t="str">
        <f t="shared" si="776"/>
        <v>NGR lake sediment grab sample</v>
      </c>
      <c r="K4632" s="1" t="str">
        <f t="shared" si="777"/>
        <v>&lt;177 micron (NGR)</v>
      </c>
      <c r="L4632">
        <v>34</v>
      </c>
      <c r="M4632" t="s">
        <v>201</v>
      </c>
      <c r="N4632">
        <v>675</v>
      </c>
      <c r="O4632" t="s">
        <v>528</v>
      </c>
      <c r="P4632" t="s">
        <v>78</v>
      </c>
      <c r="Q4632" t="s">
        <v>119</v>
      </c>
      <c r="R4632" t="s">
        <v>255</v>
      </c>
      <c r="S4632" t="s">
        <v>193</v>
      </c>
      <c r="T4632" t="s">
        <v>40</v>
      </c>
      <c r="U4632" t="s">
        <v>8676</v>
      </c>
      <c r="V4632" t="s">
        <v>121</v>
      </c>
      <c r="W4632" t="s">
        <v>40</v>
      </c>
      <c r="X4632" t="s">
        <v>39</v>
      </c>
      <c r="Y4632" t="s">
        <v>95</v>
      </c>
      <c r="Z4632" t="s">
        <v>423</v>
      </c>
      <c r="AA4632" t="s">
        <v>135</v>
      </c>
      <c r="AB4632" t="s">
        <v>202</v>
      </c>
      <c r="AC4632" t="s">
        <v>5459</v>
      </c>
      <c r="AD4632" t="s">
        <v>9542</v>
      </c>
    </row>
    <row r="4633" spans="1:30" x14ac:dyDescent="0.3">
      <c r="A4633" t="s">
        <v>19124</v>
      </c>
      <c r="B4633" t="s">
        <v>19125</v>
      </c>
      <c r="C4633" s="1" t="str">
        <f t="shared" si="771"/>
        <v>21:0512</v>
      </c>
      <c r="D4633" s="1" t="str">
        <f t="shared" si="775"/>
        <v>21:0085</v>
      </c>
      <c r="E4633" t="s">
        <v>19126</v>
      </c>
      <c r="F4633" t="s">
        <v>19127</v>
      </c>
      <c r="H4633">
        <v>56.508344999999998</v>
      </c>
      <c r="I4633">
        <v>-100.0196353</v>
      </c>
      <c r="J4633" s="1" t="str">
        <f t="shared" si="776"/>
        <v>NGR lake sediment grab sample</v>
      </c>
      <c r="K4633" s="1" t="str">
        <f t="shared" si="777"/>
        <v>&lt;177 micron (NGR)</v>
      </c>
      <c r="L4633">
        <v>34</v>
      </c>
      <c r="M4633" t="s">
        <v>210</v>
      </c>
      <c r="N4633">
        <v>676</v>
      </c>
      <c r="O4633" t="s">
        <v>69</v>
      </c>
      <c r="P4633" t="s">
        <v>256</v>
      </c>
      <c r="Q4633" t="s">
        <v>131</v>
      </c>
      <c r="R4633" t="s">
        <v>247</v>
      </c>
      <c r="S4633" t="s">
        <v>79</v>
      </c>
      <c r="T4633" t="s">
        <v>40</v>
      </c>
      <c r="U4633" t="s">
        <v>783</v>
      </c>
      <c r="V4633" t="s">
        <v>1054</v>
      </c>
      <c r="W4633" t="s">
        <v>40</v>
      </c>
      <c r="X4633" t="s">
        <v>70</v>
      </c>
      <c r="Y4633" t="s">
        <v>95</v>
      </c>
      <c r="Z4633" t="s">
        <v>135</v>
      </c>
      <c r="AA4633" t="s">
        <v>204</v>
      </c>
      <c r="AB4633" t="s">
        <v>1043</v>
      </c>
      <c r="AC4633" t="s">
        <v>2271</v>
      </c>
      <c r="AD4633" t="s">
        <v>15375</v>
      </c>
    </row>
    <row r="4634" spans="1:30" x14ac:dyDescent="0.3">
      <c r="A4634" t="s">
        <v>19128</v>
      </c>
      <c r="B4634" t="s">
        <v>19129</v>
      </c>
      <c r="C4634" s="1" t="str">
        <f t="shared" si="771"/>
        <v>21:0512</v>
      </c>
      <c r="D4634" s="1" t="str">
        <f t="shared" si="775"/>
        <v>21:0085</v>
      </c>
      <c r="E4634" t="s">
        <v>19130</v>
      </c>
      <c r="F4634" t="s">
        <v>19131</v>
      </c>
      <c r="H4634">
        <v>56.518137199999998</v>
      </c>
      <c r="I4634">
        <v>-100.0708515</v>
      </c>
      <c r="J4634" s="1" t="str">
        <f t="shared" si="776"/>
        <v>NGR lake sediment grab sample</v>
      </c>
      <c r="K4634" s="1" t="str">
        <f t="shared" si="777"/>
        <v>&lt;177 micron (NGR)</v>
      </c>
      <c r="L4634">
        <v>34</v>
      </c>
      <c r="M4634" t="s">
        <v>221</v>
      </c>
      <c r="N4634">
        <v>677</v>
      </c>
      <c r="O4634" t="s">
        <v>3419</v>
      </c>
      <c r="P4634" t="s">
        <v>477</v>
      </c>
      <c r="Q4634" t="s">
        <v>202</v>
      </c>
      <c r="R4634" t="s">
        <v>135</v>
      </c>
      <c r="S4634" t="s">
        <v>54</v>
      </c>
      <c r="T4634" t="s">
        <v>40</v>
      </c>
      <c r="U4634" t="s">
        <v>19132</v>
      </c>
      <c r="V4634" t="s">
        <v>590</v>
      </c>
      <c r="W4634" t="s">
        <v>40</v>
      </c>
      <c r="X4634" t="s">
        <v>39</v>
      </c>
      <c r="Y4634" t="s">
        <v>95</v>
      </c>
      <c r="Z4634" t="s">
        <v>58</v>
      </c>
      <c r="AA4634" t="s">
        <v>204</v>
      </c>
      <c r="AB4634" t="s">
        <v>3589</v>
      </c>
      <c r="AC4634" t="s">
        <v>1043</v>
      </c>
      <c r="AD4634" t="s">
        <v>7742</v>
      </c>
    </row>
    <row r="4635" spans="1:30" x14ac:dyDescent="0.3">
      <c r="A4635" t="s">
        <v>19133</v>
      </c>
      <c r="B4635" t="s">
        <v>19134</v>
      </c>
      <c r="C4635" s="1" t="str">
        <f t="shared" si="771"/>
        <v>21:0512</v>
      </c>
      <c r="D4635" s="1" t="str">
        <f t="shared" si="775"/>
        <v>21:0085</v>
      </c>
      <c r="E4635" t="s">
        <v>19135</v>
      </c>
      <c r="F4635" t="s">
        <v>19136</v>
      </c>
      <c r="H4635">
        <v>56.516073499999997</v>
      </c>
      <c r="I4635">
        <v>-100.11352050000001</v>
      </c>
      <c r="J4635" s="1" t="str">
        <f t="shared" si="776"/>
        <v>NGR lake sediment grab sample</v>
      </c>
      <c r="K4635" s="1" t="str">
        <f t="shared" si="777"/>
        <v>&lt;177 micron (NGR)</v>
      </c>
      <c r="L4635">
        <v>34</v>
      </c>
      <c r="M4635" t="s">
        <v>230</v>
      </c>
      <c r="N4635">
        <v>678</v>
      </c>
      <c r="O4635" t="s">
        <v>428</v>
      </c>
      <c r="P4635" t="s">
        <v>78</v>
      </c>
      <c r="Q4635" t="s">
        <v>202</v>
      </c>
      <c r="R4635" t="s">
        <v>576</v>
      </c>
      <c r="S4635" t="s">
        <v>176</v>
      </c>
      <c r="T4635" t="s">
        <v>40</v>
      </c>
      <c r="U4635" t="s">
        <v>3536</v>
      </c>
      <c r="V4635" t="s">
        <v>339</v>
      </c>
      <c r="W4635" t="s">
        <v>40</v>
      </c>
      <c r="X4635" t="s">
        <v>70</v>
      </c>
      <c r="Y4635" t="s">
        <v>95</v>
      </c>
      <c r="Z4635" t="s">
        <v>423</v>
      </c>
      <c r="AA4635" t="s">
        <v>204</v>
      </c>
      <c r="AB4635" t="s">
        <v>1927</v>
      </c>
      <c r="AC4635" t="s">
        <v>2662</v>
      </c>
      <c r="AD4635" t="s">
        <v>17464</v>
      </c>
    </row>
    <row r="4636" spans="1:30" x14ac:dyDescent="0.3">
      <c r="A4636" t="s">
        <v>19137</v>
      </c>
      <c r="B4636" t="s">
        <v>19138</v>
      </c>
      <c r="C4636" s="1" t="str">
        <f t="shared" si="771"/>
        <v>21:0512</v>
      </c>
      <c r="D4636" s="1" t="str">
        <f t="shared" si="775"/>
        <v>21:0085</v>
      </c>
      <c r="E4636" t="s">
        <v>19139</v>
      </c>
      <c r="F4636" t="s">
        <v>19140</v>
      </c>
      <c r="H4636">
        <v>56.504276699999998</v>
      </c>
      <c r="I4636">
        <v>-100.1472615</v>
      </c>
      <c r="J4636" s="1" t="str">
        <f t="shared" si="776"/>
        <v>NGR lake sediment grab sample</v>
      </c>
      <c r="K4636" s="1" t="str">
        <f t="shared" si="777"/>
        <v>&lt;177 micron (NGR)</v>
      </c>
      <c r="L4636">
        <v>34</v>
      </c>
      <c r="M4636" t="s">
        <v>238</v>
      </c>
      <c r="N4636">
        <v>679</v>
      </c>
      <c r="O4636" t="s">
        <v>5778</v>
      </c>
      <c r="P4636" t="s">
        <v>35</v>
      </c>
      <c r="Q4636" t="s">
        <v>79</v>
      </c>
      <c r="R4636" t="s">
        <v>103</v>
      </c>
      <c r="S4636" t="s">
        <v>202</v>
      </c>
      <c r="T4636" t="s">
        <v>40</v>
      </c>
      <c r="U4636" t="s">
        <v>1168</v>
      </c>
      <c r="V4636" t="s">
        <v>55</v>
      </c>
      <c r="W4636" t="s">
        <v>40</v>
      </c>
      <c r="X4636" t="s">
        <v>70</v>
      </c>
      <c r="Y4636" t="s">
        <v>95</v>
      </c>
      <c r="Z4636" t="s">
        <v>337</v>
      </c>
      <c r="AA4636" t="s">
        <v>135</v>
      </c>
      <c r="AB4636" t="s">
        <v>285</v>
      </c>
      <c r="AC4636" t="s">
        <v>371</v>
      </c>
      <c r="AD4636" t="s">
        <v>2990</v>
      </c>
    </row>
    <row r="4637" spans="1:30" x14ac:dyDescent="0.3">
      <c r="A4637" t="s">
        <v>19141</v>
      </c>
      <c r="B4637" t="s">
        <v>19142</v>
      </c>
      <c r="C4637" s="1" t="str">
        <f t="shared" si="771"/>
        <v>21:0512</v>
      </c>
      <c r="D4637" s="1" t="str">
        <f t="shared" si="775"/>
        <v>21:0085</v>
      </c>
      <c r="E4637" t="s">
        <v>19143</v>
      </c>
      <c r="F4637" t="s">
        <v>19144</v>
      </c>
      <c r="H4637">
        <v>56.514045899999999</v>
      </c>
      <c r="I4637">
        <v>-100.2019992</v>
      </c>
      <c r="J4637" s="1" t="str">
        <f t="shared" si="776"/>
        <v>NGR lake sediment grab sample</v>
      </c>
      <c r="K4637" s="1" t="str">
        <f t="shared" si="777"/>
        <v>&lt;177 micron (NGR)</v>
      </c>
      <c r="L4637">
        <v>34</v>
      </c>
      <c r="M4637" t="s">
        <v>246</v>
      </c>
      <c r="N4637">
        <v>680</v>
      </c>
      <c r="O4637" t="s">
        <v>241</v>
      </c>
      <c r="P4637" t="s">
        <v>108</v>
      </c>
      <c r="Q4637" t="s">
        <v>119</v>
      </c>
      <c r="R4637" t="s">
        <v>128</v>
      </c>
      <c r="S4637" t="s">
        <v>36</v>
      </c>
      <c r="T4637" t="s">
        <v>40</v>
      </c>
      <c r="U4637" t="s">
        <v>19145</v>
      </c>
      <c r="V4637" t="s">
        <v>3461</v>
      </c>
      <c r="W4637" t="s">
        <v>40</v>
      </c>
      <c r="X4637" t="s">
        <v>55</v>
      </c>
      <c r="Y4637" t="s">
        <v>95</v>
      </c>
      <c r="Z4637" t="s">
        <v>258</v>
      </c>
      <c r="AA4637" t="s">
        <v>204</v>
      </c>
      <c r="AB4637" t="s">
        <v>614</v>
      </c>
      <c r="AC4637" t="s">
        <v>1547</v>
      </c>
      <c r="AD4637" t="s">
        <v>1577</v>
      </c>
    </row>
    <row r="4638" spans="1:30" x14ac:dyDescent="0.3">
      <c r="A4638" t="s">
        <v>19146</v>
      </c>
      <c r="B4638" t="s">
        <v>19147</v>
      </c>
      <c r="C4638" s="1" t="str">
        <f t="shared" si="771"/>
        <v>21:0512</v>
      </c>
      <c r="D4638" s="1" t="str">
        <f t="shared" si="775"/>
        <v>21:0085</v>
      </c>
      <c r="E4638" t="s">
        <v>19148</v>
      </c>
      <c r="F4638" t="s">
        <v>19149</v>
      </c>
      <c r="H4638">
        <v>56.657071999999999</v>
      </c>
      <c r="I4638">
        <v>-100.3773937</v>
      </c>
      <c r="J4638" s="1" t="str">
        <f t="shared" si="776"/>
        <v>NGR lake sediment grab sample</v>
      </c>
      <c r="K4638" s="1" t="str">
        <f t="shared" si="777"/>
        <v>&lt;177 micron (NGR)</v>
      </c>
      <c r="L4638">
        <v>35</v>
      </c>
      <c r="M4638" t="s">
        <v>18122</v>
      </c>
      <c r="N4638">
        <v>681</v>
      </c>
      <c r="O4638" t="s">
        <v>546</v>
      </c>
      <c r="P4638" t="s">
        <v>134</v>
      </c>
      <c r="Q4638" t="s">
        <v>202</v>
      </c>
      <c r="R4638" t="s">
        <v>571</v>
      </c>
      <c r="S4638" t="s">
        <v>176</v>
      </c>
      <c r="T4638" t="s">
        <v>40</v>
      </c>
      <c r="U4638" t="s">
        <v>1384</v>
      </c>
      <c r="V4638" t="s">
        <v>565</v>
      </c>
      <c r="W4638" t="s">
        <v>40</v>
      </c>
      <c r="X4638" t="s">
        <v>70</v>
      </c>
      <c r="Y4638" t="s">
        <v>95</v>
      </c>
      <c r="Z4638" t="s">
        <v>214</v>
      </c>
      <c r="AA4638" t="s">
        <v>135</v>
      </c>
      <c r="AB4638" t="s">
        <v>636</v>
      </c>
      <c r="AC4638" t="s">
        <v>1572</v>
      </c>
      <c r="AD4638" t="s">
        <v>880</v>
      </c>
    </row>
    <row r="4639" spans="1:30" x14ac:dyDescent="0.3">
      <c r="A4639" t="s">
        <v>19150</v>
      </c>
      <c r="B4639" t="s">
        <v>19151</v>
      </c>
      <c r="C4639" s="1" t="str">
        <f t="shared" si="771"/>
        <v>21:0512</v>
      </c>
      <c r="D4639" s="1" t="str">
        <f t="shared" si="775"/>
        <v>21:0085</v>
      </c>
      <c r="E4639" t="s">
        <v>19152</v>
      </c>
      <c r="F4639" t="s">
        <v>19153</v>
      </c>
      <c r="H4639">
        <v>56.522210200000004</v>
      </c>
      <c r="I4639">
        <v>-100.23432889999999</v>
      </c>
      <c r="J4639" s="1" t="str">
        <f t="shared" si="776"/>
        <v>NGR lake sediment grab sample</v>
      </c>
      <c r="K4639" s="1" t="str">
        <f t="shared" si="777"/>
        <v>&lt;177 micron (NGR)</v>
      </c>
      <c r="L4639">
        <v>35</v>
      </c>
      <c r="M4639" t="s">
        <v>76</v>
      </c>
      <c r="N4639">
        <v>682</v>
      </c>
      <c r="O4639" t="s">
        <v>1134</v>
      </c>
      <c r="P4639" t="s">
        <v>247</v>
      </c>
      <c r="Q4639" t="s">
        <v>153</v>
      </c>
      <c r="R4639" t="s">
        <v>265</v>
      </c>
      <c r="S4639" t="s">
        <v>202</v>
      </c>
      <c r="T4639" t="s">
        <v>40</v>
      </c>
      <c r="U4639" t="s">
        <v>1036</v>
      </c>
      <c r="V4639" t="s">
        <v>689</v>
      </c>
      <c r="W4639" t="s">
        <v>40</v>
      </c>
      <c r="X4639" t="s">
        <v>39</v>
      </c>
      <c r="Y4639" t="s">
        <v>95</v>
      </c>
      <c r="Z4639" t="s">
        <v>337</v>
      </c>
      <c r="AA4639" t="s">
        <v>135</v>
      </c>
      <c r="AB4639" t="s">
        <v>559</v>
      </c>
      <c r="AC4639" t="s">
        <v>157</v>
      </c>
      <c r="AD4639" t="s">
        <v>2797</v>
      </c>
    </row>
    <row r="4640" spans="1:30" x14ac:dyDescent="0.3">
      <c r="A4640" t="s">
        <v>19154</v>
      </c>
      <c r="B4640" t="s">
        <v>19155</v>
      </c>
      <c r="C4640" s="1" t="str">
        <f t="shared" si="771"/>
        <v>21:0512</v>
      </c>
      <c r="D4640" s="1" t="str">
        <f t="shared" si="775"/>
        <v>21:0085</v>
      </c>
      <c r="E4640" t="s">
        <v>19156</v>
      </c>
      <c r="F4640" t="s">
        <v>19157</v>
      </c>
      <c r="H4640">
        <v>56.512296300000003</v>
      </c>
      <c r="I4640">
        <v>-100.3172916</v>
      </c>
      <c r="J4640" s="1" t="str">
        <f t="shared" si="776"/>
        <v>NGR lake sediment grab sample</v>
      </c>
      <c r="K4640" s="1" t="str">
        <f t="shared" si="777"/>
        <v>&lt;177 micron (NGR)</v>
      </c>
      <c r="L4640">
        <v>35</v>
      </c>
      <c r="M4640" t="s">
        <v>18136</v>
      </c>
      <c r="N4640">
        <v>683</v>
      </c>
      <c r="O4640" t="s">
        <v>1139</v>
      </c>
      <c r="P4640" t="s">
        <v>134</v>
      </c>
      <c r="Q4640" t="s">
        <v>119</v>
      </c>
      <c r="R4640" t="s">
        <v>108</v>
      </c>
      <c r="S4640" t="s">
        <v>176</v>
      </c>
      <c r="T4640" t="s">
        <v>40</v>
      </c>
      <c r="U4640" t="s">
        <v>4976</v>
      </c>
      <c r="V4640" t="s">
        <v>705</v>
      </c>
      <c r="W4640" t="s">
        <v>40</v>
      </c>
      <c r="X4640" t="s">
        <v>39</v>
      </c>
      <c r="Y4640" t="s">
        <v>95</v>
      </c>
      <c r="Z4640" t="s">
        <v>337</v>
      </c>
      <c r="AA4640" t="s">
        <v>135</v>
      </c>
      <c r="AB4640" t="s">
        <v>1037</v>
      </c>
      <c r="AC4640" t="s">
        <v>5459</v>
      </c>
      <c r="AD4640" t="s">
        <v>2391</v>
      </c>
    </row>
    <row r="4641" spans="1:30" x14ac:dyDescent="0.3">
      <c r="A4641" t="s">
        <v>19158</v>
      </c>
      <c r="B4641" t="s">
        <v>19159</v>
      </c>
      <c r="C4641" s="1" t="str">
        <f t="shared" si="771"/>
        <v>21:0512</v>
      </c>
      <c r="D4641" s="1" t="str">
        <f t="shared" si="775"/>
        <v>21:0085</v>
      </c>
      <c r="E4641" t="s">
        <v>19156</v>
      </c>
      <c r="F4641" t="s">
        <v>19160</v>
      </c>
      <c r="H4641">
        <v>56.512296300000003</v>
      </c>
      <c r="I4641">
        <v>-100.3172916</v>
      </c>
      <c r="J4641" s="1" t="str">
        <f t="shared" si="776"/>
        <v>NGR lake sediment grab sample</v>
      </c>
      <c r="K4641" s="1" t="str">
        <f t="shared" si="777"/>
        <v>&lt;177 micron (NGR)</v>
      </c>
      <c r="L4641">
        <v>35</v>
      </c>
      <c r="M4641" t="s">
        <v>18142</v>
      </c>
      <c r="N4641">
        <v>684</v>
      </c>
      <c r="O4641" t="s">
        <v>524</v>
      </c>
      <c r="P4641" t="s">
        <v>571</v>
      </c>
      <c r="Q4641" t="s">
        <v>193</v>
      </c>
      <c r="R4641" t="s">
        <v>135</v>
      </c>
      <c r="S4641" t="s">
        <v>130</v>
      </c>
      <c r="T4641" t="s">
        <v>194</v>
      </c>
      <c r="U4641" t="s">
        <v>17678</v>
      </c>
      <c r="V4641" t="s">
        <v>1198</v>
      </c>
      <c r="W4641" t="s">
        <v>40</v>
      </c>
      <c r="X4641" t="s">
        <v>39</v>
      </c>
      <c r="Y4641" t="s">
        <v>95</v>
      </c>
      <c r="Z4641" t="s">
        <v>423</v>
      </c>
      <c r="AA4641" t="s">
        <v>58</v>
      </c>
      <c r="AB4641" t="s">
        <v>2125</v>
      </c>
      <c r="AC4641" t="s">
        <v>1043</v>
      </c>
      <c r="AD4641" t="s">
        <v>15538</v>
      </c>
    </row>
    <row r="4642" spans="1:30" x14ac:dyDescent="0.3">
      <c r="A4642" t="s">
        <v>19161</v>
      </c>
      <c r="B4642" t="s">
        <v>19162</v>
      </c>
      <c r="C4642" s="1" t="str">
        <f t="shared" si="771"/>
        <v>21:0512</v>
      </c>
      <c r="D4642" s="1" t="str">
        <f t="shared" si="775"/>
        <v>21:0085</v>
      </c>
      <c r="E4642" t="s">
        <v>19163</v>
      </c>
      <c r="F4642" t="s">
        <v>19164</v>
      </c>
      <c r="H4642">
        <v>56.517249800000002</v>
      </c>
      <c r="I4642">
        <v>-100.3531062</v>
      </c>
      <c r="J4642" s="1" t="str">
        <f t="shared" si="776"/>
        <v>NGR lake sediment grab sample</v>
      </c>
      <c r="K4642" s="1" t="str">
        <f t="shared" si="777"/>
        <v>&lt;177 micron (NGR)</v>
      </c>
      <c r="L4642">
        <v>35</v>
      </c>
      <c r="M4642" t="s">
        <v>91</v>
      </c>
      <c r="N4642">
        <v>685</v>
      </c>
      <c r="O4642" t="s">
        <v>941</v>
      </c>
      <c r="P4642" t="s">
        <v>247</v>
      </c>
      <c r="Q4642" t="s">
        <v>153</v>
      </c>
      <c r="R4642" t="s">
        <v>204</v>
      </c>
      <c r="S4642" t="s">
        <v>202</v>
      </c>
      <c r="T4642" t="s">
        <v>40</v>
      </c>
      <c r="U4642" t="s">
        <v>13766</v>
      </c>
      <c r="V4642" t="s">
        <v>884</v>
      </c>
      <c r="W4642" t="s">
        <v>40</v>
      </c>
      <c r="X4642" t="s">
        <v>70</v>
      </c>
      <c r="Y4642" t="s">
        <v>95</v>
      </c>
      <c r="Z4642" t="s">
        <v>337</v>
      </c>
      <c r="AA4642" t="s">
        <v>214</v>
      </c>
      <c r="AB4642" t="s">
        <v>276</v>
      </c>
      <c r="AC4642" t="s">
        <v>484</v>
      </c>
      <c r="AD4642" t="s">
        <v>2391</v>
      </c>
    </row>
    <row r="4643" spans="1:30" x14ac:dyDescent="0.3">
      <c r="A4643" t="s">
        <v>19165</v>
      </c>
      <c r="B4643" t="s">
        <v>19166</v>
      </c>
      <c r="C4643" s="1" t="str">
        <f t="shared" si="771"/>
        <v>21:0512</v>
      </c>
      <c r="D4643" s="1" t="str">
        <f t="shared" si="775"/>
        <v>21:0085</v>
      </c>
      <c r="E4643" t="s">
        <v>19167</v>
      </c>
      <c r="F4643" t="s">
        <v>19168</v>
      </c>
      <c r="H4643">
        <v>56.546198199999999</v>
      </c>
      <c r="I4643">
        <v>-100.36223870000001</v>
      </c>
      <c r="J4643" s="1" t="str">
        <f t="shared" si="776"/>
        <v>NGR lake sediment grab sample</v>
      </c>
      <c r="K4643" s="1" t="str">
        <f t="shared" si="777"/>
        <v>&lt;177 micron (NGR)</v>
      </c>
      <c r="L4643">
        <v>35</v>
      </c>
      <c r="M4643" t="s">
        <v>102</v>
      </c>
      <c r="N4643">
        <v>686</v>
      </c>
      <c r="O4643" t="s">
        <v>107</v>
      </c>
      <c r="P4643" t="s">
        <v>78</v>
      </c>
      <c r="Q4643" t="s">
        <v>202</v>
      </c>
      <c r="R4643" t="s">
        <v>255</v>
      </c>
      <c r="S4643" t="s">
        <v>176</v>
      </c>
      <c r="T4643" t="s">
        <v>40</v>
      </c>
      <c r="U4643" t="s">
        <v>10283</v>
      </c>
      <c r="V4643" t="s">
        <v>2476</v>
      </c>
      <c r="W4643" t="s">
        <v>40</v>
      </c>
      <c r="X4643" t="s">
        <v>70</v>
      </c>
      <c r="Y4643" t="s">
        <v>95</v>
      </c>
      <c r="Z4643" t="s">
        <v>423</v>
      </c>
      <c r="AA4643" t="s">
        <v>58</v>
      </c>
      <c r="AB4643" t="s">
        <v>1927</v>
      </c>
      <c r="AC4643" t="s">
        <v>2271</v>
      </c>
      <c r="AD4643" t="s">
        <v>13114</v>
      </c>
    </row>
    <row r="4644" spans="1:30" x14ac:dyDescent="0.3">
      <c r="A4644" t="s">
        <v>19169</v>
      </c>
      <c r="B4644" t="s">
        <v>19170</v>
      </c>
      <c r="C4644" s="1" t="str">
        <f t="shared" si="771"/>
        <v>21:0512</v>
      </c>
      <c r="D4644" s="1" t="str">
        <f t="shared" si="775"/>
        <v>21:0085</v>
      </c>
      <c r="E4644" t="s">
        <v>19171</v>
      </c>
      <c r="F4644" t="s">
        <v>19172</v>
      </c>
      <c r="H4644">
        <v>56.5629895</v>
      </c>
      <c r="I4644">
        <v>-100.3239018</v>
      </c>
      <c r="J4644" s="1" t="str">
        <f t="shared" si="776"/>
        <v>NGR lake sediment grab sample</v>
      </c>
      <c r="K4644" s="1" t="str">
        <f t="shared" si="777"/>
        <v>&lt;177 micron (NGR)</v>
      </c>
      <c r="L4644">
        <v>35</v>
      </c>
      <c r="M4644" t="s">
        <v>113</v>
      </c>
      <c r="N4644">
        <v>687</v>
      </c>
      <c r="O4644" t="s">
        <v>4169</v>
      </c>
      <c r="P4644" t="s">
        <v>134</v>
      </c>
      <c r="Q4644" t="s">
        <v>202</v>
      </c>
      <c r="R4644" t="s">
        <v>204</v>
      </c>
      <c r="S4644" t="s">
        <v>119</v>
      </c>
      <c r="T4644" t="s">
        <v>40</v>
      </c>
      <c r="U4644" t="s">
        <v>11360</v>
      </c>
      <c r="V4644" t="s">
        <v>705</v>
      </c>
      <c r="W4644" t="s">
        <v>40</v>
      </c>
      <c r="X4644" t="s">
        <v>70</v>
      </c>
      <c r="Y4644" t="s">
        <v>39</v>
      </c>
      <c r="Z4644" t="s">
        <v>337</v>
      </c>
      <c r="AA4644" t="s">
        <v>135</v>
      </c>
      <c r="AB4644" t="s">
        <v>462</v>
      </c>
      <c r="AC4644" t="s">
        <v>4178</v>
      </c>
      <c r="AD4644" t="s">
        <v>13114</v>
      </c>
    </row>
    <row r="4645" spans="1:30" x14ac:dyDescent="0.3">
      <c r="A4645" t="s">
        <v>19173</v>
      </c>
      <c r="B4645" t="s">
        <v>19174</v>
      </c>
      <c r="C4645" s="1" t="str">
        <f t="shared" si="771"/>
        <v>21:0512</v>
      </c>
      <c r="D4645" s="1" t="str">
        <f t="shared" si="775"/>
        <v>21:0085</v>
      </c>
      <c r="E4645" t="s">
        <v>19175</v>
      </c>
      <c r="F4645" t="s">
        <v>19176</v>
      </c>
      <c r="H4645">
        <v>56.5900824</v>
      </c>
      <c r="I4645">
        <v>-100.3378273</v>
      </c>
      <c r="J4645" s="1" t="str">
        <f t="shared" si="776"/>
        <v>NGR lake sediment grab sample</v>
      </c>
      <c r="K4645" s="1" t="str">
        <f t="shared" si="777"/>
        <v>&lt;177 micron (NGR)</v>
      </c>
      <c r="L4645">
        <v>35</v>
      </c>
      <c r="M4645" t="s">
        <v>127</v>
      </c>
      <c r="N4645">
        <v>688</v>
      </c>
      <c r="O4645" t="s">
        <v>610</v>
      </c>
      <c r="P4645" t="s">
        <v>204</v>
      </c>
      <c r="Q4645" t="s">
        <v>176</v>
      </c>
      <c r="R4645" t="s">
        <v>270</v>
      </c>
      <c r="S4645" t="s">
        <v>185</v>
      </c>
      <c r="T4645" t="s">
        <v>40</v>
      </c>
      <c r="U4645" t="s">
        <v>16656</v>
      </c>
      <c r="V4645" t="s">
        <v>339</v>
      </c>
      <c r="W4645" t="s">
        <v>40</v>
      </c>
      <c r="X4645" t="s">
        <v>70</v>
      </c>
      <c r="Y4645" t="s">
        <v>95</v>
      </c>
      <c r="Z4645" t="s">
        <v>423</v>
      </c>
      <c r="AA4645" t="s">
        <v>44</v>
      </c>
      <c r="AB4645" t="s">
        <v>1090</v>
      </c>
      <c r="AC4645" t="s">
        <v>68</v>
      </c>
      <c r="AD4645" t="s">
        <v>4132</v>
      </c>
    </row>
    <row r="4646" spans="1:30" hidden="1" x14ac:dyDescent="0.3">
      <c r="A4646" t="s">
        <v>19177</v>
      </c>
      <c r="B4646" t="s">
        <v>19178</v>
      </c>
      <c r="C4646" s="1" t="str">
        <f t="shared" si="771"/>
        <v>21:0512</v>
      </c>
      <c r="D4646" s="1" t="str">
        <f>HYPERLINK("http://geochem.nrcan.gc.ca/cdogs/content/svy/svy_e.htm", "")</f>
        <v/>
      </c>
      <c r="G4646" s="1" t="str">
        <f>HYPERLINK("http://geochem.nrcan.gc.ca/cdogs/content/cr_/cr_00055_e.htm", "55")</f>
        <v>55</v>
      </c>
      <c r="J4646" t="s">
        <v>161</v>
      </c>
      <c r="K4646" t="s">
        <v>162</v>
      </c>
      <c r="L4646">
        <v>35</v>
      </c>
      <c r="M4646" t="s">
        <v>163</v>
      </c>
      <c r="N4646">
        <v>689</v>
      </c>
      <c r="O4646" t="s">
        <v>364</v>
      </c>
      <c r="P4646" t="s">
        <v>130</v>
      </c>
      <c r="Q4646" t="s">
        <v>68</v>
      </c>
      <c r="R4646" t="s">
        <v>67</v>
      </c>
      <c r="S4646" t="s">
        <v>136</v>
      </c>
      <c r="T4646" t="s">
        <v>40</v>
      </c>
      <c r="U4646" t="s">
        <v>957</v>
      </c>
      <c r="V4646" t="s">
        <v>47</v>
      </c>
      <c r="W4646" t="s">
        <v>40</v>
      </c>
      <c r="X4646" t="s">
        <v>39</v>
      </c>
      <c r="Y4646" t="s">
        <v>55</v>
      </c>
      <c r="Z4646" t="s">
        <v>134</v>
      </c>
      <c r="AA4646" t="s">
        <v>258</v>
      </c>
      <c r="AB4646" t="s">
        <v>1323</v>
      </c>
      <c r="AC4646" t="s">
        <v>901</v>
      </c>
      <c r="AD4646" t="s">
        <v>1236</v>
      </c>
    </row>
    <row r="4647" spans="1:30" x14ac:dyDescent="0.3">
      <c r="A4647" t="s">
        <v>19179</v>
      </c>
      <c r="B4647" t="s">
        <v>19180</v>
      </c>
      <c r="C4647" s="1" t="str">
        <f t="shared" si="771"/>
        <v>21:0512</v>
      </c>
      <c r="D4647" s="1" t="str">
        <f t="shared" ref="D4647:D4672" si="778">HYPERLINK("http://geochem.nrcan.gc.ca/cdogs/content/svy/svy210085_e.htm", "21:0085")</f>
        <v>21:0085</v>
      </c>
      <c r="E4647" t="s">
        <v>19181</v>
      </c>
      <c r="F4647" t="s">
        <v>19182</v>
      </c>
      <c r="H4647">
        <v>56.605920300000001</v>
      </c>
      <c r="I4647">
        <v>-100.33118690000001</v>
      </c>
      <c r="J4647" s="1" t="str">
        <f t="shared" ref="J4647:J4672" si="779">HYPERLINK("http://geochem.nrcan.gc.ca/cdogs/content/kwd/kwd020027_e.htm", "NGR lake sediment grab sample")</f>
        <v>NGR lake sediment grab sample</v>
      </c>
      <c r="K4647" s="1" t="str">
        <f t="shared" ref="K4647:K4672" si="780">HYPERLINK("http://geochem.nrcan.gc.ca/cdogs/content/kwd/kwd080006_e.htm", "&lt;177 micron (NGR)")</f>
        <v>&lt;177 micron (NGR)</v>
      </c>
      <c r="L4647">
        <v>35</v>
      </c>
      <c r="M4647" t="s">
        <v>142</v>
      </c>
      <c r="N4647">
        <v>690</v>
      </c>
      <c r="O4647" t="s">
        <v>3419</v>
      </c>
      <c r="P4647" t="s">
        <v>192</v>
      </c>
      <c r="Q4647" t="s">
        <v>153</v>
      </c>
      <c r="R4647" t="s">
        <v>263</v>
      </c>
      <c r="S4647" t="s">
        <v>176</v>
      </c>
      <c r="T4647" t="s">
        <v>40</v>
      </c>
      <c r="U4647" t="s">
        <v>7015</v>
      </c>
      <c r="V4647" t="s">
        <v>461</v>
      </c>
      <c r="W4647" t="s">
        <v>40</v>
      </c>
      <c r="X4647" t="s">
        <v>39</v>
      </c>
      <c r="Y4647" t="s">
        <v>95</v>
      </c>
      <c r="Z4647" t="s">
        <v>214</v>
      </c>
      <c r="AA4647" t="s">
        <v>58</v>
      </c>
      <c r="AB4647" t="s">
        <v>67</v>
      </c>
      <c r="AC4647" t="s">
        <v>2271</v>
      </c>
      <c r="AD4647" t="s">
        <v>13114</v>
      </c>
    </row>
    <row r="4648" spans="1:30" x14ac:dyDescent="0.3">
      <c r="A4648" t="s">
        <v>19183</v>
      </c>
      <c r="B4648" t="s">
        <v>19184</v>
      </c>
      <c r="C4648" s="1" t="str">
        <f t="shared" si="771"/>
        <v>21:0512</v>
      </c>
      <c r="D4648" s="1" t="str">
        <f t="shared" si="778"/>
        <v>21:0085</v>
      </c>
      <c r="E4648" t="s">
        <v>19185</v>
      </c>
      <c r="F4648" t="s">
        <v>19186</v>
      </c>
      <c r="H4648">
        <v>56.638081800000002</v>
      </c>
      <c r="I4648">
        <v>-100.333021</v>
      </c>
      <c r="J4648" s="1" t="str">
        <f t="shared" si="779"/>
        <v>NGR lake sediment grab sample</v>
      </c>
      <c r="K4648" s="1" t="str">
        <f t="shared" si="780"/>
        <v>&lt;177 micron (NGR)</v>
      </c>
      <c r="L4648">
        <v>35</v>
      </c>
      <c r="M4648" t="s">
        <v>150</v>
      </c>
      <c r="N4648">
        <v>691</v>
      </c>
      <c r="O4648" t="s">
        <v>2678</v>
      </c>
      <c r="P4648" t="s">
        <v>104</v>
      </c>
      <c r="Q4648" t="s">
        <v>202</v>
      </c>
      <c r="R4648" t="s">
        <v>103</v>
      </c>
      <c r="S4648" t="s">
        <v>176</v>
      </c>
      <c r="T4648" t="s">
        <v>40</v>
      </c>
      <c r="U4648" t="s">
        <v>421</v>
      </c>
      <c r="V4648" t="s">
        <v>812</v>
      </c>
      <c r="W4648" t="s">
        <v>194</v>
      </c>
      <c r="X4648" t="s">
        <v>70</v>
      </c>
      <c r="Y4648" t="s">
        <v>95</v>
      </c>
      <c r="Z4648" t="s">
        <v>214</v>
      </c>
      <c r="AA4648" t="s">
        <v>258</v>
      </c>
      <c r="AB4648" t="s">
        <v>306</v>
      </c>
      <c r="AC4648" t="s">
        <v>157</v>
      </c>
      <c r="AD4648" t="s">
        <v>9814</v>
      </c>
    </row>
    <row r="4649" spans="1:30" x14ac:dyDescent="0.3">
      <c r="A4649" t="s">
        <v>19187</v>
      </c>
      <c r="B4649" t="s">
        <v>19188</v>
      </c>
      <c r="C4649" s="1" t="str">
        <f t="shared" si="771"/>
        <v>21:0512</v>
      </c>
      <c r="D4649" s="1" t="str">
        <f t="shared" si="778"/>
        <v>21:0085</v>
      </c>
      <c r="E4649" t="s">
        <v>19189</v>
      </c>
      <c r="F4649" t="s">
        <v>19190</v>
      </c>
      <c r="H4649">
        <v>56.653457299999999</v>
      </c>
      <c r="I4649">
        <v>-100.317285</v>
      </c>
      <c r="J4649" s="1" t="str">
        <f t="shared" si="779"/>
        <v>NGR lake sediment grab sample</v>
      </c>
      <c r="K4649" s="1" t="str">
        <f t="shared" si="780"/>
        <v>&lt;177 micron (NGR)</v>
      </c>
      <c r="L4649">
        <v>35</v>
      </c>
      <c r="M4649" t="s">
        <v>175</v>
      </c>
      <c r="N4649">
        <v>692</v>
      </c>
      <c r="O4649" t="s">
        <v>107</v>
      </c>
      <c r="P4649" t="s">
        <v>108</v>
      </c>
      <c r="Q4649" t="s">
        <v>176</v>
      </c>
      <c r="R4649" t="s">
        <v>135</v>
      </c>
      <c r="S4649" t="s">
        <v>130</v>
      </c>
      <c r="T4649" t="s">
        <v>40</v>
      </c>
      <c r="U4649" t="s">
        <v>1529</v>
      </c>
      <c r="V4649" t="s">
        <v>293</v>
      </c>
      <c r="W4649" t="s">
        <v>40</v>
      </c>
      <c r="X4649" t="s">
        <v>39</v>
      </c>
      <c r="Y4649" t="s">
        <v>95</v>
      </c>
      <c r="Z4649" t="s">
        <v>211</v>
      </c>
      <c r="AA4649" t="s">
        <v>58</v>
      </c>
      <c r="AB4649" t="s">
        <v>6775</v>
      </c>
      <c r="AC4649" t="s">
        <v>301</v>
      </c>
      <c r="AD4649" t="s">
        <v>13114</v>
      </c>
    </row>
    <row r="4650" spans="1:30" x14ac:dyDescent="0.3">
      <c r="A4650" t="s">
        <v>19191</v>
      </c>
      <c r="B4650" t="s">
        <v>19192</v>
      </c>
      <c r="C4650" s="1" t="str">
        <f t="shared" si="771"/>
        <v>21:0512</v>
      </c>
      <c r="D4650" s="1" t="str">
        <f t="shared" si="778"/>
        <v>21:0085</v>
      </c>
      <c r="E4650" t="s">
        <v>19193</v>
      </c>
      <c r="F4650" t="s">
        <v>19194</v>
      </c>
      <c r="H4650">
        <v>56.679760999999999</v>
      </c>
      <c r="I4650">
        <v>-100.3226595</v>
      </c>
      <c r="J4650" s="1" t="str">
        <f t="shared" si="779"/>
        <v>NGR lake sediment grab sample</v>
      </c>
      <c r="K4650" s="1" t="str">
        <f t="shared" si="780"/>
        <v>&lt;177 micron (NGR)</v>
      </c>
      <c r="L4650">
        <v>35</v>
      </c>
      <c r="M4650" t="s">
        <v>184</v>
      </c>
      <c r="N4650">
        <v>693</v>
      </c>
      <c r="O4650" t="s">
        <v>2944</v>
      </c>
      <c r="P4650" t="s">
        <v>247</v>
      </c>
      <c r="Q4650" t="s">
        <v>153</v>
      </c>
      <c r="R4650" t="s">
        <v>204</v>
      </c>
      <c r="S4650" t="s">
        <v>119</v>
      </c>
      <c r="T4650" t="s">
        <v>40</v>
      </c>
      <c r="U4650" t="s">
        <v>1885</v>
      </c>
      <c r="V4650" t="s">
        <v>213</v>
      </c>
      <c r="W4650" t="s">
        <v>40</v>
      </c>
      <c r="X4650" t="s">
        <v>39</v>
      </c>
      <c r="Y4650" t="s">
        <v>95</v>
      </c>
      <c r="Z4650" t="s">
        <v>214</v>
      </c>
      <c r="AA4650" t="s">
        <v>44</v>
      </c>
      <c r="AB4650" t="s">
        <v>306</v>
      </c>
      <c r="AC4650" t="s">
        <v>1402</v>
      </c>
      <c r="AD4650" t="s">
        <v>13114</v>
      </c>
    </row>
    <row r="4651" spans="1:30" x14ac:dyDescent="0.3">
      <c r="A4651" t="s">
        <v>19195</v>
      </c>
      <c r="B4651" t="s">
        <v>19196</v>
      </c>
      <c r="C4651" s="1" t="str">
        <f t="shared" si="771"/>
        <v>21:0512</v>
      </c>
      <c r="D4651" s="1" t="str">
        <f t="shared" si="778"/>
        <v>21:0085</v>
      </c>
      <c r="E4651" t="s">
        <v>19197</v>
      </c>
      <c r="F4651" t="s">
        <v>19198</v>
      </c>
      <c r="H4651">
        <v>56.698878700000002</v>
      </c>
      <c r="I4651">
        <v>-100.3107553</v>
      </c>
      <c r="J4651" s="1" t="str">
        <f t="shared" si="779"/>
        <v>NGR lake sediment grab sample</v>
      </c>
      <c r="K4651" s="1" t="str">
        <f t="shared" si="780"/>
        <v>&lt;177 micron (NGR)</v>
      </c>
      <c r="L4651">
        <v>35</v>
      </c>
      <c r="M4651" t="s">
        <v>191</v>
      </c>
      <c r="N4651">
        <v>694</v>
      </c>
      <c r="O4651" t="s">
        <v>428</v>
      </c>
      <c r="P4651" t="s">
        <v>276</v>
      </c>
      <c r="Q4651" t="s">
        <v>79</v>
      </c>
      <c r="R4651" t="s">
        <v>103</v>
      </c>
      <c r="S4651" t="s">
        <v>185</v>
      </c>
      <c r="T4651" t="s">
        <v>40</v>
      </c>
      <c r="U4651" t="s">
        <v>137</v>
      </c>
      <c r="V4651" t="s">
        <v>3537</v>
      </c>
      <c r="W4651" t="s">
        <v>40</v>
      </c>
      <c r="X4651" t="s">
        <v>179</v>
      </c>
      <c r="Y4651" t="s">
        <v>95</v>
      </c>
      <c r="Z4651" t="s">
        <v>214</v>
      </c>
      <c r="AA4651" t="s">
        <v>258</v>
      </c>
      <c r="AB4651" t="s">
        <v>848</v>
      </c>
      <c r="AC4651" t="s">
        <v>590</v>
      </c>
      <c r="AD4651" t="s">
        <v>4123</v>
      </c>
    </row>
    <row r="4652" spans="1:30" x14ac:dyDescent="0.3">
      <c r="A4652" t="s">
        <v>19199</v>
      </c>
      <c r="B4652" t="s">
        <v>19200</v>
      </c>
      <c r="C4652" s="1" t="str">
        <f t="shared" si="771"/>
        <v>21:0512</v>
      </c>
      <c r="D4652" s="1" t="str">
        <f t="shared" si="778"/>
        <v>21:0085</v>
      </c>
      <c r="E4652" t="s">
        <v>19201</v>
      </c>
      <c r="F4652" t="s">
        <v>19202</v>
      </c>
      <c r="H4652">
        <v>56.698958599999997</v>
      </c>
      <c r="I4652">
        <v>-100.3525327</v>
      </c>
      <c r="J4652" s="1" t="str">
        <f t="shared" si="779"/>
        <v>NGR lake sediment grab sample</v>
      </c>
      <c r="K4652" s="1" t="str">
        <f t="shared" si="780"/>
        <v>&lt;177 micron (NGR)</v>
      </c>
      <c r="L4652">
        <v>35</v>
      </c>
      <c r="M4652" t="s">
        <v>201</v>
      </c>
      <c r="N4652">
        <v>695</v>
      </c>
      <c r="O4652" t="s">
        <v>1447</v>
      </c>
      <c r="P4652" t="s">
        <v>477</v>
      </c>
      <c r="Q4652" t="s">
        <v>68</v>
      </c>
      <c r="R4652" t="s">
        <v>78</v>
      </c>
      <c r="S4652" t="s">
        <v>185</v>
      </c>
      <c r="T4652" t="s">
        <v>40</v>
      </c>
      <c r="U4652" t="s">
        <v>14542</v>
      </c>
      <c r="V4652" t="s">
        <v>884</v>
      </c>
      <c r="W4652" t="s">
        <v>649</v>
      </c>
      <c r="X4652" t="s">
        <v>179</v>
      </c>
      <c r="Y4652" t="s">
        <v>95</v>
      </c>
      <c r="Z4652" t="s">
        <v>214</v>
      </c>
      <c r="AA4652" t="s">
        <v>45</v>
      </c>
      <c r="AB4652" t="s">
        <v>134</v>
      </c>
      <c r="AC4652" t="s">
        <v>37</v>
      </c>
      <c r="AD4652" t="s">
        <v>4370</v>
      </c>
    </row>
    <row r="4653" spans="1:30" x14ac:dyDescent="0.3">
      <c r="A4653" t="s">
        <v>19203</v>
      </c>
      <c r="B4653" t="s">
        <v>19204</v>
      </c>
      <c r="C4653" s="1" t="str">
        <f t="shared" si="771"/>
        <v>21:0512</v>
      </c>
      <c r="D4653" s="1" t="str">
        <f t="shared" si="778"/>
        <v>21:0085</v>
      </c>
      <c r="E4653" t="s">
        <v>19205</v>
      </c>
      <c r="F4653" t="s">
        <v>19206</v>
      </c>
      <c r="H4653">
        <v>56.680015900000001</v>
      </c>
      <c r="I4653">
        <v>-100.37436270000001</v>
      </c>
      <c r="J4653" s="1" t="str">
        <f t="shared" si="779"/>
        <v>NGR lake sediment grab sample</v>
      </c>
      <c r="K4653" s="1" t="str">
        <f t="shared" si="780"/>
        <v>&lt;177 micron (NGR)</v>
      </c>
      <c r="L4653">
        <v>35</v>
      </c>
      <c r="M4653" t="s">
        <v>210</v>
      </c>
      <c r="N4653">
        <v>696</v>
      </c>
      <c r="O4653" t="s">
        <v>2422</v>
      </c>
      <c r="P4653" t="s">
        <v>164</v>
      </c>
      <c r="Q4653" t="s">
        <v>92</v>
      </c>
      <c r="R4653" t="s">
        <v>204</v>
      </c>
      <c r="S4653" t="s">
        <v>119</v>
      </c>
      <c r="T4653" t="s">
        <v>40</v>
      </c>
      <c r="U4653" t="s">
        <v>811</v>
      </c>
      <c r="V4653" t="s">
        <v>705</v>
      </c>
      <c r="W4653" t="s">
        <v>40</v>
      </c>
      <c r="X4653" t="s">
        <v>70</v>
      </c>
      <c r="Y4653" t="s">
        <v>95</v>
      </c>
      <c r="Z4653" t="s">
        <v>337</v>
      </c>
      <c r="AA4653" t="s">
        <v>44</v>
      </c>
      <c r="AB4653" t="s">
        <v>2065</v>
      </c>
      <c r="AC4653" t="s">
        <v>278</v>
      </c>
      <c r="AD4653" t="s">
        <v>487</v>
      </c>
    </row>
    <row r="4654" spans="1:30" x14ac:dyDescent="0.3">
      <c r="A4654" t="s">
        <v>19207</v>
      </c>
      <c r="B4654" t="s">
        <v>19208</v>
      </c>
      <c r="C4654" s="1" t="str">
        <f t="shared" si="771"/>
        <v>21:0512</v>
      </c>
      <c r="D4654" s="1" t="str">
        <f t="shared" si="778"/>
        <v>21:0085</v>
      </c>
      <c r="E4654" t="s">
        <v>19148</v>
      </c>
      <c r="F4654" t="s">
        <v>19209</v>
      </c>
      <c r="H4654">
        <v>56.657071999999999</v>
      </c>
      <c r="I4654">
        <v>-100.3773937</v>
      </c>
      <c r="J4654" s="1" t="str">
        <f t="shared" si="779"/>
        <v>NGR lake sediment grab sample</v>
      </c>
      <c r="K4654" s="1" t="str">
        <f t="shared" si="780"/>
        <v>&lt;177 micron (NGR)</v>
      </c>
      <c r="L4654">
        <v>35</v>
      </c>
      <c r="M4654" t="s">
        <v>18126</v>
      </c>
      <c r="N4654">
        <v>697</v>
      </c>
      <c r="O4654" t="s">
        <v>2944</v>
      </c>
      <c r="P4654" t="s">
        <v>164</v>
      </c>
      <c r="Q4654" t="s">
        <v>153</v>
      </c>
      <c r="R4654" t="s">
        <v>53</v>
      </c>
      <c r="S4654" t="s">
        <v>176</v>
      </c>
      <c r="T4654" t="s">
        <v>40</v>
      </c>
      <c r="U4654" t="s">
        <v>1529</v>
      </c>
      <c r="V4654" t="s">
        <v>1337</v>
      </c>
      <c r="W4654" t="s">
        <v>40</v>
      </c>
      <c r="X4654" t="s">
        <v>179</v>
      </c>
      <c r="Y4654" t="s">
        <v>39</v>
      </c>
      <c r="Z4654" t="s">
        <v>214</v>
      </c>
      <c r="AA4654" t="s">
        <v>58</v>
      </c>
      <c r="AB4654" t="s">
        <v>192</v>
      </c>
      <c r="AC4654" t="s">
        <v>2278</v>
      </c>
      <c r="AD4654" t="s">
        <v>1070</v>
      </c>
    </row>
    <row r="4655" spans="1:30" x14ac:dyDescent="0.3">
      <c r="A4655" t="s">
        <v>19210</v>
      </c>
      <c r="B4655" t="s">
        <v>19211</v>
      </c>
      <c r="C4655" s="1" t="str">
        <f t="shared" si="771"/>
        <v>21:0512</v>
      </c>
      <c r="D4655" s="1" t="str">
        <f t="shared" si="778"/>
        <v>21:0085</v>
      </c>
      <c r="E4655" t="s">
        <v>19212</v>
      </c>
      <c r="F4655" t="s">
        <v>19213</v>
      </c>
      <c r="H4655">
        <v>56.635930600000002</v>
      </c>
      <c r="I4655">
        <v>-100.35521610000001</v>
      </c>
      <c r="J4655" s="1" t="str">
        <f t="shared" si="779"/>
        <v>NGR lake sediment grab sample</v>
      </c>
      <c r="K4655" s="1" t="str">
        <f t="shared" si="780"/>
        <v>&lt;177 micron (NGR)</v>
      </c>
      <c r="L4655">
        <v>35</v>
      </c>
      <c r="M4655" t="s">
        <v>221</v>
      </c>
      <c r="N4655">
        <v>698</v>
      </c>
      <c r="O4655" t="s">
        <v>1463</v>
      </c>
      <c r="P4655" t="s">
        <v>247</v>
      </c>
      <c r="Q4655" t="s">
        <v>153</v>
      </c>
      <c r="R4655" t="s">
        <v>397</v>
      </c>
      <c r="S4655" t="s">
        <v>193</v>
      </c>
      <c r="T4655" t="s">
        <v>40</v>
      </c>
      <c r="U4655" t="s">
        <v>1452</v>
      </c>
      <c r="V4655" t="s">
        <v>505</v>
      </c>
      <c r="W4655" t="s">
        <v>40</v>
      </c>
      <c r="X4655" t="s">
        <v>70</v>
      </c>
      <c r="Y4655" t="s">
        <v>95</v>
      </c>
      <c r="Z4655" t="s">
        <v>214</v>
      </c>
      <c r="AA4655" t="s">
        <v>58</v>
      </c>
      <c r="AB4655" t="s">
        <v>854</v>
      </c>
      <c r="AC4655" t="s">
        <v>2776</v>
      </c>
      <c r="AD4655" t="s">
        <v>13114</v>
      </c>
    </row>
    <row r="4656" spans="1:30" x14ac:dyDescent="0.3">
      <c r="A4656" t="s">
        <v>19214</v>
      </c>
      <c r="B4656" t="s">
        <v>19215</v>
      </c>
      <c r="C4656" s="1" t="str">
        <f t="shared" si="771"/>
        <v>21:0512</v>
      </c>
      <c r="D4656" s="1" t="str">
        <f t="shared" si="778"/>
        <v>21:0085</v>
      </c>
      <c r="E4656" t="s">
        <v>19216</v>
      </c>
      <c r="F4656" t="s">
        <v>19217</v>
      </c>
      <c r="H4656">
        <v>56.6344706</v>
      </c>
      <c r="I4656">
        <v>-100.4213876</v>
      </c>
      <c r="J4656" s="1" t="str">
        <f t="shared" si="779"/>
        <v>NGR lake sediment grab sample</v>
      </c>
      <c r="K4656" s="1" t="str">
        <f t="shared" si="780"/>
        <v>&lt;177 micron (NGR)</v>
      </c>
      <c r="L4656">
        <v>35</v>
      </c>
      <c r="M4656" t="s">
        <v>230</v>
      </c>
      <c r="N4656">
        <v>699</v>
      </c>
      <c r="O4656" t="s">
        <v>753</v>
      </c>
      <c r="P4656" t="s">
        <v>232</v>
      </c>
      <c r="Q4656" t="s">
        <v>79</v>
      </c>
      <c r="R4656" t="s">
        <v>35</v>
      </c>
      <c r="S4656" t="s">
        <v>119</v>
      </c>
      <c r="T4656" t="s">
        <v>40</v>
      </c>
      <c r="U4656" t="s">
        <v>1477</v>
      </c>
      <c r="V4656" t="s">
        <v>505</v>
      </c>
      <c r="W4656" t="s">
        <v>194</v>
      </c>
      <c r="X4656" t="s">
        <v>39</v>
      </c>
      <c r="Y4656" t="s">
        <v>95</v>
      </c>
      <c r="Z4656" t="s">
        <v>135</v>
      </c>
      <c r="AA4656" t="s">
        <v>58</v>
      </c>
      <c r="AB4656" t="s">
        <v>2747</v>
      </c>
      <c r="AC4656" t="s">
        <v>1578</v>
      </c>
      <c r="AD4656" t="s">
        <v>13114</v>
      </c>
    </row>
    <row r="4657" spans="1:30" x14ac:dyDescent="0.3">
      <c r="A4657" t="s">
        <v>19218</v>
      </c>
      <c r="B4657" t="s">
        <v>19219</v>
      </c>
      <c r="C4657" s="1" t="str">
        <f t="shared" si="771"/>
        <v>21:0512</v>
      </c>
      <c r="D4657" s="1" t="str">
        <f t="shared" si="778"/>
        <v>21:0085</v>
      </c>
      <c r="E4657" t="s">
        <v>19220</v>
      </c>
      <c r="F4657" t="s">
        <v>19221</v>
      </c>
      <c r="H4657">
        <v>56.659345399999999</v>
      </c>
      <c r="I4657">
        <v>-100.3960908</v>
      </c>
      <c r="J4657" s="1" t="str">
        <f t="shared" si="779"/>
        <v>NGR lake sediment grab sample</v>
      </c>
      <c r="K4657" s="1" t="str">
        <f t="shared" si="780"/>
        <v>&lt;177 micron (NGR)</v>
      </c>
      <c r="L4657">
        <v>35</v>
      </c>
      <c r="M4657" t="s">
        <v>238</v>
      </c>
      <c r="N4657">
        <v>700</v>
      </c>
      <c r="O4657" t="s">
        <v>5778</v>
      </c>
      <c r="P4657" t="s">
        <v>192</v>
      </c>
      <c r="Q4657" t="s">
        <v>202</v>
      </c>
      <c r="R4657" t="s">
        <v>108</v>
      </c>
      <c r="S4657" t="s">
        <v>193</v>
      </c>
      <c r="T4657" t="s">
        <v>40</v>
      </c>
      <c r="U4657" t="s">
        <v>934</v>
      </c>
      <c r="V4657" t="s">
        <v>935</v>
      </c>
      <c r="W4657" t="s">
        <v>40</v>
      </c>
      <c r="X4657" t="s">
        <v>39</v>
      </c>
      <c r="Y4657" t="s">
        <v>39</v>
      </c>
      <c r="Z4657" t="s">
        <v>214</v>
      </c>
      <c r="AA4657" t="s">
        <v>214</v>
      </c>
      <c r="AB4657" t="s">
        <v>168</v>
      </c>
      <c r="AC4657" t="s">
        <v>2278</v>
      </c>
      <c r="AD4657" t="s">
        <v>13114</v>
      </c>
    </row>
    <row r="4658" spans="1:30" x14ac:dyDescent="0.3">
      <c r="A4658" t="s">
        <v>19222</v>
      </c>
      <c r="B4658" t="s">
        <v>19223</v>
      </c>
      <c r="C4658" s="1" t="str">
        <f t="shared" si="771"/>
        <v>21:0512</v>
      </c>
      <c r="D4658" s="1" t="str">
        <f t="shared" si="778"/>
        <v>21:0085</v>
      </c>
      <c r="E4658" t="s">
        <v>19224</v>
      </c>
      <c r="F4658" t="s">
        <v>19225</v>
      </c>
      <c r="H4658">
        <v>56.6983745</v>
      </c>
      <c r="I4658">
        <v>-100.42180329999999</v>
      </c>
      <c r="J4658" s="1" t="str">
        <f t="shared" si="779"/>
        <v>NGR lake sediment grab sample</v>
      </c>
      <c r="K4658" s="1" t="str">
        <f t="shared" si="780"/>
        <v>&lt;177 micron (NGR)</v>
      </c>
      <c r="L4658">
        <v>36</v>
      </c>
      <c r="M4658" t="s">
        <v>34</v>
      </c>
      <c r="N4658">
        <v>701</v>
      </c>
      <c r="O4658" t="s">
        <v>1665</v>
      </c>
      <c r="P4658" t="s">
        <v>169</v>
      </c>
      <c r="Q4658" t="s">
        <v>131</v>
      </c>
      <c r="R4658" t="s">
        <v>477</v>
      </c>
      <c r="S4658" t="s">
        <v>202</v>
      </c>
      <c r="T4658" t="s">
        <v>40</v>
      </c>
      <c r="U4658" t="s">
        <v>9338</v>
      </c>
      <c r="V4658" t="s">
        <v>596</v>
      </c>
      <c r="W4658" t="s">
        <v>40</v>
      </c>
      <c r="X4658" t="s">
        <v>39</v>
      </c>
      <c r="Y4658" t="s">
        <v>39</v>
      </c>
      <c r="Z4658" t="s">
        <v>263</v>
      </c>
      <c r="AA4658" t="s">
        <v>58</v>
      </c>
      <c r="AB4658" t="s">
        <v>205</v>
      </c>
      <c r="AC4658" t="s">
        <v>278</v>
      </c>
      <c r="AD4658" t="s">
        <v>2391</v>
      </c>
    </row>
    <row r="4659" spans="1:30" x14ac:dyDescent="0.3">
      <c r="A4659" t="s">
        <v>19226</v>
      </c>
      <c r="B4659" t="s">
        <v>19227</v>
      </c>
      <c r="C4659" s="1" t="str">
        <f t="shared" si="771"/>
        <v>21:0512</v>
      </c>
      <c r="D4659" s="1" t="str">
        <f t="shared" si="778"/>
        <v>21:0085</v>
      </c>
      <c r="E4659" t="s">
        <v>19228</v>
      </c>
      <c r="F4659" t="s">
        <v>19229</v>
      </c>
      <c r="H4659">
        <v>56.671968700000001</v>
      </c>
      <c r="I4659">
        <v>-100.4169897</v>
      </c>
      <c r="J4659" s="1" t="str">
        <f t="shared" si="779"/>
        <v>NGR lake sediment grab sample</v>
      </c>
      <c r="K4659" s="1" t="str">
        <f t="shared" si="780"/>
        <v>&lt;177 micron (NGR)</v>
      </c>
      <c r="L4659">
        <v>36</v>
      </c>
      <c r="M4659" t="s">
        <v>76</v>
      </c>
      <c r="N4659">
        <v>702</v>
      </c>
      <c r="O4659" t="s">
        <v>291</v>
      </c>
      <c r="P4659" t="s">
        <v>256</v>
      </c>
      <c r="Q4659" t="s">
        <v>153</v>
      </c>
      <c r="R4659" t="s">
        <v>265</v>
      </c>
      <c r="S4659" t="s">
        <v>176</v>
      </c>
      <c r="T4659" t="s">
        <v>40</v>
      </c>
      <c r="U4659" t="s">
        <v>460</v>
      </c>
      <c r="V4659" t="s">
        <v>322</v>
      </c>
      <c r="W4659" t="s">
        <v>40</v>
      </c>
      <c r="X4659" t="s">
        <v>39</v>
      </c>
      <c r="Y4659" t="s">
        <v>39</v>
      </c>
      <c r="Z4659" t="s">
        <v>337</v>
      </c>
      <c r="AA4659" t="s">
        <v>58</v>
      </c>
      <c r="AB4659" t="s">
        <v>1250</v>
      </c>
      <c r="AC4659" t="s">
        <v>590</v>
      </c>
      <c r="AD4659" t="s">
        <v>1313</v>
      </c>
    </row>
    <row r="4660" spans="1:30" x14ac:dyDescent="0.3">
      <c r="A4660" t="s">
        <v>19230</v>
      </c>
      <c r="B4660" t="s">
        <v>19231</v>
      </c>
      <c r="C4660" s="1" t="str">
        <f t="shared" si="771"/>
        <v>21:0512</v>
      </c>
      <c r="D4660" s="1" t="str">
        <f t="shared" si="778"/>
        <v>21:0085</v>
      </c>
      <c r="E4660" t="s">
        <v>19224</v>
      </c>
      <c r="F4660" t="s">
        <v>19232</v>
      </c>
      <c r="H4660">
        <v>56.6983745</v>
      </c>
      <c r="I4660">
        <v>-100.42180329999999</v>
      </c>
      <c r="J4660" s="1" t="str">
        <f t="shared" si="779"/>
        <v>NGR lake sediment grab sample</v>
      </c>
      <c r="K4660" s="1" t="str">
        <f t="shared" si="780"/>
        <v>&lt;177 micron (NGR)</v>
      </c>
      <c r="L4660">
        <v>36</v>
      </c>
      <c r="M4660" t="s">
        <v>65</v>
      </c>
      <c r="N4660">
        <v>703</v>
      </c>
      <c r="O4660" t="s">
        <v>753</v>
      </c>
      <c r="P4660" t="s">
        <v>256</v>
      </c>
      <c r="Q4660" t="s">
        <v>153</v>
      </c>
      <c r="R4660" t="s">
        <v>477</v>
      </c>
      <c r="S4660" t="s">
        <v>202</v>
      </c>
      <c r="T4660" t="s">
        <v>40</v>
      </c>
      <c r="U4660" t="s">
        <v>13956</v>
      </c>
      <c r="V4660" t="s">
        <v>505</v>
      </c>
      <c r="W4660" t="s">
        <v>40</v>
      </c>
      <c r="X4660" t="s">
        <v>70</v>
      </c>
      <c r="Y4660" t="s">
        <v>39</v>
      </c>
      <c r="Z4660" t="s">
        <v>135</v>
      </c>
      <c r="AA4660" t="s">
        <v>258</v>
      </c>
      <c r="AB4660" t="s">
        <v>437</v>
      </c>
      <c r="AC4660" t="s">
        <v>631</v>
      </c>
      <c r="AD4660" t="s">
        <v>1070</v>
      </c>
    </row>
    <row r="4661" spans="1:30" x14ac:dyDescent="0.3">
      <c r="A4661" t="s">
        <v>19233</v>
      </c>
      <c r="B4661" t="s">
        <v>19234</v>
      </c>
      <c r="C4661" s="1" t="str">
        <f t="shared" si="771"/>
        <v>21:0512</v>
      </c>
      <c r="D4661" s="1" t="str">
        <f t="shared" si="778"/>
        <v>21:0085</v>
      </c>
      <c r="E4661" t="s">
        <v>19224</v>
      </c>
      <c r="F4661" t="s">
        <v>19235</v>
      </c>
      <c r="H4661">
        <v>56.6983745</v>
      </c>
      <c r="I4661">
        <v>-100.42180329999999</v>
      </c>
      <c r="J4661" s="1" t="str">
        <f t="shared" si="779"/>
        <v>NGR lake sediment grab sample</v>
      </c>
      <c r="K4661" s="1" t="str">
        <f t="shared" si="780"/>
        <v>&lt;177 micron (NGR)</v>
      </c>
      <c r="L4661">
        <v>36</v>
      </c>
      <c r="M4661" t="s">
        <v>52</v>
      </c>
      <c r="N4661">
        <v>704</v>
      </c>
      <c r="O4661" t="s">
        <v>1665</v>
      </c>
      <c r="P4661" t="s">
        <v>145</v>
      </c>
      <c r="Q4661" t="s">
        <v>131</v>
      </c>
      <c r="R4661" t="s">
        <v>78</v>
      </c>
      <c r="S4661" t="s">
        <v>202</v>
      </c>
      <c r="T4661" t="s">
        <v>40</v>
      </c>
      <c r="U4661" t="s">
        <v>1901</v>
      </c>
      <c r="V4661" t="s">
        <v>1103</v>
      </c>
      <c r="W4661" t="s">
        <v>40</v>
      </c>
      <c r="X4661" t="s">
        <v>39</v>
      </c>
      <c r="Y4661" t="s">
        <v>39</v>
      </c>
      <c r="Z4661" t="s">
        <v>263</v>
      </c>
      <c r="AA4661" t="s">
        <v>58</v>
      </c>
      <c r="AB4661" t="s">
        <v>2003</v>
      </c>
      <c r="AC4661" t="s">
        <v>278</v>
      </c>
      <c r="AD4661" t="s">
        <v>880</v>
      </c>
    </row>
    <row r="4662" spans="1:30" x14ac:dyDescent="0.3">
      <c r="A4662" t="s">
        <v>19236</v>
      </c>
      <c r="B4662" t="s">
        <v>19237</v>
      </c>
      <c r="C4662" s="1" t="str">
        <f t="shared" ref="C4662:C4725" si="781">HYPERLINK("http://geochem.nrcan.gc.ca/cdogs/content/bdl/bdl210512_e.htm", "21:0512")</f>
        <v>21:0512</v>
      </c>
      <c r="D4662" s="1" t="str">
        <f t="shared" si="778"/>
        <v>21:0085</v>
      </c>
      <c r="E4662" t="s">
        <v>19238</v>
      </c>
      <c r="F4662" t="s">
        <v>19239</v>
      </c>
      <c r="H4662">
        <v>56.6753967</v>
      </c>
      <c r="I4662">
        <v>-100.473394</v>
      </c>
      <c r="J4662" s="1" t="str">
        <f t="shared" si="779"/>
        <v>NGR lake sediment grab sample</v>
      </c>
      <c r="K4662" s="1" t="str">
        <f t="shared" si="780"/>
        <v>&lt;177 micron (NGR)</v>
      </c>
      <c r="L4662">
        <v>36</v>
      </c>
      <c r="M4662" t="s">
        <v>91</v>
      </c>
      <c r="N4662">
        <v>705</v>
      </c>
      <c r="O4662" t="s">
        <v>258</v>
      </c>
      <c r="P4662" t="s">
        <v>193</v>
      </c>
      <c r="Q4662" t="s">
        <v>68</v>
      </c>
      <c r="R4662" t="s">
        <v>67</v>
      </c>
      <c r="S4662" t="s">
        <v>131</v>
      </c>
      <c r="T4662" t="s">
        <v>40</v>
      </c>
      <c r="U4662" t="s">
        <v>878</v>
      </c>
      <c r="V4662" t="s">
        <v>57</v>
      </c>
      <c r="W4662" t="s">
        <v>194</v>
      </c>
      <c r="X4662" t="s">
        <v>39</v>
      </c>
      <c r="Y4662" t="s">
        <v>95</v>
      </c>
      <c r="Z4662" t="s">
        <v>134</v>
      </c>
      <c r="AA4662" t="s">
        <v>214</v>
      </c>
      <c r="AB4662" t="s">
        <v>1702</v>
      </c>
      <c r="AC4662" t="s">
        <v>85</v>
      </c>
      <c r="AD4662" t="s">
        <v>1529</v>
      </c>
    </row>
    <row r="4663" spans="1:30" x14ac:dyDescent="0.3">
      <c r="A4663" t="s">
        <v>19240</v>
      </c>
      <c r="B4663" t="s">
        <v>19241</v>
      </c>
      <c r="C4663" s="1" t="str">
        <f t="shared" si="781"/>
        <v>21:0512</v>
      </c>
      <c r="D4663" s="1" t="str">
        <f t="shared" si="778"/>
        <v>21:0085</v>
      </c>
      <c r="E4663" t="s">
        <v>19242</v>
      </c>
      <c r="F4663" t="s">
        <v>19243</v>
      </c>
      <c r="H4663">
        <v>56.689414399999997</v>
      </c>
      <c r="I4663">
        <v>-100.49150969999999</v>
      </c>
      <c r="J4663" s="1" t="str">
        <f t="shared" si="779"/>
        <v>NGR lake sediment grab sample</v>
      </c>
      <c r="K4663" s="1" t="str">
        <f t="shared" si="780"/>
        <v>&lt;177 micron (NGR)</v>
      </c>
      <c r="L4663">
        <v>36</v>
      </c>
      <c r="M4663" t="s">
        <v>102</v>
      </c>
      <c r="N4663">
        <v>706</v>
      </c>
      <c r="O4663" t="s">
        <v>613</v>
      </c>
      <c r="P4663" t="s">
        <v>165</v>
      </c>
      <c r="Q4663" t="s">
        <v>38</v>
      </c>
      <c r="R4663" t="s">
        <v>134</v>
      </c>
      <c r="S4663" t="s">
        <v>153</v>
      </c>
      <c r="T4663" t="s">
        <v>40</v>
      </c>
      <c r="U4663" t="s">
        <v>4745</v>
      </c>
      <c r="V4663" t="s">
        <v>322</v>
      </c>
      <c r="W4663" t="s">
        <v>40</v>
      </c>
      <c r="X4663" t="s">
        <v>39</v>
      </c>
      <c r="Y4663" t="s">
        <v>95</v>
      </c>
      <c r="Z4663" t="s">
        <v>35</v>
      </c>
      <c r="AA4663" t="s">
        <v>258</v>
      </c>
      <c r="AB4663" t="s">
        <v>414</v>
      </c>
      <c r="AC4663" t="s">
        <v>818</v>
      </c>
      <c r="AD4663" t="s">
        <v>1384</v>
      </c>
    </row>
    <row r="4664" spans="1:30" x14ac:dyDescent="0.3">
      <c r="A4664" t="s">
        <v>19244</v>
      </c>
      <c r="B4664" t="s">
        <v>19245</v>
      </c>
      <c r="C4664" s="1" t="str">
        <f t="shared" si="781"/>
        <v>21:0512</v>
      </c>
      <c r="D4664" s="1" t="str">
        <f t="shared" si="778"/>
        <v>21:0085</v>
      </c>
      <c r="E4664" t="s">
        <v>19246</v>
      </c>
      <c r="F4664" t="s">
        <v>19247</v>
      </c>
      <c r="H4664">
        <v>56.701078199999998</v>
      </c>
      <c r="I4664">
        <v>-100.4823186</v>
      </c>
      <c r="J4664" s="1" t="str">
        <f t="shared" si="779"/>
        <v>NGR lake sediment grab sample</v>
      </c>
      <c r="K4664" s="1" t="str">
        <f t="shared" si="780"/>
        <v>&lt;177 micron (NGR)</v>
      </c>
      <c r="L4664">
        <v>36</v>
      </c>
      <c r="M4664" t="s">
        <v>113</v>
      </c>
      <c r="N4664">
        <v>707</v>
      </c>
      <c r="O4664" t="s">
        <v>1900</v>
      </c>
      <c r="P4664" t="s">
        <v>165</v>
      </c>
      <c r="Q4664" t="s">
        <v>38</v>
      </c>
      <c r="R4664" t="s">
        <v>192</v>
      </c>
      <c r="S4664" t="s">
        <v>153</v>
      </c>
      <c r="T4664" t="s">
        <v>40</v>
      </c>
      <c r="U4664" t="s">
        <v>14020</v>
      </c>
      <c r="V4664" t="s">
        <v>47</v>
      </c>
      <c r="W4664" t="s">
        <v>40</v>
      </c>
      <c r="X4664" t="s">
        <v>70</v>
      </c>
      <c r="Y4664" t="s">
        <v>39</v>
      </c>
      <c r="Z4664" t="s">
        <v>263</v>
      </c>
      <c r="AA4664" t="s">
        <v>58</v>
      </c>
      <c r="AB4664" t="s">
        <v>3978</v>
      </c>
      <c r="AC4664" t="s">
        <v>293</v>
      </c>
      <c r="AD4664" t="s">
        <v>1384</v>
      </c>
    </row>
    <row r="4665" spans="1:30" x14ac:dyDescent="0.3">
      <c r="A4665" t="s">
        <v>19248</v>
      </c>
      <c r="B4665" t="s">
        <v>19249</v>
      </c>
      <c r="C4665" s="1" t="str">
        <f t="shared" si="781"/>
        <v>21:0512</v>
      </c>
      <c r="D4665" s="1" t="str">
        <f t="shared" si="778"/>
        <v>21:0085</v>
      </c>
      <c r="E4665" t="s">
        <v>19250</v>
      </c>
      <c r="F4665" t="s">
        <v>19251</v>
      </c>
      <c r="H4665">
        <v>56.711425200000001</v>
      </c>
      <c r="I4665">
        <v>-100.56158499999999</v>
      </c>
      <c r="J4665" s="1" t="str">
        <f t="shared" si="779"/>
        <v>NGR lake sediment grab sample</v>
      </c>
      <c r="K4665" s="1" t="str">
        <f t="shared" si="780"/>
        <v>&lt;177 micron (NGR)</v>
      </c>
      <c r="L4665">
        <v>36</v>
      </c>
      <c r="M4665" t="s">
        <v>127</v>
      </c>
      <c r="N4665">
        <v>708</v>
      </c>
      <c r="O4665" t="s">
        <v>613</v>
      </c>
      <c r="P4665" t="s">
        <v>202</v>
      </c>
      <c r="Q4665" t="s">
        <v>37</v>
      </c>
      <c r="R4665" t="s">
        <v>169</v>
      </c>
      <c r="S4665" t="s">
        <v>131</v>
      </c>
      <c r="T4665" t="s">
        <v>40</v>
      </c>
      <c r="U4665" t="s">
        <v>1448</v>
      </c>
      <c r="V4665" t="s">
        <v>1642</v>
      </c>
      <c r="W4665" t="s">
        <v>40</v>
      </c>
      <c r="X4665" t="s">
        <v>179</v>
      </c>
      <c r="Y4665" t="s">
        <v>95</v>
      </c>
      <c r="Z4665" t="s">
        <v>134</v>
      </c>
      <c r="AA4665" t="s">
        <v>258</v>
      </c>
      <c r="AB4665" t="s">
        <v>1259</v>
      </c>
      <c r="AC4665" t="s">
        <v>947</v>
      </c>
      <c r="AD4665" t="s">
        <v>354</v>
      </c>
    </row>
    <row r="4666" spans="1:30" x14ac:dyDescent="0.3">
      <c r="A4666" t="s">
        <v>19252</v>
      </c>
      <c r="B4666" t="s">
        <v>19253</v>
      </c>
      <c r="C4666" s="1" t="str">
        <f t="shared" si="781"/>
        <v>21:0512</v>
      </c>
      <c r="D4666" s="1" t="str">
        <f t="shared" si="778"/>
        <v>21:0085</v>
      </c>
      <c r="E4666" t="s">
        <v>19254</v>
      </c>
      <c r="F4666" t="s">
        <v>19255</v>
      </c>
      <c r="H4666">
        <v>56.706883500000004</v>
      </c>
      <c r="I4666">
        <v>-100.62667329999999</v>
      </c>
      <c r="J4666" s="1" t="str">
        <f t="shared" si="779"/>
        <v>NGR lake sediment grab sample</v>
      </c>
      <c r="K4666" s="1" t="str">
        <f t="shared" si="780"/>
        <v>&lt;177 micron (NGR)</v>
      </c>
      <c r="L4666">
        <v>36</v>
      </c>
      <c r="M4666" t="s">
        <v>142</v>
      </c>
      <c r="N4666">
        <v>709</v>
      </c>
      <c r="O4666" t="s">
        <v>258</v>
      </c>
      <c r="P4666" t="s">
        <v>169</v>
      </c>
      <c r="Q4666" t="s">
        <v>131</v>
      </c>
      <c r="R4666" t="s">
        <v>134</v>
      </c>
      <c r="S4666" t="s">
        <v>153</v>
      </c>
      <c r="T4666" t="s">
        <v>40</v>
      </c>
      <c r="U4666" t="s">
        <v>5889</v>
      </c>
      <c r="V4666" t="s">
        <v>167</v>
      </c>
      <c r="W4666" t="s">
        <v>40</v>
      </c>
      <c r="X4666" t="s">
        <v>70</v>
      </c>
      <c r="Y4666" t="s">
        <v>95</v>
      </c>
      <c r="Z4666" t="s">
        <v>204</v>
      </c>
      <c r="AA4666" t="s">
        <v>58</v>
      </c>
      <c r="AB4666" t="s">
        <v>3974</v>
      </c>
      <c r="AC4666" t="s">
        <v>484</v>
      </c>
      <c r="AD4666" t="s">
        <v>2717</v>
      </c>
    </row>
    <row r="4667" spans="1:30" x14ac:dyDescent="0.3">
      <c r="A4667" t="s">
        <v>19256</v>
      </c>
      <c r="B4667" t="s">
        <v>19257</v>
      </c>
      <c r="C4667" s="1" t="str">
        <f t="shared" si="781"/>
        <v>21:0512</v>
      </c>
      <c r="D4667" s="1" t="str">
        <f t="shared" si="778"/>
        <v>21:0085</v>
      </c>
      <c r="E4667" t="s">
        <v>19258</v>
      </c>
      <c r="F4667" t="s">
        <v>19259</v>
      </c>
      <c r="H4667">
        <v>56.698293700000001</v>
      </c>
      <c r="I4667">
        <v>-100.6519764</v>
      </c>
      <c r="J4667" s="1" t="str">
        <f t="shared" si="779"/>
        <v>NGR lake sediment grab sample</v>
      </c>
      <c r="K4667" s="1" t="str">
        <f t="shared" si="780"/>
        <v>&lt;177 micron (NGR)</v>
      </c>
      <c r="L4667">
        <v>36</v>
      </c>
      <c r="M4667" t="s">
        <v>150</v>
      </c>
      <c r="N4667">
        <v>710</v>
      </c>
      <c r="O4667" t="s">
        <v>359</v>
      </c>
      <c r="P4667" t="s">
        <v>202</v>
      </c>
      <c r="Q4667" t="s">
        <v>55</v>
      </c>
      <c r="R4667" t="s">
        <v>193</v>
      </c>
      <c r="S4667" t="s">
        <v>131</v>
      </c>
      <c r="T4667" t="s">
        <v>40</v>
      </c>
      <c r="U4667" t="s">
        <v>155</v>
      </c>
      <c r="V4667" t="s">
        <v>94</v>
      </c>
      <c r="W4667" t="s">
        <v>117</v>
      </c>
      <c r="X4667" t="s">
        <v>179</v>
      </c>
      <c r="Y4667" t="s">
        <v>95</v>
      </c>
      <c r="Z4667" t="s">
        <v>67</v>
      </c>
      <c r="AA4667" t="s">
        <v>3671</v>
      </c>
      <c r="AB4667" t="s">
        <v>2109</v>
      </c>
      <c r="AC4667" t="s">
        <v>42</v>
      </c>
      <c r="AD4667" t="s">
        <v>449</v>
      </c>
    </row>
    <row r="4668" spans="1:30" x14ac:dyDescent="0.3">
      <c r="A4668" t="s">
        <v>19260</v>
      </c>
      <c r="B4668" t="s">
        <v>19261</v>
      </c>
      <c r="C4668" s="1" t="str">
        <f t="shared" si="781"/>
        <v>21:0512</v>
      </c>
      <c r="D4668" s="1" t="str">
        <f t="shared" si="778"/>
        <v>21:0085</v>
      </c>
      <c r="E4668" t="s">
        <v>19262</v>
      </c>
      <c r="F4668" t="s">
        <v>19263</v>
      </c>
      <c r="H4668">
        <v>56.697835099999999</v>
      </c>
      <c r="I4668">
        <v>-100.7061934</v>
      </c>
      <c r="J4668" s="1" t="str">
        <f t="shared" si="779"/>
        <v>NGR lake sediment grab sample</v>
      </c>
      <c r="K4668" s="1" t="str">
        <f t="shared" si="780"/>
        <v>&lt;177 micron (NGR)</v>
      </c>
      <c r="L4668">
        <v>36</v>
      </c>
      <c r="M4668" t="s">
        <v>175</v>
      </c>
      <c r="N4668">
        <v>711</v>
      </c>
      <c r="O4668" t="s">
        <v>552</v>
      </c>
      <c r="P4668" t="s">
        <v>67</v>
      </c>
      <c r="Q4668" t="s">
        <v>37</v>
      </c>
      <c r="R4668" t="s">
        <v>130</v>
      </c>
      <c r="S4668" t="s">
        <v>131</v>
      </c>
      <c r="T4668" t="s">
        <v>40</v>
      </c>
      <c r="U4668" t="s">
        <v>15469</v>
      </c>
      <c r="V4668" t="s">
        <v>179</v>
      </c>
      <c r="W4668" t="s">
        <v>649</v>
      </c>
      <c r="X4668" t="s">
        <v>70</v>
      </c>
      <c r="Y4668" t="s">
        <v>92</v>
      </c>
      <c r="Z4668" t="s">
        <v>67</v>
      </c>
      <c r="AA4668" t="s">
        <v>58</v>
      </c>
      <c r="AB4668" t="s">
        <v>10422</v>
      </c>
      <c r="AC4668" t="s">
        <v>42</v>
      </c>
      <c r="AD4668" t="s">
        <v>1448</v>
      </c>
    </row>
    <row r="4669" spans="1:30" x14ac:dyDescent="0.3">
      <c r="A4669" t="s">
        <v>19264</v>
      </c>
      <c r="B4669" t="s">
        <v>19265</v>
      </c>
      <c r="C4669" s="1" t="str">
        <f t="shared" si="781"/>
        <v>21:0512</v>
      </c>
      <c r="D4669" s="1" t="str">
        <f t="shared" si="778"/>
        <v>21:0085</v>
      </c>
      <c r="E4669" t="s">
        <v>19266</v>
      </c>
      <c r="F4669" t="s">
        <v>19267</v>
      </c>
      <c r="H4669">
        <v>56.699780699999998</v>
      </c>
      <c r="I4669">
        <v>-100.74557729999999</v>
      </c>
      <c r="J4669" s="1" t="str">
        <f t="shared" si="779"/>
        <v>NGR lake sediment grab sample</v>
      </c>
      <c r="K4669" s="1" t="str">
        <f t="shared" si="780"/>
        <v>&lt;177 micron (NGR)</v>
      </c>
      <c r="L4669">
        <v>36</v>
      </c>
      <c r="M4669" t="s">
        <v>184</v>
      </c>
      <c r="N4669">
        <v>712</v>
      </c>
      <c r="O4669" t="s">
        <v>1241</v>
      </c>
      <c r="P4669" t="s">
        <v>119</v>
      </c>
      <c r="Q4669" t="s">
        <v>55</v>
      </c>
      <c r="R4669" t="s">
        <v>54</v>
      </c>
      <c r="S4669" t="s">
        <v>131</v>
      </c>
      <c r="T4669" t="s">
        <v>40</v>
      </c>
      <c r="U4669" t="s">
        <v>2225</v>
      </c>
      <c r="V4669" t="s">
        <v>264</v>
      </c>
      <c r="W4669" t="s">
        <v>194</v>
      </c>
      <c r="X4669" t="s">
        <v>179</v>
      </c>
      <c r="Y4669" t="s">
        <v>39</v>
      </c>
      <c r="Z4669" t="s">
        <v>67</v>
      </c>
      <c r="AA4669" t="s">
        <v>258</v>
      </c>
      <c r="AB4669" t="s">
        <v>6750</v>
      </c>
      <c r="AC4669" t="s">
        <v>57</v>
      </c>
      <c r="AD4669" t="s">
        <v>203</v>
      </c>
    </row>
    <row r="4670" spans="1:30" x14ac:dyDescent="0.3">
      <c r="A4670" t="s">
        <v>19268</v>
      </c>
      <c r="B4670" t="s">
        <v>19269</v>
      </c>
      <c r="C4670" s="1" t="str">
        <f t="shared" si="781"/>
        <v>21:0512</v>
      </c>
      <c r="D4670" s="1" t="str">
        <f t="shared" si="778"/>
        <v>21:0085</v>
      </c>
      <c r="E4670" t="s">
        <v>19270</v>
      </c>
      <c r="F4670" t="s">
        <v>19271</v>
      </c>
      <c r="H4670">
        <v>56.708329599999999</v>
      </c>
      <c r="I4670">
        <v>-100.7836439</v>
      </c>
      <c r="J4670" s="1" t="str">
        <f t="shared" si="779"/>
        <v>NGR lake sediment grab sample</v>
      </c>
      <c r="K4670" s="1" t="str">
        <f t="shared" si="780"/>
        <v>&lt;177 micron (NGR)</v>
      </c>
      <c r="L4670">
        <v>36</v>
      </c>
      <c r="M4670" t="s">
        <v>191</v>
      </c>
      <c r="N4670">
        <v>713</v>
      </c>
      <c r="O4670" t="s">
        <v>2422</v>
      </c>
      <c r="P4670" t="s">
        <v>169</v>
      </c>
      <c r="Q4670" t="s">
        <v>131</v>
      </c>
      <c r="R4670" t="s">
        <v>134</v>
      </c>
      <c r="S4670" t="s">
        <v>202</v>
      </c>
      <c r="T4670" t="s">
        <v>40</v>
      </c>
      <c r="U4670" t="s">
        <v>934</v>
      </c>
      <c r="V4670" t="s">
        <v>505</v>
      </c>
      <c r="W4670" t="s">
        <v>117</v>
      </c>
      <c r="X4670" t="s">
        <v>70</v>
      </c>
      <c r="Y4670" t="s">
        <v>39</v>
      </c>
      <c r="Z4670" t="s">
        <v>263</v>
      </c>
      <c r="AA4670" t="s">
        <v>44</v>
      </c>
      <c r="AB4670" t="s">
        <v>825</v>
      </c>
      <c r="AC4670" t="s">
        <v>598</v>
      </c>
      <c r="AD4670" t="s">
        <v>832</v>
      </c>
    </row>
    <row r="4671" spans="1:30" x14ac:dyDescent="0.3">
      <c r="A4671" t="s">
        <v>19272</v>
      </c>
      <c r="B4671" t="s">
        <v>19273</v>
      </c>
      <c r="C4671" s="1" t="str">
        <f t="shared" si="781"/>
        <v>21:0512</v>
      </c>
      <c r="D4671" s="1" t="str">
        <f t="shared" si="778"/>
        <v>21:0085</v>
      </c>
      <c r="E4671" t="s">
        <v>19274</v>
      </c>
      <c r="F4671" t="s">
        <v>19275</v>
      </c>
      <c r="H4671">
        <v>56.694395700000001</v>
      </c>
      <c r="I4671">
        <v>-100.8388016</v>
      </c>
      <c r="J4671" s="1" t="str">
        <f t="shared" si="779"/>
        <v>NGR lake sediment grab sample</v>
      </c>
      <c r="K4671" s="1" t="str">
        <f t="shared" si="780"/>
        <v>&lt;177 micron (NGR)</v>
      </c>
      <c r="L4671">
        <v>36</v>
      </c>
      <c r="M4671" t="s">
        <v>201</v>
      </c>
      <c r="N4671">
        <v>714</v>
      </c>
      <c r="O4671" t="s">
        <v>1101</v>
      </c>
      <c r="P4671" t="s">
        <v>202</v>
      </c>
      <c r="Q4671" t="s">
        <v>39</v>
      </c>
      <c r="R4671" t="s">
        <v>176</v>
      </c>
      <c r="S4671" t="s">
        <v>92</v>
      </c>
      <c r="T4671" t="s">
        <v>40</v>
      </c>
      <c r="U4671" t="s">
        <v>934</v>
      </c>
      <c r="V4671" t="s">
        <v>1642</v>
      </c>
      <c r="W4671" t="s">
        <v>194</v>
      </c>
      <c r="X4671" t="s">
        <v>179</v>
      </c>
      <c r="Y4671" t="s">
        <v>95</v>
      </c>
      <c r="Z4671" t="s">
        <v>67</v>
      </c>
      <c r="AA4671" t="s">
        <v>44</v>
      </c>
      <c r="AB4671" t="s">
        <v>345</v>
      </c>
      <c r="AC4671" t="s">
        <v>47</v>
      </c>
      <c r="AD4671" t="s">
        <v>438</v>
      </c>
    </row>
    <row r="4672" spans="1:30" x14ac:dyDescent="0.3">
      <c r="A4672" t="s">
        <v>19276</v>
      </c>
      <c r="B4672" t="s">
        <v>19277</v>
      </c>
      <c r="C4672" s="1" t="str">
        <f t="shared" si="781"/>
        <v>21:0512</v>
      </c>
      <c r="D4672" s="1" t="str">
        <f t="shared" si="778"/>
        <v>21:0085</v>
      </c>
      <c r="E4672" t="s">
        <v>19278</v>
      </c>
      <c r="F4672" t="s">
        <v>19279</v>
      </c>
      <c r="H4672">
        <v>56.710844199999997</v>
      </c>
      <c r="I4672">
        <v>-100.9051678</v>
      </c>
      <c r="J4672" s="1" t="str">
        <f t="shared" si="779"/>
        <v>NGR lake sediment grab sample</v>
      </c>
      <c r="K4672" s="1" t="str">
        <f t="shared" si="780"/>
        <v>&lt;177 micron (NGR)</v>
      </c>
      <c r="L4672">
        <v>36</v>
      </c>
      <c r="M4672" t="s">
        <v>210</v>
      </c>
      <c r="N4672">
        <v>715</v>
      </c>
      <c r="O4672" t="s">
        <v>270</v>
      </c>
      <c r="P4672" t="s">
        <v>131</v>
      </c>
      <c r="Q4672" t="s">
        <v>39</v>
      </c>
      <c r="R4672" t="s">
        <v>136</v>
      </c>
      <c r="S4672" t="s">
        <v>37</v>
      </c>
      <c r="T4672" t="s">
        <v>40</v>
      </c>
      <c r="U4672" t="s">
        <v>6897</v>
      </c>
      <c r="V4672" t="s">
        <v>144</v>
      </c>
      <c r="W4672" t="s">
        <v>194</v>
      </c>
      <c r="X4672" t="s">
        <v>39</v>
      </c>
      <c r="Y4672" t="s">
        <v>55</v>
      </c>
      <c r="Z4672" t="s">
        <v>67</v>
      </c>
      <c r="AA4672" t="s">
        <v>214</v>
      </c>
      <c r="AB4672" t="s">
        <v>19280</v>
      </c>
      <c r="AC4672" t="s">
        <v>60</v>
      </c>
      <c r="AD4672" t="s">
        <v>48</v>
      </c>
    </row>
    <row r="4673" spans="1:30" hidden="1" x14ac:dyDescent="0.3">
      <c r="A4673" t="s">
        <v>19281</v>
      </c>
      <c r="B4673" t="s">
        <v>19282</v>
      </c>
      <c r="C4673" s="1" t="str">
        <f t="shared" si="781"/>
        <v>21:0512</v>
      </c>
      <c r="D4673" s="1" t="str">
        <f>HYPERLINK("http://geochem.nrcan.gc.ca/cdogs/content/svy/svy_e.htm", "")</f>
        <v/>
      </c>
      <c r="G4673" s="1" t="str">
        <f>HYPERLINK("http://geochem.nrcan.gc.ca/cdogs/content/cr_/cr_00060_e.htm", "60")</f>
        <v>60</v>
      </c>
      <c r="J4673" t="s">
        <v>161</v>
      </c>
      <c r="K4673" t="s">
        <v>162</v>
      </c>
      <c r="L4673">
        <v>36</v>
      </c>
      <c r="M4673" t="s">
        <v>163</v>
      </c>
      <c r="N4673">
        <v>716</v>
      </c>
      <c r="O4673" t="s">
        <v>383</v>
      </c>
      <c r="P4673" t="s">
        <v>165</v>
      </c>
      <c r="Q4673" t="s">
        <v>68</v>
      </c>
      <c r="R4673" t="s">
        <v>67</v>
      </c>
      <c r="S4673" t="s">
        <v>38</v>
      </c>
      <c r="T4673" t="s">
        <v>40</v>
      </c>
      <c r="U4673" t="s">
        <v>2526</v>
      </c>
      <c r="V4673" t="s">
        <v>106</v>
      </c>
      <c r="W4673" t="s">
        <v>40</v>
      </c>
      <c r="X4673" t="s">
        <v>740</v>
      </c>
      <c r="Y4673" t="s">
        <v>37</v>
      </c>
      <c r="Z4673" t="s">
        <v>134</v>
      </c>
      <c r="AA4673" t="s">
        <v>135</v>
      </c>
      <c r="AB4673" t="s">
        <v>1720</v>
      </c>
      <c r="AC4673" t="s">
        <v>1922</v>
      </c>
      <c r="AD4673" t="s">
        <v>480</v>
      </c>
    </row>
    <row r="4674" spans="1:30" x14ac:dyDescent="0.3">
      <c r="A4674" t="s">
        <v>19283</v>
      </c>
      <c r="B4674" t="s">
        <v>19284</v>
      </c>
      <c r="C4674" s="1" t="str">
        <f t="shared" si="781"/>
        <v>21:0512</v>
      </c>
      <c r="D4674" s="1" t="str">
        <f t="shared" ref="D4674:D4682" si="782">HYPERLINK("http://geochem.nrcan.gc.ca/cdogs/content/svy/svy210085_e.htm", "21:0085")</f>
        <v>21:0085</v>
      </c>
      <c r="E4674" t="s">
        <v>19285</v>
      </c>
      <c r="F4674" t="s">
        <v>19286</v>
      </c>
      <c r="H4674">
        <v>56.700669099999999</v>
      </c>
      <c r="I4674">
        <v>-100.9426467</v>
      </c>
      <c r="J4674" s="1" t="str">
        <f t="shared" ref="J4674:J4682" si="783">HYPERLINK("http://geochem.nrcan.gc.ca/cdogs/content/kwd/kwd020027_e.htm", "NGR lake sediment grab sample")</f>
        <v>NGR lake sediment grab sample</v>
      </c>
      <c r="K4674" s="1" t="str">
        <f t="shared" ref="K4674:K4682" si="784">HYPERLINK("http://geochem.nrcan.gc.ca/cdogs/content/kwd/kwd080006_e.htm", "&lt;177 micron (NGR)")</f>
        <v>&lt;177 micron (NGR)</v>
      </c>
      <c r="L4674">
        <v>36</v>
      </c>
      <c r="M4674" t="s">
        <v>221</v>
      </c>
      <c r="N4674">
        <v>717</v>
      </c>
      <c r="O4674" t="s">
        <v>83</v>
      </c>
      <c r="P4674" t="s">
        <v>193</v>
      </c>
      <c r="Q4674" t="s">
        <v>55</v>
      </c>
      <c r="R4674" t="s">
        <v>176</v>
      </c>
      <c r="S4674" t="s">
        <v>92</v>
      </c>
      <c r="T4674" t="s">
        <v>40</v>
      </c>
      <c r="U4674" t="s">
        <v>10232</v>
      </c>
      <c r="V4674" t="s">
        <v>351</v>
      </c>
      <c r="W4674" t="s">
        <v>649</v>
      </c>
      <c r="X4674" t="s">
        <v>70</v>
      </c>
      <c r="Y4674" t="s">
        <v>95</v>
      </c>
      <c r="Z4674" t="s">
        <v>67</v>
      </c>
      <c r="AA4674" t="s">
        <v>214</v>
      </c>
      <c r="AB4674" t="s">
        <v>4781</v>
      </c>
      <c r="AC4674" t="s">
        <v>70</v>
      </c>
      <c r="AD4674" t="s">
        <v>478</v>
      </c>
    </row>
    <row r="4675" spans="1:30" x14ac:dyDescent="0.3">
      <c r="A4675" t="s">
        <v>19287</v>
      </c>
      <c r="B4675" t="s">
        <v>19288</v>
      </c>
      <c r="C4675" s="1" t="str">
        <f t="shared" si="781"/>
        <v>21:0512</v>
      </c>
      <c r="D4675" s="1" t="str">
        <f t="shared" si="782"/>
        <v>21:0085</v>
      </c>
      <c r="E4675" t="s">
        <v>19289</v>
      </c>
      <c r="F4675" t="s">
        <v>19290</v>
      </c>
      <c r="H4675">
        <v>56.697047499999996</v>
      </c>
      <c r="I4675">
        <v>-100.9797643</v>
      </c>
      <c r="J4675" s="1" t="str">
        <f t="shared" si="783"/>
        <v>NGR lake sediment grab sample</v>
      </c>
      <c r="K4675" s="1" t="str">
        <f t="shared" si="784"/>
        <v>&lt;177 micron (NGR)</v>
      </c>
      <c r="L4675">
        <v>36</v>
      </c>
      <c r="M4675" t="s">
        <v>230</v>
      </c>
      <c r="N4675">
        <v>718</v>
      </c>
      <c r="O4675" t="s">
        <v>1241</v>
      </c>
      <c r="P4675" t="s">
        <v>202</v>
      </c>
      <c r="Q4675" t="s">
        <v>37</v>
      </c>
      <c r="R4675" t="s">
        <v>202</v>
      </c>
      <c r="S4675" t="s">
        <v>131</v>
      </c>
      <c r="T4675" t="s">
        <v>40</v>
      </c>
      <c r="U4675" t="s">
        <v>1901</v>
      </c>
      <c r="V4675" t="s">
        <v>60</v>
      </c>
      <c r="W4675" t="s">
        <v>117</v>
      </c>
      <c r="X4675" t="s">
        <v>70</v>
      </c>
      <c r="Y4675" t="s">
        <v>95</v>
      </c>
      <c r="Z4675" t="s">
        <v>67</v>
      </c>
      <c r="AA4675" t="s">
        <v>214</v>
      </c>
      <c r="AB4675" t="s">
        <v>952</v>
      </c>
      <c r="AC4675" t="s">
        <v>620</v>
      </c>
      <c r="AD4675" t="s">
        <v>1477</v>
      </c>
    </row>
    <row r="4676" spans="1:30" x14ac:dyDescent="0.3">
      <c r="A4676" t="s">
        <v>19291</v>
      </c>
      <c r="B4676" t="s">
        <v>19292</v>
      </c>
      <c r="C4676" s="1" t="str">
        <f t="shared" si="781"/>
        <v>21:0512</v>
      </c>
      <c r="D4676" s="1" t="str">
        <f t="shared" si="782"/>
        <v>21:0085</v>
      </c>
      <c r="E4676" t="s">
        <v>19293</v>
      </c>
      <c r="F4676" t="s">
        <v>19294</v>
      </c>
      <c r="H4676">
        <v>56.695525400000001</v>
      </c>
      <c r="I4676">
        <v>-101.0208255</v>
      </c>
      <c r="J4676" s="1" t="str">
        <f t="shared" si="783"/>
        <v>NGR lake sediment grab sample</v>
      </c>
      <c r="K4676" s="1" t="str">
        <f t="shared" si="784"/>
        <v>&lt;177 micron (NGR)</v>
      </c>
      <c r="L4676">
        <v>36</v>
      </c>
      <c r="M4676" t="s">
        <v>238</v>
      </c>
      <c r="N4676">
        <v>719</v>
      </c>
      <c r="O4676" t="s">
        <v>510</v>
      </c>
      <c r="P4676" t="s">
        <v>176</v>
      </c>
      <c r="Q4676" t="s">
        <v>39</v>
      </c>
      <c r="R4676" t="s">
        <v>185</v>
      </c>
      <c r="S4676" t="s">
        <v>131</v>
      </c>
      <c r="T4676" t="s">
        <v>40</v>
      </c>
      <c r="U4676" t="s">
        <v>12258</v>
      </c>
      <c r="V4676" t="s">
        <v>133</v>
      </c>
      <c r="W4676" t="s">
        <v>40</v>
      </c>
      <c r="X4676" t="s">
        <v>179</v>
      </c>
      <c r="Y4676" t="s">
        <v>95</v>
      </c>
      <c r="Z4676" t="s">
        <v>164</v>
      </c>
      <c r="AA4676" t="s">
        <v>135</v>
      </c>
      <c r="AB4676" t="s">
        <v>498</v>
      </c>
      <c r="AC4676" t="s">
        <v>461</v>
      </c>
      <c r="AD4676" t="s">
        <v>478</v>
      </c>
    </row>
    <row r="4677" spans="1:30" x14ac:dyDescent="0.3">
      <c r="A4677" t="s">
        <v>19295</v>
      </c>
      <c r="B4677" t="s">
        <v>19296</v>
      </c>
      <c r="C4677" s="1" t="str">
        <f t="shared" si="781"/>
        <v>21:0512</v>
      </c>
      <c r="D4677" s="1" t="str">
        <f t="shared" si="782"/>
        <v>21:0085</v>
      </c>
      <c r="E4677" t="s">
        <v>19297</v>
      </c>
      <c r="F4677" t="s">
        <v>19298</v>
      </c>
      <c r="H4677">
        <v>56.7040413</v>
      </c>
      <c r="I4677">
        <v>-101.0545099</v>
      </c>
      <c r="J4677" s="1" t="str">
        <f t="shared" si="783"/>
        <v>NGR lake sediment grab sample</v>
      </c>
      <c r="K4677" s="1" t="str">
        <f t="shared" si="784"/>
        <v>&lt;177 micron (NGR)</v>
      </c>
      <c r="L4677">
        <v>36</v>
      </c>
      <c r="M4677" t="s">
        <v>246</v>
      </c>
      <c r="N4677">
        <v>720</v>
      </c>
      <c r="O4677" t="s">
        <v>44</v>
      </c>
      <c r="P4677" t="s">
        <v>36</v>
      </c>
      <c r="Q4677" t="s">
        <v>136</v>
      </c>
      <c r="R4677" t="s">
        <v>119</v>
      </c>
      <c r="S4677" t="s">
        <v>131</v>
      </c>
      <c r="T4677" t="s">
        <v>40</v>
      </c>
      <c r="U4677" t="s">
        <v>4557</v>
      </c>
      <c r="V4677" t="s">
        <v>505</v>
      </c>
      <c r="W4677" t="s">
        <v>40</v>
      </c>
      <c r="X4677" t="s">
        <v>39</v>
      </c>
      <c r="Y4677" t="s">
        <v>39</v>
      </c>
      <c r="Z4677" t="s">
        <v>134</v>
      </c>
      <c r="AA4677" t="s">
        <v>214</v>
      </c>
      <c r="AB4677" t="s">
        <v>215</v>
      </c>
      <c r="AC4677" t="s">
        <v>461</v>
      </c>
      <c r="AD4677" t="s">
        <v>480</v>
      </c>
    </row>
    <row r="4678" spans="1:30" x14ac:dyDescent="0.3">
      <c r="A4678" t="s">
        <v>19299</v>
      </c>
      <c r="B4678" t="s">
        <v>19300</v>
      </c>
      <c r="C4678" s="1" t="str">
        <f t="shared" si="781"/>
        <v>21:0512</v>
      </c>
      <c r="D4678" s="1" t="str">
        <f t="shared" si="782"/>
        <v>21:0085</v>
      </c>
      <c r="E4678" t="s">
        <v>19301</v>
      </c>
      <c r="F4678" t="s">
        <v>19302</v>
      </c>
      <c r="H4678">
        <v>56.764684500000001</v>
      </c>
      <c r="I4678">
        <v>-101.0629596</v>
      </c>
      <c r="J4678" s="1" t="str">
        <f t="shared" si="783"/>
        <v>NGR lake sediment grab sample</v>
      </c>
      <c r="K4678" s="1" t="str">
        <f t="shared" si="784"/>
        <v>&lt;177 micron (NGR)</v>
      </c>
      <c r="L4678">
        <v>37</v>
      </c>
      <c r="M4678" t="s">
        <v>34</v>
      </c>
      <c r="N4678">
        <v>721</v>
      </c>
      <c r="O4678" t="s">
        <v>103</v>
      </c>
      <c r="P4678" t="s">
        <v>104</v>
      </c>
      <c r="Q4678" t="s">
        <v>37</v>
      </c>
      <c r="R4678" t="s">
        <v>185</v>
      </c>
      <c r="S4678" t="s">
        <v>136</v>
      </c>
      <c r="T4678" t="s">
        <v>40</v>
      </c>
      <c r="U4678" t="s">
        <v>734</v>
      </c>
      <c r="V4678" t="s">
        <v>271</v>
      </c>
      <c r="W4678" t="s">
        <v>194</v>
      </c>
      <c r="X4678" t="s">
        <v>70</v>
      </c>
      <c r="Y4678" t="s">
        <v>95</v>
      </c>
      <c r="Z4678" t="s">
        <v>185</v>
      </c>
      <c r="AA4678" t="s">
        <v>44</v>
      </c>
      <c r="AB4678" t="s">
        <v>3017</v>
      </c>
      <c r="AC4678" t="s">
        <v>239</v>
      </c>
      <c r="AD4678" t="s">
        <v>203</v>
      </c>
    </row>
    <row r="4679" spans="1:30" x14ac:dyDescent="0.3">
      <c r="A4679" t="s">
        <v>19303</v>
      </c>
      <c r="B4679" t="s">
        <v>19304</v>
      </c>
      <c r="C4679" s="1" t="str">
        <f t="shared" si="781"/>
        <v>21:0512</v>
      </c>
      <c r="D4679" s="1" t="str">
        <f t="shared" si="782"/>
        <v>21:0085</v>
      </c>
      <c r="E4679" t="s">
        <v>19305</v>
      </c>
      <c r="F4679" t="s">
        <v>19306</v>
      </c>
      <c r="H4679">
        <v>56.733454500000001</v>
      </c>
      <c r="I4679">
        <v>-101.0620493</v>
      </c>
      <c r="J4679" s="1" t="str">
        <f t="shared" si="783"/>
        <v>NGR lake sediment grab sample</v>
      </c>
      <c r="K4679" s="1" t="str">
        <f t="shared" si="784"/>
        <v>&lt;177 micron (NGR)</v>
      </c>
      <c r="L4679">
        <v>37</v>
      </c>
      <c r="M4679" t="s">
        <v>76</v>
      </c>
      <c r="N4679">
        <v>722</v>
      </c>
      <c r="O4679" t="s">
        <v>576</v>
      </c>
      <c r="P4679" t="s">
        <v>67</v>
      </c>
      <c r="Q4679" t="s">
        <v>39</v>
      </c>
      <c r="R4679" t="s">
        <v>131</v>
      </c>
      <c r="S4679" t="s">
        <v>37</v>
      </c>
      <c r="T4679" t="s">
        <v>40</v>
      </c>
      <c r="U4679" t="s">
        <v>1318</v>
      </c>
      <c r="V4679" t="s">
        <v>1027</v>
      </c>
      <c r="W4679" t="s">
        <v>40</v>
      </c>
      <c r="X4679" t="s">
        <v>70</v>
      </c>
      <c r="Y4679" t="s">
        <v>39</v>
      </c>
      <c r="Z4679" t="s">
        <v>164</v>
      </c>
      <c r="AA4679" t="s">
        <v>135</v>
      </c>
      <c r="AB4679" t="s">
        <v>168</v>
      </c>
      <c r="AC4679" t="s">
        <v>714</v>
      </c>
      <c r="AD4679" t="s">
        <v>1060</v>
      </c>
    </row>
    <row r="4680" spans="1:30" x14ac:dyDescent="0.3">
      <c r="A4680" t="s">
        <v>19307</v>
      </c>
      <c r="B4680" t="s">
        <v>19308</v>
      </c>
      <c r="C4680" s="1" t="str">
        <f t="shared" si="781"/>
        <v>21:0512</v>
      </c>
      <c r="D4680" s="1" t="str">
        <f t="shared" si="782"/>
        <v>21:0085</v>
      </c>
      <c r="E4680" t="s">
        <v>19301</v>
      </c>
      <c r="F4680" t="s">
        <v>19309</v>
      </c>
      <c r="H4680">
        <v>56.764684500000001</v>
      </c>
      <c r="I4680">
        <v>-101.0629596</v>
      </c>
      <c r="J4680" s="1" t="str">
        <f t="shared" si="783"/>
        <v>NGR lake sediment grab sample</v>
      </c>
      <c r="K4680" s="1" t="str">
        <f t="shared" si="784"/>
        <v>&lt;177 micron (NGR)</v>
      </c>
      <c r="L4680">
        <v>37</v>
      </c>
      <c r="M4680" t="s">
        <v>65</v>
      </c>
      <c r="N4680">
        <v>723</v>
      </c>
      <c r="O4680" t="s">
        <v>397</v>
      </c>
      <c r="P4680" t="s">
        <v>134</v>
      </c>
      <c r="Q4680" t="s">
        <v>37</v>
      </c>
      <c r="R4680" t="s">
        <v>79</v>
      </c>
      <c r="S4680" t="s">
        <v>37</v>
      </c>
      <c r="T4680" t="s">
        <v>40</v>
      </c>
      <c r="U4680" t="s">
        <v>3749</v>
      </c>
      <c r="V4680" t="s">
        <v>264</v>
      </c>
      <c r="W4680" t="s">
        <v>194</v>
      </c>
      <c r="X4680" t="s">
        <v>179</v>
      </c>
      <c r="Y4680" t="s">
        <v>95</v>
      </c>
      <c r="Z4680" t="s">
        <v>185</v>
      </c>
      <c r="AA4680" t="s">
        <v>44</v>
      </c>
      <c r="AB4680" t="s">
        <v>5556</v>
      </c>
      <c r="AC4680" t="s">
        <v>42</v>
      </c>
      <c r="AD4680" t="s">
        <v>216</v>
      </c>
    </row>
    <row r="4681" spans="1:30" x14ac:dyDescent="0.3">
      <c r="A4681" t="s">
        <v>19310</v>
      </c>
      <c r="B4681" t="s">
        <v>19311</v>
      </c>
      <c r="C4681" s="1" t="str">
        <f t="shared" si="781"/>
        <v>21:0512</v>
      </c>
      <c r="D4681" s="1" t="str">
        <f t="shared" si="782"/>
        <v>21:0085</v>
      </c>
      <c r="E4681" t="s">
        <v>19301</v>
      </c>
      <c r="F4681" t="s">
        <v>19312</v>
      </c>
      <c r="H4681">
        <v>56.764684500000001</v>
      </c>
      <c r="I4681">
        <v>-101.0629596</v>
      </c>
      <c r="J4681" s="1" t="str">
        <f t="shared" si="783"/>
        <v>NGR lake sediment grab sample</v>
      </c>
      <c r="K4681" s="1" t="str">
        <f t="shared" si="784"/>
        <v>&lt;177 micron (NGR)</v>
      </c>
      <c r="L4681">
        <v>37</v>
      </c>
      <c r="M4681" t="s">
        <v>52</v>
      </c>
      <c r="N4681">
        <v>724</v>
      </c>
      <c r="O4681" t="s">
        <v>263</v>
      </c>
      <c r="P4681" t="s">
        <v>377</v>
      </c>
      <c r="Q4681" t="s">
        <v>39</v>
      </c>
      <c r="R4681" t="s">
        <v>193</v>
      </c>
      <c r="S4681" t="s">
        <v>37</v>
      </c>
      <c r="T4681" t="s">
        <v>40</v>
      </c>
      <c r="U4681" t="s">
        <v>324</v>
      </c>
      <c r="V4681" t="s">
        <v>264</v>
      </c>
      <c r="W4681" t="s">
        <v>117</v>
      </c>
      <c r="X4681" t="s">
        <v>179</v>
      </c>
      <c r="Y4681" t="s">
        <v>39</v>
      </c>
      <c r="Z4681" t="s">
        <v>185</v>
      </c>
      <c r="AA4681" t="s">
        <v>258</v>
      </c>
      <c r="AB4681" t="s">
        <v>1047</v>
      </c>
      <c r="AC4681" t="s">
        <v>42</v>
      </c>
      <c r="AD4681" t="s">
        <v>449</v>
      </c>
    </row>
    <row r="4682" spans="1:30" x14ac:dyDescent="0.3">
      <c r="A4682" t="s">
        <v>19313</v>
      </c>
      <c r="B4682" t="s">
        <v>19314</v>
      </c>
      <c r="C4682" s="1" t="str">
        <f t="shared" si="781"/>
        <v>21:0512</v>
      </c>
      <c r="D4682" s="1" t="str">
        <f t="shared" si="782"/>
        <v>21:0085</v>
      </c>
      <c r="E4682" t="s">
        <v>19315</v>
      </c>
      <c r="F4682" t="s">
        <v>19316</v>
      </c>
      <c r="H4682">
        <v>56.678063799999997</v>
      </c>
      <c r="I4682">
        <v>-101.06635110000001</v>
      </c>
      <c r="J4682" s="1" t="str">
        <f t="shared" si="783"/>
        <v>NGR lake sediment grab sample</v>
      </c>
      <c r="K4682" s="1" t="str">
        <f t="shared" si="784"/>
        <v>&lt;177 micron (NGR)</v>
      </c>
      <c r="L4682">
        <v>37</v>
      </c>
      <c r="M4682" t="s">
        <v>91</v>
      </c>
      <c r="N4682">
        <v>725</v>
      </c>
      <c r="O4682" t="s">
        <v>151</v>
      </c>
      <c r="P4682" t="s">
        <v>130</v>
      </c>
      <c r="Q4682" t="s">
        <v>55</v>
      </c>
      <c r="R4682" t="s">
        <v>176</v>
      </c>
      <c r="S4682" t="s">
        <v>68</v>
      </c>
      <c r="T4682" t="s">
        <v>40</v>
      </c>
      <c r="U4682" t="s">
        <v>10522</v>
      </c>
      <c r="V4682" t="s">
        <v>620</v>
      </c>
      <c r="W4682" t="s">
        <v>117</v>
      </c>
      <c r="X4682" t="s">
        <v>39</v>
      </c>
      <c r="Y4682" t="s">
        <v>55</v>
      </c>
      <c r="Z4682" t="s">
        <v>134</v>
      </c>
      <c r="AA4682" t="s">
        <v>58</v>
      </c>
      <c r="AB4682" t="s">
        <v>5113</v>
      </c>
      <c r="AC4682" t="s">
        <v>213</v>
      </c>
      <c r="AD4682" t="s">
        <v>158</v>
      </c>
    </row>
    <row r="4683" spans="1:30" hidden="1" x14ac:dyDescent="0.3">
      <c r="A4683" t="s">
        <v>19317</v>
      </c>
      <c r="B4683" t="s">
        <v>19318</v>
      </c>
      <c r="C4683" s="1" t="str">
        <f t="shared" si="781"/>
        <v>21:0512</v>
      </c>
      <c r="D4683" s="1" t="str">
        <f>HYPERLINK("http://geochem.nrcan.gc.ca/cdogs/content/svy/svy_e.htm", "")</f>
        <v/>
      </c>
      <c r="G4683" s="1" t="str">
        <f>HYPERLINK("http://geochem.nrcan.gc.ca/cdogs/content/cr_/cr_00056_e.htm", "56")</f>
        <v>56</v>
      </c>
      <c r="J4683" t="s">
        <v>161</v>
      </c>
      <c r="K4683" t="s">
        <v>162</v>
      </c>
      <c r="L4683">
        <v>37</v>
      </c>
      <c r="M4683" t="s">
        <v>163</v>
      </c>
      <c r="N4683">
        <v>726</v>
      </c>
      <c r="O4683" t="s">
        <v>321</v>
      </c>
      <c r="P4683" t="s">
        <v>733</v>
      </c>
      <c r="Q4683" t="s">
        <v>169</v>
      </c>
      <c r="R4683" t="s">
        <v>414</v>
      </c>
      <c r="S4683" t="s">
        <v>193</v>
      </c>
      <c r="T4683" t="s">
        <v>40</v>
      </c>
      <c r="U4683" t="s">
        <v>5928</v>
      </c>
      <c r="V4683" t="s">
        <v>1610</v>
      </c>
      <c r="W4683" t="s">
        <v>233</v>
      </c>
      <c r="X4683" t="s">
        <v>2164</v>
      </c>
      <c r="Y4683" t="s">
        <v>38</v>
      </c>
      <c r="Z4683" t="s">
        <v>423</v>
      </c>
      <c r="AA4683" t="s">
        <v>107</v>
      </c>
      <c r="AB4683" t="s">
        <v>2662</v>
      </c>
      <c r="AC4683" t="s">
        <v>1611</v>
      </c>
      <c r="AD4683" t="s">
        <v>1070</v>
      </c>
    </row>
    <row r="4684" spans="1:30" x14ac:dyDescent="0.3">
      <c r="A4684" t="s">
        <v>19319</v>
      </c>
      <c r="B4684" t="s">
        <v>19320</v>
      </c>
      <c r="C4684" s="1" t="str">
        <f t="shared" si="781"/>
        <v>21:0512</v>
      </c>
      <c r="D4684" s="1" t="str">
        <f t="shared" ref="D4684:D4703" si="785">HYPERLINK("http://geochem.nrcan.gc.ca/cdogs/content/svy/svy210085_e.htm", "21:0085")</f>
        <v>21:0085</v>
      </c>
      <c r="E4684" t="s">
        <v>19321</v>
      </c>
      <c r="F4684" t="s">
        <v>19322</v>
      </c>
      <c r="H4684">
        <v>56.676166500000001</v>
      </c>
      <c r="I4684">
        <v>-101.12197860000001</v>
      </c>
      <c r="J4684" s="1" t="str">
        <f t="shared" ref="J4684:J4703" si="786">HYPERLINK("http://geochem.nrcan.gc.ca/cdogs/content/kwd/kwd020027_e.htm", "NGR lake sediment grab sample")</f>
        <v>NGR lake sediment grab sample</v>
      </c>
      <c r="K4684" s="1" t="str">
        <f t="shared" ref="K4684:K4703" si="787">HYPERLINK("http://geochem.nrcan.gc.ca/cdogs/content/kwd/kwd080006_e.htm", "&lt;177 micron (NGR)")</f>
        <v>&lt;177 micron (NGR)</v>
      </c>
      <c r="L4684">
        <v>37</v>
      </c>
      <c r="M4684" t="s">
        <v>102</v>
      </c>
      <c r="N4684">
        <v>727</v>
      </c>
      <c r="O4684" t="s">
        <v>576</v>
      </c>
      <c r="P4684" t="s">
        <v>165</v>
      </c>
      <c r="Q4684" t="s">
        <v>136</v>
      </c>
      <c r="R4684" t="s">
        <v>119</v>
      </c>
      <c r="S4684" t="s">
        <v>37</v>
      </c>
      <c r="T4684" t="s">
        <v>194</v>
      </c>
      <c r="U4684" t="s">
        <v>428</v>
      </c>
      <c r="V4684" t="s">
        <v>239</v>
      </c>
      <c r="W4684" t="s">
        <v>40</v>
      </c>
      <c r="X4684" t="s">
        <v>179</v>
      </c>
      <c r="Y4684" t="s">
        <v>95</v>
      </c>
      <c r="Z4684" t="s">
        <v>185</v>
      </c>
      <c r="AA4684" t="s">
        <v>135</v>
      </c>
      <c r="AB4684" t="s">
        <v>554</v>
      </c>
      <c r="AC4684" t="s">
        <v>70</v>
      </c>
      <c r="AD4684" t="s">
        <v>605</v>
      </c>
    </row>
    <row r="4685" spans="1:30" x14ac:dyDescent="0.3">
      <c r="A4685" t="s">
        <v>19323</v>
      </c>
      <c r="B4685" t="s">
        <v>19324</v>
      </c>
      <c r="C4685" s="1" t="str">
        <f t="shared" si="781"/>
        <v>21:0512</v>
      </c>
      <c r="D4685" s="1" t="str">
        <f t="shared" si="785"/>
        <v>21:0085</v>
      </c>
      <c r="E4685" t="s">
        <v>19325</v>
      </c>
      <c r="F4685" t="s">
        <v>19326</v>
      </c>
      <c r="H4685">
        <v>56.6549069</v>
      </c>
      <c r="I4685">
        <v>-101.1579012</v>
      </c>
      <c r="J4685" s="1" t="str">
        <f t="shared" si="786"/>
        <v>NGR lake sediment grab sample</v>
      </c>
      <c r="K4685" s="1" t="str">
        <f t="shared" si="787"/>
        <v>&lt;177 micron (NGR)</v>
      </c>
      <c r="L4685">
        <v>37</v>
      </c>
      <c r="M4685" t="s">
        <v>113</v>
      </c>
      <c r="N4685">
        <v>728</v>
      </c>
      <c r="O4685" t="s">
        <v>103</v>
      </c>
      <c r="P4685" t="s">
        <v>185</v>
      </c>
      <c r="Q4685" t="s">
        <v>55</v>
      </c>
      <c r="R4685" t="s">
        <v>79</v>
      </c>
      <c r="S4685" t="s">
        <v>136</v>
      </c>
      <c r="T4685" t="s">
        <v>40</v>
      </c>
      <c r="U4685" t="s">
        <v>3696</v>
      </c>
      <c r="V4685" t="s">
        <v>239</v>
      </c>
      <c r="W4685" t="s">
        <v>40</v>
      </c>
      <c r="X4685" t="s">
        <v>740</v>
      </c>
      <c r="Y4685" t="s">
        <v>39</v>
      </c>
      <c r="Z4685" t="s">
        <v>185</v>
      </c>
      <c r="AA4685" t="s">
        <v>58</v>
      </c>
      <c r="AB4685" t="s">
        <v>650</v>
      </c>
      <c r="AC4685" t="s">
        <v>167</v>
      </c>
      <c r="AD4685" t="s">
        <v>392</v>
      </c>
    </row>
    <row r="4686" spans="1:30" x14ac:dyDescent="0.3">
      <c r="A4686" t="s">
        <v>19327</v>
      </c>
      <c r="B4686" t="s">
        <v>19328</v>
      </c>
      <c r="C4686" s="1" t="str">
        <f t="shared" si="781"/>
        <v>21:0512</v>
      </c>
      <c r="D4686" s="1" t="str">
        <f t="shared" si="785"/>
        <v>21:0085</v>
      </c>
      <c r="E4686" t="s">
        <v>19329</v>
      </c>
      <c r="F4686" t="s">
        <v>19330</v>
      </c>
      <c r="H4686">
        <v>56.654148999999997</v>
      </c>
      <c r="I4686">
        <v>-101.2329569</v>
      </c>
      <c r="J4686" s="1" t="str">
        <f t="shared" si="786"/>
        <v>NGR lake sediment grab sample</v>
      </c>
      <c r="K4686" s="1" t="str">
        <f t="shared" si="787"/>
        <v>&lt;177 micron (NGR)</v>
      </c>
      <c r="L4686">
        <v>37</v>
      </c>
      <c r="M4686" t="s">
        <v>127</v>
      </c>
      <c r="N4686">
        <v>729</v>
      </c>
      <c r="O4686" t="s">
        <v>359</v>
      </c>
      <c r="P4686" t="s">
        <v>145</v>
      </c>
      <c r="Q4686" t="s">
        <v>95</v>
      </c>
      <c r="R4686" t="s">
        <v>176</v>
      </c>
      <c r="S4686" t="s">
        <v>38</v>
      </c>
      <c r="T4686" t="s">
        <v>40</v>
      </c>
      <c r="U4686" t="s">
        <v>5815</v>
      </c>
      <c r="V4686" t="s">
        <v>596</v>
      </c>
      <c r="W4686" t="s">
        <v>40</v>
      </c>
      <c r="X4686" t="s">
        <v>740</v>
      </c>
      <c r="Y4686" t="s">
        <v>39</v>
      </c>
      <c r="Z4686" t="s">
        <v>164</v>
      </c>
      <c r="AA4686" t="s">
        <v>214</v>
      </c>
      <c r="AB4686" t="s">
        <v>655</v>
      </c>
      <c r="AC4686" t="s">
        <v>167</v>
      </c>
      <c r="AD4686" t="s">
        <v>449</v>
      </c>
    </row>
    <row r="4687" spans="1:30" x14ac:dyDescent="0.3">
      <c r="A4687" t="s">
        <v>19331</v>
      </c>
      <c r="B4687" t="s">
        <v>19332</v>
      </c>
      <c r="C4687" s="1" t="str">
        <f t="shared" si="781"/>
        <v>21:0512</v>
      </c>
      <c r="D4687" s="1" t="str">
        <f t="shared" si="785"/>
        <v>21:0085</v>
      </c>
      <c r="E4687" t="s">
        <v>19333</v>
      </c>
      <c r="F4687" t="s">
        <v>19334</v>
      </c>
      <c r="H4687">
        <v>56.648247099999999</v>
      </c>
      <c r="I4687">
        <v>-101.26564140000001</v>
      </c>
      <c r="J4687" s="1" t="str">
        <f t="shared" si="786"/>
        <v>NGR lake sediment grab sample</v>
      </c>
      <c r="K4687" s="1" t="str">
        <f t="shared" si="787"/>
        <v>&lt;177 micron (NGR)</v>
      </c>
      <c r="L4687">
        <v>37</v>
      </c>
      <c r="M4687" t="s">
        <v>142</v>
      </c>
      <c r="N4687">
        <v>730</v>
      </c>
      <c r="O4687" t="s">
        <v>665</v>
      </c>
      <c r="P4687" t="s">
        <v>36</v>
      </c>
      <c r="Q4687" t="s">
        <v>153</v>
      </c>
      <c r="R4687" t="s">
        <v>119</v>
      </c>
      <c r="S4687" t="s">
        <v>131</v>
      </c>
      <c r="T4687" t="s">
        <v>40</v>
      </c>
      <c r="U4687" t="s">
        <v>2447</v>
      </c>
      <c r="V4687" t="s">
        <v>1503</v>
      </c>
      <c r="W4687" t="s">
        <v>40</v>
      </c>
      <c r="X4687" t="s">
        <v>131</v>
      </c>
      <c r="Y4687" t="s">
        <v>39</v>
      </c>
      <c r="Z4687" t="s">
        <v>67</v>
      </c>
      <c r="AA4687" t="s">
        <v>214</v>
      </c>
      <c r="AB4687" t="s">
        <v>1299</v>
      </c>
      <c r="AC4687" t="s">
        <v>55</v>
      </c>
      <c r="AD4687" t="s">
        <v>354</v>
      </c>
    </row>
    <row r="4688" spans="1:30" x14ac:dyDescent="0.3">
      <c r="A4688" t="s">
        <v>19335</v>
      </c>
      <c r="B4688" t="s">
        <v>19336</v>
      </c>
      <c r="C4688" s="1" t="str">
        <f t="shared" si="781"/>
        <v>21:0512</v>
      </c>
      <c r="D4688" s="1" t="str">
        <f t="shared" si="785"/>
        <v>21:0085</v>
      </c>
      <c r="E4688" t="s">
        <v>19337</v>
      </c>
      <c r="F4688" t="s">
        <v>19338</v>
      </c>
      <c r="H4688">
        <v>56.647080099999997</v>
      </c>
      <c r="I4688">
        <v>-101.3008387</v>
      </c>
      <c r="J4688" s="1" t="str">
        <f t="shared" si="786"/>
        <v>NGR lake sediment grab sample</v>
      </c>
      <c r="K4688" s="1" t="str">
        <f t="shared" si="787"/>
        <v>&lt;177 micron (NGR)</v>
      </c>
      <c r="L4688">
        <v>37</v>
      </c>
      <c r="M4688" t="s">
        <v>150</v>
      </c>
      <c r="N4688">
        <v>731</v>
      </c>
      <c r="O4688" t="s">
        <v>255</v>
      </c>
      <c r="P4688" t="s">
        <v>67</v>
      </c>
      <c r="Q4688" t="s">
        <v>39</v>
      </c>
      <c r="R4688" t="s">
        <v>67</v>
      </c>
      <c r="S4688" t="s">
        <v>79</v>
      </c>
      <c r="T4688" t="s">
        <v>40</v>
      </c>
      <c r="U4688" t="s">
        <v>71</v>
      </c>
      <c r="V4688" t="s">
        <v>284</v>
      </c>
      <c r="W4688" t="s">
        <v>649</v>
      </c>
      <c r="X4688" t="s">
        <v>39</v>
      </c>
      <c r="Y4688" t="s">
        <v>95</v>
      </c>
      <c r="Z4688" t="s">
        <v>185</v>
      </c>
      <c r="AA4688" t="s">
        <v>135</v>
      </c>
      <c r="AB4688" t="s">
        <v>2016</v>
      </c>
      <c r="AC4688" t="s">
        <v>947</v>
      </c>
      <c r="AD4688" t="s">
        <v>241</v>
      </c>
    </row>
    <row r="4689" spans="1:30" x14ac:dyDescent="0.3">
      <c r="A4689" t="s">
        <v>19339</v>
      </c>
      <c r="B4689" t="s">
        <v>19340</v>
      </c>
      <c r="C4689" s="1" t="str">
        <f t="shared" si="781"/>
        <v>21:0512</v>
      </c>
      <c r="D4689" s="1" t="str">
        <f t="shared" si="785"/>
        <v>21:0085</v>
      </c>
      <c r="E4689" t="s">
        <v>19341</v>
      </c>
      <c r="F4689" t="s">
        <v>19342</v>
      </c>
      <c r="H4689">
        <v>56.653328899999998</v>
      </c>
      <c r="I4689">
        <v>-101.3710804</v>
      </c>
      <c r="J4689" s="1" t="str">
        <f t="shared" si="786"/>
        <v>NGR lake sediment grab sample</v>
      </c>
      <c r="K4689" s="1" t="str">
        <f t="shared" si="787"/>
        <v>&lt;177 micron (NGR)</v>
      </c>
      <c r="L4689">
        <v>37</v>
      </c>
      <c r="M4689" t="s">
        <v>175</v>
      </c>
      <c r="N4689">
        <v>732</v>
      </c>
      <c r="O4689" t="s">
        <v>255</v>
      </c>
      <c r="P4689" t="s">
        <v>202</v>
      </c>
      <c r="Q4689" t="s">
        <v>55</v>
      </c>
      <c r="R4689" t="s">
        <v>202</v>
      </c>
      <c r="S4689" t="s">
        <v>68</v>
      </c>
      <c r="T4689" t="s">
        <v>40</v>
      </c>
      <c r="U4689" t="s">
        <v>3627</v>
      </c>
      <c r="V4689" t="s">
        <v>518</v>
      </c>
      <c r="W4689" t="s">
        <v>40</v>
      </c>
      <c r="X4689" t="s">
        <v>179</v>
      </c>
      <c r="Y4689" t="s">
        <v>95</v>
      </c>
      <c r="Z4689" t="s">
        <v>67</v>
      </c>
      <c r="AA4689" t="s">
        <v>135</v>
      </c>
      <c r="AB4689" t="s">
        <v>479</v>
      </c>
      <c r="AC4689" t="s">
        <v>598</v>
      </c>
      <c r="AD4689" t="s">
        <v>1452</v>
      </c>
    </row>
    <row r="4690" spans="1:30" x14ac:dyDescent="0.3">
      <c r="A4690" t="s">
        <v>19343</v>
      </c>
      <c r="B4690" t="s">
        <v>19344</v>
      </c>
      <c r="C4690" s="1" t="str">
        <f t="shared" si="781"/>
        <v>21:0512</v>
      </c>
      <c r="D4690" s="1" t="str">
        <f t="shared" si="785"/>
        <v>21:0085</v>
      </c>
      <c r="E4690" t="s">
        <v>19345</v>
      </c>
      <c r="F4690" t="s">
        <v>19346</v>
      </c>
      <c r="H4690">
        <v>56.657732099999997</v>
      </c>
      <c r="I4690">
        <v>-101.4127366</v>
      </c>
      <c r="J4690" s="1" t="str">
        <f t="shared" si="786"/>
        <v>NGR lake sediment grab sample</v>
      </c>
      <c r="K4690" s="1" t="str">
        <f t="shared" si="787"/>
        <v>&lt;177 micron (NGR)</v>
      </c>
      <c r="L4690">
        <v>37</v>
      </c>
      <c r="M4690" t="s">
        <v>184</v>
      </c>
      <c r="N4690">
        <v>733</v>
      </c>
      <c r="O4690" t="s">
        <v>204</v>
      </c>
      <c r="P4690" t="s">
        <v>92</v>
      </c>
      <c r="Q4690" t="s">
        <v>39</v>
      </c>
      <c r="R4690" t="s">
        <v>131</v>
      </c>
      <c r="S4690" t="s">
        <v>136</v>
      </c>
      <c r="T4690" t="s">
        <v>40</v>
      </c>
      <c r="U4690" t="s">
        <v>1236</v>
      </c>
      <c r="V4690" t="s">
        <v>444</v>
      </c>
      <c r="W4690" t="s">
        <v>40</v>
      </c>
      <c r="X4690" t="s">
        <v>39</v>
      </c>
      <c r="Y4690" t="s">
        <v>95</v>
      </c>
      <c r="Z4690" t="s">
        <v>67</v>
      </c>
      <c r="AA4690" t="s">
        <v>204</v>
      </c>
      <c r="AB4690" t="s">
        <v>316</v>
      </c>
      <c r="AC4690" t="s">
        <v>818</v>
      </c>
      <c r="AD4690" t="s">
        <v>1885</v>
      </c>
    </row>
    <row r="4691" spans="1:30" x14ac:dyDescent="0.3">
      <c r="A4691" t="s">
        <v>19347</v>
      </c>
      <c r="B4691" t="s">
        <v>19348</v>
      </c>
      <c r="C4691" s="1" t="str">
        <f t="shared" si="781"/>
        <v>21:0512</v>
      </c>
      <c r="D4691" s="1" t="str">
        <f t="shared" si="785"/>
        <v>21:0085</v>
      </c>
      <c r="E4691" t="s">
        <v>19349</v>
      </c>
      <c r="F4691" t="s">
        <v>19350</v>
      </c>
      <c r="H4691">
        <v>56.6597084</v>
      </c>
      <c r="I4691">
        <v>-101.43998360000001</v>
      </c>
      <c r="J4691" s="1" t="str">
        <f t="shared" si="786"/>
        <v>NGR lake sediment grab sample</v>
      </c>
      <c r="K4691" s="1" t="str">
        <f t="shared" si="787"/>
        <v>&lt;177 micron (NGR)</v>
      </c>
      <c r="L4691">
        <v>37</v>
      </c>
      <c r="M4691" t="s">
        <v>191</v>
      </c>
      <c r="N4691">
        <v>734</v>
      </c>
      <c r="O4691" t="s">
        <v>276</v>
      </c>
      <c r="P4691" t="s">
        <v>92</v>
      </c>
      <c r="Q4691" t="s">
        <v>37</v>
      </c>
      <c r="R4691" t="s">
        <v>38</v>
      </c>
      <c r="S4691" t="s">
        <v>37</v>
      </c>
      <c r="T4691" t="s">
        <v>40</v>
      </c>
      <c r="U4691" t="s">
        <v>45</v>
      </c>
      <c r="V4691" t="s">
        <v>248</v>
      </c>
      <c r="W4691" t="s">
        <v>40</v>
      </c>
      <c r="X4691" t="s">
        <v>339</v>
      </c>
      <c r="Y4691" t="s">
        <v>39</v>
      </c>
      <c r="Z4691" t="s">
        <v>153</v>
      </c>
      <c r="AA4691" t="s">
        <v>204</v>
      </c>
      <c r="AB4691" t="s">
        <v>8655</v>
      </c>
      <c r="AC4691" t="s">
        <v>144</v>
      </c>
      <c r="AD4691" t="s">
        <v>241</v>
      </c>
    </row>
    <row r="4692" spans="1:30" x14ac:dyDescent="0.3">
      <c r="A4692" t="s">
        <v>19351</v>
      </c>
      <c r="B4692" t="s">
        <v>19352</v>
      </c>
      <c r="C4692" s="1" t="str">
        <f t="shared" si="781"/>
        <v>21:0512</v>
      </c>
      <c r="D4692" s="1" t="str">
        <f t="shared" si="785"/>
        <v>21:0085</v>
      </c>
      <c r="E4692" t="s">
        <v>19353</v>
      </c>
      <c r="F4692" t="s">
        <v>19354</v>
      </c>
      <c r="H4692">
        <v>56.634495299999998</v>
      </c>
      <c r="I4692">
        <v>-101.4869352</v>
      </c>
      <c r="J4692" s="1" t="str">
        <f t="shared" si="786"/>
        <v>NGR lake sediment grab sample</v>
      </c>
      <c r="K4692" s="1" t="str">
        <f t="shared" si="787"/>
        <v>&lt;177 micron (NGR)</v>
      </c>
      <c r="L4692">
        <v>37</v>
      </c>
      <c r="M4692" t="s">
        <v>201</v>
      </c>
      <c r="N4692">
        <v>735</v>
      </c>
      <c r="O4692" t="s">
        <v>255</v>
      </c>
      <c r="P4692" t="s">
        <v>153</v>
      </c>
      <c r="Q4692" t="s">
        <v>95</v>
      </c>
      <c r="R4692" t="s">
        <v>68</v>
      </c>
      <c r="S4692" t="s">
        <v>37</v>
      </c>
      <c r="T4692" t="s">
        <v>40</v>
      </c>
      <c r="U4692" t="s">
        <v>107</v>
      </c>
      <c r="V4692" t="s">
        <v>1027</v>
      </c>
      <c r="W4692" t="s">
        <v>649</v>
      </c>
      <c r="X4692" t="s">
        <v>70</v>
      </c>
      <c r="Y4692" t="s">
        <v>95</v>
      </c>
      <c r="Z4692" t="s">
        <v>185</v>
      </c>
      <c r="AA4692" t="s">
        <v>135</v>
      </c>
      <c r="AB4692" t="s">
        <v>10389</v>
      </c>
      <c r="AC4692" t="s">
        <v>94</v>
      </c>
      <c r="AD4692" t="s">
        <v>241</v>
      </c>
    </row>
    <row r="4693" spans="1:30" x14ac:dyDescent="0.3">
      <c r="A4693" t="s">
        <v>19355</v>
      </c>
      <c r="B4693" t="s">
        <v>19356</v>
      </c>
      <c r="C4693" s="1" t="str">
        <f t="shared" si="781"/>
        <v>21:0512</v>
      </c>
      <c r="D4693" s="1" t="str">
        <f t="shared" si="785"/>
        <v>21:0085</v>
      </c>
      <c r="E4693" t="s">
        <v>19357</v>
      </c>
      <c r="F4693" t="s">
        <v>19358</v>
      </c>
      <c r="H4693">
        <v>56.628088400000003</v>
      </c>
      <c r="I4693">
        <v>-101.5239176</v>
      </c>
      <c r="J4693" s="1" t="str">
        <f t="shared" si="786"/>
        <v>NGR lake sediment grab sample</v>
      </c>
      <c r="K4693" s="1" t="str">
        <f t="shared" si="787"/>
        <v>&lt;177 micron (NGR)</v>
      </c>
      <c r="L4693">
        <v>37</v>
      </c>
      <c r="M4693" t="s">
        <v>210</v>
      </c>
      <c r="N4693">
        <v>736</v>
      </c>
      <c r="O4693" t="s">
        <v>263</v>
      </c>
      <c r="P4693" t="s">
        <v>36</v>
      </c>
      <c r="Q4693" t="s">
        <v>39</v>
      </c>
      <c r="R4693" t="s">
        <v>153</v>
      </c>
      <c r="S4693" t="s">
        <v>37</v>
      </c>
      <c r="T4693" t="s">
        <v>40</v>
      </c>
      <c r="U4693" t="s">
        <v>1151</v>
      </c>
      <c r="V4693" t="s">
        <v>179</v>
      </c>
      <c r="W4693" t="s">
        <v>194</v>
      </c>
      <c r="X4693" t="s">
        <v>70</v>
      </c>
      <c r="Y4693" t="s">
        <v>95</v>
      </c>
      <c r="Z4693" t="s">
        <v>153</v>
      </c>
      <c r="AA4693" t="s">
        <v>214</v>
      </c>
      <c r="AB4693" t="s">
        <v>744</v>
      </c>
      <c r="AC4693" t="s">
        <v>248</v>
      </c>
      <c r="AD4693" t="s">
        <v>196</v>
      </c>
    </row>
    <row r="4694" spans="1:30" x14ac:dyDescent="0.3">
      <c r="A4694" t="s">
        <v>19359</v>
      </c>
      <c r="B4694" t="s">
        <v>19360</v>
      </c>
      <c r="C4694" s="1" t="str">
        <f t="shared" si="781"/>
        <v>21:0512</v>
      </c>
      <c r="D4694" s="1" t="str">
        <f t="shared" si="785"/>
        <v>21:0085</v>
      </c>
      <c r="E4694" t="s">
        <v>19361</v>
      </c>
      <c r="F4694" t="s">
        <v>19362</v>
      </c>
      <c r="H4694">
        <v>56.631352200000002</v>
      </c>
      <c r="I4694">
        <v>-101.566892</v>
      </c>
      <c r="J4694" s="1" t="str">
        <f t="shared" si="786"/>
        <v>NGR lake sediment grab sample</v>
      </c>
      <c r="K4694" s="1" t="str">
        <f t="shared" si="787"/>
        <v>&lt;177 micron (NGR)</v>
      </c>
      <c r="L4694">
        <v>37</v>
      </c>
      <c r="M4694" t="s">
        <v>221</v>
      </c>
      <c r="N4694">
        <v>737</v>
      </c>
      <c r="O4694" t="s">
        <v>204</v>
      </c>
      <c r="P4694" t="s">
        <v>202</v>
      </c>
      <c r="Q4694" t="s">
        <v>37</v>
      </c>
      <c r="R4694" t="s">
        <v>92</v>
      </c>
      <c r="S4694" t="s">
        <v>136</v>
      </c>
      <c r="T4694" t="s">
        <v>194</v>
      </c>
      <c r="U4694" t="s">
        <v>1059</v>
      </c>
      <c r="V4694" t="s">
        <v>42</v>
      </c>
      <c r="W4694" t="s">
        <v>40</v>
      </c>
      <c r="X4694" t="s">
        <v>38</v>
      </c>
      <c r="Y4694" t="s">
        <v>95</v>
      </c>
      <c r="Z4694" t="s">
        <v>67</v>
      </c>
      <c r="AA4694" t="s">
        <v>134</v>
      </c>
      <c r="AB4694" t="s">
        <v>1044</v>
      </c>
      <c r="AC4694" t="s">
        <v>293</v>
      </c>
      <c r="AD4694" t="s">
        <v>354</v>
      </c>
    </row>
    <row r="4695" spans="1:30" x14ac:dyDescent="0.3">
      <c r="A4695" t="s">
        <v>19363</v>
      </c>
      <c r="B4695" t="s">
        <v>19364</v>
      </c>
      <c r="C4695" s="1" t="str">
        <f t="shared" si="781"/>
        <v>21:0512</v>
      </c>
      <c r="D4695" s="1" t="str">
        <f t="shared" si="785"/>
        <v>21:0085</v>
      </c>
      <c r="E4695" t="s">
        <v>19365</v>
      </c>
      <c r="F4695" t="s">
        <v>19366</v>
      </c>
      <c r="H4695">
        <v>56.626605099999999</v>
      </c>
      <c r="I4695">
        <v>-101.6238328</v>
      </c>
      <c r="J4695" s="1" t="str">
        <f t="shared" si="786"/>
        <v>NGR lake sediment grab sample</v>
      </c>
      <c r="K4695" s="1" t="str">
        <f t="shared" si="787"/>
        <v>&lt;177 micron (NGR)</v>
      </c>
      <c r="L4695">
        <v>37</v>
      </c>
      <c r="M4695" t="s">
        <v>230</v>
      </c>
      <c r="N4695">
        <v>738</v>
      </c>
      <c r="O4695" t="s">
        <v>434</v>
      </c>
      <c r="P4695" t="s">
        <v>67</v>
      </c>
      <c r="Q4695" t="s">
        <v>55</v>
      </c>
      <c r="R4695" t="s">
        <v>79</v>
      </c>
      <c r="S4695" t="s">
        <v>131</v>
      </c>
      <c r="T4695" t="s">
        <v>40</v>
      </c>
      <c r="U4695" t="s">
        <v>1060</v>
      </c>
      <c r="V4695" t="s">
        <v>1503</v>
      </c>
      <c r="W4695" t="s">
        <v>194</v>
      </c>
      <c r="X4695" t="s">
        <v>136</v>
      </c>
      <c r="Y4695" t="s">
        <v>39</v>
      </c>
      <c r="Z4695" t="s">
        <v>134</v>
      </c>
      <c r="AA4695" t="s">
        <v>58</v>
      </c>
      <c r="AB4695" t="s">
        <v>8571</v>
      </c>
      <c r="AC4695" t="s">
        <v>47</v>
      </c>
      <c r="AD4695" t="s">
        <v>122</v>
      </c>
    </row>
    <row r="4696" spans="1:30" x14ac:dyDescent="0.3">
      <c r="A4696" t="s">
        <v>19367</v>
      </c>
      <c r="B4696" t="s">
        <v>19368</v>
      </c>
      <c r="C4696" s="1" t="str">
        <f t="shared" si="781"/>
        <v>21:0512</v>
      </c>
      <c r="D4696" s="1" t="str">
        <f t="shared" si="785"/>
        <v>21:0085</v>
      </c>
      <c r="E4696" t="s">
        <v>19369</v>
      </c>
      <c r="F4696" t="s">
        <v>19370</v>
      </c>
      <c r="H4696">
        <v>56.624854399999997</v>
      </c>
      <c r="I4696">
        <v>-101.6923041</v>
      </c>
      <c r="J4696" s="1" t="str">
        <f t="shared" si="786"/>
        <v>NGR lake sediment grab sample</v>
      </c>
      <c r="K4696" s="1" t="str">
        <f t="shared" si="787"/>
        <v>&lt;177 micron (NGR)</v>
      </c>
      <c r="L4696">
        <v>37</v>
      </c>
      <c r="M4696" t="s">
        <v>238</v>
      </c>
      <c r="N4696">
        <v>739</v>
      </c>
      <c r="O4696" t="s">
        <v>782</v>
      </c>
      <c r="P4696" t="s">
        <v>36</v>
      </c>
      <c r="Q4696" t="s">
        <v>95</v>
      </c>
      <c r="R4696" t="s">
        <v>202</v>
      </c>
      <c r="S4696" t="s">
        <v>153</v>
      </c>
      <c r="T4696" t="s">
        <v>40</v>
      </c>
      <c r="U4696" t="s">
        <v>16835</v>
      </c>
      <c r="V4696" t="s">
        <v>1802</v>
      </c>
      <c r="W4696" t="s">
        <v>40</v>
      </c>
      <c r="X4696" t="s">
        <v>6583</v>
      </c>
      <c r="Y4696" t="s">
        <v>39</v>
      </c>
      <c r="Z4696" t="s">
        <v>204</v>
      </c>
      <c r="AA4696" t="s">
        <v>204</v>
      </c>
      <c r="AB4696" t="s">
        <v>825</v>
      </c>
      <c r="AC4696" t="s">
        <v>620</v>
      </c>
      <c r="AD4696" t="s">
        <v>324</v>
      </c>
    </row>
    <row r="4697" spans="1:30" x14ac:dyDescent="0.3">
      <c r="A4697" t="s">
        <v>19371</v>
      </c>
      <c r="B4697" t="s">
        <v>19372</v>
      </c>
      <c r="C4697" s="1" t="str">
        <f t="shared" si="781"/>
        <v>21:0512</v>
      </c>
      <c r="D4697" s="1" t="str">
        <f t="shared" si="785"/>
        <v>21:0085</v>
      </c>
      <c r="E4697" t="s">
        <v>19373</v>
      </c>
      <c r="F4697" t="s">
        <v>19374</v>
      </c>
      <c r="H4697">
        <v>56.6302241</v>
      </c>
      <c r="I4697">
        <v>-101.7464019</v>
      </c>
      <c r="J4697" s="1" t="str">
        <f t="shared" si="786"/>
        <v>NGR lake sediment grab sample</v>
      </c>
      <c r="K4697" s="1" t="str">
        <f t="shared" si="787"/>
        <v>&lt;177 micron (NGR)</v>
      </c>
      <c r="L4697">
        <v>37</v>
      </c>
      <c r="M4697" t="s">
        <v>246</v>
      </c>
      <c r="N4697">
        <v>740</v>
      </c>
      <c r="O4697" t="s">
        <v>143</v>
      </c>
      <c r="P4697" t="s">
        <v>873</v>
      </c>
      <c r="Q4697" t="s">
        <v>95</v>
      </c>
      <c r="R4697" t="s">
        <v>192</v>
      </c>
      <c r="S4697" t="s">
        <v>38</v>
      </c>
      <c r="T4697" t="s">
        <v>40</v>
      </c>
      <c r="U4697" t="s">
        <v>4527</v>
      </c>
      <c r="V4697" t="s">
        <v>620</v>
      </c>
      <c r="W4697" t="s">
        <v>194</v>
      </c>
      <c r="X4697" t="s">
        <v>55</v>
      </c>
      <c r="Y4697" t="s">
        <v>39</v>
      </c>
      <c r="Z4697" t="s">
        <v>204</v>
      </c>
      <c r="AA4697" t="s">
        <v>258</v>
      </c>
      <c r="AB4697" t="s">
        <v>650</v>
      </c>
      <c r="AC4697" t="s">
        <v>55</v>
      </c>
      <c r="AD4697" t="s">
        <v>107</v>
      </c>
    </row>
    <row r="4698" spans="1:30" x14ac:dyDescent="0.3">
      <c r="A4698" t="s">
        <v>19375</v>
      </c>
      <c r="B4698" t="s">
        <v>19376</v>
      </c>
      <c r="C4698" s="1" t="str">
        <f t="shared" si="781"/>
        <v>21:0512</v>
      </c>
      <c r="D4698" s="1" t="str">
        <f t="shared" si="785"/>
        <v>21:0085</v>
      </c>
      <c r="E4698" t="s">
        <v>19377</v>
      </c>
      <c r="F4698" t="s">
        <v>19378</v>
      </c>
      <c r="H4698">
        <v>56.5853544</v>
      </c>
      <c r="I4698">
        <v>-101.69053649999999</v>
      </c>
      <c r="J4698" s="1" t="str">
        <f t="shared" si="786"/>
        <v>NGR lake sediment grab sample</v>
      </c>
      <c r="K4698" s="1" t="str">
        <f t="shared" si="787"/>
        <v>&lt;177 micron (NGR)</v>
      </c>
      <c r="L4698">
        <v>38</v>
      </c>
      <c r="M4698" t="s">
        <v>34</v>
      </c>
      <c r="N4698">
        <v>741</v>
      </c>
      <c r="O4698" t="s">
        <v>214</v>
      </c>
      <c r="P4698" t="s">
        <v>165</v>
      </c>
      <c r="Q4698" t="s">
        <v>95</v>
      </c>
      <c r="R4698" t="s">
        <v>202</v>
      </c>
      <c r="S4698" t="s">
        <v>68</v>
      </c>
      <c r="T4698" t="s">
        <v>40</v>
      </c>
      <c r="U4698" t="s">
        <v>19379</v>
      </c>
      <c r="V4698" t="s">
        <v>1054</v>
      </c>
      <c r="W4698" t="s">
        <v>40</v>
      </c>
      <c r="X4698" t="s">
        <v>484</v>
      </c>
      <c r="Y4698" t="s">
        <v>55</v>
      </c>
      <c r="Z4698" t="s">
        <v>134</v>
      </c>
      <c r="AA4698" t="s">
        <v>214</v>
      </c>
      <c r="AB4698" t="s">
        <v>462</v>
      </c>
      <c r="AC4698" t="s">
        <v>55</v>
      </c>
      <c r="AD4698" t="s">
        <v>71</v>
      </c>
    </row>
    <row r="4699" spans="1:30" x14ac:dyDescent="0.3">
      <c r="A4699" t="s">
        <v>19380</v>
      </c>
      <c r="B4699" t="s">
        <v>19381</v>
      </c>
      <c r="C4699" s="1" t="str">
        <f t="shared" si="781"/>
        <v>21:0512</v>
      </c>
      <c r="D4699" s="1" t="str">
        <f t="shared" si="785"/>
        <v>21:0085</v>
      </c>
      <c r="E4699" t="s">
        <v>19382</v>
      </c>
      <c r="F4699" t="s">
        <v>19383</v>
      </c>
      <c r="H4699">
        <v>56.617256900000001</v>
      </c>
      <c r="I4699">
        <v>-101.7580609</v>
      </c>
      <c r="J4699" s="1" t="str">
        <f t="shared" si="786"/>
        <v>NGR lake sediment grab sample</v>
      </c>
      <c r="K4699" s="1" t="str">
        <f t="shared" si="787"/>
        <v>&lt;177 micron (NGR)</v>
      </c>
      <c r="L4699">
        <v>38</v>
      </c>
      <c r="M4699" t="s">
        <v>76</v>
      </c>
      <c r="N4699">
        <v>742</v>
      </c>
      <c r="O4699" t="s">
        <v>576</v>
      </c>
      <c r="P4699" t="s">
        <v>185</v>
      </c>
      <c r="Q4699" t="s">
        <v>39</v>
      </c>
      <c r="R4699" t="s">
        <v>202</v>
      </c>
      <c r="S4699" t="s">
        <v>39</v>
      </c>
      <c r="T4699" t="s">
        <v>40</v>
      </c>
      <c r="U4699" t="s">
        <v>1120</v>
      </c>
      <c r="V4699" t="s">
        <v>60</v>
      </c>
      <c r="W4699" t="s">
        <v>40</v>
      </c>
      <c r="X4699" t="s">
        <v>179</v>
      </c>
      <c r="Y4699" t="s">
        <v>95</v>
      </c>
      <c r="Z4699" t="s">
        <v>67</v>
      </c>
      <c r="AA4699" t="s">
        <v>134</v>
      </c>
      <c r="AB4699" t="s">
        <v>2878</v>
      </c>
      <c r="AC4699" t="s">
        <v>590</v>
      </c>
      <c r="AD4699" t="s">
        <v>1060</v>
      </c>
    </row>
    <row r="4700" spans="1:30" x14ac:dyDescent="0.3">
      <c r="A4700" t="s">
        <v>19384</v>
      </c>
      <c r="B4700" t="s">
        <v>19385</v>
      </c>
      <c r="C4700" s="1" t="str">
        <f t="shared" si="781"/>
        <v>21:0512</v>
      </c>
      <c r="D4700" s="1" t="str">
        <f t="shared" si="785"/>
        <v>21:0085</v>
      </c>
      <c r="E4700" t="s">
        <v>19386</v>
      </c>
      <c r="F4700" t="s">
        <v>19387</v>
      </c>
      <c r="H4700">
        <v>56.601571900000003</v>
      </c>
      <c r="I4700">
        <v>-101.79551960000001</v>
      </c>
      <c r="J4700" s="1" t="str">
        <f t="shared" si="786"/>
        <v>NGR lake sediment grab sample</v>
      </c>
      <c r="K4700" s="1" t="str">
        <f t="shared" si="787"/>
        <v>&lt;177 micron (NGR)</v>
      </c>
      <c r="L4700">
        <v>38</v>
      </c>
      <c r="M4700" t="s">
        <v>91</v>
      </c>
      <c r="N4700">
        <v>743</v>
      </c>
      <c r="O4700" t="s">
        <v>135</v>
      </c>
      <c r="P4700" t="s">
        <v>256</v>
      </c>
      <c r="Q4700" t="s">
        <v>55</v>
      </c>
      <c r="R4700" t="s">
        <v>165</v>
      </c>
      <c r="S4700" t="s">
        <v>131</v>
      </c>
      <c r="T4700" t="s">
        <v>40</v>
      </c>
      <c r="U4700" t="s">
        <v>443</v>
      </c>
      <c r="V4700" t="s">
        <v>313</v>
      </c>
      <c r="W4700" t="s">
        <v>194</v>
      </c>
      <c r="X4700" t="s">
        <v>6583</v>
      </c>
      <c r="Y4700" t="s">
        <v>39</v>
      </c>
      <c r="Z4700" t="s">
        <v>67</v>
      </c>
      <c r="AA4700" t="s">
        <v>214</v>
      </c>
      <c r="AB4700" t="s">
        <v>529</v>
      </c>
      <c r="AC4700" t="s">
        <v>818</v>
      </c>
      <c r="AD4700" t="s">
        <v>449</v>
      </c>
    </row>
    <row r="4701" spans="1:30" x14ac:dyDescent="0.3">
      <c r="A4701" t="s">
        <v>19388</v>
      </c>
      <c r="B4701" t="s">
        <v>19389</v>
      </c>
      <c r="C4701" s="1" t="str">
        <f t="shared" si="781"/>
        <v>21:0512</v>
      </c>
      <c r="D4701" s="1" t="str">
        <f t="shared" si="785"/>
        <v>21:0085</v>
      </c>
      <c r="E4701" t="s">
        <v>19390</v>
      </c>
      <c r="F4701" t="s">
        <v>19391</v>
      </c>
      <c r="H4701">
        <v>56.608040600000002</v>
      </c>
      <c r="I4701">
        <v>-101.68594090000001</v>
      </c>
      <c r="J4701" s="1" t="str">
        <f t="shared" si="786"/>
        <v>NGR lake sediment grab sample</v>
      </c>
      <c r="K4701" s="1" t="str">
        <f t="shared" si="787"/>
        <v>&lt;177 micron (NGR)</v>
      </c>
      <c r="L4701">
        <v>38</v>
      </c>
      <c r="M4701" t="s">
        <v>102</v>
      </c>
      <c r="N4701">
        <v>744</v>
      </c>
      <c r="O4701" t="s">
        <v>329</v>
      </c>
      <c r="P4701" t="s">
        <v>119</v>
      </c>
      <c r="Q4701" t="s">
        <v>55</v>
      </c>
      <c r="R4701" t="s">
        <v>79</v>
      </c>
      <c r="S4701" t="s">
        <v>37</v>
      </c>
      <c r="T4701" t="s">
        <v>40</v>
      </c>
      <c r="U4701" t="s">
        <v>369</v>
      </c>
      <c r="V4701" t="s">
        <v>233</v>
      </c>
      <c r="W4701" t="s">
        <v>40</v>
      </c>
      <c r="X4701" t="s">
        <v>484</v>
      </c>
      <c r="Y4701" t="s">
        <v>39</v>
      </c>
      <c r="Z4701" t="s">
        <v>67</v>
      </c>
      <c r="AA4701" t="s">
        <v>214</v>
      </c>
      <c r="AB4701" t="s">
        <v>554</v>
      </c>
      <c r="AC4701" t="s">
        <v>60</v>
      </c>
      <c r="AD4701" t="s">
        <v>409</v>
      </c>
    </row>
    <row r="4702" spans="1:30" x14ac:dyDescent="0.3">
      <c r="A4702" t="s">
        <v>19392</v>
      </c>
      <c r="B4702" t="s">
        <v>19393</v>
      </c>
      <c r="C4702" s="1" t="str">
        <f t="shared" si="781"/>
        <v>21:0512</v>
      </c>
      <c r="D4702" s="1" t="str">
        <f t="shared" si="785"/>
        <v>21:0085</v>
      </c>
      <c r="E4702" t="s">
        <v>19377</v>
      </c>
      <c r="F4702" t="s">
        <v>19394</v>
      </c>
      <c r="H4702">
        <v>56.5853544</v>
      </c>
      <c r="I4702">
        <v>-101.69053649999999</v>
      </c>
      <c r="J4702" s="1" t="str">
        <f t="shared" si="786"/>
        <v>NGR lake sediment grab sample</v>
      </c>
      <c r="K4702" s="1" t="str">
        <f t="shared" si="787"/>
        <v>&lt;177 micron (NGR)</v>
      </c>
      <c r="L4702">
        <v>38</v>
      </c>
      <c r="M4702" t="s">
        <v>65</v>
      </c>
      <c r="N4702">
        <v>745</v>
      </c>
      <c r="O4702" t="s">
        <v>391</v>
      </c>
      <c r="P4702" t="s">
        <v>165</v>
      </c>
      <c r="Q4702" t="s">
        <v>39</v>
      </c>
      <c r="R4702" t="s">
        <v>79</v>
      </c>
      <c r="S4702" t="s">
        <v>68</v>
      </c>
      <c r="T4702" t="s">
        <v>40</v>
      </c>
      <c r="U4702" t="s">
        <v>934</v>
      </c>
      <c r="V4702" t="s">
        <v>947</v>
      </c>
      <c r="W4702" t="s">
        <v>40</v>
      </c>
      <c r="X4702" t="s">
        <v>484</v>
      </c>
      <c r="Y4702" t="s">
        <v>55</v>
      </c>
      <c r="Z4702" t="s">
        <v>134</v>
      </c>
      <c r="AA4702" t="s">
        <v>204</v>
      </c>
      <c r="AB4702" t="s">
        <v>952</v>
      </c>
      <c r="AC4702" t="s">
        <v>55</v>
      </c>
      <c r="AD4702" t="s">
        <v>449</v>
      </c>
    </row>
    <row r="4703" spans="1:30" x14ac:dyDescent="0.3">
      <c r="A4703" t="s">
        <v>19395</v>
      </c>
      <c r="B4703" t="s">
        <v>19396</v>
      </c>
      <c r="C4703" s="1" t="str">
        <f t="shared" si="781"/>
        <v>21:0512</v>
      </c>
      <c r="D4703" s="1" t="str">
        <f t="shared" si="785"/>
        <v>21:0085</v>
      </c>
      <c r="E4703" t="s">
        <v>19377</v>
      </c>
      <c r="F4703" t="s">
        <v>19397</v>
      </c>
      <c r="H4703">
        <v>56.5853544</v>
      </c>
      <c r="I4703">
        <v>-101.69053649999999</v>
      </c>
      <c r="J4703" s="1" t="str">
        <f t="shared" si="786"/>
        <v>NGR lake sediment grab sample</v>
      </c>
      <c r="K4703" s="1" t="str">
        <f t="shared" si="787"/>
        <v>&lt;177 micron (NGR)</v>
      </c>
      <c r="L4703">
        <v>38</v>
      </c>
      <c r="M4703" t="s">
        <v>52</v>
      </c>
      <c r="N4703">
        <v>746</v>
      </c>
      <c r="O4703" t="s">
        <v>391</v>
      </c>
      <c r="P4703" t="s">
        <v>169</v>
      </c>
      <c r="Q4703" t="s">
        <v>95</v>
      </c>
      <c r="R4703" t="s">
        <v>79</v>
      </c>
      <c r="S4703" t="s">
        <v>38</v>
      </c>
      <c r="T4703" t="s">
        <v>40</v>
      </c>
      <c r="U4703" t="s">
        <v>1529</v>
      </c>
      <c r="V4703" t="s">
        <v>1054</v>
      </c>
      <c r="W4703" t="s">
        <v>194</v>
      </c>
      <c r="X4703" t="s">
        <v>484</v>
      </c>
      <c r="Y4703" t="s">
        <v>39</v>
      </c>
      <c r="Z4703" t="s">
        <v>134</v>
      </c>
      <c r="AA4703" t="s">
        <v>214</v>
      </c>
      <c r="AB4703" t="s">
        <v>1276</v>
      </c>
      <c r="AC4703" t="s">
        <v>55</v>
      </c>
      <c r="AD4703" t="s">
        <v>203</v>
      </c>
    </row>
    <row r="4704" spans="1:30" hidden="1" x14ac:dyDescent="0.3">
      <c r="A4704" t="s">
        <v>19398</v>
      </c>
      <c r="B4704" t="s">
        <v>19399</v>
      </c>
      <c r="C4704" s="1" t="str">
        <f t="shared" si="781"/>
        <v>21:0512</v>
      </c>
      <c r="D4704" s="1" t="str">
        <f>HYPERLINK("http://geochem.nrcan.gc.ca/cdogs/content/svy/svy_e.htm", "")</f>
        <v/>
      </c>
      <c r="G4704" s="1" t="str">
        <f>HYPERLINK("http://geochem.nrcan.gc.ca/cdogs/content/cr_/cr_00056_e.htm", "56")</f>
        <v>56</v>
      </c>
      <c r="J4704" t="s">
        <v>161</v>
      </c>
      <c r="K4704" t="s">
        <v>162</v>
      </c>
      <c r="L4704">
        <v>38</v>
      </c>
      <c r="M4704" t="s">
        <v>163</v>
      </c>
      <c r="N4704">
        <v>747</v>
      </c>
      <c r="O4704" t="s">
        <v>392</v>
      </c>
      <c r="P4704" t="s">
        <v>152</v>
      </c>
      <c r="Q4704" t="s">
        <v>165</v>
      </c>
      <c r="R4704" t="s">
        <v>576</v>
      </c>
      <c r="S4704" t="s">
        <v>185</v>
      </c>
      <c r="T4704" t="s">
        <v>194</v>
      </c>
      <c r="U4704" t="s">
        <v>1216</v>
      </c>
      <c r="V4704" t="s">
        <v>1402</v>
      </c>
      <c r="W4704" t="s">
        <v>233</v>
      </c>
      <c r="X4704" t="s">
        <v>145</v>
      </c>
      <c r="Y4704" t="s">
        <v>68</v>
      </c>
      <c r="Z4704" t="s">
        <v>423</v>
      </c>
      <c r="AA4704" t="s">
        <v>107</v>
      </c>
      <c r="AB4704" t="s">
        <v>1411</v>
      </c>
      <c r="AC4704" t="s">
        <v>7464</v>
      </c>
      <c r="AD4704" t="s">
        <v>832</v>
      </c>
    </row>
    <row r="4705" spans="1:30" x14ac:dyDescent="0.3">
      <c r="A4705" t="s">
        <v>19400</v>
      </c>
      <c r="B4705" t="s">
        <v>19401</v>
      </c>
      <c r="C4705" s="1" t="str">
        <f t="shared" si="781"/>
        <v>21:0512</v>
      </c>
      <c r="D4705" s="1" t="str">
        <f t="shared" ref="D4705:D4734" si="788">HYPERLINK("http://geochem.nrcan.gc.ca/cdogs/content/svy/svy210085_e.htm", "21:0085")</f>
        <v>21:0085</v>
      </c>
      <c r="E4705" t="s">
        <v>19402</v>
      </c>
      <c r="F4705" t="s">
        <v>19403</v>
      </c>
      <c r="H4705">
        <v>56.581022300000001</v>
      </c>
      <c r="I4705">
        <v>-101.7876177</v>
      </c>
      <c r="J4705" s="1" t="str">
        <f t="shared" ref="J4705:J4734" si="789">HYPERLINK("http://geochem.nrcan.gc.ca/cdogs/content/kwd/kwd020027_e.htm", "NGR lake sediment grab sample")</f>
        <v>NGR lake sediment grab sample</v>
      </c>
      <c r="K4705" s="1" t="str">
        <f t="shared" ref="K4705:K4734" si="790">HYPERLINK("http://geochem.nrcan.gc.ca/cdogs/content/kwd/kwd080006_e.htm", "&lt;177 micron (NGR)")</f>
        <v>&lt;177 micron (NGR)</v>
      </c>
      <c r="L4705">
        <v>38</v>
      </c>
      <c r="M4705" t="s">
        <v>113</v>
      </c>
      <c r="N4705">
        <v>748</v>
      </c>
      <c r="O4705" t="s">
        <v>3445</v>
      </c>
      <c r="P4705" t="s">
        <v>335</v>
      </c>
      <c r="Q4705" t="s">
        <v>55</v>
      </c>
      <c r="R4705" t="s">
        <v>103</v>
      </c>
      <c r="S4705" t="s">
        <v>169</v>
      </c>
      <c r="T4705" t="s">
        <v>40</v>
      </c>
      <c r="U4705" t="s">
        <v>2504</v>
      </c>
      <c r="V4705" t="s">
        <v>39</v>
      </c>
      <c r="W4705" t="s">
        <v>42</v>
      </c>
      <c r="X4705" t="s">
        <v>740</v>
      </c>
      <c r="Y4705" t="s">
        <v>37</v>
      </c>
      <c r="Z4705" t="s">
        <v>164</v>
      </c>
      <c r="AA4705" t="s">
        <v>314</v>
      </c>
      <c r="AB4705" t="s">
        <v>5209</v>
      </c>
      <c r="AC4705" t="s">
        <v>884</v>
      </c>
      <c r="AD4705" t="s">
        <v>203</v>
      </c>
    </row>
    <row r="4706" spans="1:30" x14ac:dyDescent="0.3">
      <c r="A4706" t="s">
        <v>19404</v>
      </c>
      <c r="B4706" t="s">
        <v>19405</v>
      </c>
      <c r="C4706" s="1" t="str">
        <f t="shared" si="781"/>
        <v>21:0512</v>
      </c>
      <c r="D4706" s="1" t="str">
        <f t="shared" si="788"/>
        <v>21:0085</v>
      </c>
      <c r="E4706" t="s">
        <v>19406</v>
      </c>
      <c r="F4706" t="s">
        <v>19407</v>
      </c>
      <c r="H4706">
        <v>56.585630500000001</v>
      </c>
      <c r="I4706">
        <v>-101.8172431</v>
      </c>
      <c r="J4706" s="1" t="str">
        <f t="shared" si="789"/>
        <v>NGR lake sediment grab sample</v>
      </c>
      <c r="K4706" s="1" t="str">
        <f t="shared" si="790"/>
        <v>&lt;177 micron (NGR)</v>
      </c>
      <c r="L4706">
        <v>38</v>
      </c>
      <c r="M4706" t="s">
        <v>127</v>
      </c>
      <c r="N4706">
        <v>749</v>
      </c>
      <c r="O4706" t="s">
        <v>552</v>
      </c>
      <c r="P4706" t="s">
        <v>247</v>
      </c>
      <c r="Q4706" t="s">
        <v>55</v>
      </c>
      <c r="R4706" t="s">
        <v>256</v>
      </c>
      <c r="S4706" t="s">
        <v>79</v>
      </c>
      <c r="T4706" t="s">
        <v>40</v>
      </c>
      <c r="U4706" t="s">
        <v>13114</v>
      </c>
      <c r="V4706" t="s">
        <v>85</v>
      </c>
      <c r="W4706" t="s">
        <v>194</v>
      </c>
      <c r="X4706" t="s">
        <v>2796</v>
      </c>
      <c r="Y4706" t="s">
        <v>39</v>
      </c>
      <c r="Z4706" t="s">
        <v>263</v>
      </c>
      <c r="AA4706" t="s">
        <v>58</v>
      </c>
      <c r="AB4706" t="s">
        <v>1373</v>
      </c>
      <c r="AC4706" t="s">
        <v>484</v>
      </c>
      <c r="AD4706" t="s">
        <v>1060</v>
      </c>
    </row>
    <row r="4707" spans="1:30" x14ac:dyDescent="0.3">
      <c r="A4707" t="s">
        <v>19408</v>
      </c>
      <c r="B4707" t="s">
        <v>19409</v>
      </c>
      <c r="C4707" s="1" t="str">
        <f t="shared" si="781"/>
        <v>21:0512</v>
      </c>
      <c r="D4707" s="1" t="str">
        <f t="shared" si="788"/>
        <v>21:0085</v>
      </c>
      <c r="E4707" t="s">
        <v>19410</v>
      </c>
      <c r="F4707" t="s">
        <v>19411</v>
      </c>
      <c r="H4707">
        <v>56.565302899999999</v>
      </c>
      <c r="I4707">
        <v>-101.8372043</v>
      </c>
      <c r="J4707" s="1" t="str">
        <f t="shared" si="789"/>
        <v>NGR lake sediment grab sample</v>
      </c>
      <c r="K4707" s="1" t="str">
        <f t="shared" si="790"/>
        <v>&lt;177 micron (NGR)</v>
      </c>
      <c r="L4707">
        <v>38</v>
      </c>
      <c r="M4707" t="s">
        <v>142</v>
      </c>
      <c r="N4707">
        <v>750</v>
      </c>
      <c r="O4707" t="s">
        <v>258</v>
      </c>
      <c r="P4707" t="s">
        <v>130</v>
      </c>
      <c r="Q4707" t="s">
        <v>37</v>
      </c>
      <c r="R4707" t="s">
        <v>67</v>
      </c>
      <c r="S4707" t="s">
        <v>202</v>
      </c>
      <c r="T4707" t="s">
        <v>40</v>
      </c>
      <c r="U4707" t="s">
        <v>1534</v>
      </c>
      <c r="V4707" t="s">
        <v>39</v>
      </c>
      <c r="W4707" t="s">
        <v>40</v>
      </c>
      <c r="X4707" t="s">
        <v>70</v>
      </c>
      <c r="Y4707" t="s">
        <v>39</v>
      </c>
      <c r="Z4707" t="s">
        <v>35</v>
      </c>
      <c r="AA4707" t="s">
        <v>204</v>
      </c>
      <c r="AB4707" t="s">
        <v>2513</v>
      </c>
      <c r="AC4707" t="s">
        <v>1736</v>
      </c>
      <c r="AD4707" t="s">
        <v>2423</v>
      </c>
    </row>
    <row r="4708" spans="1:30" x14ac:dyDescent="0.3">
      <c r="A4708" t="s">
        <v>19412</v>
      </c>
      <c r="B4708" t="s">
        <v>19413</v>
      </c>
      <c r="C4708" s="1" t="str">
        <f t="shared" si="781"/>
        <v>21:0512</v>
      </c>
      <c r="D4708" s="1" t="str">
        <f t="shared" si="788"/>
        <v>21:0085</v>
      </c>
      <c r="E4708" t="s">
        <v>19414</v>
      </c>
      <c r="F4708" t="s">
        <v>19415</v>
      </c>
      <c r="H4708">
        <v>56.553746699999998</v>
      </c>
      <c r="I4708">
        <v>-101.8582455</v>
      </c>
      <c r="J4708" s="1" t="str">
        <f t="shared" si="789"/>
        <v>NGR lake sediment grab sample</v>
      </c>
      <c r="K4708" s="1" t="str">
        <f t="shared" si="790"/>
        <v>&lt;177 micron (NGR)</v>
      </c>
      <c r="L4708">
        <v>38</v>
      </c>
      <c r="M4708" t="s">
        <v>150</v>
      </c>
      <c r="N4708">
        <v>751</v>
      </c>
      <c r="O4708" t="s">
        <v>383</v>
      </c>
      <c r="P4708" t="s">
        <v>377</v>
      </c>
      <c r="Q4708" t="s">
        <v>39</v>
      </c>
      <c r="R4708" t="s">
        <v>67</v>
      </c>
      <c r="S4708" t="s">
        <v>136</v>
      </c>
      <c r="T4708" t="s">
        <v>40</v>
      </c>
      <c r="U4708" t="s">
        <v>1885</v>
      </c>
      <c r="V4708" t="s">
        <v>179</v>
      </c>
      <c r="W4708" t="s">
        <v>117</v>
      </c>
      <c r="X4708" t="s">
        <v>70</v>
      </c>
      <c r="Y4708" t="s">
        <v>95</v>
      </c>
      <c r="Z4708" t="s">
        <v>67</v>
      </c>
      <c r="AA4708" t="s">
        <v>44</v>
      </c>
      <c r="AB4708" t="s">
        <v>128</v>
      </c>
      <c r="AC4708" t="s">
        <v>901</v>
      </c>
      <c r="AD4708" t="s">
        <v>392</v>
      </c>
    </row>
    <row r="4709" spans="1:30" x14ac:dyDescent="0.3">
      <c r="A4709" t="s">
        <v>19416</v>
      </c>
      <c r="B4709" t="s">
        <v>19417</v>
      </c>
      <c r="C4709" s="1" t="str">
        <f t="shared" si="781"/>
        <v>21:0512</v>
      </c>
      <c r="D4709" s="1" t="str">
        <f t="shared" si="788"/>
        <v>21:0085</v>
      </c>
      <c r="E4709" t="s">
        <v>19418</v>
      </c>
      <c r="F4709" t="s">
        <v>19419</v>
      </c>
      <c r="H4709">
        <v>56.558437499999997</v>
      </c>
      <c r="I4709">
        <v>-101.927013</v>
      </c>
      <c r="J4709" s="1" t="str">
        <f t="shared" si="789"/>
        <v>NGR lake sediment grab sample</v>
      </c>
      <c r="K4709" s="1" t="str">
        <f t="shared" si="790"/>
        <v>&lt;177 micron (NGR)</v>
      </c>
      <c r="L4709">
        <v>38</v>
      </c>
      <c r="M4709" t="s">
        <v>175</v>
      </c>
      <c r="N4709">
        <v>752</v>
      </c>
      <c r="O4709" t="s">
        <v>546</v>
      </c>
      <c r="P4709" t="s">
        <v>232</v>
      </c>
      <c r="Q4709" t="s">
        <v>37</v>
      </c>
      <c r="R4709" t="s">
        <v>54</v>
      </c>
      <c r="S4709" t="s">
        <v>54</v>
      </c>
      <c r="T4709" t="s">
        <v>40</v>
      </c>
      <c r="U4709" t="s">
        <v>7482</v>
      </c>
      <c r="V4709" t="s">
        <v>1610</v>
      </c>
      <c r="W4709" t="s">
        <v>194</v>
      </c>
      <c r="X4709" t="s">
        <v>39</v>
      </c>
      <c r="Y4709" t="s">
        <v>55</v>
      </c>
      <c r="Z4709" t="s">
        <v>214</v>
      </c>
      <c r="AA4709" t="s">
        <v>258</v>
      </c>
      <c r="AB4709" t="s">
        <v>547</v>
      </c>
      <c r="AC4709" t="s">
        <v>3674</v>
      </c>
      <c r="AD4709" t="s">
        <v>354</v>
      </c>
    </row>
    <row r="4710" spans="1:30" x14ac:dyDescent="0.3">
      <c r="A4710" t="s">
        <v>19420</v>
      </c>
      <c r="B4710" t="s">
        <v>19421</v>
      </c>
      <c r="C4710" s="1" t="str">
        <f t="shared" si="781"/>
        <v>21:0512</v>
      </c>
      <c r="D4710" s="1" t="str">
        <f t="shared" si="788"/>
        <v>21:0085</v>
      </c>
      <c r="E4710" t="s">
        <v>19422</v>
      </c>
      <c r="F4710" t="s">
        <v>19423</v>
      </c>
      <c r="H4710">
        <v>56.555082900000002</v>
      </c>
      <c r="I4710">
        <v>-101.9578253</v>
      </c>
      <c r="J4710" s="1" t="str">
        <f t="shared" si="789"/>
        <v>NGR lake sediment grab sample</v>
      </c>
      <c r="K4710" s="1" t="str">
        <f t="shared" si="790"/>
        <v>&lt;177 micron (NGR)</v>
      </c>
      <c r="L4710">
        <v>38</v>
      </c>
      <c r="M4710" t="s">
        <v>184</v>
      </c>
      <c r="N4710">
        <v>753</v>
      </c>
      <c r="O4710" t="s">
        <v>135</v>
      </c>
      <c r="P4710" t="s">
        <v>79</v>
      </c>
      <c r="Q4710" t="s">
        <v>55</v>
      </c>
      <c r="R4710" t="s">
        <v>153</v>
      </c>
      <c r="S4710" t="s">
        <v>38</v>
      </c>
      <c r="T4710" t="s">
        <v>40</v>
      </c>
      <c r="U4710" t="s">
        <v>5721</v>
      </c>
      <c r="V4710" t="s">
        <v>167</v>
      </c>
      <c r="W4710" t="s">
        <v>40</v>
      </c>
      <c r="X4710" t="s">
        <v>179</v>
      </c>
      <c r="Y4710" t="s">
        <v>95</v>
      </c>
      <c r="Z4710" t="s">
        <v>67</v>
      </c>
      <c r="AA4710" t="s">
        <v>135</v>
      </c>
      <c r="AB4710" t="s">
        <v>589</v>
      </c>
      <c r="AC4710" t="s">
        <v>121</v>
      </c>
      <c r="AD4710" t="s">
        <v>1477</v>
      </c>
    </row>
    <row r="4711" spans="1:30" x14ac:dyDescent="0.3">
      <c r="A4711" t="s">
        <v>19424</v>
      </c>
      <c r="B4711" t="s">
        <v>19425</v>
      </c>
      <c r="C4711" s="1" t="str">
        <f t="shared" si="781"/>
        <v>21:0512</v>
      </c>
      <c r="D4711" s="1" t="str">
        <f t="shared" si="788"/>
        <v>21:0085</v>
      </c>
      <c r="E4711" t="s">
        <v>19426</v>
      </c>
      <c r="F4711" t="s">
        <v>19427</v>
      </c>
      <c r="H4711">
        <v>56.531773000000001</v>
      </c>
      <c r="I4711">
        <v>-101.9916632</v>
      </c>
      <c r="J4711" s="1" t="str">
        <f t="shared" si="789"/>
        <v>NGR lake sediment grab sample</v>
      </c>
      <c r="K4711" s="1" t="str">
        <f t="shared" si="790"/>
        <v>&lt;177 micron (NGR)</v>
      </c>
      <c r="L4711">
        <v>38</v>
      </c>
      <c r="M4711" t="s">
        <v>191</v>
      </c>
      <c r="N4711">
        <v>754</v>
      </c>
      <c r="O4711" t="s">
        <v>423</v>
      </c>
      <c r="P4711" t="s">
        <v>510</v>
      </c>
      <c r="Q4711" t="s">
        <v>37</v>
      </c>
      <c r="R4711" t="s">
        <v>145</v>
      </c>
      <c r="S4711" t="s">
        <v>79</v>
      </c>
      <c r="T4711" t="s">
        <v>40</v>
      </c>
      <c r="U4711" t="s">
        <v>2498</v>
      </c>
      <c r="V4711" t="s">
        <v>42</v>
      </c>
      <c r="W4711" t="s">
        <v>194</v>
      </c>
      <c r="X4711" t="s">
        <v>179</v>
      </c>
      <c r="Y4711" t="s">
        <v>55</v>
      </c>
      <c r="Z4711" t="s">
        <v>134</v>
      </c>
      <c r="AA4711" t="s">
        <v>258</v>
      </c>
      <c r="AB4711" t="s">
        <v>16932</v>
      </c>
      <c r="AC4711" t="s">
        <v>3966</v>
      </c>
      <c r="AD4711" t="s">
        <v>1448</v>
      </c>
    </row>
    <row r="4712" spans="1:30" x14ac:dyDescent="0.3">
      <c r="A4712" t="s">
        <v>19428</v>
      </c>
      <c r="B4712" t="s">
        <v>19429</v>
      </c>
      <c r="C4712" s="1" t="str">
        <f t="shared" si="781"/>
        <v>21:0512</v>
      </c>
      <c r="D4712" s="1" t="str">
        <f t="shared" si="788"/>
        <v>21:0085</v>
      </c>
      <c r="E4712" t="s">
        <v>19430</v>
      </c>
      <c r="F4712" t="s">
        <v>19431</v>
      </c>
      <c r="H4712">
        <v>56.515869199999997</v>
      </c>
      <c r="I4712">
        <v>-101.972296</v>
      </c>
      <c r="J4712" s="1" t="str">
        <f t="shared" si="789"/>
        <v>NGR lake sediment grab sample</v>
      </c>
      <c r="K4712" s="1" t="str">
        <f t="shared" si="790"/>
        <v>&lt;177 micron (NGR)</v>
      </c>
      <c r="L4712">
        <v>38</v>
      </c>
      <c r="M4712" t="s">
        <v>201</v>
      </c>
      <c r="N4712">
        <v>755</v>
      </c>
      <c r="O4712" t="s">
        <v>344</v>
      </c>
      <c r="P4712" t="s">
        <v>192</v>
      </c>
      <c r="Q4712" t="s">
        <v>39</v>
      </c>
      <c r="R4712" t="s">
        <v>67</v>
      </c>
      <c r="S4712" t="s">
        <v>37</v>
      </c>
      <c r="T4712" t="s">
        <v>40</v>
      </c>
      <c r="U4712" t="s">
        <v>4210</v>
      </c>
      <c r="V4712" t="s">
        <v>239</v>
      </c>
      <c r="W4712" t="s">
        <v>649</v>
      </c>
      <c r="X4712" t="s">
        <v>70</v>
      </c>
      <c r="Y4712" t="s">
        <v>39</v>
      </c>
      <c r="Z4712" t="s">
        <v>67</v>
      </c>
      <c r="AA4712" t="s">
        <v>134</v>
      </c>
      <c r="AB4712" t="s">
        <v>18459</v>
      </c>
      <c r="AC4712" t="s">
        <v>3674</v>
      </c>
      <c r="AD4712" t="s">
        <v>61</v>
      </c>
    </row>
    <row r="4713" spans="1:30" x14ac:dyDescent="0.3">
      <c r="A4713" t="s">
        <v>19432</v>
      </c>
      <c r="B4713" t="s">
        <v>19433</v>
      </c>
      <c r="C4713" s="1" t="str">
        <f t="shared" si="781"/>
        <v>21:0512</v>
      </c>
      <c r="D4713" s="1" t="str">
        <f t="shared" si="788"/>
        <v>21:0085</v>
      </c>
      <c r="E4713" t="s">
        <v>19434</v>
      </c>
      <c r="F4713" t="s">
        <v>19435</v>
      </c>
      <c r="H4713">
        <v>56.530333800000001</v>
      </c>
      <c r="I4713">
        <v>-101.94507830000001</v>
      </c>
      <c r="J4713" s="1" t="str">
        <f t="shared" si="789"/>
        <v>NGR lake sediment grab sample</v>
      </c>
      <c r="K4713" s="1" t="str">
        <f t="shared" si="790"/>
        <v>&lt;177 micron (NGR)</v>
      </c>
      <c r="L4713">
        <v>38</v>
      </c>
      <c r="M4713" t="s">
        <v>210</v>
      </c>
      <c r="N4713">
        <v>756</v>
      </c>
      <c r="O4713" t="s">
        <v>1447</v>
      </c>
      <c r="P4713" t="s">
        <v>247</v>
      </c>
      <c r="Q4713" t="s">
        <v>37</v>
      </c>
      <c r="R4713" t="s">
        <v>169</v>
      </c>
      <c r="S4713" t="s">
        <v>153</v>
      </c>
      <c r="T4713" t="s">
        <v>40</v>
      </c>
      <c r="U4713" t="s">
        <v>5070</v>
      </c>
      <c r="V4713" t="s">
        <v>485</v>
      </c>
      <c r="W4713" t="s">
        <v>40</v>
      </c>
      <c r="X4713" t="s">
        <v>484</v>
      </c>
      <c r="Y4713" t="s">
        <v>95</v>
      </c>
      <c r="Z4713" t="s">
        <v>337</v>
      </c>
      <c r="AA4713" t="s">
        <v>214</v>
      </c>
      <c r="AB4713" t="s">
        <v>2291</v>
      </c>
      <c r="AC4713" t="s">
        <v>2499</v>
      </c>
      <c r="AD4713" t="s">
        <v>1060</v>
      </c>
    </row>
    <row r="4714" spans="1:30" x14ac:dyDescent="0.3">
      <c r="A4714" t="s">
        <v>19436</v>
      </c>
      <c r="B4714" t="s">
        <v>19437</v>
      </c>
      <c r="C4714" s="1" t="str">
        <f t="shared" si="781"/>
        <v>21:0512</v>
      </c>
      <c r="D4714" s="1" t="str">
        <f t="shared" si="788"/>
        <v>21:0085</v>
      </c>
      <c r="E4714" t="s">
        <v>19438</v>
      </c>
      <c r="F4714" t="s">
        <v>19439</v>
      </c>
      <c r="H4714">
        <v>56.538338400000001</v>
      </c>
      <c r="I4714">
        <v>-101.9105753</v>
      </c>
      <c r="J4714" s="1" t="str">
        <f t="shared" si="789"/>
        <v>NGR lake sediment grab sample</v>
      </c>
      <c r="K4714" s="1" t="str">
        <f t="shared" si="790"/>
        <v>&lt;177 micron (NGR)</v>
      </c>
      <c r="L4714">
        <v>38</v>
      </c>
      <c r="M4714" t="s">
        <v>221</v>
      </c>
      <c r="N4714">
        <v>757</v>
      </c>
      <c r="O4714" t="s">
        <v>2781</v>
      </c>
      <c r="P4714" t="s">
        <v>169</v>
      </c>
      <c r="Q4714" t="s">
        <v>37</v>
      </c>
      <c r="R4714" t="s">
        <v>145</v>
      </c>
      <c r="S4714" t="s">
        <v>79</v>
      </c>
      <c r="T4714" t="s">
        <v>40</v>
      </c>
      <c r="U4714" t="s">
        <v>435</v>
      </c>
      <c r="V4714" t="s">
        <v>1572</v>
      </c>
      <c r="W4714" t="s">
        <v>194</v>
      </c>
      <c r="X4714" t="s">
        <v>70</v>
      </c>
      <c r="Y4714" t="s">
        <v>95</v>
      </c>
      <c r="Z4714" t="s">
        <v>135</v>
      </c>
      <c r="AA4714" t="s">
        <v>134</v>
      </c>
      <c r="AB4714" t="s">
        <v>621</v>
      </c>
      <c r="AC4714" t="s">
        <v>3711</v>
      </c>
      <c r="AD4714" t="s">
        <v>1885</v>
      </c>
    </row>
    <row r="4715" spans="1:30" x14ac:dyDescent="0.3">
      <c r="A4715" t="s">
        <v>19440</v>
      </c>
      <c r="B4715" t="s">
        <v>19441</v>
      </c>
      <c r="C4715" s="1" t="str">
        <f t="shared" si="781"/>
        <v>21:0512</v>
      </c>
      <c r="D4715" s="1" t="str">
        <f t="shared" si="788"/>
        <v>21:0085</v>
      </c>
      <c r="E4715" t="s">
        <v>19442</v>
      </c>
      <c r="F4715" t="s">
        <v>19443</v>
      </c>
      <c r="H4715">
        <v>56.514674599999999</v>
      </c>
      <c r="I4715">
        <v>-101.9226614</v>
      </c>
      <c r="J4715" s="1" t="str">
        <f t="shared" si="789"/>
        <v>NGR lake sediment grab sample</v>
      </c>
      <c r="K4715" s="1" t="str">
        <f t="shared" si="790"/>
        <v>&lt;177 micron (NGR)</v>
      </c>
      <c r="L4715">
        <v>38</v>
      </c>
      <c r="M4715" t="s">
        <v>230</v>
      </c>
      <c r="N4715">
        <v>758</v>
      </c>
      <c r="O4715" t="s">
        <v>108</v>
      </c>
      <c r="P4715" t="s">
        <v>38</v>
      </c>
      <c r="Q4715" t="s">
        <v>55</v>
      </c>
      <c r="R4715" t="s">
        <v>79</v>
      </c>
      <c r="S4715" t="s">
        <v>37</v>
      </c>
      <c r="T4715" t="s">
        <v>40</v>
      </c>
      <c r="U4715" t="s">
        <v>595</v>
      </c>
      <c r="V4715" t="s">
        <v>144</v>
      </c>
      <c r="W4715" t="s">
        <v>40</v>
      </c>
      <c r="X4715" t="s">
        <v>179</v>
      </c>
      <c r="Y4715" t="s">
        <v>95</v>
      </c>
      <c r="Z4715" t="s">
        <v>153</v>
      </c>
      <c r="AA4715" t="s">
        <v>67</v>
      </c>
      <c r="AB4715" t="s">
        <v>213</v>
      </c>
      <c r="AC4715" t="s">
        <v>590</v>
      </c>
      <c r="AD4715" t="s">
        <v>203</v>
      </c>
    </row>
    <row r="4716" spans="1:30" x14ac:dyDescent="0.3">
      <c r="A4716" t="s">
        <v>19444</v>
      </c>
      <c r="B4716" t="s">
        <v>19445</v>
      </c>
      <c r="C4716" s="1" t="str">
        <f t="shared" si="781"/>
        <v>21:0512</v>
      </c>
      <c r="D4716" s="1" t="str">
        <f t="shared" si="788"/>
        <v>21:0085</v>
      </c>
      <c r="E4716" t="s">
        <v>19446</v>
      </c>
      <c r="F4716" t="s">
        <v>19447</v>
      </c>
      <c r="H4716">
        <v>56.5198483</v>
      </c>
      <c r="I4716">
        <v>-101.8747005</v>
      </c>
      <c r="J4716" s="1" t="str">
        <f t="shared" si="789"/>
        <v>NGR lake sediment grab sample</v>
      </c>
      <c r="K4716" s="1" t="str">
        <f t="shared" si="790"/>
        <v>&lt;177 micron (NGR)</v>
      </c>
      <c r="L4716">
        <v>38</v>
      </c>
      <c r="M4716" t="s">
        <v>238</v>
      </c>
      <c r="N4716">
        <v>759</v>
      </c>
      <c r="O4716" t="s">
        <v>257</v>
      </c>
      <c r="P4716" t="s">
        <v>192</v>
      </c>
      <c r="Q4716" t="s">
        <v>39</v>
      </c>
      <c r="R4716" t="s">
        <v>36</v>
      </c>
      <c r="S4716" t="s">
        <v>131</v>
      </c>
      <c r="T4716" t="s">
        <v>40</v>
      </c>
      <c r="U4716" t="s">
        <v>9526</v>
      </c>
      <c r="V4716" t="s">
        <v>39</v>
      </c>
      <c r="W4716" t="s">
        <v>194</v>
      </c>
      <c r="X4716" t="s">
        <v>39</v>
      </c>
      <c r="Y4716" t="s">
        <v>95</v>
      </c>
      <c r="Z4716" t="s">
        <v>35</v>
      </c>
      <c r="AA4716" t="s">
        <v>214</v>
      </c>
      <c r="AB4716" t="s">
        <v>498</v>
      </c>
      <c r="AC4716" t="s">
        <v>987</v>
      </c>
      <c r="AD4716" t="s">
        <v>324</v>
      </c>
    </row>
    <row r="4717" spans="1:30" x14ac:dyDescent="0.3">
      <c r="A4717" t="s">
        <v>19448</v>
      </c>
      <c r="B4717" t="s">
        <v>19449</v>
      </c>
      <c r="C4717" s="1" t="str">
        <f t="shared" si="781"/>
        <v>21:0512</v>
      </c>
      <c r="D4717" s="1" t="str">
        <f t="shared" si="788"/>
        <v>21:0085</v>
      </c>
      <c r="E4717" t="s">
        <v>19450</v>
      </c>
      <c r="F4717" t="s">
        <v>19451</v>
      </c>
      <c r="H4717">
        <v>56.532614500000001</v>
      </c>
      <c r="I4717">
        <v>-101.8687712</v>
      </c>
      <c r="J4717" s="1" t="str">
        <f t="shared" si="789"/>
        <v>NGR lake sediment grab sample</v>
      </c>
      <c r="K4717" s="1" t="str">
        <f t="shared" si="790"/>
        <v>&lt;177 micron (NGR)</v>
      </c>
      <c r="L4717">
        <v>38</v>
      </c>
      <c r="M4717" t="s">
        <v>246</v>
      </c>
      <c r="N4717">
        <v>760</v>
      </c>
      <c r="O4717" t="s">
        <v>304</v>
      </c>
      <c r="P4717" t="s">
        <v>571</v>
      </c>
      <c r="Q4717" t="s">
        <v>55</v>
      </c>
      <c r="R4717" t="s">
        <v>169</v>
      </c>
      <c r="S4717" t="s">
        <v>68</v>
      </c>
      <c r="T4717" t="s">
        <v>40</v>
      </c>
      <c r="U4717" t="s">
        <v>483</v>
      </c>
      <c r="V4717" t="s">
        <v>60</v>
      </c>
      <c r="W4717" t="s">
        <v>117</v>
      </c>
      <c r="X4717" t="s">
        <v>179</v>
      </c>
      <c r="Y4717" t="s">
        <v>95</v>
      </c>
      <c r="Z4717" t="s">
        <v>164</v>
      </c>
      <c r="AA4717" t="s">
        <v>44</v>
      </c>
      <c r="AB4717" t="s">
        <v>10690</v>
      </c>
      <c r="AC4717" t="s">
        <v>13369</v>
      </c>
      <c r="AD4717" t="s">
        <v>48</v>
      </c>
    </row>
    <row r="4718" spans="1:30" x14ac:dyDescent="0.3">
      <c r="A4718" t="s">
        <v>19452</v>
      </c>
      <c r="B4718" t="s">
        <v>19453</v>
      </c>
      <c r="C4718" s="1" t="str">
        <f t="shared" si="781"/>
        <v>21:0512</v>
      </c>
      <c r="D4718" s="1" t="str">
        <f t="shared" si="788"/>
        <v>21:0085</v>
      </c>
      <c r="E4718" t="s">
        <v>19454</v>
      </c>
      <c r="F4718" t="s">
        <v>19455</v>
      </c>
      <c r="H4718">
        <v>56.529405799999999</v>
      </c>
      <c r="I4718">
        <v>-101.7862478</v>
      </c>
      <c r="J4718" s="1" t="str">
        <f t="shared" si="789"/>
        <v>NGR lake sediment grab sample</v>
      </c>
      <c r="K4718" s="1" t="str">
        <f t="shared" si="790"/>
        <v>&lt;177 micron (NGR)</v>
      </c>
      <c r="L4718">
        <v>39</v>
      </c>
      <c r="M4718" t="s">
        <v>34</v>
      </c>
      <c r="N4718">
        <v>761</v>
      </c>
      <c r="O4718" t="s">
        <v>45</v>
      </c>
      <c r="P4718" t="s">
        <v>164</v>
      </c>
      <c r="Q4718" t="s">
        <v>68</v>
      </c>
      <c r="R4718" t="s">
        <v>130</v>
      </c>
      <c r="S4718" t="s">
        <v>79</v>
      </c>
      <c r="T4718" t="s">
        <v>40</v>
      </c>
      <c r="U4718" t="s">
        <v>1534</v>
      </c>
      <c r="V4718" t="s">
        <v>2278</v>
      </c>
      <c r="W4718" t="s">
        <v>40</v>
      </c>
      <c r="X4718" t="s">
        <v>484</v>
      </c>
      <c r="Y4718" t="s">
        <v>55</v>
      </c>
      <c r="Z4718" t="s">
        <v>135</v>
      </c>
      <c r="AA4718" t="s">
        <v>214</v>
      </c>
      <c r="AB4718" t="s">
        <v>2777</v>
      </c>
      <c r="AC4718" t="s">
        <v>1378</v>
      </c>
      <c r="AD4718" t="s">
        <v>308</v>
      </c>
    </row>
    <row r="4719" spans="1:30" x14ac:dyDescent="0.3">
      <c r="A4719" t="s">
        <v>19456</v>
      </c>
      <c r="B4719" t="s">
        <v>19457</v>
      </c>
      <c r="C4719" s="1" t="str">
        <f t="shared" si="781"/>
        <v>21:0512</v>
      </c>
      <c r="D4719" s="1" t="str">
        <f t="shared" si="788"/>
        <v>21:0085</v>
      </c>
      <c r="E4719" t="s">
        <v>19458</v>
      </c>
      <c r="F4719" t="s">
        <v>19459</v>
      </c>
      <c r="H4719">
        <v>56.534050299999997</v>
      </c>
      <c r="I4719">
        <v>-101.8407223</v>
      </c>
      <c r="J4719" s="1" t="str">
        <f t="shared" si="789"/>
        <v>NGR lake sediment grab sample</v>
      </c>
      <c r="K4719" s="1" t="str">
        <f t="shared" si="790"/>
        <v>&lt;177 micron (NGR)</v>
      </c>
      <c r="L4719">
        <v>39</v>
      </c>
      <c r="M4719" t="s">
        <v>76</v>
      </c>
      <c r="N4719">
        <v>762</v>
      </c>
      <c r="O4719" t="s">
        <v>359</v>
      </c>
      <c r="P4719" t="s">
        <v>165</v>
      </c>
      <c r="Q4719" t="s">
        <v>68</v>
      </c>
      <c r="R4719" t="s">
        <v>176</v>
      </c>
      <c r="S4719" t="s">
        <v>38</v>
      </c>
      <c r="T4719" t="s">
        <v>40</v>
      </c>
      <c r="U4719" t="s">
        <v>4615</v>
      </c>
      <c r="V4719" t="s">
        <v>935</v>
      </c>
      <c r="W4719" t="s">
        <v>40</v>
      </c>
      <c r="X4719" t="s">
        <v>740</v>
      </c>
      <c r="Y4719" t="s">
        <v>68</v>
      </c>
      <c r="Z4719" t="s">
        <v>134</v>
      </c>
      <c r="AA4719" t="s">
        <v>135</v>
      </c>
      <c r="AB4719" t="s">
        <v>1512</v>
      </c>
      <c r="AC4719" t="s">
        <v>5421</v>
      </c>
      <c r="AD4719" t="s">
        <v>480</v>
      </c>
    </row>
    <row r="4720" spans="1:30" x14ac:dyDescent="0.3">
      <c r="A4720" t="s">
        <v>19460</v>
      </c>
      <c r="B4720" t="s">
        <v>19461</v>
      </c>
      <c r="C4720" s="1" t="str">
        <f t="shared" si="781"/>
        <v>21:0512</v>
      </c>
      <c r="D4720" s="1" t="str">
        <f t="shared" si="788"/>
        <v>21:0085</v>
      </c>
      <c r="E4720" t="s">
        <v>19462</v>
      </c>
      <c r="F4720" t="s">
        <v>19463</v>
      </c>
      <c r="H4720">
        <v>56.510240400000001</v>
      </c>
      <c r="I4720">
        <v>-101.83045490000001</v>
      </c>
      <c r="J4720" s="1" t="str">
        <f t="shared" si="789"/>
        <v>NGR lake sediment grab sample</v>
      </c>
      <c r="K4720" s="1" t="str">
        <f t="shared" si="790"/>
        <v>&lt;177 micron (NGR)</v>
      </c>
      <c r="L4720">
        <v>39</v>
      </c>
      <c r="M4720" t="s">
        <v>91</v>
      </c>
      <c r="N4720">
        <v>763</v>
      </c>
      <c r="O4720" t="s">
        <v>257</v>
      </c>
      <c r="P4720" t="s">
        <v>377</v>
      </c>
      <c r="Q4720" t="s">
        <v>37</v>
      </c>
      <c r="R4720" t="s">
        <v>185</v>
      </c>
      <c r="S4720" t="s">
        <v>68</v>
      </c>
      <c r="T4720" t="s">
        <v>40</v>
      </c>
      <c r="U4720" t="s">
        <v>19464</v>
      </c>
      <c r="V4720" t="s">
        <v>2476</v>
      </c>
      <c r="W4720" t="s">
        <v>40</v>
      </c>
      <c r="X4720" t="s">
        <v>301</v>
      </c>
      <c r="Y4720" t="s">
        <v>95</v>
      </c>
      <c r="Z4720" t="s">
        <v>204</v>
      </c>
      <c r="AA4720" t="s">
        <v>214</v>
      </c>
      <c r="AB4720" t="s">
        <v>1182</v>
      </c>
      <c r="AC4720" t="s">
        <v>1562</v>
      </c>
      <c r="AD4720" t="s">
        <v>137</v>
      </c>
    </row>
    <row r="4721" spans="1:30" x14ac:dyDescent="0.3">
      <c r="A4721" t="s">
        <v>19465</v>
      </c>
      <c r="B4721" t="s">
        <v>19466</v>
      </c>
      <c r="C4721" s="1" t="str">
        <f t="shared" si="781"/>
        <v>21:0512</v>
      </c>
      <c r="D4721" s="1" t="str">
        <f t="shared" si="788"/>
        <v>21:0085</v>
      </c>
      <c r="E4721" t="s">
        <v>19467</v>
      </c>
      <c r="F4721" t="s">
        <v>19468</v>
      </c>
      <c r="H4721">
        <v>56.514171099999999</v>
      </c>
      <c r="I4721">
        <v>-101.78381280000001</v>
      </c>
      <c r="J4721" s="1" t="str">
        <f t="shared" si="789"/>
        <v>NGR lake sediment grab sample</v>
      </c>
      <c r="K4721" s="1" t="str">
        <f t="shared" si="790"/>
        <v>&lt;177 micron (NGR)</v>
      </c>
      <c r="L4721">
        <v>39</v>
      </c>
      <c r="M4721" t="s">
        <v>102</v>
      </c>
      <c r="N4721">
        <v>764</v>
      </c>
      <c r="O4721" t="s">
        <v>77</v>
      </c>
      <c r="P4721" t="s">
        <v>276</v>
      </c>
      <c r="Q4721" t="s">
        <v>136</v>
      </c>
      <c r="R4721" t="s">
        <v>185</v>
      </c>
      <c r="S4721" t="s">
        <v>68</v>
      </c>
      <c r="T4721" t="s">
        <v>40</v>
      </c>
      <c r="U4721" t="s">
        <v>7700</v>
      </c>
      <c r="V4721" t="s">
        <v>60</v>
      </c>
      <c r="W4721" t="s">
        <v>194</v>
      </c>
      <c r="X4721" t="s">
        <v>179</v>
      </c>
      <c r="Y4721" t="s">
        <v>55</v>
      </c>
      <c r="Z4721" t="s">
        <v>164</v>
      </c>
      <c r="AA4721" t="s">
        <v>214</v>
      </c>
      <c r="AB4721" t="s">
        <v>285</v>
      </c>
      <c r="AC4721" t="s">
        <v>330</v>
      </c>
      <c r="AD4721" t="s">
        <v>878</v>
      </c>
    </row>
    <row r="4722" spans="1:30" x14ac:dyDescent="0.3">
      <c r="A4722" t="s">
        <v>19469</v>
      </c>
      <c r="B4722" t="s">
        <v>19470</v>
      </c>
      <c r="C4722" s="1" t="str">
        <f t="shared" si="781"/>
        <v>21:0512</v>
      </c>
      <c r="D4722" s="1" t="str">
        <f t="shared" si="788"/>
        <v>21:0085</v>
      </c>
      <c r="E4722" t="s">
        <v>19454</v>
      </c>
      <c r="F4722" t="s">
        <v>19471</v>
      </c>
      <c r="H4722">
        <v>56.529405799999999</v>
      </c>
      <c r="I4722">
        <v>-101.7862478</v>
      </c>
      <c r="J4722" s="1" t="str">
        <f t="shared" si="789"/>
        <v>NGR lake sediment grab sample</v>
      </c>
      <c r="K4722" s="1" t="str">
        <f t="shared" si="790"/>
        <v>&lt;177 micron (NGR)</v>
      </c>
      <c r="L4722">
        <v>39</v>
      </c>
      <c r="M4722" t="s">
        <v>65</v>
      </c>
      <c r="N4722">
        <v>765</v>
      </c>
      <c r="O4722" t="s">
        <v>45</v>
      </c>
      <c r="P4722" t="s">
        <v>256</v>
      </c>
      <c r="Q4722" t="s">
        <v>37</v>
      </c>
      <c r="R4722" t="s">
        <v>130</v>
      </c>
      <c r="S4722" t="s">
        <v>153</v>
      </c>
      <c r="T4722" t="s">
        <v>40</v>
      </c>
      <c r="U4722" t="s">
        <v>1534</v>
      </c>
      <c r="V4722" t="s">
        <v>1572</v>
      </c>
      <c r="W4722" t="s">
        <v>40</v>
      </c>
      <c r="X4722" t="s">
        <v>339</v>
      </c>
      <c r="Y4722" t="s">
        <v>55</v>
      </c>
      <c r="Z4722" t="s">
        <v>135</v>
      </c>
      <c r="AA4722" t="s">
        <v>135</v>
      </c>
      <c r="AB4722" t="s">
        <v>6229</v>
      </c>
      <c r="AC4722" t="s">
        <v>2747</v>
      </c>
      <c r="AD4722" t="s">
        <v>1236</v>
      </c>
    </row>
    <row r="4723" spans="1:30" x14ac:dyDescent="0.3">
      <c r="A4723" t="s">
        <v>19472</v>
      </c>
      <c r="B4723" t="s">
        <v>19473</v>
      </c>
      <c r="C4723" s="1" t="str">
        <f t="shared" si="781"/>
        <v>21:0512</v>
      </c>
      <c r="D4723" s="1" t="str">
        <f t="shared" si="788"/>
        <v>21:0085</v>
      </c>
      <c r="E4723" t="s">
        <v>19454</v>
      </c>
      <c r="F4723" t="s">
        <v>19474</v>
      </c>
      <c r="H4723">
        <v>56.529405799999999</v>
      </c>
      <c r="I4723">
        <v>-101.7862478</v>
      </c>
      <c r="J4723" s="1" t="str">
        <f t="shared" si="789"/>
        <v>NGR lake sediment grab sample</v>
      </c>
      <c r="K4723" s="1" t="str">
        <f t="shared" si="790"/>
        <v>&lt;177 micron (NGR)</v>
      </c>
      <c r="L4723">
        <v>39</v>
      </c>
      <c r="M4723" t="s">
        <v>52</v>
      </c>
      <c r="N4723">
        <v>766</v>
      </c>
      <c r="O4723" t="s">
        <v>1139</v>
      </c>
      <c r="P4723" t="s">
        <v>256</v>
      </c>
      <c r="Q4723" t="s">
        <v>37</v>
      </c>
      <c r="R4723" t="s">
        <v>193</v>
      </c>
      <c r="S4723" t="s">
        <v>202</v>
      </c>
      <c r="T4723" t="s">
        <v>40</v>
      </c>
      <c r="U4723" t="s">
        <v>942</v>
      </c>
      <c r="V4723" t="s">
        <v>301</v>
      </c>
      <c r="W4723" t="s">
        <v>40</v>
      </c>
      <c r="X4723" t="s">
        <v>484</v>
      </c>
      <c r="Y4723" t="s">
        <v>95</v>
      </c>
      <c r="Z4723" t="s">
        <v>135</v>
      </c>
      <c r="AA4723" t="s">
        <v>135</v>
      </c>
      <c r="AB4723" t="s">
        <v>4338</v>
      </c>
      <c r="AC4723" t="s">
        <v>1517</v>
      </c>
      <c r="AD4723" t="s">
        <v>1236</v>
      </c>
    </row>
    <row r="4724" spans="1:30" x14ac:dyDescent="0.3">
      <c r="A4724" t="s">
        <v>19475</v>
      </c>
      <c r="B4724" t="s">
        <v>19476</v>
      </c>
      <c r="C4724" s="1" t="str">
        <f t="shared" si="781"/>
        <v>21:0512</v>
      </c>
      <c r="D4724" s="1" t="str">
        <f t="shared" si="788"/>
        <v>21:0085</v>
      </c>
      <c r="E4724" t="s">
        <v>19477</v>
      </c>
      <c r="F4724" t="s">
        <v>19478</v>
      </c>
      <c r="H4724">
        <v>56.5052843</v>
      </c>
      <c r="I4724">
        <v>-101.74899670000001</v>
      </c>
      <c r="J4724" s="1" t="str">
        <f t="shared" si="789"/>
        <v>NGR lake sediment grab sample</v>
      </c>
      <c r="K4724" s="1" t="str">
        <f t="shared" si="790"/>
        <v>&lt;177 micron (NGR)</v>
      </c>
      <c r="L4724">
        <v>39</v>
      </c>
      <c r="M4724" t="s">
        <v>113</v>
      </c>
      <c r="N4724">
        <v>767</v>
      </c>
      <c r="O4724" t="s">
        <v>263</v>
      </c>
      <c r="P4724" t="s">
        <v>131</v>
      </c>
      <c r="Q4724" t="s">
        <v>39</v>
      </c>
      <c r="R4724" t="s">
        <v>92</v>
      </c>
      <c r="S4724" t="s">
        <v>68</v>
      </c>
      <c r="T4724" t="s">
        <v>40</v>
      </c>
      <c r="U4724" t="s">
        <v>4928</v>
      </c>
      <c r="V4724" t="s">
        <v>60</v>
      </c>
      <c r="W4724" t="s">
        <v>194</v>
      </c>
      <c r="X4724" t="s">
        <v>179</v>
      </c>
      <c r="Y4724" t="s">
        <v>95</v>
      </c>
      <c r="Z4724" t="s">
        <v>153</v>
      </c>
      <c r="AA4724" t="s">
        <v>214</v>
      </c>
      <c r="AB4724" t="s">
        <v>2109</v>
      </c>
      <c r="AC4724" t="s">
        <v>583</v>
      </c>
      <c r="AD4724" t="s">
        <v>48</v>
      </c>
    </row>
    <row r="4725" spans="1:30" x14ac:dyDescent="0.3">
      <c r="A4725" t="s">
        <v>19479</v>
      </c>
      <c r="B4725" t="s">
        <v>19480</v>
      </c>
      <c r="C4725" s="1" t="str">
        <f t="shared" si="781"/>
        <v>21:0512</v>
      </c>
      <c r="D4725" s="1" t="str">
        <f t="shared" si="788"/>
        <v>21:0085</v>
      </c>
      <c r="E4725" t="s">
        <v>19481</v>
      </c>
      <c r="F4725" t="s">
        <v>19482</v>
      </c>
      <c r="H4725">
        <v>56.5351</v>
      </c>
      <c r="I4725">
        <v>-101.7363059</v>
      </c>
      <c r="J4725" s="1" t="str">
        <f t="shared" si="789"/>
        <v>NGR lake sediment grab sample</v>
      </c>
      <c r="K4725" s="1" t="str">
        <f t="shared" si="790"/>
        <v>&lt;177 micron (NGR)</v>
      </c>
      <c r="L4725">
        <v>39</v>
      </c>
      <c r="M4725" t="s">
        <v>127</v>
      </c>
      <c r="N4725">
        <v>768</v>
      </c>
      <c r="O4725" t="s">
        <v>641</v>
      </c>
      <c r="P4725" t="s">
        <v>35</v>
      </c>
      <c r="Q4725" t="s">
        <v>95</v>
      </c>
      <c r="R4725" t="s">
        <v>145</v>
      </c>
      <c r="S4725" t="s">
        <v>119</v>
      </c>
      <c r="T4725" t="s">
        <v>40</v>
      </c>
      <c r="U4725" t="s">
        <v>11310</v>
      </c>
      <c r="V4725" t="s">
        <v>97</v>
      </c>
      <c r="W4725" t="s">
        <v>649</v>
      </c>
      <c r="X4725" t="s">
        <v>339</v>
      </c>
      <c r="Y4725" t="s">
        <v>95</v>
      </c>
      <c r="Z4725" t="s">
        <v>134</v>
      </c>
      <c r="AA4725" t="s">
        <v>44</v>
      </c>
      <c r="AB4725" t="s">
        <v>2258</v>
      </c>
      <c r="AC4725" t="s">
        <v>372</v>
      </c>
      <c r="AD4725" t="s">
        <v>478</v>
      </c>
    </row>
    <row r="4726" spans="1:30" x14ac:dyDescent="0.3">
      <c r="A4726" t="s">
        <v>19483</v>
      </c>
      <c r="B4726" t="s">
        <v>19484</v>
      </c>
      <c r="C4726" s="1" t="str">
        <f t="shared" ref="C4726:C4789" si="791">HYPERLINK("http://geochem.nrcan.gc.ca/cdogs/content/bdl/bdl210512_e.htm", "21:0512")</f>
        <v>21:0512</v>
      </c>
      <c r="D4726" s="1" t="str">
        <f t="shared" si="788"/>
        <v>21:0085</v>
      </c>
      <c r="E4726" t="s">
        <v>19485</v>
      </c>
      <c r="F4726" t="s">
        <v>19486</v>
      </c>
      <c r="H4726">
        <v>56.5606516</v>
      </c>
      <c r="I4726">
        <v>-101.74251270000001</v>
      </c>
      <c r="J4726" s="1" t="str">
        <f t="shared" si="789"/>
        <v>NGR lake sediment grab sample</v>
      </c>
      <c r="K4726" s="1" t="str">
        <f t="shared" si="790"/>
        <v>&lt;177 micron (NGR)</v>
      </c>
      <c r="L4726">
        <v>39</v>
      </c>
      <c r="M4726" t="s">
        <v>142</v>
      </c>
      <c r="N4726">
        <v>769</v>
      </c>
      <c r="O4726" t="s">
        <v>255</v>
      </c>
      <c r="P4726" t="s">
        <v>130</v>
      </c>
      <c r="Q4726" t="s">
        <v>38</v>
      </c>
      <c r="R4726" t="s">
        <v>193</v>
      </c>
      <c r="S4726" t="s">
        <v>131</v>
      </c>
      <c r="T4726" t="s">
        <v>40</v>
      </c>
      <c r="U4726" t="s">
        <v>1102</v>
      </c>
      <c r="V4726" t="s">
        <v>1598</v>
      </c>
      <c r="W4726" t="s">
        <v>40</v>
      </c>
      <c r="X4726" t="s">
        <v>55</v>
      </c>
      <c r="Y4726" t="s">
        <v>95</v>
      </c>
      <c r="Z4726" t="s">
        <v>134</v>
      </c>
      <c r="AA4726" t="s">
        <v>134</v>
      </c>
      <c r="AB4726" t="s">
        <v>293</v>
      </c>
      <c r="AC4726" t="s">
        <v>371</v>
      </c>
      <c r="AD4726" t="s">
        <v>2423</v>
      </c>
    </row>
    <row r="4727" spans="1:30" x14ac:dyDescent="0.3">
      <c r="A4727" t="s">
        <v>19487</v>
      </c>
      <c r="B4727" t="s">
        <v>19488</v>
      </c>
      <c r="C4727" s="1" t="str">
        <f t="shared" si="791"/>
        <v>21:0512</v>
      </c>
      <c r="D4727" s="1" t="str">
        <f t="shared" si="788"/>
        <v>21:0085</v>
      </c>
      <c r="E4727" t="s">
        <v>19489</v>
      </c>
      <c r="F4727" t="s">
        <v>19490</v>
      </c>
      <c r="H4727">
        <v>56.5403144</v>
      </c>
      <c r="I4727">
        <v>-101.68766599999999</v>
      </c>
      <c r="J4727" s="1" t="str">
        <f t="shared" si="789"/>
        <v>NGR lake sediment grab sample</v>
      </c>
      <c r="K4727" s="1" t="str">
        <f t="shared" si="790"/>
        <v>&lt;177 micron (NGR)</v>
      </c>
      <c r="L4727">
        <v>39</v>
      </c>
      <c r="M4727" t="s">
        <v>150</v>
      </c>
      <c r="N4727">
        <v>770</v>
      </c>
      <c r="O4727" t="s">
        <v>414</v>
      </c>
      <c r="P4727" t="s">
        <v>145</v>
      </c>
      <c r="Q4727" t="s">
        <v>37</v>
      </c>
      <c r="R4727" t="s">
        <v>153</v>
      </c>
      <c r="S4727" t="s">
        <v>68</v>
      </c>
      <c r="T4727" t="s">
        <v>40</v>
      </c>
      <c r="U4727" t="s">
        <v>15332</v>
      </c>
      <c r="V4727" t="s">
        <v>974</v>
      </c>
      <c r="W4727" t="s">
        <v>40</v>
      </c>
      <c r="X4727" t="s">
        <v>740</v>
      </c>
      <c r="Y4727" t="s">
        <v>39</v>
      </c>
      <c r="Z4727" t="s">
        <v>67</v>
      </c>
      <c r="AA4727" t="s">
        <v>204</v>
      </c>
      <c r="AB4727" t="s">
        <v>306</v>
      </c>
      <c r="AC4727" t="s">
        <v>14328</v>
      </c>
      <c r="AD4727" t="s">
        <v>480</v>
      </c>
    </row>
    <row r="4728" spans="1:30" x14ac:dyDescent="0.3">
      <c r="A4728" t="s">
        <v>19491</v>
      </c>
      <c r="B4728" t="s">
        <v>19492</v>
      </c>
      <c r="C4728" s="1" t="str">
        <f t="shared" si="791"/>
        <v>21:0512</v>
      </c>
      <c r="D4728" s="1" t="str">
        <f t="shared" si="788"/>
        <v>21:0085</v>
      </c>
      <c r="E4728" t="s">
        <v>19493</v>
      </c>
      <c r="F4728" t="s">
        <v>19494</v>
      </c>
      <c r="H4728">
        <v>56.513962399999997</v>
      </c>
      <c r="I4728">
        <v>-101.7062351</v>
      </c>
      <c r="J4728" s="1" t="str">
        <f t="shared" si="789"/>
        <v>NGR lake sediment grab sample</v>
      </c>
      <c r="K4728" s="1" t="str">
        <f t="shared" si="790"/>
        <v>&lt;177 micron (NGR)</v>
      </c>
      <c r="L4728">
        <v>39</v>
      </c>
      <c r="M4728" t="s">
        <v>175</v>
      </c>
      <c r="N4728">
        <v>771</v>
      </c>
      <c r="O4728" t="s">
        <v>214</v>
      </c>
      <c r="P4728" t="s">
        <v>193</v>
      </c>
      <c r="Q4728" t="s">
        <v>68</v>
      </c>
      <c r="R4728" t="s">
        <v>36</v>
      </c>
      <c r="S4728" t="s">
        <v>153</v>
      </c>
      <c r="T4728" t="s">
        <v>40</v>
      </c>
      <c r="U4728" t="s">
        <v>9508</v>
      </c>
      <c r="V4728" t="s">
        <v>596</v>
      </c>
      <c r="W4728" t="s">
        <v>194</v>
      </c>
      <c r="X4728" t="s">
        <v>339</v>
      </c>
      <c r="Y4728" t="s">
        <v>39</v>
      </c>
      <c r="Z4728" t="s">
        <v>134</v>
      </c>
      <c r="AA4728" t="s">
        <v>134</v>
      </c>
      <c r="AB4728" t="s">
        <v>37</v>
      </c>
      <c r="AC4728" t="s">
        <v>4178</v>
      </c>
      <c r="AD4728" t="s">
        <v>2471</v>
      </c>
    </row>
    <row r="4729" spans="1:30" x14ac:dyDescent="0.3">
      <c r="A4729" t="s">
        <v>19495</v>
      </c>
      <c r="B4729" t="s">
        <v>19496</v>
      </c>
      <c r="C4729" s="1" t="str">
        <f t="shared" si="791"/>
        <v>21:0512</v>
      </c>
      <c r="D4729" s="1" t="str">
        <f t="shared" si="788"/>
        <v>21:0085</v>
      </c>
      <c r="E4729" t="s">
        <v>19497</v>
      </c>
      <c r="F4729" t="s">
        <v>19498</v>
      </c>
      <c r="H4729">
        <v>56.519405200000001</v>
      </c>
      <c r="I4729">
        <v>-101.6429849</v>
      </c>
      <c r="J4729" s="1" t="str">
        <f t="shared" si="789"/>
        <v>NGR lake sediment grab sample</v>
      </c>
      <c r="K4729" s="1" t="str">
        <f t="shared" si="790"/>
        <v>&lt;177 micron (NGR)</v>
      </c>
      <c r="L4729">
        <v>39</v>
      </c>
      <c r="M4729" t="s">
        <v>184</v>
      </c>
      <c r="N4729">
        <v>772</v>
      </c>
      <c r="O4729" t="s">
        <v>576</v>
      </c>
      <c r="P4729" t="s">
        <v>192</v>
      </c>
      <c r="Q4729" t="s">
        <v>55</v>
      </c>
      <c r="R4729" t="s">
        <v>176</v>
      </c>
      <c r="S4729" t="s">
        <v>37</v>
      </c>
      <c r="T4729" t="s">
        <v>40</v>
      </c>
      <c r="U4729" t="s">
        <v>802</v>
      </c>
      <c r="V4729" t="s">
        <v>1642</v>
      </c>
      <c r="W4729" t="s">
        <v>40</v>
      </c>
      <c r="X4729" t="s">
        <v>179</v>
      </c>
      <c r="Y4729" t="s">
        <v>95</v>
      </c>
      <c r="Z4729" t="s">
        <v>67</v>
      </c>
      <c r="AA4729" t="s">
        <v>135</v>
      </c>
      <c r="AB4729" t="s">
        <v>462</v>
      </c>
      <c r="AC4729" t="s">
        <v>987</v>
      </c>
      <c r="AD4729" t="s">
        <v>1236</v>
      </c>
    </row>
    <row r="4730" spans="1:30" x14ac:dyDescent="0.3">
      <c r="A4730" t="s">
        <v>19499</v>
      </c>
      <c r="B4730" t="s">
        <v>19500</v>
      </c>
      <c r="C4730" s="1" t="str">
        <f t="shared" si="791"/>
        <v>21:0512</v>
      </c>
      <c r="D4730" s="1" t="str">
        <f t="shared" si="788"/>
        <v>21:0085</v>
      </c>
      <c r="E4730" t="s">
        <v>19501</v>
      </c>
      <c r="F4730" t="s">
        <v>19502</v>
      </c>
      <c r="H4730">
        <v>56.5390333</v>
      </c>
      <c r="I4730">
        <v>-101.6527628</v>
      </c>
      <c r="J4730" s="1" t="str">
        <f t="shared" si="789"/>
        <v>NGR lake sediment grab sample</v>
      </c>
      <c r="K4730" s="1" t="str">
        <f t="shared" si="790"/>
        <v>&lt;177 micron (NGR)</v>
      </c>
      <c r="L4730">
        <v>39</v>
      </c>
      <c r="M4730" t="s">
        <v>191</v>
      </c>
      <c r="N4730">
        <v>773</v>
      </c>
      <c r="O4730" t="s">
        <v>129</v>
      </c>
      <c r="P4730" t="s">
        <v>193</v>
      </c>
      <c r="Q4730" t="s">
        <v>55</v>
      </c>
      <c r="R4730" t="s">
        <v>119</v>
      </c>
      <c r="S4730" t="s">
        <v>37</v>
      </c>
      <c r="T4730" t="s">
        <v>40</v>
      </c>
      <c r="U4730" t="s">
        <v>713</v>
      </c>
      <c r="V4730" t="s">
        <v>57</v>
      </c>
      <c r="W4730" t="s">
        <v>40</v>
      </c>
      <c r="X4730" t="s">
        <v>70</v>
      </c>
      <c r="Y4730" t="s">
        <v>95</v>
      </c>
      <c r="Z4730" t="s">
        <v>67</v>
      </c>
      <c r="AA4730" t="s">
        <v>134</v>
      </c>
      <c r="AB4730" t="s">
        <v>854</v>
      </c>
      <c r="AC4730" t="s">
        <v>4903</v>
      </c>
      <c r="AD4730" t="s">
        <v>480</v>
      </c>
    </row>
    <row r="4731" spans="1:30" x14ac:dyDescent="0.3">
      <c r="A4731" t="s">
        <v>19503</v>
      </c>
      <c r="B4731" t="s">
        <v>19504</v>
      </c>
      <c r="C4731" s="1" t="str">
        <f t="shared" si="791"/>
        <v>21:0512</v>
      </c>
      <c r="D4731" s="1" t="str">
        <f t="shared" si="788"/>
        <v>21:0085</v>
      </c>
      <c r="E4731" t="s">
        <v>19505</v>
      </c>
      <c r="F4731" t="s">
        <v>19506</v>
      </c>
      <c r="H4731">
        <v>56.565831799999998</v>
      </c>
      <c r="I4731">
        <v>-101.6537759</v>
      </c>
      <c r="J4731" s="1" t="str">
        <f t="shared" si="789"/>
        <v>NGR lake sediment grab sample</v>
      </c>
      <c r="K4731" s="1" t="str">
        <f t="shared" si="790"/>
        <v>&lt;177 micron (NGR)</v>
      </c>
      <c r="L4731">
        <v>39</v>
      </c>
      <c r="M4731" t="s">
        <v>201</v>
      </c>
      <c r="N4731">
        <v>774</v>
      </c>
      <c r="O4731" t="s">
        <v>329</v>
      </c>
      <c r="P4731" t="s">
        <v>176</v>
      </c>
      <c r="Q4731" t="s">
        <v>39</v>
      </c>
      <c r="R4731" t="s">
        <v>202</v>
      </c>
      <c r="S4731" t="s">
        <v>68</v>
      </c>
      <c r="T4731" t="s">
        <v>40</v>
      </c>
      <c r="U4731" t="s">
        <v>595</v>
      </c>
      <c r="V4731" t="s">
        <v>94</v>
      </c>
      <c r="W4731" t="s">
        <v>194</v>
      </c>
      <c r="X4731" t="s">
        <v>179</v>
      </c>
      <c r="Y4731" t="s">
        <v>39</v>
      </c>
      <c r="Z4731" t="s">
        <v>153</v>
      </c>
      <c r="AA4731" t="s">
        <v>67</v>
      </c>
      <c r="AB4731" t="s">
        <v>744</v>
      </c>
      <c r="AC4731" t="s">
        <v>179</v>
      </c>
      <c r="AD4731" t="s">
        <v>203</v>
      </c>
    </row>
    <row r="4732" spans="1:30" x14ac:dyDescent="0.3">
      <c r="A4732" t="s">
        <v>19507</v>
      </c>
      <c r="B4732" t="s">
        <v>19508</v>
      </c>
      <c r="C4732" s="1" t="str">
        <f t="shared" si="791"/>
        <v>21:0512</v>
      </c>
      <c r="D4732" s="1" t="str">
        <f t="shared" si="788"/>
        <v>21:0085</v>
      </c>
      <c r="E4732" t="s">
        <v>19509</v>
      </c>
      <c r="F4732" t="s">
        <v>19510</v>
      </c>
      <c r="H4732">
        <v>56.592910099999997</v>
      </c>
      <c r="I4732">
        <v>-101.6378359</v>
      </c>
      <c r="J4732" s="1" t="str">
        <f t="shared" si="789"/>
        <v>NGR lake sediment grab sample</v>
      </c>
      <c r="K4732" s="1" t="str">
        <f t="shared" si="790"/>
        <v>&lt;177 micron (NGR)</v>
      </c>
      <c r="L4732">
        <v>39</v>
      </c>
      <c r="M4732" t="s">
        <v>210</v>
      </c>
      <c r="N4732">
        <v>775</v>
      </c>
      <c r="O4732" t="s">
        <v>222</v>
      </c>
      <c r="P4732" t="s">
        <v>164</v>
      </c>
      <c r="Q4732" t="s">
        <v>95</v>
      </c>
      <c r="R4732" t="s">
        <v>176</v>
      </c>
      <c r="S4732" t="s">
        <v>68</v>
      </c>
      <c r="T4732" t="s">
        <v>40</v>
      </c>
      <c r="U4732" t="s">
        <v>19511</v>
      </c>
      <c r="V4732" t="s">
        <v>1610</v>
      </c>
      <c r="W4732" t="s">
        <v>194</v>
      </c>
      <c r="X4732" t="s">
        <v>68</v>
      </c>
      <c r="Y4732" t="s">
        <v>95</v>
      </c>
      <c r="Z4732" t="s">
        <v>185</v>
      </c>
      <c r="AA4732" t="s">
        <v>258</v>
      </c>
      <c r="AB4732" t="s">
        <v>10044</v>
      </c>
      <c r="AC4732" t="s">
        <v>596</v>
      </c>
      <c r="AD4732" t="s">
        <v>216</v>
      </c>
    </row>
    <row r="4733" spans="1:30" x14ac:dyDescent="0.3">
      <c r="A4733" t="s">
        <v>19512</v>
      </c>
      <c r="B4733" t="s">
        <v>19513</v>
      </c>
      <c r="C4733" s="1" t="str">
        <f t="shared" si="791"/>
        <v>21:0512</v>
      </c>
      <c r="D4733" s="1" t="str">
        <f t="shared" si="788"/>
        <v>21:0085</v>
      </c>
      <c r="E4733" t="s">
        <v>19514</v>
      </c>
      <c r="F4733" t="s">
        <v>19515</v>
      </c>
      <c r="H4733">
        <v>56.608202599999998</v>
      </c>
      <c r="I4733">
        <v>-101.6528527</v>
      </c>
      <c r="J4733" s="1" t="str">
        <f t="shared" si="789"/>
        <v>NGR lake sediment grab sample</v>
      </c>
      <c r="K4733" s="1" t="str">
        <f t="shared" si="790"/>
        <v>&lt;177 micron (NGR)</v>
      </c>
      <c r="L4733">
        <v>39</v>
      </c>
      <c r="M4733" t="s">
        <v>221</v>
      </c>
      <c r="N4733">
        <v>776</v>
      </c>
      <c r="O4733" t="s">
        <v>471</v>
      </c>
      <c r="P4733" t="s">
        <v>35</v>
      </c>
      <c r="Q4733" t="s">
        <v>39</v>
      </c>
      <c r="R4733" t="s">
        <v>202</v>
      </c>
      <c r="S4733" t="s">
        <v>68</v>
      </c>
      <c r="T4733" t="s">
        <v>40</v>
      </c>
      <c r="U4733" t="s">
        <v>10522</v>
      </c>
      <c r="V4733" t="s">
        <v>2108</v>
      </c>
      <c r="W4733" t="s">
        <v>194</v>
      </c>
      <c r="X4733" t="s">
        <v>301</v>
      </c>
      <c r="Y4733" t="s">
        <v>55</v>
      </c>
      <c r="Z4733" t="s">
        <v>164</v>
      </c>
      <c r="AA4733" t="s">
        <v>214</v>
      </c>
      <c r="AB4733" t="s">
        <v>5627</v>
      </c>
      <c r="AC4733" t="s">
        <v>47</v>
      </c>
      <c r="AD4733" t="s">
        <v>478</v>
      </c>
    </row>
    <row r="4734" spans="1:30" x14ac:dyDescent="0.3">
      <c r="A4734" t="s">
        <v>19516</v>
      </c>
      <c r="B4734" t="s">
        <v>19517</v>
      </c>
      <c r="C4734" s="1" t="str">
        <f t="shared" si="791"/>
        <v>21:0512</v>
      </c>
      <c r="D4734" s="1" t="str">
        <f t="shared" si="788"/>
        <v>21:0085</v>
      </c>
      <c r="E4734" t="s">
        <v>19518</v>
      </c>
      <c r="F4734" t="s">
        <v>19519</v>
      </c>
      <c r="H4734">
        <v>56.608986899999998</v>
      </c>
      <c r="I4734">
        <v>-101.60383590000001</v>
      </c>
      <c r="J4734" s="1" t="str">
        <f t="shared" si="789"/>
        <v>NGR lake sediment grab sample</v>
      </c>
      <c r="K4734" s="1" t="str">
        <f t="shared" si="790"/>
        <v>&lt;177 micron (NGR)</v>
      </c>
      <c r="L4734">
        <v>39</v>
      </c>
      <c r="M4734" t="s">
        <v>230</v>
      </c>
      <c r="N4734">
        <v>777</v>
      </c>
      <c r="O4734" t="s">
        <v>211</v>
      </c>
      <c r="P4734" t="s">
        <v>130</v>
      </c>
      <c r="Q4734" t="s">
        <v>55</v>
      </c>
      <c r="R4734" t="s">
        <v>153</v>
      </c>
      <c r="S4734" t="s">
        <v>38</v>
      </c>
      <c r="T4734" t="s">
        <v>40</v>
      </c>
      <c r="U4734" t="s">
        <v>19520</v>
      </c>
      <c r="V4734" t="s">
        <v>1103</v>
      </c>
      <c r="W4734" t="s">
        <v>194</v>
      </c>
      <c r="X4734" t="s">
        <v>39</v>
      </c>
      <c r="Y4734" t="s">
        <v>39</v>
      </c>
      <c r="Z4734" t="s">
        <v>164</v>
      </c>
      <c r="AA4734" t="s">
        <v>58</v>
      </c>
      <c r="AB4734" t="s">
        <v>2444</v>
      </c>
      <c r="AC4734" t="s">
        <v>505</v>
      </c>
      <c r="AD4734" t="s">
        <v>438</v>
      </c>
    </row>
    <row r="4735" spans="1:30" hidden="1" x14ac:dyDescent="0.3">
      <c r="A4735" t="s">
        <v>19521</v>
      </c>
      <c r="B4735" t="s">
        <v>19522</v>
      </c>
      <c r="C4735" s="1" t="str">
        <f t="shared" si="791"/>
        <v>21:0512</v>
      </c>
      <c r="D4735" s="1" t="str">
        <f>HYPERLINK("http://geochem.nrcan.gc.ca/cdogs/content/svy/svy_e.htm", "")</f>
        <v/>
      </c>
      <c r="G4735" s="1" t="str">
        <f>HYPERLINK("http://geochem.nrcan.gc.ca/cdogs/content/cr_/cr_00060_e.htm", "60")</f>
        <v>60</v>
      </c>
      <c r="J4735" t="s">
        <v>161</v>
      </c>
      <c r="K4735" t="s">
        <v>162</v>
      </c>
      <c r="L4735">
        <v>39</v>
      </c>
      <c r="M4735" t="s">
        <v>163</v>
      </c>
      <c r="N4735">
        <v>778</v>
      </c>
      <c r="O4735" t="s">
        <v>214</v>
      </c>
      <c r="P4735" t="s">
        <v>145</v>
      </c>
      <c r="Q4735" t="s">
        <v>136</v>
      </c>
      <c r="R4735" t="s">
        <v>145</v>
      </c>
      <c r="S4735" t="s">
        <v>38</v>
      </c>
      <c r="T4735" t="s">
        <v>40</v>
      </c>
      <c r="U4735" t="s">
        <v>7356</v>
      </c>
      <c r="V4735" t="s">
        <v>47</v>
      </c>
      <c r="W4735" t="s">
        <v>40</v>
      </c>
      <c r="X4735" t="s">
        <v>39</v>
      </c>
      <c r="Y4735" t="s">
        <v>55</v>
      </c>
      <c r="Z4735" t="s">
        <v>164</v>
      </c>
      <c r="AA4735" t="s">
        <v>214</v>
      </c>
      <c r="AB4735" t="s">
        <v>169</v>
      </c>
      <c r="AC4735" t="s">
        <v>2922</v>
      </c>
      <c r="AD4735" t="s">
        <v>480</v>
      </c>
    </row>
    <row r="4736" spans="1:30" x14ac:dyDescent="0.3">
      <c r="A4736" t="s">
        <v>19523</v>
      </c>
      <c r="B4736" t="s">
        <v>19524</v>
      </c>
      <c r="C4736" s="1" t="str">
        <f t="shared" si="791"/>
        <v>21:0512</v>
      </c>
      <c r="D4736" s="1" t="str">
        <f>HYPERLINK("http://geochem.nrcan.gc.ca/cdogs/content/svy/svy210085_e.htm", "21:0085")</f>
        <v>21:0085</v>
      </c>
      <c r="E4736" t="s">
        <v>19525</v>
      </c>
      <c r="F4736" t="s">
        <v>19526</v>
      </c>
      <c r="H4736">
        <v>56.5750569</v>
      </c>
      <c r="I4736">
        <v>-101.6068925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39</v>
      </c>
      <c r="M4736" t="s">
        <v>238</v>
      </c>
      <c r="N4736">
        <v>779</v>
      </c>
      <c r="O4736" t="s">
        <v>204</v>
      </c>
      <c r="P4736" t="s">
        <v>136</v>
      </c>
      <c r="Q4736" t="s">
        <v>39</v>
      </c>
      <c r="R4736" t="s">
        <v>37</v>
      </c>
      <c r="S4736" t="s">
        <v>68</v>
      </c>
      <c r="T4736" t="s">
        <v>40</v>
      </c>
      <c r="U4736" t="s">
        <v>1529</v>
      </c>
      <c r="V4736" t="s">
        <v>415</v>
      </c>
      <c r="W4736" t="s">
        <v>40</v>
      </c>
      <c r="X4736" t="s">
        <v>70</v>
      </c>
      <c r="Y4736" t="s">
        <v>95</v>
      </c>
      <c r="Z4736" t="s">
        <v>153</v>
      </c>
      <c r="AA4736" t="s">
        <v>134</v>
      </c>
      <c r="AB4736" t="s">
        <v>352</v>
      </c>
      <c r="AC4736" t="s">
        <v>620</v>
      </c>
      <c r="AD4736" t="s">
        <v>122</v>
      </c>
    </row>
    <row r="4737" spans="1:30" x14ac:dyDescent="0.3">
      <c r="A4737" t="s">
        <v>19527</v>
      </c>
      <c r="B4737" t="s">
        <v>19528</v>
      </c>
      <c r="C4737" s="1" t="str">
        <f t="shared" si="791"/>
        <v>21:0512</v>
      </c>
      <c r="D4737" s="1" t="str">
        <f>HYPERLINK("http://geochem.nrcan.gc.ca/cdogs/content/svy/svy210085_e.htm", "21:0085")</f>
        <v>21:0085</v>
      </c>
      <c r="E4737" t="s">
        <v>19529</v>
      </c>
      <c r="F4737" t="s">
        <v>19530</v>
      </c>
      <c r="H4737">
        <v>56.5575647</v>
      </c>
      <c r="I4737">
        <v>-101.598398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39</v>
      </c>
      <c r="M4737" t="s">
        <v>246</v>
      </c>
      <c r="N4737">
        <v>780</v>
      </c>
      <c r="O4737" t="s">
        <v>391</v>
      </c>
      <c r="P4737" t="s">
        <v>192</v>
      </c>
      <c r="Q4737" t="s">
        <v>39</v>
      </c>
      <c r="R4737" t="s">
        <v>202</v>
      </c>
      <c r="S4737" t="s">
        <v>131</v>
      </c>
      <c r="T4737" t="s">
        <v>40</v>
      </c>
      <c r="U4737" t="s">
        <v>8735</v>
      </c>
      <c r="V4737" t="s">
        <v>284</v>
      </c>
      <c r="W4737" t="s">
        <v>649</v>
      </c>
      <c r="X4737" t="s">
        <v>70</v>
      </c>
      <c r="Y4737" t="s">
        <v>39</v>
      </c>
      <c r="Z4737" t="s">
        <v>164</v>
      </c>
      <c r="AA4737" t="s">
        <v>204</v>
      </c>
      <c r="AB4737" t="s">
        <v>397</v>
      </c>
      <c r="AC4737" t="s">
        <v>54</v>
      </c>
      <c r="AD4737" t="s">
        <v>86</v>
      </c>
    </row>
    <row r="4738" spans="1:30" x14ac:dyDescent="0.3">
      <c r="A4738" t="s">
        <v>19531</v>
      </c>
      <c r="B4738" t="s">
        <v>19532</v>
      </c>
      <c r="C4738" s="1" t="str">
        <f t="shared" si="791"/>
        <v>21:0512</v>
      </c>
      <c r="D4738" s="1" t="str">
        <f>HYPERLINK("http://geochem.nrcan.gc.ca/cdogs/content/svy/svy210085_e.htm", "21:0085")</f>
        <v>21:0085</v>
      </c>
      <c r="E4738" t="s">
        <v>19533</v>
      </c>
      <c r="F4738" t="s">
        <v>19534</v>
      </c>
      <c r="H4738">
        <v>56.546022000000001</v>
      </c>
      <c r="I4738">
        <v>-101.6023742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40</v>
      </c>
      <c r="M4738" t="s">
        <v>34</v>
      </c>
      <c r="N4738">
        <v>781</v>
      </c>
      <c r="O4738" t="s">
        <v>135</v>
      </c>
      <c r="P4738" t="s">
        <v>169</v>
      </c>
      <c r="Q4738" t="s">
        <v>37</v>
      </c>
      <c r="R4738" t="s">
        <v>193</v>
      </c>
      <c r="S4738" t="s">
        <v>68</v>
      </c>
      <c r="T4738" t="s">
        <v>40</v>
      </c>
      <c r="U4738" t="s">
        <v>2124</v>
      </c>
      <c r="V4738" t="s">
        <v>60</v>
      </c>
      <c r="W4738" t="s">
        <v>40</v>
      </c>
      <c r="X4738" t="s">
        <v>39</v>
      </c>
      <c r="Y4738" t="s">
        <v>95</v>
      </c>
      <c r="Z4738" t="s">
        <v>153</v>
      </c>
      <c r="AA4738" t="s">
        <v>135</v>
      </c>
      <c r="AB4738" t="s">
        <v>192</v>
      </c>
      <c r="AC4738" t="s">
        <v>3511</v>
      </c>
      <c r="AD4738" t="s">
        <v>155</v>
      </c>
    </row>
    <row r="4739" spans="1:30" x14ac:dyDescent="0.3">
      <c r="A4739" t="s">
        <v>19535</v>
      </c>
      <c r="B4739" t="s">
        <v>19536</v>
      </c>
      <c r="C4739" s="1" t="str">
        <f t="shared" si="791"/>
        <v>21:0512</v>
      </c>
      <c r="D4739" s="1" t="str">
        <f>HYPERLINK("http://geochem.nrcan.gc.ca/cdogs/content/svy/svy210085_e.htm", "21:0085")</f>
        <v>21:0085</v>
      </c>
      <c r="E4739" t="s">
        <v>19533</v>
      </c>
      <c r="F4739" t="s">
        <v>19537</v>
      </c>
      <c r="H4739">
        <v>56.546022000000001</v>
      </c>
      <c r="I4739">
        <v>-101.6023742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40</v>
      </c>
      <c r="M4739" t="s">
        <v>52</v>
      </c>
      <c r="N4739">
        <v>782</v>
      </c>
      <c r="O4739" t="s">
        <v>304</v>
      </c>
      <c r="P4739" t="s">
        <v>134</v>
      </c>
      <c r="Q4739" t="s">
        <v>37</v>
      </c>
      <c r="R4739" t="s">
        <v>193</v>
      </c>
      <c r="S4739" t="s">
        <v>131</v>
      </c>
      <c r="T4739" t="s">
        <v>40</v>
      </c>
      <c r="U4739" t="s">
        <v>4098</v>
      </c>
      <c r="V4739" t="s">
        <v>39</v>
      </c>
      <c r="W4739" t="s">
        <v>649</v>
      </c>
      <c r="X4739" t="s">
        <v>70</v>
      </c>
      <c r="Y4739" t="s">
        <v>39</v>
      </c>
      <c r="Z4739" t="s">
        <v>134</v>
      </c>
      <c r="AA4739" t="s">
        <v>135</v>
      </c>
      <c r="AB4739" t="s">
        <v>2203</v>
      </c>
      <c r="AC4739" t="s">
        <v>3065</v>
      </c>
      <c r="AD4739" t="s">
        <v>203</v>
      </c>
    </row>
    <row r="4740" spans="1:30" x14ac:dyDescent="0.3">
      <c r="A4740" t="s">
        <v>19538</v>
      </c>
      <c r="B4740" t="s">
        <v>19539</v>
      </c>
      <c r="C4740" s="1" t="str">
        <f t="shared" si="791"/>
        <v>21:0512</v>
      </c>
      <c r="D4740" s="1" t="str">
        <f>HYPERLINK("http://geochem.nrcan.gc.ca/cdogs/content/svy/svy210085_e.htm", "21:0085")</f>
        <v>21:0085</v>
      </c>
      <c r="E4740" t="s">
        <v>19533</v>
      </c>
      <c r="F4740" t="s">
        <v>19540</v>
      </c>
      <c r="H4740">
        <v>56.546022000000001</v>
      </c>
      <c r="I4740">
        <v>-101.6023742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40</v>
      </c>
      <c r="M4740" t="s">
        <v>65</v>
      </c>
      <c r="N4740">
        <v>783</v>
      </c>
      <c r="O4740" t="s">
        <v>255</v>
      </c>
      <c r="P4740" t="s">
        <v>67</v>
      </c>
      <c r="Q4740" t="s">
        <v>37</v>
      </c>
      <c r="R4740" t="s">
        <v>176</v>
      </c>
      <c r="S4740" t="s">
        <v>136</v>
      </c>
      <c r="T4740" t="s">
        <v>40</v>
      </c>
      <c r="U4740" t="s">
        <v>6627</v>
      </c>
      <c r="V4740" t="s">
        <v>42</v>
      </c>
      <c r="W4740" t="s">
        <v>194</v>
      </c>
      <c r="X4740" t="s">
        <v>179</v>
      </c>
      <c r="Y4740" t="s">
        <v>39</v>
      </c>
      <c r="Z4740" t="s">
        <v>67</v>
      </c>
      <c r="AA4740" t="s">
        <v>135</v>
      </c>
      <c r="AB4740" t="s">
        <v>192</v>
      </c>
      <c r="AC4740" t="s">
        <v>485</v>
      </c>
      <c r="AD4740" t="s">
        <v>203</v>
      </c>
    </row>
    <row r="4741" spans="1:30" hidden="1" x14ac:dyDescent="0.3">
      <c r="A4741" t="s">
        <v>19541</v>
      </c>
      <c r="B4741" t="s">
        <v>19542</v>
      </c>
      <c r="C4741" s="1" t="str">
        <f t="shared" si="791"/>
        <v>21:0512</v>
      </c>
      <c r="D4741" s="1" t="str">
        <f>HYPERLINK("http://geochem.nrcan.gc.ca/cdogs/content/svy/svy_e.htm", "")</f>
        <v/>
      </c>
      <c r="G4741" s="1" t="str">
        <f>HYPERLINK("http://geochem.nrcan.gc.ca/cdogs/content/cr_/cr_00060_e.htm", "60")</f>
        <v>60</v>
      </c>
      <c r="J4741" t="s">
        <v>161</v>
      </c>
      <c r="K4741" t="s">
        <v>162</v>
      </c>
      <c r="L4741">
        <v>40</v>
      </c>
      <c r="M4741" t="s">
        <v>163</v>
      </c>
      <c r="N4741">
        <v>784</v>
      </c>
      <c r="O4741" t="s">
        <v>873</v>
      </c>
      <c r="P4741" t="s">
        <v>169</v>
      </c>
      <c r="Q4741" t="s">
        <v>68</v>
      </c>
      <c r="R4741" t="s">
        <v>67</v>
      </c>
      <c r="S4741" t="s">
        <v>68</v>
      </c>
      <c r="T4741" t="s">
        <v>40</v>
      </c>
      <c r="U4741" t="s">
        <v>1242</v>
      </c>
      <c r="V4741" t="s">
        <v>70</v>
      </c>
      <c r="W4741" t="s">
        <v>40</v>
      </c>
      <c r="X4741" t="s">
        <v>70</v>
      </c>
      <c r="Y4741" t="s">
        <v>37</v>
      </c>
      <c r="Z4741" t="s">
        <v>164</v>
      </c>
      <c r="AA4741" t="s">
        <v>214</v>
      </c>
      <c r="AB4741" t="s">
        <v>285</v>
      </c>
      <c r="AC4741" t="s">
        <v>84</v>
      </c>
      <c r="AD4741" t="s">
        <v>170</v>
      </c>
    </row>
    <row r="4742" spans="1:30" x14ac:dyDescent="0.3">
      <c r="A4742" t="s">
        <v>19543</v>
      </c>
      <c r="B4742" t="s">
        <v>19544</v>
      </c>
      <c r="C4742" s="1" t="str">
        <f t="shared" si="791"/>
        <v>21:0512</v>
      </c>
      <c r="D4742" s="1" t="str">
        <f t="shared" ref="D4742:D4774" si="792">HYPERLINK("http://geochem.nrcan.gc.ca/cdogs/content/svy/svy210085_e.htm", "21:0085")</f>
        <v>21:0085</v>
      </c>
      <c r="E4742" t="s">
        <v>19545</v>
      </c>
      <c r="F4742" t="s">
        <v>19546</v>
      </c>
      <c r="H4742">
        <v>56.519010600000001</v>
      </c>
      <c r="I4742">
        <v>-101.60294450000001</v>
      </c>
      <c r="J4742" s="1" t="str">
        <f t="shared" ref="J4742:J4774" si="793">HYPERLINK("http://geochem.nrcan.gc.ca/cdogs/content/kwd/kwd020027_e.htm", "NGR lake sediment grab sample")</f>
        <v>NGR lake sediment grab sample</v>
      </c>
      <c r="K4742" s="1" t="str">
        <f t="shared" ref="K4742:K4774" si="794">HYPERLINK("http://geochem.nrcan.gc.ca/cdogs/content/kwd/kwd080006_e.htm", "&lt;177 micron (NGR)")</f>
        <v>&lt;177 micron (NGR)</v>
      </c>
      <c r="L4742">
        <v>40</v>
      </c>
      <c r="M4742" t="s">
        <v>76</v>
      </c>
      <c r="N4742">
        <v>785</v>
      </c>
      <c r="O4742" t="s">
        <v>58</v>
      </c>
      <c r="P4742" t="s">
        <v>204</v>
      </c>
      <c r="Q4742" t="s">
        <v>39</v>
      </c>
      <c r="R4742" t="s">
        <v>130</v>
      </c>
      <c r="S4742" t="s">
        <v>131</v>
      </c>
      <c r="T4742" t="s">
        <v>40</v>
      </c>
      <c r="U4742" t="s">
        <v>13956</v>
      </c>
      <c r="V4742" t="s">
        <v>1054</v>
      </c>
      <c r="W4742" t="s">
        <v>649</v>
      </c>
      <c r="X4742" t="s">
        <v>179</v>
      </c>
      <c r="Y4742" t="s">
        <v>95</v>
      </c>
      <c r="Z4742" t="s">
        <v>135</v>
      </c>
      <c r="AA4742" t="s">
        <v>314</v>
      </c>
      <c r="AB4742" t="s">
        <v>1562</v>
      </c>
      <c r="AC4742" t="s">
        <v>901</v>
      </c>
      <c r="AD4742" t="s">
        <v>48</v>
      </c>
    </row>
    <row r="4743" spans="1:30" x14ac:dyDescent="0.3">
      <c r="A4743" t="s">
        <v>19547</v>
      </c>
      <c r="B4743" t="s">
        <v>19548</v>
      </c>
      <c r="C4743" s="1" t="str">
        <f t="shared" si="791"/>
        <v>21:0512</v>
      </c>
      <c r="D4743" s="1" t="str">
        <f t="shared" si="792"/>
        <v>21:0085</v>
      </c>
      <c r="E4743" t="s">
        <v>19549</v>
      </c>
      <c r="F4743" t="s">
        <v>19550</v>
      </c>
      <c r="H4743">
        <v>56.512052599999997</v>
      </c>
      <c r="I4743">
        <v>-101.573256</v>
      </c>
      <c r="J4743" s="1" t="str">
        <f t="shared" si="793"/>
        <v>NGR lake sediment grab sample</v>
      </c>
      <c r="K4743" s="1" t="str">
        <f t="shared" si="794"/>
        <v>&lt;177 micron (NGR)</v>
      </c>
      <c r="L4743">
        <v>40</v>
      </c>
      <c r="M4743" t="s">
        <v>91</v>
      </c>
      <c r="N4743">
        <v>786</v>
      </c>
      <c r="O4743" t="s">
        <v>403</v>
      </c>
      <c r="P4743" t="s">
        <v>67</v>
      </c>
      <c r="Q4743" t="s">
        <v>37</v>
      </c>
      <c r="R4743" t="s">
        <v>79</v>
      </c>
      <c r="S4743" t="s">
        <v>136</v>
      </c>
      <c r="T4743" t="s">
        <v>40</v>
      </c>
      <c r="U4743" t="s">
        <v>2471</v>
      </c>
      <c r="V4743" t="s">
        <v>39</v>
      </c>
      <c r="W4743" t="s">
        <v>194</v>
      </c>
      <c r="X4743" t="s">
        <v>70</v>
      </c>
      <c r="Y4743" t="s">
        <v>95</v>
      </c>
      <c r="Z4743" t="s">
        <v>164</v>
      </c>
      <c r="AA4743" t="s">
        <v>44</v>
      </c>
      <c r="AB4743" t="s">
        <v>1517</v>
      </c>
      <c r="AC4743" t="s">
        <v>1578</v>
      </c>
      <c r="AD4743" t="s">
        <v>122</v>
      </c>
    </row>
    <row r="4744" spans="1:30" x14ac:dyDescent="0.3">
      <c r="A4744" t="s">
        <v>19551</v>
      </c>
      <c r="B4744" t="s">
        <v>19552</v>
      </c>
      <c r="C4744" s="1" t="str">
        <f t="shared" si="791"/>
        <v>21:0512</v>
      </c>
      <c r="D4744" s="1" t="str">
        <f t="shared" si="792"/>
        <v>21:0085</v>
      </c>
      <c r="E4744" t="s">
        <v>19553</v>
      </c>
      <c r="F4744" t="s">
        <v>19554</v>
      </c>
      <c r="H4744">
        <v>56.5296375</v>
      </c>
      <c r="I4744">
        <v>-101.5577949</v>
      </c>
      <c r="J4744" s="1" t="str">
        <f t="shared" si="793"/>
        <v>NGR lake sediment grab sample</v>
      </c>
      <c r="K4744" s="1" t="str">
        <f t="shared" si="794"/>
        <v>&lt;177 micron (NGR)</v>
      </c>
      <c r="L4744">
        <v>40</v>
      </c>
      <c r="M4744" t="s">
        <v>102</v>
      </c>
      <c r="N4744">
        <v>787</v>
      </c>
      <c r="O4744" t="s">
        <v>408</v>
      </c>
      <c r="P4744" t="s">
        <v>108</v>
      </c>
      <c r="Q4744" t="s">
        <v>37</v>
      </c>
      <c r="R4744" t="s">
        <v>193</v>
      </c>
      <c r="S4744" t="s">
        <v>131</v>
      </c>
      <c r="T4744" t="s">
        <v>40</v>
      </c>
      <c r="U4744" t="s">
        <v>957</v>
      </c>
      <c r="V4744" t="s">
        <v>60</v>
      </c>
      <c r="W4744" t="s">
        <v>117</v>
      </c>
      <c r="X4744" t="s">
        <v>179</v>
      </c>
      <c r="Y4744" t="s">
        <v>39</v>
      </c>
      <c r="Z4744" t="s">
        <v>67</v>
      </c>
      <c r="AA4744" t="s">
        <v>258</v>
      </c>
      <c r="AB4744" t="s">
        <v>3312</v>
      </c>
      <c r="AC4744" t="s">
        <v>19555</v>
      </c>
      <c r="AD4744" t="s">
        <v>61</v>
      </c>
    </row>
    <row r="4745" spans="1:30" x14ac:dyDescent="0.3">
      <c r="A4745" t="s">
        <v>19556</v>
      </c>
      <c r="B4745" t="s">
        <v>19557</v>
      </c>
      <c r="C4745" s="1" t="str">
        <f t="shared" si="791"/>
        <v>21:0512</v>
      </c>
      <c r="D4745" s="1" t="str">
        <f t="shared" si="792"/>
        <v>21:0085</v>
      </c>
      <c r="E4745" t="s">
        <v>19558</v>
      </c>
      <c r="F4745" t="s">
        <v>19559</v>
      </c>
      <c r="H4745">
        <v>56.555727500000003</v>
      </c>
      <c r="I4745">
        <v>-101.5438505</v>
      </c>
      <c r="J4745" s="1" t="str">
        <f t="shared" si="793"/>
        <v>NGR lake sediment grab sample</v>
      </c>
      <c r="K4745" s="1" t="str">
        <f t="shared" si="794"/>
        <v>&lt;177 micron (NGR)</v>
      </c>
      <c r="L4745">
        <v>40</v>
      </c>
      <c r="M4745" t="s">
        <v>113</v>
      </c>
      <c r="N4745">
        <v>788</v>
      </c>
      <c r="O4745" t="s">
        <v>1139</v>
      </c>
      <c r="P4745" t="s">
        <v>104</v>
      </c>
      <c r="Q4745" t="s">
        <v>55</v>
      </c>
      <c r="R4745" t="s">
        <v>256</v>
      </c>
      <c r="S4745" t="s">
        <v>202</v>
      </c>
      <c r="T4745" t="s">
        <v>40</v>
      </c>
      <c r="U4745" t="s">
        <v>19560</v>
      </c>
      <c r="V4745" t="s">
        <v>39</v>
      </c>
      <c r="W4745" t="s">
        <v>248</v>
      </c>
      <c r="X4745" t="s">
        <v>55</v>
      </c>
      <c r="Y4745" t="s">
        <v>55</v>
      </c>
      <c r="Z4745" t="s">
        <v>134</v>
      </c>
      <c r="AA4745" t="s">
        <v>58</v>
      </c>
      <c r="AB4745" t="s">
        <v>1276</v>
      </c>
      <c r="AC4745" t="s">
        <v>2513</v>
      </c>
      <c r="AD4745" t="s">
        <v>155</v>
      </c>
    </row>
    <row r="4746" spans="1:30" x14ac:dyDescent="0.3">
      <c r="A4746" t="s">
        <v>19561</v>
      </c>
      <c r="B4746" t="s">
        <v>19562</v>
      </c>
      <c r="C4746" s="1" t="str">
        <f t="shared" si="791"/>
        <v>21:0512</v>
      </c>
      <c r="D4746" s="1" t="str">
        <f t="shared" si="792"/>
        <v>21:0085</v>
      </c>
      <c r="E4746" t="s">
        <v>19563</v>
      </c>
      <c r="F4746" t="s">
        <v>19564</v>
      </c>
      <c r="H4746">
        <v>56.558154399999999</v>
      </c>
      <c r="I4746">
        <v>-101.5674337</v>
      </c>
      <c r="J4746" s="1" t="str">
        <f t="shared" si="793"/>
        <v>NGR lake sediment grab sample</v>
      </c>
      <c r="K4746" s="1" t="str">
        <f t="shared" si="794"/>
        <v>&lt;177 micron (NGR)</v>
      </c>
      <c r="L4746">
        <v>40</v>
      </c>
      <c r="M4746" t="s">
        <v>127</v>
      </c>
      <c r="N4746">
        <v>789</v>
      </c>
      <c r="O4746" t="s">
        <v>648</v>
      </c>
      <c r="P4746" t="s">
        <v>165</v>
      </c>
      <c r="Q4746" t="s">
        <v>95</v>
      </c>
      <c r="R4746" t="s">
        <v>119</v>
      </c>
      <c r="S4746" t="s">
        <v>131</v>
      </c>
      <c r="T4746" t="s">
        <v>40</v>
      </c>
      <c r="U4746" t="s">
        <v>16005</v>
      </c>
      <c r="V4746" t="s">
        <v>415</v>
      </c>
      <c r="W4746" t="s">
        <v>194</v>
      </c>
      <c r="X4746" t="s">
        <v>179</v>
      </c>
      <c r="Y4746" t="s">
        <v>39</v>
      </c>
      <c r="Z4746" t="s">
        <v>67</v>
      </c>
      <c r="AA4746" t="s">
        <v>214</v>
      </c>
      <c r="AB4746" t="s">
        <v>2028</v>
      </c>
      <c r="AC4746" t="s">
        <v>2278</v>
      </c>
      <c r="AD4746" t="s">
        <v>409</v>
      </c>
    </row>
    <row r="4747" spans="1:30" x14ac:dyDescent="0.3">
      <c r="A4747" t="s">
        <v>19565</v>
      </c>
      <c r="B4747" t="s">
        <v>19566</v>
      </c>
      <c r="C4747" s="1" t="str">
        <f t="shared" si="791"/>
        <v>21:0512</v>
      </c>
      <c r="D4747" s="1" t="str">
        <f t="shared" si="792"/>
        <v>21:0085</v>
      </c>
      <c r="E4747" t="s">
        <v>19567</v>
      </c>
      <c r="F4747" t="s">
        <v>19568</v>
      </c>
      <c r="H4747">
        <v>56.5883775</v>
      </c>
      <c r="I4747">
        <v>-101.5623324</v>
      </c>
      <c r="J4747" s="1" t="str">
        <f t="shared" si="793"/>
        <v>NGR lake sediment grab sample</v>
      </c>
      <c r="K4747" s="1" t="str">
        <f t="shared" si="794"/>
        <v>&lt;177 micron (NGR)</v>
      </c>
      <c r="L4747">
        <v>40</v>
      </c>
      <c r="M4747" t="s">
        <v>142</v>
      </c>
      <c r="N4747">
        <v>790</v>
      </c>
      <c r="O4747" t="s">
        <v>571</v>
      </c>
      <c r="P4747" t="s">
        <v>185</v>
      </c>
      <c r="Q4747" t="s">
        <v>39</v>
      </c>
      <c r="R4747" t="s">
        <v>79</v>
      </c>
      <c r="S4747" t="s">
        <v>68</v>
      </c>
      <c r="T4747" t="s">
        <v>40</v>
      </c>
      <c r="U4747" t="s">
        <v>1310</v>
      </c>
      <c r="V4747" t="s">
        <v>271</v>
      </c>
      <c r="W4747" t="s">
        <v>194</v>
      </c>
      <c r="X4747" t="s">
        <v>70</v>
      </c>
      <c r="Y4747" t="s">
        <v>95</v>
      </c>
      <c r="Z4747" t="s">
        <v>153</v>
      </c>
      <c r="AA4747" t="s">
        <v>214</v>
      </c>
      <c r="AB4747" t="s">
        <v>1276</v>
      </c>
      <c r="AC4747" t="s">
        <v>1572</v>
      </c>
      <c r="AD4747" t="s">
        <v>241</v>
      </c>
    </row>
    <row r="4748" spans="1:30" x14ac:dyDescent="0.3">
      <c r="A4748" t="s">
        <v>19569</v>
      </c>
      <c r="B4748" t="s">
        <v>19570</v>
      </c>
      <c r="C4748" s="1" t="str">
        <f t="shared" si="791"/>
        <v>21:0512</v>
      </c>
      <c r="D4748" s="1" t="str">
        <f t="shared" si="792"/>
        <v>21:0085</v>
      </c>
      <c r="E4748" t="s">
        <v>19571</v>
      </c>
      <c r="F4748" t="s">
        <v>19572</v>
      </c>
      <c r="H4748">
        <v>56.611400199999999</v>
      </c>
      <c r="I4748">
        <v>-101.57295360000001</v>
      </c>
      <c r="J4748" s="1" t="str">
        <f t="shared" si="793"/>
        <v>NGR lake sediment grab sample</v>
      </c>
      <c r="K4748" s="1" t="str">
        <f t="shared" si="794"/>
        <v>&lt;177 micron (NGR)</v>
      </c>
      <c r="L4748">
        <v>40</v>
      </c>
      <c r="M4748" t="s">
        <v>150</v>
      </c>
      <c r="N4748">
        <v>791</v>
      </c>
      <c r="O4748" t="s">
        <v>108</v>
      </c>
      <c r="P4748" t="s">
        <v>165</v>
      </c>
      <c r="Q4748" t="s">
        <v>39</v>
      </c>
      <c r="R4748" t="s">
        <v>92</v>
      </c>
      <c r="S4748" t="s">
        <v>136</v>
      </c>
      <c r="T4748" t="s">
        <v>40</v>
      </c>
      <c r="U4748" t="s">
        <v>19573</v>
      </c>
      <c r="V4748" t="s">
        <v>239</v>
      </c>
      <c r="W4748" t="s">
        <v>194</v>
      </c>
      <c r="X4748" t="s">
        <v>39</v>
      </c>
      <c r="Y4748" t="s">
        <v>95</v>
      </c>
      <c r="Z4748" t="s">
        <v>153</v>
      </c>
      <c r="AA4748" t="s">
        <v>258</v>
      </c>
      <c r="AB4748" t="s">
        <v>156</v>
      </c>
      <c r="AC4748" t="s">
        <v>179</v>
      </c>
      <c r="AD4748" t="s">
        <v>392</v>
      </c>
    </row>
    <row r="4749" spans="1:30" x14ac:dyDescent="0.3">
      <c r="A4749" t="s">
        <v>19574</v>
      </c>
      <c r="B4749" t="s">
        <v>19575</v>
      </c>
      <c r="C4749" s="1" t="str">
        <f t="shared" si="791"/>
        <v>21:0512</v>
      </c>
      <c r="D4749" s="1" t="str">
        <f t="shared" si="792"/>
        <v>21:0085</v>
      </c>
      <c r="E4749" t="s">
        <v>19576</v>
      </c>
      <c r="F4749" t="s">
        <v>19577</v>
      </c>
      <c r="H4749">
        <v>56.6107388</v>
      </c>
      <c r="I4749">
        <v>-101.5377864</v>
      </c>
      <c r="J4749" s="1" t="str">
        <f t="shared" si="793"/>
        <v>NGR lake sediment grab sample</v>
      </c>
      <c r="K4749" s="1" t="str">
        <f t="shared" si="794"/>
        <v>&lt;177 micron (NGR)</v>
      </c>
      <c r="L4749">
        <v>40</v>
      </c>
      <c r="M4749" t="s">
        <v>175</v>
      </c>
      <c r="N4749">
        <v>792</v>
      </c>
      <c r="O4749" t="s">
        <v>383</v>
      </c>
      <c r="P4749" t="s">
        <v>247</v>
      </c>
      <c r="Q4749" t="s">
        <v>55</v>
      </c>
      <c r="R4749" t="s">
        <v>119</v>
      </c>
      <c r="S4749" t="s">
        <v>68</v>
      </c>
      <c r="T4749" t="s">
        <v>40</v>
      </c>
      <c r="U4749" t="s">
        <v>15903</v>
      </c>
      <c r="V4749" t="s">
        <v>352</v>
      </c>
      <c r="W4749" t="s">
        <v>40</v>
      </c>
      <c r="X4749" t="s">
        <v>136</v>
      </c>
      <c r="Y4749" t="s">
        <v>95</v>
      </c>
      <c r="Z4749" t="s">
        <v>204</v>
      </c>
      <c r="AA4749" t="s">
        <v>314</v>
      </c>
      <c r="AB4749" t="s">
        <v>247</v>
      </c>
      <c r="AC4749" t="s">
        <v>1578</v>
      </c>
      <c r="AD4749" t="s">
        <v>155</v>
      </c>
    </row>
    <row r="4750" spans="1:30" x14ac:dyDescent="0.3">
      <c r="A4750" t="s">
        <v>19578</v>
      </c>
      <c r="B4750" t="s">
        <v>19579</v>
      </c>
      <c r="C4750" s="1" t="str">
        <f t="shared" si="791"/>
        <v>21:0512</v>
      </c>
      <c r="D4750" s="1" t="str">
        <f t="shared" si="792"/>
        <v>21:0085</v>
      </c>
      <c r="E4750" t="s">
        <v>19580</v>
      </c>
      <c r="F4750" t="s">
        <v>19581</v>
      </c>
      <c r="H4750">
        <v>56.591214700000002</v>
      </c>
      <c r="I4750">
        <v>-101.5207091</v>
      </c>
      <c r="J4750" s="1" t="str">
        <f t="shared" si="793"/>
        <v>NGR lake sediment grab sample</v>
      </c>
      <c r="K4750" s="1" t="str">
        <f t="shared" si="794"/>
        <v>&lt;177 micron (NGR)</v>
      </c>
      <c r="L4750">
        <v>40</v>
      </c>
      <c r="M4750" t="s">
        <v>184</v>
      </c>
      <c r="N4750">
        <v>793</v>
      </c>
      <c r="O4750" t="s">
        <v>359</v>
      </c>
      <c r="P4750" t="s">
        <v>232</v>
      </c>
      <c r="Q4750" t="s">
        <v>39</v>
      </c>
      <c r="R4750" t="s">
        <v>119</v>
      </c>
      <c r="S4750" t="s">
        <v>68</v>
      </c>
      <c r="T4750" t="s">
        <v>40</v>
      </c>
      <c r="U4750" t="s">
        <v>14205</v>
      </c>
      <c r="V4750" t="s">
        <v>106</v>
      </c>
      <c r="W4750" t="s">
        <v>194</v>
      </c>
      <c r="X4750" t="s">
        <v>39</v>
      </c>
      <c r="Y4750" t="s">
        <v>95</v>
      </c>
      <c r="Z4750" t="s">
        <v>67</v>
      </c>
      <c r="AA4750" t="s">
        <v>45</v>
      </c>
      <c r="AB4750" t="s">
        <v>2444</v>
      </c>
      <c r="AC4750" t="s">
        <v>131</v>
      </c>
      <c r="AD4750" t="s">
        <v>48</v>
      </c>
    </row>
    <row r="4751" spans="1:30" x14ac:dyDescent="0.3">
      <c r="A4751" t="s">
        <v>19582</v>
      </c>
      <c r="B4751" t="s">
        <v>19583</v>
      </c>
      <c r="C4751" s="1" t="str">
        <f t="shared" si="791"/>
        <v>21:0512</v>
      </c>
      <c r="D4751" s="1" t="str">
        <f t="shared" si="792"/>
        <v>21:0085</v>
      </c>
      <c r="E4751" t="s">
        <v>19584</v>
      </c>
      <c r="F4751" t="s">
        <v>19585</v>
      </c>
      <c r="H4751">
        <v>56.588445200000002</v>
      </c>
      <c r="I4751">
        <v>-101.4783061</v>
      </c>
      <c r="J4751" s="1" t="str">
        <f t="shared" si="793"/>
        <v>NGR lake sediment grab sample</v>
      </c>
      <c r="K4751" s="1" t="str">
        <f t="shared" si="794"/>
        <v>&lt;177 micron (NGR)</v>
      </c>
      <c r="L4751">
        <v>40</v>
      </c>
      <c r="M4751" t="s">
        <v>191</v>
      </c>
      <c r="N4751">
        <v>794</v>
      </c>
      <c r="O4751" t="s">
        <v>135</v>
      </c>
      <c r="P4751" t="s">
        <v>202</v>
      </c>
      <c r="Q4751" t="s">
        <v>37</v>
      </c>
      <c r="R4751" t="s">
        <v>79</v>
      </c>
      <c r="S4751" t="s">
        <v>38</v>
      </c>
      <c r="T4751" t="s">
        <v>40</v>
      </c>
      <c r="U4751" t="s">
        <v>9305</v>
      </c>
      <c r="V4751" t="s">
        <v>677</v>
      </c>
      <c r="W4751" t="s">
        <v>40</v>
      </c>
      <c r="X4751" t="s">
        <v>55</v>
      </c>
      <c r="Y4751" t="s">
        <v>95</v>
      </c>
      <c r="Z4751" t="s">
        <v>67</v>
      </c>
      <c r="AA4751" t="s">
        <v>135</v>
      </c>
      <c r="AB4751" t="s">
        <v>706</v>
      </c>
      <c r="AC4751" t="s">
        <v>121</v>
      </c>
      <c r="AD4751" t="s">
        <v>170</v>
      </c>
    </row>
    <row r="4752" spans="1:30" x14ac:dyDescent="0.3">
      <c r="A4752" t="s">
        <v>19586</v>
      </c>
      <c r="B4752" t="s">
        <v>19587</v>
      </c>
      <c r="C4752" s="1" t="str">
        <f t="shared" si="791"/>
        <v>21:0512</v>
      </c>
      <c r="D4752" s="1" t="str">
        <f t="shared" si="792"/>
        <v>21:0085</v>
      </c>
      <c r="E4752" t="s">
        <v>19588</v>
      </c>
      <c r="F4752" t="s">
        <v>19589</v>
      </c>
      <c r="H4752">
        <v>56.605553</v>
      </c>
      <c r="I4752">
        <v>-101.43254570000001</v>
      </c>
      <c r="J4752" s="1" t="str">
        <f t="shared" si="793"/>
        <v>NGR lake sediment grab sample</v>
      </c>
      <c r="K4752" s="1" t="str">
        <f t="shared" si="794"/>
        <v>&lt;177 micron (NGR)</v>
      </c>
      <c r="L4752">
        <v>40</v>
      </c>
      <c r="M4752" t="s">
        <v>201</v>
      </c>
      <c r="N4752">
        <v>795</v>
      </c>
      <c r="O4752" t="s">
        <v>45</v>
      </c>
      <c r="P4752" t="s">
        <v>119</v>
      </c>
      <c r="Q4752" t="s">
        <v>95</v>
      </c>
      <c r="R4752" t="s">
        <v>119</v>
      </c>
      <c r="S4752" t="s">
        <v>153</v>
      </c>
      <c r="T4752" t="s">
        <v>40</v>
      </c>
      <c r="U4752" t="s">
        <v>1313</v>
      </c>
      <c r="V4752" t="s">
        <v>705</v>
      </c>
      <c r="W4752" t="s">
        <v>40</v>
      </c>
      <c r="X4752" t="s">
        <v>740</v>
      </c>
      <c r="Y4752" t="s">
        <v>95</v>
      </c>
      <c r="Z4752" t="s">
        <v>2369</v>
      </c>
      <c r="AA4752" t="s">
        <v>204</v>
      </c>
      <c r="AB4752" t="s">
        <v>7197</v>
      </c>
      <c r="AC4752" t="s">
        <v>106</v>
      </c>
      <c r="AD4752" t="s">
        <v>71</v>
      </c>
    </row>
    <row r="4753" spans="1:30" x14ac:dyDescent="0.3">
      <c r="A4753" t="s">
        <v>19590</v>
      </c>
      <c r="B4753" t="s">
        <v>19591</v>
      </c>
      <c r="C4753" s="1" t="str">
        <f t="shared" si="791"/>
        <v>21:0512</v>
      </c>
      <c r="D4753" s="1" t="str">
        <f t="shared" si="792"/>
        <v>21:0085</v>
      </c>
      <c r="E4753" t="s">
        <v>19592</v>
      </c>
      <c r="F4753" t="s">
        <v>19593</v>
      </c>
      <c r="H4753">
        <v>56.583080899999999</v>
      </c>
      <c r="I4753">
        <v>-101.4414591</v>
      </c>
      <c r="J4753" s="1" t="str">
        <f t="shared" si="793"/>
        <v>NGR lake sediment grab sample</v>
      </c>
      <c r="K4753" s="1" t="str">
        <f t="shared" si="794"/>
        <v>&lt;177 micron (NGR)</v>
      </c>
      <c r="L4753">
        <v>40</v>
      </c>
      <c r="M4753" t="s">
        <v>210</v>
      </c>
      <c r="N4753">
        <v>796</v>
      </c>
      <c r="O4753" t="s">
        <v>265</v>
      </c>
      <c r="P4753" t="s">
        <v>136</v>
      </c>
      <c r="Q4753" t="s">
        <v>39</v>
      </c>
      <c r="R4753" t="s">
        <v>68</v>
      </c>
      <c r="S4753" t="s">
        <v>136</v>
      </c>
      <c r="T4753" t="s">
        <v>40</v>
      </c>
      <c r="U4753" t="s">
        <v>2124</v>
      </c>
      <c r="V4753" t="s">
        <v>179</v>
      </c>
      <c r="W4753" t="s">
        <v>40</v>
      </c>
      <c r="X4753" t="s">
        <v>70</v>
      </c>
      <c r="Y4753" t="s">
        <v>95</v>
      </c>
      <c r="Z4753" t="s">
        <v>153</v>
      </c>
      <c r="AA4753" t="s">
        <v>134</v>
      </c>
      <c r="AB4753" t="s">
        <v>2776</v>
      </c>
      <c r="AC4753" t="s">
        <v>884</v>
      </c>
      <c r="AD4753" t="s">
        <v>478</v>
      </c>
    </row>
    <row r="4754" spans="1:30" x14ac:dyDescent="0.3">
      <c r="A4754" t="s">
        <v>19594</v>
      </c>
      <c r="B4754" t="s">
        <v>19595</v>
      </c>
      <c r="C4754" s="1" t="str">
        <f t="shared" si="791"/>
        <v>21:0512</v>
      </c>
      <c r="D4754" s="1" t="str">
        <f t="shared" si="792"/>
        <v>21:0085</v>
      </c>
      <c r="E4754" t="s">
        <v>19596</v>
      </c>
      <c r="F4754" t="s">
        <v>19597</v>
      </c>
      <c r="H4754">
        <v>56.541683800000001</v>
      </c>
      <c r="I4754">
        <v>-101.4433485</v>
      </c>
      <c r="J4754" s="1" t="str">
        <f t="shared" si="793"/>
        <v>NGR lake sediment grab sample</v>
      </c>
      <c r="K4754" s="1" t="str">
        <f t="shared" si="794"/>
        <v>&lt;177 micron (NGR)</v>
      </c>
      <c r="L4754">
        <v>40</v>
      </c>
      <c r="M4754" t="s">
        <v>221</v>
      </c>
      <c r="N4754">
        <v>797</v>
      </c>
      <c r="O4754" t="s">
        <v>265</v>
      </c>
      <c r="P4754" t="s">
        <v>79</v>
      </c>
      <c r="Q4754" t="s">
        <v>39</v>
      </c>
      <c r="R4754" t="s">
        <v>92</v>
      </c>
      <c r="S4754" t="s">
        <v>68</v>
      </c>
      <c r="T4754" t="s">
        <v>40</v>
      </c>
      <c r="U4754" t="s">
        <v>967</v>
      </c>
      <c r="V4754" t="s">
        <v>42</v>
      </c>
      <c r="W4754" t="s">
        <v>40</v>
      </c>
      <c r="X4754" t="s">
        <v>740</v>
      </c>
      <c r="Y4754" t="s">
        <v>95</v>
      </c>
      <c r="Z4754" t="s">
        <v>185</v>
      </c>
      <c r="AA4754" t="s">
        <v>134</v>
      </c>
      <c r="AB4754" t="s">
        <v>818</v>
      </c>
      <c r="AC4754" t="s">
        <v>121</v>
      </c>
      <c r="AD4754" t="s">
        <v>354</v>
      </c>
    </row>
    <row r="4755" spans="1:30" x14ac:dyDescent="0.3">
      <c r="A4755" t="s">
        <v>19598</v>
      </c>
      <c r="B4755" t="s">
        <v>19599</v>
      </c>
      <c r="C4755" s="1" t="str">
        <f t="shared" si="791"/>
        <v>21:0512</v>
      </c>
      <c r="D4755" s="1" t="str">
        <f t="shared" si="792"/>
        <v>21:0085</v>
      </c>
      <c r="E4755" t="s">
        <v>19600</v>
      </c>
      <c r="F4755" t="s">
        <v>19601</v>
      </c>
      <c r="H4755">
        <v>56.5424845</v>
      </c>
      <c r="I4755">
        <v>-101.47959659999999</v>
      </c>
      <c r="J4755" s="1" t="str">
        <f t="shared" si="793"/>
        <v>NGR lake sediment grab sample</v>
      </c>
      <c r="K4755" s="1" t="str">
        <f t="shared" si="794"/>
        <v>&lt;177 micron (NGR)</v>
      </c>
      <c r="L4755">
        <v>40</v>
      </c>
      <c r="M4755" t="s">
        <v>230</v>
      </c>
      <c r="N4755">
        <v>798</v>
      </c>
      <c r="O4755" t="s">
        <v>66</v>
      </c>
      <c r="P4755" t="s">
        <v>131</v>
      </c>
      <c r="Q4755" t="s">
        <v>39</v>
      </c>
      <c r="R4755" t="s">
        <v>92</v>
      </c>
      <c r="S4755" t="s">
        <v>37</v>
      </c>
      <c r="T4755" t="s">
        <v>40</v>
      </c>
      <c r="U4755" t="s">
        <v>14360</v>
      </c>
      <c r="V4755" t="s">
        <v>239</v>
      </c>
      <c r="W4755" t="s">
        <v>40</v>
      </c>
      <c r="X4755" t="s">
        <v>179</v>
      </c>
      <c r="Y4755" t="s">
        <v>95</v>
      </c>
      <c r="Z4755" t="s">
        <v>153</v>
      </c>
      <c r="AA4755" t="s">
        <v>67</v>
      </c>
      <c r="AB4755" t="s">
        <v>2662</v>
      </c>
      <c r="AC4755" t="s">
        <v>590</v>
      </c>
      <c r="AD4755" t="s">
        <v>86</v>
      </c>
    </row>
    <row r="4756" spans="1:30" x14ac:dyDescent="0.3">
      <c r="A4756" t="s">
        <v>19602</v>
      </c>
      <c r="B4756" t="s">
        <v>19603</v>
      </c>
      <c r="C4756" s="1" t="str">
        <f t="shared" si="791"/>
        <v>21:0512</v>
      </c>
      <c r="D4756" s="1" t="str">
        <f t="shared" si="792"/>
        <v>21:0085</v>
      </c>
      <c r="E4756" t="s">
        <v>19604</v>
      </c>
      <c r="F4756" t="s">
        <v>19605</v>
      </c>
      <c r="H4756">
        <v>56.529539399999997</v>
      </c>
      <c r="I4756">
        <v>-101.5402404</v>
      </c>
      <c r="J4756" s="1" t="str">
        <f t="shared" si="793"/>
        <v>NGR lake sediment grab sample</v>
      </c>
      <c r="K4756" s="1" t="str">
        <f t="shared" si="794"/>
        <v>&lt;177 micron (NGR)</v>
      </c>
      <c r="L4756">
        <v>40</v>
      </c>
      <c r="M4756" t="s">
        <v>238</v>
      </c>
      <c r="N4756">
        <v>799</v>
      </c>
      <c r="O4756" t="s">
        <v>329</v>
      </c>
      <c r="P4756" t="s">
        <v>256</v>
      </c>
      <c r="Q4756" t="s">
        <v>39</v>
      </c>
      <c r="R4756" t="s">
        <v>36</v>
      </c>
      <c r="S4756" t="s">
        <v>37</v>
      </c>
      <c r="T4756" t="s">
        <v>40</v>
      </c>
      <c r="U4756" t="s">
        <v>517</v>
      </c>
      <c r="V4756" t="s">
        <v>94</v>
      </c>
      <c r="W4756" t="s">
        <v>194</v>
      </c>
      <c r="X4756" t="s">
        <v>70</v>
      </c>
      <c r="Y4756" t="s">
        <v>95</v>
      </c>
      <c r="Z4756" t="s">
        <v>153</v>
      </c>
      <c r="AA4756" t="s">
        <v>214</v>
      </c>
      <c r="AB4756" t="s">
        <v>5627</v>
      </c>
      <c r="AC4756" t="s">
        <v>1343</v>
      </c>
      <c r="AD4756" t="s">
        <v>155</v>
      </c>
    </row>
    <row r="4757" spans="1:30" x14ac:dyDescent="0.3">
      <c r="A4757" t="s">
        <v>19606</v>
      </c>
      <c r="B4757" t="s">
        <v>19607</v>
      </c>
      <c r="C4757" s="1" t="str">
        <f t="shared" si="791"/>
        <v>21:0512</v>
      </c>
      <c r="D4757" s="1" t="str">
        <f t="shared" si="792"/>
        <v>21:0085</v>
      </c>
      <c r="E4757" t="s">
        <v>19608</v>
      </c>
      <c r="F4757" t="s">
        <v>19609</v>
      </c>
      <c r="H4757">
        <v>56.517357699999998</v>
      </c>
      <c r="I4757">
        <v>-101.5289552</v>
      </c>
      <c r="J4757" s="1" t="str">
        <f t="shared" si="793"/>
        <v>NGR lake sediment grab sample</v>
      </c>
      <c r="K4757" s="1" t="str">
        <f t="shared" si="794"/>
        <v>&lt;177 micron (NGR)</v>
      </c>
      <c r="L4757">
        <v>40</v>
      </c>
      <c r="M4757" t="s">
        <v>246</v>
      </c>
      <c r="N4757">
        <v>800</v>
      </c>
      <c r="O4757" t="s">
        <v>231</v>
      </c>
      <c r="P4757" t="s">
        <v>104</v>
      </c>
      <c r="Q4757" t="s">
        <v>39</v>
      </c>
      <c r="R4757" t="s">
        <v>67</v>
      </c>
      <c r="S4757" t="s">
        <v>131</v>
      </c>
      <c r="T4757" t="s">
        <v>40</v>
      </c>
      <c r="U4757" t="s">
        <v>1529</v>
      </c>
      <c r="V4757" t="s">
        <v>47</v>
      </c>
      <c r="W4757" t="s">
        <v>117</v>
      </c>
      <c r="X4757" t="s">
        <v>70</v>
      </c>
      <c r="Y4757" t="s">
        <v>55</v>
      </c>
      <c r="Z4757" t="s">
        <v>134</v>
      </c>
      <c r="AA4757" t="s">
        <v>58</v>
      </c>
      <c r="AB4757" t="s">
        <v>53</v>
      </c>
      <c r="AC4757" t="s">
        <v>1802</v>
      </c>
      <c r="AD4757" t="s">
        <v>392</v>
      </c>
    </row>
    <row r="4758" spans="1:30" x14ac:dyDescent="0.3">
      <c r="A4758" t="s">
        <v>19610</v>
      </c>
      <c r="B4758" t="s">
        <v>19611</v>
      </c>
      <c r="C4758" s="1" t="str">
        <f t="shared" si="791"/>
        <v>21:0512</v>
      </c>
      <c r="D4758" s="1" t="str">
        <f t="shared" si="792"/>
        <v>21:0085</v>
      </c>
      <c r="E4758" t="s">
        <v>19612</v>
      </c>
      <c r="F4758" t="s">
        <v>19613</v>
      </c>
      <c r="H4758">
        <v>56.503194100000002</v>
      </c>
      <c r="I4758">
        <v>-101.4445448</v>
      </c>
      <c r="J4758" s="1" t="str">
        <f t="shared" si="793"/>
        <v>NGR lake sediment grab sample</v>
      </c>
      <c r="K4758" s="1" t="str">
        <f t="shared" si="794"/>
        <v>&lt;177 micron (NGR)</v>
      </c>
      <c r="L4758">
        <v>41</v>
      </c>
      <c r="M4758" t="s">
        <v>34</v>
      </c>
      <c r="N4758">
        <v>801</v>
      </c>
      <c r="O4758" t="s">
        <v>116</v>
      </c>
      <c r="P4758" t="s">
        <v>256</v>
      </c>
      <c r="Q4758" t="s">
        <v>37</v>
      </c>
      <c r="R4758" t="s">
        <v>119</v>
      </c>
      <c r="S4758" t="s">
        <v>68</v>
      </c>
      <c r="T4758" t="s">
        <v>40</v>
      </c>
      <c r="U4758" t="s">
        <v>8706</v>
      </c>
      <c r="V4758" t="s">
        <v>596</v>
      </c>
      <c r="W4758" t="s">
        <v>40</v>
      </c>
      <c r="X4758" t="s">
        <v>179</v>
      </c>
      <c r="Y4758" t="s">
        <v>95</v>
      </c>
      <c r="Z4758" t="s">
        <v>67</v>
      </c>
      <c r="AA4758" t="s">
        <v>258</v>
      </c>
      <c r="AB4758" t="s">
        <v>1633</v>
      </c>
      <c r="AC4758" t="s">
        <v>293</v>
      </c>
      <c r="AD4758" t="s">
        <v>71</v>
      </c>
    </row>
    <row r="4759" spans="1:30" x14ac:dyDescent="0.3">
      <c r="A4759" t="s">
        <v>19614</v>
      </c>
      <c r="B4759" t="s">
        <v>19615</v>
      </c>
      <c r="C4759" s="1" t="str">
        <f t="shared" si="791"/>
        <v>21:0512</v>
      </c>
      <c r="D4759" s="1" t="str">
        <f t="shared" si="792"/>
        <v>21:0085</v>
      </c>
      <c r="E4759" t="s">
        <v>19616</v>
      </c>
      <c r="F4759" t="s">
        <v>19617</v>
      </c>
      <c r="H4759">
        <v>56.517680599999998</v>
      </c>
      <c r="I4759">
        <v>-101.46778279999999</v>
      </c>
      <c r="J4759" s="1" t="str">
        <f t="shared" si="793"/>
        <v>NGR lake sediment grab sample</v>
      </c>
      <c r="K4759" s="1" t="str">
        <f t="shared" si="794"/>
        <v>&lt;177 micron (NGR)</v>
      </c>
      <c r="L4759">
        <v>41</v>
      </c>
      <c r="M4759" t="s">
        <v>76</v>
      </c>
      <c r="N4759">
        <v>802</v>
      </c>
      <c r="O4759" t="s">
        <v>576</v>
      </c>
      <c r="P4759" t="s">
        <v>119</v>
      </c>
      <c r="Q4759" t="s">
        <v>39</v>
      </c>
      <c r="R4759" t="s">
        <v>202</v>
      </c>
      <c r="S4759" t="s">
        <v>37</v>
      </c>
      <c r="T4759" t="s">
        <v>40</v>
      </c>
      <c r="U4759" t="s">
        <v>18137</v>
      </c>
      <c r="V4759" t="s">
        <v>179</v>
      </c>
      <c r="W4759" t="s">
        <v>649</v>
      </c>
      <c r="X4759" t="s">
        <v>179</v>
      </c>
      <c r="Y4759" t="s">
        <v>95</v>
      </c>
      <c r="Z4759" t="s">
        <v>153</v>
      </c>
      <c r="AA4759" t="s">
        <v>45</v>
      </c>
      <c r="AB4759" t="s">
        <v>78</v>
      </c>
      <c r="AC4759" t="s">
        <v>598</v>
      </c>
      <c r="AD4759" t="s">
        <v>438</v>
      </c>
    </row>
    <row r="4760" spans="1:30" x14ac:dyDescent="0.3">
      <c r="A4760" t="s">
        <v>19618</v>
      </c>
      <c r="B4760" t="s">
        <v>19619</v>
      </c>
      <c r="C4760" s="1" t="str">
        <f t="shared" si="791"/>
        <v>21:0512</v>
      </c>
      <c r="D4760" s="1" t="str">
        <f t="shared" si="792"/>
        <v>21:0085</v>
      </c>
      <c r="E4760" t="s">
        <v>19612</v>
      </c>
      <c r="F4760" t="s">
        <v>19620</v>
      </c>
      <c r="H4760">
        <v>56.503194100000002</v>
      </c>
      <c r="I4760">
        <v>-101.4445448</v>
      </c>
      <c r="J4760" s="1" t="str">
        <f t="shared" si="793"/>
        <v>NGR lake sediment grab sample</v>
      </c>
      <c r="K4760" s="1" t="str">
        <f t="shared" si="794"/>
        <v>&lt;177 micron (NGR)</v>
      </c>
      <c r="L4760">
        <v>41</v>
      </c>
      <c r="M4760" t="s">
        <v>52</v>
      </c>
      <c r="N4760">
        <v>803</v>
      </c>
      <c r="O4760" t="s">
        <v>510</v>
      </c>
      <c r="P4760" t="s">
        <v>256</v>
      </c>
      <c r="Q4760" t="s">
        <v>95</v>
      </c>
      <c r="R4760" t="s">
        <v>202</v>
      </c>
      <c r="S4760" t="s">
        <v>68</v>
      </c>
      <c r="T4760" t="s">
        <v>40</v>
      </c>
      <c r="U4760" t="s">
        <v>2447</v>
      </c>
      <c r="V4760" t="s">
        <v>167</v>
      </c>
      <c r="W4760" t="s">
        <v>117</v>
      </c>
      <c r="X4760" t="s">
        <v>70</v>
      </c>
      <c r="Y4760" t="s">
        <v>95</v>
      </c>
      <c r="Z4760" t="s">
        <v>67</v>
      </c>
      <c r="AA4760" t="s">
        <v>58</v>
      </c>
      <c r="AB4760" t="s">
        <v>1557</v>
      </c>
      <c r="AC4760" t="s">
        <v>339</v>
      </c>
      <c r="AD4760" t="s">
        <v>48</v>
      </c>
    </row>
    <row r="4761" spans="1:30" x14ac:dyDescent="0.3">
      <c r="A4761" t="s">
        <v>19621</v>
      </c>
      <c r="B4761" t="s">
        <v>19622</v>
      </c>
      <c r="C4761" s="1" t="str">
        <f t="shared" si="791"/>
        <v>21:0512</v>
      </c>
      <c r="D4761" s="1" t="str">
        <f t="shared" si="792"/>
        <v>21:0085</v>
      </c>
      <c r="E4761" t="s">
        <v>19612</v>
      </c>
      <c r="F4761" t="s">
        <v>19623</v>
      </c>
      <c r="H4761">
        <v>56.503194100000002</v>
      </c>
      <c r="I4761">
        <v>-101.4445448</v>
      </c>
      <c r="J4761" s="1" t="str">
        <f t="shared" si="793"/>
        <v>NGR lake sediment grab sample</v>
      </c>
      <c r="K4761" s="1" t="str">
        <f t="shared" si="794"/>
        <v>&lt;177 micron (NGR)</v>
      </c>
      <c r="L4761">
        <v>41</v>
      </c>
      <c r="M4761" t="s">
        <v>65</v>
      </c>
      <c r="N4761">
        <v>804</v>
      </c>
      <c r="O4761" t="s">
        <v>359</v>
      </c>
      <c r="P4761" t="s">
        <v>169</v>
      </c>
      <c r="Q4761" t="s">
        <v>95</v>
      </c>
      <c r="R4761" t="s">
        <v>202</v>
      </c>
      <c r="S4761" t="s">
        <v>68</v>
      </c>
      <c r="T4761" t="s">
        <v>40</v>
      </c>
      <c r="U4761" t="s">
        <v>1448</v>
      </c>
      <c r="V4761" t="s">
        <v>167</v>
      </c>
      <c r="W4761" t="s">
        <v>649</v>
      </c>
      <c r="X4761" t="s">
        <v>179</v>
      </c>
      <c r="Y4761" t="s">
        <v>95</v>
      </c>
      <c r="Z4761" t="s">
        <v>67</v>
      </c>
      <c r="AA4761" t="s">
        <v>214</v>
      </c>
      <c r="AB4761" t="s">
        <v>671</v>
      </c>
      <c r="AC4761" t="s">
        <v>339</v>
      </c>
      <c r="AD4761" t="s">
        <v>61</v>
      </c>
    </row>
    <row r="4762" spans="1:30" x14ac:dyDescent="0.3">
      <c r="A4762" t="s">
        <v>19624</v>
      </c>
      <c r="B4762" t="s">
        <v>19625</v>
      </c>
      <c r="C4762" s="1" t="str">
        <f t="shared" si="791"/>
        <v>21:0512</v>
      </c>
      <c r="D4762" s="1" t="str">
        <f t="shared" si="792"/>
        <v>21:0085</v>
      </c>
      <c r="E4762" t="s">
        <v>19626</v>
      </c>
      <c r="F4762" t="s">
        <v>19627</v>
      </c>
      <c r="H4762">
        <v>56.509010099999998</v>
      </c>
      <c r="I4762">
        <v>-101.4067558</v>
      </c>
      <c r="J4762" s="1" t="str">
        <f t="shared" si="793"/>
        <v>NGR lake sediment grab sample</v>
      </c>
      <c r="K4762" s="1" t="str">
        <f t="shared" si="794"/>
        <v>&lt;177 micron (NGR)</v>
      </c>
      <c r="L4762">
        <v>41</v>
      </c>
      <c r="M4762" t="s">
        <v>91</v>
      </c>
      <c r="N4762">
        <v>805</v>
      </c>
      <c r="O4762" t="s">
        <v>104</v>
      </c>
      <c r="P4762" t="s">
        <v>136</v>
      </c>
      <c r="Q4762" t="s">
        <v>95</v>
      </c>
      <c r="R4762" t="s">
        <v>38</v>
      </c>
      <c r="S4762" t="s">
        <v>55</v>
      </c>
      <c r="T4762" t="s">
        <v>40</v>
      </c>
      <c r="U4762" t="s">
        <v>5561</v>
      </c>
      <c r="V4762" t="s">
        <v>313</v>
      </c>
      <c r="W4762" t="s">
        <v>40</v>
      </c>
      <c r="X4762" t="s">
        <v>179</v>
      </c>
      <c r="Y4762" t="s">
        <v>95</v>
      </c>
      <c r="Z4762" t="s">
        <v>153</v>
      </c>
      <c r="AA4762" t="s">
        <v>204</v>
      </c>
      <c r="AB4762" t="s">
        <v>136</v>
      </c>
      <c r="AC4762" t="s">
        <v>565</v>
      </c>
      <c r="AD4762" t="s">
        <v>478</v>
      </c>
    </row>
    <row r="4763" spans="1:30" x14ac:dyDescent="0.3">
      <c r="A4763" t="s">
        <v>19628</v>
      </c>
      <c r="B4763" t="s">
        <v>19629</v>
      </c>
      <c r="C4763" s="1" t="str">
        <f t="shared" si="791"/>
        <v>21:0512</v>
      </c>
      <c r="D4763" s="1" t="str">
        <f t="shared" si="792"/>
        <v>21:0085</v>
      </c>
      <c r="E4763" t="s">
        <v>19630</v>
      </c>
      <c r="F4763" t="s">
        <v>19631</v>
      </c>
      <c r="H4763">
        <v>56.538284599999997</v>
      </c>
      <c r="I4763">
        <v>-101.3907856</v>
      </c>
      <c r="J4763" s="1" t="str">
        <f t="shared" si="793"/>
        <v>NGR lake sediment grab sample</v>
      </c>
      <c r="K4763" s="1" t="str">
        <f t="shared" si="794"/>
        <v>&lt;177 micron (NGR)</v>
      </c>
      <c r="L4763">
        <v>41</v>
      </c>
      <c r="M4763" t="s">
        <v>102</v>
      </c>
      <c r="N4763">
        <v>806</v>
      </c>
      <c r="O4763" t="s">
        <v>108</v>
      </c>
      <c r="P4763" t="s">
        <v>131</v>
      </c>
      <c r="Q4763" t="s">
        <v>39</v>
      </c>
      <c r="R4763" t="s">
        <v>92</v>
      </c>
      <c r="S4763" t="s">
        <v>37</v>
      </c>
      <c r="T4763" t="s">
        <v>40</v>
      </c>
      <c r="U4763" t="s">
        <v>1059</v>
      </c>
      <c r="V4763" t="s">
        <v>179</v>
      </c>
      <c r="W4763" t="s">
        <v>40</v>
      </c>
      <c r="X4763" t="s">
        <v>70</v>
      </c>
      <c r="Y4763" t="s">
        <v>95</v>
      </c>
      <c r="Z4763" t="s">
        <v>153</v>
      </c>
      <c r="AA4763" t="s">
        <v>135</v>
      </c>
      <c r="AB4763" t="s">
        <v>1736</v>
      </c>
      <c r="AC4763" t="s">
        <v>121</v>
      </c>
      <c r="AD4763" t="s">
        <v>1448</v>
      </c>
    </row>
    <row r="4764" spans="1:30" x14ac:dyDescent="0.3">
      <c r="A4764" t="s">
        <v>19632</v>
      </c>
      <c r="B4764" t="s">
        <v>19633</v>
      </c>
      <c r="C4764" s="1" t="str">
        <f t="shared" si="791"/>
        <v>21:0512</v>
      </c>
      <c r="D4764" s="1" t="str">
        <f t="shared" si="792"/>
        <v>21:0085</v>
      </c>
      <c r="E4764" t="s">
        <v>19634</v>
      </c>
      <c r="F4764" t="s">
        <v>19635</v>
      </c>
      <c r="H4764">
        <v>56.565646399999999</v>
      </c>
      <c r="I4764">
        <v>-101.38727040000001</v>
      </c>
      <c r="J4764" s="1" t="str">
        <f t="shared" si="793"/>
        <v>NGR lake sediment grab sample</v>
      </c>
      <c r="K4764" s="1" t="str">
        <f t="shared" si="794"/>
        <v>&lt;177 micron (NGR)</v>
      </c>
      <c r="L4764">
        <v>41</v>
      </c>
      <c r="M4764" t="s">
        <v>113</v>
      </c>
      <c r="N4764">
        <v>807</v>
      </c>
      <c r="O4764" t="s">
        <v>337</v>
      </c>
      <c r="P4764" t="s">
        <v>153</v>
      </c>
      <c r="Q4764" t="s">
        <v>39</v>
      </c>
      <c r="R4764" t="s">
        <v>185</v>
      </c>
      <c r="S4764" t="s">
        <v>38</v>
      </c>
      <c r="T4764" t="s">
        <v>40</v>
      </c>
      <c r="U4764" t="s">
        <v>122</v>
      </c>
      <c r="V4764" t="s">
        <v>47</v>
      </c>
      <c r="W4764" t="s">
        <v>40</v>
      </c>
      <c r="X4764" t="s">
        <v>179</v>
      </c>
      <c r="Y4764" t="s">
        <v>95</v>
      </c>
      <c r="Z4764" t="s">
        <v>134</v>
      </c>
      <c r="AA4764" t="s">
        <v>204</v>
      </c>
      <c r="AB4764" t="s">
        <v>131</v>
      </c>
      <c r="AC4764" t="s">
        <v>461</v>
      </c>
      <c r="AD4764" t="s">
        <v>1529</v>
      </c>
    </row>
    <row r="4765" spans="1:30" x14ac:dyDescent="0.3">
      <c r="A4765" t="s">
        <v>19636</v>
      </c>
      <c r="B4765" t="s">
        <v>19637</v>
      </c>
      <c r="C4765" s="1" t="str">
        <f t="shared" si="791"/>
        <v>21:0512</v>
      </c>
      <c r="D4765" s="1" t="str">
        <f t="shared" si="792"/>
        <v>21:0085</v>
      </c>
      <c r="E4765" t="s">
        <v>19638</v>
      </c>
      <c r="F4765" t="s">
        <v>19639</v>
      </c>
      <c r="H4765">
        <v>56.586000400000003</v>
      </c>
      <c r="I4765">
        <v>-101.3985859</v>
      </c>
      <c r="J4765" s="1" t="str">
        <f t="shared" si="793"/>
        <v>NGR lake sediment grab sample</v>
      </c>
      <c r="K4765" s="1" t="str">
        <f t="shared" si="794"/>
        <v>&lt;177 micron (NGR)</v>
      </c>
      <c r="L4765">
        <v>41</v>
      </c>
      <c r="M4765" t="s">
        <v>127</v>
      </c>
      <c r="N4765">
        <v>808</v>
      </c>
      <c r="O4765" t="s">
        <v>510</v>
      </c>
      <c r="P4765" t="s">
        <v>130</v>
      </c>
      <c r="Q4765" t="s">
        <v>95</v>
      </c>
      <c r="R4765" t="s">
        <v>256</v>
      </c>
      <c r="S4765" t="s">
        <v>68</v>
      </c>
      <c r="T4765" t="s">
        <v>40</v>
      </c>
      <c r="U4765" t="s">
        <v>544</v>
      </c>
      <c r="V4765" t="s">
        <v>42</v>
      </c>
      <c r="W4765" t="s">
        <v>117</v>
      </c>
      <c r="X4765" t="s">
        <v>70</v>
      </c>
      <c r="Y4765" t="s">
        <v>39</v>
      </c>
      <c r="Z4765" t="s">
        <v>67</v>
      </c>
      <c r="AA4765" t="s">
        <v>134</v>
      </c>
      <c r="AB4765" t="s">
        <v>1192</v>
      </c>
      <c r="AC4765" t="s">
        <v>484</v>
      </c>
      <c r="AD4765" t="s">
        <v>605</v>
      </c>
    </row>
    <row r="4766" spans="1:30" x14ac:dyDescent="0.3">
      <c r="A4766" t="s">
        <v>19640</v>
      </c>
      <c r="B4766" t="s">
        <v>19641</v>
      </c>
      <c r="C4766" s="1" t="str">
        <f t="shared" si="791"/>
        <v>21:0512</v>
      </c>
      <c r="D4766" s="1" t="str">
        <f t="shared" si="792"/>
        <v>21:0085</v>
      </c>
      <c r="E4766" t="s">
        <v>19642</v>
      </c>
      <c r="F4766" t="s">
        <v>19643</v>
      </c>
      <c r="H4766">
        <v>56.608650500000003</v>
      </c>
      <c r="I4766">
        <v>-101.4031186</v>
      </c>
      <c r="J4766" s="1" t="str">
        <f t="shared" si="793"/>
        <v>NGR lake sediment grab sample</v>
      </c>
      <c r="K4766" s="1" t="str">
        <f t="shared" si="794"/>
        <v>&lt;177 micron (NGR)</v>
      </c>
      <c r="L4766">
        <v>41</v>
      </c>
      <c r="M4766" t="s">
        <v>142</v>
      </c>
      <c r="N4766">
        <v>809</v>
      </c>
      <c r="O4766" t="s">
        <v>77</v>
      </c>
      <c r="P4766" t="s">
        <v>165</v>
      </c>
      <c r="Q4766" t="s">
        <v>95</v>
      </c>
      <c r="R4766" t="s">
        <v>185</v>
      </c>
      <c r="S4766" t="s">
        <v>55</v>
      </c>
      <c r="T4766" t="s">
        <v>194</v>
      </c>
      <c r="U4766" t="s">
        <v>471</v>
      </c>
      <c r="V4766" t="s">
        <v>390</v>
      </c>
      <c r="W4766" t="s">
        <v>248</v>
      </c>
      <c r="X4766" t="s">
        <v>43</v>
      </c>
      <c r="Y4766" t="s">
        <v>95</v>
      </c>
      <c r="Z4766" t="s">
        <v>185</v>
      </c>
      <c r="AA4766" t="s">
        <v>44</v>
      </c>
      <c r="AB4766" t="s">
        <v>650</v>
      </c>
      <c r="AC4766" t="s">
        <v>1503</v>
      </c>
      <c r="AD4766" t="s">
        <v>478</v>
      </c>
    </row>
    <row r="4767" spans="1:30" x14ac:dyDescent="0.3">
      <c r="A4767" t="s">
        <v>19644</v>
      </c>
      <c r="B4767" t="s">
        <v>19645</v>
      </c>
      <c r="C4767" s="1" t="str">
        <f t="shared" si="791"/>
        <v>21:0512</v>
      </c>
      <c r="D4767" s="1" t="str">
        <f t="shared" si="792"/>
        <v>21:0085</v>
      </c>
      <c r="E4767" t="s">
        <v>19646</v>
      </c>
      <c r="F4767" t="s">
        <v>19647</v>
      </c>
      <c r="H4767">
        <v>56.630125800000002</v>
      </c>
      <c r="I4767">
        <v>-101.3530094</v>
      </c>
      <c r="J4767" s="1" t="str">
        <f t="shared" si="793"/>
        <v>NGR lake sediment grab sample</v>
      </c>
      <c r="K4767" s="1" t="str">
        <f t="shared" si="794"/>
        <v>&lt;177 micron (NGR)</v>
      </c>
      <c r="L4767">
        <v>41</v>
      </c>
      <c r="M4767" t="s">
        <v>150</v>
      </c>
      <c r="N4767">
        <v>810</v>
      </c>
      <c r="O4767" t="s">
        <v>135</v>
      </c>
      <c r="P4767" t="s">
        <v>256</v>
      </c>
      <c r="Q4767" t="s">
        <v>95</v>
      </c>
      <c r="R4767" t="s">
        <v>193</v>
      </c>
      <c r="S4767" t="s">
        <v>38</v>
      </c>
      <c r="T4767" t="s">
        <v>40</v>
      </c>
      <c r="U4767" t="s">
        <v>86</v>
      </c>
      <c r="V4767" t="s">
        <v>271</v>
      </c>
      <c r="W4767" t="s">
        <v>117</v>
      </c>
      <c r="X4767" t="s">
        <v>179</v>
      </c>
      <c r="Y4767" t="s">
        <v>55</v>
      </c>
      <c r="Z4767" t="s">
        <v>185</v>
      </c>
      <c r="AA4767" t="s">
        <v>45</v>
      </c>
      <c r="AB4767" t="s">
        <v>4726</v>
      </c>
      <c r="AC4767" t="s">
        <v>38</v>
      </c>
      <c r="AD4767" t="s">
        <v>216</v>
      </c>
    </row>
    <row r="4768" spans="1:30" x14ac:dyDescent="0.3">
      <c r="A4768" t="s">
        <v>19648</v>
      </c>
      <c r="B4768" t="s">
        <v>19649</v>
      </c>
      <c r="C4768" s="1" t="str">
        <f t="shared" si="791"/>
        <v>21:0512</v>
      </c>
      <c r="D4768" s="1" t="str">
        <f t="shared" si="792"/>
        <v>21:0085</v>
      </c>
      <c r="E4768" t="s">
        <v>19650</v>
      </c>
      <c r="F4768" t="s">
        <v>19651</v>
      </c>
      <c r="H4768">
        <v>56.633088100000002</v>
      </c>
      <c r="I4768">
        <v>-101.33026750000001</v>
      </c>
      <c r="J4768" s="1" t="str">
        <f t="shared" si="793"/>
        <v>NGR lake sediment grab sample</v>
      </c>
      <c r="K4768" s="1" t="str">
        <f t="shared" si="794"/>
        <v>&lt;177 micron (NGR)</v>
      </c>
      <c r="L4768">
        <v>41</v>
      </c>
      <c r="M4768" t="s">
        <v>175</v>
      </c>
      <c r="N4768">
        <v>811</v>
      </c>
      <c r="O4768" t="s">
        <v>383</v>
      </c>
      <c r="P4768" t="s">
        <v>265</v>
      </c>
      <c r="Q4768" t="s">
        <v>95</v>
      </c>
      <c r="R4768" t="s">
        <v>165</v>
      </c>
      <c r="S4768" t="s">
        <v>68</v>
      </c>
      <c r="T4768" t="s">
        <v>40</v>
      </c>
      <c r="U4768" t="s">
        <v>409</v>
      </c>
      <c r="V4768" t="s">
        <v>57</v>
      </c>
      <c r="W4768" t="s">
        <v>248</v>
      </c>
      <c r="X4768" t="s">
        <v>70</v>
      </c>
      <c r="Y4768" t="s">
        <v>39</v>
      </c>
      <c r="Z4768" t="s">
        <v>134</v>
      </c>
      <c r="AA4768" t="s">
        <v>45</v>
      </c>
      <c r="AB4768" t="s">
        <v>8655</v>
      </c>
      <c r="AC4768" t="s">
        <v>339</v>
      </c>
      <c r="AD4768" t="s">
        <v>449</v>
      </c>
    </row>
    <row r="4769" spans="1:30" x14ac:dyDescent="0.3">
      <c r="A4769" t="s">
        <v>19652</v>
      </c>
      <c r="B4769" t="s">
        <v>19653</v>
      </c>
      <c r="C4769" s="1" t="str">
        <f t="shared" si="791"/>
        <v>21:0512</v>
      </c>
      <c r="D4769" s="1" t="str">
        <f t="shared" si="792"/>
        <v>21:0085</v>
      </c>
      <c r="E4769" t="s">
        <v>19654</v>
      </c>
      <c r="F4769" t="s">
        <v>19655</v>
      </c>
      <c r="H4769">
        <v>56.598640899999999</v>
      </c>
      <c r="I4769">
        <v>-101.3655009</v>
      </c>
      <c r="J4769" s="1" t="str">
        <f t="shared" si="793"/>
        <v>NGR lake sediment grab sample</v>
      </c>
      <c r="K4769" s="1" t="str">
        <f t="shared" si="794"/>
        <v>&lt;177 micron (NGR)</v>
      </c>
      <c r="L4769">
        <v>41</v>
      </c>
      <c r="M4769" t="s">
        <v>184</v>
      </c>
      <c r="N4769">
        <v>812</v>
      </c>
      <c r="O4769" t="s">
        <v>44</v>
      </c>
      <c r="P4769" t="s">
        <v>145</v>
      </c>
      <c r="Q4769" t="s">
        <v>95</v>
      </c>
      <c r="R4769" t="s">
        <v>67</v>
      </c>
      <c r="S4769" t="s">
        <v>92</v>
      </c>
      <c r="T4769" t="s">
        <v>40</v>
      </c>
      <c r="U4769" t="s">
        <v>1448</v>
      </c>
      <c r="V4769" t="s">
        <v>60</v>
      </c>
      <c r="W4769" t="s">
        <v>248</v>
      </c>
      <c r="X4769" t="s">
        <v>179</v>
      </c>
      <c r="Y4769" t="s">
        <v>55</v>
      </c>
      <c r="Z4769" t="s">
        <v>67</v>
      </c>
      <c r="AA4769" t="s">
        <v>58</v>
      </c>
      <c r="AB4769" t="s">
        <v>2203</v>
      </c>
      <c r="AC4769" t="s">
        <v>371</v>
      </c>
      <c r="AD4769" t="s">
        <v>122</v>
      </c>
    </row>
    <row r="4770" spans="1:30" x14ac:dyDescent="0.3">
      <c r="A4770" t="s">
        <v>19656</v>
      </c>
      <c r="B4770" t="s">
        <v>19657</v>
      </c>
      <c r="C4770" s="1" t="str">
        <f t="shared" si="791"/>
        <v>21:0512</v>
      </c>
      <c r="D4770" s="1" t="str">
        <f t="shared" si="792"/>
        <v>21:0085</v>
      </c>
      <c r="E4770" t="s">
        <v>19658</v>
      </c>
      <c r="F4770" t="s">
        <v>19659</v>
      </c>
      <c r="H4770">
        <v>56.5801309</v>
      </c>
      <c r="I4770">
        <v>-101.36909900000001</v>
      </c>
      <c r="J4770" s="1" t="str">
        <f t="shared" si="793"/>
        <v>NGR lake sediment grab sample</v>
      </c>
      <c r="K4770" s="1" t="str">
        <f t="shared" si="794"/>
        <v>&lt;177 micron (NGR)</v>
      </c>
      <c r="L4770">
        <v>41</v>
      </c>
      <c r="M4770" t="s">
        <v>191</v>
      </c>
      <c r="N4770">
        <v>813</v>
      </c>
      <c r="O4770" t="s">
        <v>383</v>
      </c>
      <c r="P4770" t="s">
        <v>193</v>
      </c>
      <c r="Q4770" t="s">
        <v>55</v>
      </c>
      <c r="R4770" t="s">
        <v>130</v>
      </c>
      <c r="S4770" t="s">
        <v>68</v>
      </c>
      <c r="T4770" t="s">
        <v>40</v>
      </c>
      <c r="U4770" t="s">
        <v>86</v>
      </c>
      <c r="V4770" t="s">
        <v>179</v>
      </c>
      <c r="W4770" t="s">
        <v>194</v>
      </c>
      <c r="X4770" t="s">
        <v>179</v>
      </c>
      <c r="Y4770" t="s">
        <v>39</v>
      </c>
      <c r="Z4770" t="s">
        <v>164</v>
      </c>
      <c r="AA4770" t="s">
        <v>204</v>
      </c>
      <c r="AB4770" t="s">
        <v>1489</v>
      </c>
      <c r="AC4770" t="s">
        <v>565</v>
      </c>
      <c r="AD4770" t="s">
        <v>480</v>
      </c>
    </row>
    <row r="4771" spans="1:30" x14ac:dyDescent="0.3">
      <c r="A4771" t="s">
        <v>19660</v>
      </c>
      <c r="B4771" t="s">
        <v>19661</v>
      </c>
      <c r="C4771" s="1" t="str">
        <f t="shared" si="791"/>
        <v>21:0512</v>
      </c>
      <c r="D4771" s="1" t="str">
        <f t="shared" si="792"/>
        <v>21:0085</v>
      </c>
      <c r="E4771" t="s">
        <v>19662</v>
      </c>
      <c r="F4771" t="s">
        <v>19663</v>
      </c>
      <c r="H4771">
        <v>56.554102200000003</v>
      </c>
      <c r="I4771">
        <v>-101.3668373</v>
      </c>
      <c r="J4771" s="1" t="str">
        <f t="shared" si="793"/>
        <v>NGR lake sediment grab sample</v>
      </c>
      <c r="K4771" s="1" t="str">
        <f t="shared" si="794"/>
        <v>&lt;177 micron (NGR)</v>
      </c>
      <c r="L4771">
        <v>41</v>
      </c>
      <c r="M4771" t="s">
        <v>201</v>
      </c>
      <c r="N4771">
        <v>814</v>
      </c>
      <c r="O4771" t="s">
        <v>510</v>
      </c>
      <c r="P4771" t="s">
        <v>54</v>
      </c>
      <c r="Q4771" t="s">
        <v>95</v>
      </c>
      <c r="R4771" t="s">
        <v>54</v>
      </c>
      <c r="S4771" t="s">
        <v>92</v>
      </c>
      <c r="T4771" t="s">
        <v>40</v>
      </c>
      <c r="U4771" t="s">
        <v>438</v>
      </c>
      <c r="V4771" t="s">
        <v>133</v>
      </c>
      <c r="W4771" t="s">
        <v>649</v>
      </c>
      <c r="X4771" t="s">
        <v>179</v>
      </c>
      <c r="Y4771" t="s">
        <v>95</v>
      </c>
      <c r="Z4771" t="s">
        <v>67</v>
      </c>
      <c r="AA4771" t="s">
        <v>58</v>
      </c>
      <c r="AB4771" t="s">
        <v>10566</v>
      </c>
      <c r="AC4771" t="s">
        <v>818</v>
      </c>
      <c r="AD4771" t="s">
        <v>61</v>
      </c>
    </row>
    <row r="4772" spans="1:30" x14ac:dyDescent="0.3">
      <c r="A4772" t="s">
        <v>19664</v>
      </c>
      <c r="B4772" t="s">
        <v>19665</v>
      </c>
      <c r="C4772" s="1" t="str">
        <f t="shared" si="791"/>
        <v>21:0512</v>
      </c>
      <c r="D4772" s="1" t="str">
        <f t="shared" si="792"/>
        <v>21:0085</v>
      </c>
      <c r="E4772" t="s">
        <v>19666</v>
      </c>
      <c r="F4772" t="s">
        <v>19667</v>
      </c>
      <c r="H4772">
        <v>56.538980899999999</v>
      </c>
      <c r="I4772">
        <v>-101.36094869999999</v>
      </c>
      <c r="J4772" s="1" t="str">
        <f t="shared" si="793"/>
        <v>NGR lake sediment grab sample</v>
      </c>
      <c r="K4772" s="1" t="str">
        <f t="shared" si="794"/>
        <v>&lt;177 micron (NGR)</v>
      </c>
      <c r="L4772">
        <v>41</v>
      </c>
      <c r="M4772" t="s">
        <v>210</v>
      </c>
      <c r="N4772">
        <v>815</v>
      </c>
      <c r="O4772" t="s">
        <v>214</v>
      </c>
      <c r="P4772" t="s">
        <v>202</v>
      </c>
      <c r="Q4772" t="s">
        <v>39</v>
      </c>
      <c r="R4772" t="s">
        <v>185</v>
      </c>
      <c r="S4772" t="s">
        <v>38</v>
      </c>
      <c r="T4772" t="s">
        <v>40</v>
      </c>
      <c r="U4772" t="s">
        <v>324</v>
      </c>
      <c r="V4772" t="s">
        <v>1642</v>
      </c>
      <c r="W4772" t="s">
        <v>117</v>
      </c>
      <c r="X4772" t="s">
        <v>70</v>
      </c>
      <c r="Y4772" t="s">
        <v>95</v>
      </c>
      <c r="Z4772" t="s">
        <v>164</v>
      </c>
      <c r="AA4772" t="s">
        <v>204</v>
      </c>
      <c r="AB4772" t="s">
        <v>1961</v>
      </c>
      <c r="AC4772" t="s">
        <v>2195</v>
      </c>
      <c r="AD4772" t="s">
        <v>480</v>
      </c>
    </row>
    <row r="4773" spans="1:30" x14ac:dyDescent="0.3">
      <c r="A4773" t="s">
        <v>19668</v>
      </c>
      <c r="B4773" t="s">
        <v>19669</v>
      </c>
      <c r="C4773" s="1" t="str">
        <f t="shared" si="791"/>
        <v>21:0512</v>
      </c>
      <c r="D4773" s="1" t="str">
        <f t="shared" si="792"/>
        <v>21:0085</v>
      </c>
      <c r="E4773" t="s">
        <v>19670</v>
      </c>
      <c r="F4773" t="s">
        <v>19671</v>
      </c>
      <c r="H4773">
        <v>56.519588499999998</v>
      </c>
      <c r="I4773">
        <v>-101.3518411</v>
      </c>
      <c r="J4773" s="1" t="str">
        <f t="shared" si="793"/>
        <v>NGR lake sediment grab sample</v>
      </c>
      <c r="K4773" s="1" t="str">
        <f t="shared" si="794"/>
        <v>&lt;177 micron (NGR)</v>
      </c>
      <c r="L4773">
        <v>41</v>
      </c>
      <c r="M4773" t="s">
        <v>221</v>
      </c>
      <c r="N4773">
        <v>816</v>
      </c>
      <c r="O4773" t="s">
        <v>576</v>
      </c>
      <c r="P4773" t="s">
        <v>119</v>
      </c>
      <c r="Q4773" t="s">
        <v>39</v>
      </c>
      <c r="R4773" t="s">
        <v>176</v>
      </c>
      <c r="S4773" t="s">
        <v>136</v>
      </c>
      <c r="T4773" t="s">
        <v>40</v>
      </c>
      <c r="U4773" t="s">
        <v>1059</v>
      </c>
      <c r="V4773" t="s">
        <v>1642</v>
      </c>
      <c r="W4773" t="s">
        <v>194</v>
      </c>
      <c r="X4773" t="s">
        <v>70</v>
      </c>
      <c r="Y4773" t="s">
        <v>95</v>
      </c>
      <c r="Z4773" t="s">
        <v>67</v>
      </c>
      <c r="AA4773" t="s">
        <v>204</v>
      </c>
      <c r="AB4773" t="s">
        <v>805</v>
      </c>
      <c r="AC4773" t="s">
        <v>1402</v>
      </c>
      <c r="AD4773" t="s">
        <v>480</v>
      </c>
    </row>
    <row r="4774" spans="1:30" x14ac:dyDescent="0.3">
      <c r="A4774" t="s">
        <v>19672</v>
      </c>
      <c r="B4774" t="s">
        <v>19673</v>
      </c>
      <c r="C4774" s="1" t="str">
        <f t="shared" si="791"/>
        <v>21:0512</v>
      </c>
      <c r="D4774" s="1" t="str">
        <f t="shared" si="792"/>
        <v>21:0085</v>
      </c>
      <c r="E4774" t="s">
        <v>19674</v>
      </c>
      <c r="F4774" t="s">
        <v>19675</v>
      </c>
      <c r="H4774">
        <v>56.513846600000001</v>
      </c>
      <c r="I4774">
        <v>-101.3130257</v>
      </c>
      <c r="J4774" s="1" t="str">
        <f t="shared" si="793"/>
        <v>NGR lake sediment grab sample</v>
      </c>
      <c r="K4774" s="1" t="str">
        <f t="shared" si="794"/>
        <v>&lt;177 micron (NGR)</v>
      </c>
      <c r="L4774">
        <v>41</v>
      </c>
      <c r="M4774" t="s">
        <v>230</v>
      </c>
      <c r="N4774">
        <v>817</v>
      </c>
      <c r="O4774" t="s">
        <v>134</v>
      </c>
      <c r="P4774" t="s">
        <v>136</v>
      </c>
      <c r="Q4774" t="s">
        <v>39</v>
      </c>
      <c r="R4774" t="s">
        <v>38</v>
      </c>
      <c r="S4774" t="s">
        <v>37</v>
      </c>
      <c r="T4774" t="s">
        <v>40</v>
      </c>
      <c r="U4774" t="s">
        <v>877</v>
      </c>
      <c r="V4774" t="s">
        <v>233</v>
      </c>
      <c r="W4774" t="s">
        <v>40</v>
      </c>
      <c r="X4774" t="s">
        <v>39</v>
      </c>
      <c r="Y4774" t="s">
        <v>95</v>
      </c>
      <c r="Z4774" t="s">
        <v>153</v>
      </c>
      <c r="AA4774" t="s">
        <v>204</v>
      </c>
      <c r="AB4774" t="s">
        <v>620</v>
      </c>
      <c r="AC4774" t="s">
        <v>884</v>
      </c>
      <c r="AD4774" t="s">
        <v>1477</v>
      </c>
    </row>
    <row r="4775" spans="1:30" hidden="1" x14ac:dyDescent="0.3">
      <c r="A4775" t="s">
        <v>19676</v>
      </c>
      <c r="B4775" t="s">
        <v>19677</v>
      </c>
      <c r="C4775" s="1" t="str">
        <f t="shared" si="791"/>
        <v>21:0512</v>
      </c>
      <c r="D4775" s="1" t="str">
        <f>HYPERLINK("http://geochem.nrcan.gc.ca/cdogs/content/svy/svy_e.htm", "")</f>
        <v/>
      </c>
      <c r="G4775" s="1" t="str">
        <f>HYPERLINK("http://geochem.nrcan.gc.ca/cdogs/content/cr_/cr_00060_e.htm", "60")</f>
        <v>60</v>
      </c>
      <c r="J4775" t="s">
        <v>161</v>
      </c>
      <c r="K4775" t="s">
        <v>162</v>
      </c>
      <c r="L4775">
        <v>41</v>
      </c>
      <c r="M4775" t="s">
        <v>163</v>
      </c>
      <c r="N4775">
        <v>818</v>
      </c>
      <c r="O4775" t="s">
        <v>383</v>
      </c>
      <c r="P4775" t="s">
        <v>169</v>
      </c>
      <c r="Q4775" t="s">
        <v>37</v>
      </c>
      <c r="R4775" t="s">
        <v>67</v>
      </c>
      <c r="S4775" t="s">
        <v>68</v>
      </c>
      <c r="T4775" t="s">
        <v>40</v>
      </c>
      <c r="U4775" t="s">
        <v>3536</v>
      </c>
      <c r="V4775" t="s">
        <v>70</v>
      </c>
      <c r="W4775" t="s">
        <v>194</v>
      </c>
      <c r="X4775" t="s">
        <v>179</v>
      </c>
      <c r="Y4775" t="s">
        <v>55</v>
      </c>
      <c r="Z4775" t="s">
        <v>164</v>
      </c>
      <c r="AA4775" t="s">
        <v>214</v>
      </c>
      <c r="AB4775" t="s">
        <v>306</v>
      </c>
      <c r="AC4775" t="s">
        <v>277</v>
      </c>
      <c r="AD4775" t="s">
        <v>1060</v>
      </c>
    </row>
    <row r="4776" spans="1:30" x14ac:dyDescent="0.3">
      <c r="A4776" t="s">
        <v>19678</v>
      </c>
      <c r="B4776" t="s">
        <v>19679</v>
      </c>
      <c r="C4776" s="1" t="str">
        <f t="shared" si="791"/>
        <v>21:0512</v>
      </c>
      <c r="D4776" s="1" t="str">
        <f t="shared" ref="D4776:D4792" si="795">HYPERLINK("http://geochem.nrcan.gc.ca/cdogs/content/svy/svy210085_e.htm", "21:0085")</f>
        <v>21:0085</v>
      </c>
      <c r="E4776" t="s">
        <v>19680</v>
      </c>
      <c r="F4776" t="s">
        <v>19681</v>
      </c>
      <c r="H4776">
        <v>56.541227900000003</v>
      </c>
      <c r="I4776">
        <v>-101.3271072</v>
      </c>
      <c r="J4776" s="1" t="str">
        <f t="shared" ref="J4776:J4792" si="796">HYPERLINK("http://geochem.nrcan.gc.ca/cdogs/content/kwd/kwd020027_e.htm", "NGR lake sediment grab sample")</f>
        <v>NGR lake sediment grab sample</v>
      </c>
      <c r="K4776" s="1" t="str">
        <f t="shared" ref="K4776:K4792" si="797">HYPERLINK("http://geochem.nrcan.gc.ca/cdogs/content/kwd/kwd080006_e.htm", "&lt;177 micron (NGR)")</f>
        <v>&lt;177 micron (NGR)</v>
      </c>
      <c r="L4776">
        <v>41</v>
      </c>
      <c r="M4776" t="s">
        <v>238</v>
      </c>
      <c r="N4776">
        <v>819</v>
      </c>
      <c r="O4776" t="s">
        <v>344</v>
      </c>
      <c r="P4776" t="s">
        <v>176</v>
      </c>
      <c r="Q4776" t="s">
        <v>39</v>
      </c>
      <c r="R4776" t="s">
        <v>54</v>
      </c>
      <c r="S4776" t="s">
        <v>38</v>
      </c>
      <c r="T4776" t="s">
        <v>40</v>
      </c>
      <c r="U4776" t="s">
        <v>6139</v>
      </c>
      <c r="V4776" t="s">
        <v>47</v>
      </c>
      <c r="W4776" t="s">
        <v>194</v>
      </c>
      <c r="X4776" t="s">
        <v>179</v>
      </c>
      <c r="Y4776" t="s">
        <v>95</v>
      </c>
      <c r="Z4776" t="s">
        <v>164</v>
      </c>
      <c r="AA4776" t="s">
        <v>214</v>
      </c>
      <c r="AB4776" t="s">
        <v>192</v>
      </c>
      <c r="AC4776" t="s">
        <v>818</v>
      </c>
      <c r="AD4776" t="s">
        <v>354</v>
      </c>
    </row>
    <row r="4777" spans="1:30" x14ac:dyDescent="0.3">
      <c r="A4777" t="s">
        <v>19682</v>
      </c>
      <c r="B4777" t="s">
        <v>19683</v>
      </c>
      <c r="C4777" s="1" t="str">
        <f t="shared" si="791"/>
        <v>21:0512</v>
      </c>
      <c r="D4777" s="1" t="str">
        <f t="shared" si="795"/>
        <v>21:0085</v>
      </c>
      <c r="E4777" t="s">
        <v>19684</v>
      </c>
      <c r="F4777" t="s">
        <v>19685</v>
      </c>
      <c r="H4777">
        <v>56.569374000000003</v>
      </c>
      <c r="I4777">
        <v>-101.2957737</v>
      </c>
      <c r="J4777" s="1" t="str">
        <f t="shared" si="796"/>
        <v>NGR lake sediment grab sample</v>
      </c>
      <c r="K4777" s="1" t="str">
        <f t="shared" si="797"/>
        <v>&lt;177 micron (NGR)</v>
      </c>
      <c r="L4777">
        <v>41</v>
      </c>
      <c r="M4777" t="s">
        <v>246</v>
      </c>
      <c r="N4777">
        <v>820</v>
      </c>
      <c r="O4777" t="s">
        <v>270</v>
      </c>
      <c r="P4777" t="s">
        <v>193</v>
      </c>
      <c r="Q4777" t="s">
        <v>95</v>
      </c>
      <c r="R4777" t="s">
        <v>176</v>
      </c>
      <c r="S4777" t="s">
        <v>68</v>
      </c>
      <c r="T4777" t="s">
        <v>40</v>
      </c>
      <c r="U4777" t="s">
        <v>511</v>
      </c>
      <c r="V4777" t="s">
        <v>42</v>
      </c>
      <c r="W4777" t="s">
        <v>194</v>
      </c>
      <c r="X4777" t="s">
        <v>179</v>
      </c>
      <c r="Y4777" t="s">
        <v>95</v>
      </c>
      <c r="Z4777" t="s">
        <v>185</v>
      </c>
      <c r="AA4777" t="s">
        <v>58</v>
      </c>
      <c r="AB4777" t="s">
        <v>3060</v>
      </c>
      <c r="AC4777" t="s">
        <v>1578</v>
      </c>
      <c r="AD4777" t="s">
        <v>449</v>
      </c>
    </row>
    <row r="4778" spans="1:30" x14ac:dyDescent="0.3">
      <c r="A4778" t="s">
        <v>19686</v>
      </c>
      <c r="B4778" t="s">
        <v>19687</v>
      </c>
      <c r="C4778" s="1" t="str">
        <f t="shared" si="791"/>
        <v>21:0512</v>
      </c>
      <c r="D4778" s="1" t="str">
        <f t="shared" si="795"/>
        <v>21:0085</v>
      </c>
      <c r="E4778" t="s">
        <v>19688</v>
      </c>
      <c r="F4778" t="s">
        <v>19689</v>
      </c>
      <c r="H4778">
        <v>56.586920399999997</v>
      </c>
      <c r="I4778">
        <v>-101.32025760000001</v>
      </c>
      <c r="J4778" s="1" t="str">
        <f t="shared" si="796"/>
        <v>NGR lake sediment grab sample</v>
      </c>
      <c r="K4778" s="1" t="str">
        <f t="shared" si="797"/>
        <v>&lt;177 micron (NGR)</v>
      </c>
      <c r="L4778">
        <v>42</v>
      </c>
      <c r="M4778" t="s">
        <v>34</v>
      </c>
      <c r="N4778">
        <v>821</v>
      </c>
      <c r="O4778" t="s">
        <v>391</v>
      </c>
      <c r="P4778" t="s">
        <v>193</v>
      </c>
      <c r="Q4778" t="s">
        <v>39</v>
      </c>
      <c r="R4778" t="s">
        <v>185</v>
      </c>
      <c r="S4778" t="s">
        <v>131</v>
      </c>
      <c r="T4778" t="s">
        <v>40</v>
      </c>
      <c r="U4778" t="s">
        <v>3445</v>
      </c>
      <c r="V4778" t="s">
        <v>415</v>
      </c>
      <c r="W4778" t="s">
        <v>117</v>
      </c>
      <c r="X4778" t="s">
        <v>179</v>
      </c>
      <c r="Y4778" t="s">
        <v>39</v>
      </c>
      <c r="Z4778" t="s">
        <v>164</v>
      </c>
      <c r="AA4778" t="s">
        <v>258</v>
      </c>
      <c r="AB4778" t="s">
        <v>14267</v>
      </c>
      <c r="AC4778" t="s">
        <v>39</v>
      </c>
      <c r="AD4778" t="s">
        <v>155</v>
      </c>
    </row>
    <row r="4779" spans="1:30" x14ac:dyDescent="0.3">
      <c r="A4779" t="s">
        <v>19690</v>
      </c>
      <c r="B4779" t="s">
        <v>19691</v>
      </c>
      <c r="C4779" s="1" t="str">
        <f t="shared" si="791"/>
        <v>21:0512</v>
      </c>
      <c r="D4779" s="1" t="str">
        <f t="shared" si="795"/>
        <v>21:0085</v>
      </c>
      <c r="E4779" t="s">
        <v>19688</v>
      </c>
      <c r="F4779" t="s">
        <v>19692</v>
      </c>
      <c r="H4779">
        <v>56.586920399999997</v>
      </c>
      <c r="I4779">
        <v>-101.32025760000001</v>
      </c>
      <c r="J4779" s="1" t="str">
        <f t="shared" si="796"/>
        <v>NGR lake sediment grab sample</v>
      </c>
      <c r="K4779" s="1" t="str">
        <f t="shared" si="797"/>
        <v>&lt;177 micron (NGR)</v>
      </c>
      <c r="L4779">
        <v>42</v>
      </c>
      <c r="M4779" t="s">
        <v>52</v>
      </c>
      <c r="N4779">
        <v>822</v>
      </c>
      <c r="O4779" t="s">
        <v>648</v>
      </c>
      <c r="P4779" t="s">
        <v>193</v>
      </c>
      <c r="Q4779" t="s">
        <v>95</v>
      </c>
      <c r="R4779" t="s">
        <v>185</v>
      </c>
      <c r="S4779" t="s">
        <v>153</v>
      </c>
      <c r="T4779" t="s">
        <v>40</v>
      </c>
      <c r="U4779" t="s">
        <v>517</v>
      </c>
      <c r="V4779" t="s">
        <v>351</v>
      </c>
      <c r="W4779" t="s">
        <v>649</v>
      </c>
      <c r="X4779" t="s">
        <v>179</v>
      </c>
      <c r="Y4779" t="s">
        <v>39</v>
      </c>
      <c r="Z4779" t="s">
        <v>185</v>
      </c>
      <c r="AA4779" t="s">
        <v>214</v>
      </c>
      <c r="AB4779" t="s">
        <v>5188</v>
      </c>
      <c r="AC4779" t="s">
        <v>39</v>
      </c>
      <c r="AD4779" t="s">
        <v>48</v>
      </c>
    </row>
    <row r="4780" spans="1:30" x14ac:dyDescent="0.3">
      <c r="A4780" t="s">
        <v>19693</v>
      </c>
      <c r="B4780" t="s">
        <v>19694</v>
      </c>
      <c r="C4780" s="1" t="str">
        <f t="shared" si="791"/>
        <v>21:0512</v>
      </c>
      <c r="D4780" s="1" t="str">
        <f t="shared" si="795"/>
        <v>21:0085</v>
      </c>
      <c r="E4780" t="s">
        <v>19688</v>
      </c>
      <c r="F4780" t="s">
        <v>19695</v>
      </c>
      <c r="H4780">
        <v>56.586920399999997</v>
      </c>
      <c r="I4780">
        <v>-101.32025760000001</v>
      </c>
      <c r="J4780" s="1" t="str">
        <f t="shared" si="796"/>
        <v>NGR lake sediment grab sample</v>
      </c>
      <c r="K4780" s="1" t="str">
        <f t="shared" si="797"/>
        <v>&lt;177 micron (NGR)</v>
      </c>
      <c r="L4780">
        <v>42</v>
      </c>
      <c r="M4780" t="s">
        <v>65</v>
      </c>
      <c r="N4780">
        <v>823</v>
      </c>
      <c r="O4780" t="s">
        <v>344</v>
      </c>
      <c r="P4780" t="s">
        <v>54</v>
      </c>
      <c r="Q4780" t="s">
        <v>95</v>
      </c>
      <c r="R4780" t="s">
        <v>193</v>
      </c>
      <c r="S4780" t="s">
        <v>131</v>
      </c>
      <c r="T4780" t="s">
        <v>40</v>
      </c>
      <c r="U4780" t="s">
        <v>1584</v>
      </c>
      <c r="V4780" t="s">
        <v>322</v>
      </c>
      <c r="W4780" t="s">
        <v>649</v>
      </c>
      <c r="X4780" t="s">
        <v>70</v>
      </c>
      <c r="Y4780" t="s">
        <v>39</v>
      </c>
      <c r="Z4780" t="s">
        <v>67</v>
      </c>
      <c r="AA4780" t="s">
        <v>135</v>
      </c>
      <c r="AB4780" t="s">
        <v>510</v>
      </c>
      <c r="AC4780" t="s">
        <v>947</v>
      </c>
      <c r="AD4780" t="s">
        <v>61</v>
      </c>
    </row>
    <row r="4781" spans="1:30" x14ac:dyDescent="0.3">
      <c r="A4781" t="s">
        <v>19696</v>
      </c>
      <c r="B4781" t="s">
        <v>19697</v>
      </c>
      <c r="C4781" s="1" t="str">
        <f t="shared" si="791"/>
        <v>21:0512</v>
      </c>
      <c r="D4781" s="1" t="str">
        <f t="shared" si="795"/>
        <v>21:0085</v>
      </c>
      <c r="E4781" t="s">
        <v>19698</v>
      </c>
      <c r="F4781" t="s">
        <v>19699</v>
      </c>
      <c r="H4781">
        <v>56.612480699999999</v>
      </c>
      <c r="I4781">
        <v>-101.3003461</v>
      </c>
      <c r="J4781" s="1" t="str">
        <f t="shared" si="796"/>
        <v>NGR lake sediment grab sample</v>
      </c>
      <c r="K4781" s="1" t="str">
        <f t="shared" si="797"/>
        <v>&lt;177 micron (NGR)</v>
      </c>
      <c r="L4781">
        <v>42</v>
      </c>
      <c r="M4781" t="s">
        <v>76</v>
      </c>
      <c r="N4781">
        <v>824</v>
      </c>
      <c r="O4781" t="s">
        <v>1047</v>
      </c>
      <c r="P4781" t="s">
        <v>67</v>
      </c>
      <c r="Q4781" t="s">
        <v>37</v>
      </c>
      <c r="R4781" t="s">
        <v>176</v>
      </c>
      <c r="S4781" t="s">
        <v>131</v>
      </c>
      <c r="T4781" t="s">
        <v>40</v>
      </c>
      <c r="U4781" t="s">
        <v>7955</v>
      </c>
      <c r="V4781" t="s">
        <v>284</v>
      </c>
      <c r="W4781" t="s">
        <v>649</v>
      </c>
      <c r="X4781" t="s">
        <v>740</v>
      </c>
      <c r="Y4781" t="s">
        <v>95</v>
      </c>
      <c r="Z4781" t="s">
        <v>35</v>
      </c>
      <c r="AA4781" t="s">
        <v>44</v>
      </c>
      <c r="AB4781" t="s">
        <v>1338</v>
      </c>
      <c r="AC4781" t="s">
        <v>339</v>
      </c>
      <c r="AD4781" t="s">
        <v>438</v>
      </c>
    </row>
    <row r="4782" spans="1:30" x14ac:dyDescent="0.3">
      <c r="A4782" t="s">
        <v>19700</v>
      </c>
      <c r="B4782" t="s">
        <v>19701</v>
      </c>
      <c r="C4782" s="1" t="str">
        <f t="shared" si="791"/>
        <v>21:0512</v>
      </c>
      <c r="D4782" s="1" t="str">
        <f t="shared" si="795"/>
        <v>21:0085</v>
      </c>
      <c r="E4782" t="s">
        <v>19702</v>
      </c>
      <c r="F4782" t="s">
        <v>19703</v>
      </c>
      <c r="H4782">
        <v>56.633134200000001</v>
      </c>
      <c r="I4782">
        <v>-101.25658199999999</v>
      </c>
      <c r="J4782" s="1" t="str">
        <f t="shared" si="796"/>
        <v>NGR lake sediment grab sample</v>
      </c>
      <c r="K4782" s="1" t="str">
        <f t="shared" si="797"/>
        <v>&lt;177 micron (NGR)</v>
      </c>
      <c r="L4782">
        <v>42</v>
      </c>
      <c r="M4782" t="s">
        <v>91</v>
      </c>
      <c r="N4782">
        <v>825</v>
      </c>
      <c r="O4782" t="s">
        <v>3002</v>
      </c>
      <c r="P4782" t="s">
        <v>164</v>
      </c>
      <c r="Q4782" t="s">
        <v>39</v>
      </c>
      <c r="R4782" t="s">
        <v>193</v>
      </c>
      <c r="S4782" t="s">
        <v>202</v>
      </c>
      <c r="T4782" t="s">
        <v>40</v>
      </c>
      <c r="U4782" t="s">
        <v>1612</v>
      </c>
      <c r="V4782" t="s">
        <v>740</v>
      </c>
      <c r="W4782" t="s">
        <v>144</v>
      </c>
      <c r="X4782" t="s">
        <v>339</v>
      </c>
      <c r="Y4782" t="s">
        <v>95</v>
      </c>
      <c r="Z4782" t="s">
        <v>67</v>
      </c>
      <c r="AA4782" t="s">
        <v>135</v>
      </c>
      <c r="AB4782" t="s">
        <v>383</v>
      </c>
      <c r="AC4782" t="s">
        <v>461</v>
      </c>
      <c r="AD4782" t="s">
        <v>409</v>
      </c>
    </row>
    <row r="4783" spans="1:30" x14ac:dyDescent="0.3">
      <c r="A4783" t="s">
        <v>19704</v>
      </c>
      <c r="B4783" t="s">
        <v>19705</v>
      </c>
      <c r="C4783" s="1" t="str">
        <f t="shared" si="791"/>
        <v>21:0512</v>
      </c>
      <c r="D4783" s="1" t="str">
        <f t="shared" si="795"/>
        <v>21:0085</v>
      </c>
      <c r="E4783" t="s">
        <v>19706</v>
      </c>
      <c r="F4783" t="s">
        <v>19707</v>
      </c>
      <c r="H4783">
        <v>56.636409899999997</v>
      </c>
      <c r="I4783">
        <v>-101.2163346</v>
      </c>
      <c r="J4783" s="1" t="str">
        <f t="shared" si="796"/>
        <v>NGR lake sediment grab sample</v>
      </c>
      <c r="K4783" s="1" t="str">
        <f t="shared" si="797"/>
        <v>&lt;177 micron (NGR)</v>
      </c>
      <c r="L4783">
        <v>42</v>
      </c>
      <c r="M4783" t="s">
        <v>102</v>
      </c>
      <c r="N4783">
        <v>826</v>
      </c>
      <c r="O4783" t="s">
        <v>1241</v>
      </c>
      <c r="P4783" t="s">
        <v>165</v>
      </c>
      <c r="Q4783" t="s">
        <v>95</v>
      </c>
      <c r="R4783" t="s">
        <v>202</v>
      </c>
      <c r="S4783" t="s">
        <v>68</v>
      </c>
      <c r="T4783" t="s">
        <v>40</v>
      </c>
      <c r="U4783" t="s">
        <v>1477</v>
      </c>
      <c r="V4783" t="s">
        <v>55</v>
      </c>
      <c r="W4783" t="s">
        <v>194</v>
      </c>
      <c r="X4783" t="s">
        <v>339</v>
      </c>
      <c r="Y4783" t="s">
        <v>55</v>
      </c>
      <c r="Z4783" t="s">
        <v>134</v>
      </c>
      <c r="AA4783" t="s">
        <v>214</v>
      </c>
      <c r="AB4783" t="s">
        <v>414</v>
      </c>
      <c r="AC4783" t="s">
        <v>505</v>
      </c>
      <c r="AD4783" t="s">
        <v>61</v>
      </c>
    </row>
    <row r="4784" spans="1:30" x14ac:dyDescent="0.3">
      <c r="A4784" t="s">
        <v>19708</v>
      </c>
      <c r="B4784" t="s">
        <v>19709</v>
      </c>
      <c r="C4784" s="1" t="str">
        <f t="shared" si="791"/>
        <v>21:0512</v>
      </c>
      <c r="D4784" s="1" t="str">
        <f t="shared" si="795"/>
        <v>21:0085</v>
      </c>
      <c r="E4784" t="s">
        <v>19710</v>
      </c>
      <c r="F4784" t="s">
        <v>19711</v>
      </c>
      <c r="H4784">
        <v>56.631998600000003</v>
      </c>
      <c r="I4784">
        <v>-101.1719365</v>
      </c>
      <c r="J4784" s="1" t="str">
        <f t="shared" si="796"/>
        <v>NGR lake sediment grab sample</v>
      </c>
      <c r="K4784" s="1" t="str">
        <f t="shared" si="797"/>
        <v>&lt;177 micron (NGR)</v>
      </c>
      <c r="L4784">
        <v>42</v>
      </c>
      <c r="M4784" t="s">
        <v>113</v>
      </c>
      <c r="N4784">
        <v>827</v>
      </c>
      <c r="O4784" t="s">
        <v>1900</v>
      </c>
      <c r="P4784" t="s">
        <v>54</v>
      </c>
      <c r="Q4784" t="s">
        <v>95</v>
      </c>
      <c r="R4784" t="s">
        <v>153</v>
      </c>
      <c r="S4784" t="s">
        <v>38</v>
      </c>
      <c r="T4784" t="s">
        <v>194</v>
      </c>
      <c r="U4784" t="s">
        <v>3116</v>
      </c>
      <c r="V4784" t="s">
        <v>620</v>
      </c>
      <c r="W4784" t="s">
        <v>194</v>
      </c>
      <c r="X4784" t="s">
        <v>70</v>
      </c>
      <c r="Y4784" t="s">
        <v>95</v>
      </c>
      <c r="Z4784" t="s">
        <v>67</v>
      </c>
      <c r="AA4784" t="s">
        <v>58</v>
      </c>
      <c r="AB4784" t="s">
        <v>992</v>
      </c>
      <c r="AC4784" t="s">
        <v>85</v>
      </c>
      <c r="AD4784" t="s">
        <v>155</v>
      </c>
    </row>
    <row r="4785" spans="1:30" x14ac:dyDescent="0.3">
      <c r="A4785" t="s">
        <v>19712</v>
      </c>
      <c r="B4785" t="s">
        <v>19713</v>
      </c>
      <c r="C4785" s="1" t="str">
        <f t="shared" si="791"/>
        <v>21:0512</v>
      </c>
      <c r="D4785" s="1" t="str">
        <f t="shared" si="795"/>
        <v>21:0085</v>
      </c>
      <c r="E4785" t="s">
        <v>19714</v>
      </c>
      <c r="F4785" t="s">
        <v>19715</v>
      </c>
      <c r="H4785">
        <v>56.635801700000002</v>
      </c>
      <c r="I4785">
        <v>-101.1286803</v>
      </c>
      <c r="J4785" s="1" t="str">
        <f t="shared" si="796"/>
        <v>NGR lake sediment grab sample</v>
      </c>
      <c r="K4785" s="1" t="str">
        <f t="shared" si="797"/>
        <v>&lt;177 micron (NGR)</v>
      </c>
      <c r="L4785">
        <v>42</v>
      </c>
      <c r="M4785" t="s">
        <v>127</v>
      </c>
      <c r="N4785">
        <v>828</v>
      </c>
      <c r="O4785" t="s">
        <v>263</v>
      </c>
      <c r="P4785" t="s">
        <v>202</v>
      </c>
      <c r="Q4785" t="s">
        <v>39</v>
      </c>
      <c r="R4785" t="s">
        <v>92</v>
      </c>
      <c r="S4785" t="s">
        <v>37</v>
      </c>
      <c r="T4785" t="s">
        <v>40</v>
      </c>
      <c r="U4785" t="s">
        <v>6436</v>
      </c>
      <c r="V4785" t="s">
        <v>313</v>
      </c>
      <c r="W4785" t="s">
        <v>194</v>
      </c>
      <c r="X4785" t="s">
        <v>70</v>
      </c>
      <c r="Y4785" t="s">
        <v>95</v>
      </c>
      <c r="Z4785" t="s">
        <v>153</v>
      </c>
      <c r="AA4785" t="s">
        <v>58</v>
      </c>
      <c r="AB4785" t="s">
        <v>671</v>
      </c>
      <c r="AC4785" t="s">
        <v>740</v>
      </c>
      <c r="AD4785" t="s">
        <v>409</v>
      </c>
    </row>
    <row r="4786" spans="1:30" x14ac:dyDescent="0.3">
      <c r="A4786" t="s">
        <v>19716</v>
      </c>
      <c r="B4786" t="s">
        <v>19717</v>
      </c>
      <c r="C4786" s="1" t="str">
        <f t="shared" si="791"/>
        <v>21:0512</v>
      </c>
      <c r="D4786" s="1" t="str">
        <f t="shared" si="795"/>
        <v>21:0085</v>
      </c>
      <c r="E4786" t="s">
        <v>19718</v>
      </c>
      <c r="F4786" t="s">
        <v>19719</v>
      </c>
      <c r="H4786">
        <v>56.749378399999998</v>
      </c>
      <c r="I4786">
        <v>-101.0390913</v>
      </c>
      <c r="J4786" s="1" t="str">
        <f t="shared" si="796"/>
        <v>NGR lake sediment grab sample</v>
      </c>
      <c r="K4786" s="1" t="str">
        <f t="shared" si="797"/>
        <v>&lt;177 micron (NGR)</v>
      </c>
      <c r="L4786">
        <v>42</v>
      </c>
      <c r="M4786" t="s">
        <v>142</v>
      </c>
      <c r="N4786">
        <v>829</v>
      </c>
      <c r="O4786" t="s">
        <v>104</v>
      </c>
      <c r="P4786" t="s">
        <v>79</v>
      </c>
      <c r="Q4786" t="s">
        <v>39</v>
      </c>
      <c r="R4786" t="s">
        <v>68</v>
      </c>
      <c r="S4786" t="s">
        <v>136</v>
      </c>
      <c r="T4786" t="s">
        <v>40</v>
      </c>
      <c r="U4786" t="s">
        <v>10619</v>
      </c>
      <c r="V4786" t="s">
        <v>42</v>
      </c>
      <c r="W4786" t="s">
        <v>40</v>
      </c>
      <c r="X4786" t="s">
        <v>179</v>
      </c>
      <c r="Y4786" t="s">
        <v>95</v>
      </c>
      <c r="Z4786" t="s">
        <v>153</v>
      </c>
      <c r="AA4786" t="s">
        <v>204</v>
      </c>
      <c r="AB4786" t="s">
        <v>2776</v>
      </c>
      <c r="AC4786" t="s">
        <v>505</v>
      </c>
      <c r="AD4786" t="s">
        <v>61</v>
      </c>
    </row>
    <row r="4787" spans="1:30" x14ac:dyDescent="0.3">
      <c r="A4787" t="s">
        <v>19720</v>
      </c>
      <c r="B4787" t="s">
        <v>19721</v>
      </c>
      <c r="C4787" s="1" t="str">
        <f t="shared" si="791"/>
        <v>21:0512</v>
      </c>
      <c r="D4787" s="1" t="str">
        <f t="shared" si="795"/>
        <v>21:0085</v>
      </c>
      <c r="E4787" t="s">
        <v>19722</v>
      </c>
      <c r="F4787" t="s">
        <v>19723</v>
      </c>
      <c r="H4787">
        <v>56.671245900000002</v>
      </c>
      <c r="I4787">
        <v>-101.00295850000001</v>
      </c>
      <c r="J4787" s="1" t="str">
        <f t="shared" si="796"/>
        <v>NGR lake sediment grab sample</v>
      </c>
      <c r="K4787" s="1" t="str">
        <f t="shared" si="797"/>
        <v>&lt;177 micron (NGR)</v>
      </c>
      <c r="L4787">
        <v>42</v>
      </c>
      <c r="M4787" t="s">
        <v>150</v>
      </c>
      <c r="N4787">
        <v>830</v>
      </c>
      <c r="O4787" t="s">
        <v>304</v>
      </c>
      <c r="P4787" t="s">
        <v>193</v>
      </c>
      <c r="Q4787" t="s">
        <v>37</v>
      </c>
      <c r="R4787" t="s">
        <v>176</v>
      </c>
      <c r="S4787" t="s">
        <v>131</v>
      </c>
      <c r="T4787" t="s">
        <v>40</v>
      </c>
      <c r="U4787" t="s">
        <v>704</v>
      </c>
      <c r="V4787" t="s">
        <v>518</v>
      </c>
      <c r="W4787" t="s">
        <v>194</v>
      </c>
      <c r="X4787" t="s">
        <v>43</v>
      </c>
      <c r="Y4787" t="s">
        <v>95</v>
      </c>
      <c r="Z4787" t="s">
        <v>67</v>
      </c>
      <c r="AA4787" t="s">
        <v>135</v>
      </c>
      <c r="AB4787" t="s">
        <v>2301</v>
      </c>
      <c r="AC4787" t="s">
        <v>167</v>
      </c>
      <c r="AD4787" t="s">
        <v>324</v>
      </c>
    </row>
    <row r="4788" spans="1:30" x14ac:dyDescent="0.3">
      <c r="A4788" t="s">
        <v>19724</v>
      </c>
      <c r="B4788" t="s">
        <v>19725</v>
      </c>
      <c r="C4788" s="1" t="str">
        <f t="shared" si="791"/>
        <v>21:0512</v>
      </c>
      <c r="D4788" s="1" t="str">
        <f t="shared" si="795"/>
        <v>21:0085</v>
      </c>
      <c r="E4788" t="s">
        <v>19726</v>
      </c>
      <c r="F4788" t="s">
        <v>19727</v>
      </c>
      <c r="H4788">
        <v>56.679057200000003</v>
      </c>
      <c r="I4788">
        <v>-100.98033839999999</v>
      </c>
      <c r="J4788" s="1" t="str">
        <f t="shared" si="796"/>
        <v>NGR lake sediment grab sample</v>
      </c>
      <c r="K4788" s="1" t="str">
        <f t="shared" si="797"/>
        <v>&lt;177 micron (NGR)</v>
      </c>
      <c r="L4788">
        <v>42</v>
      </c>
      <c r="M4788" t="s">
        <v>175</v>
      </c>
      <c r="N4788">
        <v>831</v>
      </c>
      <c r="O4788" t="s">
        <v>552</v>
      </c>
      <c r="P4788" t="s">
        <v>176</v>
      </c>
      <c r="Q4788" t="s">
        <v>136</v>
      </c>
      <c r="R4788" t="s">
        <v>185</v>
      </c>
      <c r="S4788" t="s">
        <v>131</v>
      </c>
      <c r="T4788" t="s">
        <v>40</v>
      </c>
      <c r="U4788" t="s">
        <v>3885</v>
      </c>
      <c r="V4788" t="s">
        <v>42</v>
      </c>
      <c r="W4788" t="s">
        <v>117</v>
      </c>
      <c r="X4788" t="s">
        <v>179</v>
      </c>
      <c r="Y4788" t="s">
        <v>95</v>
      </c>
      <c r="Z4788" t="s">
        <v>67</v>
      </c>
      <c r="AA4788" t="s">
        <v>258</v>
      </c>
      <c r="AB4788" t="s">
        <v>18138</v>
      </c>
      <c r="AC4788" t="s">
        <v>42</v>
      </c>
      <c r="AD4788" t="s">
        <v>122</v>
      </c>
    </row>
    <row r="4789" spans="1:30" x14ac:dyDescent="0.3">
      <c r="A4789" t="s">
        <v>19728</v>
      </c>
      <c r="B4789" t="s">
        <v>19729</v>
      </c>
      <c r="C4789" s="1" t="str">
        <f t="shared" si="791"/>
        <v>21:0512</v>
      </c>
      <c r="D4789" s="1" t="str">
        <f t="shared" si="795"/>
        <v>21:0085</v>
      </c>
      <c r="E4789" t="s">
        <v>19730</v>
      </c>
      <c r="F4789" t="s">
        <v>19731</v>
      </c>
      <c r="H4789">
        <v>56.672343699999999</v>
      </c>
      <c r="I4789">
        <v>-100.9398502</v>
      </c>
      <c r="J4789" s="1" t="str">
        <f t="shared" si="796"/>
        <v>NGR lake sediment grab sample</v>
      </c>
      <c r="K4789" s="1" t="str">
        <f t="shared" si="797"/>
        <v>&lt;177 micron (NGR)</v>
      </c>
      <c r="L4789">
        <v>42</v>
      </c>
      <c r="M4789" t="s">
        <v>184</v>
      </c>
      <c r="N4789">
        <v>832</v>
      </c>
      <c r="O4789" t="s">
        <v>423</v>
      </c>
      <c r="P4789" t="s">
        <v>67</v>
      </c>
      <c r="Q4789" t="s">
        <v>37</v>
      </c>
      <c r="R4789" t="s">
        <v>130</v>
      </c>
      <c r="S4789" t="s">
        <v>131</v>
      </c>
      <c r="T4789" t="s">
        <v>40</v>
      </c>
      <c r="U4789" t="s">
        <v>7687</v>
      </c>
      <c r="V4789" t="s">
        <v>1027</v>
      </c>
      <c r="W4789" t="s">
        <v>194</v>
      </c>
      <c r="X4789" t="s">
        <v>179</v>
      </c>
      <c r="Y4789" t="s">
        <v>39</v>
      </c>
      <c r="Z4789" t="s">
        <v>67</v>
      </c>
      <c r="AA4789" t="s">
        <v>58</v>
      </c>
      <c r="AB4789" t="s">
        <v>186</v>
      </c>
      <c r="AC4789" t="s">
        <v>167</v>
      </c>
      <c r="AD4789" t="s">
        <v>122</v>
      </c>
    </row>
    <row r="4790" spans="1:30" x14ac:dyDescent="0.3">
      <c r="A4790" t="s">
        <v>19732</v>
      </c>
      <c r="B4790" t="s">
        <v>19733</v>
      </c>
      <c r="C4790" s="1" t="str">
        <f t="shared" ref="C4790:C4853" si="798">HYPERLINK("http://geochem.nrcan.gc.ca/cdogs/content/bdl/bdl210512_e.htm", "21:0512")</f>
        <v>21:0512</v>
      </c>
      <c r="D4790" s="1" t="str">
        <f t="shared" si="795"/>
        <v>21:0085</v>
      </c>
      <c r="E4790" t="s">
        <v>19734</v>
      </c>
      <c r="F4790" t="s">
        <v>19735</v>
      </c>
      <c r="H4790">
        <v>56.690314999999998</v>
      </c>
      <c r="I4790">
        <v>-100.7998716</v>
      </c>
      <c r="J4790" s="1" t="str">
        <f t="shared" si="796"/>
        <v>NGR lake sediment grab sample</v>
      </c>
      <c r="K4790" s="1" t="str">
        <f t="shared" si="797"/>
        <v>&lt;177 micron (NGR)</v>
      </c>
      <c r="L4790">
        <v>42</v>
      </c>
      <c r="M4790" t="s">
        <v>191</v>
      </c>
      <c r="N4790">
        <v>833</v>
      </c>
      <c r="O4790" t="s">
        <v>1241</v>
      </c>
      <c r="P4790" t="s">
        <v>67</v>
      </c>
      <c r="Q4790" t="s">
        <v>55</v>
      </c>
      <c r="R4790" t="s">
        <v>54</v>
      </c>
      <c r="S4790" t="s">
        <v>92</v>
      </c>
      <c r="T4790" t="s">
        <v>40</v>
      </c>
      <c r="U4790" t="s">
        <v>71</v>
      </c>
      <c r="V4790" t="s">
        <v>233</v>
      </c>
      <c r="W4790" t="s">
        <v>40</v>
      </c>
      <c r="X4790" t="s">
        <v>179</v>
      </c>
      <c r="Y4790" t="s">
        <v>95</v>
      </c>
      <c r="Z4790" t="s">
        <v>185</v>
      </c>
      <c r="AA4790" t="s">
        <v>214</v>
      </c>
      <c r="AB4790" t="s">
        <v>1021</v>
      </c>
      <c r="AC4790" t="s">
        <v>42</v>
      </c>
      <c r="AD4790" t="s">
        <v>86</v>
      </c>
    </row>
    <row r="4791" spans="1:30" x14ac:dyDescent="0.3">
      <c r="A4791" t="s">
        <v>19736</v>
      </c>
      <c r="B4791" t="s">
        <v>19737</v>
      </c>
      <c r="C4791" s="1" t="str">
        <f t="shared" si="798"/>
        <v>21:0512</v>
      </c>
      <c r="D4791" s="1" t="str">
        <f t="shared" si="795"/>
        <v>21:0085</v>
      </c>
      <c r="E4791" t="s">
        <v>19738</v>
      </c>
      <c r="F4791" t="s">
        <v>19739</v>
      </c>
      <c r="H4791">
        <v>56.687452</v>
      </c>
      <c r="I4791">
        <v>-100.75075409999999</v>
      </c>
      <c r="J4791" s="1" t="str">
        <f t="shared" si="796"/>
        <v>NGR lake sediment grab sample</v>
      </c>
      <c r="K4791" s="1" t="str">
        <f t="shared" si="797"/>
        <v>&lt;177 micron (NGR)</v>
      </c>
      <c r="L4791">
        <v>42</v>
      </c>
      <c r="M4791" t="s">
        <v>201</v>
      </c>
      <c r="N4791">
        <v>834</v>
      </c>
      <c r="O4791" t="s">
        <v>263</v>
      </c>
      <c r="P4791" t="s">
        <v>36</v>
      </c>
      <c r="Q4791" t="s">
        <v>37</v>
      </c>
      <c r="R4791" t="s">
        <v>185</v>
      </c>
      <c r="S4791" t="s">
        <v>37</v>
      </c>
      <c r="T4791" t="s">
        <v>40</v>
      </c>
      <c r="U4791" t="s">
        <v>864</v>
      </c>
      <c r="V4791" t="s">
        <v>144</v>
      </c>
      <c r="W4791" t="s">
        <v>194</v>
      </c>
      <c r="X4791" t="s">
        <v>43</v>
      </c>
      <c r="Y4791" t="s">
        <v>95</v>
      </c>
      <c r="Z4791" t="s">
        <v>153</v>
      </c>
      <c r="AA4791" t="s">
        <v>58</v>
      </c>
      <c r="AB4791" t="s">
        <v>265</v>
      </c>
      <c r="AC4791" t="s">
        <v>106</v>
      </c>
      <c r="AD4791" t="s">
        <v>155</v>
      </c>
    </row>
    <row r="4792" spans="1:30" x14ac:dyDescent="0.3">
      <c r="A4792" t="s">
        <v>19740</v>
      </c>
      <c r="B4792" t="s">
        <v>19741</v>
      </c>
      <c r="C4792" s="1" t="str">
        <f t="shared" si="798"/>
        <v>21:0512</v>
      </c>
      <c r="D4792" s="1" t="str">
        <f t="shared" si="795"/>
        <v>21:0085</v>
      </c>
      <c r="E4792" t="s">
        <v>19742</v>
      </c>
      <c r="F4792" t="s">
        <v>19743</v>
      </c>
      <c r="H4792">
        <v>56.679641500000002</v>
      </c>
      <c r="I4792">
        <v>-100.71394069999999</v>
      </c>
      <c r="J4792" s="1" t="str">
        <f t="shared" si="796"/>
        <v>NGR lake sediment grab sample</v>
      </c>
      <c r="K4792" s="1" t="str">
        <f t="shared" si="797"/>
        <v>&lt;177 micron (NGR)</v>
      </c>
      <c r="L4792">
        <v>42</v>
      </c>
      <c r="M4792" t="s">
        <v>210</v>
      </c>
      <c r="N4792">
        <v>835</v>
      </c>
      <c r="O4792" t="s">
        <v>676</v>
      </c>
      <c r="P4792" t="s">
        <v>130</v>
      </c>
      <c r="Q4792" t="s">
        <v>131</v>
      </c>
      <c r="R4792" t="s">
        <v>35</v>
      </c>
      <c r="S4792" t="s">
        <v>193</v>
      </c>
      <c r="T4792" t="s">
        <v>40</v>
      </c>
      <c r="U4792" t="s">
        <v>859</v>
      </c>
      <c r="V4792" t="s">
        <v>213</v>
      </c>
      <c r="W4792" t="s">
        <v>40</v>
      </c>
      <c r="X4792" t="s">
        <v>740</v>
      </c>
      <c r="Y4792" t="s">
        <v>95</v>
      </c>
      <c r="Z4792" t="s">
        <v>204</v>
      </c>
      <c r="AA4792" t="s">
        <v>214</v>
      </c>
      <c r="AB4792" t="s">
        <v>1344</v>
      </c>
      <c r="AC4792" t="s">
        <v>1402</v>
      </c>
      <c r="AD4792" t="s">
        <v>4370</v>
      </c>
    </row>
    <row r="4793" spans="1:30" hidden="1" x14ac:dyDescent="0.3">
      <c r="A4793" t="s">
        <v>19744</v>
      </c>
      <c r="B4793" t="s">
        <v>19745</v>
      </c>
      <c r="C4793" s="1" t="str">
        <f t="shared" si="798"/>
        <v>21:0512</v>
      </c>
      <c r="D4793" s="1" t="str">
        <f>HYPERLINK("http://geochem.nrcan.gc.ca/cdogs/content/svy/svy_e.htm", "")</f>
        <v/>
      </c>
      <c r="G4793" s="1" t="str">
        <f>HYPERLINK("http://geochem.nrcan.gc.ca/cdogs/content/cr_/cr_00060_e.htm", "60")</f>
        <v>60</v>
      </c>
      <c r="J4793" t="s">
        <v>161</v>
      </c>
      <c r="K4793" t="s">
        <v>162</v>
      </c>
      <c r="L4793">
        <v>42</v>
      </c>
      <c r="M4793" t="s">
        <v>163</v>
      </c>
      <c r="N4793">
        <v>836</v>
      </c>
      <c r="O4793" t="s">
        <v>383</v>
      </c>
      <c r="P4793" t="s">
        <v>256</v>
      </c>
      <c r="Q4793" t="s">
        <v>68</v>
      </c>
      <c r="R4793" t="s">
        <v>145</v>
      </c>
      <c r="S4793" t="s">
        <v>131</v>
      </c>
      <c r="T4793" t="s">
        <v>40</v>
      </c>
      <c r="U4793" t="s">
        <v>1048</v>
      </c>
      <c r="V4793" t="s">
        <v>322</v>
      </c>
      <c r="W4793" t="s">
        <v>40</v>
      </c>
      <c r="X4793" t="s">
        <v>740</v>
      </c>
      <c r="Y4793" t="s">
        <v>39</v>
      </c>
      <c r="Z4793" t="s">
        <v>67</v>
      </c>
      <c r="AA4793" t="s">
        <v>214</v>
      </c>
      <c r="AB4793" t="s">
        <v>168</v>
      </c>
      <c r="AC4793" t="s">
        <v>10811</v>
      </c>
      <c r="AD4793" t="s">
        <v>308</v>
      </c>
    </row>
    <row r="4794" spans="1:30" x14ac:dyDescent="0.3">
      <c r="A4794" t="s">
        <v>19746</v>
      </c>
      <c r="B4794" t="s">
        <v>19747</v>
      </c>
      <c r="C4794" s="1" t="str">
        <f t="shared" si="798"/>
        <v>21:0512</v>
      </c>
      <c r="D4794" s="1" t="str">
        <f t="shared" ref="D4794:D4804" si="799">HYPERLINK("http://geochem.nrcan.gc.ca/cdogs/content/svy/svy210085_e.htm", "21:0085")</f>
        <v>21:0085</v>
      </c>
      <c r="E4794" t="s">
        <v>19748</v>
      </c>
      <c r="F4794" t="s">
        <v>19749</v>
      </c>
      <c r="H4794">
        <v>56.674337800000004</v>
      </c>
      <c r="I4794">
        <v>-100.67700929999999</v>
      </c>
      <c r="J4794" s="1" t="str">
        <f t="shared" ref="J4794:J4804" si="800">HYPERLINK("http://geochem.nrcan.gc.ca/cdogs/content/kwd/kwd020027_e.htm", "NGR lake sediment grab sample")</f>
        <v>NGR lake sediment grab sample</v>
      </c>
      <c r="K4794" s="1" t="str">
        <f t="shared" ref="K4794:K4804" si="801">HYPERLINK("http://geochem.nrcan.gc.ca/cdogs/content/kwd/kwd080006_e.htm", "&lt;177 micron (NGR)")</f>
        <v>&lt;177 micron (NGR)</v>
      </c>
      <c r="L4794">
        <v>42</v>
      </c>
      <c r="M4794" t="s">
        <v>221</v>
      </c>
      <c r="N4794">
        <v>837</v>
      </c>
      <c r="O4794" t="s">
        <v>359</v>
      </c>
      <c r="P4794" t="s">
        <v>36</v>
      </c>
      <c r="Q4794" t="s">
        <v>136</v>
      </c>
      <c r="R4794" t="s">
        <v>145</v>
      </c>
      <c r="S4794" t="s">
        <v>131</v>
      </c>
      <c r="T4794" t="s">
        <v>40</v>
      </c>
      <c r="U4794" t="s">
        <v>2225</v>
      </c>
      <c r="V4794" t="s">
        <v>179</v>
      </c>
      <c r="W4794" t="s">
        <v>194</v>
      </c>
      <c r="X4794" t="s">
        <v>70</v>
      </c>
      <c r="Y4794" t="s">
        <v>95</v>
      </c>
      <c r="Z4794" t="s">
        <v>67</v>
      </c>
      <c r="AA4794" t="s">
        <v>58</v>
      </c>
      <c r="AB4794" t="s">
        <v>8655</v>
      </c>
      <c r="AC4794" t="s">
        <v>596</v>
      </c>
      <c r="AD4794" t="s">
        <v>605</v>
      </c>
    </row>
    <row r="4795" spans="1:30" x14ac:dyDescent="0.3">
      <c r="A4795" t="s">
        <v>19750</v>
      </c>
      <c r="B4795" t="s">
        <v>19751</v>
      </c>
      <c r="C4795" s="1" t="str">
        <f t="shared" si="798"/>
        <v>21:0512</v>
      </c>
      <c r="D4795" s="1" t="str">
        <f t="shared" si="799"/>
        <v>21:0085</v>
      </c>
      <c r="E4795" t="s">
        <v>19752</v>
      </c>
      <c r="F4795" t="s">
        <v>19753</v>
      </c>
      <c r="H4795">
        <v>56.675606999999999</v>
      </c>
      <c r="I4795">
        <v>-100.6148299</v>
      </c>
      <c r="J4795" s="1" t="str">
        <f t="shared" si="800"/>
        <v>NGR lake sediment grab sample</v>
      </c>
      <c r="K4795" s="1" t="str">
        <f t="shared" si="801"/>
        <v>&lt;177 micron (NGR)</v>
      </c>
      <c r="L4795">
        <v>42</v>
      </c>
      <c r="M4795" t="s">
        <v>230</v>
      </c>
      <c r="N4795">
        <v>838</v>
      </c>
      <c r="O4795" t="s">
        <v>263</v>
      </c>
      <c r="P4795" t="s">
        <v>193</v>
      </c>
      <c r="Q4795" t="s">
        <v>68</v>
      </c>
      <c r="R4795" t="s">
        <v>67</v>
      </c>
      <c r="S4795" t="s">
        <v>92</v>
      </c>
      <c r="T4795" t="s">
        <v>40</v>
      </c>
      <c r="U4795" t="s">
        <v>1318</v>
      </c>
      <c r="V4795" t="s">
        <v>70</v>
      </c>
      <c r="W4795" t="s">
        <v>40</v>
      </c>
      <c r="X4795" t="s">
        <v>55</v>
      </c>
      <c r="Y4795" t="s">
        <v>95</v>
      </c>
      <c r="Z4795" t="s">
        <v>164</v>
      </c>
      <c r="AA4795" t="s">
        <v>204</v>
      </c>
      <c r="AB4795" t="s">
        <v>92</v>
      </c>
      <c r="AC4795" t="s">
        <v>461</v>
      </c>
      <c r="AD4795" t="s">
        <v>3460</v>
      </c>
    </row>
    <row r="4796" spans="1:30" x14ac:dyDescent="0.3">
      <c r="A4796" t="s">
        <v>19754</v>
      </c>
      <c r="B4796" t="s">
        <v>19755</v>
      </c>
      <c r="C4796" s="1" t="str">
        <f t="shared" si="798"/>
        <v>21:0512</v>
      </c>
      <c r="D4796" s="1" t="str">
        <f t="shared" si="799"/>
        <v>21:0085</v>
      </c>
      <c r="E4796" t="s">
        <v>19756</v>
      </c>
      <c r="F4796" t="s">
        <v>19757</v>
      </c>
      <c r="H4796">
        <v>56.673105300000003</v>
      </c>
      <c r="I4796">
        <v>-100.5736271</v>
      </c>
      <c r="J4796" s="1" t="str">
        <f t="shared" si="800"/>
        <v>NGR lake sediment grab sample</v>
      </c>
      <c r="K4796" s="1" t="str">
        <f t="shared" si="801"/>
        <v>&lt;177 micron (NGR)</v>
      </c>
      <c r="L4796">
        <v>42</v>
      </c>
      <c r="M4796" t="s">
        <v>238</v>
      </c>
      <c r="N4796">
        <v>839</v>
      </c>
      <c r="O4796" t="s">
        <v>1139</v>
      </c>
      <c r="P4796" t="s">
        <v>256</v>
      </c>
      <c r="Q4796" t="s">
        <v>38</v>
      </c>
      <c r="R4796" t="s">
        <v>265</v>
      </c>
      <c r="S4796" t="s">
        <v>119</v>
      </c>
      <c r="T4796" t="s">
        <v>40</v>
      </c>
      <c r="U4796" t="s">
        <v>2175</v>
      </c>
      <c r="V4796" t="s">
        <v>947</v>
      </c>
      <c r="W4796" t="s">
        <v>40</v>
      </c>
      <c r="X4796" t="s">
        <v>179</v>
      </c>
      <c r="Y4796" t="s">
        <v>95</v>
      </c>
      <c r="Z4796" t="s">
        <v>204</v>
      </c>
      <c r="AA4796" t="s">
        <v>58</v>
      </c>
      <c r="AB4796" t="s">
        <v>300</v>
      </c>
      <c r="AC4796" t="s">
        <v>884</v>
      </c>
      <c r="AD4796" t="s">
        <v>7465</v>
      </c>
    </row>
    <row r="4797" spans="1:30" x14ac:dyDescent="0.3">
      <c r="A4797" t="s">
        <v>19758</v>
      </c>
      <c r="B4797" t="s">
        <v>19759</v>
      </c>
      <c r="C4797" s="1" t="str">
        <f t="shared" si="798"/>
        <v>21:0512</v>
      </c>
      <c r="D4797" s="1" t="str">
        <f t="shared" si="799"/>
        <v>21:0085</v>
      </c>
      <c r="E4797" t="s">
        <v>19760</v>
      </c>
      <c r="F4797" t="s">
        <v>19761</v>
      </c>
      <c r="H4797">
        <v>56.655947099999999</v>
      </c>
      <c r="I4797">
        <v>-100.5539887</v>
      </c>
      <c r="J4797" s="1" t="str">
        <f t="shared" si="800"/>
        <v>NGR lake sediment grab sample</v>
      </c>
      <c r="K4797" s="1" t="str">
        <f t="shared" si="801"/>
        <v>&lt;177 micron (NGR)</v>
      </c>
      <c r="L4797">
        <v>42</v>
      </c>
      <c r="M4797" t="s">
        <v>246</v>
      </c>
      <c r="N4797">
        <v>840</v>
      </c>
      <c r="O4797" t="s">
        <v>222</v>
      </c>
      <c r="P4797" t="s">
        <v>193</v>
      </c>
      <c r="Q4797" t="s">
        <v>55</v>
      </c>
      <c r="R4797" t="s">
        <v>256</v>
      </c>
      <c r="S4797" t="s">
        <v>202</v>
      </c>
      <c r="T4797" t="s">
        <v>40</v>
      </c>
      <c r="U4797" t="s">
        <v>3536</v>
      </c>
      <c r="V4797" t="s">
        <v>179</v>
      </c>
      <c r="W4797" t="s">
        <v>649</v>
      </c>
      <c r="X4797" t="s">
        <v>70</v>
      </c>
      <c r="Y4797" t="s">
        <v>95</v>
      </c>
      <c r="Z4797" t="s">
        <v>164</v>
      </c>
      <c r="AA4797" t="s">
        <v>214</v>
      </c>
      <c r="AB4797" t="s">
        <v>12844</v>
      </c>
      <c r="AC4797" t="s">
        <v>85</v>
      </c>
      <c r="AD4797" t="s">
        <v>216</v>
      </c>
    </row>
    <row r="4798" spans="1:30" x14ac:dyDescent="0.3">
      <c r="A4798" t="s">
        <v>19762</v>
      </c>
      <c r="B4798" t="s">
        <v>19763</v>
      </c>
      <c r="C4798" s="1" t="str">
        <f t="shared" si="798"/>
        <v>21:0512</v>
      </c>
      <c r="D4798" s="1" t="str">
        <f t="shared" si="799"/>
        <v>21:0085</v>
      </c>
      <c r="E4798" t="s">
        <v>19764</v>
      </c>
      <c r="F4798" t="s">
        <v>19765</v>
      </c>
      <c r="H4798">
        <v>56.558100899999999</v>
      </c>
      <c r="I4798">
        <v>-100.3763661</v>
      </c>
      <c r="J4798" s="1" t="str">
        <f t="shared" si="800"/>
        <v>NGR lake sediment grab sample</v>
      </c>
      <c r="K4798" s="1" t="str">
        <f t="shared" si="801"/>
        <v>&lt;177 micron (NGR)</v>
      </c>
      <c r="L4798">
        <v>43</v>
      </c>
      <c r="M4798" t="s">
        <v>18122</v>
      </c>
      <c r="N4798">
        <v>841</v>
      </c>
      <c r="O4798" t="s">
        <v>344</v>
      </c>
      <c r="P4798" t="s">
        <v>169</v>
      </c>
      <c r="Q4798" t="s">
        <v>37</v>
      </c>
      <c r="R4798" t="s">
        <v>256</v>
      </c>
      <c r="S4798" t="s">
        <v>92</v>
      </c>
      <c r="T4798" t="s">
        <v>40</v>
      </c>
      <c r="U4798" t="s">
        <v>6219</v>
      </c>
      <c r="V4798" t="s">
        <v>351</v>
      </c>
      <c r="W4798" t="s">
        <v>40</v>
      </c>
      <c r="X4798" t="s">
        <v>179</v>
      </c>
      <c r="Y4798" t="s">
        <v>95</v>
      </c>
      <c r="Z4798" t="s">
        <v>134</v>
      </c>
      <c r="AA4798" t="s">
        <v>214</v>
      </c>
      <c r="AB4798" t="s">
        <v>3871</v>
      </c>
      <c r="AC4798" t="s">
        <v>620</v>
      </c>
      <c r="AD4798" t="s">
        <v>1236</v>
      </c>
    </row>
    <row r="4799" spans="1:30" x14ac:dyDescent="0.3">
      <c r="A4799" t="s">
        <v>19766</v>
      </c>
      <c r="B4799" t="s">
        <v>19767</v>
      </c>
      <c r="C4799" s="1" t="str">
        <f t="shared" si="798"/>
        <v>21:0512</v>
      </c>
      <c r="D4799" s="1" t="str">
        <f t="shared" si="799"/>
        <v>21:0085</v>
      </c>
      <c r="E4799" t="s">
        <v>19768</v>
      </c>
      <c r="F4799" t="s">
        <v>19769</v>
      </c>
      <c r="H4799">
        <v>56.6545232</v>
      </c>
      <c r="I4799">
        <v>-100.4902132</v>
      </c>
      <c r="J4799" s="1" t="str">
        <f t="shared" si="800"/>
        <v>NGR lake sediment grab sample</v>
      </c>
      <c r="K4799" s="1" t="str">
        <f t="shared" si="801"/>
        <v>&lt;177 micron (NGR)</v>
      </c>
      <c r="L4799">
        <v>43</v>
      </c>
      <c r="M4799" t="s">
        <v>18136</v>
      </c>
      <c r="N4799">
        <v>842</v>
      </c>
      <c r="O4799" t="s">
        <v>733</v>
      </c>
      <c r="P4799" t="s">
        <v>193</v>
      </c>
      <c r="Q4799" t="s">
        <v>55</v>
      </c>
      <c r="R4799" t="s">
        <v>193</v>
      </c>
      <c r="S4799" t="s">
        <v>38</v>
      </c>
      <c r="T4799" t="s">
        <v>40</v>
      </c>
      <c r="U4799" t="s">
        <v>216</v>
      </c>
      <c r="V4799" t="s">
        <v>179</v>
      </c>
      <c r="W4799" t="s">
        <v>40</v>
      </c>
      <c r="X4799" t="s">
        <v>179</v>
      </c>
      <c r="Y4799" t="s">
        <v>39</v>
      </c>
      <c r="Z4799" t="s">
        <v>67</v>
      </c>
      <c r="AA4799" t="s">
        <v>135</v>
      </c>
      <c r="AB4799" t="s">
        <v>335</v>
      </c>
      <c r="AC4799" t="s">
        <v>714</v>
      </c>
      <c r="AD4799" t="s">
        <v>216</v>
      </c>
    </row>
    <row r="4800" spans="1:30" x14ac:dyDescent="0.3">
      <c r="A4800" t="s">
        <v>19770</v>
      </c>
      <c r="B4800" t="s">
        <v>19771</v>
      </c>
      <c r="C4800" s="1" t="str">
        <f t="shared" si="798"/>
        <v>21:0512</v>
      </c>
      <c r="D4800" s="1" t="str">
        <f t="shared" si="799"/>
        <v>21:0085</v>
      </c>
      <c r="E4800" t="s">
        <v>19768</v>
      </c>
      <c r="F4800" t="s">
        <v>19772</v>
      </c>
      <c r="H4800">
        <v>56.6545232</v>
      </c>
      <c r="I4800">
        <v>-100.4902132</v>
      </c>
      <c r="J4800" s="1" t="str">
        <f t="shared" si="800"/>
        <v>NGR lake sediment grab sample</v>
      </c>
      <c r="K4800" s="1" t="str">
        <f t="shared" si="801"/>
        <v>&lt;177 micron (NGR)</v>
      </c>
      <c r="L4800">
        <v>43</v>
      </c>
      <c r="M4800" t="s">
        <v>18142</v>
      </c>
      <c r="N4800">
        <v>843</v>
      </c>
      <c r="O4800" t="s">
        <v>258</v>
      </c>
      <c r="P4800" t="s">
        <v>130</v>
      </c>
      <c r="Q4800" t="s">
        <v>37</v>
      </c>
      <c r="R4800" t="s">
        <v>185</v>
      </c>
      <c r="S4800" t="s">
        <v>136</v>
      </c>
      <c r="T4800" t="s">
        <v>40</v>
      </c>
      <c r="U4800" t="s">
        <v>630</v>
      </c>
      <c r="V4800" t="s">
        <v>233</v>
      </c>
      <c r="W4800" t="s">
        <v>117</v>
      </c>
      <c r="X4800" t="s">
        <v>70</v>
      </c>
      <c r="Y4800" t="s">
        <v>37</v>
      </c>
      <c r="Z4800" t="s">
        <v>67</v>
      </c>
      <c r="AA4800" t="s">
        <v>204</v>
      </c>
      <c r="AB4800" t="s">
        <v>16483</v>
      </c>
      <c r="AC4800" t="s">
        <v>714</v>
      </c>
      <c r="AD4800" t="s">
        <v>1477</v>
      </c>
    </row>
    <row r="4801" spans="1:30" x14ac:dyDescent="0.3">
      <c r="A4801" t="s">
        <v>19773</v>
      </c>
      <c r="B4801" t="s">
        <v>19774</v>
      </c>
      <c r="C4801" s="1" t="str">
        <f t="shared" si="798"/>
        <v>21:0512</v>
      </c>
      <c r="D4801" s="1" t="str">
        <f t="shared" si="799"/>
        <v>21:0085</v>
      </c>
      <c r="E4801" t="s">
        <v>19775</v>
      </c>
      <c r="F4801" t="s">
        <v>19776</v>
      </c>
      <c r="H4801">
        <v>56.631533699999999</v>
      </c>
      <c r="I4801">
        <v>-100.4846769</v>
      </c>
      <c r="J4801" s="1" t="str">
        <f t="shared" si="800"/>
        <v>NGR lake sediment grab sample</v>
      </c>
      <c r="K4801" s="1" t="str">
        <f t="shared" si="801"/>
        <v>&lt;177 micron (NGR)</v>
      </c>
      <c r="L4801">
        <v>43</v>
      </c>
      <c r="M4801" t="s">
        <v>76</v>
      </c>
      <c r="N4801">
        <v>844</v>
      </c>
      <c r="O4801" t="s">
        <v>107</v>
      </c>
      <c r="P4801" t="s">
        <v>232</v>
      </c>
      <c r="Q4801" t="s">
        <v>153</v>
      </c>
      <c r="R4801" t="s">
        <v>103</v>
      </c>
      <c r="S4801" t="s">
        <v>54</v>
      </c>
      <c r="T4801" t="s">
        <v>40</v>
      </c>
      <c r="U4801" t="s">
        <v>3388</v>
      </c>
      <c r="V4801" t="s">
        <v>461</v>
      </c>
      <c r="W4801" t="s">
        <v>40</v>
      </c>
      <c r="X4801" t="s">
        <v>70</v>
      </c>
      <c r="Y4801" t="s">
        <v>39</v>
      </c>
      <c r="Z4801" t="s">
        <v>214</v>
      </c>
      <c r="AA4801" t="s">
        <v>135</v>
      </c>
      <c r="AB4801" t="s">
        <v>2873</v>
      </c>
      <c r="AC4801" t="s">
        <v>1578</v>
      </c>
      <c r="AD4801" t="s">
        <v>7465</v>
      </c>
    </row>
    <row r="4802" spans="1:30" x14ac:dyDescent="0.3">
      <c r="A4802" t="s">
        <v>19777</v>
      </c>
      <c r="B4802" t="s">
        <v>19778</v>
      </c>
      <c r="C4802" s="1" t="str">
        <f t="shared" si="798"/>
        <v>21:0512</v>
      </c>
      <c r="D4802" s="1" t="str">
        <f t="shared" si="799"/>
        <v>21:0085</v>
      </c>
      <c r="E4802" t="s">
        <v>19779</v>
      </c>
      <c r="F4802" t="s">
        <v>19780</v>
      </c>
      <c r="H4802">
        <v>56.635973900000003</v>
      </c>
      <c r="I4802">
        <v>-100.4462102</v>
      </c>
      <c r="J4802" s="1" t="str">
        <f t="shared" si="800"/>
        <v>NGR lake sediment grab sample</v>
      </c>
      <c r="K4802" s="1" t="str">
        <f t="shared" si="801"/>
        <v>&lt;177 micron (NGR)</v>
      </c>
      <c r="L4802">
        <v>43</v>
      </c>
      <c r="M4802" t="s">
        <v>91</v>
      </c>
      <c r="N4802">
        <v>845</v>
      </c>
      <c r="O4802" t="s">
        <v>1520</v>
      </c>
      <c r="P4802" t="s">
        <v>276</v>
      </c>
      <c r="Q4802" t="s">
        <v>37</v>
      </c>
      <c r="R4802" t="s">
        <v>232</v>
      </c>
      <c r="S4802" t="s">
        <v>153</v>
      </c>
      <c r="T4802" t="s">
        <v>40</v>
      </c>
      <c r="U4802" t="s">
        <v>739</v>
      </c>
      <c r="V4802" t="s">
        <v>39</v>
      </c>
      <c r="W4802" t="s">
        <v>40</v>
      </c>
      <c r="X4802" t="s">
        <v>70</v>
      </c>
      <c r="Y4802" t="s">
        <v>55</v>
      </c>
      <c r="Z4802" t="s">
        <v>204</v>
      </c>
      <c r="AA4802" t="s">
        <v>135</v>
      </c>
      <c r="AB4802" t="s">
        <v>2338</v>
      </c>
      <c r="AC4802" t="s">
        <v>352</v>
      </c>
      <c r="AD4802" t="s">
        <v>2471</v>
      </c>
    </row>
    <row r="4803" spans="1:30" x14ac:dyDescent="0.3">
      <c r="A4803" t="s">
        <v>19781</v>
      </c>
      <c r="B4803" t="s">
        <v>19782</v>
      </c>
      <c r="C4803" s="1" t="str">
        <f t="shared" si="798"/>
        <v>21:0512</v>
      </c>
      <c r="D4803" s="1" t="str">
        <f t="shared" si="799"/>
        <v>21:0085</v>
      </c>
      <c r="E4803" t="s">
        <v>19783</v>
      </c>
      <c r="F4803" t="s">
        <v>19784</v>
      </c>
      <c r="H4803">
        <v>56.613984500000001</v>
      </c>
      <c r="I4803">
        <v>-100.4573461</v>
      </c>
      <c r="J4803" s="1" t="str">
        <f t="shared" si="800"/>
        <v>NGR lake sediment grab sample</v>
      </c>
      <c r="K4803" s="1" t="str">
        <f t="shared" si="801"/>
        <v>&lt;177 micron (NGR)</v>
      </c>
      <c r="L4803">
        <v>43</v>
      </c>
      <c r="M4803" t="s">
        <v>102</v>
      </c>
      <c r="N4803">
        <v>846</v>
      </c>
      <c r="O4803" t="s">
        <v>2493</v>
      </c>
      <c r="P4803" t="s">
        <v>104</v>
      </c>
      <c r="Q4803" t="s">
        <v>79</v>
      </c>
      <c r="R4803" t="s">
        <v>265</v>
      </c>
      <c r="S4803" t="s">
        <v>185</v>
      </c>
      <c r="T4803" t="s">
        <v>40</v>
      </c>
      <c r="U4803" t="s">
        <v>19785</v>
      </c>
      <c r="V4803" t="s">
        <v>705</v>
      </c>
      <c r="W4803" t="s">
        <v>40</v>
      </c>
      <c r="X4803" t="s">
        <v>55</v>
      </c>
      <c r="Y4803" t="s">
        <v>39</v>
      </c>
      <c r="Z4803" t="s">
        <v>214</v>
      </c>
      <c r="AA4803" t="s">
        <v>58</v>
      </c>
      <c r="AB4803" t="s">
        <v>2216</v>
      </c>
      <c r="AC4803" t="s">
        <v>1181</v>
      </c>
      <c r="AD4803" t="s">
        <v>1313</v>
      </c>
    </row>
    <row r="4804" spans="1:30" x14ac:dyDescent="0.3">
      <c r="A4804" t="s">
        <v>19786</v>
      </c>
      <c r="B4804" t="s">
        <v>19787</v>
      </c>
      <c r="C4804" s="1" t="str">
        <f t="shared" si="798"/>
        <v>21:0512</v>
      </c>
      <c r="D4804" s="1" t="str">
        <f t="shared" si="799"/>
        <v>21:0085</v>
      </c>
      <c r="E4804" t="s">
        <v>19788</v>
      </c>
      <c r="F4804" t="s">
        <v>19789</v>
      </c>
      <c r="H4804">
        <v>56.611252399999998</v>
      </c>
      <c r="I4804">
        <v>-100.3935659</v>
      </c>
      <c r="J4804" s="1" t="str">
        <f t="shared" si="800"/>
        <v>NGR lake sediment grab sample</v>
      </c>
      <c r="K4804" s="1" t="str">
        <f t="shared" si="801"/>
        <v>&lt;177 micron (NGR)</v>
      </c>
      <c r="L4804">
        <v>43</v>
      </c>
      <c r="M4804" t="s">
        <v>113</v>
      </c>
      <c r="N4804">
        <v>847</v>
      </c>
      <c r="O4804" t="s">
        <v>810</v>
      </c>
      <c r="P4804" t="s">
        <v>256</v>
      </c>
      <c r="Q4804" t="s">
        <v>131</v>
      </c>
      <c r="R4804" t="s">
        <v>78</v>
      </c>
      <c r="S4804" t="s">
        <v>202</v>
      </c>
      <c r="T4804" t="s">
        <v>40</v>
      </c>
      <c r="U4804" t="s">
        <v>3815</v>
      </c>
      <c r="V4804" t="s">
        <v>2722</v>
      </c>
      <c r="W4804" t="s">
        <v>40</v>
      </c>
      <c r="X4804" t="s">
        <v>70</v>
      </c>
      <c r="Y4804" t="s">
        <v>95</v>
      </c>
      <c r="Z4804" t="s">
        <v>204</v>
      </c>
      <c r="AA4804" t="s">
        <v>214</v>
      </c>
      <c r="AB4804" t="s">
        <v>952</v>
      </c>
      <c r="AC4804" t="s">
        <v>1402</v>
      </c>
      <c r="AD4804" t="s">
        <v>2391</v>
      </c>
    </row>
    <row r="4805" spans="1:30" hidden="1" x14ac:dyDescent="0.3">
      <c r="A4805" t="s">
        <v>19790</v>
      </c>
      <c r="B4805" t="s">
        <v>19791</v>
      </c>
      <c r="C4805" s="1" t="str">
        <f t="shared" si="798"/>
        <v>21:0512</v>
      </c>
      <c r="D4805" s="1" t="str">
        <f>HYPERLINK("http://geochem.nrcan.gc.ca/cdogs/content/svy/svy_e.htm", "")</f>
        <v/>
      </c>
      <c r="G4805" s="1" t="str">
        <f>HYPERLINK("http://geochem.nrcan.gc.ca/cdogs/content/cr_/cr_00055_e.htm", "55")</f>
        <v>55</v>
      </c>
      <c r="J4805" t="s">
        <v>161</v>
      </c>
      <c r="K4805" t="s">
        <v>162</v>
      </c>
      <c r="L4805">
        <v>43</v>
      </c>
      <c r="M4805" t="s">
        <v>163</v>
      </c>
      <c r="N4805">
        <v>848</v>
      </c>
      <c r="O4805" t="s">
        <v>135</v>
      </c>
      <c r="P4805" t="s">
        <v>130</v>
      </c>
      <c r="Q4805" t="s">
        <v>68</v>
      </c>
      <c r="R4805" t="s">
        <v>54</v>
      </c>
      <c r="S4805" t="s">
        <v>136</v>
      </c>
      <c r="T4805" t="s">
        <v>40</v>
      </c>
      <c r="U4805" t="s">
        <v>155</v>
      </c>
      <c r="V4805" t="s">
        <v>47</v>
      </c>
      <c r="W4805" t="s">
        <v>40</v>
      </c>
      <c r="X4805" t="s">
        <v>740</v>
      </c>
      <c r="Y4805" t="s">
        <v>39</v>
      </c>
      <c r="Z4805" t="s">
        <v>67</v>
      </c>
      <c r="AA4805" t="s">
        <v>58</v>
      </c>
      <c r="AB4805" t="s">
        <v>1932</v>
      </c>
      <c r="AC4805" t="s">
        <v>68</v>
      </c>
      <c r="AD4805" t="s">
        <v>354</v>
      </c>
    </row>
    <row r="4806" spans="1:30" x14ac:dyDescent="0.3">
      <c r="A4806" t="s">
        <v>19792</v>
      </c>
      <c r="B4806" t="s">
        <v>19793</v>
      </c>
      <c r="C4806" s="1" t="str">
        <f t="shared" si="798"/>
        <v>21:0512</v>
      </c>
      <c r="D4806" s="1" t="str">
        <f t="shared" ref="D4806:D4829" si="802">HYPERLINK("http://geochem.nrcan.gc.ca/cdogs/content/svy/svy210085_e.htm", "21:0085")</f>
        <v>21:0085</v>
      </c>
      <c r="E4806" t="s">
        <v>19794</v>
      </c>
      <c r="F4806" t="s">
        <v>19795</v>
      </c>
      <c r="H4806">
        <v>56.589455200000003</v>
      </c>
      <c r="I4806">
        <v>-100.3568573</v>
      </c>
      <c r="J4806" s="1" t="str">
        <f t="shared" ref="J4806:J4829" si="803">HYPERLINK("http://geochem.nrcan.gc.ca/cdogs/content/kwd/kwd020027_e.htm", "NGR lake sediment grab sample")</f>
        <v>NGR lake sediment grab sample</v>
      </c>
      <c r="K4806" s="1" t="str">
        <f t="shared" ref="K4806:K4829" si="804">HYPERLINK("http://geochem.nrcan.gc.ca/cdogs/content/kwd/kwd080006_e.htm", "&lt;177 micron (NGR)")</f>
        <v>&lt;177 micron (NGR)</v>
      </c>
      <c r="L4806">
        <v>43</v>
      </c>
      <c r="M4806" t="s">
        <v>127</v>
      </c>
      <c r="N4806">
        <v>849</v>
      </c>
      <c r="O4806" t="s">
        <v>314</v>
      </c>
      <c r="P4806" t="s">
        <v>134</v>
      </c>
      <c r="Q4806" t="s">
        <v>202</v>
      </c>
      <c r="R4806" t="s">
        <v>397</v>
      </c>
      <c r="S4806" t="s">
        <v>193</v>
      </c>
      <c r="T4806" t="s">
        <v>40</v>
      </c>
      <c r="U4806" t="s">
        <v>3460</v>
      </c>
      <c r="V4806" t="s">
        <v>213</v>
      </c>
      <c r="W4806" t="s">
        <v>40</v>
      </c>
      <c r="X4806" t="s">
        <v>740</v>
      </c>
      <c r="Y4806" t="s">
        <v>39</v>
      </c>
      <c r="Z4806" t="s">
        <v>337</v>
      </c>
      <c r="AA4806" t="s">
        <v>204</v>
      </c>
      <c r="AB4806" t="s">
        <v>1736</v>
      </c>
      <c r="AC4806" t="s">
        <v>484</v>
      </c>
      <c r="AD4806" t="s">
        <v>4132</v>
      </c>
    </row>
    <row r="4807" spans="1:30" x14ac:dyDescent="0.3">
      <c r="A4807" t="s">
        <v>19796</v>
      </c>
      <c r="B4807" t="s">
        <v>19797</v>
      </c>
      <c r="C4807" s="1" t="str">
        <f t="shared" si="798"/>
        <v>21:0512</v>
      </c>
      <c r="D4807" s="1" t="str">
        <f t="shared" si="802"/>
        <v>21:0085</v>
      </c>
      <c r="E4807" t="s">
        <v>19764</v>
      </c>
      <c r="F4807" t="s">
        <v>19798</v>
      </c>
      <c r="H4807">
        <v>56.558100899999999</v>
      </c>
      <c r="I4807">
        <v>-100.3763661</v>
      </c>
      <c r="J4807" s="1" t="str">
        <f t="shared" si="803"/>
        <v>NGR lake sediment grab sample</v>
      </c>
      <c r="K4807" s="1" t="str">
        <f t="shared" si="804"/>
        <v>&lt;177 micron (NGR)</v>
      </c>
      <c r="L4807">
        <v>43</v>
      </c>
      <c r="M4807" t="s">
        <v>18126</v>
      </c>
      <c r="N4807">
        <v>850</v>
      </c>
      <c r="O4807" t="s">
        <v>359</v>
      </c>
      <c r="P4807" t="s">
        <v>67</v>
      </c>
      <c r="Q4807" t="s">
        <v>68</v>
      </c>
      <c r="R4807" t="s">
        <v>377</v>
      </c>
      <c r="S4807" t="s">
        <v>92</v>
      </c>
      <c r="T4807" t="s">
        <v>40</v>
      </c>
      <c r="U4807" t="s">
        <v>4735</v>
      </c>
      <c r="V4807" t="s">
        <v>106</v>
      </c>
      <c r="W4807" t="s">
        <v>194</v>
      </c>
      <c r="X4807" t="s">
        <v>70</v>
      </c>
      <c r="Y4807" t="s">
        <v>39</v>
      </c>
      <c r="Z4807" t="s">
        <v>164</v>
      </c>
      <c r="AA4807" t="s">
        <v>214</v>
      </c>
      <c r="AB4807" t="s">
        <v>10690</v>
      </c>
      <c r="AC4807" t="s">
        <v>947</v>
      </c>
      <c r="AD4807" t="s">
        <v>1060</v>
      </c>
    </row>
    <row r="4808" spans="1:30" x14ac:dyDescent="0.3">
      <c r="A4808" t="s">
        <v>19799</v>
      </c>
      <c r="B4808" t="s">
        <v>19800</v>
      </c>
      <c r="C4808" s="1" t="str">
        <f t="shared" si="798"/>
        <v>21:0512</v>
      </c>
      <c r="D4808" s="1" t="str">
        <f t="shared" si="802"/>
        <v>21:0085</v>
      </c>
      <c r="E4808" t="s">
        <v>19801</v>
      </c>
      <c r="F4808" t="s">
        <v>19802</v>
      </c>
      <c r="H4808">
        <v>56.528520299999997</v>
      </c>
      <c r="I4808">
        <v>-100.39758310000001</v>
      </c>
      <c r="J4808" s="1" t="str">
        <f t="shared" si="803"/>
        <v>NGR lake sediment grab sample</v>
      </c>
      <c r="K4808" s="1" t="str">
        <f t="shared" si="804"/>
        <v>&lt;177 micron (NGR)</v>
      </c>
      <c r="L4808">
        <v>43</v>
      </c>
      <c r="M4808" t="s">
        <v>142</v>
      </c>
      <c r="N4808">
        <v>851</v>
      </c>
      <c r="O4808" t="s">
        <v>291</v>
      </c>
      <c r="P4808" t="s">
        <v>104</v>
      </c>
      <c r="Q4808" t="s">
        <v>176</v>
      </c>
      <c r="R4808" t="s">
        <v>108</v>
      </c>
      <c r="S4808" t="s">
        <v>193</v>
      </c>
      <c r="T4808" t="s">
        <v>194</v>
      </c>
      <c r="U4808" t="s">
        <v>1452</v>
      </c>
      <c r="V4808" t="s">
        <v>818</v>
      </c>
      <c r="W4808" t="s">
        <v>40</v>
      </c>
      <c r="X4808" t="s">
        <v>55</v>
      </c>
      <c r="Y4808" t="s">
        <v>39</v>
      </c>
      <c r="Z4808" t="s">
        <v>214</v>
      </c>
      <c r="AA4808" t="s">
        <v>258</v>
      </c>
      <c r="AB4808" t="s">
        <v>621</v>
      </c>
      <c r="AC4808" t="s">
        <v>1802</v>
      </c>
      <c r="AD4808" t="s">
        <v>7465</v>
      </c>
    </row>
    <row r="4809" spans="1:30" x14ac:dyDescent="0.3">
      <c r="A4809" t="s">
        <v>19803</v>
      </c>
      <c r="B4809" t="s">
        <v>19804</v>
      </c>
      <c r="C4809" s="1" t="str">
        <f t="shared" si="798"/>
        <v>21:0512</v>
      </c>
      <c r="D4809" s="1" t="str">
        <f t="shared" si="802"/>
        <v>21:0085</v>
      </c>
      <c r="E4809" t="s">
        <v>19805</v>
      </c>
      <c r="F4809" t="s">
        <v>19806</v>
      </c>
      <c r="H4809">
        <v>56.472013199999999</v>
      </c>
      <c r="I4809">
        <v>-100.3620327</v>
      </c>
      <c r="J4809" s="1" t="str">
        <f t="shared" si="803"/>
        <v>NGR lake sediment grab sample</v>
      </c>
      <c r="K4809" s="1" t="str">
        <f t="shared" si="804"/>
        <v>&lt;177 micron (NGR)</v>
      </c>
      <c r="L4809">
        <v>43</v>
      </c>
      <c r="M4809" t="s">
        <v>150</v>
      </c>
      <c r="N4809">
        <v>852</v>
      </c>
      <c r="O4809" t="s">
        <v>314</v>
      </c>
      <c r="P4809" t="s">
        <v>247</v>
      </c>
      <c r="Q4809" t="s">
        <v>153</v>
      </c>
      <c r="R4809" t="s">
        <v>204</v>
      </c>
      <c r="S4809" t="s">
        <v>176</v>
      </c>
      <c r="T4809" t="s">
        <v>40</v>
      </c>
      <c r="U4809" t="s">
        <v>739</v>
      </c>
      <c r="V4809" t="s">
        <v>55</v>
      </c>
      <c r="W4809" t="s">
        <v>40</v>
      </c>
      <c r="X4809" t="s">
        <v>39</v>
      </c>
      <c r="Y4809" t="s">
        <v>39</v>
      </c>
      <c r="Z4809" t="s">
        <v>214</v>
      </c>
      <c r="AA4809" t="s">
        <v>214</v>
      </c>
      <c r="AB4809" t="s">
        <v>276</v>
      </c>
      <c r="AC4809" t="s">
        <v>92</v>
      </c>
      <c r="AD4809" t="s">
        <v>11513</v>
      </c>
    </row>
    <row r="4810" spans="1:30" x14ac:dyDescent="0.3">
      <c r="A4810" t="s">
        <v>19807</v>
      </c>
      <c r="B4810" t="s">
        <v>19808</v>
      </c>
      <c r="C4810" s="1" t="str">
        <f t="shared" si="798"/>
        <v>21:0512</v>
      </c>
      <c r="D4810" s="1" t="str">
        <f t="shared" si="802"/>
        <v>21:0085</v>
      </c>
      <c r="E4810" t="s">
        <v>19809</v>
      </c>
      <c r="F4810" t="s">
        <v>19810</v>
      </c>
      <c r="H4810">
        <v>56.476542000000002</v>
      </c>
      <c r="I4810">
        <v>-100.3362827</v>
      </c>
      <c r="J4810" s="1" t="str">
        <f t="shared" si="803"/>
        <v>NGR lake sediment grab sample</v>
      </c>
      <c r="K4810" s="1" t="str">
        <f t="shared" si="804"/>
        <v>&lt;177 micron (NGR)</v>
      </c>
      <c r="L4810">
        <v>43</v>
      </c>
      <c r="M4810" t="s">
        <v>175</v>
      </c>
      <c r="N4810">
        <v>853</v>
      </c>
      <c r="O4810" t="s">
        <v>314</v>
      </c>
      <c r="P4810" t="s">
        <v>104</v>
      </c>
      <c r="Q4810" t="s">
        <v>202</v>
      </c>
      <c r="R4810" t="s">
        <v>204</v>
      </c>
      <c r="S4810" t="s">
        <v>193</v>
      </c>
      <c r="T4810" t="s">
        <v>40</v>
      </c>
      <c r="U4810" t="s">
        <v>6252</v>
      </c>
      <c r="V4810" t="s">
        <v>598</v>
      </c>
      <c r="W4810" t="s">
        <v>40</v>
      </c>
      <c r="X4810" t="s">
        <v>339</v>
      </c>
      <c r="Y4810" t="s">
        <v>95</v>
      </c>
      <c r="Z4810" t="s">
        <v>135</v>
      </c>
      <c r="AA4810" t="s">
        <v>204</v>
      </c>
      <c r="AB4810" t="s">
        <v>3966</v>
      </c>
      <c r="AC4810" t="s">
        <v>4178</v>
      </c>
      <c r="AD4810" t="s">
        <v>2990</v>
      </c>
    </row>
    <row r="4811" spans="1:30" x14ac:dyDescent="0.3">
      <c r="A4811" t="s">
        <v>19811</v>
      </c>
      <c r="B4811" t="s">
        <v>19812</v>
      </c>
      <c r="C4811" s="1" t="str">
        <f t="shared" si="798"/>
        <v>21:0512</v>
      </c>
      <c r="D4811" s="1" t="str">
        <f t="shared" si="802"/>
        <v>21:0085</v>
      </c>
      <c r="E4811" t="s">
        <v>19813</v>
      </c>
      <c r="F4811" t="s">
        <v>19814</v>
      </c>
      <c r="H4811">
        <v>56.494331799999998</v>
      </c>
      <c r="I4811">
        <v>-100.25856760000001</v>
      </c>
      <c r="J4811" s="1" t="str">
        <f t="shared" si="803"/>
        <v>NGR lake sediment grab sample</v>
      </c>
      <c r="K4811" s="1" t="str">
        <f t="shared" si="804"/>
        <v>&lt;177 micron (NGR)</v>
      </c>
      <c r="L4811">
        <v>43</v>
      </c>
      <c r="M4811" t="s">
        <v>184</v>
      </c>
      <c r="N4811">
        <v>854</v>
      </c>
      <c r="O4811" t="s">
        <v>1871</v>
      </c>
      <c r="P4811" t="s">
        <v>134</v>
      </c>
      <c r="Q4811" t="s">
        <v>153</v>
      </c>
      <c r="R4811" t="s">
        <v>329</v>
      </c>
      <c r="S4811" t="s">
        <v>119</v>
      </c>
      <c r="T4811" t="s">
        <v>40</v>
      </c>
      <c r="U4811" t="s">
        <v>1048</v>
      </c>
      <c r="V4811" t="s">
        <v>1249</v>
      </c>
      <c r="W4811" t="s">
        <v>40</v>
      </c>
      <c r="X4811" t="s">
        <v>740</v>
      </c>
      <c r="Y4811" t="s">
        <v>55</v>
      </c>
      <c r="Z4811" t="s">
        <v>214</v>
      </c>
      <c r="AA4811" t="s">
        <v>204</v>
      </c>
      <c r="AB4811" t="s">
        <v>6229</v>
      </c>
      <c r="AC4811" t="s">
        <v>352</v>
      </c>
      <c r="AD4811" t="s">
        <v>10423</v>
      </c>
    </row>
    <row r="4812" spans="1:30" x14ac:dyDescent="0.3">
      <c r="A4812" t="s">
        <v>19815</v>
      </c>
      <c r="B4812" t="s">
        <v>19816</v>
      </c>
      <c r="C4812" s="1" t="str">
        <f t="shared" si="798"/>
        <v>21:0512</v>
      </c>
      <c r="D4812" s="1" t="str">
        <f t="shared" si="802"/>
        <v>21:0085</v>
      </c>
      <c r="E4812" t="s">
        <v>19817</v>
      </c>
      <c r="F4812" t="s">
        <v>19818</v>
      </c>
      <c r="H4812">
        <v>56.478342499999997</v>
      </c>
      <c r="I4812">
        <v>-100.2011952</v>
      </c>
      <c r="J4812" s="1" t="str">
        <f t="shared" si="803"/>
        <v>NGR lake sediment grab sample</v>
      </c>
      <c r="K4812" s="1" t="str">
        <f t="shared" si="804"/>
        <v>&lt;177 micron (NGR)</v>
      </c>
      <c r="L4812">
        <v>43</v>
      </c>
      <c r="M4812" t="s">
        <v>191</v>
      </c>
      <c r="N4812">
        <v>855</v>
      </c>
      <c r="O4812" t="s">
        <v>82</v>
      </c>
      <c r="P4812" t="s">
        <v>571</v>
      </c>
      <c r="Q4812" t="s">
        <v>92</v>
      </c>
      <c r="R4812" t="s">
        <v>108</v>
      </c>
      <c r="S4812" t="s">
        <v>176</v>
      </c>
      <c r="T4812" t="s">
        <v>40</v>
      </c>
      <c r="U4812" t="s">
        <v>5889</v>
      </c>
      <c r="V4812" t="s">
        <v>55</v>
      </c>
      <c r="W4812" t="s">
        <v>40</v>
      </c>
      <c r="X4812" t="s">
        <v>39</v>
      </c>
      <c r="Y4812" t="s">
        <v>55</v>
      </c>
      <c r="Z4812" t="s">
        <v>337</v>
      </c>
      <c r="AA4812" t="s">
        <v>135</v>
      </c>
      <c r="AB4812" t="s">
        <v>636</v>
      </c>
      <c r="AC4812" t="s">
        <v>1181</v>
      </c>
      <c r="AD4812" t="s">
        <v>4132</v>
      </c>
    </row>
    <row r="4813" spans="1:30" x14ac:dyDescent="0.3">
      <c r="A4813" t="s">
        <v>19819</v>
      </c>
      <c r="B4813" t="s">
        <v>19820</v>
      </c>
      <c r="C4813" s="1" t="str">
        <f t="shared" si="798"/>
        <v>21:0512</v>
      </c>
      <c r="D4813" s="1" t="str">
        <f t="shared" si="802"/>
        <v>21:0085</v>
      </c>
      <c r="E4813" t="s">
        <v>19821</v>
      </c>
      <c r="F4813" t="s">
        <v>19822</v>
      </c>
      <c r="H4813">
        <v>56.469929899999997</v>
      </c>
      <c r="I4813">
        <v>-100.1658346</v>
      </c>
      <c r="J4813" s="1" t="str">
        <f t="shared" si="803"/>
        <v>NGR lake sediment grab sample</v>
      </c>
      <c r="K4813" s="1" t="str">
        <f t="shared" si="804"/>
        <v>&lt;177 micron (NGR)</v>
      </c>
      <c r="L4813">
        <v>43</v>
      </c>
      <c r="M4813" t="s">
        <v>201</v>
      </c>
      <c r="N4813">
        <v>856</v>
      </c>
      <c r="O4813" t="s">
        <v>299</v>
      </c>
      <c r="P4813" t="s">
        <v>265</v>
      </c>
      <c r="Q4813" t="s">
        <v>131</v>
      </c>
      <c r="R4813" t="s">
        <v>108</v>
      </c>
      <c r="S4813" t="s">
        <v>153</v>
      </c>
      <c r="T4813" t="s">
        <v>40</v>
      </c>
      <c r="U4813" t="s">
        <v>1318</v>
      </c>
      <c r="V4813" t="s">
        <v>1054</v>
      </c>
      <c r="W4813" t="s">
        <v>40</v>
      </c>
      <c r="X4813" t="s">
        <v>39</v>
      </c>
      <c r="Y4813" t="s">
        <v>95</v>
      </c>
      <c r="Z4813" t="s">
        <v>204</v>
      </c>
      <c r="AA4813" t="s">
        <v>135</v>
      </c>
      <c r="AB4813" t="s">
        <v>249</v>
      </c>
      <c r="AC4813" t="s">
        <v>202</v>
      </c>
      <c r="AD4813" t="s">
        <v>11513</v>
      </c>
    </row>
    <row r="4814" spans="1:30" x14ac:dyDescent="0.3">
      <c r="A4814" t="s">
        <v>19823</v>
      </c>
      <c r="B4814" t="s">
        <v>19824</v>
      </c>
      <c r="C4814" s="1" t="str">
        <f t="shared" si="798"/>
        <v>21:0512</v>
      </c>
      <c r="D4814" s="1" t="str">
        <f t="shared" si="802"/>
        <v>21:0085</v>
      </c>
      <c r="E4814" t="s">
        <v>19825</v>
      </c>
      <c r="F4814" t="s">
        <v>19826</v>
      </c>
      <c r="H4814">
        <v>56.491999200000002</v>
      </c>
      <c r="I4814">
        <v>-100.0807373</v>
      </c>
      <c r="J4814" s="1" t="str">
        <f t="shared" si="803"/>
        <v>NGR lake sediment grab sample</v>
      </c>
      <c r="K4814" s="1" t="str">
        <f t="shared" si="804"/>
        <v>&lt;177 micron (NGR)</v>
      </c>
      <c r="L4814">
        <v>43</v>
      </c>
      <c r="M4814" t="s">
        <v>210</v>
      </c>
      <c r="N4814">
        <v>857</v>
      </c>
      <c r="O4814" t="s">
        <v>83</v>
      </c>
      <c r="P4814" t="s">
        <v>164</v>
      </c>
      <c r="Q4814" t="s">
        <v>202</v>
      </c>
      <c r="R4814" t="s">
        <v>571</v>
      </c>
      <c r="S4814" t="s">
        <v>130</v>
      </c>
      <c r="T4814" t="s">
        <v>40</v>
      </c>
      <c r="U4814" t="s">
        <v>10423</v>
      </c>
      <c r="V4814" t="s">
        <v>565</v>
      </c>
      <c r="W4814" t="s">
        <v>40</v>
      </c>
      <c r="X4814" t="s">
        <v>339</v>
      </c>
      <c r="Y4814" t="s">
        <v>95</v>
      </c>
      <c r="Z4814" t="s">
        <v>214</v>
      </c>
      <c r="AA4814" t="s">
        <v>134</v>
      </c>
      <c r="AB4814" t="s">
        <v>1411</v>
      </c>
      <c r="AC4814" t="s">
        <v>1343</v>
      </c>
      <c r="AD4814" t="s">
        <v>4132</v>
      </c>
    </row>
    <row r="4815" spans="1:30" x14ac:dyDescent="0.3">
      <c r="A4815" t="s">
        <v>19827</v>
      </c>
      <c r="B4815" t="s">
        <v>19828</v>
      </c>
      <c r="C4815" s="1" t="str">
        <f t="shared" si="798"/>
        <v>21:0512</v>
      </c>
      <c r="D4815" s="1" t="str">
        <f t="shared" si="802"/>
        <v>21:0085</v>
      </c>
      <c r="E4815" t="s">
        <v>19829</v>
      </c>
      <c r="F4815" t="s">
        <v>19830</v>
      </c>
      <c r="H4815">
        <v>56.486284499999996</v>
      </c>
      <c r="I4815">
        <v>-100.0246951</v>
      </c>
      <c r="J4815" s="1" t="str">
        <f t="shared" si="803"/>
        <v>NGR lake sediment grab sample</v>
      </c>
      <c r="K4815" s="1" t="str">
        <f t="shared" si="804"/>
        <v>&lt;177 micron (NGR)</v>
      </c>
      <c r="L4815">
        <v>43</v>
      </c>
      <c r="M4815" t="s">
        <v>221</v>
      </c>
      <c r="N4815">
        <v>858</v>
      </c>
      <c r="O4815" t="s">
        <v>1134</v>
      </c>
      <c r="P4815" t="s">
        <v>256</v>
      </c>
      <c r="Q4815" t="s">
        <v>68</v>
      </c>
      <c r="R4815" t="s">
        <v>104</v>
      </c>
      <c r="S4815" t="s">
        <v>153</v>
      </c>
      <c r="T4815" t="s">
        <v>40</v>
      </c>
      <c r="U4815" t="s">
        <v>61</v>
      </c>
      <c r="V4815" t="s">
        <v>596</v>
      </c>
      <c r="W4815" t="s">
        <v>40</v>
      </c>
      <c r="X4815" t="s">
        <v>39</v>
      </c>
      <c r="Y4815" t="s">
        <v>95</v>
      </c>
      <c r="Z4815" t="s">
        <v>35</v>
      </c>
      <c r="AA4815" t="s">
        <v>135</v>
      </c>
      <c r="AB4815" t="s">
        <v>53</v>
      </c>
      <c r="AC4815" t="s">
        <v>213</v>
      </c>
      <c r="AD4815" t="s">
        <v>2391</v>
      </c>
    </row>
    <row r="4816" spans="1:30" x14ac:dyDescent="0.3">
      <c r="A4816" t="s">
        <v>19831</v>
      </c>
      <c r="B4816" t="s">
        <v>19832</v>
      </c>
      <c r="C4816" s="1" t="str">
        <f t="shared" si="798"/>
        <v>21:0512</v>
      </c>
      <c r="D4816" s="1" t="str">
        <f t="shared" si="802"/>
        <v>21:0085</v>
      </c>
      <c r="E4816" t="s">
        <v>19833</v>
      </c>
      <c r="F4816" t="s">
        <v>19834</v>
      </c>
      <c r="H4816">
        <v>56.460339599999998</v>
      </c>
      <c r="I4816">
        <v>-100.04304860000001</v>
      </c>
      <c r="J4816" s="1" t="str">
        <f t="shared" si="803"/>
        <v>NGR lake sediment grab sample</v>
      </c>
      <c r="K4816" s="1" t="str">
        <f t="shared" si="804"/>
        <v>&lt;177 micron (NGR)</v>
      </c>
      <c r="L4816">
        <v>43</v>
      </c>
      <c r="M4816" t="s">
        <v>230</v>
      </c>
      <c r="N4816">
        <v>859</v>
      </c>
      <c r="O4816" t="s">
        <v>1139</v>
      </c>
      <c r="P4816" t="s">
        <v>134</v>
      </c>
      <c r="Q4816" t="s">
        <v>92</v>
      </c>
      <c r="R4816" t="s">
        <v>66</v>
      </c>
      <c r="S4816" t="s">
        <v>176</v>
      </c>
      <c r="T4816" t="s">
        <v>40</v>
      </c>
      <c r="U4816" t="s">
        <v>17560</v>
      </c>
      <c r="V4816" t="s">
        <v>598</v>
      </c>
      <c r="W4816" t="s">
        <v>40</v>
      </c>
      <c r="X4816" t="s">
        <v>39</v>
      </c>
      <c r="Y4816" t="s">
        <v>68</v>
      </c>
      <c r="Z4816" t="s">
        <v>337</v>
      </c>
      <c r="AA4816" t="s">
        <v>204</v>
      </c>
      <c r="AB4816" t="s">
        <v>6229</v>
      </c>
      <c r="AC4816" t="s">
        <v>5854</v>
      </c>
      <c r="AD4816" t="s">
        <v>7465</v>
      </c>
    </row>
    <row r="4817" spans="1:30" x14ac:dyDescent="0.3">
      <c r="A4817" t="s">
        <v>19835</v>
      </c>
      <c r="B4817" t="s">
        <v>19836</v>
      </c>
      <c r="C4817" s="1" t="str">
        <f t="shared" si="798"/>
        <v>21:0512</v>
      </c>
      <c r="D4817" s="1" t="str">
        <f t="shared" si="802"/>
        <v>21:0085</v>
      </c>
      <c r="E4817" t="s">
        <v>19837</v>
      </c>
      <c r="F4817" t="s">
        <v>19838</v>
      </c>
      <c r="H4817">
        <v>56.415686200000003</v>
      </c>
      <c r="I4817">
        <v>-100.04356129999999</v>
      </c>
      <c r="J4817" s="1" t="str">
        <f t="shared" si="803"/>
        <v>NGR lake sediment grab sample</v>
      </c>
      <c r="K4817" s="1" t="str">
        <f t="shared" si="804"/>
        <v>&lt;177 micron (NGR)</v>
      </c>
      <c r="L4817">
        <v>43</v>
      </c>
      <c r="M4817" t="s">
        <v>238</v>
      </c>
      <c r="N4817">
        <v>860</v>
      </c>
      <c r="O4817" t="s">
        <v>471</v>
      </c>
      <c r="P4817" t="s">
        <v>134</v>
      </c>
      <c r="Q4817" t="s">
        <v>153</v>
      </c>
      <c r="R4817" t="s">
        <v>53</v>
      </c>
      <c r="S4817" t="s">
        <v>193</v>
      </c>
      <c r="T4817" t="s">
        <v>40</v>
      </c>
      <c r="U4817" t="s">
        <v>2717</v>
      </c>
      <c r="V4817" t="s">
        <v>812</v>
      </c>
      <c r="W4817" t="s">
        <v>40</v>
      </c>
      <c r="X4817" t="s">
        <v>740</v>
      </c>
      <c r="Y4817" t="s">
        <v>95</v>
      </c>
      <c r="Z4817" t="s">
        <v>214</v>
      </c>
      <c r="AA4817" t="s">
        <v>135</v>
      </c>
      <c r="AB4817" t="s">
        <v>2669</v>
      </c>
      <c r="AC4817" t="s">
        <v>3511</v>
      </c>
      <c r="AD4817" t="s">
        <v>14433</v>
      </c>
    </row>
    <row r="4818" spans="1:30" x14ac:dyDescent="0.3">
      <c r="A4818" t="s">
        <v>19839</v>
      </c>
      <c r="B4818" t="s">
        <v>19840</v>
      </c>
      <c r="C4818" s="1" t="str">
        <f t="shared" si="798"/>
        <v>21:0512</v>
      </c>
      <c r="D4818" s="1" t="str">
        <f t="shared" si="802"/>
        <v>21:0085</v>
      </c>
      <c r="E4818" t="s">
        <v>19841</v>
      </c>
      <c r="F4818" t="s">
        <v>19842</v>
      </c>
      <c r="H4818">
        <v>56.407712099999998</v>
      </c>
      <c r="I4818">
        <v>-100.0673441</v>
      </c>
      <c r="J4818" s="1" t="str">
        <f t="shared" si="803"/>
        <v>NGR lake sediment grab sample</v>
      </c>
      <c r="K4818" s="1" t="str">
        <f t="shared" si="804"/>
        <v>&lt;177 micron (NGR)</v>
      </c>
      <c r="L4818">
        <v>44</v>
      </c>
      <c r="M4818" t="s">
        <v>34</v>
      </c>
      <c r="N4818">
        <v>861</v>
      </c>
      <c r="O4818" t="s">
        <v>720</v>
      </c>
      <c r="P4818" t="s">
        <v>134</v>
      </c>
      <c r="Q4818" t="s">
        <v>153</v>
      </c>
      <c r="R4818" t="s">
        <v>53</v>
      </c>
      <c r="S4818" t="s">
        <v>185</v>
      </c>
      <c r="T4818" t="s">
        <v>40</v>
      </c>
      <c r="U4818" t="s">
        <v>6252</v>
      </c>
      <c r="V4818" t="s">
        <v>812</v>
      </c>
      <c r="W4818" t="s">
        <v>40</v>
      </c>
      <c r="X4818" t="s">
        <v>740</v>
      </c>
      <c r="Y4818" t="s">
        <v>95</v>
      </c>
      <c r="Z4818" t="s">
        <v>337</v>
      </c>
      <c r="AA4818" t="s">
        <v>135</v>
      </c>
      <c r="AB4818" t="s">
        <v>5854</v>
      </c>
      <c r="AC4818" t="s">
        <v>1069</v>
      </c>
      <c r="AD4818" t="s">
        <v>15538</v>
      </c>
    </row>
    <row r="4819" spans="1:30" x14ac:dyDescent="0.3">
      <c r="A4819" t="s">
        <v>19843</v>
      </c>
      <c r="B4819" t="s">
        <v>19844</v>
      </c>
      <c r="C4819" s="1" t="str">
        <f t="shared" si="798"/>
        <v>21:0512</v>
      </c>
      <c r="D4819" s="1" t="str">
        <f t="shared" si="802"/>
        <v>21:0085</v>
      </c>
      <c r="E4819" t="s">
        <v>19841</v>
      </c>
      <c r="F4819" t="s">
        <v>19845</v>
      </c>
      <c r="H4819">
        <v>56.407712099999998</v>
      </c>
      <c r="I4819">
        <v>-100.0673441</v>
      </c>
      <c r="J4819" s="1" t="str">
        <f t="shared" si="803"/>
        <v>NGR lake sediment grab sample</v>
      </c>
      <c r="K4819" s="1" t="str">
        <f t="shared" si="804"/>
        <v>&lt;177 micron (NGR)</v>
      </c>
      <c r="L4819">
        <v>44</v>
      </c>
      <c r="M4819" t="s">
        <v>65</v>
      </c>
      <c r="N4819">
        <v>862</v>
      </c>
      <c r="O4819" t="s">
        <v>1139</v>
      </c>
      <c r="P4819" t="s">
        <v>134</v>
      </c>
      <c r="Q4819" t="s">
        <v>153</v>
      </c>
      <c r="R4819" t="s">
        <v>53</v>
      </c>
      <c r="S4819" t="s">
        <v>185</v>
      </c>
      <c r="T4819" t="s">
        <v>40</v>
      </c>
      <c r="U4819" t="s">
        <v>10312</v>
      </c>
      <c r="V4819" t="s">
        <v>812</v>
      </c>
      <c r="W4819" t="s">
        <v>40</v>
      </c>
      <c r="X4819" t="s">
        <v>740</v>
      </c>
      <c r="Y4819" t="s">
        <v>95</v>
      </c>
      <c r="Z4819" t="s">
        <v>337</v>
      </c>
      <c r="AA4819" t="s">
        <v>214</v>
      </c>
      <c r="AB4819" t="s">
        <v>5854</v>
      </c>
      <c r="AC4819" t="s">
        <v>2662</v>
      </c>
      <c r="AD4819" t="s">
        <v>15538</v>
      </c>
    </row>
    <row r="4820" spans="1:30" x14ac:dyDescent="0.3">
      <c r="A4820" t="s">
        <v>19846</v>
      </c>
      <c r="B4820" t="s">
        <v>19847</v>
      </c>
      <c r="C4820" s="1" t="str">
        <f t="shared" si="798"/>
        <v>21:0512</v>
      </c>
      <c r="D4820" s="1" t="str">
        <f t="shared" si="802"/>
        <v>21:0085</v>
      </c>
      <c r="E4820" t="s">
        <v>19841</v>
      </c>
      <c r="F4820" t="s">
        <v>19848</v>
      </c>
      <c r="H4820">
        <v>56.407712099999998</v>
      </c>
      <c r="I4820">
        <v>-100.0673441</v>
      </c>
      <c r="J4820" s="1" t="str">
        <f t="shared" si="803"/>
        <v>NGR lake sediment grab sample</v>
      </c>
      <c r="K4820" s="1" t="str">
        <f t="shared" si="804"/>
        <v>&lt;177 micron (NGR)</v>
      </c>
      <c r="L4820">
        <v>44</v>
      </c>
      <c r="M4820" t="s">
        <v>52</v>
      </c>
      <c r="N4820">
        <v>863</v>
      </c>
      <c r="O4820" t="s">
        <v>45</v>
      </c>
      <c r="P4820" t="s">
        <v>192</v>
      </c>
      <c r="Q4820" t="s">
        <v>153</v>
      </c>
      <c r="R4820" t="s">
        <v>66</v>
      </c>
      <c r="S4820" t="s">
        <v>176</v>
      </c>
      <c r="T4820" t="s">
        <v>40</v>
      </c>
      <c r="U4820" t="s">
        <v>4976</v>
      </c>
      <c r="V4820" t="s">
        <v>55</v>
      </c>
      <c r="W4820" t="s">
        <v>40</v>
      </c>
      <c r="X4820" t="s">
        <v>740</v>
      </c>
      <c r="Y4820" t="s">
        <v>95</v>
      </c>
      <c r="Z4820" t="s">
        <v>337</v>
      </c>
      <c r="AA4820" t="s">
        <v>135</v>
      </c>
      <c r="AB4820" t="s">
        <v>706</v>
      </c>
      <c r="AC4820" t="s">
        <v>4903</v>
      </c>
      <c r="AD4820" t="s">
        <v>3219</v>
      </c>
    </row>
    <row r="4821" spans="1:30" x14ac:dyDescent="0.3">
      <c r="A4821" t="s">
        <v>19849</v>
      </c>
      <c r="B4821" t="s">
        <v>19850</v>
      </c>
      <c r="C4821" s="1" t="str">
        <f t="shared" si="798"/>
        <v>21:0512</v>
      </c>
      <c r="D4821" s="1" t="str">
        <f t="shared" si="802"/>
        <v>21:0085</v>
      </c>
      <c r="E4821" t="s">
        <v>19851</v>
      </c>
      <c r="F4821" t="s">
        <v>19852</v>
      </c>
      <c r="H4821">
        <v>56.378765899999998</v>
      </c>
      <c r="I4821">
        <v>-100.15717119999999</v>
      </c>
      <c r="J4821" s="1" t="str">
        <f t="shared" si="803"/>
        <v>NGR lake sediment grab sample</v>
      </c>
      <c r="K4821" s="1" t="str">
        <f t="shared" si="804"/>
        <v>&lt;177 micron (NGR)</v>
      </c>
      <c r="L4821">
        <v>44</v>
      </c>
      <c r="M4821" t="s">
        <v>76</v>
      </c>
      <c r="N4821">
        <v>864</v>
      </c>
      <c r="O4821" t="s">
        <v>143</v>
      </c>
      <c r="P4821" t="s">
        <v>193</v>
      </c>
      <c r="Q4821" t="s">
        <v>131</v>
      </c>
      <c r="R4821" t="s">
        <v>164</v>
      </c>
      <c r="S4821" t="s">
        <v>153</v>
      </c>
      <c r="T4821" t="s">
        <v>194</v>
      </c>
      <c r="U4821" t="s">
        <v>8406</v>
      </c>
      <c r="V4821" t="s">
        <v>596</v>
      </c>
      <c r="W4821" t="s">
        <v>40</v>
      </c>
      <c r="X4821" t="s">
        <v>740</v>
      </c>
      <c r="Y4821" t="s">
        <v>95</v>
      </c>
      <c r="Z4821" t="s">
        <v>204</v>
      </c>
      <c r="AA4821" t="s">
        <v>204</v>
      </c>
      <c r="AB4821" t="s">
        <v>1411</v>
      </c>
      <c r="AC4821" t="s">
        <v>485</v>
      </c>
      <c r="AD4821" t="s">
        <v>1313</v>
      </c>
    </row>
    <row r="4822" spans="1:30" x14ac:dyDescent="0.3">
      <c r="A4822" t="s">
        <v>19853</v>
      </c>
      <c r="B4822" t="s">
        <v>19854</v>
      </c>
      <c r="C4822" s="1" t="str">
        <f t="shared" si="798"/>
        <v>21:0512</v>
      </c>
      <c r="D4822" s="1" t="str">
        <f t="shared" si="802"/>
        <v>21:0085</v>
      </c>
      <c r="E4822" t="s">
        <v>19855</v>
      </c>
      <c r="F4822" t="s">
        <v>19856</v>
      </c>
      <c r="H4822">
        <v>56.380018300000003</v>
      </c>
      <c r="I4822">
        <v>-100.1871687</v>
      </c>
      <c r="J4822" s="1" t="str">
        <f t="shared" si="803"/>
        <v>NGR lake sediment grab sample</v>
      </c>
      <c r="K4822" s="1" t="str">
        <f t="shared" si="804"/>
        <v>&lt;177 micron (NGR)</v>
      </c>
      <c r="L4822">
        <v>44</v>
      </c>
      <c r="M4822" t="s">
        <v>91</v>
      </c>
      <c r="N4822">
        <v>865</v>
      </c>
      <c r="O4822" t="s">
        <v>143</v>
      </c>
      <c r="P4822" t="s">
        <v>54</v>
      </c>
      <c r="Q4822" t="s">
        <v>92</v>
      </c>
      <c r="R4822" t="s">
        <v>232</v>
      </c>
      <c r="S4822" t="s">
        <v>202</v>
      </c>
      <c r="T4822" t="s">
        <v>40</v>
      </c>
      <c r="U4822" t="s">
        <v>12082</v>
      </c>
      <c r="V4822" t="s">
        <v>39</v>
      </c>
      <c r="W4822" t="s">
        <v>40</v>
      </c>
      <c r="X4822" t="s">
        <v>39</v>
      </c>
      <c r="Y4822" t="s">
        <v>95</v>
      </c>
      <c r="Z4822" t="s">
        <v>204</v>
      </c>
      <c r="AA4822" t="s">
        <v>204</v>
      </c>
      <c r="AB4822" t="s">
        <v>590</v>
      </c>
      <c r="AC4822" t="s">
        <v>353</v>
      </c>
      <c r="AD4822" t="s">
        <v>11513</v>
      </c>
    </row>
    <row r="4823" spans="1:30" x14ac:dyDescent="0.3">
      <c r="A4823" t="s">
        <v>19857</v>
      </c>
      <c r="B4823" t="s">
        <v>19858</v>
      </c>
      <c r="C4823" s="1" t="str">
        <f t="shared" si="798"/>
        <v>21:0512</v>
      </c>
      <c r="D4823" s="1" t="str">
        <f t="shared" si="802"/>
        <v>21:0085</v>
      </c>
      <c r="E4823" t="s">
        <v>19859</v>
      </c>
      <c r="F4823" t="s">
        <v>19860</v>
      </c>
      <c r="H4823">
        <v>56.354219700000002</v>
      </c>
      <c r="I4823">
        <v>-100.21337750000001</v>
      </c>
      <c r="J4823" s="1" t="str">
        <f t="shared" si="803"/>
        <v>NGR lake sediment grab sample</v>
      </c>
      <c r="K4823" s="1" t="str">
        <f t="shared" si="804"/>
        <v>&lt;177 micron (NGR)</v>
      </c>
      <c r="L4823">
        <v>44</v>
      </c>
      <c r="M4823" t="s">
        <v>102</v>
      </c>
      <c r="N4823">
        <v>866</v>
      </c>
      <c r="O4823" t="s">
        <v>941</v>
      </c>
      <c r="P4823" t="s">
        <v>164</v>
      </c>
      <c r="Q4823" t="s">
        <v>202</v>
      </c>
      <c r="R4823" t="s">
        <v>53</v>
      </c>
      <c r="S4823" t="s">
        <v>130</v>
      </c>
      <c r="T4823" t="s">
        <v>40</v>
      </c>
      <c r="U4823" t="s">
        <v>1070</v>
      </c>
      <c r="V4823" t="s">
        <v>1198</v>
      </c>
      <c r="W4823" t="s">
        <v>40</v>
      </c>
      <c r="X4823" t="s">
        <v>55</v>
      </c>
      <c r="Y4823" t="s">
        <v>95</v>
      </c>
      <c r="Z4823" t="s">
        <v>423</v>
      </c>
      <c r="AA4823" t="s">
        <v>134</v>
      </c>
      <c r="AB4823" t="s">
        <v>1978</v>
      </c>
      <c r="AC4823" t="s">
        <v>1736</v>
      </c>
      <c r="AD4823" t="s">
        <v>3671</v>
      </c>
    </row>
    <row r="4824" spans="1:30" x14ac:dyDescent="0.3">
      <c r="A4824" t="s">
        <v>19861</v>
      </c>
      <c r="B4824" t="s">
        <v>19862</v>
      </c>
      <c r="C4824" s="1" t="str">
        <f t="shared" si="798"/>
        <v>21:0512</v>
      </c>
      <c r="D4824" s="1" t="str">
        <f t="shared" si="802"/>
        <v>21:0085</v>
      </c>
      <c r="E4824" t="s">
        <v>19863</v>
      </c>
      <c r="F4824" t="s">
        <v>19864</v>
      </c>
      <c r="H4824">
        <v>56.340097299999996</v>
      </c>
      <c r="I4824">
        <v>-100.2529365</v>
      </c>
      <c r="J4824" s="1" t="str">
        <f t="shared" si="803"/>
        <v>NGR lake sediment grab sample</v>
      </c>
      <c r="K4824" s="1" t="str">
        <f t="shared" si="804"/>
        <v>&lt;177 micron (NGR)</v>
      </c>
      <c r="L4824">
        <v>44</v>
      </c>
      <c r="M4824" t="s">
        <v>113</v>
      </c>
      <c r="N4824">
        <v>867</v>
      </c>
      <c r="O4824" t="s">
        <v>107</v>
      </c>
      <c r="P4824" t="s">
        <v>232</v>
      </c>
      <c r="Q4824" t="s">
        <v>185</v>
      </c>
      <c r="R4824" t="s">
        <v>103</v>
      </c>
      <c r="S4824" t="s">
        <v>130</v>
      </c>
      <c r="T4824" t="s">
        <v>40</v>
      </c>
      <c r="U4824" t="s">
        <v>8723</v>
      </c>
      <c r="V4824" t="s">
        <v>8790</v>
      </c>
      <c r="W4824" t="s">
        <v>40</v>
      </c>
      <c r="X4824" t="s">
        <v>55</v>
      </c>
      <c r="Y4824" t="s">
        <v>39</v>
      </c>
      <c r="Z4824" t="s">
        <v>58</v>
      </c>
      <c r="AA4824" t="s">
        <v>134</v>
      </c>
      <c r="AB4824" t="s">
        <v>3711</v>
      </c>
      <c r="AC4824" t="s">
        <v>1343</v>
      </c>
      <c r="AD4824" t="s">
        <v>11617</v>
      </c>
    </row>
    <row r="4825" spans="1:30" x14ac:dyDescent="0.3">
      <c r="A4825" t="s">
        <v>19865</v>
      </c>
      <c r="B4825" t="s">
        <v>19866</v>
      </c>
      <c r="C4825" s="1" t="str">
        <f t="shared" si="798"/>
        <v>21:0512</v>
      </c>
      <c r="D4825" s="1" t="str">
        <f t="shared" si="802"/>
        <v>21:0085</v>
      </c>
      <c r="E4825" t="s">
        <v>19867</v>
      </c>
      <c r="F4825" t="s">
        <v>19868</v>
      </c>
      <c r="H4825">
        <v>56.3267454</v>
      </c>
      <c r="I4825">
        <v>-100.26360940000001</v>
      </c>
      <c r="J4825" s="1" t="str">
        <f t="shared" si="803"/>
        <v>NGR lake sediment grab sample</v>
      </c>
      <c r="K4825" s="1" t="str">
        <f t="shared" si="804"/>
        <v>&lt;177 micron (NGR)</v>
      </c>
      <c r="L4825">
        <v>44</v>
      </c>
      <c r="M4825" t="s">
        <v>127</v>
      </c>
      <c r="N4825">
        <v>868</v>
      </c>
      <c r="O4825" t="s">
        <v>44</v>
      </c>
      <c r="P4825" t="s">
        <v>67</v>
      </c>
      <c r="Q4825" t="s">
        <v>131</v>
      </c>
      <c r="R4825" t="s">
        <v>247</v>
      </c>
      <c r="S4825" t="s">
        <v>202</v>
      </c>
      <c r="T4825" t="s">
        <v>40</v>
      </c>
      <c r="U4825" t="s">
        <v>5045</v>
      </c>
      <c r="V4825" t="s">
        <v>85</v>
      </c>
      <c r="W4825" t="s">
        <v>40</v>
      </c>
      <c r="X4825" t="s">
        <v>39</v>
      </c>
      <c r="Y4825" t="s">
        <v>95</v>
      </c>
      <c r="Z4825" t="s">
        <v>263</v>
      </c>
      <c r="AA4825" t="s">
        <v>204</v>
      </c>
      <c r="AB4825" t="s">
        <v>479</v>
      </c>
      <c r="AC4825" t="s">
        <v>266</v>
      </c>
      <c r="AD4825" t="s">
        <v>13114</v>
      </c>
    </row>
    <row r="4826" spans="1:30" x14ac:dyDescent="0.3">
      <c r="A4826" t="s">
        <v>19869</v>
      </c>
      <c r="B4826" t="s">
        <v>19870</v>
      </c>
      <c r="C4826" s="1" t="str">
        <f t="shared" si="798"/>
        <v>21:0512</v>
      </c>
      <c r="D4826" s="1" t="str">
        <f t="shared" si="802"/>
        <v>21:0085</v>
      </c>
      <c r="E4826" t="s">
        <v>19871</v>
      </c>
      <c r="F4826" t="s">
        <v>19872</v>
      </c>
      <c r="H4826">
        <v>56.279428199999998</v>
      </c>
      <c r="I4826">
        <v>-100.2514055</v>
      </c>
      <c r="J4826" s="1" t="str">
        <f t="shared" si="803"/>
        <v>NGR lake sediment grab sample</v>
      </c>
      <c r="K4826" s="1" t="str">
        <f t="shared" si="804"/>
        <v>&lt;177 micron (NGR)</v>
      </c>
      <c r="L4826">
        <v>44</v>
      </c>
      <c r="M4826" t="s">
        <v>142</v>
      </c>
      <c r="N4826">
        <v>869</v>
      </c>
      <c r="O4826" t="s">
        <v>1241</v>
      </c>
      <c r="P4826" t="s">
        <v>145</v>
      </c>
      <c r="Q4826" t="s">
        <v>37</v>
      </c>
      <c r="R4826" t="s">
        <v>276</v>
      </c>
      <c r="S4826" t="s">
        <v>131</v>
      </c>
      <c r="T4826" t="s">
        <v>40</v>
      </c>
      <c r="U4826" t="s">
        <v>1026</v>
      </c>
      <c r="V4826" t="s">
        <v>42</v>
      </c>
      <c r="W4826" t="s">
        <v>194</v>
      </c>
      <c r="X4826" t="s">
        <v>70</v>
      </c>
      <c r="Y4826" t="s">
        <v>68</v>
      </c>
      <c r="Z4826" t="s">
        <v>164</v>
      </c>
      <c r="AA4826" t="s">
        <v>135</v>
      </c>
      <c r="AB4826" t="s">
        <v>10044</v>
      </c>
      <c r="AC4826" t="s">
        <v>19873</v>
      </c>
      <c r="AD4826" t="s">
        <v>1529</v>
      </c>
    </row>
    <row r="4827" spans="1:30" x14ac:dyDescent="0.3">
      <c r="A4827" t="s">
        <v>19874</v>
      </c>
      <c r="B4827" t="s">
        <v>19875</v>
      </c>
      <c r="C4827" s="1" t="str">
        <f t="shared" si="798"/>
        <v>21:0512</v>
      </c>
      <c r="D4827" s="1" t="str">
        <f t="shared" si="802"/>
        <v>21:0085</v>
      </c>
      <c r="E4827" t="s">
        <v>19876</v>
      </c>
      <c r="F4827" t="s">
        <v>19877</v>
      </c>
      <c r="H4827">
        <v>56.290273200000001</v>
      </c>
      <c r="I4827">
        <v>-100.2003983</v>
      </c>
      <c r="J4827" s="1" t="str">
        <f t="shared" si="803"/>
        <v>NGR lake sediment grab sample</v>
      </c>
      <c r="K4827" s="1" t="str">
        <f t="shared" si="804"/>
        <v>&lt;177 micron (NGR)</v>
      </c>
      <c r="L4827">
        <v>44</v>
      </c>
      <c r="M4827" t="s">
        <v>150</v>
      </c>
      <c r="N4827">
        <v>870</v>
      </c>
      <c r="O4827" t="s">
        <v>82</v>
      </c>
      <c r="P4827" t="s">
        <v>276</v>
      </c>
      <c r="Q4827" t="s">
        <v>92</v>
      </c>
      <c r="R4827" t="s">
        <v>53</v>
      </c>
      <c r="S4827" t="s">
        <v>176</v>
      </c>
      <c r="T4827" t="s">
        <v>40</v>
      </c>
      <c r="U4827" t="s">
        <v>4735</v>
      </c>
      <c r="V4827" t="s">
        <v>884</v>
      </c>
      <c r="W4827" t="s">
        <v>40</v>
      </c>
      <c r="X4827" t="s">
        <v>740</v>
      </c>
      <c r="Y4827" t="s">
        <v>95</v>
      </c>
      <c r="Z4827" t="s">
        <v>135</v>
      </c>
      <c r="AA4827" t="s">
        <v>135</v>
      </c>
      <c r="AB4827" t="s">
        <v>6994</v>
      </c>
      <c r="AC4827" t="s">
        <v>3016</v>
      </c>
      <c r="AD4827" t="s">
        <v>2797</v>
      </c>
    </row>
    <row r="4828" spans="1:30" x14ac:dyDescent="0.3">
      <c r="A4828" t="s">
        <v>19878</v>
      </c>
      <c r="B4828" t="s">
        <v>19879</v>
      </c>
      <c r="C4828" s="1" t="str">
        <f t="shared" si="798"/>
        <v>21:0512</v>
      </c>
      <c r="D4828" s="1" t="str">
        <f t="shared" si="802"/>
        <v>21:0085</v>
      </c>
      <c r="E4828" t="s">
        <v>19880</v>
      </c>
      <c r="F4828" t="s">
        <v>19881</v>
      </c>
      <c r="H4828">
        <v>56.256787099999997</v>
      </c>
      <c r="I4828">
        <v>-100.2141048</v>
      </c>
      <c r="J4828" s="1" t="str">
        <f t="shared" si="803"/>
        <v>NGR lake sediment grab sample</v>
      </c>
      <c r="K4828" s="1" t="str">
        <f t="shared" si="804"/>
        <v>&lt;177 micron (NGR)</v>
      </c>
      <c r="L4828">
        <v>44</v>
      </c>
      <c r="M4828" t="s">
        <v>175</v>
      </c>
      <c r="N4828">
        <v>871</v>
      </c>
      <c r="O4828" t="s">
        <v>613</v>
      </c>
      <c r="P4828" t="s">
        <v>164</v>
      </c>
      <c r="Q4828" t="s">
        <v>131</v>
      </c>
      <c r="R4828" t="s">
        <v>53</v>
      </c>
      <c r="S4828" t="s">
        <v>119</v>
      </c>
      <c r="T4828" t="s">
        <v>40</v>
      </c>
      <c r="U4828" t="s">
        <v>5337</v>
      </c>
      <c r="V4828" t="s">
        <v>935</v>
      </c>
      <c r="W4828" t="s">
        <v>40</v>
      </c>
      <c r="X4828" t="s">
        <v>39</v>
      </c>
      <c r="Y4828" t="s">
        <v>95</v>
      </c>
      <c r="Z4828" t="s">
        <v>135</v>
      </c>
      <c r="AA4828" t="s">
        <v>135</v>
      </c>
      <c r="AB4828" t="s">
        <v>936</v>
      </c>
      <c r="AC4828" t="s">
        <v>2125</v>
      </c>
      <c r="AD4828" t="s">
        <v>2797</v>
      </c>
    </row>
    <row r="4829" spans="1:30" x14ac:dyDescent="0.3">
      <c r="A4829" t="s">
        <v>19882</v>
      </c>
      <c r="B4829" t="s">
        <v>19883</v>
      </c>
      <c r="C4829" s="1" t="str">
        <f t="shared" si="798"/>
        <v>21:0512</v>
      </c>
      <c r="D4829" s="1" t="str">
        <f t="shared" si="802"/>
        <v>21:0085</v>
      </c>
      <c r="E4829" t="s">
        <v>19884</v>
      </c>
      <c r="F4829" t="s">
        <v>19885</v>
      </c>
      <c r="H4829">
        <v>56.257404200000003</v>
      </c>
      <c r="I4829">
        <v>-100.1276816</v>
      </c>
      <c r="J4829" s="1" t="str">
        <f t="shared" si="803"/>
        <v>NGR lake sediment grab sample</v>
      </c>
      <c r="K4829" s="1" t="str">
        <f t="shared" si="804"/>
        <v>&lt;177 micron (NGR)</v>
      </c>
      <c r="L4829">
        <v>44</v>
      </c>
      <c r="M4829" t="s">
        <v>184</v>
      </c>
      <c r="N4829">
        <v>872</v>
      </c>
      <c r="O4829" t="s">
        <v>211</v>
      </c>
      <c r="P4829" t="s">
        <v>119</v>
      </c>
      <c r="Q4829" t="s">
        <v>39</v>
      </c>
      <c r="R4829" t="s">
        <v>130</v>
      </c>
      <c r="S4829" t="s">
        <v>131</v>
      </c>
      <c r="T4829" t="s">
        <v>40</v>
      </c>
      <c r="U4829" t="s">
        <v>660</v>
      </c>
      <c r="V4829" t="s">
        <v>144</v>
      </c>
      <c r="W4829" t="s">
        <v>194</v>
      </c>
      <c r="X4829" t="s">
        <v>179</v>
      </c>
      <c r="Y4829" t="s">
        <v>95</v>
      </c>
      <c r="Z4829" t="s">
        <v>153</v>
      </c>
      <c r="AA4829" t="s">
        <v>135</v>
      </c>
      <c r="AB4829" t="s">
        <v>16932</v>
      </c>
      <c r="AC4829" t="s">
        <v>2271</v>
      </c>
      <c r="AD4829" t="s">
        <v>449</v>
      </c>
    </row>
    <row r="4830" spans="1:30" hidden="1" x14ac:dyDescent="0.3">
      <c r="A4830" t="s">
        <v>19886</v>
      </c>
      <c r="B4830" t="s">
        <v>19887</v>
      </c>
      <c r="C4830" s="1" t="str">
        <f t="shared" si="798"/>
        <v>21:0512</v>
      </c>
      <c r="D4830" s="1" t="str">
        <f>HYPERLINK("http://geochem.nrcan.gc.ca/cdogs/content/svy/svy_e.htm", "")</f>
        <v/>
      </c>
      <c r="G4830" s="1" t="str">
        <f>HYPERLINK("http://geochem.nrcan.gc.ca/cdogs/content/cr_/cr_00055_e.htm", "55")</f>
        <v>55</v>
      </c>
      <c r="J4830" t="s">
        <v>161</v>
      </c>
      <c r="K4830" t="s">
        <v>162</v>
      </c>
      <c r="L4830">
        <v>44</v>
      </c>
      <c r="M4830" t="s">
        <v>163</v>
      </c>
      <c r="N4830">
        <v>873</v>
      </c>
      <c r="O4830" t="s">
        <v>270</v>
      </c>
      <c r="P4830" t="s">
        <v>193</v>
      </c>
      <c r="Q4830" t="s">
        <v>37</v>
      </c>
      <c r="R4830" t="s">
        <v>54</v>
      </c>
      <c r="S4830" t="s">
        <v>68</v>
      </c>
      <c r="T4830" t="s">
        <v>40</v>
      </c>
      <c r="U4830" t="s">
        <v>48</v>
      </c>
      <c r="V4830" t="s">
        <v>106</v>
      </c>
      <c r="W4830" t="s">
        <v>40</v>
      </c>
      <c r="X4830" t="s">
        <v>740</v>
      </c>
      <c r="Y4830" t="s">
        <v>37</v>
      </c>
      <c r="Z4830" t="s">
        <v>164</v>
      </c>
      <c r="AA4830" t="s">
        <v>58</v>
      </c>
      <c r="AB4830" t="s">
        <v>1323</v>
      </c>
      <c r="AC4830" t="s">
        <v>3674</v>
      </c>
      <c r="AD4830" t="s">
        <v>80</v>
      </c>
    </row>
    <row r="4831" spans="1:30" x14ac:dyDescent="0.3">
      <c r="A4831" t="s">
        <v>19888</v>
      </c>
      <c r="B4831" t="s">
        <v>19889</v>
      </c>
      <c r="C4831" s="1" t="str">
        <f t="shared" si="798"/>
        <v>21:0512</v>
      </c>
      <c r="D4831" s="1" t="str">
        <f t="shared" ref="D4831:D4852" si="805">HYPERLINK("http://geochem.nrcan.gc.ca/cdogs/content/svy/svy210085_e.htm", "21:0085")</f>
        <v>21:0085</v>
      </c>
      <c r="E4831" t="s">
        <v>19890</v>
      </c>
      <c r="F4831" t="s">
        <v>19891</v>
      </c>
      <c r="H4831">
        <v>56.280311500000003</v>
      </c>
      <c r="I4831">
        <v>-100.1429887</v>
      </c>
      <c r="J4831" s="1" t="str">
        <f t="shared" ref="J4831:J4852" si="806">HYPERLINK("http://geochem.nrcan.gc.ca/cdogs/content/kwd/kwd020027_e.htm", "NGR lake sediment grab sample")</f>
        <v>NGR lake sediment grab sample</v>
      </c>
      <c r="K4831" s="1" t="str">
        <f t="shared" ref="K4831:K4852" si="807">HYPERLINK("http://geochem.nrcan.gc.ca/cdogs/content/kwd/kwd080006_e.htm", "&lt;177 micron (NGR)")</f>
        <v>&lt;177 micron (NGR)</v>
      </c>
      <c r="L4831">
        <v>44</v>
      </c>
      <c r="M4831" t="s">
        <v>191</v>
      </c>
      <c r="N4831">
        <v>874</v>
      </c>
      <c r="O4831" t="s">
        <v>257</v>
      </c>
      <c r="P4831" t="s">
        <v>377</v>
      </c>
      <c r="Q4831" t="s">
        <v>68</v>
      </c>
      <c r="R4831" t="s">
        <v>477</v>
      </c>
      <c r="S4831" t="s">
        <v>79</v>
      </c>
      <c r="T4831" t="s">
        <v>40</v>
      </c>
      <c r="U4831" t="s">
        <v>5889</v>
      </c>
      <c r="V4831" t="s">
        <v>39</v>
      </c>
      <c r="W4831" t="s">
        <v>40</v>
      </c>
      <c r="X4831" t="s">
        <v>70</v>
      </c>
      <c r="Y4831" t="s">
        <v>39</v>
      </c>
      <c r="Z4831" t="s">
        <v>204</v>
      </c>
      <c r="AA4831" t="s">
        <v>135</v>
      </c>
      <c r="AB4831" t="s">
        <v>477</v>
      </c>
      <c r="AC4831" t="s">
        <v>2669</v>
      </c>
      <c r="AD4831" t="s">
        <v>880</v>
      </c>
    </row>
    <row r="4832" spans="1:30" x14ac:dyDescent="0.3">
      <c r="A4832" t="s">
        <v>19892</v>
      </c>
      <c r="B4832" t="s">
        <v>19893</v>
      </c>
      <c r="C4832" s="1" t="str">
        <f t="shared" si="798"/>
        <v>21:0512</v>
      </c>
      <c r="D4832" s="1" t="str">
        <f t="shared" si="805"/>
        <v>21:0085</v>
      </c>
      <c r="E4832" t="s">
        <v>19894</v>
      </c>
      <c r="F4832" t="s">
        <v>19895</v>
      </c>
      <c r="H4832">
        <v>56.3233867</v>
      </c>
      <c r="I4832">
        <v>-100.1371915</v>
      </c>
      <c r="J4832" s="1" t="str">
        <f t="shared" si="806"/>
        <v>NGR lake sediment grab sample</v>
      </c>
      <c r="K4832" s="1" t="str">
        <f t="shared" si="807"/>
        <v>&lt;177 micron (NGR)</v>
      </c>
      <c r="L4832">
        <v>44</v>
      </c>
      <c r="M4832" t="s">
        <v>201</v>
      </c>
      <c r="N4832">
        <v>875</v>
      </c>
      <c r="O4832" t="s">
        <v>733</v>
      </c>
      <c r="P4832" t="s">
        <v>78</v>
      </c>
      <c r="Q4832" t="s">
        <v>131</v>
      </c>
      <c r="R4832" t="s">
        <v>477</v>
      </c>
      <c r="S4832" t="s">
        <v>119</v>
      </c>
      <c r="T4832" t="s">
        <v>40</v>
      </c>
      <c r="U4832" t="s">
        <v>7597</v>
      </c>
      <c r="V4832" t="s">
        <v>85</v>
      </c>
      <c r="W4832" t="s">
        <v>40</v>
      </c>
      <c r="X4832" t="s">
        <v>740</v>
      </c>
      <c r="Y4832" t="s">
        <v>95</v>
      </c>
      <c r="Z4832" t="s">
        <v>135</v>
      </c>
      <c r="AA4832" t="s">
        <v>214</v>
      </c>
      <c r="AB4832" t="s">
        <v>1733</v>
      </c>
      <c r="AC4832" t="s">
        <v>771</v>
      </c>
      <c r="AD4832" t="s">
        <v>2391</v>
      </c>
    </row>
    <row r="4833" spans="1:30" x14ac:dyDescent="0.3">
      <c r="A4833" t="s">
        <v>19896</v>
      </c>
      <c r="B4833" t="s">
        <v>19897</v>
      </c>
      <c r="C4833" s="1" t="str">
        <f t="shared" si="798"/>
        <v>21:0512</v>
      </c>
      <c r="D4833" s="1" t="str">
        <f t="shared" si="805"/>
        <v>21:0085</v>
      </c>
      <c r="E4833" t="s">
        <v>19898</v>
      </c>
      <c r="F4833" t="s">
        <v>19899</v>
      </c>
      <c r="H4833">
        <v>56.332874400000001</v>
      </c>
      <c r="I4833">
        <v>-100.16047330000001</v>
      </c>
      <c r="J4833" s="1" t="str">
        <f t="shared" si="806"/>
        <v>NGR lake sediment grab sample</v>
      </c>
      <c r="K4833" s="1" t="str">
        <f t="shared" si="807"/>
        <v>&lt;177 micron (NGR)</v>
      </c>
      <c r="L4833">
        <v>44</v>
      </c>
      <c r="M4833" t="s">
        <v>210</v>
      </c>
      <c r="N4833">
        <v>876</v>
      </c>
      <c r="O4833" t="s">
        <v>2781</v>
      </c>
      <c r="P4833" t="s">
        <v>247</v>
      </c>
      <c r="Q4833" t="s">
        <v>131</v>
      </c>
      <c r="R4833" t="s">
        <v>35</v>
      </c>
      <c r="S4833" t="s">
        <v>202</v>
      </c>
      <c r="T4833" t="s">
        <v>40</v>
      </c>
      <c r="U4833" t="s">
        <v>605</v>
      </c>
      <c r="V4833" t="s">
        <v>689</v>
      </c>
      <c r="W4833" t="s">
        <v>194</v>
      </c>
      <c r="X4833" t="s">
        <v>39</v>
      </c>
      <c r="Y4833" t="s">
        <v>95</v>
      </c>
      <c r="Z4833" t="s">
        <v>135</v>
      </c>
      <c r="AA4833" t="s">
        <v>135</v>
      </c>
      <c r="AB4833" t="s">
        <v>2787</v>
      </c>
      <c r="AC4833" t="s">
        <v>771</v>
      </c>
      <c r="AD4833" t="s">
        <v>2797</v>
      </c>
    </row>
    <row r="4834" spans="1:30" x14ac:dyDescent="0.3">
      <c r="A4834" t="s">
        <v>19900</v>
      </c>
      <c r="B4834" t="s">
        <v>19901</v>
      </c>
      <c r="C4834" s="1" t="str">
        <f t="shared" si="798"/>
        <v>21:0512</v>
      </c>
      <c r="D4834" s="1" t="str">
        <f t="shared" si="805"/>
        <v>21:0085</v>
      </c>
      <c r="E4834" t="s">
        <v>19902</v>
      </c>
      <c r="F4834" t="s">
        <v>19903</v>
      </c>
      <c r="H4834">
        <v>56.345073499999998</v>
      </c>
      <c r="I4834">
        <v>-100.08352170000001</v>
      </c>
      <c r="J4834" s="1" t="str">
        <f t="shared" si="806"/>
        <v>NGR lake sediment grab sample</v>
      </c>
      <c r="K4834" s="1" t="str">
        <f t="shared" si="807"/>
        <v>&lt;177 micron (NGR)</v>
      </c>
      <c r="L4834">
        <v>44</v>
      </c>
      <c r="M4834" t="s">
        <v>221</v>
      </c>
      <c r="N4834">
        <v>877</v>
      </c>
      <c r="O4834" t="s">
        <v>214</v>
      </c>
      <c r="P4834" t="s">
        <v>169</v>
      </c>
      <c r="Q4834" t="s">
        <v>37</v>
      </c>
      <c r="R4834" t="s">
        <v>256</v>
      </c>
      <c r="S4834" t="s">
        <v>68</v>
      </c>
      <c r="T4834" t="s">
        <v>40</v>
      </c>
      <c r="U4834" t="s">
        <v>3111</v>
      </c>
      <c r="V4834" t="s">
        <v>70</v>
      </c>
      <c r="W4834" t="s">
        <v>40</v>
      </c>
      <c r="X4834" t="s">
        <v>70</v>
      </c>
      <c r="Y4834" t="s">
        <v>37</v>
      </c>
      <c r="Z4834" t="s">
        <v>134</v>
      </c>
      <c r="AA4834" t="s">
        <v>135</v>
      </c>
      <c r="AB4834" t="s">
        <v>1290</v>
      </c>
      <c r="AC4834" t="s">
        <v>11417</v>
      </c>
      <c r="AD4834" t="s">
        <v>878</v>
      </c>
    </row>
    <row r="4835" spans="1:30" x14ac:dyDescent="0.3">
      <c r="A4835" t="s">
        <v>19904</v>
      </c>
      <c r="B4835" t="s">
        <v>19905</v>
      </c>
      <c r="C4835" s="1" t="str">
        <f t="shared" si="798"/>
        <v>21:0512</v>
      </c>
      <c r="D4835" s="1" t="str">
        <f t="shared" si="805"/>
        <v>21:0085</v>
      </c>
      <c r="E4835" t="s">
        <v>19906</v>
      </c>
      <c r="F4835" t="s">
        <v>19907</v>
      </c>
      <c r="H4835">
        <v>56.305685099999998</v>
      </c>
      <c r="I4835">
        <v>-100.1004776</v>
      </c>
      <c r="J4835" s="1" t="str">
        <f t="shared" si="806"/>
        <v>NGR lake sediment grab sample</v>
      </c>
      <c r="K4835" s="1" t="str">
        <f t="shared" si="807"/>
        <v>&lt;177 micron (NGR)</v>
      </c>
      <c r="L4835">
        <v>44</v>
      </c>
      <c r="M4835" t="s">
        <v>230</v>
      </c>
      <c r="N4835">
        <v>878</v>
      </c>
      <c r="O4835" t="s">
        <v>83</v>
      </c>
      <c r="P4835" t="s">
        <v>510</v>
      </c>
      <c r="Q4835" t="s">
        <v>38</v>
      </c>
      <c r="R4835" t="s">
        <v>276</v>
      </c>
      <c r="S4835" t="s">
        <v>92</v>
      </c>
      <c r="T4835" t="s">
        <v>40</v>
      </c>
      <c r="U4835" t="s">
        <v>3965</v>
      </c>
      <c r="V4835" t="s">
        <v>97</v>
      </c>
      <c r="W4835" t="s">
        <v>194</v>
      </c>
      <c r="X4835" t="s">
        <v>740</v>
      </c>
      <c r="Y4835" t="s">
        <v>68</v>
      </c>
      <c r="Z4835" t="s">
        <v>135</v>
      </c>
      <c r="AA4835" t="s">
        <v>58</v>
      </c>
      <c r="AB4835" t="s">
        <v>975</v>
      </c>
      <c r="AC4835" t="s">
        <v>6482</v>
      </c>
      <c r="AD4835" t="s">
        <v>308</v>
      </c>
    </row>
    <row r="4836" spans="1:30" x14ac:dyDescent="0.3">
      <c r="A4836" t="s">
        <v>19908</v>
      </c>
      <c r="B4836" t="s">
        <v>19909</v>
      </c>
      <c r="C4836" s="1" t="str">
        <f t="shared" si="798"/>
        <v>21:0512</v>
      </c>
      <c r="D4836" s="1" t="str">
        <f t="shared" si="805"/>
        <v>21:0085</v>
      </c>
      <c r="E4836" t="s">
        <v>19910</v>
      </c>
      <c r="F4836" t="s">
        <v>19911</v>
      </c>
      <c r="H4836">
        <v>56.277978500000003</v>
      </c>
      <c r="I4836">
        <v>-100.0999735</v>
      </c>
      <c r="J4836" s="1" t="str">
        <f t="shared" si="806"/>
        <v>NGR lake sediment grab sample</v>
      </c>
      <c r="K4836" s="1" t="str">
        <f t="shared" si="807"/>
        <v>&lt;177 micron (NGR)</v>
      </c>
      <c r="L4836">
        <v>44</v>
      </c>
      <c r="M4836" t="s">
        <v>238</v>
      </c>
      <c r="N4836">
        <v>879</v>
      </c>
      <c r="O4836" t="s">
        <v>45</v>
      </c>
      <c r="P4836" t="s">
        <v>276</v>
      </c>
      <c r="Q4836" t="s">
        <v>153</v>
      </c>
      <c r="R4836" t="s">
        <v>104</v>
      </c>
      <c r="S4836" t="s">
        <v>119</v>
      </c>
      <c r="T4836" t="s">
        <v>40</v>
      </c>
      <c r="U4836" t="s">
        <v>934</v>
      </c>
      <c r="V4836" t="s">
        <v>1337</v>
      </c>
      <c r="W4836" t="s">
        <v>194</v>
      </c>
      <c r="X4836" t="s">
        <v>740</v>
      </c>
      <c r="Y4836" t="s">
        <v>55</v>
      </c>
      <c r="Z4836" t="s">
        <v>214</v>
      </c>
      <c r="AA4836" t="s">
        <v>214</v>
      </c>
      <c r="AB4836" t="s">
        <v>1927</v>
      </c>
      <c r="AC4836" t="s">
        <v>4178</v>
      </c>
      <c r="AD4836" t="s">
        <v>8957</v>
      </c>
    </row>
    <row r="4837" spans="1:30" x14ac:dyDescent="0.3">
      <c r="A4837" t="s">
        <v>19912</v>
      </c>
      <c r="B4837" t="s">
        <v>19913</v>
      </c>
      <c r="C4837" s="1" t="str">
        <f t="shared" si="798"/>
        <v>21:0512</v>
      </c>
      <c r="D4837" s="1" t="str">
        <f t="shared" si="805"/>
        <v>21:0085</v>
      </c>
      <c r="E4837" t="s">
        <v>19914</v>
      </c>
      <c r="F4837" t="s">
        <v>19915</v>
      </c>
      <c r="H4837">
        <v>56.2636909</v>
      </c>
      <c r="I4837">
        <v>-100.0857924</v>
      </c>
      <c r="J4837" s="1" t="str">
        <f t="shared" si="806"/>
        <v>NGR lake sediment grab sample</v>
      </c>
      <c r="K4837" s="1" t="str">
        <f t="shared" si="807"/>
        <v>&lt;177 micron (NGR)</v>
      </c>
      <c r="L4837">
        <v>44</v>
      </c>
      <c r="M4837" t="s">
        <v>246</v>
      </c>
      <c r="N4837">
        <v>880</v>
      </c>
      <c r="O4837" t="s">
        <v>299</v>
      </c>
      <c r="P4837" t="s">
        <v>164</v>
      </c>
      <c r="Q4837" t="s">
        <v>153</v>
      </c>
      <c r="R4837" t="s">
        <v>134</v>
      </c>
      <c r="S4837" t="s">
        <v>202</v>
      </c>
      <c r="T4837" t="s">
        <v>40</v>
      </c>
      <c r="U4837" t="s">
        <v>7015</v>
      </c>
      <c r="V4837" t="s">
        <v>740</v>
      </c>
      <c r="W4837" t="s">
        <v>40</v>
      </c>
      <c r="X4837" t="s">
        <v>39</v>
      </c>
      <c r="Y4837" t="s">
        <v>39</v>
      </c>
      <c r="Z4837" t="s">
        <v>337</v>
      </c>
      <c r="AA4837" t="s">
        <v>214</v>
      </c>
      <c r="AB4837" t="s">
        <v>4338</v>
      </c>
      <c r="AC4837" t="s">
        <v>4903</v>
      </c>
      <c r="AD4837" t="s">
        <v>15375</v>
      </c>
    </row>
    <row r="4838" spans="1:30" x14ac:dyDescent="0.3">
      <c r="A4838" t="s">
        <v>19916</v>
      </c>
      <c r="B4838" t="s">
        <v>19917</v>
      </c>
      <c r="C4838" s="1" t="str">
        <f t="shared" si="798"/>
        <v>21:0512</v>
      </c>
      <c r="D4838" s="1" t="str">
        <f t="shared" si="805"/>
        <v>21:0085</v>
      </c>
      <c r="E4838" t="s">
        <v>19918</v>
      </c>
      <c r="F4838" t="s">
        <v>19919</v>
      </c>
      <c r="H4838">
        <v>56.386816600000003</v>
      </c>
      <c r="I4838">
        <v>-100.0753119</v>
      </c>
      <c r="J4838" s="1" t="str">
        <f t="shared" si="806"/>
        <v>NGR lake sediment grab sample</v>
      </c>
      <c r="K4838" s="1" t="str">
        <f t="shared" si="807"/>
        <v>&lt;177 micron (NGR)</v>
      </c>
      <c r="L4838">
        <v>45</v>
      </c>
      <c r="M4838" t="s">
        <v>34</v>
      </c>
      <c r="N4838">
        <v>881</v>
      </c>
      <c r="O4838" t="s">
        <v>299</v>
      </c>
      <c r="P4838" t="s">
        <v>104</v>
      </c>
      <c r="Q4838" t="s">
        <v>153</v>
      </c>
      <c r="R4838" t="s">
        <v>265</v>
      </c>
      <c r="S4838" t="s">
        <v>176</v>
      </c>
      <c r="T4838" t="s">
        <v>40</v>
      </c>
      <c r="U4838" t="s">
        <v>19920</v>
      </c>
      <c r="V4838" t="s">
        <v>598</v>
      </c>
      <c r="W4838" t="s">
        <v>40</v>
      </c>
      <c r="X4838" t="s">
        <v>39</v>
      </c>
      <c r="Y4838" t="s">
        <v>55</v>
      </c>
      <c r="Z4838" t="s">
        <v>337</v>
      </c>
      <c r="AA4838" t="s">
        <v>214</v>
      </c>
      <c r="AB4838" t="s">
        <v>450</v>
      </c>
      <c r="AC4838" t="s">
        <v>378</v>
      </c>
      <c r="AD4838" t="s">
        <v>10423</v>
      </c>
    </row>
    <row r="4839" spans="1:30" x14ac:dyDescent="0.3">
      <c r="A4839" t="s">
        <v>19921</v>
      </c>
      <c r="B4839" t="s">
        <v>19922</v>
      </c>
      <c r="C4839" s="1" t="str">
        <f t="shared" si="798"/>
        <v>21:0512</v>
      </c>
      <c r="D4839" s="1" t="str">
        <f t="shared" si="805"/>
        <v>21:0085</v>
      </c>
      <c r="E4839" t="s">
        <v>19923</v>
      </c>
      <c r="F4839" t="s">
        <v>19924</v>
      </c>
      <c r="H4839">
        <v>56.274530800000001</v>
      </c>
      <c r="I4839">
        <v>-100.0154776</v>
      </c>
      <c r="J4839" s="1" t="str">
        <f t="shared" si="806"/>
        <v>NGR lake sediment grab sample</v>
      </c>
      <c r="K4839" s="1" t="str">
        <f t="shared" si="807"/>
        <v>&lt;177 micron (NGR)</v>
      </c>
      <c r="L4839">
        <v>45</v>
      </c>
      <c r="M4839" t="s">
        <v>76</v>
      </c>
      <c r="N4839">
        <v>882</v>
      </c>
      <c r="O4839" t="s">
        <v>82</v>
      </c>
      <c r="P4839" t="s">
        <v>134</v>
      </c>
      <c r="Q4839" t="s">
        <v>131</v>
      </c>
      <c r="R4839" t="s">
        <v>104</v>
      </c>
      <c r="S4839" t="s">
        <v>119</v>
      </c>
      <c r="T4839" t="s">
        <v>40</v>
      </c>
      <c r="U4839" t="s">
        <v>18143</v>
      </c>
      <c r="V4839" t="s">
        <v>2108</v>
      </c>
      <c r="W4839" t="s">
        <v>40</v>
      </c>
      <c r="X4839" t="s">
        <v>39</v>
      </c>
      <c r="Y4839" t="s">
        <v>39</v>
      </c>
      <c r="Z4839" t="s">
        <v>135</v>
      </c>
      <c r="AA4839" t="s">
        <v>58</v>
      </c>
      <c r="AB4839" t="s">
        <v>2086</v>
      </c>
      <c r="AC4839" t="s">
        <v>1578</v>
      </c>
      <c r="AD4839" t="s">
        <v>4557</v>
      </c>
    </row>
    <row r="4840" spans="1:30" x14ac:dyDescent="0.3">
      <c r="A4840" t="s">
        <v>19925</v>
      </c>
      <c r="B4840" t="s">
        <v>19926</v>
      </c>
      <c r="C4840" s="1" t="str">
        <f t="shared" si="798"/>
        <v>21:0512</v>
      </c>
      <c r="D4840" s="1" t="str">
        <f t="shared" si="805"/>
        <v>21:0085</v>
      </c>
      <c r="E4840" t="s">
        <v>19927</v>
      </c>
      <c r="F4840" t="s">
        <v>19928</v>
      </c>
      <c r="H4840">
        <v>56.319903400000001</v>
      </c>
      <c r="I4840">
        <v>-100.02363219999999</v>
      </c>
      <c r="J4840" s="1" t="str">
        <f t="shared" si="806"/>
        <v>NGR lake sediment grab sample</v>
      </c>
      <c r="K4840" s="1" t="str">
        <f t="shared" si="807"/>
        <v>&lt;177 micron (NGR)</v>
      </c>
      <c r="L4840">
        <v>45</v>
      </c>
      <c r="M4840" t="s">
        <v>91</v>
      </c>
      <c r="N4840">
        <v>883</v>
      </c>
      <c r="O4840" t="s">
        <v>391</v>
      </c>
      <c r="P4840" t="s">
        <v>232</v>
      </c>
      <c r="Q4840" t="s">
        <v>68</v>
      </c>
      <c r="R4840" t="s">
        <v>232</v>
      </c>
      <c r="S4840" t="s">
        <v>153</v>
      </c>
      <c r="T4840" t="s">
        <v>40</v>
      </c>
      <c r="U4840" t="s">
        <v>630</v>
      </c>
      <c r="V4840" t="s">
        <v>974</v>
      </c>
      <c r="W4840" t="s">
        <v>194</v>
      </c>
      <c r="X4840" t="s">
        <v>70</v>
      </c>
      <c r="Y4840" t="s">
        <v>55</v>
      </c>
      <c r="Z4840" t="s">
        <v>35</v>
      </c>
      <c r="AA4840" t="s">
        <v>214</v>
      </c>
      <c r="AB4840" t="s">
        <v>512</v>
      </c>
      <c r="AC4840" t="s">
        <v>5465</v>
      </c>
      <c r="AD4840" t="s">
        <v>1612</v>
      </c>
    </row>
    <row r="4841" spans="1:30" x14ac:dyDescent="0.3">
      <c r="A4841" t="s">
        <v>19929</v>
      </c>
      <c r="B4841" t="s">
        <v>19930</v>
      </c>
      <c r="C4841" s="1" t="str">
        <f t="shared" si="798"/>
        <v>21:0512</v>
      </c>
      <c r="D4841" s="1" t="str">
        <f t="shared" si="805"/>
        <v>21:0085</v>
      </c>
      <c r="E4841" t="s">
        <v>19931</v>
      </c>
      <c r="F4841" t="s">
        <v>19932</v>
      </c>
      <c r="H4841">
        <v>56.354683299999998</v>
      </c>
      <c r="I4841">
        <v>-100.02377</v>
      </c>
      <c r="J4841" s="1" t="str">
        <f t="shared" si="806"/>
        <v>NGR lake sediment grab sample</v>
      </c>
      <c r="K4841" s="1" t="str">
        <f t="shared" si="807"/>
        <v>&lt;177 micron (NGR)</v>
      </c>
      <c r="L4841">
        <v>45</v>
      </c>
      <c r="M4841" t="s">
        <v>102</v>
      </c>
      <c r="N4841">
        <v>884</v>
      </c>
      <c r="O4841" t="s">
        <v>359</v>
      </c>
      <c r="P4841" t="s">
        <v>79</v>
      </c>
      <c r="Q4841" t="s">
        <v>37</v>
      </c>
      <c r="R4841" t="s">
        <v>193</v>
      </c>
      <c r="S4841" t="s">
        <v>37</v>
      </c>
      <c r="T4841" t="s">
        <v>40</v>
      </c>
      <c r="U4841" t="s">
        <v>45</v>
      </c>
      <c r="V4841" t="s">
        <v>390</v>
      </c>
      <c r="W4841" t="s">
        <v>649</v>
      </c>
      <c r="X4841" t="s">
        <v>179</v>
      </c>
      <c r="Y4841" t="s">
        <v>95</v>
      </c>
      <c r="Z4841" t="s">
        <v>153</v>
      </c>
      <c r="AA4841" t="s">
        <v>135</v>
      </c>
      <c r="AB4841" t="s">
        <v>15645</v>
      </c>
      <c r="AC4841" t="s">
        <v>42</v>
      </c>
      <c r="AD4841" t="s">
        <v>241</v>
      </c>
    </row>
    <row r="4842" spans="1:30" x14ac:dyDescent="0.3">
      <c r="A4842" t="s">
        <v>19933</v>
      </c>
      <c r="B4842" t="s">
        <v>19934</v>
      </c>
      <c r="C4842" s="1" t="str">
        <f t="shared" si="798"/>
        <v>21:0512</v>
      </c>
      <c r="D4842" s="1" t="str">
        <f t="shared" si="805"/>
        <v>21:0085</v>
      </c>
      <c r="E4842" t="s">
        <v>19935</v>
      </c>
      <c r="F4842" t="s">
        <v>19936</v>
      </c>
      <c r="H4842">
        <v>56.368519900000003</v>
      </c>
      <c r="I4842">
        <v>-100.0050861</v>
      </c>
      <c r="J4842" s="1" t="str">
        <f t="shared" si="806"/>
        <v>NGR lake sediment grab sample</v>
      </c>
      <c r="K4842" s="1" t="str">
        <f t="shared" si="807"/>
        <v>&lt;177 micron (NGR)</v>
      </c>
      <c r="L4842">
        <v>45</v>
      </c>
      <c r="M4842" t="s">
        <v>113</v>
      </c>
      <c r="N4842">
        <v>885</v>
      </c>
      <c r="O4842" t="s">
        <v>613</v>
      </c>
      <c r="P4842" t="s">
        <v>232</v>
      </c>
      <c r="Q4842" t="s">
        <v>131</v>
      </c>
      <c r="R4842" t="s">
        <v>265</v>
      </c>
      <c r="S4842" t="s">
        <v>202</v>
      </c>
      <c r="T4842" t="s">
        <v>40</v>
      </c>
      <c r="U4842" t="s">
        <v>443</v>
      </c>
      <c r="V4842" t="s">
        <v>2722</v>
      </c>
      <c r="W4842" t="s">
        <v>40</v>
      </c>
      <c r="X4842" t="s">
        <v>70</v>
      </c>
      <c r="Y4842" t="s">
        <v>39</v>
      </c>
      <c r="Z4842" t="s">
        <v>135</v>
      </c>
      <c r="AA4842" t="s">
        <v>135</v>
      </c>
      <c r="AB4842" t="s">
        <v>695</v>
      </c>
      <c r="AC4842" t="s">
        <v>3016</v>
      </c>
      <c r="AD4842" t="s">
        <v>2331</v>
      </c>
    </row>
    <row r="4843" spans="1:30" x14ac:dyDescent="0.3">
      <c r="A4843" t="s">
        <v>19937</v>
      </c>
      <c r="B4843" t="s">
        <v>19938</v>
      </c>
      <c r="C4843" s="1" t="str">
        <f t="shared" si="798"/>
        <v>21:0512</v>
      </c>
      <c r="D4843" s="1" t="str">
        <f t="shared" si="805"/>
        <v>21:0085</v>
      </c>
      <c r="E4843" t="s">
        <v>19918</v>
      </c>
      <c r="F4843" t="s">
        <v>19939</v>
      </c>
      <c r="H4843">
        <v>56.386816600000003</v>
      </c>
      <c r="I4843">
        <v>-100.0753119</v>
      </c>
      <c r="J4843" s="1" t="str">
        <f t="shared" si="806"/>
        <v>NGR lake sediment grab sample</v>
      </c>
      <c r="K4843" s="1" t="str">
        <f t="shared" si="807"/>
        <v>&lt;177 micron (NGR)</v>
      </c>
      <c r="L4843">
        <v>45</v>
      </c>
      <c r="M4843" t="s">
        <v>65</v>
      </c>
      <c r="N4843">
        <v>886</v>
      </c>
      <c r="O4843" t="s">
        <v>45</v>
      </c>
      <c r="P4843" t="s">
        <v>104</v>
      </c>
      <c r="Q4843" t="s">
        <v>92</v>
      </c>
      <c r="R4843" t="s">
        <v>265</v>
      </c>
      <c r="S4843" t="s">
        <v>176</v>
      </c>
      <c r="T4843" t="s">
        <v>40</v>
      </c>
      <c r="U4843" t="s">
        <v>18143</v>
      </c>
      <c r="V4843" t="s">
        <v>1169</v>
      </c>
      <c r="W4843" t="s">
        <v>40</v>
      </c>
      <c r="X4843" t="s">
        <v>39</v>
      </c>
      <c r="Y4843" t="s">
        <v>39</v>
      </c>
      <c r="Z4843" t="s">
        <v>337</v>
      </c>
      <c r="AA4843" t="s">
        <v>135</v>
      </c>
      <c r="AB4843" t="s">
        <v>6775</v>
      </c>
      <c r="AC4843" t="s">
        <v>378</v>
      </c>
      <c r="AD4843" t="s">
        <v>2646</v>
      </c>
    </row>
    <row r="4844" spans="1:30" x14ac:dyDescent="0.3">
      <c r="A4844" t="s">
        <v>19940</v>
      </c>
      <c r="B4844" t="s">
        <v>19941</v>
      </c>
      <c r="C4844" s="1" t="str">
        <f t="shared" si="798"/>
        <v>21:0512</v>
      </c>
      <c r="D4844" s="1" t="str">
        <f t="shared" si="805"/>
        <v>21:0085</v>
      </c>
      <c r="E4844" t="s">
        <v>19918</v>
      </c>
      <c r="F4844" t="s">
        <v>19942</v>
      </c>
      <c r="H4844">
        <v>56.386816600000003</v>
      </c>
      <c r="I4844">
        <v>-100.0753119</v>
      </c>
      <c r="J4844" s="1" t="str">
        <f t="shared" si="806"/>
        <v>NGR lake sediment grab sample</v>
      </c>
      <c r="K4844" s="1" t="str">
        <f t="shared" si="807"/>
        <v>&lt;177 micron (NGR)</v>
      </c>
      <c r="L4844">
        <v>45</v>
      </c>
      <c r="M4844" t="s">
        <v>52</v>
      </c>
      <c r="N4844">
        <v>887</v>
      </c>
      <c r="O4844" t="s">
        <v>1665</v>
      </c>
      <c r="P4844" t="s">
        <v>247</v>
      </c>
      <c r="Q4844" t="s">
        <v>153</v>
      </c>
      <c r="R4844" t="s">
        <v>571</v>
      </c>
      <c r="S4844" t="s">
        <v>176</v>
      </c>
      <c r="T4844" t="s">
        <v>40</v>
      </c>
      <c r="U4844" t="s">
        <v>1452</v>
      </c>
      <c r="V4844" t="s">
        <v>461</v>
      </c>
      <c r="W4844" t="s">
        <v>40</v>
      </c>
      <c r="X4844" t="s">
        <v>39</v>
      </c>
      <c r="Y4844" t="s">
        <v>39</v>
      </c>
      <c r="Z4844" t="s">
        <v>214</v>
      </c>
      <c r="AA4844" t="s">
        <v>58</v>
      </c>
      <c r="AB4844" t="s">
        <v>215</v>
      </c>
      <c r="AC4844" t="s">
        <v>2662</v>
      </c>
      <c r="AD4844" t="s">
        <v>13114</v>
      </c>
    </row>
    <row r="4845" spans="1:30" x14ac:dyDescent="0.3">
      <c r="A4845" t="s">
        <v>19943</v>
      </c>
      <c r="B4845" t="s">
        <v>19944</v>
      </c>
      <c r="C4845" s="1" t="str">
        <f t="shared" si="798"/>
        <v>21:0512</v>
      </c>
      <c r="D4845" s="1" t="str">
        <f t="shared" si="805"/>
        <v>21:0085</v>
      </c>
      <c r="E4845" t="s">
        <v>19945</v>
      </c>
      <c r="F4845" t="s">
        <v>19946</v>
      </c>
      <c r="H4845">
        <v>56.456766600000002</v>
      </c>
      <c r="I4845">
        <v>-100.1477277</v>
      </c>
      <c r="J4845" s="1" t="str">
        <f t="shared" si="806"/>
        <v>NGR lake sediment grab sample</v>
      </c>
      <c r="K4845" s="1" t="str">
        <f t="shared" si="807"/>
        <v>&lt;177 micron (NGR)</v>
      </c>
      <c r="L4845">
        <v>45</v>
      </c>
      <c r="M4845" t="s">
        <v>127</v>
      </c>
      <c r="N4845">
        <v>888</v>
      </c>
      <c r="O4845" t="s">
        <v>5778</v>
      </c>
      <c r="P4845" t="s">
        <v>232</v>
      </c>
      <c r="Q4845" t="s">
        <v>202</v>
      </c>
      <c r="R4845" t="s">
        <v>397</v>
      </c>
      <c r="S4845" t="s">
        <v>130</v>
      </c>
      <c r="T4845" t="s">
        <v>40</v>
      </c>
      <c r="U4845" t="s">
        <v>5070</v>
      </c>
      <c r="V4845" t="s">
        <v>818</v>
      </c>
      <c r="W4845" t="s">
        <v>40</v>
      </c>
      <c r="X4845" t="s">
        <v>55</v>
      </c>
      <c r="Y4845" t="s">
        <v>39</v>
      </c>
      <c r="Z4845" t="s">
        <v>58</v>
      </c>
      <c r="AA4845" t="s">
        <v>214</v>
      </c>
      <c r="AB4845" t="s">
        <v>2513</v>
      </c>
      <c r="AC4845" t="s">
        <v>1069</v>
      </c>
      <c r="AD4845" t="s">
        <v>7742</v>
      </c>
    </row>
    <row r="4846" spans="1:30" x14ac:dyDescent="0.3">
      <c r="A4846" t="s">
        <v>19947</v>
      </c>
      <c r="B4846" t="s">
        <v>19948</v>
      </c>
      <c r="C4846" s="1" t="str">
        <f t="shared" si="798"/>
        <v>21:0512</v>
      </c>
      <c r="D4846" s="1" t="str">
        <f t="shared" si="805"/>
        <v>21:0085</v>
      </c>
      <c r="E4846" t="s">
        <v>19949</v>
      </c>
      <c r="F4846" t="s">
        <v>19950</v>
      </c>
      <c r="H4846">
        <v>56.440135599999998</v>
      </c>
      <c r="I4846">
        <v>-100.21020849999999</v>
      </c>
      <c r="J4846" s="1" t="str">
        <f t="shared" si="806"/>
        <v>NGR lake sediment grab sample</v>
      </c>
      <c r="K4846" s="1" t="str">
        <f t="shared" si="807"/>
        <v>&lt;177 micron (NGR)</v>
      </c>
      <c r="L4846">
        <v>45</v>
      </c>
      <c r="M4846" t="s">
        <v>142</v>
      </c>
      <c r="N4846">
        <v>889</v>
      </c>
      <c r="O4846" t="s">
        <v>2422</v>
      </c>
      <c r="P4846" t="s">
        <v>232</v>
      </c>
      <c r="Q4846" t="s">
        <v>119</v>
      </c>
      <c r="R4846" t="s">
        <v>108</v>
      </c>
      <c r="S4846" t="s">
        <v>185</v>
      </c>
      <c r="T4846" t="s">
        <v>40</v>
      </c>
      <c r="U4846" t="s">
        <v>4557</v>
      </c>
      <c r="V4846" t="s">
        <v>1249</v>
      </c>
      <c r="W4846" t="s">
        <v>40</v>
      </c>
      <c r="X4846" t="s">
        <v>70</v>
      </c>
      <c r="Y4846" t="s">
        <v>39</v>
      </c>
      <c r="Z4846" t="s">
        <v>423</v>
      </c>
      <c r="AA4846" t="s">
        <v>214</v>
      </c>
      <c r="AB4846" t="s">
        <v>153</v>
      </c>
      <c r="AC4846" t="s">
        <v>1343</v>
      </c>
      <c r="AD4846" t="s">
        <v>11617</v>
      </c>
    </row>
    <row r="4847" spans="1:30" x14ac:dyDescent="0.3">
      <c r="A4847" t="s">
        <v>19951</v>
      </c>
      <c r="B4847" t="s">
        <v>19952</v>
      </c>
      <c r="C4847" s="1" t="str">
        <f t="shared" si="798"/>
        <v>21:0512</v>
      </c>
      <c r="D4847" s="1" t="str">
        <f t="shared" si="805"/>
        <v>21:0085</v>
      </c>
      <c r="E4847" t="s">
        <v>19953</v>
      </c>
      <c r="F4847" t="s">
        <v>19954</v>
      </c>
      <c r="H4847">
        <v>56.439146299999997</v>
      </c>
      <c r="I4847">
        <v>-100.2651453</v>
      </c>
      <c r="J4847" s="1" t="str">
        <f t="shared" si="806"/>
        <v>NGR lake sediment grab sample</v>
      </c>
      <c r="K4847" s="1" t="str">
        <f t="shared" si="807"/>
        <v>&lt;177 micron (NGR)</v>
      </c>
      <c r="L4847">
        <v>45</v>
      </c>
      <c r="M4847" t="s">
        <v>150</v>
      </c>
      <c r="N4847">
        <v>890</v>
      </c>
      <c r="O4847" t="s">
        <v>196</v>
      </c>
      <c r="P4847" t="s">
        <v>134</v>
      </c>
      <c r="Q4847" t="s">
        <v>176</v>
      </c>
      <c r="R4847" t="s">
        <v>397</v>
      </c>
      <c r="S4847" t="s">
        <v>54</v>
      </c>
      <c r="T4847" t="s">
        <v>40</v>
      </c>
      <c r="U4847" t="s">
        <v>137</v>
      </c>
      <c r="V4847" t="s">
        <v>818</v>
      </c>
      <c r="W4847" t="s">
        <v>40</v>
      </c>
      <c r="X4847" t="s">
        <v>70</v>
      </c>
      <c r="Y4847" t="s">
        <v>95</v>
      </c>
      <c r="Z4847" t="s">
        <v>58</v>
      </c>
      <c r="AA4847" t="s">
        <v>135</v>
      </c>
      <c r="AB4847" t="s">
        <v>202</v>
      </c>
      <c r="AC4847" t="s">
        <v>1736</v>
      </c>
      <c r="AD4847" t="s">
        <v>4123</v>
      </c>
    </row>
    <row r="4848" spans="1:30" x14ac:dyDescent="0.3">
      <c r="A4848" t="s">
        <v>19955</v>
      </c>
      <c r="B4848" t="s">
        <v>19956</v>
      </c>
      <c r="C4848" s="1" t="str">
        <f t="shared" si="798"/>
        <v>21:0512</v>
      </c>
      <c r="D4848" s="1" t="str">
        <f t="shared" si="805"/>
        <v>21:0085</v>
      </c>
      <c r="E4848" t="s">
        <v>19957</v>
      </c>
      <c r="F4848" t="s">
        <v>19958</v>
      </c>
      <c r="H4848">
        <v>56.4108011</v>
      </c>
      <c r="I4848">
        <v>-100.2712227</v>
      </c>
      <c r="J4848" s="1" t="str">
        <f t="shared" si="806"/>
        <v>NGR lake sediment grab sample</v>
      </c>
      <c r="K4848" s="1" t="str">
        <f t="shared" si="807"/>
        <v>&lt;177 micron (NGR)</v>
      </c>
      <c r="L4848">
        <v>45</v>
      </c>
      <c r="M4848" t="s">
        <v>175</v>
      </c>
      <c r="N4848">
        <v>891</v>
      </c>
      <c r="O4848" t="s">
        <v>941</v>
      </c>
      <c r="P4848" t="s">
        <v>192</v>
      </c>
      <c r="Q4848" t="s">
        <v>36</v>
      </c>
      <c r="R4848" t="s">
        <v>397</v>
      </c>
      <c r="S4848" t="s">
        <v>571</v>
      </c>
      <c r="T4848" t="s">
        <v>40</v>
      </c>
      <c r="U4848" t="s">
        <v>19959</v>
      </c>
      <c r="V4848" t="s">
        <v>301</v>
      </c>
      <c r="W4848" t="s">
        <v>40</v>
      </c>
      <c r="X4848" t="s">
        <v>13204</v>
      </c>
      <c r="Y4848" t="s">
        <v>55</v>
      </c>
      <c r="Z4848" t="s">
        <v>58</v>
      </c>
      <c r="AA4848" t="s">
        <v>204</v>
      </c>
      <c r="AB4848" t="s">
        <v>3016</v>
      </c>
      <c r="AC4848" t="s">
        <v>1578</v>
      </c>
      <c r="AD4848" t="s">
        <v>15538</v>
      </c>
    </row>
    <row r="4849" spans="1:30" x14ac:dyDescent="0.3">
      <c r="A4849" t="s">
        <v>19960</v>
      </c>
      <c r="B4849" t="s">
        <v>19961</v>
      </c>
      <c r="C4849" s="1" t="str">
        <f t="shared" si="798"/>
        <v>21:0512</v>
      </c>
      <c r="D4849" s="1" t="str">
        <f t="shared" si="805"/>
        <v>21:0085</v>
      </c>
      <c r="E4849" t="s">
        <v>19962</v>
      </c>
      <c r="F4849" t="s">
        <v>19963</v>
      </c>
      <c r="H4849">
        <v>56.390176099999998</v>
      </c>
      <c r="I4849">
        <v>-100.3325612</v>
      </c>
      <c r="J4849" s="1" t="str">
        <f t="shared" si="806"/>
        <v>NGR lake sediment grab sample</v>
      </c>
      <c r="K4849" s="1" t="str">
        <f t="shared" si="807"/>
        <v>&lt;177 micron (NGR)</v>
      </c>
      <c r="L4849">
        <v>45</v>
      </c>
      <c r="M4849" t="s">
        <v>184</v>
      </c>
      <c r="N4849">
        <v>892</v>
      </c>
      <c r="O4849" t="s">
        <v>291</v>
      </c>
      <c r="P4849" t="s">
        <v>134</v>
      </c>
      <c r="Q4849" t="s">
        <v>119</v>
      </c>
      <c r="R4849" t="s">
        <v>873</v>
      </c>
      <c r="S4849" t="s">
        <v>265</v>
      </c>
      <c r="T4849" t="s">
        <v>40</v>
      </c>
      <c r="U4849" t="s">
        <v>19964</v>
      </c>
      <c r="V4849" t="s">
        <v>4903</v>
      </c>
      <c r="W4849" t="s">
        <v>194</v>
      </c>
      <c r="X4849" t="s">
        <v>256</v>
      </c>
      <c r="Y4849" t="s">
        <v>39</v>
      </c>
      <c r="Z4849" t="s">
        <v>211</v>
      </c>
      <c r="AA4849" t="s">
        <v>67</v>
      </c>
      <c r="AB4849" t="s">
        <v>830</v>
      </c>
      <c r="AC4849" t="s">
        <v>583</v>
      </c>
      <c r="AD4849" t="s">
        <v>1577</v>
      </c>
    </row>
    <row r="4850" spans="1:30" x14ac:dyDescent="0.3">
      <c r="A4850" t="s">
        <v>19965</v>
      </c>
      <c r="B4850" t="s">
        <v>19966</v>
      </c>
      <c r="C4850" s="1" t="str">
        <f t="shared" si="798"/>
        <v>21:0512</v>
      </c>
      <c r="D4850" s="1" t="str">
        <f t="shared" si="805"/>
        <v>21:0085</v>
      </c>
      <c r="E4850" t="s">
        <v>19967</v>
      </c>
      <c r="F4850" t="s">
        <v>19968</v>
      </c>
      <c r="H4850">
        <v>56.420752999999998</v>
      </c>
      <c r="I4850">
        <v>-100.2993091</v>
      </c>
      <c r="J4850" s="1" t="str">
        <f t="shared" si="806"/>
        <v>NGR lake sediment grab sample</v>
      </c>
      <c r="K4850" s="1" t="str">
        <f t="shared" si="807"/>
        <v>&lt;177 micron (NGR)</v>
      </c>
      <c r="L4850">
        <v>45</v>
      </c>
      <c r="M4850" t="s">
        <v>191</v>
      </c>
      <c r="N4850">
        <v>893</v>
      </c>
      <c r="O4850" t="s">
        <v>676</v>
      </c>
      <c r="P4850" t="s">
        <v>169</v>
      </c>
      <c r="Q4850" t="s">
        <v>202</v>
      </c>
      <c r="R4850" t="s">
        <v>104</v>
      </c>
      <c r="S4850" t="s">
        <v>185</v>
      </c>
      <c r="T4850" t="s">
        <v>40</v>
      </c>
      <c r="U4850" t="s">
        <v>13114</v>
      </c>
      <c r="V4850" t="s">
        <v>1337</v>
      </c>
      <c r="W4850" t="s">
        <v>40</v>
      </c>
      <c r="X4850" t="s">
        <v>70</v>
      </c>
      <c r="Y4850" t="s">
        <v>95</v>
      </c>
      <c r="Z4850" t="s">
        <v>337</v>
      </c>
      <c r="AA4850" t="s">
        <v>134</v>
      </c>
      <c r="AB4850" t="s">
        <v>485</v>
      </c>
      <c r="AC4850" t="s">
        <v>1181</v>
      </c>
      <c r="AD4850" t="s">
        <v>4123</v>
      </c>
    </row>
    <row r="4851" spans="1:30" x14ac:dyDescent="0.3">
      <c r="A4851" t="s">
        <v>19969</v>
      </c>
      <c r="B4851" t="s">
        <v>19970</v>
      </c>
      <c r="C4851" s="1" t="str">
        <f t="shared" si="798"/>
        <v>21:0512</v>
      </c>
      <c r="D4851" s="1" t="str">
        <f t="shared" si="805"/>
        <v>21:0085</v>
      </c>
      <c r="E4851" t="s">
        <v>19971</v>
      </c>
      <c r="F4851" t="s">
        <v>19972</v>
      </c>
      <c r="H4851">
        <v>56.4478255</v>
      </c>
      <c r="I4851">
        <v>-100.29997299999999</v>
      </c>
      <c r="J4851" s="1" t="str">
        <f t="shared" si="806"/>
        <v>NGR lake sediment grab sample</v>
      </c>
      <c r="K4851" s="1" t="str">
        <f t="shared" si="807"/>
        <v>&lt;177 micron (NGR)</v>
      </c>
      <c r="L4851">
        <v>45</v>
      </c>
      <c r="M4851" t="s">
        <v>201</v>
      </c>
      <c r="N4851">
        <v>894</v>
      </c>
      <c r="O4851" t="s">
        <v>2493</v>
      </c>
      <c r="P4851" t="s">
        <v>232</v>
      </c>
      <c r="Q4851" t="s">
        <v>119</v>
      </c>
      <c r="R4851" t="s">
        <v>204</v>
      </c>
      <c r="S4851" t="s">
        <v>193</v>
      </c>
      <c r="T4851" t="s">
        <v>40</v>
      </c>
      <c r="U4851" t="s">
        <v>8118</v>
      </c>
      <c r="V4851" t="s">
        <v>3537</v>
      </c>
      <c r="W4851" t="s">
        <v>40</v>
      </c>
      <c r="X4851" t="s">
        <v>70</v>
      </c>
      <c r="Y4851" t="s">
        <v>95</v>
      </c>
      <c r="Z4851" t="s">
        <v>214</v>
      </c>
      <c r="AA4851" t="s">
        <v>204</v>
      </c>
      <c r="AB4851" t="s">
        <v>987</v>
      </c>
      <c r="AC4851" t="s">
        <v>2662</v>
      </c>
      <c r="AD4851" t="s">
        <v>9542</v>
      </c>
    </row>
    <row r="4852" spans="1:30" x14ac:dyDescent="0.3">
      <c r="A4852" t="s">
        <v>19973</v>
      </c>
      <c r="B4852" t="s">
        <v>19974</v>
      </c>
      <c r="C4852" s="1" t="str">
        <f t="shared" si="798"/>
        <v>21:0512</v>
      </c>
      <c r="D4852" s="1" t="str">
        <f t="shared" si="805"/>
        <v>21:0085</v>
      </c>
      <c r="E4852" t="s">
        <v>19975</v>
      </c>
      <c r="F4852" t="s">
        <v>19976</v>
      </c>
      <c r="H4852">
        <v>56.444168099999999</v>
      </c>
      <c r="I4852">
        <v>-100.36544929999999</v>
      </c>
      <c r="J4852" s="1" t="str">
        <f t="shared" si="806"/>
        <v>NGR lake sediment grab sample</v>
      </c>
      <c r="K4852" s="1" t="str">
        <f t="shared" si="807"/>
        <v>&lt;177 micron (NGR)</v>
      </c>
      <c r="L4852">
        <v>45</v>
      </c>
      <c r="M4852" t="s">
        <v>210</v>
      </c>
      <c r="N4852">
        <v>895</v>
      </c>
      <c r="O4852" t="s">
        <v>231</v>
      </c>
      <c r="P4852" t="s">
        <v>164</v>
      </c>
      <c r="Q4852" t="s">
        <v>153</v>
      </c>
      <c r="R4852" t="s">
        <v>104</v>
      </c>
      <c r="S4852" t="s">
        <v>79</v>
      </c>
      <c r="T4852" t="s">
        <v>40</v>
      </c>
      <c r="U4852" t="s">
        <v>13414</v>
      </c>
      <c r="V4852" t="s">
        <v>714</v>
      </c>
      <c r="W4852" t="s">
        <v>40</v>
      </c>
      <c r="X4852" t="s">
        <v>55</v>
      </c>
      <c r="Y4852" t="s">
        <v>95</v>
      </c>
      <c r="Z4852" t="s">
        <v>263</v>
      </c>
      <c r="AA4852" t="s">
        <v>135</v>
      </c>
      <c r="AB4852" t="s">
        <v>1579</v>
      </c>
      <c r="AC4852" t="s">
        <v>5421</v>
      </c>
      <c r="AD4852" t="s">
        <v>2797</v>
      </c>
    </row>
    <row r="4853" spans="1:30" hidden="1" x14ac:dyDescent="0.3">
      <c r="A4853" t="s">
        <v>19977</v>
      </c>
      <c r="B4853" t="s">
        <v>19978</v>
      </c>
      <c r="C4853" s="1" t="str">
        <f t="shared" si="798"/>
        <v>21:0512</v>
      </c>
      <c r="D4853" s="1" t="str">
        <f>HYPERLINK("http://geochem.nrcan.gc.ca/cdogs/content/svy/svy_e.htm", "")</f>
        <v/>
      </c>
      <c r="G4853" s="1" t="str">
        <f>HYPERLINK("http://geochem.nrcan.gc.ca/cdogs/content/cr_/cr_00056_e.htm", "56")</f>
        <v>56</v>
      </c>
      <c r="J4853" t="s">
        <v>161</v>
      </c>
      <c r="K4853" t="s">
        <v>162</v>
      </c>
      <c r="L4853">
        <v>45</v>
      </c>
      <c r="M4853" t="s">
        <v>163</v>
      </c>
      <c r="N4853">
        <v>896</v>
      </c>
      <c r="O4853" t="s">
        <v>1108</v>
      </c>
      <c r="P4853" t="s">
        <v>789</v>
      </c>
      <c r="Q4853" t="s">
        <v>165</v>
      </c>
      <c r="R4853" t="s">
        <v>255</v>
      </c>
      <c r="S4853" t="s">
        <v>193</v>
      </c>
      <c r="T4853" t="s">
        <v>649</v>
      </c>
      <c r="U4853" t="s">
        <v>5841</v>
      </c>
      <c r="V4853" t="s">
        <v>2195</v>
      </c>
      <c r="W4853" t="s">
        <v>233</v>
      </c>
      <c r="X4853" t="s">
        <v>8726</v>
      </c>
      <c r="Y4853" t="s">
        <v>68</v>
      </c>
      <c r="Z4853" t="s">
        <v>423</v>
      </c>
      <c r="AA4853" t="s">
        <v>107</v>
      </c>
      <c r="AB4853" t="s">
        <v>2662</v>
      </c>
      <c r="AC4853" t="s">
        <v>831</v>
      </c>
      <c r="AD4853" t="s">
        <v>487</v>
      </c>
    </row>
    <row r="4854" spans="1:30" x14ac:dyDescent="0.3">
      <c r="A4854" t="s">
        <v>19979</v>
      </c>
      <c r="B4854" t="s">
        <v>19980</v>
      </c>
      <c r="C4854" s="1" t="str">
        <f t="shared" ref="C4854:C4917" si="808">HYPERLINK("http://geochem.nrcan.gc.ca/cdogs/content/bdl/bdl210512_e.htm", "21:0512")</f>
        <v>21:0512</v>
      </c>
      <c r="D4854" s="1" t="str">
        <f t="shared" ref="D4854:D4861" si="809">HYPERLINK("http://geochem.nrcan.gc.ca/cdogs/content/svy/svy210085_e.htm", "21:0085")</f>
        <v>21:0085</v>
      </c>
      <c r="E4854" t="s">
        <v>19981</v>
      </c>
      <c r="F4854" t="s">
        <v>19982</v>
      </c>
      <c r="H4854">
        <v>56.422287400000002</v>
      </c>
      <c r="I4854">
        <v>-100.4060241</v>
      </c>
      <c r="J4854" s="1" t="str">
        <f t="shared" ref="J4854:J4861" si="810">HYPERLINK("http://geochem.nrcan.gc.ca/cdogs/content/kwd/kwd020027_e.htm", "NGR lake sediment grab sample")</f>
        <v>NGR lake sediment grab sample</v>
      </c>
      <c r="K4854" s="1" t="str">
        <f t="shared" ref="K4854:K4861" si="811">HYPERLINK("http://geochem.nrcan.gc.ca/cdogs/content/kwd/kwd080006_e.htm", "&lt;177 micron (NGR)")</f>
        <v>&lt;177 micron (NGR)</v>
      </c>
      <c r="L4854">
        <v>45</v>
      </c>
      <c r="M4854" t="s">
        <v>221</v>
      </c>
      <c r="N4854">
        <v>897</v>
      </c>
      <c r="O4854" t="s">
        <v>258</v>
      </c>
      <c r="P4854" t="s">
        <v>256</v>
      </c>
      <c r="Q4854" t="s">
        <v>153</v>
      </c>
      <c r="R4854" t="s">
        <v>104</v>
      </c>
      <c r="S4854" t="s">
        <v>92</v>
      </c>
      <c r="T4854" t="s">
        <v>194</v>
      </c>
      <c r="U4854" t="s">
        <v>1448</v>
      </c>
      <c r="V4854" t="s">
        <v>935</v>
      </c>
      <c r="W4854" t="s">
        <v>40</v>
      </c>
      <c r="X4854" t="s">
        <v>70</v>
      </c>
      <c r="Y4854" t="s">
        <v>95</v>
      </c>
      <c r="Z4854" t="s">
        <v>135</v>
      </c>
      <c r="AA4854" t="s">
        <v>135</v>
      </c>
      <c r="AB4854" t="s">
        <v>936</v>
      </c>
      <c r="AC4854" t="s">
        <v>14328</v>
      </c>
      <c r="AD4854" t="s">
        <v>4123</v>
      </c>
    </row>
    <row r="4855" spans="1:30" x14ac:dyDescent="0.3">
      <c r="A4855" t="s">
        <v>19983</v>
      </c>
      <c r="B4855" t="s">
        <v>19984</v>
      </c>
      <c r="C4855" s="1" t="str">
        <f t="shared" si="808"/>
        <v>21:0512</v>
      </c>
      <c r="D4855" s="1" t="str">
        <f t="shared" si="809"/>
        <v>21:0085</v>
      </c>
      <c r="E4855" t="s">
        <v>19985</v>
      </c>
      <c r="F4855" t="s">
        <v>19986</v>
      </c>
      <c r="H4855">
        <v>56.390060300000002</v>
      </c>
      <c r="I4855">
        <v>-100.40269859999999</v>
      </c>
      <c r="J4855" s="1" t="str">
        <f t="shared" si="810"/>
        <v>NGR lake sediment grab sample</v>
      </c>
      <c r="K4855" s="1" t="str">
        <f t="shared" si="811"/>
        <v>&lt;177 micron (NGR)</v>
      </c>
      <c r="L4855">
        <v>45</v>
      </c>
      <c r="M4855" t="s">
        <v>230</v>
      </c>
      <c r="N4855">
        <v>898</v>
      </c>
      <c r="O4855" t="s">
        <v>471</v>
      </c>
      <c r="P4855" t="s">
        <v>78</v>
      </c>
      <c r="Q4855" t="s">
        <v>202</v>
      </c>
      <c r="R4855" t="s">
        <v>108</v>
      </c>
      <c r="S4855" t="s">
        <v>202</v>
      </c>
      <c r="T4855" t="s">
        <v>40</v>
      </c>
      <c r="U4855" t="s">
        <v>7729</v>
      </c>
      <c r="V4855" t="s">
        <v>1866</v>
      </c>
      <c r="W4855" t="s">
        <v>40</v>
      </c>
      <c r="X4855" t="s">
        <v>70</v>
      </c>
      <c r="Y4855" t="s">
        <v>95</v>
      </c>
      <c r="Z4855" t="s">
        <v>423</v>
      </c>
      <c r="AA4855" t="s">
        <v>135</v>
      </c>
      <c r="AB4855" t="s">
        <v>96</v>
      </c>
      <c r="AC4855" t="s">
        <v>1788</v>
      </c>
      <c r="AD4855" t="s">
        <v>3219</v>
      </c>
    </row>
    <row r="4856" spans="1:30" x14ac:dyDescent="0.3">
      <c r="A4856" t="s">
        <v>19987</v>
      </c>
      <c r="B4856" t="s">
        <v>19988</v>
      </c>
      <c r="C4856" s="1" t="str">
        <f t="shared" si="808"/>
        <v>21:0512</v>
      </c>
      <c r="D4856" s="1" t="str">
        <f t="shared" si="809"/>
        <v>21:0085</v>
      </c>
      <c r="E4856" t="s">
        <v>19989</v>
      </c>
      <c r="F4856" t="s">
        <v>19990</v>
      </c>
      <c r="H4856">
        <v>56.360340100000002</v>
      </c>
      <c r="I4856">
        <v>-100.3768261</v>
      </c>
      <c r="J4856" s="1" t="str">
        <f t="shared" si="810"/>
        <v>NGR lake sediment grab sample</v>
      </c>
      <c r="K4856" s="1" t="str">
        <f t="shared" si="811"/>
        <v>&lt;177 micron (NGR)</v>
      </c>
      <c r="L4856">
        <v>45</v>
      </c>
      <c r="M4856" t="s">
        <v>238</v>
      </c>
      <c r="N4856">
        <v>899</v>
      </c>
      <c r="O4856" t="s">
        <v>2590</v>
      </c>
      <c r="P4856" t="s">
        <v>256</v>
      </c>
      <c r="Q4856" t="s">
        <v>202</v>
      </c>
      <c r="R4856" t="s">
        <v>265</v>
      </c>
      <c r="S4856" t="s">
        <v>202</v>
      </c>
      <c r="T4856" t="s">
        <v>40</v>
      </c>
      <c r="U4856" t="s">
        <v>2504</v>
      </c>
      <c r="V4856" t="s">
        <v>55</v>
      </c>
      <c r="W4856" t="s">
        <v>40</v>
      </c>
      <c r="X4856" t="s">
        <v>39</v>
      </c>
      <c r="Y4856" t="s">
        <v>95</v>
      </c>
      <c r="Z4856" t="s">
        <v>337</v>
      </c>
      <c r="AA4856" t="s">
        <v>204</v>
      </c>
      <c r="AB4856" t="s">
        <v>176</v>
      </c>
      <c r="AC4856" t="s">
        <v>153</v>
      </c>
      <c r="AD4856" t="s">
        <v>2797</v>
      </c>
    </row>
    <row r="4857" spans="1:30" x14ac:dyDescent="0.3">
      <c r="A4857" t="s">
        <v>19991</v>
      </c>
      <c r="B4857" t="s">
        <v>19992</v>
      </c>
      <c r="C4857" s="1" t="str">
        <f t="shared" si="808"/>
        <v>21:0512</v>
      </c>
      <c r="D4857" s="1" t="str">
        <f t="shared" si="809"/>
        <v>21:0085</v>
      </c>
      <c r="E4857" t="s">
        <v>19993</v>
      </c>
      <c r="F4857" t="s">
        <v>19994</v>
      </c>
      <c r="H4857">
        <v>56.358295499999997</v>
      </c>
      <c r="I4857">
        <v>-100.4211495</v>
      </c>
      <c r="J4857" s="1" t="str">
        <f t="shared" si="810"/>
        <v>NGR lake sediment grab sample</v>
      </c>
      <c r="K4857" s="1" t="str">
        <f t="shared" si="811"/>
        <v>&lt;177 micron (NGR)</v>
      </c>
      <c r="L4857">
        <v>45</v>
      </c>
      <c r="M4857" t="s">
        <v>246</v>
      </c>
      <c r="N4857">
        <v>900</v>
      </c>
      <c r="O4857" t="s">
        <v>546</v>
      </c>
      <c r="P4857" t="s">
        <v>164</v>
      </c>
      <c r="Q4857" t="s">
        <v>79</v>
      </c>
      <c r="R4857" t="s">
        <v>204</v>
      </c>
      <c r="S4857" t="s">
        <v>202</v>
      </c>
      <c r="T4857" t="s">
        <v>40</v>
      </c>
      <c r="U4857" t="s">
        <v>8118</v>
      </c>
      <c r="V4857" t="s">
        <v>3340</v>
      </c>
      <c r="W4857" t="s">
        <v>40</v>
      </c>
      <c r="X4857" t="s">
        <v>179</v>
      </c>
      <c r="Y4857" t="s">
        <v>95</v>
      </c>
      <c r="Z4857" t="s">
        <v>58</v>
      </c>
      <c r="AA4857" t="s">
        <v>134</v>
      </c>
      <c r="AB4857" t="s">
        <v>131</v>
      </c>
      <c r="AC4857" t="s">
        <v>901</v>
      </c>
      <c r="AD4857" t="s">
        <v>9542</v>
      </c>
    </row>
    <row r="4858" spans="1:30" x14ac:dyDescent="0.3">
      <c r="A4858" t="s">
        <v>19995</v>
      </c>
      <c r="B4858" t="s">
        <v>19996</v>
      </c>
      <c r="C4858" s="1" t="str">
        <f t="shared" si="808"/>
        <v>21:0512</v>
      </c>
      <c r="D4858" s="1" t="str">
        <f t="shared" si="809"/>
        <v>21:0085</v>
      </c>
      <c r="E4858" t="s">
        <v>19997</v>
      </c>
      <c r="F4858" t="s">
        <v>19998</v>
      </c>
      <c r="H4858">
        <v>56.392352500000001</v>
      </c>
      <c r="I4858">
        <v>-100.4457453</v>
      </c>
      <c r="J4858" s="1" t="str">
        <f t="shared" si="810"/>
        <v>NGR lake sediment grab sample</v>
      </c>
      <c r="K4858" s="1" t="str">
        <f t="shared" si="811"/>
        <v>&lt;177 micron (NGR)</v>
      </c>
      <c r="L4858">
        <v>46</v>
      </c>
      <c r="M4858" t="s">
        <v>34</v>
      </c>
      <c r="N4858">
        <v>901</v>
      </c>
      <c r="O4858" t="s">
        <v>641</v>
      </c>
      <c r="P4858" t="s">
        <v>192</v>
      </c>
      <c r="Q4858" t="s">
        <v>202</v>
      </c>
      <c r="R4858" t="s">
        <v>265</v>
      </c>
      <c r="S4858" t="s">
        <v>153</v>
      </c>
      <c r="T4858" t="s">
        <v>40</v>
      </c>
      <c r="U4858" t="s">
        <v>8681</v>
      </c>
      <c r="V4858" t="s">
        <v>213</v>
      </c>
      <c r="W4858" t="s">
        <v>40</v>
      </c>
      <c r="X4858" t="s">
        <v>39</v>
      </c>
      <c r="Y4858" t="s">
        <v>95</v>
      </c>
      <c r="Z4858" t="s">
        <v>135</v>
      </c>
      <c r="AA4858" t="s">
        <v>135</v>
      </c>
      <c r="AB4858" t="s">
        <v>450</v>
      </c>
      <c r="AC4858" t="s">
        <v>13456</v>
      </c>
      <c r="AD4858" t="s">
        <v>2391</v>
      </c>
    </row>
    <row r="4859" spans="1:30" x14ac:dyDescent="0.3">
      <c r="A4859" t="s">
        <v>19999</v>
      </c>
      <c r="B4859" t="s">
        <v>20000</v>
      </c>
      <c r="C4859" s="1" t="str">
        <f t="shared" si="808"/>
        <v>21:0512</v>
      </c>
      <c r="D4859" s="1" t="str">
        <f t="shared" si="809"/>
        <v>21:0085</v>
      </c>
      <c r="E4859" t="s">
        <v>19997</v>
      </c>
      <c r="F4859" t="s">
        <v>20001</v>
      </c>
      <c r="H4859">
        <v>56.392352500000001</v>
      </c>
      <c r="I4859">
        <v>-100.4457453</v>
      </c>
      <c r="J4859" s="1" t="str">
        <f t="shared" si="810"/>
        <v>NGR lake sediment grab sample</v>
      </c>
      <c r="K4859" s="1" t="str">
        <f t="shared" si="811"/>
        <v>&lt;177 micron (NGR)</v>
      </c>
      <c r="L4859">
        <v>46</v>
      </c>
      <c r="M4859" t="s">
        <v>65</v>
      </c>
      <c r="N4859">
        <v>902</v>
      </c>
      <c r="O4859" t="s">
        <v>1865</v>
      </c>
      <c r="P4859" t="s">
        <v>192</v>
      </c>
      <c r="Q4859" t="s">
        <v>153</v>
      </c>
      <c r="R4859" t="s">
        <v>477</v>
      </c>
      <c r="S4859" t="s">
        <v>153</v>
      </c>
      <c r="T4859" t="s">
        <v>40</v>
      </c>
      <c r="U4859" t="s">
        <v>828</v>
      </c>
      <c r="V4859" t="s">
        <v>598</v>
      </c>
      <c r="W4859" t="s">
        <v>40</v>
      </c>
      <c r="X4859" t="s">
        <v>39</v>
      </c>
      <c r="Y4859" t="s">
        <v>95</v>
      </c>
      <c r="Z4859" t="s">
        <v>135</v>
      </c>
      <c r="AA4859" t="s">
        <v>204</v>
      </c>
      <c r="AB4859" t="s">
        <v>6775</v>
      </c>
      <c r="AC4859" t="s">
        <v>1096</v>
      </c>
      <c r="AD4859" t="s">
        <v>8957</v>
      </c>
    </row>
    <row r="4860" spans="1:30" x14ac:dyDescent="0.3">
      <c r="A4860" t="s">
        <v>20002</v>
      </c>
      <c r="B4860" t="s">
        <v>20003</v>
      </c>
      <c r="C4860" s="1" t="str">
        <f t="shared" si="808"/>
        <v>21:0512</v>
      </c>
      <c r="D4860" s="1" t="str">
        <f t="shared" si="809"/>
        <v>21:0085</v>
      </c>
      <c r="E4860" t="s">
        <v>19997</v>
      </c>
      <c r="F4860" t="s">
        <v>20004</v>
      </c>
      <c r="H4860">
        <v>56.392352500000001</v>
      </c>
      <c r="I4860">
        <v>-100.4457453</v>
      </c>
      <c r="J4860" s="1" t="str">
        <f t="shared" si="810"/>
        <v>NGR lake sediment grab sample</v>
      </c>
      <c r="K4860" s="1" t="str">
        <f t="shared" si="811"/>
        <v>&lt;177 micron (NGR)</v>
      </c>
      <c r="L4860">
        <v>46</v>
      </c>
      <c r="M4860" t="s">
        <v>52</v>
      </c>
      <c r="N4860">
        <v>903</v>
      </c>
      <c r="O4860" t="s">
        <v>1134</v>
      </c>
      <c r="P4860" t="s">
        <v>276</v>
      </c>
      <c r="Q4860" t="s">
        <v>153</v>
      </c>
      <c r="R4860" t="s">
        <v>35</v>
      </c>
      <c r="S4860" t="s">
        <v>131</v>
      </c>
      <c r="T4860" t="s">
        <v>40</v>
      </c>
      <c r="U4860" t="s">
        <v>20005</v>
      </c>
      <c r="V4860" t="s">
        <v>598</v>
      </c>
      <c r="W4860" t="s">
        <v>40</v>
      </c>
      <c r="X4860" t="s">
        <v>39</v>
      </c>
      <c r="Y4860" t="s">
        <v>95</v>
      </c>
      <c r="Z4860" t="s">
        <v>135</v>
      </c>
      <c r="AA4860" t="s">
        <v>204</v>
      </c>
      <c r="AB4860" t="s">
        <v>1373</v>
      </c>
      <c r="AC4860" t="s">
        <v>1096</v>
      </c>
      <c r="AD4860" t="s">
        <v>2391</v>
      </c>
    </row>
    <row r="4861" spans="1:30" x14ac:dyDescent="0.3">
      <c r="A4861" t="s">
        <v>20006</v>
      </c>
      <c r="B4861" t="s">
        <v>20007</v>
      </c>
      <c r="C4861" s="1" t="str">
        <f t="shared" si="808"/>
        <v>21:0512</v>
      </c>
      <c r="D4861" s="1" t="str">
        <f t="shared" si="809"/>
        <v>21:0085</v>
      </c>
      <c r="E4861" t="s">
        <v>20008</v>
      </c>
      <c r="F4861" t="s">
        <v>20009</v>
      </c>
      <c r="H4861">
        <v>56.417471800000001</v>
      </c>
      <c r="I4861">
        <v>-100.4452062</v>
      </c>
      <c r="J4861" s="1" t="str">
        <f t="shared" si="810"/>
        <v>NGR lake sediment grab sample</v>
      </c>
      <c r="K4861" s="1" t="str">
        <f t="shared" si="811"/>
        <v>&lt;177 micron (NGR)</v>
      </c>
      <c r="L4861">
        <v>46</v>
      </c>
      <c r="M4861" t="s">
        <v>76</v>
      </c>
      <c r="N4861">
        <v>904</v>
      </c>
      <c r="O4861" t="s">
        <v>151</v>
      </c>
      <c r="P4861" t="s">
        <v>377</v>
      </c>
      <c r="Q4861" t="s">
        <v>153</v>
      </c>
      <c r="R4861" t="s">
        <v>35</v>
      </c>
      <c r="S4861" t="s">
        <v>119</v>
      </c>
      <c r="T4861" t="s">
        <v>40</v>
      </c>
      <c r="U4861" t="s">
        <v>11592</v>
      </c>
      <c r="V4861" t="s">
        <v>818</v>
      </c>
      <c r="W4861" t="s">
        <v>40</v>
      </c>
      <c r="X4861" t="s">
        <v>39</v>
      </c>
      <c r="Y4861" t="s">
        <v>95</v>
      </c>
      <c r="Z4861" t="s">
        <v>135</v>
      </c>
      <c r="AA4861" t="s">
        <v>135</v>
      </c>
      <c r="AB4861" t="s">
        <v>1807</v>
      </c>
      <c r="AC4861" t="s">
        <v>2125</v>
      </c>
      <c r="AD4861" t="s">
        <v>7465</v>
      </c>
    </row>
    <row r="4862" spans="1:30" hidden="1" x14ac:dyDescent="0.3">
      <c r="A4862" t="s">
        <v>20010</v>
      </c>
      <c r="B4862" t="s">
        <v>20011</v>
      </c>
      <c r="C4862" s="1" t="str">
        <f t="shared" si="808"/>
        <v>21:0512</v>
      </c>
      <c r="D4862" s="1" t="str">
        <f>HYPERLINK("http://geochem.nrcan.gc.ca/cdogs/content/svy/svy_e.htm", "")</f>
        <v/>
      </c>
      <c r="G4862" s="1" t="str">
        <f>HYPERLINK("http://geochem.nrcan.gc.ca/cdogs/content/cr_/cr_00060_e.htm", "60")</f>
        <v>60</v>
      </c>
      <c r="J4862" t="s">
        <v>161</v>
      </c>
      <c r="K4862" t="s">
        <v>162</v>
      </c>
      <c r="L4862">
        <v>46</v>
      </c>
      <c r="M4862" t="s">
        <v>163</v>
      </c>
      <c r="N4862">
        <v>905</v>
      </c>
      <c r="O4862" t="s">
        <v>403</v>
      </c>
      <c r="P4862" t="s">
        <v>145</v>
      </c>
      <c r="Q4862" t="s">
        <v>136</v>
      </c>
      <c r="R4862" t="s">
        <v>67</v>
      </c>
      <c r="S4862" t="s">
        <v>136</v>
      </c>
      <c r="T4862" t="s">
        <v>40</v>
      </c>
      <c r="U4862" t="s">
        <v>1920</v>
      </c>
      <c r="V4862" t="s">
        <v>167</v>
      </c>
      <c r="W4862" t="s">
        <v>194</v>
      </c>
      <c r="X4862" t="s">
        <v>39</v>
      </c>
      <c r="Y4862" t="s">
        <v>55</v>
      </c>
      <c r="Z4862" t="s">
        <v>134</v>
      </c>
      <c r="AA4862" t="s">
        <v>135</v>
      </c>
      <c r="AB4862" t="s">
        <v>1522</v>
      </c>
      <c r="AC4862" t="s">
        <v>2031</v>
      </c>
      <c r="AD4862" t="s">
        <v>1236</v>
      </c>
    </row>
    <row r="4863" spans="1:30" x14ac:dyDescent="0.3">
      <c r="A4863" t="s">
        <v>20012</v>
      </c>
      <c r="B4863" t="s">
        <v>20013</v>
      </c>
      <c r="C4863" s="1" t="str">
        <f t="shared" si="808"/>
        <v>21:0512</v>
      </c>
      <c r="D4863" s="1" t="str">
        <f t="shared" ref="D4863:D4880" si="812">HYPERLINK("http://geochem.nrcan.gc.ca/cdogs/content/svy/svy210085_e.htm", "21:0085")</f>
        <v>21:0085</v>
      </c>
      <c r="E4863" t="s">
        <v>20014</v>
      </c>
      <c r="F4863" t="s">
        <v>20015</v>
      </c>
      <c r="H4863">
        <v>56.435915899999998</v>
      </c>
      <c r="I4863">
        <v>-100.44459190000001</v>
      </c>
      <c r="J4863" s="1" t="str">
        <f t="shared" ref="J4863:J4880" si="813">HYPERLINK("http://geochem.nrcan.gc.ca/cdogs/content/kwd/kwd020027_e.htm", "NGR lake sediment grab sample")</f>
        <v>NGR lake sediment grab sample</v>
      </c>
      <c r="K4863" s="1" t="str">
        <f t="shared" ref="K4863:K4880" si="814">HYPERLINK("http://geochem.nrcan.gc.ca/cdogs/content/kwd/kwd080006_e.htm", "&lt;177 micron (NGR)")</f>
        <v>&lt;177 micron (NGR)</v>
      </c>
      <c r="L4863">
        <v>46</v>
      </c>
      <c r="M4863" t="s">
        <v>91</v>
      </c>
      <c r="N4863">
        <v>906</v>
      </c>
      <c r="O4863" t="s">
        <v>270</v>
      </c>
      <c r="P4863" t="s">
        <v>185</v>
      </c>
      <c r="Q4863" t="s">
        <v>38</v>
      </c>
      <c r="R4863" t="s">
        <v>54</v>
      </c>
      <c r="S4863" t="s">
        <v>131</v>
      </c>
      <c r="T4863" t="s">
        <v>40</v>
      </c>
      <c r="U4863" t="s">
        <v>5084</v>
      </c>
      <c r="V4863" t="s">
        <v>167</v>
      </c>
      <c r="W4863" t="s">
        <v>40</v>
      </c>
      <c r="X4863" t="s">
        <v>70</v>
      </c>
      <c r="Y4863" t="s">
        <v>95</v>
      </c>
      <c r="Z4863" t="s">
        <v>134</v>
      </c>
      <c r="AA4863" t="s">
        <v>135</v>
      </c>
      <c r="AB4863" t="s">
        <v>153</v>
      </c>
      <c r="AC4863" t="s">
        <v>5421</v>
      </c>
      <c r="AD4863" t="s">
        <v>934</v>
      </c>
    </row>
    <row r="4864" spans="1:30" x14ac:dyDescent="0.3">
      <c r="A4864" t="s">
        <v>20016</v>
      </c>
      <c r="B4864" t="s">
        <v>20017</v>
      </c>
      <c r="C4864" s="1" t="str">
        <f t="shared" si="808"/>
        <v>21:0512</v>
      </c>
      <c r="D4864" s="1" t="str">
        <f t="shared" si="812"/>
        <v>21:0085</v>
      </c>
      <c r="E4864" t="s">
        <v>20018</v>
      </c>
      <c r="F4864" t="s">
        <v>20019</v>
      </c>
      <c r="H4864">
        <v>56.483403699999997</v>
      </c>
      <c r="I4864">
        <v>-100.44046779999999</v>
      </c>
      <c r="J4864" s="1" t="str">
        <f t="shared" si="813"/>
        <v>NGR lake sediment grab sample</v>
      </c>
      <c r="K4864" s="1" t="str">
        <f t="shared" si="814"/>
        <v>&lt;177 micron (NGR)</v>
      </c>
      <c r="L4864">
        <v>46</v>
      </c>
      <c r="M4864" t="s">
        <v>102</v>
      </c>
      <c r="N4864">
        <v>907</v>
      </c>
      <c r="O4864" t="s">
        <v>165</v>
      </c>
      <c r="P4864" t="s">
        <v>136</v>
      </c>
      <c r="Q4864" t="s">
        <v>37</v>
      </c>
      <c r="R4864" t="s">
        <v>38</v>
      </c>
      <c r="S4864" t="s">
        <v>55</v>
      </c>
      <c r="T4864" t="s">
        <v>40</v>
      </c>
      <c r="U4864" t="s">
        <v>61</v>
      </c>
      <c r="V4864" t="s">
        <v>144</v>
      </c>
      <c r="W4864" t="s">
        <v>40</v>
      </c>
      <c r="X4864" t="s">
        <v>179</v>
      </c>
      <c r="Y4864" t="s">
        <v>95</v>
      </c>
      <c r="Z4864" t="s">
        <v>153</v>
      </c>
      <c r="AA4864" t="s">
        <v>134</v>
      </c>
      <c r="AB4864" t="s">
        <v>213</v>
      </c>
      <c r="AC4864" t="s">
        <v>884</v>
      </c>
      <c r="AD4864" t="s">
        <v>216</v>
      </c>
    </row>
    <row r="4865" spans="1:30" x14ac:dyDescent="0.3">
      <c r="A4865" t="s">
        <v>20020</v>
      </c>
      <c r="B4865" t="s">
        <v>20021</v>
      </c>
      <c r="C4865" s="1" t="str">
        <f t="shared" si="808"/>
        <v>21:0512</v>
      </c>
      <c r="D4865" s="1" t="str">
        <f t="shared" si="812"/>
        <v>21:0085</v>
      </c>
      <c r="E4865" t="s">
        <v>20022</v>
      </c>
      <c r="F4865" t="s">
        <v>20023</v>
      </c>
      <c r="H4865">
        <v>56.523586199999997</v>
      </c>
      <c r="I4865">
        <v>-100.4473072</v>
      </c>
      <c r="J4865" s="1" t="str">
        <f t="shared" si="813"/>
        <v>NGR lake sediment grab sample</v>
      </c>
      <c r="K4865" s="1" t="str">
        <f t="shared" si="814"/>
        <v>&lt;177 micron (NGR)</v>
      </c>
      <c r="L4865">
        <v>46</v>
      </c>
      <c r="M4865" t="s">
        <v>113</v>
      </c>
      <c r="N4865">
        <v>908</v>
      </c>
      <c r="O4865" t="s">
        <v>364</v>
      </c>
      <c r="P4865" t="s">
        <v>130</v>
      </c>
      <c r="Q4865" t="s">
        <v>136</v>
      </c>
      <c r="R4865" t="s">
        <v>145</v>
      </c>
      <c r="S4865" t="s">
        <v>68</v>
      </c>
      <c r="T4865" t="s">
        <v>40</v>
      </c>
      <c r="U4865" t="s">
        <v>483</v>
      </c>
      <c r="V4865" t="s">
        <v>167</v>
      </c>
      <c r="W4865" t="s">
        <v>194</v>
      </c>
      <c r="X4865" t="s">
        <v>70</v>
      </c>
      <c r="Y4865" t="s">
        <v>39</v>
      </c>
      <c r="Z4865" t="s">
        <v>134</v>
      </c>
      <c r="AA4865" t="s">
        <v>135</v>
      </c>
      <c r="AB4865" t="s">
        <v>975</v>
      </c>
      <c r="AC4865" t="s">
        <v>371</v>
      </c>
      <c r="AD4865" t="s">
        <v>1452</v>
      </c>
    </row>
    <row r="4866" spans="1:30" x14ac:dyDescent="0.3">
      <c r="A4866" t="s">
        <v>20024</v>
      </c>
      <c r="B4866" t="s">
        <v>20025</v>
      </c>
      <c r="C4866" s="1" t="str">
        <f t="shared" si="808"/>
        <v>21:0512</v>
      </c>
      <c r="D4866" s="1" t="str">
        <f t="shared" si="812"/>
        <v>21:0085</v>
      </c>
      <c r="E4866" t="s">
        <v>20026</v>
      </c>
      <c r="F4866" t="s">
        <v>20027</v>
      </c>
      <c r="H4866">
        <v>56.540481200000002</v>
      </c>
      <c r="I4866">
        <v>-100.4563108</v>
      </c>
      <c r="J4866" s="1" t="str">
        <f t="shared" si="813"/>
        <v>NGR lake sediment grab sample</v>
      </c>
      <c r="K4866" s="1" t="str">
        <f t="shared" si="814"/>
        <v>&lt;177 micron (NGR)</v>
      </c>
      <c r="L4866">
        <v>46</v>
      </c>
      <c r="M4866" t="s">
        <v>127</v>
      </c>
      <c r="N4866">
        <v>909</v>
      </c>
      <c r="O4866" t="s">
        <v>44</v>
      </c>
      <c r="P4866" t="s">
        <v>165</v>
      </c>
      <c r="Q4866" t="s">
        <v>92</v>
      </c>
      <c r="R4866" t="s">
        <v>78</v>
      </c>
      <c r="S4866" t="s">
        <v>79</v>
      </c>
      <c r="T4866" t="s">
        <v>40</v>
      </c>
      <c r="U4866" t="s">
        <v>166</v>
      </c>
      <c r="V4866" t="s">
        <v>705</v>
      </c>
      <c r="W4866" t="s">
        <v>40</v>
      </c>
      <c r="X4866" t="s">
        <v>70</v>
      </c>
      <c r="Y4866" t="s">
        <v>95</v>
      </c>
      <c r="Z4866" t="s">
        <v>135</v>
      </c>
      <c r="AA4866" t="s">
        <v>135</v>
      </c>
      <c r="AB4866" t="s">
        <v>330</v>
      </c>
      <c r="AC4866" t="s">
        <v>3674</v>
      </c>
      <c r="AD4866" t="s">
        <v>5111</v>
      </c>
    </row>
    <row r="4867" spans="1:30" x14ac:dyDescent="0.3">
      <c r="A4867" t="s">
        <v>20028</v>
      </c>
      <c r="B4867" t="s">
        <v>20029</v>
      </c>
      <c r="C4867" s="1" t="str">
        <f t="shared" si="808"/>
        <v>21:0512</v>
      </c>
      <c r="D4867" s="1" t="str">
        <f t="shared" si="812"/>
        <v>21:0085</v>
      </c>
      <c r="E4867" t="s">
        <v>20030</v>
      </c>
      <c r="F4867" t="s">
        <v>20031</v>
      </c>
      <c r="H4867">
        <v>56.555603499999997</v>
      </c>
      <c r="I4867">
        <v>-100.4431434</v>
      </c>
      <c r="J4867" s="1" t="str">
        <f t="shared" si="813"/>
        <v>NGR lake sediment grab sample</v>
      </c>
      <c r="K4867" s="1" t="str">
        <f t="shared" si="814"/>
        <v>&lt;177 micron (NGR)</v>
      </c>
      <c r="L4867">
        <v>46</v>
      </c>
      <c r="M4867" t="s">
        <v>142</v>
      </c>
      <c r="N4867">
        <v>910</v>
      </c>
      <c r="O4867" t="s">
        <v>258</v>
      </c>
      <c r="P4867" t="s">
        <v>276</v>
      </c>
      <c r="Q4867" t="s">
        <v>131</v>
      </c>
      <c r="R4867" t="s">
        <v>477</v>
      </c>
      <c r="S4867" t="s">
        <v>92</v>
      </c>
      <c r="T4867" t="s">
        <v>40</v>
      </c>
      <c r="U4867" t="s">
        <v>305</v>
      </c>
      <c r="V4867" t="s">
        <v>884</v>
      </c>
      <c r="W4867" t="s">
        <v>40</v>
      </c>
      <c r="X4867" t="s">
        <v>70</v>
      </c>
      <c r="Y4867" t="s">
        <v>95</v>
      </c>
      <c r="Z4867" t="s">
        <v>135</v>
      </c>
      <c r="AA4867" t="s">
        <v>258</v>
      </c>
      <c r="AB4867" t="s">
        <v>559</v>
      </c>
      <c r="AC4867" t="s">
        <v>136</v>
      </c>
      <c r="AD4867" t="s">
        <v>1070</v>
      </c>
    </row>
    <row r="4868" spans="1:30" x14ac:dyDescent="0.3">
      <c r="A4868" t="s">
        <v>20032</v>
      </c>
      <c r="B4868" t="s">
        <v>20033</v>
      </c>
      <c r="C4868" s="1" t="str">
        <f t="shared" si="808"/>
        <v>21:0512</v>
      </c>
      <c r="D4868" s="1" t="str">
        <f t="shared" si="812"/>
        <v>21:0085</v>
      </c>
      <c r="E4868" t="s">
        <v>20034</v>
      </c>
      <c r="F4868" t="s">
        <v>20035</v>
      </c>
      <c r="H4868">
        <v>56.552819</v>
      </c>
      <c r="I4868">
        <v>-100.4227345</v>
      </c>
      <c r="J4868" s="1" t="str">
        <f t="shared" si="813"/>
        <v>NGR lake sediment grab sample</v>
      </c>
      <c r="K4868" s="1" t="str">
        <f t="shared" si="814"/>
        <v>&lt;177 micron (NGR)</v>
      </c>
      <c r="L4868">
        <v>46</v>
      </c>
      <c r="M4868" t="s">
        <v>150</v>
      </c>
      <c r="N4868">
        <v>911</v>
      </c>
      <c r="O4868" t="s">
        <v>344</v>
      </c>
      <c r="P4868" t="s">
        <v>232</v>
      </c>
      <c r="Q4868" t="s">
        <v>153</v>
      </c>
      <c r="R4868" t="s">
        <v>247</v>
      </c>
      <c r="S4868" t="s">
        <v>38</v>
      </c>
      <c r="T4868" t="s">
        <v>40</v>
      </c>
      <c r="U4868" t="s">
        <v>170</v>
      </c>
      <c r="V4868" t="s">
        <v>935</v>
      </c>
      <c r="W4868" t="s">
        <v>40</v>
      </c>
      <c r="X4868" t="s">
        <v>70</v>
      </c>
      <c r="Y4868" t="s">
        <v>95</v>
      </c>
      <c r="Z4868" t="s">
        <v>135</v>
      </c>
      <c r="AA4868" t="s">
        <v>204</v>
      </c>
      <c r="AB4868" t="s">
        <v>650</v>
      </c>
      <c r="AC4868" t="s">
        <v>590</v>
      </c>
      <c r="AD4868" t="s">
        <v>2990</v>
      </c>
    </row>
    <row r="4869" spans="1:30" x14ac:dyDescent="0.3">
      <c r="A4869" t="s">
        <v>20036</v>
      </c>
      <c r="B4869" t="s">
        <v>20037</v>
      </c>
      <c r="C4869" s="1" t="str">
        <f t="shared" si="808"/>
        <v>21:0512</v>
      </c>
      <c r="D4869" s="1" t="str">
        <f t="shared" si="812"/>
        <v>21:0085</v>
      </c>
      <c r="E4869" t="s">
        <v>20038</v>
      </c>
      <c r="F4869" t="s">
        <v>20039</v>
      </c>
      <c r="H4869">
        <v>56.580892900000002</v>
      </c>
      <c r="I4869">
        <v>-100.397642</v>
      </c>
      <c r="J4869" s="1" t="str">
        <f t="shared" si="813"/>
        <v>NGR lake sediment grab sample</v>
      </c>
      <c r="K4869" s="1" t="str">
        <f t="shared" si="814"/>
        <v>&lt;177 micron (NGR)</v>
      </c>
      <c r="L4869">
        <v>46</v>
      </c>
      <c r="M4869" t="s">
        <v>175</v>
      </c>
      <c r="N4869">
        <v>912</v>
      </c>
      <c r="O4869" t="s">
        <v>733</v>
      </c>
      <c r="P4869" t="s">
        <v>104</v>
      </c>
      <c r="Q4869" t="s">
        <v>79</v>
      </c>
      <c r="R4869" t="s">
        <v>265</v>
      </c>
      <c r="S4869" t="s">
        <v>92</v>
      </c>
      <c r="T4869" t="s">
        <v>40</v>
      </c>
      <c r="U4869" t="s">
        <v>1448</v>
      </c>
      <c r="V4869" t="s">
        <v>598</v>
      </c>
      <c r="W4869" t="s">
        <v>40</v>
      </c>
      <c r="X4869" t="s">
        <v>70</v>
      </c>
      <c r="Y4869" t="s">
        <v>95</v>
      </c>
      <c r="Z4869" t="s">
        <v>337</v>
      </c>
      <c r="AA4869" t="s">
        <v>135</v>
      </c>
      <c r="AB4869" t="s">
        <v>66</v>
      </c>
      <c r="AC4869" t="s">
        <v>121</v>
      </c>
      <c r="AD4869" t="s">
        <v>2331</v>
      </c>
    </row>
    <row r="4870" spans="1:30" x14ac:dyDescent="0.3">
      <c r="A4870" t="s">
        <v>20040</v>
      </c>
      <c r="B4870" t="s">
        <v>20041</v>
      </c>
      <c r="C4870" s="1" t="str">
        <f t="shared" si="808"/>
        <v>21:0512</v>
      </c>
      <c r="D4870" s="1" t="str">
        <f t="shared" si="812"/>
        <v>21:0085</v>
      </c>
      <c r="E4870" t="s">
        <v>20042</v>
      </c>
      <c r="F4870" t="s">
        <v>20043</v>
      </c>
      <c r="H4870">
        <v>56.601850499999998</v>
      </c>
      <c r="I4870">
        <v>-100.3768815</v>
      </c>
      <c r="J4870" s="1" t="str">
        <f t="shared" si="813"/>
        <v>NGR lake sediment grab sample</v>
      </c>
      <c r="K4870" s="1" t="str">
        <f t="shared" si="814"/>
        <v>&lt;177 micron (NGR)</v>
      </c>
      <c r="L4870">
        <v>46</v>
      </c>
      <c r="M4870" t="s">
        <v>184</v>
      </c>
      <c r="N4870">
        <v>913</v>
      </c>
      <c r="O4870" t="s">
        <v>69</v>
      </c>
      <c r="P4870" t="s">
        <v>66</v>
      </c>
      <c r="Q4870" t="s">
        <v>92</v>
      </c>
      <c r="R4870" t="s">
        <v>571</v>
      </c>
      <c r="S4870" t="s">
        <v>79</v>
      </c>
      <c r="T4870" t="s">
        <v>40</v>
      </c>
      <c r="U4870" t="s">
        <v>11180</v>
      </c>
      <c r="V4870" t="s">
        <v>812</v>
      </c>
      <c r="W4870" t="s">
        <v>40</v>
      </c>
      <c r="X4870" t="s">
        <v>70</v>
      </c>
      <c r="Y4870" t="s">
        <v>95</v>
      </c>
      <c r="Z4870" t="s">
        <v>337</v>
      </c>
      <c r="AA4870" t="s">
        <v>135</v>
      </c>
      <c r="AB4870" t="s">
        <v>566</v>
      </c>
      <c r="AC4870" t="s">
        <v>2278</v>
      </c>
      <c r="AD4870" t="s">
        <v>11513</v>
      </c>
    </row>
    <row r="4871" spans="1:30" x14ac:dyDescent="0.3">
      <c r="A4871" t="s">
        <v>20044</v>
      </c>
      <c r="B4871" t="s">
        <v>20045</v>
      </c>
      <c r="C4871" s="1" t="str">
        <f t="shared" si="808"/>
        <v>21:0512</v>
      </c>
      <c r="D4871" s="1" t="str">
        <f t="shared" si="812"/>
        <v>21:0085</v>
      </c>
      <c r="E4871" t="s">
        <v>20046</v>
      </c>
      <c r="F4871" t="s">
        <v>20047</v>
      </c>
      <c r="H4871">
        <v>56.586201699999997</v>
      </c>
      <c r="I4871">
        <v>-100.4404498</v>
      </c>
      <c r="J4871" s="1" t="str">
        <f t="shared" si="813"/>
        <v>NGR lake sediment grab sample</v>
      </c>
      <c r="K4871" s="1" t="str">
        <f t="shared" si="814"/>
        <v>&lt;177 micron (NGR)</v>
      </c>
      <c r="L4871">
        <v>46</v>
      </c>
      <c r="M4871" t="s">
        <v>191</v>
      </c>
      <c r="N4871">
        <v>914</v>
      </c>
      <c r="O4871" t="s">
        <v>1125</v>
      </c>
      <c r="P4871" t="s">
        <v>276</v>
      </c>
      <c r="Q4871" t="s">
        <v>79</v>
      </c>
      <c r="R4871" t="s">
        <v>53</v>
      </c>
      <c r="S4871" t="s">
        <v>202</v>
      </c>
      <c r="T4871" t="s">
        <v>40</v>
      </c>
      <c r="U4871" t="s">
        <v>158</v>
      </c>
      <c r="V4871" t="s">
        <v>461</v>
      </c>
      <c r="W4871" t="s">
        <v>40</v>
      </c>
      <c r="X4871" t="s">
        <v>39</v>
      </c>
      <c r="Y4871" t="s">
        <v>95</v>
      </c>
      <c r="Z4871" t="s">
        <v>214</v>
      </c>
      <c r="AA4871" t="s">
        <v>214</v>
      </c>
      <c r="AB4871" t="s">
        <v>2873</v>
      </c>
      <c r="AC4871" t="s">
        <v>1578</v>
      </c>
      <c r="AD4871" t="s">
        <v>2990</v>
      </c>
    </row>
    <row r="4872" spans="1:30" x14ac:dyDescent="0.3">
      <c r="A4872" t="s">
        <v>20048</v>
      </c>
      <c r="B4872" t="s">
        <v>20049</v>
      </c>
      <c r="C4872" s="1" t="str">
        <f t="shared" si="808"/>
        <v>21:0512</v>
      </c>
      <c r="D4872" s="1" t="str">
        <f t="shared" si="812"/>
        <v>21:0085</v>
      </c>
      <c r="E4872" t="s">
        <v>20050</v>
      </c>
      <c r="F4872" t="s">
        <v>20051</v>
      </c>
      <c r="H4872">
        <v>56.587714699999999</v>
      </c>
      <c r="I4872">
        <v>-100.4808415</v>
      </c>
      <c r="J4872" s="1" t="str">
        <f t="shared" si="813"/>
        <v>NGR lake sediment grab sample</v>
      </c>
      <c r="K4872" s="1" t="str">
        <f t="shared" si="814"/>
        <v>&lt;177 micron (NGR)</v>
      </c>
      <c r="L4872">
        <v>46</v>
      </c>
      <c r="M4872" t="s">
        <v>201</v>
      </c>
      <c r="N4872">
        <v>915</v>
      </c>
      <c r="O4872" t="s">
        <v>1865</v>
      </c>
      <c r="P4872" t="s">
        <v>134</v>
      </c>
      <c r="Q4872" t="s">
        <v>119</v>
      </c>
      <c r="R4872" t="s">
        <v>66</v>
      </c>
      <c r="S4872" t="s">
        <v>153</v>
      </c>
      <c r="T4872" t="s">
        <v>40</v>
      </c>
      <c r="U4872" t="s">
        <v>12082</v>
      </c>
      <c r="V4872" t="s">
        <v>812</v>
      </c>
      <c r="W4872" t="s">
        <v>40</v>
      </c>
      <c r="X4872" t="s">
        <v>39</v>
      </c>
      <c r="Y4872" t="s">
        <v>95</v>
      </c>
      <c r="Z4872" t="s">
        <v>337</v>
      </c>
      <c r="AA4872" t="s">
        <v>214</v>
      </c>
      <c r="AB4872" t="s">
        <v>848</v>
      </c>
      <c r="AC4872" t="s">
        <v>484</v>
      </c>
      <c r="AD4872" t="s">
        <v>1577</v>
      </c>
    </row>
    <row r="4873" spans="1:30" x14ac:dyDescent="0.3">
      <c r="A4873" t="s">
        <v>20052</v>
      </c>
      <c r="B4873" t="s">
        <v>20053</v>
      </c>
      <c r="C4873" s="1" t="str">
        <f t="shared" si="808"/>
        <v>21:0512</v>
      </c>
      <c r="D4873" s="1" t="str">
        <f t="shared" si="812"/>
        <v>21:0085</v>
      </c>
      <c r="E4873" t="s">
        <v>20054</v>
      </c>
      <c r="F4873" t="s">
        <v>20055</v>
      </c>
      <c r="H4873">
        <v>56.567248900000003</v>
      </c>
      <c r="I4873">
        <v>-100.48819570000001</v>
      </c>
      <c r="J4873" s="1" t="str">
        <f t="shared" si="813"/>
        <v>NGR lake sediment grab sample</v>
      </c>
      <c r="K4873" s="1" t="str">
        <f t="shared" si="814"/>
        <v>&lt;177 micron (NGR)</v>
      </c>
      <c r="L4873">
        <v>46</v>
      </c>
      <c r="M4873" t="s">
        <v>210</v>
      </c>
      <c r="N4873">
        <v>916</v>
      </c>
      <c r="O4873" t="s">
        <v>782</v>
      </c>
      <c r="P4873" t="s">
        <v>78</v>
      </c>
      <c r="Q4873" t="s">
        <v>79</v>
      </c>
      <c r="R4873" t="s">
        <v>66</v>
      </c>
      <c r="S4873" t="s">
        <v>153</v>
      </c>
      <c r="T4873" t="s">
        <v>40</v>
      </c>
      <c r="U4873" t="s">
        <v>1221</v>
      </c>
      <c r="V4873" t="s">
        <v>461</v>
      </c>
      <c r="W4873" t="s">
        <v>117</v>
      </c>
      <c r="X4873" t="s">
        <v>70</v>
      </c>
      <c r="Y4873" t="s">
        <v>95</v>
      </c>
      <c r="Z4873" t="s">
        <v>214</v>
      </c>
      <c r="AA4873" t="s">
        <v>58</v>
      </c>
      <c r="AB4873" t="s">
        <v>168</v>
      </c>
      <c r="AC4873" t="s">
        <v>136</v>
      </c>
      <c r="AD4873" t="s">
        <v>10423</v>
      </c>
    </row>
    <row r="4874" spans="1:30" x14ac:dyDescent="0.3">
      <c r="A4874" t="s">
        <v>20056</v>
      </c>
      <c r="B4874" t="s">
        <v>20057</v>
      </c>
      <c r="C4874" s="1" t="str">
        <f t="shared" si="808"/>
        <v>21:0512</v>
      </c>
      <c r="D4874" s="1" t="str">
        <f t="shared" si="812"/>
        <v>21:0085</v>
      </c>
      <c r="E4874" t="s">
        <v>20058</v>
      </c>
      <c r="F4874" t="s">
        <v>20059</v>
      </c>
      <c r="H4874">
        <v>56.534044600000001</v>
      </c>
      <c r="I4874">
        <v>-100.5064878</v>
      </c>
      <c r="J4874" s="1" t="str">
        <f t="shared" si="813"/>
        <v>NGR lake sediment grab sample</v>
      </c>
      <c r="K4874" s="1" t="str">
        <f t="shared" si="814"/>
        <v>&lt;177 micron (NGR)</v>
      </c>
      <c r="L4874">
        <v>46</v>
      </c>
      <c r="M4874" t="s">
        <v>221</v>
      </c>
      <c r="N4874">
        <v>917</v>
      </c>
      <c r="O4874" t="s">
        <v>177</v>
      </c>
      <c r="P4874" t="s">
        <v>134</v>
      </c>
      <c r="Q4874" t="s">
        <v>202</v>
      </c>
      <c r="R4874" t="s">
        <v>204</v>
      </c>
      <c r="S4874" t="s">
        <v>136</v>
      </c>
      <c r="T4874" t="s">
        <v>40</v>
      </c>
      <c r="U4874" t="s">
        <v>1452</v>
      </c>
      <c r="V4874" t="s">
        <v>339</v>
      </c>
      <c r="W4874" t="s">
        <v>40</v>
      </c>
      <c r="X4874" t="s">
        <v>70</v>
      </c>
      <c r="Y4874" t="s">
        <v>95</v>
      </c>
      <c r="Z4874" t="s">
        <v>214</v>
      </c>
      <c r="AA4874" t="s">
        <v>214</v>
      </c>
      <c r="AB4874" t="s">
        <v>848</v>
      </c>
      <c r="AC4874" t="s">
        <v>136</v>
      </c>
      <c r="AD4874" t="s">
        <v>2797</v>
      </c>
    </row>
    <row r="4875" spans="1:30" x14ac:dyDescent="0.3">
      <c r="A4875" t="s">
        <v>20060</v>
      </c>
      <c r="B4875" t="s">
        <v>20061</v>
      </c>
      <c r="C4875" s="1" t="str">
        <f t="shared" si="808"/>
        <v>21:0512</v>
      </c>
      <c r="D4875" s="1" t="str">
        <f t="shared" si="812"/>
        <v>21:0085</v>
      </c>
      <c r="E4875" t="s">
        <v>20062</v>
      </c>
      <c r="F4875" t="s">
        <v>20063</v>
      </c>
      <c r="H4875">
        <v>56.511928699999999</v>
      </c>
      <c r="I4875">
        <v>-100.5420135</v>
      </c>
      <c r="J4875" s="1" t="str">
        <f t="shared" si="813"/>
        <v>NGR lake sediment grab sample</v>
      </c>
      <c r="K4875" s="1" t="str">
        <f t="shared" si="814"/>
        <v>&lt;177 micron (NGR)</v>
      </c>
      <c r="L4875">
        <v>46</v>
      </c>
      <c r="M4875" t="s">
        <v>230</v>
      </c>
      <c r="N4875">
        <v>918</v>
      </c>
      <c r="O4875" t="s">
        <v>78</v>
      </c>
      <c r="P4875" t="s">
        <v>92</v>
      </c>
      <c r="Q4875" t="s">
        <v>136</v>
      </c>
      <c r="R4875" t="s">
        <v>79</v>
      </c>
      <c r="S4875" t="s">
        <v>68</v>
      </c>
      <c r="T4875" t="s">
        <v>40</v>
      </c>
      <c r="U4875" t="s">
        <v>3742</v>
      </c>
      <c r="V4875" t="s">
        <v>179</v>
      </c>
      <c r="W4875" t="s">
        <v>40</v>
      </c>
      <c r="X4875" t="s">
        <v>179</v>
      </c>
      <c r="Y4875" t="s">
        <v>95</v>
      </c>
      <c r="Z4875" t="s">
        <v>67</v>
      </c>
      <c r="AA4875" t="s">
        <v>134</v>
      </c>
      <c r="AB4875" t="s">
        <v>55</v>
      </c>
      <c r="AC4875" t="s">
        <v>505</v>
      </c>
      <c r="AD4875" t="s">
        <v>137</v>
      </c>
    </row>
    <row r="4876" spans="1:30" x14ac:dyDescent="0.3">
      <c r="A4876" t="s">
        <v>20064</v>
      </c>
      <c r="B4876" t="s">
        <v>20065</v>
      </c>
      <c r="C4876" s="1" t="str">
        <f t="shared" si="808"/>
        <v>21:0512</v>
      </c>
      <c r="D4876" s="1" t="str">
        <f t="shared" si="812"/>
        <v>21:0085</v>
      </c>
      <c r="E4876" t="s">
        <v>20066</v>
      </c>
      <c r="F4876" t="s">
        <v>20067</v>
      </c>
      <c r="H4876">
        <v>56.509756000000003</v>
      </c>
      <c r="I4876">
        <v>-100.51624990000001</v>
      </c>
      <c r="J4876" s="1" t="str">
        <f t="shared" si="813"/>
        <v>NGR lake sediment grab sample</v>
      </c>
      <c r="K4876" s="1" t="str">
        <f t="shared" si="814"/>
        <v>&lt;177 micron (NGR)</v>
      </c>
      <c r="L4876">
        <v>46</v>
      </c>
      <c r="M4876" t="s">
        <v>238</v>
      </c>
      <c r="N4876">
        <v>919</v>
      </c>
      <c r="O4876" t="s">
        <v>335</v>
      </c>
      <c r="P4876" t="s">
        <v>377</v>
      </c>
      <c r="Q4876" t="s">
        <v>92</v>
      </c>
      <c r="R4876" t="s">
        <v>78</v>
      </c>
      <c r="S4876" t="s">
        <v>131</v>
      </c>
      <c r="T4876" t="s">
        <v>194</v>
      </c>
      <c r="U4876" t="s">
        <v>80</v>
      </c>
      <c r="V4876" t="s">
        <v>689</v>
      </c>
      <c r="W4876" t="s">
        <v>40</v>
      </c>
      <c r="X4876" t="s">
        <v>39</v>
      </c>
      <c r="Y4876" t="s">
        <v>95</v>
      </c>
      <c r="Z4876" t="s">
        <v>263</v>
      </c>
      <c r="AA4876" t="s">
        <v>135</v>
      </c>
      <c r="AB4876" t="s">
        <v>477</v>
      </c>
      <c r="AC4876" t="s">
        <v>2271</v>
      </c>
      <c r="AD4876" t="s">
        <v>1313</v>
      </c>
    </row>
    <row r="4877" spans="1:30" x14ac:dyDescent="0.3">
      <c r="A4877" t="s">
        <v>20068</v>
      </c>
      <c r="B4877" t="s">
        <v>20069</v>
      </c>
      <c r="C4877" s="1" t="str">
        <f t="shared" si="808"/>
        <v>21:0512</v>
      </c>
      <c r="D4877" s="1" t="str">
        <f t="shared" si="812"/>
        <v>21:0085</v>
      </c>
      <c r="E4877" t="s">
        <v>20070</v>
      </c>
      <c r="F4877" t="s">
        <v>20071</v>
      </c>
      <c r="H4877">
        <v>56.498728800000002</v>
      </c>
      <c r="I4877">
        <v>-100.48887499999999</v>
      </c>
      <c r="J4877" s="1" t="str">
        <f t="shared" si="813"/>
        <v>NGR lake sediment grab sample</v>
      </c>
      <c r="K4877" s="1" t="str">
        <f t="shared" si="814"/>
        <v>&lt;177 micron (NGR)</v>
      </c>
      <c r="L4877">
        <v>46</v>
      </c>
      <c r="M4877" t="s">
        <v>246</v>
      </c>
      <c r="N4877">
        <v>920</v>
      </c>
      <c r="O4877" t="s">
        <v>1520</v>
      </c>
      <c r="P4877" t="s">
        <v>54</v>
      </c>
      <c r="Q4877" t="s">
        <v>68</v>
      </c>
      <c r="R4877" t="s">
        <v>192</v>
      </c>
      <c r="S4877" t="s">
        <v>68</v>
      </c>
      <c r="T4877" t="s">
        <v>40</v>
      </c>
      <c r="U4877" t="s">
        <v>6627</v>
      </c>
      <c r="V4877" t="s">
        <v>97</v>
      </c>
      <c r="W4877" t="s">
        <v>194</v>
      </c>
      <c r="X4877" t="s">
        <v>70</v>
      </c>
      <c r="Y4877" t="s">
        <v>95</v>
      </c>
      <c r="Z4877" t="s">
        <v>35</v>
      </c>
      <c r="AA4877" t="s">
        <v>135</v>
      </c>
      <c r="AB4877" t="s">
        <v>1779</v>
      </c>
      <c r="AC4877" t="s">
        <v>213</v>
      </c>
      <c r="AD4877" t="s">
        <v>2423</v>
      </c>
    </row>
    <row r="4878" spans="1:30" x14ac:dyDescent="0.3">
      <c r="A4878" t="s">
        <v>20072</v>
      </c>
      <c r="B4878" t="s">
        <v>20073</v>
      </c>
      <c r="C4878" s="1" t="str">
        <f t="shared" si="808"/>
        <v>21:0512</v>
      </c>
      <c r="D4878" s="1" t="str">
        <f t="shared" si="812"/>
        <v>21:0085</v>
      </c>
      <c r="E4878" t="s">
        <v>20074</v>
      </c>
      <c r="F4878" t="s">
        <v>20075</v>
      </c>
      <c r="H4878">
        <v>56.435896499999998</v>
      </c>
      <c r="I4878">
        <v>-100.5149802</v>
      </c>
      <c r="J4878" s="1" t="str">
        <f t="shared" si="813"/>
        <v>NGR lake sediment grab sample</v>
      </c>
      <c r="K4878" s="1" t="str">
        <f t="shared" si="814"/>
        <v>&lt;177 micron (NGR)</v>
      </c>
      <c r="L4878">
        <v>47</v>
      </c>
      <c r="M4878" t="s">
        <v>34</v>
      </c>
      <c r="N4878">
        <v>921</v>
      </c>
      <c r="O4878" t="s">
        <v>344</v>
      </c>
      <c r="P4878" t="s">
        <v>169</v>
      </c>
      <c r="Q4878" t="s">
        <v>38</v>
      </c>
      <c r="R4878" t="s">
        <v>185</v>
      </c>
      <c r="S4878" t="s">
        <v>38</v>
      </c>
      <c r="T4878" t="s">
        <v>40</v>
      </c>
      <c r="U4878" t="s">
        <v>1452</v>
      </c>
      <c r="V4878" t="s">
        <v>415</v>
      </c>
      <c r="W4878" t="s">
        <v>40</v>
      </c>
      <c r="X4878" t="s">
        <v>70</v>
      </c>
      <c r="Y4878" t="s">
        <v>37</v>
      </c>
      <c r="Z4878" t="s">
        <v>134</v>
      </c>
      <c r="AA4878" t="s">
        <v>258</v>
      </c>
      <c r="AB4878" t="s">
        <v>744</v>
      </c>
      <c r="AC4878" t="s">
        <v>1547</v>
      </c>
      <c r="AD4878" t="s">
        <v>478</v>
      </c>
    </row>
    <row r="4879" spans="1:30" x14ac:dyDescent="0.3">
      <c r="A4879" t="s">
        <v>20076</v>
      </c>
      <c r="B4879" t="s">
        <v>20077</v>
      </c>
      <c r="C4879" s="1" t="str">
        <f t="shared" si="808"/>
        <v>21:0512</v>
      </c>
      <c r="D4879" s="1" t="str">
        <f t="shared" si="812"/>
        <v>21:0085</v>
      </c>
      <c r="E4879" t="s">
        <v>20074</v>
      </c>
      <c r="F4879" t="s">
        <v>20078</v>
      </c>
      <c r="H4879">
        <v>56.435896499999998</v>
      </c>
      <c r="I4879">
        <v>-100.5149802</v>
      </c>
      <c r="J4879" s="1" t="str">
        <f t="shared" si="813"/>
        <v>NGR lake sediment grab sample</v>
      </c>
      <c r="K4879" s="1" t="str">
        <f t="shared" si="814"/>
        <v>&lt;177 micron (NGR)</v>
      </c>
      <c r="L4879">
        <v>47</v>
      </c>
      <c r="M4879" t="s">
        <v>52</v>
      </c>
      <c r="N4879">
        <v>922</v>
      </c>
      <c r="O4879" t="s">
        <v>128</v>
      </c>
      <c r="P4879" t="s">
        <v>67</v>
      </c>
      <c r="Q4879" t="s">
        <v>37</v>
      </c>
      <c r="R4879" t="s">
        <v>185</v>
      </c>
      <c r="S4879" t="s">
        <v>68</v>
      </c>
      <c r="T4879" t="s">
        <v>40</v>
      </c>
      <c r="U4879" t="s">
        <v>1609</v>
      </c>
      <c r="V4879" t="s">
        <v>351</v>
      </c>
      <c r="W4879" t="s">
        <v>40</v>
      </c>
      <c r="X4879" t="s">
        <v>179</v>
      </c>
      <c r="Y4879" t="s">
        <v>55</v>
      </c>
      <c r="Z4879" t="s">
        <v>134</v>
      </c>
      <c r="AA4879" t="s">
        <v>214</v>
      </c>
      <c r="AB4879" t="s">
        <v>650</v>
      </c>
      <c r="AC4879" t="s">
        <v>2202</v>
      </c>
      <c r="AD4879" t="s">
        <v>1236</v>
      </c>
    </row>
    <row r="4880" spans="1:30" x14ac:dyDescent="0.3">
      <c r="A4880" t="s">
        <v>20079</v>
      </c>
      <c r="B4880" t="s">
        <v>20080</v>
      </c>
      <c r="C4880" s="1" t="str">
        <f t="shared" si="808"/>
        <v>21:0512</v>
      </c>
      <c r="D4880" s="1" t="str">
        <f t="shared" si="812"/>
        <v>21:0085</v>
      </c>
      <c r="E4880" t="s">
        <v>20074</v>
      </c>
      <c r="F4880" t="s">
        <v>20081</v>
      </c>
      <c r="H4880">
        <v>56.435896499999998</v>
      </c>
      <c r="I4880">
        <v>-100.5149802</v>
      </c>
      <c r="J4880" s="1" t="str">
        <f t="shared" si="813"/>
        <v>NGR lake sediment grab sample</v>
      </c>
      <c r="K4880" s="1" t="str">
        <f t="shared" si="814"/>
        <v>&lt;177 micron (NGR)</v>
      </c>
      <c r="L4880">
        <v>47</v>
      </c>
      <c r="M4880" t="s">
        <v>65</v>
      </c>
      <c r="N4880">
        <v>923</v>
      </c>
      <c r="O4880" t="s">
        <v>403</v>
      </c>
      <c r="P4880" t="s">
        <v>169</v>
      </c>
      <c r="Q4880" t="s">
        <v>37</v>
      </c>
      <c r="R4880" t="s">
        <v>185</v>
      </c>
      <c r="S4880" t="s">
        <v>68</v>
      </c>
      <c r="T4880" t="s">
        <v>40</v>
      </c>
      <c r="U4880" t="s">
        <v>1452</v>
      </c>
      <c r="V4880" t="s">
        <v>415</v>
      </c>
      <c r="W4880" t="s">
        <v>40</v>
      </c>
      <c r="X4880" t="s">
        <v>70</v>
      </c>
      <c r="Y4880" t="s">
        <v>37</v>
      </c>
      <c r="Z4880" t="s">
        <v>134</v>
      </c>
      <c r="AA4880" t="s">
        <v>214</v>
      </c>
      <c r="AB4880" t="s">
        <v>1779</v>
      </c>
      <c r="AC4880" t="s">
        <v>1978</v>
      </c>
      <c r="AD4880" t="s">
        <v>216</v>
      </c>
    </row>
    <row r="4881" spans="1:30" hidden="1" x14ac:dyDescent="0.3">
      <c r="A4881" t="s">
        <v>20082</v>
      </c>
      <c r="B4881" t="s">
        <v>20083</v>
      </c>
      <c r="C4881" s="1" t="str">
        <f t="shared" si="808"/>
        <v>21:0512</v>
      </c>
      <c r="D4881" s="1" t="str">
        <f>HYPERLINK("http://geochem.nrcan.gc.ca/cdogs/content/svy/svy_e.htm", "")</f>
        <v/>
      </c>
      <c r="G4881" s="1" t="str">
        <f>HYPERLINK("http://geochem.nrcan.gc.ca/cdogs/content/cr_/cr_00056_e.htm", "56")</f>
        <v>56</v>
      </c>
      <c r="J4881" t="s">
        <v>161</v>
      </c>
      <c r="K4881" t="s">
        <v>162</v>
      </c>
      <c r="L4881">
        <v>47</v>
      </c>
      <c r="M4881" t="s">
        <v>163</v>
      </c>
      <c r="N4881">
        <v>924</v>
      </c>
      <c r="O4881" t="s">
        <v>1108</v>
      </c>
      <c r="P4881" t="s">
        <v>211</v>
      </c>
      <c r="Q4881" t="s">
        <v>67</v>
      </c>
      <c r="R4881" t="s">
        <v>255</v>
      </c>
      <c r="S4881" t="s">
        <v>119</v>
      </c>
      <c r="T4881" t="s">
        <v>649</v>
      </c>
      <c r="U4881" t="s">
        <v>811</v>
      </c>
      <c r="V4881" t="s">
        <v>5786</v>
      </c>
      <c r="W4881" t="s">
        <v>233</v>
      </c>
      <c r="X4881" t="s">
        <v>256</v>
      </c>
      <c r="Y4881" t="s">
        <v>37</v>
      </c>
      <c r="Z4881" t="s">
        <v>58</v>
      </c>
      <c r="AA4881" t="s">
        <v>107</v>
      </c>
      <c r="AB4881" t="s">
        <v>968</v>
      </c>
      <c r="AC4881" t="s">
        <v>7464</v>
      </c>
      <c r="AD4881" t="s">
        <v>1384</v>
      </c>
    </row>
    <row r="4882" spans="1:30" x14ac:dyDescent="0.3">
      <c r="A4882" t="s">
        <v>20084</v>
      </c>
      <c r="B4882" t="s">
        <v>20085</v>
      </c>
      <c r="C4882" s="1" t="str">
        <f t="shared" si="808"/>
        <v>21:0512</v>
      </c>
      <c r="D4882" s="1" t="str">
        <f t="shared" ref="D4882:D4909" si="815">HYPERLINK("http://geochem.nrcan.gc.ca/cdogs/content/svy/svy210085_e.htm", "21:0085")</f>
        <v>21:0085</v>
      </c>
      <c r="E4882" t="s">
        <v>20086</v>
      </c>
      <c r="F4882" t="s">
        <v>20087</v>
      </c>
      <c r="H4882">
        <v>56.424180999999997</v>
      </c>
      <c r="I4882">
        <v>-100.4970848</v>
      </c>
      <c r="J4882" s="1" t="str">
        <f t="shared" ref="J4882:J4909" si="816">HYPERLINK("http://geochem.nrcan.gc.ca/cdogs/content/kwd/kwd020027_e.htm", "NGR lake sediment grab sample")</f>
        <v>NGR lake sediment grab sample</v>
      </c>
      <c r="K4882" s="1" t="str">
        <f t="shared" ref="K4882:K4909" si="817">HYPERLINK("http://geochem.nrcan.gc.ca/cdogs/content/kwd/kwd080006_e.htm", "&lt;177 micron (NGR)")</f>
        <v>&lt;177 micron (NGR)</v>
      </c>
      <c r="L4882">
        <v>47</v>
      </c>
      <c r="M4882" t="s">
        <v>76</v>
      </c>
      <c r="N4882">
        <v>925</v>
      </c>
      <c r="O4882" t="s">
        <v>414</v>
      </c>
      <c r="P4882" t="s">
        <v>176</v>
      </c>
      <c r="Q4882" t="s">
        <v>55</v>
      </c>
      <c r="R4882" t="s">
        <v>130</v>
      </c>
      <c r="S4882" t="s">
        <v>136</v>
      </c>
      <c r="T4882" t="s">
        <v>40</v>
      </c>
      <c r="U4882" t="s">
        <v>2782</v>
      </c>
      <c r="V4882" t="s">
        <v>42</v>
      </c>
      <c r="W4882" t="s">
        <v>194</v>
      </c>
      <c r="X4882" t="s">
        <v>179</v>
      </c>
      <c r="Y4882" t="s">
        <v>39</v>
      </c>
      <c r="Z4882" t="s">
        <v>67</v>
      </c>
      <c r="AA4882" t="s">
        <v>214</v>
      </c>
      <c r="AB4882" t="s">
        <v>429</v>
      </c>
      <c r="AC4882" t="s">
        <v>301</v>
      </c>
      <c r="AD4882" t="s">
        <v>1448</v>
      </c>
    </row>
    <row r="4883" spans="1:30" x14ac:dyDescent="0.3">
      <c r="A4883" t="s">
        <v>20088</v>
      </c>
      <c r="B4883" t="s">
        <v>20089</v>
      </c>
      <c r="C4883" s="1" t="str">
        <f t="shared" si="808"/>
        <v>21:0512</v>
      </c>
      <c r="D4883" s="1" t="str">
        <f t="shared" si="815"/>
        <v>21:0085</v>
      </c>
      <c r="E4883" t="s">
        <v>20090</v>
      </c>
      <c r="F4883" t="s">
        <v>20091</v>
      </c>
      <c r="H4883">
        <v>56.3931957</v>
      </c>
      <c r="I4883">
        <v>-100.4892432</v>
      </c>
      <c r="J4883" s="1" t="str">
        <f t="shared" si="816"/>
        <v>NGR lake sediment grab sample</v>
      </c>
      <c r="K4883" s="1" t="str">
        <f t="shared" si="817"/>
        <v>&lt;177 micron (NGR)</v>
      </c>
      <c r="L4883">
        <v>47</v>
      </c>
      <c r="M4883" t="s">
        <v>91</v>
      </c>
      <c r="N4883">
        <v>926</v>
      </c>
      <c r="O4883" t="s">
        <v>810</v>
      </c>
      <c r="P4883" t="s">
        <v>104</v>
      </c>
      <c r="Q4883" t="s">
        <v>202</v>
      </c>
      <c r="R4883" t="s">
        <v>204</v>
      </c>
      <c r="S4883" t="s">
        <v>202</v>
      </c>
      <c r="T4883" t="s">
        <v>40</v>
      </c>
      <c r="U4883" t="s">
        <v>1236</v>
      </c>
      <c r="V4883" t="s">
        <v>1198</v>
      </c>
      <c r="W4883" t="s">
        <v>40</v>
      </c>
      <c r="X4883" t="s">
        <v>39</v>
      </c>
      <c r="Y4883" t="s">
        <v>95</v>
      </c>
      <c r="Z4883" t="s">
        <v>214</v>
      </c>
      <c r="AA4883" t="s">
        <v>135</v>
      </c>
      <c r="AB4883" t="s">
        <v>372</v>
      </c>
      <c r="AC4883" t="s">
        <v>1547</v>
      </c>
      <c r="AD4883" t="s">
        <v>880</v>
      </c>
    </row>
    <row r="4884" spans="1:30" x14ac:dyDescent="0.3">
      <c r="A4884" t="s">
        <v>20092</v>
      </c>
      <c r="B4884" t="s">
        <v>20093</v>
      </c>
      <c r="C4884" s="1" t="str">
        <f t="shared" si="808"/>
        <v>21:0512</v>
      </c>
      <c r="D4884" s="1" t="str">
        <f t="shared" si="815"/>
        <v>21:0085</v>
      </c>
      <c r="E4884" t="s">
        <v>20094</v>
      </c>
      <c r="F4884" t="s">
        <v>20095</v>
      </c>
      <c r="H4884">
        <v>56.357876099999999</v>
      </c>
      <c r="I4884">
        <v>-100.484662</v>
      </c>
      <c r="J4884" s="1" t="str">
        <f t="shared" si="816"/>
        <v>NGR lake sediment grab sample</v>
      </c>
      <c r="K4884" s="1" t="str">
        <f t="shared" si="817"/>
        <v>&lt;177 micron (NGR)</v>
      </c>
      <c r="L4884">
        <v>47</v>
      </c>
      <c r="M4884" t="s">
        <v>102</v>
      </c>
      <c r="N4884">
        <v>927</v>
      </c>
      <c r="O4884" t="s">
        <v>231</v>
      </c>
      <c r="P4884" t="s">
        <v>134</v>
      </c>
      <c r="Q4884" t="s">
        <v>202</v>
      </c>
      <c r="R4884" t="s">
        <v>66</v>
      </c>
      <c r="S4884" t="s">
        <v>79</v>
      </c>
      <c r="T4884" t="s">
        <v>40</v>
      </c>
      <c r="U4884" t="s">
        <v>6291</v>
      </c>
      <c r="V4884" t="s">
        <v>339</v>
      </c>
      <c r="W4884" t="s">
        <v>40</v>
      </c>
      <c r="X4884" t="s">
        <v>70</v>
      </c>
      <c r="Y4884" t="s">
        <v>95</v>
      </c>
      <c r="Z4884" t="s">
        <v>214</v>
      </c>
      <c r="AA4884" t="s">
        <v>204</v>
      </c>
      <c r="AB4884" t="s">
        <v>1373</v>
      </c>
      <c r="AC4884" t="s">
        <v>2858</v>
      </c>
      <c r="AD4884" t="s">
        <v>2797</v>
      </c>
    </row>
    <row r="4885" spans="1:30" x14ac:dyDescent="0.3">
      <c r="A4885" t="s">
        <v>20096</v>
      </c>
      <c r="B4885" t="s">
        <v>20097</v>
      </c>
      <c r="C4885" s="1" t="str">
        <f t="shared" si="808"/>
        <v>21:0512</v>
      </c>
      <c r="D4885" s="1" t="str">
        <f t="shared" si="815"/>
        <v>21:0085</v>
      </c>
      <c r="E4885" t="s">
        <v>20098</v>
      </c>
      <c r="F4885" t="s">
        <v>20099</v>
      </c>
      <c r="H4885">
        <v>56.359278500000002</v>
      </c>
      <c r="I4885">
        <v>-100.5807172</v>
      </c>
      <c r="J4885" s="1" t="str">
        <f t="shared" si="816"/>
        <v>NGR lake sediment grab sample</v>
      </c>
      <c r="K4885" s="1" t="str">
        <f t="shared" si="817"/>
        <v>&lt;177 micron (NGR)</v>
      </c>
      <c r="L4885">
        <v>47</v>
      </c>
      <c r="M4885" t="s">
        <v>113</v>
      </c>
      <c r="N4885">
        <v>928</v>
      </c>
      <c r="O4885" t="s">
        <v>283</v>
      </c>
      <c r="P4885" t="s">
        <v>256</v>
      </c>
      <c r="Q4885" t="s">
        <v>92</v>
      </c>
      <c r="R4885" t="s">
        <v>134</v>
      </c>
      <c r="S4885" t="s">
        <v>131</v>
      </c>
      <c r="T4885" t="s">
        <v>40</v>
      </c>
      <c r="U4885" t="s">
        <v>158</v>
      </c>
      <c r="V4885" t="s">
        <v>689</v>
      </c>
      <c r="W4885" t="s">
        <v>40</v>
      </c>
      <c r="X4885" t="s">
        <v>70</v>
      </c>
      <c r="Y4885" t="s">
        <v>95</v>
      </c>
      <c r="Z4885" t="s">
        <v>263</v>
      </c>
      <c r="AA4885" t="s">
        <v>204</v>
      </c>
      <c r="AB4885" t="s">
        <v>59</v>
      </c>
      <c r="AC4885" t="s">
        <v>3711</v>
      </c>
      <c r="AD4885" t="s">
        <v>487</v>
      </c>
    </row>
    <row r="4886" spans="1:30" x14ac:dyDescent="0.3">
      <c r="A4886" t="s">
        <v>20100</v>
      </c>
      <c r="B4886" t="s">
        <v>20101</v>
      </c>
      <c r="C4886" s="1" t="str">
        <f t="shared" si="808"/>
        <v>21:0512</v>
      </c>
      <c r="D4886" s="1" t="str">
        <f t="shared" si="815"/>
        <v>21:0085</v>
      </c>
      <c r="E4886" t="s">
        <v>20102</v>
      </c>
      <c r="F4886" t="s">
        <v>20103</v>
      </c>
      <c r="H4886">
        <v>56.385814699999997</v>
      </c>
      <c r="I4886">
        <v>-100.5620546</v>
      </c>
      <c r="J4886" s="1" t="str">
        <f t="shared" si="816"/>
        <v>NGR lake sediment grab sample</v>
      </c>
      <c r="K4886" s="1" t="str">
        <f t="shared" si="817"/>
        <v>&lt;177 micron (NGR)</v>
      </c>
      <c r="L4886">
        <v>47</v>
      </c>
      <c r="M4886" t="s">
        <v>127</v>
      </c>
      <c r="N4886">
        <v>929</v>
      </c>
      <c r="O4886" t="s">
        <v>1019</v>
      </c>
      <c r="P4886" t="s">
        <v>145</v>
      </c>
      <c r="Q4886" t="s">
        <v>131</v>
      </c>
      <c r="R4886" t="s">
        <v>134</v>
      </c>
      <c r="S4886" t="s">
        <v>38</v>
      </c>
      <c r="T4886" t="s">
        <v>40</v>
      </c>
      <c r="U4886" t="s">
        <v>216</v>
      </c>
      <c r="V4886" t="s">
        <v>714</v>
      </c>
      <c r="W4886" t="s">
        <v>40</v>
      </c>
      <c r="X4886" t="s">
        <v>39</v>
      </c>
      <c r="Y4886" t="s">
        <v>95</v>
      </c>
      <c r="Z4886" t="s">
        <v>263</v>
      </c>
      <c r="AA4886" t="s">
        <v>135</v>
      </c>
      <c r="AB4886" t="s">
        <v>547</v>
      </c>
      <c r="AC4886" t="s">
        <v>8204</v>
      </c>
      <c r="AD4886" t="s">
        <v>832</v>
      </c>
    </row>
    <row r="4887" spans="1:30" x14ac:dyDescent="0.3">
      <c r="A4887" t="s">
        <v>20104</v>
      </c>
      <c r="B4887" t="s">
        <v>20105</v>
      </c>
      <c r="C4887" s="1" t="str">
        <f t="shared" si="808"/>
        <v>21:0512</v>
      </c>
      <c r="D4887" s="1" t="str">
        <f t="shared" si="815"/>
        <v>21:0085</v>
      </c>
      <c r="E4887" t="s">
        <v>20106</v>
      </c>
      <c r="F4887" t="s">
        <v>20107</v>
      </c>
      <c r="H4887">
        <v>56.430723</v>
      </c>
      <c r="I4887">
        <v>-100.5699109</v>
      </c>
      <c r="J4887" s="1" t="str">
        <f t="shared" si="816"/>
        <v>NGR lake sediment grab sample</v>
      </c>
      <c r="K4887" s="1" t="str">
        <f t="shared" si="817"/>
        <v>&lt;177 micron (NGR)</v>
      </c>
      <c r="L4887">
        <v>47</v>
      </c>
      <c r="M4887" t="s">
        <v>142</v>
      </c>
      <c r="N4887">
        <v>930</v>
      </c>
      <c r="O4887" t="s">
        <v>177</v>
      </c>
      <c r="P4887" t="s">
        <v>104</v>
      </c>
      <c r="Q4887" t="s">
        <v>176</v>
      </c>
      <c r="R4887" t="s">
        <v>571</v>
      </c>
      <c r="S4887" t="s">
        <v>79</v>
      </c>
      <c r="T4887" t="s">
        <v>40</v>
      </c>
      <c r="U4887" t="s">
        <v>2166</v>
      </c>
      <c r="V4887" t="s">
        <v>8790</v>
      </c>
      <c r="W4887" t="s">
        <v>40</v>
      </c>
      <c r="X4887" t="s">
        <v>39</v>
      </c>
      <c r="Y4887" t="s">
        <v>95</v>
      </c>
      <c r="Z4887" t="s">
        <v>214</v>
      </c>
      <c r="AA4887" t="s">
        <v>214</v>
      </c>
      <c r="AB4887" t="s">
        <v>614</v>
      </c>
      <c r="AC4887" t="s">
        <v>583</v>
      </c>
      <c r="AD4887" t="s">
        <v>4557</v>
      </c>
    </row>
    <row r="4888" spans="1:30" x14ac:dyDescent="0.3">
      <c r="A4888" t="s">
        <v>20108</v>
      </c>
      <c r="B4888" t="s">
        <v>20109</v>
      </c>
      <c r="C4888" s="1" t="str">
        <f t="shared" si="808"/>
        <v>21:0512</v>
      </c>
      <c r="D4888" s="1" t="str">
        <f t="shared" si="815"/>
        <v>21:0085</v>
      </c>
      <c r="E4888" t="s">
        <v>20110</v>
      </c>
      <c r="F4888" t="s">
        <v>20111</v>
      </c>
      <c r="H4888">
        <v>56.457908600000003</v>
      </c>
      <c r="I4888">
        <v>-100.5515578</v>
      </c>
      <c r="J4888" s="1" t="str">
        <f t="shared" si="816"/>
        <v>NGR lake sediment grab sample</v>
      </c>
      <c r="K4888" s="1" t="str">
        <f t="shared" si="817"/>
        <v>&lt;177 micron (NGR)</v>
      </c>
      <c r="L4888">
        <v>47</v>
      </c>
      <c r="M4888" t="s">
        <v>150</v>
      </c>
      <c r="N4888">
        <v>931</v>
      </c>
      <c r="O4888" t="s">
        <v>676</v>
      </c>
      <c r="P4888" t="s">
        <v>108</v>
      </c>
      <c r="Q4888" t="s">
        <v>119</v>
      </c>
      <c r="R4888" t="s">
        <v>78</v>
      </c>
      <c r="S4888" t="s">
        <v>153</v>
      </c>
      <c r="T4888" t="s">
        <v>40</v>
      </c>
      <c r="U4888" t="s">
        <v>4615</v>
      </c>
      <c r="V4888" t="s">
        <v>818</v>
      </c>
      <c r="W4888" t="s">
        <v>40</v>
      </c>
      <c r="X4888" t="s">
        <v>55</v>
      </c>
      <c r="Y4888" t="s">
        <v>95</v>
      </c>
      <c r="Z4888" t="s">
        <v>214</v>
      </c>
      <c r="AA4888" t="s">
        <v>214</v>
      </c>
      <c r="AB4888" t="s">
        <v>1715</v>
      </c>
      <c r="AC4888" t="s">
        <v>68</v>
      </c>
      <c r="AD4888" t="s">
        <v>832</v>
      </c>
    </row>
    <row r="4889" spans="1:30" x14ac:dyDescent="0.3">
      <c r="A4889" t="s">
        <v>20112</v>
      </c>
      <c r="B4889" t="s">
        <v>20113</v>
      </c>
      <c r="C4889" s="1" t="str">
        <f t="shared" si="808"/>
        <v>21:0512</v>
      </c>
      <c r="D4889" s="1" t="str">
        <f t="shared" si="815"/>
        <v>21:0085</v>
      </c>
      <c r="E4889" t="s">
        <v>20114</v>
      </c>
      <c r="F4889" t="s">
        <v>20115</v>
      </c>
      <c r="H4889">
        <v>56.472902900000001</v>
      </c>
      <c r="I4889">
        <v>-100.56247810000001</v>
      </c>
      <c r="J4889" s="1" t="str">
        <f t="shared" si="816"/>
        <v>NGR lake sediment grab sample</v>
      </c>
      <c r="K4889" s="1" t="str">
        <f t="shared" si="817"/>
        <v>&lt;177 micron (NGR)</v>
      </c>
      <c r="L4889">
        <v>47</v>
      </c>
      <c r="M4889" t="s">
        <v>175</v>
      </c>
      <c r="N4889">
        <v>932</v>
      </c>
      <c r="O4889" t="s">
        <v>1139</v>
      </c>
      <c r="P4889" t="s">
        <v>164</v>
      </c>
      <c r="Q4889" t="s">
        <v>202</v>
      </c>
      <c r="R4889" t="s">
        <v>104</v>
      </c>
      <c r="S4889" t="s">
        <v>79</v>
      </c>
      <c r="T4889" t="s">
        <v>40</v>
      </c>
      <c r="U4889" t="s">
        <v>4750</v>
      </c>
      <c r="V4889" t="s">
        <v>224</v>
      </c>
      <c r="W4889" t="s">
        <v>40</v>
      </c>
      <c r="X4889" t="s">
        <v>740</v>
      </c>
      <c r="Y4889" t="s">
        <v>95</v>
      </c>
      <c r="Z4889" t="s">
        <v>214</v>
      </c>
      <c r="AA4889" t="s">
        <v>258</v>
      </c>
      <c r="AB4889" t="s">
        <v>1090</v>
      </c>
      <c r="AC4889" t="s">
        <v>353</v>
      </c>
      <c r="AD4889" t="s">
        <v>4370</v>
      </c>
    </row>
    <row r="4890" spans="1:30" x14ac:dyDescent="0.3">
      <c r="A4890" t="s">
        <v>20116</v>
      </c>
      <c r="B4890" t="s">
        <v>20117</v>
      </c>
      <c r="C4890" s="1" t="str">
        <f t="shared" si="808"/>
        <v>21:0512</v>
      </c>
      <c r="D4890" s="1" t="str">
        <f t="shared" si="815"/>
        <v>21:0085</v>
      </c>
      <c r="E4890" t="s">
        <v>20118</v>
      </c>
      <c r="F4890" t="s">
        <v>20119</v>
      </c>
      <c r="H4890">
        <v>56.534525199999997</v>
      </c>
      <c r="I4890">
        <v>-100.5319227</v>
      </c>
      <c r="J4890" s="1" t="str">
        <f t="shared" si="816"/>
        <v>NGR lake sediment grab sample</v>
      </c>
      <c r="K4890" s="1" t="str">
        <f t="shared" si="817"/>
        <v>&lt;177 micron (NGR)</v>
      </c>
      <c r="L4890">
        <v>47</v>
      </c>
      <c r="M4890" t="s">
        <v>184</v>
      </c>
      <c r="N4890">
        <v>933</v>
      </c>
      <c r="O4890" t="s">
        <v>5778</v>
      </c>
      <c r="P4890" t="s">
        <v>169</v>
      </c>
      <c r="Q4890" t="s">
        <v>153</v>
      </c>
      <c r="R4890" t="s">
        <v>477</v>
      </c>
      <c r="S4890" t="s">
        <v>202</v>
      </c>
      <c r="T4890" t="s">
        <v>40</v>
      </c>
      <c r="U4890" t="s">
        <v>4615</v>
      </c>
      <c r="V4890" t="s">
        <v>293</v>
      </c>
      <c r="W4890" t="s">
        <v>40</v>
      </c>
      <c r="X4890" t="s">
        <v>70</v>
      </c>
      <c r="Y4890" t="s">
        <v>95</v>
      </c>
      <c r="Z4890" t="s">
        <v>337</v>
      </c>
      <c r="AA4890" t="s">
        <v>58</v>
      </c>
      <c r="AB4890" t="s">
        <v>67</v>
      </c>
      <c r="AC4890" t="s">
        <v>1402</v>
      </c>
      <c r="AD4890" t="s">
        <v>880</v>
      </c>
    </row>
    <row r="4891" spans="1:30" x14ac:dyDescent="0.3">
      <c r="A4891" t="s">
        <v>20120</v>
      </c>
      <c r="B4891" t="s">
        <v>20121</v>
      </c>
      <c r="C4891" s="1" t="str">
        <f t="shared" si="808"/>
        <v>21:0512</v>
      </c>
      <c r="D4891" s="1" t="str">
        <f t="shared" si="815"/>
        <v>21:0085</v>
      </c>
      <c r="E4891" t="s">
        <v>20122</v>
      </c>
      <c r="F4891" t="s">
        <v>20123</v>
      </c>
      <c r="H4891">
        <v>56.567042700000002</v>
      </c>
      <c r="I4891">
        <v>-100.5304533</v>
      </c>
      <c r="J4891" s="1" t="str">
        <f t="shared" si="816"/>
        <v>NGR lake sediment grab sample</v>
      </c>
      <c r="K4891" s="1" t="str">
        <f t="shared" si="817"/>
        <v>&lt;177 micron (NGR)</v>
      </c>
      <c r="L4891">
        <v>47</v>
      </c>
      <c r="M4891" t="s">
        <v>191</v>
      </c>
      <c r="N4891">
        <v>934</v>
      </c>
      <c r="O4891" t="s">
        <v>359</v>
      </c>
      <c r="P4891" t="s">
        <v>79</v>
      </c>
      <c r="Q4891" t="s">
        <v>68</v>
      </c>
      <c r="R4891" t="s">
        <v>54</v>
      </c>
      <c r="S4891" t="s">
        <v>68</v>
      </c>
      <c r="T4891" t="s">
        <v>40</v>
      </c>
      <c r="U4891" t="s">
        <v>1448</v>
      </c>
      <c r="V4891" t="s">
        <v>596</v>
      </c>
      <c r="W4891" t="s">
        <v>40</v>
      </c>
      <c r="X4891" t="s">
        <v>70</v>
      </c>
      <c r="Y4891" t="s">
        <v>95</v>
      </c>
      <c r="Z4891" t="s">
        <v>134</v>
      </c>
      <c r="AA4891" t="s">
        <v>204</v>
      </c>
      <c r="AB4891" t="s">
        <v>479</v>
      </c>
      <c r="AC4891" t="s">
        <v>339</v>
      </c>
      <c r="AD4891" t="s">
        <v>6252</v>
      </c>
    </row>
    <row r="4892" spans="1:30" x14ac:dyDescent="0.3">
      <c r="A4892" t="s">
        <v>20124</v>
      </c>
      <c r="B4892" t="s">
        <v>20125</v>
      </c>
      <c r="C4892" s="1" t="str">
        <f t="shared" si="808"/>
        <v>21:0512</v>
      </c>
      <c r="D4892" s="1" t="str">
        <f t="shared" si="815"/>
        <v>21:0085</v>
      </c>
      <c r="E4892" t="s">
        <v>20126</v>
      </c>
      <c r="F4892" t="s">
        <v>20127</v>
      </c>
      <c r="H4892">
        <v>56.579016799999998</v>
      </c>
      <c r="I4892">
        <v>-100.55177550000001</v>
      </c>
      <c r="J4892" s="1" t="str">
        <f t="shared" si="816"/>
        <v>NGR lake sediment grab sample</v>
      </c>
      <c r="K4892" s="1" t="str">
        <f t="shared" si="817"/>
        <v>&lt;177 micron (NGR)</v>
      </c>
      <c r="L4892">
        <v>47</v>
      </c>
      <c r="M4892" t="s">
        <v>201</v>
      </c>
      <c r="N4892">
        <v>935</v>
      </c>
      <c r="O4892" t="s">
        <v>1019</v>
      </c>
      <c r="P4892" t="s">
        <v>232</v>
      </c>
      <c r="Q4892" t="s">
        <v>55</v>
      </c>
      <c r="R4892" t="s">
        <v>67</v>
      </c>
      <c r="S4892" t="s">
        <v>92</v>
      </c>
      <c r="T4892" t="s">
        <v>40</v>
      </c>
      <c r="U4892" t="s">
        <v>15469</v>
      </c>
      <c r="V4892" t="s">
        <v>55</v>
      </c>
      <c r="W4892" t="s">
        <v>40</v>
      </c>
      <c r="X4892" t="s">
        <v>179</v>
      </c>
      <c r="Y4892" t="s">
        <v>39</v>
      </c>
      <c r="Z4892" t="s">
        <v>135</v>
      </c>
      <c r="AA4892" t="s">
        <v>135</v>
      </c>
      <c r="AB4892" t="s">
        <v>5627</v>
      </c>
      <c r="AC4892" t="s">
        <v>505</v>
      </c>
      <c r="AD4892" t="s">
        <v>1236</v>
      </c>
    </row>
    <row r="4893" spans="1:30" x14ac:dyDescent="0.3">
      <c r="A4893" t="s">
        <v>20128</v>
      </c>
      <c r="B4893" t="s">
        <v>20129</v>
      </c>
      <c r="C4893" s="1" t="str">
        <f t="shared" si="808"/>
        <v>21:0512</v>
      </c>
      <c r="D4893" s="1" t="str">
        <f t="shared" si="815"/>
        <v>21:0085</v>
      </c>
      <c r="E4893" t="s">
        <v>20130</v>
      </c>
      <c r="F4893" t="s">
        <v>20131</v>
      </c>
      <c r="H4893">
        <v>56.605673699999997</v>
      </c>
      <c r="I4893">
        <v>-100.50950020000001</v>
      </c>
      <c r="J4893" s="1" t="str">
        <f t="shared" si="816"/>
        <v>NGR lake sediment grab sample</v>
      </c>
      <c r="K4893" s="1" t="str">
        <f t="shared" si="817"/>
        <v>&lt;177 micron (NGR)</v>
      </c>
      <c r="L4893">
        <v>47</v>
      </c>
      <c r="M4893" t="s">
        <v>210</v>
      </c>
      <c r="N4893">
        <v>936</v>
      </c>
      <c r="O4893" t="s">
        <v>1871</v>
      </c>
      <c r="P4893" t="s">
        <v>232</v>
      </c>
      <c r="Q4893" t="s">
        <v>202</v>
      </c>
      <c r="R4893" t="s">
        <v>397</v>
      </c>
      <c r="S4893" t="s">
        <v>193</v>
      </c>
      <c r="T4893" t="s">
        <v>40</v>
      </c>
      <c r="U4893" t="s">
        <v>880</v>
      </c>
      <c r="V4893" t="s">
        <v>2195</v>
      </c>
      <c r="W4893" t="s">
        <v>40</v>
      </c>
      <c r="X4893" t="s">
        <v>740</v>
      </c>
      <c r="Y4893" t="s">
        <v>95</v>
      </c>
      <c r="Z4893" t="s">
        <v>214</v>
      </c>
      <c r="AA4893" t="s">
        <v>204</v>
      </c>
      <c r="AB4893" t="s">
        <v>1037</v>
      </c>
      <c r="AC4893" t="s">
        <v>1578</v>
      </c>
      <c r="AD4893" t="s">
        <v>832</v>
      </c>
    </row>
    <row r="4894" spans="1:30" x14ac:dyDescent="0.3">
      <c r="A4894" t="s">
        <v>20132</v>
      </c>
      <c r="B4894" t="s">
        <v>20133</v>
      </c>
      <c r="C4894" s="1" t="str">
        <f t="shared" si="808"/>
        <v>21:0512</v>
      </c>
      <c r="D4894" s="1" t="str">
        <f t="shared" si="815"/>
        <v>21:0085</v>
      </c>
      <c r="E4894" t="s">
        <v>20134</v>
      </c>
      <c r="F4894" t="s">
        <v>20135</v>
      </c>
      <c r="H4894">
        <v>56.612358800000003</v>
      </c>
      <c r="I4894">
        <v>-100.53670169999999</v>
      </c>
      <c r="J4894" s="1" t="str">
        <f t="shared" si="816"/>
        <v>NGR lake sediment grab sample</v>
      </c>
      <c r="K4894" s="1" t="str">
        <f t="shared" si="817"/>
        <v>&lt;177 micron (NGR)</v>
      </c>
      <c r="L4894">
        <v>47</v>
      </c>
      <c r="M4894" t="s">
        <v>221</v>
      </c>
      <c r="N4894">
        <v>937</v>
      </c>
      <c r="O4894" t="s">
        <v>720</v>
      </c>
      <c r="P4894" t="s">
        <v>169</v>
      </c>
      <c r="Q4894" t="s">
        <v>92</v>
      </c>
      <c r="R4894" t="s">
        <v>477</v>
      </c>
      <c r="S4894" t="s">
        <v>202</v>
      </c>
      <c r="T4894" t="s">
        <v>40</v>
      </c>
      <c r="U4894" t="s">
        <v>2717</v>
      </c>
      <c r="V4894" t="s">
        <v>1198</v>
      </c>
      <c r="W4894" t="s">
        <v>40</v>
      </c>
      <c r="X4894" t="s">
        <v>179</v>
      </c>
      <c r="Y4894" t="s">
        <v>95</v>
      </c>
      <c r="Z4894" t="s">
        <v>337</v>
      </c>
      <c r="AA4894" t="s">
        <v>58</v>
      </c>
      <c r="AB4894" t="s">
        <v>165</v>
      </c>
      <c r="AC4894" t="s">
        <v>293</v>
      </c>
      <c r="AD4894" t="s">
        <v>1313</v>
      </c>
    </row>
    <row r="4895" spans="1:30" x14ac:dyDescent="0.3">
      <c r="A4895" t="s">
        <v>20136</v>
      </c>
      <c r="B4895" t="s">
        <v>20137</v>
      </c>
      <c r="C4895" s="1" t="str">
        <f t="shared" si="808"/>
        <v>21:0512</v>
      </c>
      <c r="D4895" s="1" t="str">
        <f t="shared" si="815"/>
        <v>21:0085</v>
      </c>
      <c r="E4895" t="s">
        <v>20138</v>
      </c>
      <c r="F4895" t="s">
        <v>20139</v>
      </c>
      <c r="H4895">
        <v>56.628378599999998</v>
      </c>
      <c r="I4895">
        <v>-100.54475360000001</v>
      </c>
      <c r="J4895" s="1" t="str">
        <f t="shared" si="816"/>
        <v>NGR lake sediment grab sample</v>
      </c>
      <c r="K4895" s="1" t="str">
        <f t="shared" si="817"/>
        <v>&lt;177 micron (NGR)</v>
      </c>
      <c r="L4895">
        <v>47</v>
      </c>
      <c r="M4895" t="s">
        <v>230</v>
      </c>
      <c r="N4895">
        <v>938</v>
      </c>
      <c r="O4895" t="s">
        <v>143</v>
      </c>
      <c r="P4895" t="s">
        <v>79</v>
      </c>
      <c r="Q4895" t="s">
        <v>55</v>
      </c>
      <c r="R4895" t="s">
        <v>185</v>
      </c>
      <c r="S4895" t="s">
        <v>68</v>
      </c>
      <c r="T4895" t="s">
        <v>40</v>
      </c>
      <c r="U4895" t="s">
        <v>216</v>
      </c>
      <c r="V4895" t="s">
        <v>57</v>
      </c>
      <c r="W4895" t="s">
        <v>194</v>
      </c>
      <c r="X4895" t="s">
        <v>43</v>
      </c>
      <c r="Y4895" t="s">
        <v>95</v>
      </c>
      <c r="Z4895" t="s">
        <v>67</v>
      </c>
      <c r="AA4895" t="s">
        <v>135</v>
      </c>
      <c r="AB4895" t="s">
        <v>3978</v>
      </c>
      <c r="AC4895" t="s">
        <v>60</v>
      </c>
      <c r="AD4895" t="s">
        <v>48</v>
      </c>
    </row>
    <row r="4896" spans="1:30" x14ac:dyDescent="0.3">
      <c r="A4896" t="s">
        <v>20140</v>
      </c>
      <c r="B4896" t="s">
        <v>20141</v>
      </c>
      <c r="C4896" s="1" t="str">
        <f t="shared" si="808"/>
        <v>21:0512</v>
      </c>
      <c r="D4896" s="1" t="str">
        <f t="shared" si="815"/>
        <v>21:0085</v>
      </c>
      <c r="E4896" t="s">
        <v>20142</v>
      </c>
      <c r="F4896" t="s">
        <v>20143</v>
      </c>
      <c r="H4896">
        <v>56.634784699999997</v>
      </c>
      <c r="I4896">
        <v>-100.58771609999999</v>
      </c>
      <c r="J4896" s="1" t="str">
        <f t="shared" si="816"/>
        <v>NGR lake sediment grab sample</v>
      </c>
      <c r="K4896" s="1" t="str">
        <f t="shared" si="817"/>
        <v>&lt;177 micron (NGR)</v>
      </c>
      <c r="L4896">
        <v>47</v>
      </c>
      <c r="M4896" t="s">
        <v>238</v>
      </c>
      <c r="N4896">
        <v>939</v>
      </c>
      <c r="O4896" t="s">
        <v>397</v>
      </c>
      <c r="P4896" t="s">
        <v>276</v>
      </c>
      <c r="Q4896" t="s">
        <v>37</v>
      </c>
      <c r="R4896" t="s">
        <v>130</v>
      </c>
      <c r="S4896" t="s">
        <v>37</v>
      </c>
      <c r="T4896" t="s">
        <v>40</v>
      </c>
      <c r="U4896" t="s">
        <v>48</v>
      </c>
      <c r="V4896" t="s">
        <v>313</v>
      </c>
      <c r="W4896" t="s">
        <v>194</v>
      </c>
      <c r="X4896" t="s">
        <v>179</v>
      </c>
      <c r="Y4896" t="s">
        <v>95</v>
      </c>
      <c r="Z4896" t="s">
        <v>67</v>
      </c>
      <c r="AA4896" t="s">
        <v>258</v>
      </c>
      <c r="AB4896" t="s">
        <v>14267</v>
      </c>
      <c r="AC4896" t="s">
        <v>70</v>
      </c>
      <c r="AD4896" t="s">
        <v>155</v>
      </c>
    </row>
    <row r="4897" spans="1:30" x14ac:dyDescent="0.3">
      <c r="A4897" t="s">
        <v>20144</v>
      </c>
      <c r="B4897" t="s">
        <v>20145</v>
      </c>
      <c r="C4897" s="1" t="str">
        <f t="shared" si="808"/>
        <v>21:0512</v>
      </c>
      <c r="D4897" s="1" t="str">
        <f t="shared" si="815"/>
        <v>21:0085</v>
      </c>
      <c r="E4897" t="s">
        <v>20146</v>
      </c>
      <c r="F4897" t="s">
        <v>20147</v>
      </c>
      <c r="H4897">
        <v>56.652859499999998</v>
      </c>
      <c r="I4897">
        <v>-100.5950332</v>
      </c>
      <c r="J4897" s="1" t="str">
        <f t="shared" si="816"/>
        <v>NGR lake sediment grab sample</v>
      </c>
      <c r="K4897" s="1" t="str">
        <f t="shared" si="817"/>
        <v>&lt;177 micron (NGR)</v>
      </c>
      <c r="L4897">
        <v>47</v>
      </c>
      <c r="M4897" t="s">
        <v>246</v>
      </c>
      <c r="N4897">
        <v>940</v>
      </c>
      <c r="O4897" t="s">
        <v>789</v>
      </c>
      <c r="P4897" t="s">
        <v>256</v>
      </c>
      <c r="Q4897" t="s">
        <v>79</v>
      </c>
      <c r="R4897" t="s">
        <v>192</v>
      </c>
      <c r="S4897" t="s">
        <v>131</v>
      </c>
      <c r="T4897" t="s">
        <v>40</v>
      </c>
      <c r="U4897" t="s">
        <v>166</v>
      </c>
      <c r="V4897" t="s">
        <v>1337</v>
      </c>
      <c r="W4897" t="s">
        <v>40</v>
      </c>
      <c r="X4897" t="s">
        <v>70</v>
      </c>
      <c r="Y4897" t="s">
        <v>95</v>
      </c>
      <c r="Z4897" t="s">
        <v>263</v>
      </c>
      <c r="AA4897" t="s">
        <v>314</v>
      </c>
      <c r="AB4897" t="s">
        <v>1076</v>
      </c>
      <c r="AC4897" t="s">
        <v>947</v>
      </c>
      <c r="AD4897" t="s">
        <v>878</v>
      </c>
    </row>
    <row r="4898" spans="1:30" x14ac:dyDescent="0.3">
      <c r="A4898" t="s">
        <v>20148</v>
      </c>
      <c r="B4898" t="s">
        <v>20149</v>
      </c>
      <c r="C4898" s="1" t="str">
        <f t="shared" si="808"/>
        <v>21:0512</v>
      </c>
      <c r="D4898" s="1" t="str">
        <f t="shared" si="815"/>
        <v>21:0085</v>
      </c>
      <c r="E4898" t="s">
        <v>20150</v>
      </c>
      <c r="F4898" t="s">
        <v>20151</v>
      </c>
      <c r="H4898">
        <v>56.644760699999999</v>
      </c>
      <c r="I4898">
        <v>-100.8051878</v>
      </c>
      <c r="J4898" s="1" t="str">
        <f t="shared" si="816"/>
        <v>NGR lake sediment grab sample</v>
      </c>
      <c r="K4898" s="1" t="str">
        <f t="shared" si="817"/>
        <v>&lt;177 micron (NGR)</v>
      </c>
      <c r="L4898">
        <v>48</v>
      </c>
      <c r="M4898" t="s">
        <v>34</v>
      </c>
      <c r="N4898">
        <v>941</v>
      </c>
      <c r="O4898" t="s">
        <v>337</v>
      </c>
      <c r="P4898" t="s">
        <v>119</v>
      </c>
      <c r="Q4898" t="s">
        <v>38</v>
      </c>
      <c r="R4898" t="s">
        <v>130</v>
      </c>
      <c r="S4898" t="s">
        <v>79</v>
      </c>
      <c r="T4898" t="s">
        <v>40</v>
      </c>
      <c r="U4898" t="s">
        <v>370</v>
      </c>
      <c r="V4898" t="s">
        <v>947</v>
      </c>
      <c r="W4898" t="s">
        <v>40</v>
      </c>
      <c r="X4898" t="s">
        <v>70</v>
      </c>
      <c r="Y4898" t="s">
        <v>39</v>
      </c>
      <c r="Z4898" t="s">
        <v>35</v>
      </c>
      <c r="AA4898" t="s">
        <v>134</v>
      </c>
      <c r="AB4898" t="s">
        <v>1043</v>
      </c>
      <c r="AC4898" t="s">
        <v>2195</v>
      </c>
      <c r="AD4898" t="s">
        <v>137</v>
      </c>
    </row>
    <row r="4899" spans="1:30" x14ac:dyDescent="0.3">
      <c r="A4899" t="s">
        <v>20152</v>
      </c>
      <c r="B4899" t="s">
        <v>20153</v>
      </c>
      <c r="C4899" s="1" t="str">
        <f t="shared" si="808"/>
        <v>21:0512</v>
      </c>
      <c r="D4899" s="1" t="str">
        <f t="shared" si="815"/>
        <v>21:0085</v>
      </c>
      <c r="E4899" t="s">
        <v>20154</v>
      </c>
      <c r="F4899" t="s">
        <v>20155</v>
      </c>
      <c r="H4899">
        <v>56.6651691</v>
      </c>
      <c r="I4899">
        <v>-100.6180712</v>
      </c>
      <c r="J4899" s="1" t="str">
        <f t="shared" si="816"/>
        <v>NGR lake sediment grab sample</v>
      </c>
      <c r="K4899" s="1" t="str">
        <f t="shared" si="817"/>
        <v>&lt;177 micron (NGR)</v>
      </c>
      <c r="L4899">
        <v>48</v>
      </c>
      <c r="M4899" t="s">
        <v>76</v>
      </c>
      <c r="N4899">
        <v>942</v>
      </c>
      <c r="O4899" t="s">
        <v>255</v>
      </c>
      <c r="P4899" t="s">
        <v>67</v>
      </c>
      <c r="Q4899" t="s">
        <v>55</v>
      </c>
      <c r="R4899" t="s">
        <v>54</v>
      </c>
      <c r="S4899" t="s">
        <v>37</v>
      </c>
      <c r="T4899" t="s">
        <v>40</v>
      </c>
      <c r="U4899" t="s">
        <v>2782</v>
      </c>
      <c r="V4899" t="s">
        <v>94</v>
      </c>
      <c r="W4899" t="s">
        <v>194</v>
      </c>
      <c r="X4899" t="s">
        <v>43</v>
      </c>
      <c r="Y4899" t="s">
        <v>95</v>
      </c>
      <c r="Z4899" t="s">
        <v>153</v>
      </c>
      <c r="AA4899" t="s">
        <v>58</v>
      </c>
      <c r="AB4899" t="s">
        <v>270</v>
      </c>
      <c r="AC4899" t="s">
        <v>70</v>
      </c>
      <c r="AD4899" t="s">
        <v>61</v>
      </c>
    </row>
    <row r="4900" spans="1:30" x14ac:dyDescent="0.3">
      <c r="A4900" t="s">
        <v>20156</v>
      </c>
      <c r="B4900" t="s">
        <v>20157</v>
      </c>
      <c r="C4900" s="1" t="str">
        <f t="shared" si="808"/>
        <v>21:0512</v>
      </c>
      <c r="D4900" s="1" t="str">
        <f t="shared" si="815"/>
        <v>21:0085</v>
      </c>
      <c r="E4900" t="s">
        <v>20158</v>
      </c>
      <c r="F4900" t="s">
        <v>20159</v>
      </c>
      <c r="H4900">
        <v>56.653770100000003</v>
      </c>
      <c r="I4900">
        <v>-100.65818489999999</v>
      </c>
      <c r="J4900" s="1" t="str">
        <f t="shared" si="816"/>
        <v>NGR lake sediment grab sample</v>
      </c>
      <c r="K4900" s="1" t="str">
        <f t="shared" si="817"/>
        <v>&lt;177 micron (NGR)</v>
      </c>
      <c r="L4900">
        <v>48</v>
      </c>
      <c r="M4900" t="s">
        <v>91</v>
      </c>
      <c r="N4900">
        <v>943</v>
      </c>
      <c r="O4900" t="s">
        <v>314</v>
      </c>
      <c r="P4900" t="s">
        <v>134</v>
      </c>
      <c r="Q4900" t="s">
        <v>202</v>
      </c>
      <c r="R4900" t="s">
        <v>423</v>
      </c>
      <c r="S4900" t="s">
        <v>92</v>
      </c>
      <c r="T4900" t="s">
        <v>194</v>
      </c>
      <c r="U4900" t="s">
        <v>11513</v>
      </c>
      <c r="V4900" t="s">
        <v>352</v>
      </c>
      <c r="W4900" t="s">
        <v>40</v>
      </c>
      <c r="X4900" t="s">
        <v>740</v>
      </c>
      <c r="Y4900" t="s">
        <v>95</v>
      </c>
      <c r="Z4900" t="s">
        <v>263</v>
      </c>
      <c r="AA4900" t="s">
        <v>58</v>
      </c>
      <c r="AB4900" t="s">
        <v>2922</v>
      </c>
      <c r="AC4900" t="s">
        <v>339</v>
      </c>
      <c r="AD4900" t="s">
        <v>1452</v>
      </c>
    </row>
    <row r="4901" spans="1:30" x14ac:dyDescent="0.3">
      <c r="A4901" t="s">
        <v>20160</v>
      </c>
      <c r="B4901" t="s">
        <v>20161</v>
      </c>
      <c r="C4901" s="1" t="str">
        <f t="shared" si="808"/>
        <v>21:0512</v>
      </c>
      <c r="D4901" s="1" t="str">
        <f t="shared" si="815"/>
        <v>21:0085</v>
      </c>
      <c r="E4901" t="s">
        <v>20162</v>
      </c>
      <c r="F4901" t="s">
        <v>20163</v>
      </c>
      <c r="H4901">
        <v>56.661529399999999</v>
      </c>
      <c r="I4901">
        <v>-100.7091538</v>
      </c>
      <c r="J4901" s="1" t="str">
        <f t="shared" si="816"/>
        <v>NGR lake sediment grab sample</v>
      </c>
      <c r="K4901" s="1" t="str">
        <f t="shared" si="817"/>
        <v>&lt;177 micron (NGR)</v>
      </c>
      <c r="L4901">
        <v>48</v>
      </c>
      <c r="M4901" t="s">
        <v>102</v>
      </c>
      <c r="N4901">
        <v>944</v>
      </c>
      <c r="O4901" t="s">
        <v>270</v>
      </c>
      <c r="P4901" t="s">
        <v>119</v>
      </c>
      <c r="Q4901" t="s">
        <v>37</v>
      </c>
      <c r="R4901" t="s">
        <v>185</v>
      </c>
      <c r="S4901" t="s">
        <v>39</v>
      </c>
      <c r="T4901" t="s">
        <v>40</v>
      </c>
      <c r="U4901" t="s">
        <v>6252</v>
      </c>
      <c r="V4901" t="s">
        <v>179</v>
      </c>
      <c r="W4901" t="s">
        <v>40</v>
      </c>
      <c r="X4901" t="s">
        <v>43</v>
      </c>
      <c r="Y4901" t="s">
        <v>55</v>
      </c>
      <c r="Z4901" t="s">
        <v>185</v>
      </c>
      <c r="AA4901" t="s">
        <v>135</v>
      </c>
      <c r="AB4901" t="s">
        <v>214</v>
      </c>
      <c r="AC4901" t="s">
        <v>293</v>
      </c>
      <c r="AD4901" t="s">
        <v>155</v>
      </c>
    </row>
    <row r="4902" spans="1:30" x14ac:dyDescent="0.3">
      <c r="A4902" t="s">
        <v>20164</v>
      </c>
      <c r="B4902" t="s">
        <v>20165</v>
      </c>
      <c r="C4902" s="1" t="str">
        <f t="shared" si="808"/>
        <v>21:0512</v>
      </c>
      <c r="D4902" s="1" t="str">
        <f t="shared" si="815"/>
        <v>21:0085</v>
      </c>
      <c r="E4902" t="s">
        <v>20166</v>
      </c>
      <c r="F4902" t="s">
        <v>20167</v>
      </c>
      <c r="H4902">
        <v>56.660147299999998</v>
      </c>
      <c r="I4902">
        <v>-100.7447894</v>
      </c>
      <c r="J4902" s="1" t="str">
        <f t="shared" si="816"/>
        <v>NGR lake sediment grab sample</v>
      </c>
      <c r="K4902" s="1" t="str">
        <f t="shared" si="817"/>
        <v>&lt;177 micron (NGR)</v>
      </c>
      <c r="L4902">
        <v>48</v>
      </c>
      <c r="M4902" t="s">
        <v>113</v>
      </c>
      <c r="N4902">
        <v>945</v>
      </c>
      <c r="O4902" t="s">
        <v>82</v>
      </c>
      <c r="P4902" t="s">
        <v>169</v>
      </c>
      <c r="Q4902" t="s">
        <v>131</v>
      </c>
      <c r="R4902" t="s">
        <v>78</v>
      </c>
      <c r="S4902" t="s">
        <v>153</v>
      </c>
      <c r="T4902" t="s">
        <v>40</v>
      </c>
      <c r="U4902" t="s">
        <v>14676</v>
      </c>
      <c r="V4902" t="s">
        <v>339</v>
      </c>
      <c r="W4902" t="s">
        <v>40</v>
      </c>
      <c r="X4902" t="s">
        <v>39</v>
      </c>
      <c r="Y4902" t="s">
        <v>95</v>
      </c>
      <c r="Z4902" t="s">
        <v>263</v>
      </c>
      <c r="AA4902" t="s">
        <v>204</v>
      </c>
      <c r="AB4902" t="s">
        <v>2086</v>
      </c>
      <c r="AC4902" t="s">
        <v>2271</v>
      </c>
      <c r="AD4902" t="s">
        <v>2717</v>
      </c>
    </row>
    <row r="4903" spans="1:30" x14ac:dyDescent="0.3">
      <c r="A4903" t="s">
        <v>20168</v>
      </c>
      <c r="B4903" t="s">
        <v>20169</v>
      </c>
      <c r="C4903" s="1" t="str">
        <f t="shared" si="808"/>
        <v>21:0512</v>
      </c>
      <c r="D4903" s="1" t="str">
        <f t="shared" si="815"/>
        <v>21:0085</v>
      </c>
      <c r="E4903" t="s">
        <v>20150</v>
      </c>
      <c r="F4903" t="s">
        <v>20170</v>
      </c>
      <c r="H4903">
        <v>56.644760699999999</v>
      </c>
      <c r="I4903">
        <v>-100.8051878</v>
      </c>
      <c r="J4903" s="1" t="str">
        <f t="shared" si="816"/>
        <v>NGR lake sediment grab sample</v>
      </c>
      <c r="K4903" s="1" t="str">
        <f t="shared" si="817"/>
        <v>&lt;177 micron (NGR)</v>
      </c>
      <c r="L4903">
        <v>48</v>
      </c>
      <c r="M4903" t="s">
        <v>52</v>
      </c>
      <c r="N4903">
        <v>946</v>
      </c>
      <c r="O4903" t="s">
        <v>344</v>
      </c>
      <c r="P4903" t="s">
        <v>119</v>
      </c>
      <c r="Q4903" t="s">
        <v>92</v>
      </c>
      <c r="R4903" t="s">
        <v>67</v>
      </c>
      <c r="S4903" t="s">
        <v>79</v>
      </c>
      <c r="T4903" t="s">
        <v>40</v>
      </c>
      <c r="U4903" t="s">
        <v>7315</v>
      </c>
      <c r="V4903" t="s">
        <v>740</v>
      </c>
      <c r="W4903" t="s">
        <v>40</v>
      </c>
      <c r="X4903" t="s">
        <v>39</v>
      </c>
      <c r="Y4903" t="s">
        <v>95</v>
      </c>
      <c r="Z4903" t="s">
        <v>204</v>
      </c>
      <c r="AA4903" t="s">
        <v>134</v>
      </c>
      <c r="AB4903" t="s">
        <v>830</v>
      </c>
      <c r="AC4903" t="s">
        <v>1572</v>
      </c>
      <c r="AD4903" t="s">
        <v>1236</v>
      </c>
    </row>
    <row r="4904" spans="1:30" x14ac:dyDescent="0.3">
      <c r="A4904" t="s">
        <v>20171</v>
      </c>
      <c r="B4904" t="s">
        <v>20172</v>
      </c>
      <c r="C4904" s="1" t="str">
        <f t="shared" si="808"/>
        <v>21:0512</v>
      </c>
      <c r="D4904" s="1" t="str">
        <f t="shared" si="815"/>
        <v>21:0085</v>
      </c>
      <c r="E4904" t="s">
        <v>20150</v>
      </c>
      <c r="F4904" t="s">
        <v>20173</v>
      </c>
      <c r="H4904">
        <v>56.644760699999999</v>
      </c>
      <c r="I4904">
        <v>-100.8051878</v>
      </c>
      <c r="J4904" s="1" t="str">
        <f t="shared" si="816"/>
        <v>NGR lake sediment grab sample</v>
      </c>
      <c r="K4904" s="1" t="str">
        <f t="shared" si="817"/>
        <v>&lt;177 micron (NGR)</v>
      </c>
      <c r="L4904">
        <v>48</v>
      </c>
      <c r="M4904" t="s">
        <v>65</v>
      </c>
      <c r="N4904">
        <v>947</v>
      </c>
      <c r="O4904" t="s">
        <v>873</v>
      </c>
      <c r="P4904" t="s">
        <v>119</v>
      </c>
      <c r="Q4904" t="s">
        <v>131</v>
      </c>
      <c r="R4904" t="s">
        <v>54</v>
      </c>
      <c r="S4904" t="s">
        <v>119</v>
      </c>
      <c r="T4904" t="s">
        <v>40</v>
      </c>
      <c r="U4904" t="s">
        <v>5070</v>
      </c>
      <c r="V4904" t="s">
        <v>1054</v>
      </c>
      <c r="W4904" t="s">
        <v>40</v>
      </c>
      <c r="X4904" t="s">
        <v>70</v>
      </c>
      <c r="Y4904" t="s">
        <v>95</v>
      </c>
      <c r="Z4904" t="s">
        <v>35</v>
      </c>
      <c r="AA4904" t="s">
        <v>134</v>
      </c>
      <c r="AB4904" t="s">
        <v>1736</v>
      </c>
      <c r="AC4904" t="s">
        <v>353</v>
      </c>
      <c r="AD4904" t="s">
        <v>2471</v>
      </c>
    </row>
    <row r="4905" spans="1:30" x14ac:dyDescent="0.3">
      <c r="A4905" t="s">
        <v>20174</v>
      </c>
      <c r="B4905" t="s">
        <v>20175</v>
      </c>
      <c r="C4905" s="1" t="str">
        <f t="shared" si="808"/>
        <v>21:0512</v>
      </c>
      <c r="D4905" s="1" t="str">
        <f t="shared" si="815"/>
        <v>21:0085</v>
      </c>
      <c r="E4905" t="s">
        <v>20176</v>
      </c>
      <c r="F4905" t="s">
        <v>20177</v>
      </c>
      <c r="H4905">
        <v>56.649403599999999</v>
      </c>
      <c r="I4905">
        <v>-100.83931990000001</v>
      </c>
      <c r="J4905" s="1" t="str">
        <f t="shared" si="816"/>
        <v>NGR lake sediment grab sample</v>
      </c>
      <c r="K4905" s="1" t="str">
        <f t="shared" si="817"/>
        <v>&lt;177 micron (NGR)</v>
      </c>
      <c r="L4905">
        <v>48</v>
      </c>
      <c r="M4905" t="s">
        <v>127</v>
      </c>
      <c r="N4905">
        <v>948</v>
      </c>
      <c r="O4905" t="s">
        <v>283</v>
      </c>
      <c r="P4905" t="s">
        <v>193</v>
      </c>
      <c r="Q4905" t="s">
        <v>38</v>
      </c>
      <c r="R4905" t="s">
        <v>256</v>
      </c>
      <c r="S4905" t="s">
        <v>131</v>
      </c>
      <c r="T4905" t="s">
        <v>40</v>
      </c>
      <c r="U4905" t="s">
        <v>5928</v>
      </c>
      <c r="V4905" t="s">
        <v>1054</v>
      </c>
      <c r="W4905" t="s">
        <v>40</v>
      </c>
      <c r="X4905" t="s">
        <v>39</v>
      </c>
      <c r="Y4905" t="s">
        <v>95</v>
      </c>
      <c r="Z4905" t="s">
        <v>204</v>
      </c>
      <c r="AA4905" t="s">
        <v>135</v>
      </c>
      <c r="AB4905" t="s">
        <v>169</v>
      </c>
      <c r="AC4905" t="s">
        <v>818</v>
      </c>
      <c r="AD4905" t="s">
        <v>487</v>
      </c>
    </row>
    <row r="4906" spans="1:30" x14ac:dyDescent="0.3">
      <c r="A4906" t="s">
        <v>20178</v>
      </c>
      <c r="B4906" t="s">
        <v>20179</v>
      </c>
      <c r="C4906" s="1" t="str">
        <f t="shared" si="808"/>
        <v>21:0512</v>
      </c>
      <c r="D4906" s="1" t="str">
        <f t="shared" si="815"/>
        <v>21:0085</v>
      </c>
      <c r="E4906" t="s">
        <v>20180</v>
      </c>
      <c r="F4906" t="s">
        <v>20181</v>
      </c>
      <c r="H4906">
        <v>56.651154400000003</v>
      </c>
      <c r="I4906">
        <v>-101.0078638</v>
      </c>
      <c r="J4906" s="1" t="str">
        <f t="shared" si="816"/>
        <v>NGR lake sediment grab sample</v>
      </c>
      <c r="K4906" s="1" t="str">
        <f t="shared" si="817"/>
        <v>&lt;177 micron (NGR)</v>
      </c>
      <c r="L4906">
        <v>48</v>
      </c>
      <c r="M4906" t="s">
        <v>142</v>
      </c>
      <c r="N4906">
        <v>949</v>
      </c>
      <c r="O4906" t="s">
        <v>364</v>
      </c>
      <c r="P4906" t="s">
        <v>185</v>
      </c>
      <c r="Q4906" t="s">
        <v>39</v>
      </c>
      <c r="R4906" t="s">
        <v>153</v>
      </c>
      <c r="S4906" t="s">
        <v>136</v>
      </c>
      <c r="T4906" t="s">
        <v>40</v>
      </c>
      <c r="U4906" t="s">
        <v>776</v>
      </c>
      <c r="V4906" t="s">
        <v>42</v>
      </c>
      <c r="W4906" t="s">
        <v>40</v>
      </c>
      <c r="X4906" t="s">
        <v>70</v>
      </c>
      <c r="Y4906" t="s">
        <v>95</v>
      </c>
      <c r="Z4906" t="s">
        <v>67</v>
      </c>
      <c r="AA4906" t="s">
        <v>214</v>
      </c>
      <c r="AB4906" t="s">
        <v>2893</v>
      </c>
      <c r="AC4906" t="s">
        <v>97</v>
      </c>
      <c r="AD4906" t="s">
        <v>61</v>
      </c>
    </row>
    <row r="4907" spans="1:30" x14ac:dyDescent="0.3">
      <c r="A4907" t="s">
        <v>20182</v>
      </c>
      <c r="B4907" t="s">
        <v>20183</v>
      </c>
      <c r="C4907" s="1" t="str">
        <f t="shared" si="808"/>
        <v>21:0512</v>
      </c>
      <c r="D4907" s="1" t="str">
        <f t="shared" si="815"/>
        <v>21:0085</v>
      </c>
      <c r="E4907" t="s">
        <v>20184</v>
      </c>
      <c r="F4907" t="s">
        <v>20185</v>
      </c>
      <c r="H4907">
        <v>56.647514600000001</v>
      </c>
      <c r="I4907">
        <v>-101.0584976</v>
      </c>
      <c r="J4907" s="1" t="str">
        <f t="shared" si="816"/>
        <v>NGR lake sediment grab sample</v>
      </c>
      <c r="K4907" s="1" t="str">
        <f t="shared" si="817"/>
        <v>&lt;177 micron (NGR)</v>
      </c>
      <c r="L4907">
        <v>48</v>
      </c>
      <c r="M4907" t="s">
        <v>150</v>
      </c>
      <c r="N4907">
        <v>950</v>
      </c>
      <c r="O4907" t="s">
        <v>576</v>
      </c>
      <c r="P4907" t="s">
        <v>119</v>
      </c>
      <c r="Q4907" t="s">
        <v>95</v>
      </c>
      <c r="R4907" t="s">
        <v>202</v>
      </c>
      <c r="S4907" t="s">
        <v>37</v>
      </c>
      <c r="T4907" t="s">
        <v>40</v>
      </c>
      <c r="U4907" t="s">
        <v>577</v>
      </c>
      <c r="V4907" t="s">
        <v>1642</v>
      </c>
      <c r="W4907" t="s">
        <v>40</v>
      </c>
      <c r="X4907" t="s">
        <v>70</v>
      </c>
      <c r="Y4907" t="s">
        <v>95</v>
      </c>
      <c r="Z4907" t="s">
        <v>67</v>
      </c>
      <c r="AA4907" t="s">
        <v>135</v>
      </c>
      <c r="AB4907" t="s">
        <v>554</v>
      </c>
      <c r="AC4907" t="s">
        <v>947</v>
      </c>
      <c r="AD4907" t="s">
        <v>216</v>
      </c>
    </row>
    <row r="4908" spans="1:30" x14ac:dyDescent="0.3">
      <c r="A4908" t="s">
        <v>20186</v>
      </c>
      <c r="B4908" t="s">
        <v>20187</v>
      </c>
      <c r="C4908" s="1" t="str">
        <f t="shared" si="808"/>
        <v>21:0512</v>
      </c>
      <c r="D4908" s="1" t="str">
        <f t="shared" si="815"/>
        <v>21:0085</v>
      </c>
      <c r="E4908" t="s">
        <v>20188</v>
      </c>
      <c r="F4908" t="s">
        <v>20189</v>
      </c>
      <c r="H4908">
        <v>56.635297899999998</v>
      </c>
      <c r="I4908">
        <v>-101.05385339999999</v>
      </c>
      <c r="J4908" s="1" t="str">
        <f t="shared" si="816"/>
        <v>NGR lake sediment grab sample</v>
      </c>
      <c r="K4908" s="1" t="str">
        <f t="shared" si="817"/>
        <v>&lt;177 micron (NGR)</v>
      </c>
      <c r="L4908">
        <v>48</v>
      </c>
      <c r="M4908" t="s">
        <v>175</v>
      </c>
      <c r="N4908">
        <v>951</v>
      </c>
      <c r="O4908" t="s">
        <v>135</v>
      </c>
      <c r="P4908" t="s">
        <v>92</v>
      </c>
      <c r="Q4908" t="s">
        <v>95</v>
      </c>
      <c r="R4908" t="s">
        <v>92</v>
      </c>
      <c r="S4908" t="s">
        <v>37</v>
      </c>
      <c r="T4908" t="s">
        <v>40</v>
      </c>
      <c r="U4908" t="s">
        <v>48</v>
      </c>
      <c r="V4908" t="s">
        <v>518</v>
      </c>
      <c r="W4908" t="s">
        <v>40</v>
      </c>
      <c r="X4908" t="s">
        <v>39</v>
      </c>
      <c r="Y4908" t="s">
        <v>95</v>
      </c>
      <c r="Z4908" t="s">
        <v>185</v>
      </c>
      <c r="AA4908" t="s">
        <v>214</v>
      </c>
      <c r="AB4908" t="s">
        <v>4562</v>
      </c>
      <c r="AC4908" t="s">
        <v>167</v>
      </c>
      <c r="AD4908" t="s">
        <v>392</v>
      </c>
    </row>
    <row r="4909" spans="1:30" x14ac:dyDescent="0.3">
      <c r="A4909" t="s">
        <v>20190</v>
      </c>
      <c r="B4909" t="s">
        <v>20191</v>
      </c>
      <c r="C4909" s="1" t="str">
        <f t="shared" si="808"/>
        <v>21:0512</v>
      </c>
      <c r="D4909" s="1" t="str">
        <f t="shared" si="815"/>
        <v>21:0085</v>
      </c>
      <c r="E4909" t="s">
        <v>20192</v>
      </c>
      <c r="F4909" t="s">
        <v>20193</v>
      </c>
      <c r="H4909">
        <v>56.624611399999999</v>
      </c>
      <c r="I4909">
        <v>-101.0248915</v>
      </c>
      <c r="J4909" s="1" t="str">
        <f t="shared" si="816"/>
        <v>NGR lake sediment grab sample</v>
      </c>
      <c r="K4909" s="1" t="str">
        <f t="shared" si="817"/>
        <v>&lt;177 micron (NGR)</v>
      </c>
      <c r="L4909">
        <v>48</v>
      </c>
      <c r="M4909" t="s">
        <v>184</v>
      </c>
      <c r="N4909">
        <v>952</v>
      </c>
      <c r="O4909" t="s">
        <v>576</v>
      </c>
      <c r="P4909" t="s">
        <v>131</v>
      </c>
      <c r="Q4909" t="s">
        <v>55</v>
      </c>
      <c r="R4909" t="s">
        <v>202</v>
      </c>
      <c r="S4909" t="s">
        <v>37</v>
      </c>
      <c r="T4909" t="s">
        <v>40</v>
      </c>
      <c r="U4909" t="s">
        <v>438</v>
      </c>
      <c r="V4909" t="s">
        <v>313</v>
      </c>
      <c r="W4909" t="s">
        <v>40</v>
      </c>
      <c r="X4909" t="s">
        <v>55</v>
      </c>
      <c r="Y4909" t="s">
        <v>95</v>
      </c>
      <c r="Z4909" t="s">
        <v>153</v>
      </c>
      <c r="AA4909" t="s">
        <v>135</v>
      </c>
      <c r="AB4909" t="s">
        <v>992</v>
      </c>
      <c r="AC4909" t="s">
        <v>339</v>
      </c>
      <c r="AD4909" t="s">
        <v>216</v>
      </c>
    </row>
    <row r="4910" spans="1:30" hidden="1" x14ac:dyDescent="0.3">
      <c r="A4910" t="s">
        <v>20194</v>
      </c>
      <c r="B4910" t="s">
        <v>20195</v>
      </c>
      <c r="C4910" s="1" t="str">
        <f t="shared" si="808"/>
        <v>21:0512</v>
      </c>
      <c r="D4910" s="1" t="str">
        <f>HYPERLINK("http://geochem.nrcan.gc.ca/cdogs/content/svy/svy_e.htm", "")</f>
        <v/>
      </c>
      <c r="G4910" s="1" t="str">
        <f>HYPERLINK("http://geochem.nrcan.gc.ca/cdogs/content/cr_/cr_00060_e.htm", "60")</f>
        <v>60</v>
      </c>
      <c r="J4910" t="s">
        <v>161</v>
      </c>
      <c r="K4910" t="s">
        <v>162</v>
      </c>
      <c r="L4910">
        <v>48</v>
      </c>
      <c r="M4910" t="s">
        <v>163</v>
      </c>
      <c r="N4910">
        <v>953</v>
      </c>
      <c r="O4910" t="s">
        <v>129</v>
      </c>
      <c r="P4910" t="s">
        <v>145</v>
      </c>
      <c r="Q4910" t="s">
        <v>68</v>
      </c>
      <c r="R4910" t="s">
        <v>67</v>
      </c>
      <c r="S4910" t="s">
        <v>136</v>
      </c>
      <c r="T4910" t="s">
        <v>40</v>
      </c>
      <c r="U4910" t="s">
        <v>1502</v>
      </c>
      <c r="V4910" t="s">
        <v>167</v>
      </c>
      <c r="W4910" t="s">
        <v>40</v>
      </c>
      <c r="X4910" t="s">
        <v>55</v>
      </c>
      <c r="Y4910" t="s">
        <v>55</v>
      </c>
      <c r="Z4910" t="s">
        <v>164</v>
      </c>
      <c r="AA4910" t="s">
        <v>135</v>
      </c>
      <c r="AB4910" t="s">
        <v>338</v>
      </c>
      <c r="AC4910" t="s">
        <v>277</v>
      </c>
      <c r="AD4910" t="s">
        <v>170</v>
      </c>
    </row>
    <row r="4911" spans="1:30" x14ac:dyDescent="0.3">
      <c r="A4911" t="s">
        <v>20196</v>
      </c>
      <c r="B4911" t="s">
        <v>20197</v>
      </c>
      <c r="C4911" s="1" t="str">
        <f t="shared" si="808"/>
        <v>21:0512</v>
      </c>
      <c r="D4911" s="1" t="str">
        <f t="shared" ref="D4911:D4927" si="818">HYPERLINK("http://geochem.nrcan.gc.ca/cdogs/content/svy/svy210085_e.htm", "21:0085")</f>
        <v>21:0085</v>
      </c>
      <c r="E4911" t="s">
        <v>20198</v>
      </c>
      <c r="F4911" t="s">
        <v>20199</v>
      </c>
      <c r="H4911">
        <v>56.621104500000001</v>
      </c>
      <c r="I4911">
        <v>-100.9825846</v>
      </c>
      <c r="J4911" s="1" t="str">
        <f t="shared" ref="J4911:J4927" si="819">HYPERLINK("http://geochem.nrcan.gc.ca/cdogs/content/kwd/kwd020027_e.htm", "NGR lake sediment grab sample")</f>
        <v>NGR lake sediment grab sample</v>
      </c>
      <c r="K4911" s="1" t="str">
        <f t="shared" ref="K4911:K4927" si="820">HYPERLINK("http://geochem.nrcan.gc.ca/cdogs/content/kwd/kwd080006_e.htm", "&lt;177 micron (NGR)")</f>
        <v>&lt;177 micron (NGR)</v>
      </c>
      <c r="L4911">
        <v>48</v>
      </c>
      <c r="M4911" t="s">
        <v>191</v>
      </c>
      <c r="N4911">
        <v>954</v>
      </c>
      <c r="O4911" t="s">
        <v>576</v>
      </c>
      <c r="P4911" t="s">
        <v>79</v>
      </c>
      <c r="Q4911" t="s">
        <v>55</v>
      </c>
      <c r="R4911" t="s">
        <v>153</v>
      </c>
      <c r="S4911" t="s">
        <v>55</v>
      </c>
      <c r="T4911" t="s">
        <v>40</v>
      </c>
      <c r="U4911" t="s">
        <v>11180</v>
      </c>
      <c r="V4911" t="s">
        <v>233</v>
      </c>
      <c r="W4911" t="s">
        <v>194</v>
      </c>
      <c r="X4911" t="s">
        <v>740</v>
      </c>
      <c r="Y4911" t="s">
        <v>55</v>
      </c>
      <c r="Z4911" t="s">
        <v>185</v>
      </c>
      <c r="AA4911" t="s">
        <v>135</v>
      </c>
      <c r="AB4911" t="s">
        <v>873</v>
      </c>
      <c r="AC4911" t="s">
        <v>484</v>
      </c>
      <c r="AD4911" t="s">
        <v>61</v>
      </c>
    </row>
    <row r="4912" spans="1:30" x14ac:dyDescent="0.3">
      <c r="A4912" t="s">
        <v>20200</v>
      </c>
      <c r="B4912" t="s">
        <v>20201</v>
      </c>
      <c r="C4912" s="1" t="str">
        <f t="shared" si="808"/>
        <v>21:0512</v>
      </c>
      <c r="D4912" s="1" t="str">
        <f t="shared" si="818"/>
        <v>21:0085</v>
      </c>
      <c r="E4912" t="s">
        <v>20202</v>
      </c>
      <c r="F4912" t="s">
        <v>20203</v>
      </c>
      <c r="H4912">
        <v>56.631684300000003</v>
      </c>
      <c r="I4912">
        <v>-100.9459165</v>
      </c>
      <c r="J4912" s="1" t="str">
        <f t="shared" si="819"/>
        <v>NGR lake sediment grab sample</v>
      </c>
      <c r="K4912" s="1" t="str">
        <f t="shared" si="820"/>
        <v>&lt;177 micron (NGR)</v>
      </c>
      <c r="L4912">
        <v>48</v>
      </c>
      <c r="M4912" t="s">
        <v>201</v>
      </c>
      <c r="N4912">
        <v>955</v>
      </c>
      <c r="O4912" t="s">
        <v>214</v>
      </c>
      <c r="P4912" t="s">
        <v>193</v>
      </c>
      <c r="Q4912" t="s">
        <v>136</v>
      </c>
      <c r="R4912" t="s">
        <v>54</v>
      </c>
      <c r="S4912" t="s">
        <v>37</v>
      </c>
      <c r="T4912" t="s">
        <v>40</v>
      </c>
      <c r="U4912" t="s">
        <v>6312</v>
      </c>
      <c r="V4912" t="s">
        <v>60</v>
      </c>
      <c r="W4912" t="s">
        <v>194</v>
      </c>
      <c r="X4912" t="s">
        <v>70</v>
      </c>
      <c r="Y4912" t="s">
        <v>95</v>
      </c>
      <c r="Z4912" t="s">
        <v>67</v>
      </c>
      <c r="AA4912" t="s">
        <v>135</v>
      </c>
      <c r="AB4912" t="s">
        <v>837</v>
      </c>
      <c r="AC4912" t="s">
        <v>598</v>
      </c>
      <c r="AD4912" t="s">
        <v>605</v>
      </c>
    </row>
    <row r="4913" spans="1:30" x14ac:dyDescent="0.3">
      <c r="A4913" t="s">
        <v>20204</v>
      </c>
      <c r="B4913" t="s">
        <v>20205</v>
      </c>
      <c r="C4913" s="1" t="str">
        <f t="shared" si="808"/>
        <v>21:0512</v>
      </c>
      <c r="D4913" s="1" t="str">
        <f t="shared" si="818"/>
        <v>21:0085</v>
      </c>
      <c r="E4913" t="s">
        <v>20206</v>
      </c>
      <c r="F4913" t="s">
        <v>20207</v>
      </c>
      <c r="H4913">
        <v>56.635945999999997</v>
      </c>
      <c r="I4913">
        <v>-100.88370089999999</v>
      </c>
      <c r="J4913" s="1" t="str">
        <f t="shared" si="819"/>
        <v>NGR lake sediment grab sample</v>
      </c>
      <c r="K4913" s="1" t="str">
        <f t="shared" si="820"/>
        <v>&lt;177 micron (NGR)</v>
      </c>
      <c r="L4913">
        <v>48</v>
      </c>
      <c r="M4913" t="s">
        <v>210</v>
      </c>
      <c r="N4913">
        <v>956</v>
      </c>
      <c r="O4913" t="s">
        <v>383</v>
      </c>
      <c r="P4913" t="s">
        <v>130</v>
      </c>
      <c r="Q4913" t="s">
        <v>68</v>
      </c>
      <c r="R4913" t="s">
        <v>164</v>
      </c>
      <c r="S4913" t="s">
        <v>38</v>
      </c>
      <c r="T4913" t="s">
        <v>40</v>
      </c>
      <c r="U4913" t="s">
        <v>3445</v>
      </c>
      <c r="V4913" t="s">
        <v>47</v>
      </c>
      <c r="W4913" t="s">
        <v>40</v>
      </c>
      <c r="X4913" t="s">
        <v>740</v>
      </c>
      <c r="Y4913" t="s">
        <v>95</v>
      </c>
      <c r="Z4913" t="s">
        <v>164</v>
      </c>
      <c r="AA4913" t="s">
        <v>135</v>
      </c>
      <c r="AB4913" t="s">
        <v>992</v>
      </c>
      <c r="AC4913" t="s">
        <v>590</v>
      </c>
      <c r="AD4913" t="s">
        <v>1236</v>
      </c>
    </row>
    <row r="4914" spans="1:30" x14ac:dyDescent="0.3">
      <c r="A4914" t="s">
        <v>20208</v>
      </c>
      <c r="B4914" t="s">
        <v>20209</v>
      </c>
      <c r="C4914" s="1" t="str">
        <f t="shared" si="808"/>
        <v>21:0512</v>
      </c>
      <c r="D4914" s="1" t="str">
        <f t="shared" si="818"/>
        <v>21:0085</v>
      </c>
      <c r="E4914" t="s">
        <v>20210</v>
      </c>
      <c r="F4914" t="s">
        <v>20211</v>
      </c>
      <c r="H4914">
        <v>56.641774099999999</v>
      </c>
      <c r="I4914">
        <v>-100.8521092</v>
      </c>
      <c r="J4914" s="1" t="str">
        <f t="shared" si="819"/>
        <v>NGR lake sediment grab sample</v>
      </c>
      <c r="K4914" s="1" t="str">
        <f t="shared" si="820"/>
        <v>&lt;177 micron (NGR)</v>
      </c>
      <c r="L4914">
        <v>48</v>
      </c>
      <c r="M4914" t="s">
        <v>221</v>
      </c>
      <c r="N4914">
        <v>957</v>
      </c>
      <c r="O4914" t="s">
        <v>1241</v>
      </c>
      <c r="P4914" t="s">
        <v>145</v>
      </c>
      <c r="Q4914" t="s">
        <v>92</v>
      </c>
      <c r="R4914" t="s">
        <v>192</v>
      </c>
      <c r="S4914" t="s">
        <v>131</v>
      </c>
      <c r="T4914" t="s">
        <v>40</v>
      </c>
      <c r="U4914" t="s">
        <v>1452</v>
      </c>
      <c r="V4914" t="s">
        <v>935</v>
      </c>
      <c r="W4914" t="s">
        <v>40</v>
      </c>
      <c r="X4914" t="s">
        <v>55</v>
      </c>
      <c r="Y4914" t="s">
        <v>55</v>
      </c>
      <c r="Z4914" t="s">
        <v>263</v>
      </c>
      <c r="AA4914" t="s">
        <v>204</v>
      </c>
      <c r="AB4914" t="s">
        <v>952</v>
      </c>
      <c r="AC4914" t="s">
        <v>485</v>
      </c>
      <c r="AD4914" t="s">
        <v>2331</v>
      </c>
    </row>
    <row r="4915" spans="1:30" x14ac:dyDescent="0.3">
      <c r="A4915" t="s">
        <v>20212</v>
      </c>
      <c r="B4915" t="s">
        <v>20213</v>
      </c>
      <c r="C4915" s="1" t="str">
        <f t="shared" si="808"/>
        <v>21:0512</v>
      </c>
      <c r="D4915" s="1" t="str">
        <f t="shared" si="818"/>
        <v>21:0085</v>
      </c>
      <c r="E4915" t="s">
        <v>20214</v>
      </c>
      <c r="F4915" t="s">
        <v>20215</v>
      </c>
      <c r="H4915">
        <v>56.631191700000002</v>
      </c>
      <c r="I4915">
        <v>-100.8157404</v>
      </c>
      <c r="J4915" s="1" t="str">
        <f t="shared" si="819"/>
        <v>NGR lake sediment grab sample</v>
      </c>
      <c r="K4915" s="1" t="str">
        <f t="shared" si="820"/>
        <v>&lt;177 micron (NGR)</v>
      </c>
      <c r="L4915">
        <v>48</v>
      </c>
      <c r="M4915" t="s">
        <v>230</v>
      </c>
      <c r="N4915">
        <v>958</v>
      </c>
      <c r="O4915" t="s">
        <v>1139</v>
      </c>
      <c r="P4915" t="s">
        <v>169</v>
      </c>
      <c r="Q4915" t="s">
        <v>153</v>
      </c>
      <c r="R4915" t="s">
        <v>134</v>
      </c>
      <c r="S4915" t="s">
        <v>193</v>
      </c>
      <c r="T4915" t="s">
        <v>194</v>
      </c>
      <c r="U4915" t="s">
        <v>8097</v>
      </c>
      <c r="V4915" t="s">
        <v>3340</v>
      </c>
      <c r="W4915" t="s">
        <v>40</v>
      </c>
      <c r="X4915" t="s">
        <v>339</v>
      </c>
      <c r="Y4915" t="s">
        <v>95</v>
      </c>
      <c r="Z4915" t="s">
        <v>337</v>
      </c>
      <c r="AA4915" t="s">
        <v>134</v>
      </c>
      <c r="AB4915" t="s">
        <v>176</v>
      </c>
      <c r="AC4915" t="s">
        <v>3674</v>
      </c>
      <c r="AD4915" t="s">
        <v>2331</v>
      </c>
    </row>
    <row r="4916" spans="1:30" x14ac:dyDescent="0.3">
      <c r="A4916" t="s">
        <v>20216</v>
      </c>
      <c r="B4916" t="s">
        <v>20217</v>
      </c>
      <c r="C4916" s="1" t="str">
        <f t="shared" si="808"/>
        <v>21:0512</v>
      </c>
      <c r="D4916" s="1" t="str">
        <f t="shared" si="818"/>
        <v>21:0085</v>
      </c>
      <c r="E4916" t="s">
        <v>20218</v>
      </c>
      <c r="F4916" t="s">
        <v>20219</v>
      </c>
      <c r="H4916">
        <v>56.634687499999998</v>
      </c>
      <c r="I4916">
        <v>-100.7482447</v>
      </c>
      <c r="J4916" s="1" t="str">
        <f t="shared" si="819"/>
        <v>NGR lake sediment grab sample</v>
      </c>
      <c r="K4916" s="1" t="str">
        <f t="shared" si="820"/>
        <v>&lt;177 micron (NGR)</v>
      </c>
      <c r="L4916">
        <v>48</v>
      </c>
      <c r="M4916" t="s">
        <v>238</v>
      </c>
      <c r="N4916">
        <v>959</v>
      </c>
      <c r="O4916" t="s">
        <v>471</v>
      </c>
      <c r="P4916" t="s">
        <v>165</v>
      </c>
      <c r="Q4916" t="s">
        <v>92</v>
      </c>
      <c r="R4916" t="s">
        <v>78</v>
      </c>
      <c r="S4916" t="s">
        <v>79</v>
      </c>
      <c r="T4916" t="s">
        <v>40</v>
      </c>
      <c r="U4916" t="s">
        <v>4615</v>
      </c>
      <c r="V4916" t="s">
        <v>461</v>
      </c>
      <c r="W4916" t="s">
        <v>40</v>
      </c>
      <c r="X4916" t="s">
        <v>740</v>
      </c>
      <c r="Y4916" t="s">
        <v>95</v>
      </c>
      <c r="Z4916" t="s">
        <v>135</v>
      </c>
      <c r="AA4916" t="s">
        <v>135</v>
      </c>
      <c r="AB4916" t="s">
        <v>4338</v>
      </c>
      <c r="AC4916" t="s">
        <v>583</v>
      </c>
      <c r="AD4916" t="s">
        <v>2391</v>
      </c>
    </row>
    <row r="4917" spans="1:30" x14ac:dyDescent="0.3">
      <c r="A4917" t="s">
        <v>20220</v>
      </c>
      <c r="B4917" t="s">
        <v>20221</v>
      </c>
      <c r="C4917" s="1" t="str">
        <f t="shared" si="808"/>
        <v>21:0512</v>
      </c>
      <c r="D4917" s="1" t="str">
        <f t="shared" si="818"/>
        <v>21:0085</v>
      </c>
      <c r="E4917" t="s">
        <v>20222</v>
      </c>
      <c r="F4917" t="s">
        <v>20223</v>
      </c>
      <c r="H4917">
        <v>56.631213700000004</v>
      </c>
      <c r="I4917">
        <v>-100.7129838</v>
      </c>
      <c r="J4917" s="1" t="str">
        <f t="shared" si="819"/>
        <v>NGR lake sediment grab sample</v>
      </c>
      <c r="K4917" s="1" t="str">
        <f t="shared" si="820"/>
        <v>&lt;177 micron (NGR)</v>
      </c>
      <c r="L4917">
        <v>48</v>
      </c>
      <c r="M4917" t="s">
        <v>246</v>
      </c>
      <c r="N4917">
        <v>960</v>
      </c>
      <c r="O4917" t="s">
        <v>408</v>
      </c>
      <c r="P4917" t="s">
        <v>176</v>
      </c>
      <c r="Q4917" t="s">
        <v>136</v>
      </c>
      <c r="R4917" t="s">
        <v>193</v>
      </c>
      <c r="S4917" t="s">
        <v>136</v>
      </c>
      <c r="T4917" t="s">
        <v>40</v>
      </c>
      <c r="U4917" t="s">
        <v>170</v>
      </c>
      <c r="V4917" t="s">
        <v>133</v>
      </c>
      <c r="W4917" t="s">
        <v>40</v>
      </c>
      <c r="X4917" t="s">
        <v>70</v>
      </c>
      <c r="Y4917" t="s">
        <v>95</v>
      </c>
      <c r="Z4917" t="s">
        <v>67</v>
      </c>
      <c r="AA4917" t="s">
        <v>204</v>
      </c>
      <c r="AB4917" t="s">
        <v>5209</v>
      </c>
      <c r="AC4917" t="s">
        <v>740</v>
      </c>
      <c r="AD4917" t="s">
        <v>122</v>
      </c>
    </row>
    <row r="4918" spans="1:30" x14ac:dyDescent="0.3">
      <c r="A4918" t="s">
        <v>20224</v>
      </c>
      <c r="B4918" t="s">
        <v>20225</v>
      </c>
      <c r="C4918" s="1" t="str">
        <f t="shared" ref="C4918:C4981" si="821">HYPERLINK("http://geochem.nrcan.gc.ca/cdogs/content/bdl/bdl210512_e.htm", "21:0512")</f>
        <v>21:0512</v>
      </c>
      <c r="D4918" s="1" t="str">
        <f t="shared" si="818"/>
        <v>21:0085</v>
      </c>
      <c r="E4918" t="s">
        <v>20226</v>
      </c>
      <c r="F4918" t="s">
        <v>20227</v>
      </c>
      <c r="H4918">
        <v>56.606978300000002</v>
      </c>
      <c r="I4918">
        <v>-100.58819459999999</v>
      </c>
      <c r="J4918" s="1" t="str">
        <f t="shared" si="819"/>
        <v>NGR lake sediment grab sample</v>
      </c>
      <c r="K4918" s="1" t="str">
        <f t="shared" si="820"/>
        <v>&lt;177 micron (NGR)</v>
      </c>
      <c r="L4918">
        <v>49</v>
      </c>
      <c r="M4918" t="s">
        <v>34</v>
      </c>
      <c r="N4918">
        <v>961</v>
      </c>
      <c r="O4918" t="s">
        <v>135</v>
      </c>
      <c r="P4918" t="s">
        <v>35</v>
      </c>
      <c r="Q4918" t="s">
        <v>39</v>
      </c>
      <c r="R4918" t="s">
        <v>169</v>
      </c>
      <c r="S4918" t="s">
        <v>92</v>
      </c>
      <c r="T4918" t="s">
        <v>40</v>
      </c>
      <c r="U4918" t="s">
        <v>3815</v>
      </c>
      <c r="V4918" t="s">
        <v>322</v>
      </c>
      <c r="W4918" t="s">
        <v>117</v>
      </c>
      <c r="X4918" t="s">
        <v>39</v>
      </c>
      <c r="Y4918" t="s">
        <v>55</v>
      </c>
      <c r="Z4918" t="s">
        <v>35</v>
      </c>
      <c r="AA4918" t="s">
        <v>58</v>
      </c>
      <c r="AB4918" t="s">
        <v>1417</v>
      </c>
      <c r="AC4918" t="s">
        <v>57</v>
      </c>
      <c r="AD4918" t="s">
        <v>241</v>
      </c>
    </row>
    <row r="4919" spans="1:30" x14ac:dyDescent="0.3">
      <c r="A4919" t="s">
        <v>20228</v>
      </c>
      <c r="B4919" t="s">
        <v>20229</v>
      </c>
      <c r="C4919" s="1" t="str">
        <f t="shared" si="821"/>
        <v>21:0512</v>
      </c>
      <c r="D4919" s="1" t="str">
        <f t="shared" si="818"/>
        <v>21:0085</v>
      </c>
      <c r="E4919" t="s">
        <v>20230</v>
      </c>
      <c r="F4919" t="s">
        <v>20231</v>
      </c>
      <c r="H4919">
        <v>56.635991699999998</v>
      </c>
      <c r="I4919">
        <v>-100.652497</v>
      </c>
      <c r="J4919" s="1" t="str">
        <f t="shared" si="819"/>
        <v>NGR lake sediment grab sample</v>
      </c>
      <c r="K4919" s="1" t="str">
        <f t="shared" si="820"/>
        <v>&lt;177 micron (NGR)</v>
      </c>
      <c r="L4919">
        <v>49</v>
      </c>
      <c r="M4919" t="s">
        <v>76</v>
      </c>
      <c r="N4919">
        <v>962</v>
      </c>
      <c r="O4919" t="s">
        <v>83</v>
      </c>
      <c r="P4919" t="s">
        <v>265</v>
      </c>
      <c r="Q4919" t="s">
        <v>36</v>
      </c>
      <c r="R4919" t="s">
        <v>1900</v>
      </c>
      <c r="S4919" t="s">
        <v>79</v>
      </c>
      <c r="T4919" t="s">
        <v>194</v>
      </c>
      <c r="U4919" t="s">
        <v>3219</v>
      </c>
      <c r="V4919" t="s">
        <v>2547</v>
      </c>
      <c r="W4919" t="s">
        <v>117</v>
      </c>
      <c r="X4919" t="s">
        <v>484</v>
      </c>
      <c r="Y4919" t="s">
        <v>55</v>
      </c>
      <c r="Z4919" t="s">
        <v>337</v>
      </c>
      <c r="AA4919" t="s">
        <v>258</v>
      </c>
      <c r="AB4919" t="s">
        <v>1090</v>
      </c>
      <c r="AC4919" t="s">
        <v>598</v>
      </c>
      <c r="AD4919" t="s">
        <v>1801</v>
      </c>
    </row>
    <row r="4920" spans="1:30" x14ac:dyDescent="0.3">
      <c r="A4920" t="s">
        <v>20232</v>
      </c>
      <c r="B4920" t="s">
        <v>20233</v>
      </c>
      <c r="C4920" s="1" t="str">
        <f t="shared" si="821"/>
        <v>21:0512</v>
      </c>
      <c r="D4920" s="1" t="str">
        <f t="shared" si="818"/>
        <v>21:0085</v>
      </c>
      <c r="E4920" t="s">
        <v>20234</v>
      </c>
      <c r="F4920" t="s">
        <v>20235</v>
      </c>
      <c r="H4920">
        <v>56.635465099999998</v>
      </c>
      <c r="I4920">
        <v>-100.6331366</v>
      </c>
      <c r="J4920" s="1" t="str">
        <f t="shared" si="819"/>
        <v>NGR lake sediment grab sample</v>
      </c>
      <c r="K4920" s="1" t="str">
        <f t="shared" si="820"/>
        <v>&lt;177 micron (NGR)</v>
      </c>
      <c r="L4920">
        <v>49</v>
      </c>
      <c r="M4920" t="s">
        <v>91</v>
      </c>
      <c r="N4920">
        <v>963</v>
      </c>
      <c r="O4920" t="s">
        <v>135</v>
      </c>
      <c r="P4920" t="s">
        <v>193</v>
      </c>
      <c r="Q4920" t="s">
        <v>37</v>
      </c>
      <c r="R4920" t="s">
        <v>67</v>
      </c>
      <c r="S4920" t="s">
        <v>68</v>
      </c>
      <c r="T4920" t="s">
        <v>40</v>
      </c>
      <c r="U4920" t="s">
        <v>61</v>
      </c>
      <c r="V4920" t="s">
        <v>94</v>
      </c>
      <c r="W4920" t="s">
        <v>649</v>
      </c>
      <c r="X4920" t="s">
        <v>179</v>
      </c>
      <c r="Y4920" t="s">
        <v>95</v>
      </c>
      <c r="Z4920" t="s">
        <v>67</v>
      </c>
      <c r="AA4920" t="s">
        <v>135</v>
      </c>
      <c r="AB4920" t="s">
        <v>5747</v>
      </c>
      <c r="AC4920" t="s">
        <v>57</v>
      </c>
      <c r="AD4920" t="s">
        <v>107</v>
      </c>
    </row>
    <row r="4921" spans="1:30" x14ac:dyDescent="0.3">
      <c r="A4921" t="s">
        <v>20236</v>
      </c>
      <c r="B4921" t="s">
        <v>20237</v>
      </c>
      <c r="C4921" s="1" t="str">
        <f t="shared" si="821"/>
        <v>21:0512</v>
      </c>
      <c r="D4921" s="1" t="str">
        <f t="shared" si="818"/>
        <v>21:0085</v>
      </c>
      <c r="E4921" t="s">
        <v>20238</v>
      </c>
      <c r="F4921" t="s">
        <v>20239</v>
      </c>
      <c r="H4921">
        <v>56.6079796</v>
      </c>
      <c r="I4921">
        <v>-100.6440231</v>
      </c>
      <c r="J4921" s="1" t="str">
        <f t="shared" si="819"/>
        <v>NGR lake sediment grab sample</v>
      </c>
      <c r="K4921" s="1" t="str">
        <f t="shared" si="820"/>
        <v>&lt;177 micron (NGR)</v>
      </c>
      <c r="L4921">
        <v>49</v>
      </c>
      <c r="M4921" t="s">
        <v>102</v>
      </c>
      <c r="N4921">
        <v>964</v>
      </c>
      <c r="O4921" t="s">
        <v>314</v>
      </c>
      <c r="P4921" t="s">
        <v>571</v>
      </c>
      <c r="Q4921" t="s">
        <v>193</v>
      </c>
      <c r="R4921" t="s">
        <v>1241</v>
      </c>
      <c r="S4921" t="s">
        <v>202</v>
      </c>
      <c r="T4921" t="s">
        <v>40</v>
      </c>
      <c r="U4921" t="s">
        <v>5111</v>
      </c>
      <c r="V4921" t="s">
        <v>484</v>
      </c>
      <c r="W4921" t="s">
        <v>194</v>
      </c>
      <c r="X4921" t="s">
        <v>339</v>
      </c>
      <c r="Y4921" t="s">
        <v>39</v>
      </c>
      <c r="Z4921" t="s">
        <v>337</v>
      </c>
      <c r="AA4921" t="s">
        <v>58</v>
      </c>
      <c r="AB4921" t="s">
        <v>277</v>
      </c>
      <c r="AC4921" t="s">
        <v>339</v>
      </c>
      <c r="AD4921" t="s">
        <v>880</v>
      </c>
    </row>
    <row r="4922" spans="1:30" x14ac:dyDescent="0.3">
      <c r="A4922" t="s">
        <v>20240</v>
      </c>
      <c r="B4922" t="s">
        <v>20241</v>
      </c>
      <c r="C4922" s="1" t="str">
        <f t="shared" si="821"/>
        <v>21:0512</v>
      </c>
      <c r="D4922" s="1" t="str">
        <f t="shared" si="818"/>
        <v>21:0085</v>
      </c>
      <c r="E4922" t="s">
        <v>20226</v>
      </c>
      <c r="F4922" t="s">
        <v>20242</v>
      </c>
      <c r="H4922">
        <v>56.606978300000002</v>
      </c>
      <c r="I4922">
        <v>-100.58819459999999</v>
      </c>
      <c r="J4922" s="1" t="str">
        <f t="shared" si="819"/>
        <v>NGR lake sediment grab sample</v>
      </c>
      <c r="K4922" s="1" t="str">
        <f t="shared" si="820"/>
        <v>&lt;177 micron (NGR)</v>
      </c>
      <c r="L4922">
        <v>49</v>
      </c>
      <c r="M4922" t="s">
        <v>65</v>
      </c>
      <c r="N4922">
        <v>965</v>
      </c>
      <c r="O4922" t="s">
        <v>414</v>
      </c>
      <c r="P4922" t="s">
        <v>104</v>
      </c>
      <c r="Q4922" t="s">
        <v>39</v>
      </c>
      <c r="R4922" t="s">
        <v>165</v>
      </c>
      <c r="S4922" t="s">
        <v>131</v>
      </c>
      <c r="T4922" t="s">
        <v>40</v>
      </c>
      <c r="U4922" t="s">
        <v>443</v>
      </c>
      <c r="V4922" t="s">
        <v>167</v>
      </c>
      <c r="W4922" t="s">
        <v>117</v>
      </c>
      <c r="X4922" t="s">
        <v>70</v>
      </c>
      <c r="Y4922" t="s">
        <v>39</v>
      </c>
      <c r="Z4922" t="s">
        <v>134</v>
      </c>
      <c r="AA4922" t="s">
        <v>214</v>
      </c>
      <c r="AB4922" t="s">
        <v>120</v>
      </c>
      <c r="AC4922" t="s">
        <v>60</v>
      </c>
      <c r="AD4922" t="s">
        <v>203</v>
      </c>
    </row>
    <row r="4923" spans="1:30" x14ac:dyDescent="0.3">
      <c r="A4923" t="s">
        <v>20243</v>
      </c>
      <c r="B4923" t="s">
        <v>20244</v>
      </c>
      <c r="C4923" s="1" t="str">
        <f t="shared" si="821"/>
        <v>21:0512</v>
      </c>
      <c r="D4923" s="1" t="str">
        <f t="shared" si="818"/>
        <v>21:0085</v>
      </c>
      <c r="E4923" t="s">
        <v>20226</v>
      </c>
      <c r="F4923" t="s">
        <v>20245</v>
      </c>
      <c r="H4923">
        <v>56.606978300000002</v>
      </c>
      <c r="I4923">
        <v>-100.58819459999999</v>
      </c>
      <c r="J4923" s="1" t="str">
        <f t="shared" si="819"/>
        <v>NGR lake sediment grab sample</v>
      </c>
      <c r="K4923" s="1" t="str">
        <f t="shared" si="820"/>
        <v>&lt;177 micron (NGR)</v>
      </c>
      <c r="L4923">
        <v>49</v>
      </c>
      <c r="M4923" t="s">
        <v>52</v>
      </c>
      <c r="N4923">
        <v>966</v>
      </c>
      <c r="O4923" t="s">
        <v>270</v>
      </c>
      <c r="P4923" t="s">
        <v>78</v>
      </c>
      <c r="Q4923" t="s">
        <v>55</v>
      </c>
      <c r="R4923" t="s">
        <v>169</v>
      </c>
      <c r="S4923" t="s">
        <v>153</v>
      </c>
      <c r="T4923" t="s">
        <v>40</v>
      </c>
      <c r="U4923" t="s">
        <v>5164</v>
      </c>
      <c r="V4923" t="s">
        <v>596</v>
      </c>
      <c r="W4923" t="s">
        <v>194</v>
      </c>
      <c r="X4923" t="s">
        <v>39</v>
      </c>
      <c r="Y4923" t="s">
        <v>39</v>
      </c>
      <c r="Z4923" t="s">
        <v>35</v>
      </c>
      <c r="AA4923" t="s">
        <v>214</v>
      </c>
      <c r="AB4923" t="s">
        <v>186</v>
      </c>
      <c r="AC4923" t="s">
        <v>42</v>
      </c>
      <c r="AD4923" t="s">
        <v>86</v>
      </c>
    </row>
    <row r="4924" spans="1:30" x14ac:dyDescent="0.3">
      <c r="A4924" t="s">
        <v>20246</v>
      </c>
      <c r="B4924" t="s">
        <v>20247</v>
      </c>
      <c r="C4924" s="1" t="str">
        <f t="shared" si="821"/>
        <v>21:0512</v>
      </c>
      <c r="D4924" s="1" t="str">
        <f t="shared" si="818"/>
        <v>21:0085</v>
      </c>
      <c r="E4924" t="s">
        <v>20248</v>
      </c>
      <c r="F4924" t="s">
        <v>20249</v>
      </c>
      <c r="H4924">
        <v>56.583807100000001</v>
      </c>
      <c r="I4924">
        <v>-100.5774371</v>
      </c>
      <c r="J4924" s="1" t="str">
        <f t="shared" si="819"/>
        <v>NGR lake sediment grab sample</v>
      </c>
      <c r="K4924" s="1" t="str">
        <f t="shared" si="820"/>
        <v>&lt;177 micron (NGR)</v>
      </c>
      <c r="L4924">
        <v>49</v>
      </c>
      <c r="M4924" t="s">
        <v>113</v>
      </c>
      <c r="N4924">
        <v>967</v>
      </c>
      <c r="O4924" t="s">
        <v>135</v>
      </c>
      <c r="P4924" t="s">
        <v>202</v>
      </c>
      <c r="Q4924" t="s">
        <v>39</v>
      </c>
      <c r="R4924" t="s">
        <v>193</v>
      </c>
      <c r="S4924" t="s">
        <v>55</v>
      </c>
      <c r="T4924" t="s">
        <v>40</v>
      </c>
      <c r="U4924" t="s">
        <v>1482</v>
      </c>
      <c r="V4924" t="s">
        <v>264</v>
      </c>
      <c r="W4924" t="s">
        <v>649</v>
      </c>
      <c r="X4924" t="s">
        <v>39</v>
      </c>
      <c r="Y4924" t="s">
        <v>95</v>
      </c>
      <c r="Z4924" t="s">
        <v>185</v>
      </c>
      <c r="AA4924" t="s">
        <v>214</v>
      </c>
      <c r="AB4924" t="s">
        <v>10302</v>
      </c>
      <c r="AC4924" t="s">
        <v>106</v>
      </c>
      <c r="AD4924" t="s">
        <v>155</v>
      </c>
    </row>
    <row r="4925" spans="1:30" x14ac:dyDescent="0.3">
      <c r="A4925" t="s">
        <v>20250</v>
      </c>
      <c r="B4925" t="s">
        <v>20251</v>
      </c>
      <c r="C4925" s="1" t="str">
        <f t="shared" si="821"/>
        <v>21:0512</v>
      </c>
      <c r="D4925" s="1" t="str">
        <f t="shared" si="818"/>
        <v>21:0085</v>
      </c>
      <c r="E4925" t="s">
        <v>20252</v>
      </c>
      <c r="F4925" t="s">
        <v>20253</v>
      </c>
      <c r="H4925">
        <v>56.560144899999997</v>
      </c>
      <c r="I4925">
        <v>-100.5720917</v>
      </c>
      <c r="J4925" s="1" t="str">
        <f t="shared" si="819"/>
        <v>NGR lake sediment grab sample</v>
      </c>
      <c r="K4925" s="1" t="str">
        <f t="shared" si="820"/>
        <v>&lt;177 micron (NGR)</v>
      </c>
      <c r="L4925">
        <v>49</v>
      </c>
      <c r="M4925" t="s">
        <v>127</v>
      </c>
      <c r="N4925">
        <v>968</v>
      </c>
      <c r="O4925" t="s">
        <v>359</v>
      </c>
      <c r="P4925" t="s">
        <v>276</v>
      </c>
      <c r="Q4925" t="s">
        <v>55</v>
      </c>
      <c r="R4925" t="s">
        <v>169</v>
      </c>
      <c r="S4925" t="s">
        <v>153</v>
      </c>
      <c r="T4925" t="s">
        <v>40</v>
      </c>
      <c r="U4925" t="s">
        <v>460</v>
      </c>
      <c r="V4925" t="s">
        <v>70</v>
      </c>
      <c r="W4925" t="s">
        <v>194</v>
      </c>
      <c r="X4925" t="s">
        <v>740</v>
      </c>
      <c r="Y4925" t="s">
        <v>55</v>
      </c>
      <c r="Z4925" t="s">
        <v>134</v>
      </c>
      <c r="AA4925" t="s">
        <v>135</v>
      </c>
      <c r="AB4925" t="s">
        <v>512</v>
      </c>
      <c r="AC4925" t="s">
        <v>947</v>
      </c>
      <c r="AD4925" t="s">
        <v>605</v>
      </c>
    </row>
    <row r="4926" spans="1:30" x14ac:dyDescent="0.3">
      <c r="A4926" t="s">
        <v>20254</v>
      </c>
      <c r="B4926" t="s">
        <v>20255</v>
      </c>
      <c r="C4926" s="1" t="str">
        <f t="shared" si="821"/>
        <v>21:0512</v>
      </c>
      <c r="D4926" s="1" t="str">
        <f t="shared" si="818"/>
        <v>21:0085</v>
      </c>
      <c r="E4926" t="s">
        <v>20256</v>
      </c>
      <c r="F4926" t="s">
        <v>20257</v>
      </c>
      <c r="H4926">
        <v>56.541957400000001</v>
      </c>
      <c r="I4926">
        <v>-100.5842681</v>
      </c>
      <c r="J4926" s="1" t="str">
        <f t="shared" si="819"/>
        <v>NGR lake sediment grab sample</v>
      </c>
      <c r="K4926" s="1" t="str">
        <f t="shared" si="820"/>
        <v>&lt;177 micron (NGR)</v>
      </c>
      <c r="L4926">
        <v>49</v>
      </c>
      <c r="M4926" t="s">
        <v>142</v>
      </c>
      <c r="N4926">
        <v>969</v>
      </c>
      <c r="O4926" t="s">
        <v>733</v>
      </c>
      <c r="P4926" t="s">
        <v>135</v>
      </c>
      <c r="Q4926" t="s">
        <v>55</v>
      </c>
      <c r="R4926" t="s">
        <v>169</v>
      </c>
      <c r="S4926" t="s">
        <v>38</v>
      </c>
      <c r="T4926" t="s">
        <v>40</v>
      </c>
      <c r="U4926" t="s">
        <v>8957</v>
      </c>
      <c r="V4926" t="s">
        <v>714</v>
      </c>
      <c r="W4926" t="s">
        <v>117</v>
      </c>
      <c r="X4926" t="s">
        <v>39</v>
      </c>
      <c r="Y4926" t="s">
        <v>136</v>
      </c>
      <c r="Z4926" t="s">
        <v>263</v>
      </c>
      <c r="AA4926" t="s">
        <v>214</v>
      </c>
      <c r="AB4926" t="s">
        <v>992</v>
      </c>
      <c r="AC4926" t="s">
        <v>42</v>
      </c>
      <c r="AD4926" t="s">
        <v>170</v>
      </c>
    </row>
    <row r="4927" spans="1:30" x14ac:dyDescent="0.3">
      <c r="A4927" t="s">
        <v>20258</v>
      </c>
      <c r="B4927" t="s">
        <v>20259</v>
      </c>
      <c r="C4927" s="1" t="str">
        <f t="shared" si="821"/>
        <v>21:0512</v>
      </c>
      <c r="D4927" s="1" t="str">
        <f t="shared" si="818"/>
        <v>21:0085</v>
      </c>
      <c r="E4927" t="s">
        <v>20260</v>
      </c>
      <c r="F4927" t="s">
        <v>20261</v>
      </c>
      <c r="H4927">
        <v>56.509893400000003</v>
      </c>
      <c r="I4927">
        <v>-100.57257920000001</v>
      </c>
      <c r="J4927" s="1" t="str">
        <f t="shared" si="819"/>
        <v>NGR lake sediment grab sample</v>
      </c>
      <c r="K4927" s="1" t="str">
        <f t="shared" si="820"/>
        <v>&lt;177 micron (NGR)</v>
      </c>
      <c r="L4927">
        <v>49</v>
      </c>
      <c r="M4927" t="s">
        <v>150</v>
      </c>
      <c r="N4927">
        <v>970</v>
      </c>
      <c r="O4927" t="s">
        <v>129</v>
      </c>
      <c r="P4927" t="s">
        <v>192</v>
      </c>
      <c r="Q4927" t="s">
        <v>37</v>
      </c>
      <c r="R4927" t="s">
        <v>36</v>
      </c>
      <c r="S4927" t="s">
        <v>38</v>
      </c>
      <c r="T4927" t="s">
        <v>40</v>
      </c>
      <c r="U4927" t="s">
        <v>1236</v>
      </c>
      <c r="V4927" t="s">
        <v>60</v>
      </c>
      <c r="W4927" t="s">
        <v>194</v>
      </c>
      <c r="X4927" t="s">
        <v>39</v>
      </c>
      <c r="Y4927" t="s">
        <v>55</v>
      </c>
      <c r="Z4927" t="s">
        <v>67</v>
      </c>
      <c r="AA4927" t="s">
        <v>135</v>
      </c>
      <c r="AB4927" t="s">
        <v>10566</v>
      </c>
      <c r="AC4927" t="s">
        <v>947</v>
      </c>
      <c r="AD4927" t="s">
        <v>438</v>
      </c>
    </row>
    <row r="4928" spans="1:30" hidden="1" x14ac:dyDescent="0.3">
      <c r="A4928" t="s">
        <v>20262</v>
      </c>
      <c r="B4928" t="s">
        <v>20263</v>
      </c>
      <c r="C4928" s="1" t="str">
        <f t="shared" si="821"/>
        <v>21:0512</v>
      </c>
      <c r="D4928" s="1" t="str">
        <f>HYPERLINK("http://geochem.nrcan.gc.ca/cdogs/content/svy/svy_e.htm", "")</f>
        <v/>
      </c>
      <c r="G4928" s="1" t="str">
        <f>HYPERLINK("http://geochem.nrcan.gc.ca/cdogs/content/cr_/cr_00056_e.htm", "56")</f>
        <v>56</v>
      </c>
      <c r="J4928" t="s">
        <v>161</v>
      </c>
      <c r="K4928" t="s">
        <v>162</v>
      </c>
      <c r="L4928">
        <v>49</v>
      </c>
      <c r="M4928" t="s">
        <v>163</v>
      </c>
      <c r="N4928">
        <v>971</v>
      </c>
      <c r="O4928" t="s">
        <v>2585</v>
      </c>
      <c r="P4928" t="s">
        <v>258</v>
      </c>
      <c r="Q4928" t="s">
        <v>145</v>
      </c>
      <c r="R4928" t="s">
        <v>135</v>
      </c>
      <c r="S4928" t="s">
        <v>185</v>
      </c>
      <c r="T4928" t="s">
        <v>649</v>
      </c>
      <c r="U4928" t="s">
        <v>8825</v>
      </c>
      <c r="V4928" t="s">
        <v>1986</v>
      </c>
      <c r="W4928" t="s">
        <v>233</v>
      </c>
      <c r="X4928" t="s">
        <v>256</v>
      </c>
      <c r="Y4928" t="s">
        <v>38</v>
      </c>
      <c r="Z4928" t="s">
        <v>58</v>
      </c>
      <c r="AA4928" t="s">
        <v>107</v>
      </c>
      <c r="AB4928" t="s">
        <v>266</v>
      </c>
      <c r="AC4928" t="s">
        <v>14122</v>
      </c>
      <c r="AD4928" t="s">
        <v>6252</v>
      </c>
    </row>
    <row r="4929" spans="1:30" x14ac:dyDescent="0.3">
      <c r="A4929" t="s">
        <v>20264</v>
      </c>
      <c r="B4929" t="s">
        <v>20265</v>
      </c>
      <c r="C4929" s="1" t="str">
        <f t="shared" si="821"/>
        <v>21:0512</v>
      </c>
      <c r="D4929" s="1" t="str">
        <f t="shared" ref="D4929:D4952" si="822">HYPERLINK("http://geochem.nrcan.gc.ca/cdogs/content/svy/svy210085_e.htm", "21:0085")</f>
        <v>21:0085</v>
      </c>
      <c r="E4929" t="s">
        <v>20266</v>
      </c>
      <c r="F4929" t="s">
        <v>20267</v>
      </c>
      <c r="H4929">
        <v>56.483350399999999</v>
      </c>
      <c r="I4929">
        <v>-100.6057299</v>
      </c>
      <c r="J4929" s="1" t="str">
        <f t="shared" ref="J4929:J4952" si="823">HYPERLINK("http://geochem.nrcan.gc.ca/cdogs/content/kwd/kwd020027_e.htm", "NGR lake sediment grab sample")</f>
        <v>NGR lake sediment grab sample</v>
      </c>
      <c r="K4929" s="1" t="str">
        <f t="shared" ref="K4929:K4952" si="824">HYPERLINK("http://geochem.nrcan.gc.ca/cdogs/content/kwd/kwd080006_e.htm", "&lt;177 micron (NGR)")</f>
        <v>&lt;177 micron (NGR)</v>
      </c>
      <c r="L4929">
        <v>49</v>
      </c>
      <c r="M4929" t="s">
        <v>175</v>
      </c>
      <c r="N4929">
        <v>972</v>
      </c>
      <c r="O4929" t="s">
        <v>641</v>
      </c>
      <c r="P4929" t="s">
        <v>247</v>
      </c>
      <c r="Q4929" t="s">
        <v>131</v>
      </c>
      <c r="R4929" t="s">
        <v>66</v>
      </c>
      <c r="S4929" t="s">
        <v>153</v>
      </c>
      <c r="T4929" t="s">
        <v>40</v>
      </c>
      <c r="U4929" t="s">
        <v>421</v>
      </c>
      <c r="V4929" t="s">
        <v>818</v>
      </c>
      <c r="W4929" t="s">
        <v>40</v>
      </c>
      <c r="X4929" t="s">
        <v>55</v>
      </c>
      <c r="Y4929" t="s">
        <v>39</v>
      </c>
      <c r="Z4929" t="s">
        <v>337</v>
      </c>
      <c r="AA4929" t="s">
        <v>214</v>
      </c>
      <c r="AB4929" t="s">
        <v>1276</v>
      </c>
      <c r="AC4929" t="s">
        <v>1343</v>
      </c>
      <c r="AD4929" t="s">
        <v>2797</v>
      </c>
    </row>
    <row r="4930" spans="1:30" x14ac:dyDescent="0.3">
      <c r="A4930" t="s">
        <v>20268</v>
      </c>
      <c r="B4930" t="s">
        <v>20269</v>
      </c>
      <c r="C4930" s="1" t="str">
        <f t="shared" si="821"/>
        <v>21:0512</v>
      </c>
      <c r="D4930" s="1" t="str">
        <f t="shared" si="822"/>
        <v>21:0085</v>
      </c>
      <c r="E4930" t="s">
        <v>20270</v>
      </c>
      <c r="F4930" t="s">
        <v>20271</v>
      </c>
      <c r="H4930">
        <v>56.461530799999998</v>
      </c>
      <c r="I4930">
        <v>-100.61987070000001</v>
      </c>
      <c r="J4930" s="1" t="str">
        <f t="shared" si="823"/>
        <v>NGR lake sediment grab sample</v>
      </c>
      <c r="K4930" s="1" t="str">
        <f t="shared" si="824"/>
        <v>&lt;177 micron (NGR)</v>
      </c>
      <c r="L4930">
        <v>49</v>
      </c>
      <c r="M4930" t="s">
        <v>184</v>
      </c>
      <c r="N4930">
        <v>973</v>
      </c>
      <c r="O4930" t="s">
        <v>299</v>
      </c>
      <c r="P4930" t="s">
        <v>164</v>
      </c>
      <c r="Q4930" t="s">
        <v>92</v>
      </c>
      <c r="R4930" t="s">
        <v>571</v>
      </c>
      <c r="S4930" t="s">
        <v>153</v>
      </c>
      <c r="T4930" t="s">
        <v>40</v>
      </c>
      <c r="U4930" t="s">
        <v>10228</v>
      </c>
      <c r="V4930" t="s">
        <v>565</v>
      </c>
      <c r="W4930" t="s">
        <v>40</v>
      </c>
      <c r="X4930" t="s">
        <v>55</v>
      </c>
      <c r="Y4930" t="s">
        <v>39</v>
      </c>
      <c r="Z4930" t="s">
        <v>135</v>
      </c>
      <c r="AA4930" t="s">
        <v>204</v>
      </c>
      <c r="AB4930" t="s">
        <v>204</v>
      </c>
      <c r="AC4930" t="s">
        <v>293</v>
      </c>
      <c r="AD4930" t="s">
        <v>1313</v>
      </c>
    </row>
    <row r="4931" spans="1:30" x14ac:dyDescent="0.3">
      <c r="A4931" t="s">
        <v>20272</v>
      </c>
      <c r="B4931" t="s">
        <v>20273</v>
      </c>
      <c r="C4931" s="1" t="str">
        <f t="shared" si="821"/>
        <v>21:0512</v>
      </c>
      <c r="D4931" s="1" t="str">
        <f t="shared" si="822"/>
        <v>21:0085</v>
      </c>
      <c r="E4931" t="s">
        <v>20274</v>
      </c>
      <c r="F4931" t="s">
        <v>20275</v>
      </c>
      <c r="H4931">
        <v>56.412464800000002</v>
      </c>
      <c r="I4931">
        <v>-100.61621390000001</v>
      </c>
      <c r="J4931" s="1" t="str">
        <f t="shared" si="823"/>
        <v>NGR lake sediment grab sample</v>
      </c>
      <c r="K4931" s="1" t="str">
        <f t="shared" si="824"/>
        <v>&lt;177 micron (NGR)</v>
      </c>
      <c r="L4931">
        <v>49</v>
      </c>
      <c r="M4931" t="s">
        <v>191</v>
      </c>
      <c r="N4931">
        <v>974</v>
      </c>
      <c r="O4931" t="s">
        <v>546</v>
      </c>
      <c r="P4931" t="s">
        <v>377</v>
      </c>
      <c r="Q4931" t="s">
        <v>153</v>
      </c>
      <c r="R4931" t="s">
        <v>66</v>
      </c>
      <c r="S4931" t="s">
        <v>202</v>
      </c>
      <c r="T4931" t="s">
        <v>40</v>
      </c>
      <c r="U4931" t="s">
        <v>5841</v>
      </c>
      <c r="V4931" t="s">
        <v>293</v>
      </c>
      <c r="W4931" t="s">
        <v>40</v>
      </c>
      <c r="X4931" t="s">
        <v>55</v>
      </c>
      <c r="Y4931" t="s">
        <v>95</v>
      </c>
      <c r="Z4931" t="s">
        <v>135</v>
      </c>
      <c r="AA4931" t="s">
        <v>214</v>
      </c>
      <c r="AB4931" t="s">
        <v>2787</v>
      </c>
      <c r="AC4931" t="s">
        <v>136</v>
      </c>
      <c r="AD4931" t="s">
        <v>15538</v>
      </c>
    </row>
    <row r="4932" spans="1:30" x14ac:dyDescent="0.3">
      <c r="A4932" t="s">
        <v>20276</v>
      </c>
      <c r="B4932" t="s">
        <v>20277</v>
      </c>
      <c r="C4932" s="1" t="str">
        <f t="shared" si="821"/>
        <v>21:0512</v>
      </c>
      <c r="D4932" s="1" t="str">
        <f t="shared" si="822"/>
        <v>21:0085</v>
      </c>
      <c r="E4932" t="s">
        <v>20278</v>
      </c>
      <c r="F4932" t="s">
        <v>20279</v>
      </c>
      <c r="H4932">
        <v>56.374001900000003</v>
      </c>
      <c r="I4932">
        <v>-100.6378713</v>
      </c>
      <c r="J4932" s="1" t="str">
        <f t="shared" si="823"/>
        <v>NGR lake sediment grab sample</v>
      </c>
      <c r="K4932" s="1" t="str">
        <f t="shared" si="824"/>
        <v>&lt;177 micron (NGR)</v>
      </c>
      <c r="L4932">
        <v>49</v>
      </c>
      <c r="M4932" t="s">
        <v>201</v>
      </c>
      <c r="N4932">
        <v>975</v>
      </c>
      <c r="O4932" t="s">
        <v>3002</v>
      </c>
      <c r="P4932" t="s">
        <v>276</v>
      </c>
      <c r="Q4932" t="s">
        <v>130</v>
      </c>
      <c r="R4932" t="s">
        <v>255</v>
      </c>
      <c r="S4932" t="s">
        <v>67</v>
      </c>
      <c r="T4932" t="s">
        <v>40</v>
      </c>
      <c r="U4932" t="s">
        <v>20280</v>
      </c>
      <c r="V4932" t="s">
        <v>5786</v>
      </c>
      <c r="W4932" t="s">
        <v>40</v>
      </c>
      <c r="X4932" t="s">
        <v>339</v>
      </c>
      <c r="Y4932" t="s">
        <v>95</v>
      </c>
      <c r="Z4932" t="s">
        <v>211</v>
      </c>
      <c r="AA4932" t="s">
        <v>204</v>
      </c>
      <c r="AB4932" t="s">
        <v>131</v>
      </c>
      <c r="AC4932" t="s">
        <v>1069</v>
      </c>
      <c r="AD4932" t="s">
        <v>11617</v>
      </c>
    </row>
    <row r="4933" spans="1:30" x14ac:dyDescent="0.3">
      <c r="A4933" t="s">
        <v>20281</v>
      </c>
      <c r="B4933" t="s">
        <v>20282</v>
      </c>
      <c r="C4933" s="1" t="str">
        <f t="shared" si="821"/>
        <v>21:0512</v>
      </c>
      <c r="D4933" s="1" t="str">
        <f t="shared" si="822"/>
        <v>21:0085</v>
      </c>
      <c r="E4933" t="s">
        <v>20283</v>
      </c>
      <c r="F4933" t="s">
        <v>20284</v>
      </c>
      <c r="H4933">
        <v>56.349759300000002</v>
      </c>
      <c r="I4933">
        <v>-100.5992408</v>
      </c>
      <c r="J4933" s="1" t="str">
        <f t="shared" si="823"/>
        <v>NGR lake sediment grab sample</v>
      </c>
      <c r="K4933" s="1" t="str">
        <f t="shared" si="824"/>
        <v>&lt;177 micron (NGR)</v>
      </c>
      <c r="L4933">
        <v>49</v>
      </c>
      <c r="M4933" t="s">
        <v>210</v>
      </c>
      <c r="N4933">
        <v>976</v>
      </c>
      <c r="O4933" t="s">
        <v>151</v>
      </c>
      <c r="P4933" t="s">
        <v>256</v>
      </c>
      <c r="Q4933" t="s">
        <v>79</v>
      </c>
      <c r="R4933" t="s">
        <v>35</v>
      </c>
      <c r="S4933" t="s">
        <v>202</v>
      </c>
      <c r="T4933" t="s">
        <v>40</v>
      </c>
      <c r="U4933" t="s">
        <v>764</v>
      </c>
      <c r="V4933" t="s">
        <v>818</v>
      </c>
      <c r="W4933" t="s">
        <v>40</v>
      </c>
      <c r="X4933" t="s">
        <v>339</v>
      </c>
      <c r="Y4933" t="s">
        <v>95</v>
      </c>
      <c r="Z4933" t="s">
        <v>135</v>
      </c>
      <c r="AA4933" t="s">
        <v>135</v>
      </c>
      <c r="AB4933" t="s">
        <v>1090</v>
      </c>
      <c r="AC4933" t="s">
        <v>2662</v>
      </c>
      <c r="AD4933" t="s">
        <v>9814</v>
      </c>
    </row>
    <row r="4934" spans="1:30" x14ac:dyDescent="0.3">
      <c r="A4934" t="s">
        <v>20285</v>
      </c>
      <c r="B4934" t="s">
        <v>20286</v>
      </c>
      <c r="C4934" s="1" t="str">
        <f t="shared" si="821"/>
        <v>21:0512</v>
      </c>
      <c r="D4934" s="1" t="str">
        <f t="shared" si="822"/>
        <v>21:0085</v>
      </c>
      <c r="E4934" t="s">
        <v>20287</v>
      </c>
      <c r="F4934" t="s">
        <v>20288</v>
      </c>
      <c r="H4934">
        <v>56.326572900000002</v>
      </c>
      <c r="I4934">
        <v>-100.55714500000001</v>
      </c>
      <c r="J4934" s="1" t="str">
        <f t="shared" si="823"/>
        <v>NGR lake sediment grab sample</v>
      </c>
      <c r="K4934" s="1" t="str">
        <f t="shared" si="824"/>
        <v>&lt;177 micron (NGR)</v>
      </c>
      <c r="L4934">
        <v>49</v>
      </c>
      <c r="M4934" t="s">
        <v>221</v>
      </c>
      <c r="N4934">
        <v>977</v>
      </c>
      <c r="O4934" t="s">
        <v>4002</v>
      </c>
      <c r="P4934" t="s">
        <v>377</v>
      </c>
      <c r="Q4934" t="s">
        <v>202</v>
      </c>
      <c r="R4934" t="s">
        <v>204</v>
      </c>
      <c r="S4934" t="s">
        <v>54</v>
      </c>
      <c r="T4934" t="s">
        <v>40</v>
      </c>
      <c r="U4934" t="s">
        <v>370</v>
      </c>
      <c r="V4934" t="s">
        <v>1372</v>
      </c>
      <c r="W4934" t="s">
        <v>40</v>
      </c>
      <c r="X4934" t="s">
        <v>484</v>
      </c>
      <c r="Y4934" t="s">
        <v>95</v>
      </c>
      <c r="Z4934" t="s">
        <v>58</v>
      </c>
      <c r="AA4934" t="s">
        <v>135</v>
      </c>
      <c r="AB4934" t="s">
        <v>1978</v>
      </c>
      <c r="AC4934" t="s">
        <v>715</v>
      </c>
      <c r="AD4934" t="s">
        <v>2990</v>
      </c>
    </row>
    <row r="4935" spans="1:30" x14ac:dyDescent="0.3">
      <c r="A4935" t="s">
        <v>20289</v>
      </c>
      <c r="B4935" t="s">
        <v>20290</v>
      </c>
      <c r="C4935" s="1" t="str">
        <f t="shared" si="821"/>
        <v>21:0512</v>
      </c>
      <c r="D4935" s="1" t="str">
        <f t="shared" si="822"/>
        <v>21:0085</v>
      </c>
      <c r="E4935" t="s">
        <v>20291</v>
      </c>
      <c r="F4935" t="s">
        <v>20292</v>
      </c>
      <c r="H4935">
        <v>56.305920399999998</v>
      </c>
      <c r="I4935">
        <v>-100.5109499</v>
      </c>
      <c r="J4935" s="1" t="str">
        <f t="shared" si="823"/>
        <v>NGR lake sediment grab sample</v>
      </c>
      <c r="K4935" s="1" t="str">
        <f t="shared" si="824"/>
        <v>&lt;177 micron (NGR)</v>
      </c>
      <c r="L4935">
        <v>49</v>
      </c>
      <c r="M4935" t="s">
        <v>230</v>
      </c>
      <c r="N4935">
        <v>978</v>
      </c>
      <c r="O4935" t="s">
        <v>83</v>
      </c>
      <c r="P4935" t="s">
        <v>232</v>
      </c>
      <c r="Q4935" t="s">
        <v>119</v>
      </c>
      <c r="R4935" t="s">
        <v>204</v>
      </c>
      <c r="S4935" t="s">
        <v>185</v>
      </c>
      <c r="T4935" t="s">
        <v>40</v>
      </c>
      <c r="U4935" t="s">
        <v>942</v>
      </c>
      <c r="V4935" t="s">
        <v>1402</v>
      </c>
      <c r="W4935" t="s">
        <v>40</v>
      </c>
      <c r="X4935" t="s">
        <v>484</v>
      </c>
      <c r="Y4935" t="s">
        <v>95</v>
      </c>
      <c r="Z4935" t="s">
        <v>58</v>
      </c>
      <c r="AA4935" t="s">
        <v>214</v>
      </c>
      <c r="AB4935" t="s">
        <v>987</v>
      </c>
      <c r="AC4935" t="s">
        <v>715</v>
      </c>
      <c r="AD4935" t="s">
        <v>15375</v>
      </c>
    </row>
    <row r="4936" spans="1:30" x14ac:dyDescent="0.3">
      <c r="A4936" t="s">
        <v>20293</v>
      </c>
      <c r="B4936" t="s">
        <v>20294</v>
      </c>
      <c r="C4936" s="1" t="str">
        <f t="shared" si="821"/>
        <v>21:0512</v>
      </c>
      <c r="D4936" s="1" t="str">
        <f t="shared" si="822"/>
        <v>21:0085</v>
      </c>
      <c r="E4936" t="s">
        <v>20295</v>
      </c>
      <c r="F4936" t="s">
        <v>20296</v>
      </c>
      <c r="H4936">
        <v>56.316853399999999</v>
      </c>
      <c r="I4936">
        <v>-100.6283114</v>
      </c>
      <c r="J4936" s="1" t="str">
        <f t="shared" si="823"/>
        <v>NGR lake sediment grab sample</v>
      </c>
      <c r="K4936" s="1" t="str">
        <f t="shared" si="824"/>
        <v>&lt;177 micron (NGR)</v>
      </c>
      <c r="L4936">
        <v>49</v>
      </c>
      <c r="M4936" t="s">
        <v>238</v>
      </c>
      <c r="N4936">
        <v>979</v>
      </c>
      <c r="O4936" t="s">
        <v>314</v>
      </c>
      <c r="P4936" t="s">
        <v>164</v>
      </c>
      <c r="Q4936" t="s">
        <v>119</v>
      </c>
      <c r="R4936" t="s">
        <v>204</v>
      </c>
      <c r="S4936" t="s">
        <v>193</v>
      </c>
      <c r="T4936" t="s">
        <v>40</v>
      </c>
      <c r="U4936" t="s">
        <v>6073</v>
      </c>
      <c r="V4936" t="s">
        <v>1198</v>
      </c>
      <c r="W4936" t="s">
        <v>40</v>
      </c>
      <c r="X4936" t="s">
        <v>740</v>
      </c>
      <c r="Y4936" t="s">
        <v>95</v>
      </c>
      <c r="Z4936" t="s">
        <v>214</v>
      </c>
      <c r="AA4936" t="s">
        <v>135</v>
      </c>
      <c r="AB4936" t="s">
        <v>3966</v>
      </c>
      <c r="AC4936" t="s">
        <v>371</v>
      </c>
      <c r="AD4936" t="s">
        <v>1577</v>
      </c>
    </row>
    <row r="4937" spans="1:30" x14ac:dyDescent="0.3">
      <c r="A4937" t="s">
        <v>20297</v>
      </c>
      <c r="B4937" t="s">
        <v>20298</v>
      </c>
      <c r="C4937" s="1" t="str">
        <f t="shared" si="821"/>
        <v>21:0512</v>
      </c>
      <c r="D4937" s="1" t="str">
        <f t="shared" si="822"/>
        <v>21:0085</v>
      </c>
      <c r="E4937" t="s">
        <v>20299</v>
      </c>
      <c r="F4937" t="s">
        <v>20300</v>
      </c>
      <c r="H4937">
        <v>56.3139805</v>
      </c>
      <c r="I4937">
        <v>-100.67001430000001</v>
      </c>
      <c r="J4937" s="1" t="str">
        <f t="shared" si="823"/>
        <v>NGR lake sediment grab sample</v>
      </c>
      <c r="K4937" s="1" t="str">
        <f t="shared" si="824"/>
        <v>&lt;177 micron (NGR)</v>
      </c>
      <c r="L4937">
        <v>49</v>
      </c>
      <c r="M4937" t="s">
        <v>246</v>
      </c>
      <c r="N4937">
        <v>980</v>
      </c>
      <c r="O4937" t="s">
        <v>222</v>
      </c>
      <c r="P4937" t="s">
        <v>134</v>
      </c>
      <c r="Q4937" t="s">
        <v>92</v>
      </c>
      <c r="R4937" t="s">
        <v>265</v>
      </c>
      <c r="S4937" t="s">
        <v>79</v>
      </c>
      <c r="T4937" t="s">
        <v>40</v>
      </c>
      <c r="U4937" t="s">
        <v>13970</v>
      </c>
      <c r="V4937" t="s">
        <v>121</v>
      </c>
      <c r="W4937" t="s">
        <v>40</v>
      </c>
      <c r="X4937" t="s">
        <v>740</v>
      </c>
      <c r="Y4937" t="s">
        <v>95</v>
      </c>
      <c r="Z4937" t="s">
        <v>214</v>
      </c>
      <c r="AA4937" t="s">
        <v>58</v>
      </c>
      <c r="AB4937" t="s">
        <v>134</v>
      </c>
      <c r="AC4937" t="s">
        <v>968</v>
      </c>
      <c r="AD4937" t="s">
        <v>5111</v>
      </c>
    </row>
    <row r="4938" spans="1:30" x14ac:dyDescent="0.3">
      <c r="A4938" t="s">
        <v>20301</v>
      </c>
      <c r="B4938" t="s">
        <v>20302</v>
      </c>
      <c r="C4938" s="1" t="str">
        <f t="shared" si="821"/>
        <v>21:0512</v>
      </c>
      <c r="D4938" s="1" t="str">
        <f t="shared" si="822"/>
        <v>21:0085</v>
      </c>
      <c r="E4938" t="s">
        <v>20303</v>
      </c>
      <c r="F4938" t="s">
        <v>20304</v>
      </c>
      <c r="H4938">
        <v>56.2184709</v>
      </c>
      <c r="I4938">
        <v>-100.3858661</v>
      </c>
      <c r="J4938" s="1" t="str">
        <f t="shared" si="823"/>
        <v>NGR lake sediment grab sample</v>
      </c>
      <c r="K4938" s="1" t="str">
        <f t="shared" si="824"/>
        <v>&lt;177 micron (NGR)</v>
      </c>
      <c r="L4938">
        <v>50</v>
      </c>
      <c r="M4938" t="s">
        <v>18122</v>
      </c>
      <c r="N4938">
        <v>981</v>
      </c>
      <c r="O4938" t="s">
        <v>403</v>
      </c>
      <c r="P4938" t="s">
        <v>176</v>
      </c>
      <c r="Q4938" t="s">
        <v>38</v>
      </c>
      <c r="R4938" t="s">
        <v>256</v>
      </c>
      <c r="S4938" t="s">
        <v>79</v>
      </c>
      <c r="T4938" t="s">
        <v>40</v>
      </c>
      <c r="U4938" t="s">
        <v>4557</v>
      </c>
      <c r="V4938" t="s">
        <v>39</v>
      </c>
      <c r="W4938" t="s">
        <v>40</v>
      </c>
      <c r="X4938" t="s">
        <v>39</v>
      </c>
      <c r="Y4938" t="s">
        <v>95</v>
      </c>
      <c r="Z4938" t="s">
        <v>204</v>
      </c>
      <c r="AA4938" t="s">
        <v>204</v>
      </c>
      <c r="AB4938" t="s">
        <v>213</v>
      </c>
      <c r="AC4938" t="s">
        <v>136</v>
      </c>
      <c r="AD4938" t="s">
        <v>3460</v>
      </c>
    </row>
    <row r="4939" spans="1:30" x14ac:dyDescent="0.3">
      <c r="A4939" t="s">
        <v>20305</v>
      </c>
      <c r="B4939" t="s">
        <v>20306</v>
      </c>
      <c r="C4939" s="1" t="str">
        <f t="shared" si="821"/>
        <v>21:0512</v>
      </c>
      <c r="D4939" s="1" t="str">
        <f t="shared" si="822"/>
        <v>21:0085</v>
      </c>
      <c r="E4939" t="s">
        <v>20307</v>
      </c>
      <c r="F4939" t="s">
        <v>20308</v>
      </c>
      <c r="H4939">
        <v>56.295352700000002</v>
      </c>
      <c r="I4939">
        <v>-100.68397229999999</v>
      </c>
      <c r="J4939" s="1" t="str">
        <f t="shared" si="823"/>
        <v>NGR lake sediment grab sample</v>
      </c>
      <c r="K4939" s="1" t="str">
        <f t="shared" si="824"/>
        <v>&lt;177 micron (NGR)</v>
      </c>
      <c r="L4939">
        <v>50</v>
      </c>
      <c r="M4939" t="s">
        <v>18136</v>
      </c>
      <c r="N4939">
        <v>982</v>
      </c>
      <c r="O4939" t="s">
        <v>154</v>
      </c>
      <c r="P4939" t="s">
        <v>276</v>
      </c>
      <c r="Q4939" t="s">
        <v>119</v>
      </c>
      <c r="R4939" t="s">
        <v>53</v>
      </c>
      <c r="S4939" t="s">
        <v>193</v>
      </c>
      <c r="T4939" t="s">
        <v>194</v>
      </c>
      <c r="U4939" t="s">
        <v>10816</v>
      </c>
      <c r="V4939" t="s">
        <v>339</v>
      </c>
      <c r="W4939" t="s">
        <v>40</v>
      </c>
      <c r="X4939" t="s">
        <v>740</v>
      </c>
      <c r="Y4939" t="s">
        <v>95</v>
      </c>
      <c r="Z4939" t="s">
        <v>214</v>
      </c>
      <c r="AA4939" t="s">
        <v>214</v>
      </c>
      <c r="AB4939" t="s">
        <v>2095</v>
      </c>
      <c r="AC4939" t="s">
        <v>1802</v>
      </c>
      <c r="AD4939" t="s">
        <v>15538</v>
      </c>
    </row>
    <row r="4940" spans="1:30" x14ac:dyDescent="0.3">
      <c r="A4940" t="s">
        <v>20309</v>
      </c>
      <c r="B4940" t="s">
        <v>20310</v>
      </c>
      <c r="C4940" s="1" t="str">
        <f t="shared" si="821"/>
        <v>21:0512</v>
      </c>
      <c r="D4940" s="1" t="str">
        <f t="shared" si="822"/>
        <v>21:0085</v>
      </c>
      <c r="E4940" t="s">
        <v>20307</v>
      </c>
      <c r="F4940" t="s">
        <v>20311</v>
      </c>
      <c r="H4940">
        <v>56.295352700000002</v>
      </c>
      <c r="I4940">
        <v>-100.68397229999999</v>
      </c>
      <c r="J4940" s="1" t="str">
        <f t="shared" si="823"/>
        <v>NGR lake sediment grab sample</v>
      </c>
      <c r="K4940" s="1" t="str">
        <f t="shared" si="824"/>
        <v>&lt;177 micron (NGR)</v>
      </c>
      <c r="L4940">
        <v>50</v>
      </c>
      <c r="M4940" t="s">
        <v>18142</v>
      </c>
      <c r="N4940">
        <v>983</v>
      </c>
      <c r="O4940" t="s">
        <v>1139</v>
      </c>
      <c r="P4940" t="s">
        <v>192</v>
      </c>
      <c r="Q4940" t="s">
        <v>185</v>
      </c>
      <c r="R4940" t="s">
        <v>571</v>
      </c>
      <c r="S4940" t="s">
        <v>193</v>
      </c>
      <c r="T4940" t="s">
        <v>194</v>
      </c>
      <c r="U4940" t="s">
        <v>14433</v>
      </c>
      <c r="V4940" t="s">
        <v>1198</v>
      </c>
      <c r="W4940" t="s">
        <v>40</v>
      </c>
      <c r="X4940" t="s">
        <v>55</v>
      </c>
      <c r="Y4940" t="s">
        <v>95</v>
      </c>
      <c r="Z4940" t="s">
        <v>58</v>
      </c>
      <c r="AA4940" t="s">
        <v>214</v>
      </c>
      <c r="AB4940" t="s">
        <v>2513</v>
      </c>
      <c r="AC4940" t="s">
        <v>3511</v>
      </c>
      <c r="AD4940" t="s">
        <v>1313</v>
      </c>
    </row>
    <row r="4941" spans="1:30" x14ac:dyDescent="0.3">
      <c r="A4941" t="s">
        <v>20312</v>
      </c>
      <c r="B4941" t="s">
        <v>20313</v>
      </c>
      <c r="C4941" s="1" t="str">
        <f t="shared" si="821"/>
        <v>21:0512</v>
      </c>
      <c r="D4941" s="1" t="str">
        <f t="shared" si="822"/>
        <v>21:0085</v>
      </c>
      <c r="E4941" t="s">
        <v>20314</v>
      </c>
      <c r="F4941" t="s">
        <v>20315</v>
      </c>
      <c r="H4941">
        <v>56.228574600000002</v>
      </c>
      <c r="I4941">
        <v>-100.6782532</v>
      </c>
      <c r="J4941" s="1" t="str">
        <f t="shared" si="823"/>
        <v>NGR lake sediment grab sample</v>
      </c>
      <c r="K4941" s="1" t="str">
        <f t="shared" si="824"/>
        <v>&lt;177 micron (NGR)</v>
      </c>
      <c r="L4941">
        <v>50</v>
      </c>
      <c r="M4941" t="s">
        <v>76</v>
      </c>
      <c r="N4941">
        <v>984</v>
      </c>
      <c r="O4941" t="s">
        <v>134</v>
      </c>
      <c r="P4941" t="s">
        <v>68</v>
      </c>
      <c r="Q4941" t="s">
        <v>37</v>
      </c>
      <c r="R4941" t="s">
        <v>119</v>
      </c>
      <c r="S4941" t="s">
        <v>136</v>
      </c>
      <c r="T4941" t="s">
        <v>40</v>
      </c>
      <c r="U4941" t="s">
        <v>1060</v>
      </c>
      <c r="V4941" t="s">
        <v>239</v>
      </c>
      <c r="W4941" t="s">
        <v>40</v>
      </c>
      <c r="X4941" t="s">
        <v>39</v>
      </c>
      <c r="Y4941" t="s">
        <v>95</v>
      </c>
      <c r="Z4941" t="s">
        <v>67</v>
      </c>
      <c r="AA4941" t="s">
        <v>204</v>
      </c>
      <c r="AB4941" t="s">
        <v>85</v>
      </c>
      <c r="AC4941" t="s">
        <v>461</v>
      </c>
      <c r="AD4941" t="s">
        <v>1885</v>
      </c>
    </row>
    <row r="4942" spans="1:30" x14ac:dyDescent="0.3">
      <c r="A4942" t="s">
        <v>20316</v>
      </c>
      <c r="B4942" t="s">
        <v>20317</v>
      </c>
      <c r="C4942" s="1" t="str">
        <f t="shared" si="821"/>
        <v>21:0512</v>
      </c>
      <c r="D4942" s="1" t="str">
        <f t="shared" si="822"/>
        <v>21:0085</v>
      </c>
      <c r="E4942" t="s">
        <v>20318</v>
      </c>
      <c r="F4942" t="s">
        <v>20319</v>
      </c>
      <c r="H4942">
        <v>56.1994586</v>
      </c>
      <c r="I4942">
        <v>-100.6475648</v>
      </c>
      <c r="J4942" s="1" t="str">
        <f t="shared" si="823"/>
        <v>NGR lake sediment grab sample</v>
      </c>
      <c r="K4942" s="1" t="str">
        <f t="shared" si="824"/>
        <v>&lt;177 micron (NGR)</v>
      </c>
      <c r="L4942">
        <v>50</v>
      </c>
      <c r="M4942" t="s">
        <v>91</v>
      </c>
      <c r="N4942">
        <v>985</v>
      </c>
      <c r="O4942" t="s">
        <v>44</v>
      </c>
      <c r="P4942" t="s">
        <v>145</v>
      </c>
      <c r="Q4942" t="s">
        <v>131</v>
      </c>
      <c r="R4942" t="s">
        <v>104</v>
      </c>
      <c r="S4942" t="s">
        <v>153</v>
      </c>
      <c r="T4942" t="s">
        <v>40</v>
      </c>
      <c r="U4942" t="s">
        <v>605</v>
      </c>
      <c r="V4942" t="s">
        <v>55</v>
      </c>
      <c r="W4942" t="s">
        <v>40</v>
      </c>
      <c r="X4942" t="s">
        <v>55</v>
      </c>
      <c r="Y4942" t="s">
        <v>95</v>
      </c>
      <c r="Z4942" t="s">
        <v>135</v>
      </c>
      <c r="AA4942" t="s">
        <v>135</v>
      </c>
      <c r="AB4942" t="s">
        <v>566</v>
      </c>
      <c r="AC4942" t="s">
        <v>583</v>
      </c>
      <c r="AD4942" t="s">
        <v>1577</v>
      </c>
    </row>
    <row r="4943" spans="1:30" x14ac:dyDescent="0.3">
      <c r="A4943" t="s">
        <v>20320</v>
      </c>
      <c r="B4943" t="s">
        <v>20321</v>
      </c>
      <c r="C4943" s="1" t="str">
        <f t="shared" si="821"/>
        <v>21:0512</v>
      </c>
      <c r="D4943" s="1" t="str">
        <f t="shared" si="822"/>
        <v>21:0085</v>
      </c>
      <c r="E4943" t="s">
        <v>20322</v>
      </c>
      <c r="F4943" t="s">
        <v>20323</v>
      </c>
      <c r="H4943">
        <v>56.204606699999999</v>
      </c>
      <c r="I4943">
        <v>-100.61905710000001</v>
      </c>
      <c r="J4943" s="1" t="str">
        <f t="shared" si="823"/>
        <v>NGR lake sediment grab sample</v>
      </c>
      <c r="K4943" s="1" t="str">
        <f t="shared" si="824"/>
        <v>&lt;177 micron (NGR)</v>
      </c>
      <c r="L4943">
        <v>50</v>
      </c>
      <c r="M4943" t="s">
        <v>102</v>
      </c>
      <c r="N4943">
        <v>986</v>
      </c>
      <c r="O4943" t="s">
        <v>222</v>
      </c>
      <c r="P4943" t="s">
        <v>169</v>
      </c>
      <c r="Q4943" t="s">
        <v>153</v>
      </c>
      <c r="R4943" t="s">
        <v>134</v>
      </c>
      <c r="S4943" t="s">
        <v>202</v>
      </c>
      <c r="T4943" t="s">
        <v>40</v>
      </c>
      <c r="U4943" t="s">
        <v>20324</v>
      </c>
      <c r="V4943" t="s">
        <v>565</v>
      </c>
      <c r="W4943" t="s">
        <v>40</v>
      </c>
      <c r="X4943" t="s">
        <v>55</v>
      </c>
      <c r="Y4943" t="s">
        <v>95</v>
      </c>
      <c r="Z4943" t="s">
        <v>135</v>
      </c>
      <c r="AA4943" t="s">
        <v>135</v>
      </c>
      <c r="AB4943" t="s">
        <v>79</v>
      </c>
      <c r="AC4943" t="s">
        <v>485</v>
      </c>
      <c r="AD4943" t="s">
        <v>2797</v>
      </c>
    </row>
    <row r="4944" spans="1:30" x14ac:dyDescent="0.3">
      <c r="A4944" t="s">
        <v>20325</v>
      </c>
      <c r="B4944" t="s">
        <v>20326</v>
      </c>
      <c r="C4944" s="1" t="str">
        <f t="shared" si="821"/>
        <v>21:0512</v>
      </c>
      <c r="D4944" s="1" t="str">
        <f t="shared" si="822"/>
        <v>21:0085</v>
      </c>
      <c r="E4944" t="s">
        <v>20327</v>
      </c>
      <c r="F4944" t="s">
        <v>20328</v>
      </c>
      <c r="H4944">
        <v>56.215503300000002</v>
      </c>
      <c r="I4944">
        <v>-100.5598506</v>
      </c>
      <c r="J4944" s="1" t="str">
        <f t="shared" si="823"/>
        <v>NGR lake sediment grab sample</v>
      </c>
      <c r="K4944" s="1" t="str">
        <f t="shared" si="824"/>
        <v>&lt;177 micron (NGR)</v>
      </c>
      <c r="L4944">
        <v>50</v>
      </c>
      <c r="M4944" t="s">
        <v>113</v>
      </c>
      <c r="N4944">
        <v>987</v>
      </c>
      <c r="O4944" t="s">
        <v>196</v>
      </c>
      <c r="P4944" t="s">
        <v>377</v>
      </c>
      <c r="Q4944" t="s">
        <v>202</v>
      </c>
      <c r="R4944" t="s">
        <v>397</v>
      </c>
      <c r="S4944" t="s">
        <v>130</v>
      </c>
      <c r="T4944" t="s">
        <v>40</v>
      </c>
      <c r="U4944" t="s">
        <v>435</v>
      </c>
      <c r="V4944" t="s">
        <v>353</v>
      </c>
      <c r="W4944" t="s">
        <v>40</v>
      </c>
      <c r="X4944" t="s">
        <v>740</v>
      </c>
      <c r="Y4944" t="s">
        <v>95</v>
      </c>
      <c r="Z4944" t="s">
        <v>58</v>
      </c>
      <c r="AA4944" t="s">
        <v>204</v>
      </c>
      <c r="AB4944" t="s">
        <v>604</v>
      </c>
      <c r="AC4944" t="s">
        <v>1411</v>
      </c>
      <c r="AD4944" t="s">
        <v>2990</v>
      </c>
    </row>
    <row r="4945" spans="1:30" x14ac:dyDescent="0.3">
      <c r="A4945" t="s">
        <v>20329</v>
      </c>
      <c r="B4945" t="s">
        <v>20330</v>
      </c>
      <c r="C4945" s="1" t="str">
        <f t="shared" si="821"/>
        <v>21:0512</v>
      </c>
      <c r="D4945" s="1" t="str">
        <f t="shared" si="822"/>
        <v>21:0085</v>
      </c>
      <c r="E4945" t="s">
        <v>20331</v>
      </c>
      <c r="F4945" t="s">
        <v>20332</v>
      </c>
      <c r="H4945">
        <v>56.219440800000001</v>
      </c>
      <c r="I4945">
        <v>-100.50748369999999</v>
      </c>
      <c r="J4945" s="1" t="str">
        <f t="shared" si="823"/>
        <v>NGR lake sediment grab sample</v>
      </c>
      <c r="K4945" s="1" t="str">
        <f t="shared" si="824"/>
        <v>&lt;177 micron (NGR)</v>
      </c>
      <c r="L4945">
        <v>50</v>
      </c>
      <c r="M4945" t="s">
        <v>127</v>
      </c>
      <c r="N4945">
        <v>988</v>
      </c>
      <c r="O4945" t="s">
        <v>414</v>
      </c>
      <c r="P4945" t="s">
        <v>192</v>
      </c>
      <c r="Q4945" t="s">
        <v>55</v>
      </c>
      <c r="R4945" t="s">
        <v>276</v>
      </c>
      <c r="S4945" t="s">
        <v>136</v>
      </c>
      <c r="T4945" t="s">
        <v>40</v>
      </c>
      <c r="U4945" t="s">
        <v>409</v>
      </c>
      <c r="V4945" t="s">
        <v>518</v>
      </c>
      <c r="W4945" t="s">
        <v>40</v>
      </c>
      <c r="X4945" t="s">
        <v>39</v>
      </c>
      <c r="Y4945" t="s">
        <v>95</v>
      </c>
      <c r="Z4945" t="s">
        <v>164</v>
      </c>
      <c r="AA4945" t="s">
        <v>58</v>
      </c>
      <c r="AB4945" t="s">
        <v>18836</v>
      </c>
      <c r="AC4945" t="s">
        <v>157</v>
      </c>
      <c r="AD4945" t="s">
        <v>354</v>
      </c>
    </row>
    <row r="4946" spans="1:30" x14ac:dyDescent="0.3">
      <c r="A4946" t="s">
        <v>20333</v>
      </c>
      <c r="B4946" t="s">
        <v>20334</v>
      </c>
      <c r="C4946" s="1" t="str">
        <f t="shared" si="821"/>
        <v>21:0512</v>
      </c>
      <c r="D4946" s="1" t="str">
        <f t="shared" si="822"/>
        <v>21:0085</v>
      </c>
      <c r="E4946" t="s">
        <v>20335</v>
      </c>
      <c r="F4946" t="s">
        <v>20336</v>
      </c>
      <c r="H4946">
        <v>56.2590334</v>
      </c>
      <c r="I4946">
        <v>-100.42999829999999</v>
      </c>
      <c r="J4946" s="1" t="str">
        <f t="shared" si="823"/>
        <v>NGR lake sediment grab sample</v>
      </c>
      <c r="K4946" s="1" t="str">
        <f t="shared" si="824"/>
        <v>&lt;177 micron (NGR)</v>
      </c>
      <c r="L4946">
        <v>50</v>
      </c>
      <c r="M4946" t="s">
        <v>142</v>
      </c>
      <c r="N4946">
        <v>989</v>
      </c>
      <c r="O4946" t="s">
        <v>3002</v>
      </c>
      <c r="P4946" t="s">
        <v>377</v>
      </c>
      <c r="Q4946" t="s">
        <v>202</v>
      </c>
      <c r="R4946" t="s">
        <v>255</v>
      </c>
      <c r="S4946" t="s">
        <v>36</v>
      </c>
      <c r="T4946" t="s">
        <v>40</v>
      </c>
      <c r="U4946" t="s">
        <v>12828</v>
      </c>
      <c r="V4946" t="s">
        <v>2195</v>
      </c>
      <c r="W4946" t="s">
        <v>40</v>
      </c>
      <c r="X4946" t="s">
        <v>339</v>
      </c>
      <c r="Y4946" t="s">
        <v>95</v>
      </c>
      <c r="Z4946" t="s">
        <v>211</v>
      </c>
      <c r="AA4946" t="s">
        <v>204</v>
      </c>
      <c r="AB4946" t="s">
        <v>1044</v>
      </c>
      <c r="AC4946" t="s">
        <v>1389</v>
      </c>
      <c r="AD4946" t="s">
        <v>10423</v>
      </c>
    </row>
    <row r="4947" spans="1:30" x14ac:dyDescent="0.3">
      <c r="A4947" t="s">
        <v>20337</v>
      </c>
      <c r="B4947" t="s">
        <v>20338</v>
      </c>
      <c r="C4947" s="1" t="str">
        <f t="shared" si="821"/>
        <v>21:0512</v>
      </c>
      <c r="D4947" s="1" t="str">
        <f t="shared" si="822"/>
        <v>21:0085</v>
      </c>
      <c r="E4947" t="s">
        <v>20339</v>
      </c>
      <c r="F4947" t="s">
        <v>20340</v>
      </c>
      <c r="H4947">
        <v>56.245313699999997</v>
      </c>
      <c r="I4947">
        <v>-100.3960172</v>
      </c>
      <c r="J4947" s="1" t="str">
        <f t="shared" si="823"/>
        <v>NGR lake sediment grab sample</v>
      </c>
      <c r="K4947" s="1" t="str">
        <f t="shared" si="824"/>
        <v>&lt;177 micron (NGR)</v>
      </c>
      <c r="L4947">
        <v>50</v>
      </c>
      <c r="M4947" t="s">
        <v>150</v>
      </c>
      <c r="N4947">
        <v>990</v>
      </c>
      <c r="O4947" t="s">
        <v>44</v>
      </c>
      <c r="P4947" t="s">
        <v>134</v>
      </c>
      <c r="Q4947" t="s">
        <v>92</v>
      </c>
      <c r="R4947" t="s">
        <v>53</v>
      </c>
      <c r="S4947" t="s">
        <v>79</v>
      </c>
      <c r="T4947" t="s">
        <v>40</v>
      </c>
      <c r="U4947" t="s">
        <v>7015</v>
      </c>
      <c r="V4947" t="s">
        <v>461</v>
      </c>
      <c r="W4947" t="s">
        <v>40</v>
      </c>
      <c r="X4947" t="s">
        <v>740</v>
      </c>
      <c r="Y4947" t="s">
        <v>95</v>
      </c>
      <c r="Z4947" t="s">
        <v>214</v>
      </c>
      <c r="AA4947" t="s">
        <v>135</v>
      </c>
      <c r="AB4947" t="s">
        <v>178</v>
      </c>
      <c r="AC4947" t="s">
        <v>13369</v>
      </c>
      <c r="AD4947" t="s">
        <v>10423</v>
      </c>
    </row>
    <row r="4948" spans="1:30" x14ac:dyDescent="0.3">
      <c r="A4948" t="s">
        <v>20341</v>
      </c>
      <c r="B4948" t="s">
        <v>20342</v>
      </c>
      <c r="C4948" s="1" t="str">
        <f t="shared" si="821"/>
        <v>21:0512</v>
      </c>
      <c r="D4948" s="1" t="str">
        <f t="shared" si="822"/>
        <v>21:0085</v>
      </c>
      <c r="E4948" t="s">
        <v>20303</v>
      </c>
      <c r="F4948" t="s">
        <v>20343</v>
      </c>
      <c r="H4948">
        <v>56.2184709</v>
      </c>
      <c r="I4948">
        <v>-100.3858661</v>
      </c>
      <c r="J4948" s="1" t="str">
        <f t="shared" si="823"/>
        <v>NGR lake sediment grab sample</v>
      </c>
      <c r="K4948" s="1" t="str">
        <f t="shared" si="824"/>
        <v>&lt;177 micron (NGR)</v>
      </c>
      <c r="L4948">
        <v>50</v>
      </c>
      <c r="M4948" t="s">
        <v>18126</v>
      </c>
      <c r="N4948">
        <v>991</v>
      </c>
      <c r="O4948" t="s">
        <v>214</v>
      </c>
      <c r="P4948" t="s">
        <v>193</v>
      </c>
      <c r="Q4948" t="s">
        <v>38</v>
      </c>
      <c r="R4948" t="s">
        <v>276</v>
      </c>
      <c r="S4948" t="s">
        <v>79</v>
      </c>
      <c r="T4948" t="s">
        <v>40</v>
      </c>
      <c r="U4948" t="s">
        <v>20344</v>
      </c>
      <c r="V4948" t="s">
        <v>224</v>
      </c>
      <c r="W4948" t="s">
        <v>40</v>
      </c>
      <c r="X4948" t="s">
        <v>740</v>
      </c>
      <c r="Y4948" t="s">
        <v>95</v>
      </c>
      <c r="Z4948" t="s">
        <v>204</v>
      </c>
      <c r="AA4948" t="s">
        <v>204</v>
      </c>
      <c r="AB4948" t="s">
        <v>85</v>
      </c>
      <c r="AC4948" t="s">
        <v>136</v>
      </c>
      <c r="AD4948" t="s">
        <v>4370</v>
      </c>
    </row>
    <row r="4949" spans="1:30" x14ac:dyDescent="0.3">
      <c r="A4949" t="s">
        <v>20345</v>
      </c>
      <c r="B4949" t="s">
        <v>20346</v>
      </c>
      <c r="C4949" s="1" t="str">
        <f t="shared" si="821"/>
        <v>21:0512</v>
      </c>
      <c r="D4949" s="1" t="str">
        <f t="shared" si="822"/>
        <v>21:0085</v>
      </c>
      <c r="E4949" t="s">
        <v>20347</v>
      </c>
      <c r="F4949" t="s">
        <v>20348</v>
      </c>
      <c r="H4949">
        <v>56.194210499999997</v>
      </c>
      <c r="I4949">
        <v>-100.3589963</v>
      </c>
      <c r="J4949" s="1" t="str">
        <f t="shared" si="823"/>
        <v>NGR lake sediment grab sample</v>
      </c>
      <c r="K4949" s="1" t="str">
        <f t="shared" si="824"/>
        <v>&lt;177 micron (NGR)</v>
      </c>
      <c r="L4949">
        <v>50</v>
      </c>
      <c r="M4949" t="s">
        <v>175</v>
      </c>
      <c r="N4949">
        <v>992</v>
      </c>
      <c r="O4949" t="s">
        <v>335</v>
      </c>
      <c r="P4949" t="s">
        <v>164</v>
      </c>
      <c r="Q4949" t="s">
        <v>131</v>
      </c>
      <c r="R4949" t="s">
        <v>247</v>
      </c>
      <c r="S4949" t="s">
        <v>119</v>
      </c>
      <c r="T4949" t="s">
        <v>40</v>
      </c>
      <c r="U4949" t="s">
        <v>4030</v>
      </c>
      <c r="V4949" t="s">
        <v>1337</v>
      </c>
      <c r="W4949" t="s">
        <v>40</v>
      </c>
      <c r="X4949" t="s">
        <v>740</v>
      </c>
      <c r="Y4949" t="s">
        <v>95</v>
      </c>
      <c r="Z4949" t="s">
        <v>135</v>
      </c>
      <c r="AA4949" t="s">
        <v>204</v>
      </c>
      <c r="AB4949" t="s">
        <v>1411</v>
      </c>
      <c r="AC4949" t="s">
        <v>1572</v>
      </c>
      <c r="AD4949" t="s">
        <v>2391</v>
      </c>
    </row>
    <row r="4950" spans="1:30" x14ac:dyDescent="0.3">
      <c r="A4950" t="s">
        <v>20349</v>
      </c>
      <c r="B4950" t="s">
        <v>20350</v>
      </c>
      <c r="C4950" s="1" t="str">
        <f t="shared" si="821"/>
        <v>21:0512</v>
      </c>
      <c r="D4950" s="1" t="str">
        <f t="shared" si="822"/>
        <v>21:0085</v>
      </c>
      <c r="E4950" t="s">
        <v>20351</v>
      </c>
      <c r="F4950" t="s">
        <v>20352</v>
      </c>
      <c r="H4950">
        <v>56.224610200000001</v>
      </c>
      <c r="I4950">
        <v>-100.3240065</v>
      </c>
      <c r="J4950" s="1" t="str">
        <f t="shared" si="823"/>
        <v>NGR lake sediment grab sample</v>
      </c>
      <c r="K4950" s="1" t="str">
        <f t="shared" si="824"/>
        <v>&lt;177 micron (NGR)</v>
      </c>
      <c r="L4950">
        <v>50</v>
      </c>
      <c r="M4950" t="s">
        <v>184</v>
      </c>
      <c r="N4950">
        <v>993</v>
      </c>
      <c r="O4950" t="s">
        <v>1865</v>
      </c>
      <c r="P4950" t="s">
        <v>164</v>
      </c>
      <c r="Q4950" t="s">
        <v>153</v>
      </c>
      <c r="R4950" t="s">
        <v>247</v>
      </c>
      <c r="S4950" t="s">
        <v>153</v>
      </c>
      <c r="T4950" t="s">
        <v>40</v>
      </c>
      <c r="U4950" t="s">
        <v>3815</v>
      </c>
      <c r="V4950" t="s">
        <v>1503</v>
      </c>
      <c r="W4950" t="s">
        <v>40</v>
      </c>
      <c r="X4950" t="s">
        <v>39</v>
      </c>
      <c r="Y4950" t="s">
        <v>95</v>
      </c>
      <c r="Z4950" t="s">
        <v>135</v>
      </c>
      <c r="AA4950" t="s">
        <v>214</v>
      </c>
      <c r="AB4950" t="s">
        <v>4338</v>
      </c>
      <c r="AC4950" t="s">
        <v>2776</v>
      </c>
      <c r="AD4950" t="s">
        <v>1577</v>
      </c>
    </row>
    <row r="4951" spans="1:30" x14ac:dyDescent="0.3">
      <c r="A4951" t="s">
        <v>20353</v>
      </c>
      <c r="B4951" t="s">
        <v>20354</v>
      </c>
      <c r="C4951" s="1" t="str">
        <f t="shared" si="821"/>
        <v>21:0512</v>
      </c>
      <c r="D4951" s="1" t="str">
        <f t="shared" si="822"/>
        <v>21:0085</v>
      </c>
      <c r="E4951" t="s">
        <v>20355</v>
      </c>
      <c r="F4951" t="s">
        <v>20356</v>
      </c>
      <c r="H4951">
        <v>56.2483535</v>
      </c>
      <c r="I4951">
        <v>-100.30332799999999</v>
      </c>
      <c r="J4951" s="1" t="str">
        <f t="shared" si="823"/>
        <v>NGR lake sediment grab sample</v>
      </c>
      <c r="K4951" s="1" t="str">
        <f t="shared" si="824"/>
        <v>&lt;177 micron (NGR)</v>
      </c>
      <c r="L4951">
        <v>50</v>
      </c>
      <c r="M4951" t="s">
        <v>191</v>
      </c>
      <c r="N4951">
        <v>994</v>
      </c>
      <c r="O4951" t="s">
        <v>408</v>
      </c>
      <c r="P4951" t="s">
        <v>193</v>
      </c>
      <c r="Q4951" t="s">
        <v>131</v>
      </c>
      <c r="R4951" t="s">
        <v>145</v>
      </c>
      <c r="S4951" t="s">
        <v>153</v>
      </c>
      <c r="T4951" t="s">
        <v>40</v>
      </c>
      <c r="U4951" t="s">
        <v>14029</v>
      </c>
      <c r="V4951" t="s">
        <v>1103</v>
      </c>
      <c r="W4951" t="s">
        <v>40</v>
      </c>
      <c r="X4951" t="s">
        <v>740</v>
      </c>
      <c r="Y4951" t="s">
        <v>95</v>
      </c>
      <c r="Z4951" t="s">
        <v>263</v>
      </c>
      <c r="AA4951" t="s">
        <v>134</v>
      </c>
      <c r="AB4951" t="s">
        <v>136</v>
      </c>
      <c r="AC4951" t="s">
        <v>353</v>
      </c>
      <c r="AD4951" t="s">
        <v>8957</v>
      </c>
    </row>
    <row r="4952" spans="1:30" x14ac:dyDescent="0.3">
      <c r="A4952" t="s">
        <v>20357</v>
      </c>
      <c r="B4952" t="s">
        <v>20358</v>
      </c>
      <c r="C4952" s="1" t="str">
        <f t="shared" si="821"/>
        <v>21:0512</v>
      </c>
      <c r="D4952" s="1" t="str">
        <f t="shared" si="822"/>
        <v>21:0085</v>
      </c>
      <c r="E4952" t="s">
        <v>20359</v>
      </c>
      <c r="F4952" t="s">
        <v>20360</v>
      </c>
      <c r="H4952">
        <v>56.224412899999997</v>
      </c>
      <c r="I4952">
        <v>-100.2750647</v>
      </c>
      <c r="J4952" s="1" t="str">
        <f t="shared" si="823"/>
        <v>NGR lake sediment grab sample</v>
      </c>
      <c r="K4952" s="1" t="str">
        <f t="shared" si="824"/>
        <v>&lt;177 micron (NGR)</v>
      </c>
      <c r="L4952">
        <v>50</v>
      </c>
      <c r="M4952" t="s">
        <v>201</v>
      </c>
      <c r="N4952">
        <v>995</v>
      </c>
      <c r="O4952" t="s">
        <v>510</v>
      </c>
      <c r="P4952" t="s">
        <v>54</v>
      </c>
      <c r="Q4952" t="s">
        <v>136</v>
      </c>
      <c r="R4952" t="s">
        <v>145</v>
      </c>
      <c r="S4952" t="s">
        <v>136</v>
      </c>
      <c r="T4952" t="s">
        <v>40</v>
      </c>
      <c r="U4952" t="s">
        <v>478</v>
      </c>
      <c r="V4952" t="s">
        <v>596</v>
      </c>
      <c r="W4952" t="s">
        <v>194</v>
      </c>
      <c r="X4952" t="s">
        <v>55</v>
      </c>
      <c r="Y4952" t="s">
        <v>95</v>
      </c>
      <c r="Z4952" t="s">
        <v>35</v>
      </c>
      <c r="AA4952" t="s">
        <v>135</v>
      </c>
      <c r="AB4952" t="s">
        <v>11863</v>
      </c>
      <c r="AC4952" t="s">
        <v>7192</v>
      </c>
      <c r="AD4952" t="s">
        <v>1412</v>
      </c>
    </row>
    <row r="4953" spans="1:30" hidden="1" x14ac:dyDescent="0.3">
      <c r="A4953" t="s">
        <v>20361</v>
      </c>
      <c r="B4953" t="s">
        <v>20362</v>
      </c>
      <c r="C4953" s="1" t="str">
        <f t="shared" si="821"/>
        <v>21:0512</v>
      </c>
      <c r="D4953" s="1" t="str">
        <f>HYPERLINK("http://geochem.nrcan.gc.ca/cdogs/content/svy/svy_e.htm", "")</f>
        <v/>
      </c>
      <c r="G4953" s="1" t="str">
        <f>HYPERLINK("http://geochem.nrcan.gc.ca/cdogs/content/cr_/cr_00060_e.htm", "60")</f>
        <v>60</v>
      </c>
      <c r="J4953" t="s">
        <v>161</v>
      </c>
      <c r="K4953" t="s">
        <v>162</v>
      </c>
      <c r="L4953">
        <v>50</v>
      </c>
      <c r="M4953" t="s">
        <v>163</v>
      </c>
      <c r="N4953">
        <v>996</v>
      </c>
      <c r="O4953" t="s">
        <v>135</v>
      </c>
      <c r="P4953" t="s">
        <v>169</v>
      </c>
      <c r="Q4953" t="s">
        <v>37</v>
      </c>
      <c r="R4953" t="s">
        <v>165</v>
      </c>
      <c r="S4953" t="s">
        <v>68</v>
      </c>
      <c r="T4953" t="s">
        <v>40</v>
      </c>
      <c r="U4953" t="s">
        <v>7597</v>
      </c>
      <c r="V4953" t="s">
        <v>596</v>
      </c>
      <c r="W4953" t="s">
        <v>40</v>
      </c>
      <c r="X4953" t="s">
        <v>339</v>
      </c>
      <c r="Y4953" t="s">
        <v>55</v>
      </c>
      <c r="Z4953" t="s">
        <v>134</v>
      </c>
      <c r="AA4953" t="s">
        <v>135</v>
      </c>
      <c r="AB4953" t="s">
        <v>169</v>
      </c>
      <c r="AC4953" t="s">
        <v>6786</v>
      </c>
      <c r="AD4953" t="s">
        <v>1885</v>
      </c>
    </row>
    <row r="4954" spans="1:30" x14ac:dyDescent="0.3">
      <c r="A4954" t="s">
        <v>20363</v>
      </c>
      <c r="B4954" t="s">
        <v>20364</v>
      </c>
      <c r="C4954" s="1" t="str">
        <f t="shared" si="821"/>
        <v>21:0512</v>
      </c>
      <c r="D4954" s="1" t="str">
        <f t="shared" ref="D4954:D4959" si="825">HYPERLINK("http://geochem.nrcan.gc.ca/cdogs/content/svy/svy210085_e.htm", "21:0085")</f>
        <v>21:0085</v>
      </c>
      <c r="E4954" t="s">
        <v>20365</v>
      </c>
      <c r="F4954" t="s">
        <v>20366</v>
      </c>
      <c r="H4954">
        <v>56.229170600000003</v>
      </c>
      <c r="I4954">
        <v>-100.21913600000001</v>
      </c>
      <c r="J4954" s="1" t="str">
        <f t="shared" ref="J4954:J4959" si="826">HYPERLINK("http://geochem.nrcan.gc.ca/cdogs/content/kwd/kwd020027_e.htm", "NGR lake sediment grab sample")</f>
        <v>NGR lake sediment grab sample</v>
      </c>
      <c r="K4954" s="1" t="str">
        <f t="shared" ref="K4954:K4959" si="827">HYPERLINK("http://geochem.nrcan.gc.ca/cdogs/content/kwd/kwd080006_e.htm", "&lt;177 micron (NGR)")</f>
        <v>&lt;177 micron (NGR)</v>
      </c>
      <c r="L4954">
        <v>50</v>
      </c>
      <c r="M4954" t="s">
        <v>210</v>
      </c>
      <c r="N4954">
        <v>997</v>
      </c>
      <c r="O4954" t="s">
        <v>613</v>
      </c>
      <c r="P4954" t="s">
        <v>192</v>
      </c>
      <c r="Q4954" t="s">
        <v>153</v>
      </c>
      <c r="R4954" t="s">
        <v>265</v>
      </c>
      <c r="S4954" t="s">
        <v>79</v>
      </c>
      <c r="T4954" t="s">
        <v>40</v>
      </c>
      <c r="U4954" t="s">
        <v>80</v>
      </c>
      <c r="V4954" t="s">
        <v>812</v>
      </c>
      <c r="W4954" t="s">
        <v>40</v>
      </c>
      <c r="X4954" t="s">
        <v>39</v>
      </c>
      <c r="Y4954" t="s">
        <v>55</v>
      </c>
      <c r="Z4954" t="s">
        <v>214</v>
      </c>
      <c r="AA4954" t="s">
        <v>214</v>
      </c>
      <c r="AB4954" t="s">
        <v>54</v>
      </c>
      <c r="AC4954" t="s">
        <v>589</v>
      </c>
      <c r="AD4954" t="s">
        <v>9814</v>
      </c>
    </row>
    <row r="4955" spans="1:30" x14ac:dyDescent="0.3">
      <c r="A4955" t="s">
        <v>20367</v>
      </c>
      <c r="B4955" t="s">
        <v>20368</v>
      </c>
      <c r="C4955" s="1" t="str">
        <f t="shared" si="821"/>
        <v>21:0512</v>
      </c>
      <c r="D4955" s="1" t="str">
        <f t="shared" si="825"/>
        <v>21:0085</v>
      </c>
      <c r="E4955" t="s">
        <v>20369</v>
      </c>
      <c r="F4955" t="s">
        <v>20370</v>
      </c>
      <c r="H4955">
        <v>56.178057699999997</v>
      </c>
      <c r="I4955">
        <v>-100.1954636</v>
      </c>
      <c r="J4955" s="1" t="str">
        <f t="shared" si="826"/>
        <v>NGR lake sediment grab sample</v>
      </c>
      <c r="K4955" s="1" t="str">
        <f t="shared" si="827"/>
        <v>&lt;177 micron (NGR)</v>
      </c>
      <c r="L4955">
        <v>50</v>
      </c>
      <c r="M4955" t="s">
        <v>221</v>
      </c>
      <c r="N4955">
        <v>998</v>
      </c>
      <c r="O4955" t="s">
        <v>1047</v>
      </c>
      <c r="P4955" t="s">
        <v>145</v>
      </c>
      <c r="Q4955" t="s">
        <v>68</v>
      </c>
      <c r="R4955" t="s">
        <v>104</v>
      </c>
      <c r="S4955" t="s">
        <v>131</v>
      </c>
      <c r="T4955" t="s">
        <v>40</v>
      </c>
      <c r="U4955" t="s">
        <v>1920</v>
      </c>
      <c r="V4955" t="s">
        <v>714</v>
      </c>
      <c r="W4955" t="s">
        <v>194</v>
      </c>
      <c r="X4955" t="s">
        <v>70</v>
      </c>
      <c r="Y4955" t="s">
        <v>95</v>
      </c>
      <c r="Z4955" t="s">
        <v>204</v>
      </c>
      <c r="AA4955" t="s">
        <v>214</v>
      </c>
      <c r="AB4955" t="s">
        <v>1557</v>
      </c>
      <c r="AC4955" t="s">
        <v>1043</v>
      </c>
      <c r="AD4955" t="s">
        <v>934</v>
      </c>
    </row>
    <row r="4956" spans="1:30" x14ac:dyDescent="0.3">
      <c r="A4956" t="s">
        <v>20371</v>
      </c>
      <c r="B4956" t="s">
        <v>20372</v>
      </c>
      <c r="C4956" s="1" t="str">
        <f t="shared" si="821"/>
        <v>21:0512</v>
      </c>
      <c r="D4956" s="1" t="str">
        <f t="shared" si="825"/>
        <v>21:0085</v>
      </c>
      <c r="E4956" t="s">
        <v>20373</v>
      </c>
      <c r="F4956" t="s">
        <v>20374</v>
      </c>
      <c r="H4956">
        <v>56.155610699999997</v>
      </c>
      <c r="I4956">
        <v>-100.1413161</v>
      </c>
      <c r="J4956" s="1" t="str">
        <f t="shared" si="826"/>
        <v>NGR lake sediment grab sample</v>
      </c>
      <c r="K4956" s="1" t="str">
        <f t="shared" si="827"/>
        <v>&lt;177 micron (NGR)</v>
      </c>
      <c r="L4956">
        <v>50</v>
      </c>
      <c r="M4956" t="s">
        <v>230</v>
      </c>
      <c r="N4956">
        <v>999</v>
      </c>
      <c r="O4956" t="s">
        <v>263</v>
      </c>
      <c r="P4956" t="s">
        <v>185</v>
      </c>
      <c r="Q4956" t="s">
        <v>68</v>
      </c>
      <c r="R4956" t="s">
        <v>36</v>
      </c>
      <c r="S4956" t="s">
        <v>131</v>
      </c>
      <c r="T4956" t="s">
        <v>40</v>
      </c>
      <c r="U4956" t="s">
        <v>4270</v>
      </c>
      <c r="V4956" t="s">
        <v>974</v>
      </c>
      <c r="W4956" t="s">
        <v>40</v>
      </c>
      <c r="X4956" t="s">
        <v>39</v>
      </c>
      <c r="Y4956" t="s">
        <v>95</v>
      </c>
      <c r="Z4956" t="s">
        <v>35</v>
      </c>
      <c r="AA4956" t="s">
        <v>204</v>
      </c>
      <c r="AB4956" t="s">
        <v>131</v>
      </c>
      <c r="AC4956" t="s">
        <v>352</v>
      </c>
      <c r="AD4956" t="s">
        <v>1529</v>
      </c>
    </row>
    <row r="4957" spans="1:30" x14ac:dyDescent="0.3">
      <c r="A4957" t="s">
        <v>20375</v>
      </c>
      <c r="B4957" t="s">
        <v>20376</v>
      </c>
      <c r="C4957" s="1" t="str">
        <f t="shared" si="821"/>
        <v>21:0512</v>
      </c>
      <c r="D4957" s="1" t="str">
        <f t="shared" si="825"/>
        <v>21:0085</v>
      </c>
      <c r="E4957" t="s">
        <v>20377</v>
      </c>
      <c r="F4957" t="s">
        <v>20378</v>
      </c>
      <c r="H4957">
        <v>56.245237500000002</v>
      </c>
      <c r="I4957">
        <v>-100.0100559</v>
      </c>
      <c r="J4957" s="1" t="str">
        <f t="shared" si="826"/>
        <v>NGR lake sediment grab sample</v>
      </c>
      <c r="K4957" s="1" t="str">
        <f t="shared" si="827"/>
        <v>&lt;177 micron (NGR)</v>
      </c>
      <c r="L4957">
        <v>51</v>
      </c>
      <c r="M4957" t="s">
        <v>34</v>
      </c>
      <c r="N4957">
        <v>1000</v>
      </c>
      <c r="O4957" t="s">
        <v>789</v>
      </c>
      <c r="P4957" t="s">
        <v>247</v>
      </c>
      <c r="Q4957" t="s">
        <v>92</v>
      </c>
      <c r="R4957" t="s">
        <v>78</v>
      </c>
      <c r="S4957" t="s">
        <v>92</v>
      </c>
      <c r="T4957" t="s">
        <v>40</v>
      </c>
      <c r="U4957" t="s">
        <v>438</v>
      </c>
      <c r="V4957" t="s">
        <v>598</v>
      </c>
      <c r="W4957" t="s">
        <v>40</v>
      </c>
      <c r="X4957" t="s">
        <v>39</v>
      </c>
      <c r="Y4957" t="s">
        <v>39</v>
      </c>
      <c r="Z4957" t="s">
        <v>135</v>
      </c>
      <c r="AA4957" t="s">
        <v>58</v>
      </c>
      <c r="AB4957" t="s">
        <v>997</v>
      </c>
      <c r="AC4957" t="s">
        <v>371</v>
      </c>
      <c r="AD4957" t="s">
        <v>6872</v>
      </c>
    </row>
    <row r="4958" spans="1:30" x14ac:dyDescent="0.3">
      <c r="A4958" t="s">
        <v>20379</v>
      </c>
      <c r="B4958" t="s">
        <v>20380</v>
      </c>
      <c r="C4958" s="1" t="str">
        <f t="shared" si="821"/>
        <v>21:0512</v>
      </c>
      <c r="D4958" s="1" t="str">
        <f t="shared" si="825"/>
        <v>21:0085</v>
      </c>
      <c r="E4958" t="s">
        <v>20381</v>
      </c>
      <c r="F4958" t="s">
        <v>20382</v>
      </c>
      <c r="H4958">
        <v>56.198392699999999</v>
      </c>
      <c r="I4958">
        <v>-100.1272408</v>
      </c>
      <c r="J4958" s="1" t="str">
        <f t="shared" si="826"/>
        <v>NGR lake sediment grab sample</v>
      </c>
      <c r="K4958" s="1" t="str">
        <f t="shared" si="827"/>
        <v>&lt;177 micron (NGR)</v>
      </c>
      <c r="L4958">
        <v>51</v>
      </c>
      <c r="M4958" t="s">
        <v>76</v>
      </c>
      <c r="N4958">
        <v>1001</v>
      </c>
      <c r="O4958" t="s">
        <v>258</v>
      </c>
      <c r="P4958" t="s">
        <v>145</v>
      </c>
      <c r="Q4958" t="s">
        <v>153</v>
      </c>
      <c r="R4958" t="s">
        <v>477</v>
      </c>
      <c r="S4958" t="s">
        <v>79</v>
      </c>
      <c r="T4958" t="s">
        <v>40</v>
      </c>
      <c r="U4958" t="s">
        <v>80</v>
      </c>
      <c r="V4958" t="s">
        <v>55</v>
      </c>
      <c r="W4958" t="s">
        <v>40</v>
      </c>
      <c r="X4958" t="s">
        <v>740</v>
      </c>
      <c r="Y4958" t="s">
        <v>39</v>
      </c>
      <c r="Z4958" t="s">
        <v>135</v>
      </c>
      <c r="AA4958" t="s">
        <v>214</v>
      </c>
      <c r="AB4958" t="s">
        <v>614</v>
      </c>
      <c r="AC4958" t="s">
        <v>1802</v>
      </c>
      <c r="AD4958" t="s">
        <v>2646</v>
      </c>
    </row>
    <row r="4959" spans="1:30" x14ac:dyDescent="0.3">
      <c r="A4959" t="s">
        <v>20383</v>
      </c>
      <c r="B4959" t="s">
        <v>20384</v>
      </c>
      <c r="C4959" s="1" t="str">
        <f t="shared" si="821"/>
        <v>21:0512</v>
      </c>
      <c r="D4959" s="1" t="str">
        <f t="shared" si="825"/>
        <v>21:0085</v>
      </c>
      <c r="E4959" t="s">
        <v>20385</v>
      </c>
      <c r="F4959" t="s">
        <v>20386</v>
      </c>
      <c r="H4959">
        <v>56.233186099999998</v>
      </c>
      <c r="I4959">
        <v>-100.0774935</v>
      </c>
      <c r="J4959" s="1" t="str">
        <f t="shared" si="826"/>
        <v>NGR lake sediment grab sample</v>
      </c>
      <c r="K4959" s="1" t="str">
        <f t="shared" si="827"/>
        <v>&lt;177 micron (NGR)</v>
      </c>
      <c r="L4959">
        <v>51</v>
      </c>
      <c r="M4959" t="s">
        <v>91</v>
      </c>
      <c r="N4959">
        <v>1002</v>
      </c>
      <c r="O4959" t="s">
        <v>58</v>
      </c>
      <c r="P4959" t="s">
        <v>377</v>
      </c>
      <c r="Q4959" t="s">
        <v>38</v>
      </c>
      <c r="R4959" t="s">
        <v>247</v>
      </c>
      <c r="S4959" t="s">
        <v>38</v>
      </c>
      <c r="T4959" t="s">
        <v>40</v>
      </c>
      <c r="U4959" t="s">
        <v>4215</v>
      </c>
      <c r="V4959" t="s">
        <v>740</v>
      </c>
      <c r="W4959" t="s">
        <v>40</v>
      </c>
      <c r="X4959" t="s">
        <v>39</v>
      </c>
      <c r="Y4959" t="s">
        <v>95</v>
      </c>
      <c r="Z4959" t="s">
        <v>135</v>
      </c>
      <c r="AA4959" t="s">
        <v>58</v>
      </c>
      <c r="AB4959" t="s">
        <v>571</v>
      </c>
      <c r="AC4959" t="s">
        <v>2796</v>
      </c>
      <c r="AD4959" t="s">
        <v>4557</v>
      </c>
    </row>
    <row r="4960" spans="1:30" hidden="1" x14ac:dyDescent="0.3">
      <c r="A4960" t="s">
        <v>20387</v>
      </c>
      <c r="B4960" t="s">
        <v>20388</v>
      </c>
      <c r="C4960" s="1" t="str">
        <f t="shared" si="821"/>
        <v>21:0512</v>
      </c>
      <c r="D4960" s="1" t="str">
        <f>HYPERLINK("http://geochem.nrcan.gc.ca/cdogs/content/svy/svy_e.htm", "")</f>
        <v/>
      </c>
      <c r="G4960" s="1" t="str">
        <f>HYPERLINK("http://geochem.nrcan.gc.ca/cdogs/content/cr_/cr_00056_e.htm", "56")</f>
        <v>56</v>
      </c>
      <c r="J4960" t="s">
        <v>161</v>
      </c>
      <c r="K4960" t="s">
        <v>162</v>
      </c>
      <c r="L4960">
        <v>51</v>
      </c>
      <c r="M4960" t="s">
        <v>163</v>
      </c>
      <c r="N4960">
        <v>1003</v>
      </c>
      <c r="O4960" t="s">
        <v>392</v>
      </c>
      <c r="P4960" t="s">
        <v>789</v>
      </c>
      <c r="Q4960" t="s">
        <v>67</v>
      </c>
      <c r="R4960" t="s">
        <v>103</v>
      </c>
      <c r="S4960" t="s">
        <v>185</v>
      </c>
      <c r="T4960" t="s">
        <v>649</v>
      </c>
      <c r="U4960" t="s">
        <v>158</v>
      </c>
      <c r="V4960" t="s">
        <v>484</v>
      </c>
      <c r="W4960" t="s">
        <v>233</v>
      </c>
      <c r="X4960" t="s">
        <v>829</v>
      </c>
      <c r="Y4960" t="s">
        <v>68</v>
      </c>
      <c r="Z4960" t="s">
        <v>58</v>
      </c>
      <c r="AA4960" t="s">
        <v>107</v>
      </c>
      <c r="AB4960" t="s">
        <v>968</v>
      </c>
      <c r="AC4960" t="s">
        <v>1085</v>
      </c>
      <c r="AD4960" t="s">
        <v>2331</v>
      </c>
    </row>
    <row r="4961" spans="1:30" x14ac:dyDescent="0.3">
      <c r="A4961" t="s">
        <v>20389</v>
      </c>
      <c r="B4961" t="s">
        <v>20390</v>
      </c>
      <c r="C4961" s="1" t="str">
        <f t="shared" si="821"/>
        <v>21:0512</v>
      </c>
      <c r="D4961" s="1" t="str">
        <f t="shared" ref="D4961:D4986" si="828">HYPERLINK("http://geochem.nrcan.gc.ca/cdogs/content/svy/svy210085_e.htm", "21:0085")</f>
        <v>21:0085</v>
      </c>
      <c r="E4961" t="s">
        <v>20377</v>
      </c>
      <c r="F4961" t="s">
        <v>20391</v>
      </c>
      <c r="H4961">
        <v>56.245237500000002</v>
      </c>
      <c r="I4961">
        <v>-100.0100559</v>
      </c>
      <c r="J4961" s="1" t="str">
        <f t="shared" ref="J4961:J4986" si="829">HYPERLINK("http://geochem.nrcan.gc.ca/cdogs/content/kwd/kwd020027_e.htm", "NGR lake sediment grab sample")</f>
        <v>NGR lake sediment grab sample</v>
      </c>
      <c r="K4961" s="1" t="str">
        <f t="shared" ref="K4961:K4986" si="830">HYPERLINK("http://geochem.nrcan.gc.ca/cdogs/content/kwd/kwd080006_e.htm", "&lt;177 micron (NGR)")</f>
        <v>&lt;177 micron (NGR)</v>
      </c>
      <c r="L4961">
        <v>51</v>
      </c>
      <c r="M4961" t="s">
        <v>52</v>
      </c>
      <c r="N4961">
        <v>1004</v>
      </c>
      <c r="O4961" t="s">
        <v>552</v>
      </c>
      <c r="P4961" t="s">
        <v>104</v>
      </c>
      <c r="Q4961" t="s">
        <v>153</v>
      </c>
      <c r="R4961" t="s">
        <v>78</v>
      </c>
      <c r="S4961" t="s">
        <v>92</v>
      </c>
      <c r="T4961" t="s">
        <v>40</v>
      </c>
      <c r="U4961" t="s">
        <v>3199</v>
      </c>
      <c r="V4961" t="s">
        <v>2476</v>
      </c>
      <c r="W4961" t="s">
        <v>40</v>
      </c>
      <c r="X4961" t="s">
        <v>39</v>
      </c>
      <c r="Y4961" t="s">
        <v>39</v>
      </c>
      <c r="Z4961" t="s">
        <v>214</v>
      </c>
      <c r="AA4961" t="s">
        <v>214</v>
      </c>
      <c r="AB4961" t="s">
        <v>997</v>
      </c>
      <c r="AC4961" t="s">
        <v>3674</v>
      </c>
      <c r="AD4961" t="s">
        <v>1577</v>
      </c>
    </row>
    <row r="4962" spans="1:30" x14ac:dyDescent="0.3">
      <c r="A4962" t="s">
        <v>20392</v>
      </c>
      <c r="B4962" t="s">
        <v>20393</v>
      </c>
      <c r="C4962" s="1" t="str">
        <f t="shared" si="821"/>
        <v>21:0512</v>
      </c>
      <c r="D4962" s="1" t="str">
        <f t="shared" si="828"/>
        <v>21:0085</v>
      </c>
      <c r="E4962" t="s">
        <v>20377</v>
      </c>
      <c r="F4962" t="s">
        <v>20394</v>
      </c>
      <c r="H4962">
        <v>56.245237500000002</v>
      </c>
      <c r="I4962">
        <v>-100.0100559</v>
      </c>
      <c r="J4962" s="1" t="str">
        <f t="shared" si="829"/>
        <v>NGR lake sediment grab sample</v>
      </c>
      <c r="K4962" s="1" t="str">
        <f t="shared" si="830"/>
        <v>&lt;177 micron (NGR)</v>
      </c>
      <c r="L4962">
        <v>51</v>
      </c>
      <c r="M4962" t="s">
        <v>65</v>
      </c>
      <c r="N4962">
        <v>1005</v>
      </c>
      <c r="O4962" t="s">
        <v>152</v>
      </c>
      <c r="P4962" t="s">
        <v>134</v>
      </c>
      <c r="Q4962" t="s">
        <v>153</v>
      </c>
      <c r="R4962" t="s">
        <v>78</v>
      </c>
      <c r="S4962" t="s">
        <v>153</v>
      </c>
      <c r="T4962" t="s">
        <v>40</v>
      </c>
      <c r="U4962" t="s">
        <v>4270</v>
      </c>
      <c r="V4962" t="s">
        <v>461</v>
      </c>
      <c r="W4962" t="s">
        <v>40</v>
      </c>
      <c r="X4962" t="s">
        <v>39</v>
      </c>
      <c r="Y4962" t="s">
        <v>95</v>
      </c>
      <c r="Z4962" t="s">
        <v>337</v>
      </c>
      <c r="AA4962" t="s">
        <v>58</v>
      </c>
      <c r="AB4962" t="s">
        <v>1720</v>
      </c>
      <c r="AC4962" t="s">
        <v>901</v>
      </c>
      <c r="AD4962" t="s">
        <v>11513</v>
      </c>
    </row>
    <row r="4963" spans="1:30" x14ac:dyDescent="0.3">
      <c r="A4963" t="s">
        <v>20395</v>
      </c>
      <c r="B4963" t="s">
        <v>20396</v>
      </c>
      <c r="C4963" s="1" t="str">
        <f t="shared" si="821"/>
        <v>21:0512</v>
      </c>
      <c r="D4963" s="1" t="str">
        <f t="shared" si="828"/>
        <v>21:0085</v>
      </c>
      <c r="E4963" t="s">
        <v>20397</v>
      </c>
      <c r="F4963" t="s">
        <v>20398</v>
      </c>
      <c r="H4963">
        <v>56.2270021</v>
      </c>
      <c r="I4963">
        <v>-100.0345449</v>
      </c>
      <c r="J4963" s="1" t="str">
        <f t="shared" si="829"/>
        <v>NGR lake sediment grab sample</v>
      </c>
      <c r="K4963" s="1" t="str">
        <f t="shared" si="830"/>
        <v>&lt;177 micron (NGR)</v>
      </c>
      <c r="L4963">
        <v>51</v>
      </c>
      <c r="M4963" t="s">
        <v>102</v>
      </c>
      <c r="N4963">
        <v>1006</v>
      </c>
      <c r="O4963" t="s">
        <v>258</v>
      </c>
      <c r="P4963" t="s">
        <v>145</v>
      </c>
      <c r="Q4963" t="s">
        <v>153</v>
      </c>
      <c r="R4963" t="s">
        <v>78</v>
      </c>
      <c r="S4963" t="s">
        <v>153</v>
      </c>
      <c r="T4963" t="s">
        <v>40</v>
      </c>
      <c r="U4963" t="s">
        <v>10619</v>
      </c>
      <c r="V4963" t="s">
        <v>565</v>
      </c>
      <c r="W4963" t="s">
        <v>40</v>
      </c>
      <c r="X4963" t="s">
        <v>70</v>
      </c>
      <c r="Y4963" t="s">
        <v>39</v>
      </c>
      <c r="Z4963" t="s">
        <v>337</v>
      </c>
      <c r="AA4963" t="s">
        <v>214</v>
      </c>
      <c r="AB4963" t="s">
        <v>582</v>
      </c>
      <c r="AC4963" t="s">
        <v>631</v>
      </c>
      <c r="AD4963" t="s">
        <v>1577</v>
      </c>
    </row>
    <row r="4964" spans="1:30" x14ac:dyDescent="0.3">
      <c r="A4964" t="s">
        <v>20399</v>
      </c>
      <c r="B4964" t="s">
        <v>20400</v>
      </c>
      <c r="C4964" s="1" t="str">
        <f t="shared" si="821"/>
        <v>21:0512</v>
      </c>
      <c r="D4964" s="1" t="str">
        <f t="shared" si="828"/>
        <v>21:0085</v>
      </c>
      <c r="E4964" t="s">
        <v>20401</v>
      </c>
      <c r="F4964" t="s">
        <v>20402</v>
      </c>
      <c r="H4964">
        <v>56.190931300000003</v>
      </c>
      <c r="I4964">
        <v>-100.08639789999999</v>
      </c>
      <c r="J4964" s="1" t="str">
        <f t="shared" si="829"/>
        <v>NGR lake sediment grab sample</v>
      </c>
      <c r="K4964" s="1" t="str">
        <f t="shared" si="830"/>
        <v>&lt;177 micron (NGR)</v>
      </c>
      <c r="L4964">
        <v>51</v>
      </c>
      <c r="M4964" t="s">
        <v>113</v>
      </c>
      <c r="N4964">
        <v>1007</v>
      </c>
      <c r="O4964" t="s">
        <v>1019</v>
      </c>
      <c r="P4964" t="s">
        <v>256</v>
      </c>
      <c r="Q4964" t="s">
        <v>92</v>
      </c>
      <c r="R4964" t="s">
        <v>53</v>
      </c>
      <c r="S4964" t="s">
        <v>153</v>
      </c>
      <c r="T4964" t="s">
        <v>40</v>
      </c>
      <c r="U4964" t="s">
        <v>122</v>
      </c>
      <c r="V4964" t="s">
        <v>689</v>
      </c>
      <c r="W4964" t="s">
        <v>40</v>
      </c>
      <c r="X4964" t="s">
        <v>179</v>
      </c>
      <c r="Y4964" t="s">
        <v>95</v>
      </c>
      <c r="Z4964" t="s">
        <v>135</v>
      </c>
      <c r="AA4964" t="s">
        <v>204</v>
      </c>
      <c r="AB4964" t="s">
        <v>1961</v>
      </c>
      <c r="AC4964" t="s">
        <v>1578</v>
      </c>
      <c r="AD4964" t="s">
        <v>2391</v>
      </c>
    </row>
    <row r="4965" spans="1:30" x14ac:dyDescent="0.3">
      <c r="A4965" t="s">
        <v>20403</v>
      </c>
      <c r="B4965" t="s">
        <v>20404</v>
      </c>
      <c r="C4965" s="1" t="str">
        <f t="shared" si="821"/>
        <v>21:0512</v>
      </c>
      <c r="D4965" s="1" t="str">
        <f t="shared" si="828"/>
        <v>21:0085</v>
      </c>
      <c r="E4965" t="s">
        <v>20405</v>
      </c>
      <c r="F4965" t="s">
        <v>20406</v>
      </c>
      <c r="H4965">
        <v>56.164242299999998</v>
      </c>
      <c r="I4965">
        <v>-100.0846468</v>
      </c>
      <c r="J4965" s="1" t="str">
        <f t="shared" si="829"/>
        <v>NGR lake sediment grab sample</v>
      </c>
      <c r="K4965" s="1" t="str">
        <f t="shared" si="830"/>
        <v>&lt;177 micron (NGR)</v>
      </c>
      <c r="L4965">
        <v>51</v>
      </c>
      <c r="M4965" t="s">
        <v>127</v>
      </c>
      <c r="N4965">
        <v>1008</v>
      </c>
      <c r="O4965" t="s">
        <v>873</v>
      </c>
      <c r="P4965" t="s">
        <v>377</v>
      </c>
      <c r="Q4965" t="s">
        <v>131</v>
      </c>
      <c r="R4965" t="s">
        <v>377</v>
      </c>
      <c r="S4965" t="s">
        <v>68</v>
      </c>
      <c r="T4965" t="s">
        <v>40</v>
      </c>
      <c r="U4965" t="s">
        <v>3445</v>
      </c>
      <c r="V4965" t="s">
        <v>505</v>
      </c>
      <c r="W4965" t="s">
        <v>194</v>
      </c>
      <c r="X4965" t="s">
        <v>179</v>
      </c>
      <c r="Y4965" t="s">
        <v>39</v>
      </c>
      <c r="Z4965" t="s">
        <v>204</v>
      </c>
      <c r="AA4965" t="s">
        <v>258</v>
      </c>
      <c r="AB4965" t="s">
        <v>1285</v>
      </c>
      <c r="AC4965" t="s">
        <v>1389</v>
      </c>
      <c r="AD4965" t="s">
        <v>1801</v>
      </c>
    </row>
    <row r="4966" spans="1:30" x14ac:dyDescent="0.3">
      <c r="A4966" t="s">
        <v>20407</v>
      </c>
      <c r="B4966" t="s">
        <v>20408</v>
      </c>
      <c r="C4966" s="1" t="str">
        <f t="shared" si="821"/>
        <v>21:0512</v>
      </c>
      <c r="D4966" s="1" t="str">
        <f t="shared" si="828"/>
        <v>21:0085</v>
      </c>
      <c r="E4966" t="s">
        <v>20409</v>
      </c>
      <c r="F4966" t="s">
        <v>20410</v>
      </c>
      <c r="H4966">
        <v>56.147010399999999</v>
      </c>
      <c r="I4966">
        <v>-100.012342</v>
      </c>
      <c r="J4966" s="1" t="str">
        <f t="shared" si="829"/>
        <v>NGR lake sediment grab sample</v>
      </c>
      <c r="K4966" s="1" t="str">
        <f t="shared" si="830"/>
        <v>&lt;177 micron (NGR)</v>
      </c>
      <c r="L4966">
        <v>51</v>
      </c>
      <c r="M4966" t="s">
        <v>142</v>
      </c>
      <c r="N4966">
        <v>1009</v>
      </c>
      <c r="O4966" t="s">
        <v>83</v>
      </c>
      <c r="P4966" t="s">
        <v>423</v>
      </c>
      <c r="Q4966" t="s">
        <v>176</v>
      </c>
      <c r="R4966" t="s">
        <v>135</v>
      </c>
      <c r="S4966" t="s">
        <v>176</v>
      </c>
      <c r="T4966" t="s">
        <v>194</v>
      </c>
      <c r="U4966" t="s">
        <v>5288</v>
      </c>
      <c r="V4966" t="s">
        <v>213</v>
      </c>
      <c r="W4966" t="s">
        <v>649</v>
      </c>
      <c r="X4966" t="s">
        <v>136</v>
      </c>
      <c r="Y4966" t="s">
        <v>55</v>
      </c>
      <c r="Z4966" t="s">
        <v>258</v>
      </c>
      <c r="AA4966" t="s">
        <v>258</v>
      </c>
      <c r="AB4966" t="s">
        <v>1921</v>
      </c>
      <c r="AC4966" t="s">
        <v>20411</v>
      </c>
      <c r="AD4966" t="s">
        <v>9814</v>
      </c>
    </row>
    <row r="4967" spans="1:30" x14ac:dyDescent="0.3">
      <c r="A4967" t="s">
        <v>20412</v>
      </c>
      <c r="B4967" t="s">
        <v>20413</v>
      </c>
      <c r="C4967" s="1" t="str">
        <f t="shared" si="821"/>
        <v>21:0512</v>
      </c>
      <c r="D4967" s="1" t="str">
        <f t="shared" si="828"/>
        <v>21:0085</v>
      </c>
      <c r="E4967" t="s">
        <v>20414</v>
      </c>
      <c r="F4967" t="s">
        <v>20415</v>
      </c>
      <c r="H4967">
        <v>56.124520799999999</v>
      </c>
      <c r="I4967">
        <v>-100.1027698</v>
      </c>
      <c r="J4967" s="1" t="str">
        <f t="shared" si="829"/>
        <v>NGR lake sediment grab sample</v>
      </c>
      <c r="K4967" s="1" t="str">
        <f t="shared" si="830"/>
        <v>&lt;177 micron (NGR)</v>
      </c>
      <c r="L4967">
        <v>51</v>
      </c>
      <c r="M4967" t="s">
        <v>150</v>
      </c>
      <c r="N4967">
        <v>1010</v>
      </c>
      <c r="O4967" t="s">
        <v>733</v>
      </c>
      <c r="P4967" t="s">
        <v>78</v>
      </c>
      <c r="Q4967" t="s">
        <v>79</v>
      </c>
      <c r="R4967" t="s">
        <v>477</v>
      </c>
      <c r="S4967" t="s">
        <v>202</v>
      </c>
      <c r="T4967" t="s">
        <v>40</v>
      </c>
      <c r="U4967" t="s">
        <v>305</v>
      </c>
      <c r="V4967" t="s">
        <v>565</v>
      </c>
      <c r="W4967" t="s">
        <v>40</v>
      </c>
      <c r="X4967" t="s">
        <v>39</v>
      </c>
      <c r="Y4967" t="s">
        <v>95</v>
      </c>
      <c r="Z4967" t="s">
        <v>337</v>
      </c>
      <c r="AA4967" t="s">
        <v>214</v>
      </c>
      <c r="AB4967" t="s">
        <v>1344</v>
      </c>
      <c r="AC4967" t="s">
        <v>278</v>
      </c>
      <c r="AD4967" t="s">
        <v>4750</v>
      </c>
    </row>
    <row r="4968" spans="1:30" x14ac:dyDescent="0.3">
      <c r="A4968" t="s">
        <v>20416</v>
      </c>
      <c r="B4968" t="s">
        <v>20417</v>
      </c>
      <c r="C4968" s="1" t="str">
        <f t="shared" si="821"/>
        <v>21:0512</v>
      </c>
      <c r="D4968" s="1" t="str">
        <f t="shared" si="828"/>
        <v>21:0085</v>
      </c>
      <c r="E4968" t="s">
        <v>20418</v>
      </c>
      <c r="F4968" t="s">
        <v>20419</v>
      </c>
      <c r="H4968">
        <v>56.101014200000002</v>
      </c>
      <c r="I4968">
        <v>-100.127886</v>
      </c>
      <c r="J4968" s="1" t="str">
        <f t="shared" si="829"/>
        <v>NGR lake sediment grab sample</v>
      </c>
      <c r="K4968" s="1" t="str">
        <f t="shared" si="830"/>
        <v>&lt;177 micron (NGR)</v>
      </c>
      <c r="L4968">
        <v>51</v>
      </c>
      <c r="M4968" t="s">
        <v>175</v>
      </c>
      <c r="N4968">
        <v>1011</v>
      </c>
      <c r="O4968" t="s">
        <v>383</v>
      </c>
      <c r="P4968" t="s">
        <v>164</v>
      </c>
      <c r="Q4968" t="s">
        <v>131</v>
      </c>
      <c r="R4968" t="s">
        <v>192</v>
      </c>
      <c r="S4968" t="s">
        <v>131</v>
      </c>
      <c r="T4968" t="s">
        <v>40</v>
      </c>
      <c r="U4968" t="s">
        <v>1448</v>
      </c>
      <c r="V4968" t="s">
        <v>740</v>
      </c>
      <c r="W4968" t="s">
        <v>40</v>
      </c>
      <c r="X4968" t="s">
        <v>39</v>
      </c>
      <c r="Y4968" t="s">
        <v>95</v>
      </c>
      <c r="Z4968" t="s">
        <v>263</v>
      </c>
      <c r="AA4968" t="s">
        <v>134</v>
      </c>
      <c r="AB4968" t="s">
        <v>6775</v>
      </c>
      <c r="AC4968" t="s">
        <v>278</v>
      </c>
      <c r="AD4968" t="s">
        <v>2331</v>
      </c>
    </row>
    <row r="4969" spans="1:30" x14ac:dyDescent="0.3">
      <c r="A4969" t="s">
        <v>20420</v>
      </c>
      <c r="B4969" t="s">
        <v>20421</v>
      </c>
      <c r="C4969" s="1" t="str">
        <f t="shared" si="821"/>
        <v>21:0512</v>
      </c>
      <c r="D4969" s="1" t="str">
        <f t="shared" si="828"/>
        <v>21:0085</v>
      </c>
      <c r="E4969" t="s">
        <v>20422</v>
      </c>
      <c r="F4969" t="s">
        <v>20423</v>
      </c>
      <c r="H4969">
        <v>56.095059900000003</v>
      </c>
      <c r="I4969">
        <v>-100.217842</v>
      </c>
      <c r="J4969" s="1" t="str">
        <f t="shared" si="829"/>
        <v>NGR lake sediment grab sample</v>
      </c>
      <c r="K4969" s="1" t="str">
        <f t="shared" si="830"/>
        <v>&lt;177 micron (NGR)</v>
      </c>
      <c r="L4969">
        <v>51</v>
      </c>
      <c r="M4969" t="s">
        <v>184</v>
      </c>
      <c r="N4969">
        <v>1012</v>
      </c>
      <c r="O4969" t="s">
        <v>423</v>
      </c>
      <c r="P4969" t="s">
        <v>169</v>
      </c>
      <c r="Q4969" t="s">
        <v>38</v>
      </c>
      <c r="R4969" t="s">
        <v>377</v>
      </c>
      <c r="S4969" t="s">
        <v>131</v>
      </c>
      <c r="T4969" t="s">
        <v>40</v>
      </c>
      <c r="U4969" t="s">
        <v>483</v>
      </c>
      <c r="V4969" t="s">
        <v>620</v>
      </c>
      <c r="W4969" t="s">
        <v>40</v>
      </c>
      <c r="X4969" t="s">
        <v>179</v>
      </c>
      <c r="Y4969" t="s">
        <v>95</v>
      </c>
      <c r="Z4969" t="s">
        <v>263</v>
      </c>
      <c r="AA4969" t="s">
        <v>135</v>
      </c>
      <c r="AB4969" t="s">
        <v>706</v>
      </c>
      <c r="AC4969" t="s">
        <v>631</v>
      </c>
      <c r="AD4969" t="s">
        <v>1801</v>
      </c>
    </row>
    <row r="4970" spans="1:30" x14ac:dyDescent="0.3">
      <c r="A4970" t="s">
        <v>20424</v>
      </c>
      <c r="B4970" t="s">
        <v>20425</v>
      </c>
      <c r="C4970" s="1" t="str">
        <f t="shared" si="821"/>
        <v>21:0512</v>
      </c>
      <c r="D4970" s="1" t="str">
        <f t="shared" si="828"/>
        <v>21:0085</v>
      </c>
      <c r="E4970" t="s">
        <v>20426</v>
      </c>
      <c r="F4970" t="s">
        <v>20427</v>
      </c>
      <c r="H4970">
        <v>56.065426000000002</v>
      </c>
      <c r="I4970">
        <v>-100.1501062</v>
      </c>
      <c r="J4970" s="1" t="str">
        <f t="shared" si="829"/>
        <v>NGR lake sediment grab sample</v>
      </c>
      <c r="K4970" s="1" t="str">
        <f t="shared" si="830"/>
        <v>&lt;177 micron (NGR)</v>
      </c>
      <c r="L4970">
        <v>51</v>
      </c>
      <c r="M4970" t="s">
        <v>191</v>
      </c>
      <c r="N4970">
        <v>1013</v>
      </c>
      <c r="O4970" t="s">
        <v>45</v>
      </c>
      <c r="P4970" t="s">
        <v>130</v>
      </c>
      <c r="Q4970" t="s">
        <v>37</v>
      </c>
      <c r="R4970" t="s">
        <v>145</v>
      </c>
      <c r="S4970" t="s">
        <v>37</v>
      </c>
      <c r="T4970" t="s">
        <v>40</v>
      </c>
      <c r="U4970" t="s">
        <v>1463</v>
      </c>
      <c r="V4970" t="s">
        <v>1027</v>
      </c>
      <c r="W4970" t="s">
        <v>248</v>
      </c>
      <c r="X4970" t="s">
        <v>43</v>
      </c>
      <c r="Y4970" t="s">
        <v>39</v>
      </c>
      <c r="Z4970" t="s">
        <v>164</v>
      </c>
      <c r="AA4970" t="s">
        <v>58</v>
      </c>
      <c r="AB4970" t="s">
        <v>15645</v>
      </c>
      <c r="AC4970" t="s">
        <v>179</v>
      </c>
      <c r="AD4970" t="s">
        <v>1448</v>
      </c>
    </row>
    <row r="4971" spans="1:30" x14ac:dyDescent="0.3">
      <c r="A4971" t="s">
        <v>20428</v>
      </c>
      <c r="B4971" t="s">
        <v>20429</v>
      </c>
      <c r="C4971" s="1" t="str">
        <f t="shared" si="821"/>
        <v>21:0512</v>
      </c>
      <c r="D4971" s="1" t="str">
        <f t="shared" si="828"/>
        <v>21:0085</v>
      </c>
      <c r="E4971" t="s">
        <v>20430</v>
      </c>
      <c r="F4971" t="s">
        <v>20431</v>
      </c>
      <c r="H4971">
        <v>56.096926199999999</v>
      </c>
      <c r="I4971">
        <v>-100.06071710000001</v>
      </c>
      <c r="J4971" s="1" t="str">
        <f t="shared" si="829"/>
        <v>NGR lake sediment grab sample</v>
      </c>
      <c r="K4971" s="1" t="str">
        <f t="shared" si="830"/>
        <v>&lt;177 micron (NGR)</v>
      </c>
      <c r="L4971">
        <v>51</v>
      </c>
      <c r="M4971" t="s">
        <v>201</v>
      </c>
      <c r="N4971">
        <v>1014</v>
      </c>
      <c r="O4971" t="s">
        <v>397</v>
      </c>
      <c r="P4971" t="s">
        <v>202</v>
      </c>
      <c r="Q4971" t="s">
        <v>37</v>
      </c>
      <c r="R4971" t="s">
        <v>36</v>
      </c>
      <c r="S4971" t="s">
        <v>55</v>
      </c>
      <c r="T4971" t="s">
        <v>40</v>
      </c>
      <c r="U4971" t="s">
        <v>115</v>
      </c>
      <c r="V4971" t="s">
        <v>57</v>
      </c>
      <c r="W4971" t="s">
        <v>40</v>
      </c>
      <c r="X4971" t="s">
        <v>43</v>
      </c>
      <c r="Y4971" t="s">
        <v>68</v>
      </c>
      <c r="Z4971" t="s">
        <v>67</v>
      </c>
      <c r="AA4971" t="s">
        <v>58</v>
      </c>
      <c r="AB4971" t="s">
        <v>18894</v>
      </c>
      <c r="AC4971" t="s">
        <v>92</v>
      </c>
      <c r="AD4971" t="s">
        <v>71</v>
      </c>
    </row>
    <row r="4972" spans="1:30" x14ac:dyDescent="0.3">
      <c r="A4972" t="s">
        <v>20432</v>
      </c>
      <c r="B4972" t="s">
        <v>20433</v>
      </c>
      <c r="C4972" s="1" t="str">
        <f t="shared" si="821"/>
        <v>21:0512</v>
      </c>
      <c r="D4972" s="1" t="str">
        <f t="shared" si="828"/>
        <v>21:0085</v>
      </c>
      <c r="E4972" t="s">
        <v>20434</v>
      </c>
      <c r="F4972" t="s">
        <v>20435</v>
      </c>
      <c r="H4972">
        <v>56.062489200000002</v>
      </c>
      <c r="I4972">
        <v>-100.0882647</v>
      </c>
      <c r="J4972" s="1" t="str">
        <f t="shared" si="829"/>
        <v>NGR lake sediment grab sample</v>
      </c>
      <c r="K4972" s="1" t="str">
        <f t="shared" si="830"/>
        <v>&lt;177 micron (NGR)</v>
      </c>
      <c r="L4972">
        <v>51</v>
      </c>
      <c r="M4972" t="s">
        <v>210</v>
      </c>
      <c r="N4972">
        <v>1015</v>
      </c>
      <c r="O4972" t="s">
        <v>383</v>
      </c>
      <c r="P4972" t="s">
        <v>193</v>
      </c>
      <c r="Q4972" t="s">
        <v>136</v>
      </c>
      <c r="R4972" t="s">
        <v>232</v>
      </c>
      <c r="S4972" t="s">
        <v>68</v>
      </c>
      <c r="T4972" t="s">
        <v>40</v>
      </c>
      <c r="U4972" t="s">
        <v>321</v>
      </c>
      <c r="V4972" t="s">
        <v>106</v>
      </c>
      <c r="W4972" t="s">
        <v>194</v>
      </c>
      <c r="X4972" t="s">
        <v>179</v>
      </c>
      <c r="Y4972" t="s">
        <v>55</v>
      </c>
      <c r="Z4972" t="s">
        <v>67</v>
      </c>
      <c r="AA4972" t="s">
        <v>135</v>
      </c>
      <c r="AB4972" t="s">
        <v>11863</v>
      </c>
      <c r="AC4972" t="s">
        <v>620</v>
      </c>
      <c r="AD4972" t="s">
        <v>324</v>
      </c>
    </row>
    <row r="4973" spans="1:30" x14ac:dyDescent="0.3">
      <c r="A4973" t="s">
        <v>20436</v>
      </c>
      <c r="B4973" t="s">
        <v>20437</v>
      </c>
      <c r="C4973" s="1" t="str">
        <f t="shared" si="821"/>
        <v>21:0512</v>
      </c>
      <c r="D4973" s="1" t="str">
        <f t="shared" si="828"/>
        <v>21:0085</v>
      </c>
      <c r="E4973" t="s">
        <v>20438</v>
      </c>
      <c r="F4973" t="s">
        <v>20439</v>
      </c>
      <c r="H4973">
        <v>56.033506099999997</v>
      </c>
      <c r="I4973">
        <v>-100.158226</v>
      </c>
      <c r="J4973" s="1" t="str">
        <f t="shared" si="829"/>
        <v>NGR lake sediment grab sample</v>
      </c>
      <c r="K4973" s="1" t="str">
        <f t="shared" si="830"/>
        <v>&lt;177 micron (NGR)</v>
      </c>
      <c r="L4973">
        <v>51</v>
      </c>
      <c r="M4973" t="s">
        <v>221</v>
      </c>
      <c r="N4973">
        <v>1016</v>
      </c>
      <c r="O4973" t="s">
        <v>314</v>
      </c>
      <c r="P4973" t="s">
        <v>145</v>
      </c>
      <c r="Q4973" t="s">
        <v>38</v>
      </c>
      <c r="R4973" t="s">
        <v>104</v>
      </c>
      <c r="S4973" t="s">
        <v>92</v>
      </c>
      <c r="T4973" t="s">
        <v>40</v>
      </c>
      <c r="U4973" t="s">
        <v>438</v>
      </c>
      <c r="V4973" t="s">
        <v>85</v>
      </c>
      <c r="W4973" t="s">
        <v>40</v>
      </c>
      <c r="X4973" t="s">
        <v>179</v>
      </c>
      <c r="Y4973" t="s">
        <v>39</v>
      </c>
      <c r="Z4973" t="s">
        <v>337</v>
      </c>
      <c r="AA4973" t="s">
        <v>135</v>
      </c>
      <c r="AB4973" t="s">
        <v>315</v>
      </c>
      <c r="AC4973" t="s">
        <v>97</v>
      </c>
      <c r="AD4973" t="s">
        <v>3460</v>
      </c>
    </row>
    <row r="4974" spans="1:30" x14ac:dyDescent="0.3">
      <c r="A4974" t="s">
        <v>20440</v>
      </c>
      <c r="B4974" t="s">
        <v>20441</v>
      </c>
      <c r="C4974" s="1" t="str">
        <f t="shared" si="821"/>
        <v>21:0512</v>
      </c>
      <c r="D4974" s="1" t="str">
        <f t="shared" si="828"/>
        <v>21:0085</v>
      </c>
      <c r="E4974" t="s">
        <v>20442</v>
      </c>
      <c r="F4974" t="s">
        <v>20443</v>
      </c>
      <c r="H4974">
        <v>55.999895000000002</v>
      </c>
      <c r="I4974">
        <v>-100.1404174</v>
      </c>
      <c r="J4974" s="1" t="str">
        <f t="shared" si="829"/>
        <v>NGR lake sediment grab sample</v>
      </c>
      <c r="K4974" s="1" t="str">
        <f t="shared" si="830"/>
        <v>&lt;177 micron (NGR)</v>
      </c>
      <c r="L4974">
        <v>51</v>
      </c>
      <c r="M4974" t="s">
        <v>230</v>
      </c>
      <c r="N4974">
        <v>1017</v>
      </c>
      <c r="O4974" t="s">
        <v>510</v>
      </c>
      <c r="P4974" t="s">
        <v>130</v>
      </c>
      <c r="Q4974" t="s">
        <v>136</v>
      </c>
      <c r="R4974" t="s">
        <v>377</v>
      </c>
      <c r="S4974" t="s">
        <v>136</v>
      </c>
      <c r="T4974" t="s">
        <v>40</v>
      </c>
      <c r="U4974" t="s">
        <v>3952</v>
      </c>
      <c r="V4974" t="s">
        <v>677</v>
      </c>
      <c r="W4974" t="s">
        <v>194</v>
      </c>
      <c r="X4974" t="s">
        <v>179</v>
      </c>
      <c r="Y4974" t="s">
        <v>136</v>
      </c>
      <c r="Z4974" t="s">
        <v>134</v>
      </c>
      <c r="AA4974" t="s">
        <v>204</v>
      </c>
      <c r="AB4974" t="s">
        <v>1285</v>
      </c>
      <c r="AC4974" t="s">
        <v>589</v>
      </c>
      <c r="AD4974" t="s">
        <v>1477</v>
      </c>
    </row>
    <row r="4975" spans="1:30" x14ac:dyDescent="0.3">
      <c r="A4975" t="s">
        <v>20444</v>
      </c>
      <c r="B4975" t="s">
        <v>20445</v>
      </c>
      <c r="C4975" s="1" t="str">
        <f t="shared" si="821"/>
        <v>21:0512</v>
      </c>
      <c r="D4975" s="1" t="str">
        <f t="shared" si="828"/>
        <v>21:0085</v>
      </c>
      <c r="E4975" t="s">
        <v>20446</v>
      </c>
      <c r="F4975" t="s">
        <v>20447</v>
      </c>
      <c r="H4975">
        <v>56.003075500000001</v>
      </c>
      <c r="I4975">
        <v>-100.1835205</v>
      </c>
      <c r="J4975" s="1" t="str">
        <f t="shared" si="829"/>
        <v>NGR lake sediment grab sample</v>
      </c>
      <c r="K4975" s="1" t="str">
        <f t="shared" si="830"/>
        <v>&lt;177 micron (NGR)</v>
      </c>
      <c r="L4975">
        <v>51</v>
      </c>
      <c r="M4975" t="s">
        <v>238</v>
      </c>
      <c r="N4975">
        <v>1018</v>
      </c>
      <c r="O4975" t="s">
        <v>1139</v>
      </c>
      <c r="P4975" t="s">
        <v>38</v>
      </c>
      <c r="Q4975" t="s">
        <v>37</v>
      </c>
      <c r="R4975" t="s">
        <v>36</v>
      </c>
      <c r="S4975" t="s">
        <v>38</v>
      </c>
      <c r="T4975" t="s">
        <v>40</v>
      </c>
      <c r="U4975" t="s">
        <v>1448</v>
      </c>
      <c r="V4975" t="s">
        <v>94</v>
      </c>
      <c r="W4975" t="s">
        <v>144</v>
      </c>
      <c r="X4975" t="s">
        <v>43</v>
      </c>
      <c r="Y4975" t="s">
        <v>95</v>
      </c>
      <c r="Z4975" t="s">
        <v>153</v>
      </c>
      <c r="AA4975" t="s">
        <v>67</v>
      </c>
      <c r="AB4975" t="s">
        <v>286</v>
      </c>
      <c r="AC4975" t="s">
        <v>144</v>
      </c>
      <c r="AD4975" t="s">
        <v>61</v>
      </c>
    </row>
    <row r="4976" spans="1:30" x14ac:dyDescent="0.3">
      <c r="A4976" t="s">
        <v>20448</v>
      </c>
      <c r="B4976" t="s">
        <v>20449</v>
      </c>
      <c r="C4976" s="1" t="str">
        <f t="shared" si="821"/>
        <v>21:0512</v>
      </c>
      <c r="D4976" s="1" t="str">
        <f t="shared" si="828"/>
        <v>21:0085</v>
      </c>
      <c r="E4976" t="s">
        <v>20450</v>
      </c>
      <c r="F4976" t="s">
        <v>20451</v>
      </c>
      <c r="H4976">
        <v>56.026538799999997</v>
      </c>
      <c r="I4976">
        <v>-100.1973146</v>
      </c>
      <c r="J4976" s="1" t="str">
        <f t="shared" si="829"/>
        <v>NGR lake sediment grab sample</v>
      </c>
      <c r="K4976" s="1" t="str">
        <f t="shared" si="830"/>
        <v>&lt;177 micron (NGR)</v>
      </c>
      <c r="L4976">
        <v>51</v>
      </c>
      <c r="M4976" t="s">
        <v>246</v>
      </c>
      <c r="N4976">
        <v>1019</v>
      </c>
      <c r="O4976" t="s">
        <v>45</v>
      </c>
      <c r="P4976" t="s">
        <v>169</v>
      </c>
      <c r="Q4976" t="s">
        <v>68</v>
      </c>
      <c r="R4976" t="s">
        <v>134</v>
      </c>
      <c r="S4976" t="s">
        <v>92</v>
      </c>
      <c r="T4976" t="s">
        <v>40</v>
      </c>
      <c r="U4976" t="s">
        <v>86</v>
      </c>
      <c r="V4976" t="s">
        <v>167</v>
      </c>
      <c r="W4976" t="s">
        <v>194</v>
      </c>
      <c r="X4976" t="s">
        <v>179</v>
      </c>
      <c r="Y4976" t="s">
        <v>95</v>
      </c>
      <c r="Z4976" t="s">
        <v>263</v>
      </c>
      <c r="AA4976" t="s">
        <v>214</v>
      </c>
      <c r="AB4976" t="s">
        <v>186</v>
      </c>
      <c r="AC4976" t="s">
        <v>39</v>
      </c>
      <c r="AD4976" t="s">
        <v>1529</v>
      </c>
    </row>
    <row r="4977" spans="1:30" x14ac:dyDescent="0.3">
      <c r="A4977" t="s">
        <v>20452</v>
      </c>
      <c r="B4977" t="s">
        <v>20453</v>
      </c>
      <c r="C4977" s="1" t="str">
        <f t="shared" si="821"/>
        <v>21:0512</v>
      </c>
      <c r="D4977" s="1" t="str">
        <f t="shared" si="828"/>
        <v>21:0085</v>
      </c>
      <c r="E4977" t="s">
        <v>20454</v>
      </c>
      <c r="F4977" t="s">
        <v>20455</v>
      </c>
      <c r="H4977">
        <v>56.189575699999999</v>
      </c>
      <c r="I4977">
        <v>-100.5079411</v>
      </c>
      <c r="J4977" s="1" t="str">
        <f t="shared" si="829"/>
        <v>NGR lake sediment grab sample</v>
      </c>
      <c r="K4977" s="1" t="str">
        <f t="shared" si="830"/>
        <v>&lt;177 micron (NGR)</v>
      </c>
      <c r="L4977">
        <v>52</v>
      </c>
      <c r="M4977" t="s">
        <v>34</v>
      </c>
      <c r="N4977">
        <v>1020</v>
      </c>
      <c r="O4977" t="s">
        <v>258</v>
      </c>
      <c r="P4977" t="s">
        <v>130</v>
      </c>
      <c r="Q4977" t="s">
        <v>68</v>
      </c>
      <c r="R4977" t="s">
        <v>265</v>
      </c>
      <c r="S4977" t="s">
        <v>92</v>
      </c>
      <c r="T4977" t="s">
        <v>40</v>
      </c>
      <c r="U4977" t="s">
        <v>170</v>
      </c>
      <c r="V4977" t="s">
        <v>596</v>
      </c>
      <c r="W4977" t="s">
        <v>40</v>
      </c>
      <c r="X4977" t="s">
        <v>179</v>
      </c>
      <c r="Y4977" t="s">
        <v>39</v>
      </c>
      <c r="Z4977" t="s">
        <v>134</v>
      </c>
      <c r="AA4977" t="s">
        <v>135</v>
      </c>
      <c r="AB4977" t="s">
        <v>12844</v>
      </c>
      <c r="AC4977" t="s">
        <v>461</v>
      </c>
      <c r="AD4977" t="s">
        <v>137</v>
      </c>
    </row>
    <row r="4978" spans="1:30" x14ac:dyDescent="0.3">
      <c r="A4978" t="s">
        <v>20456</v>
      </c>
      <c r="B4978" t="s">
        <v>20457</v>
      </c>
      <c r="C4978" s="1" t="str">
        <f t="shared" si="821"/>
        <v>21:0512</v>
      </c>
      <c r="D4978" s="1" t="str">
        <f t="shared" si="828"/>
        <v>21:0085</v>
      </c>
      <c r="E4978" t="s">
        <v>20458</v>
      </c>
      <c r="F4978" t="s">
        <v>20459</v>
      </c>
      <c r="H4978">
        <v>56.0400353</v>
      </c>
      <c r="I4978">
        <v>-100.3457938</v>
      </c>
      <c r="J4978" s="1" t="str">
        <f t="shared" si="829"/>
        <v>NGR lake sediment grab sample</v>
      </c>
      <c r="K4978" s="1" t="str">
        <f t="shared" si="830"/>
        <v>&lt;177 micron (NGR)</v>
      </c>
      <c r="L4978">
        <v>52</v>
      </c>
      <c r="M4978" t="s">
        <v>76</v>
      </c>
      <c r="N4978">
        <v>1021</v>
      </c>
      <c r="O4978" t="s">
        <v>1241</v>
      </c>
      <c r="P4978" t="s">
        <v>36</v>
      </c>
      <c r="Q4978" t="s">
        <v>131</v>
      </c>
      <c r="R4978" t="s">
        <v>192</v>
      </c>
      <c r="S4978" t="s">
        <v>38</v>
      </c>
      <c r="T4978" t="s">
        <v>40</v>
      </c>
      <c r="U4978" t="s">
        <v>2124</v>
      </c>
      <c r="V4978" t="s">
        <v>39</v>
      </c>
      <c r="W4978" t="s">
        <v>194</v>
      </c>
      <c r="X4978" t="s">
        <v>179</v>
      </c>
      <c r="Y4978" t="s">
        <v>39</v>
      </c>
      <c r="Z4978" t="s">
        <v>263</v>
      </c>
      <c r="AA4978" t="s">
        <v>135</v>
      </c>
      <c r="AB4978" t="s">
        <v>186</v>
      </c>
      <c r="AC4978" t="s">
        <v>293</v>
      </c>
      <c r="AD4978" t="s">
        <v>2471</v>
      </c>
    </row>
    <row r="4979" spans="1:30" x14ac:dyDescent="0.3">
      <c r="A4979" t="s">
        <v>20460</v>
      </c>
      <c r="B4979" t="s">
        <v>20461</v>
      </c>
      <c r="C4979" s="1" t="str">
        <f t="shared" si="821"/>
        <v>21:0512</v>
      </c>
      <c r="D4979" s="1" t="str">
        <f t="shared" si="828"/>
        <v>21:0085</v>
      </c>
      <c r="E4979" t="s">
        <v>20462</v>
      </c>
      <c r="F4979" t="s">
        <v>20463</v>
      </c>
      <c r="H4979">
        <v>56.0841651</v>
      </c>
      <c r="I4979">
        <v>-100.3523599</v>
      </c>
      <c r="J4979" s="1" t="str">
        <f t="shared" si="829"/>
        <v>NGR lake sediment grab sample</v>
      </c>
      <c r="K4979" s="1" t="str">
        <f t="shared" si="830"/>
        <v>&lt;177 micron (NGR)</v>
      </c>
      <c r="L4979">
        <v>52</v>
      </c>
      <c r="M4979" t="s">
        <v>91</v>
      </c>
      <c r="N4979">
        <v>1022</v>
      </c>
      <c r="O4979" t="s">
        <v>641</v>
      </c>
      <c r="P4979" t="s">
        <v>145</v>
      </c>
      <c r="Q4979" t="s">
        <v>153</v>
      </c>
      <c r="R4979" t="s">
        <v>571</v>
      </c>
      <c r="S4979" t="s">
        <v>153</v>
      </c>
      <c r="T4979" t="s">
        <v>40</v>
      </c>
      <c r="U4979" t="s">
        <v>605</v>
      </c>
      <c r="V4979" t="s">
        <v>55</v>
      </c>
      <c r="W4979" t="s">
        <v>40</v>
      </c>
      <c r="X4979" t="s">
        <v>70</v>
      </c>
      <c r="Y4979" t="s">
        <v>95</v>
      </c>
      <c r="Z4979" t="s">
        <v>337</v>
      </c>
      <c r="AA4979" t="s">
        <v>204</v>
      </c>
      <c r="AB4979" t="s">
        <v>215</v>
      </c>
      <c r="AC4979" t="s">
        <v>353</v>
      </c>
      <c r="AD4979" t="s">
        <v>13114</v>
      </c>
    </row>
    <row r="4980" spans="1:30" x14ac:dyDescent="0.3">
      <c r="A4980" t="s">
        <v>20464</v>
      </c>
      <c r="B4980" t="s">
        <v>20465</v>
      </c>
      <c r="C4980" s="1" t="str">
        <f t="shared" si="821"/>
        <v>21:0512</v>
      </c>
      <c r="D4980" s="1" t="str">
        <f t="shared" si="828"/>
        <v>21:0085</v>
      </c>
      <c r="E4980" t="s">
        <v>20466</v>
      </c>
      <c r="F4980" t="s">
        <v>20467</v>
      </c>
      <c r="H4980">
        <v>56.004522700000003</v>
      </c>
      <c r="I4980">
        <v>-100.4497337</v>
      </c>
      <c r="J4980" s="1" t="str">
        <f t="shared" si="829"/>
        <v>NGR lake sediment grab sample</v>
      </c>
      <c r="K4980" s="1" t="str">
        <f t="shared" si="830"/>
        <v>&lt;177 micron (NGR)</v>
      </c>
      <c r="L4980">
        <v>52</v>
      </c>
      <c r="M4980" t="s">
        <v>102</v>
      </c>
      <c r="N4980">
        <v>1023</v>
      </c>
      <c r="O4980" t="s">
        <v>69</v>
      </c>
      <c r="P4980" t="s">
        <v>145</v>
      </c>
      <c r="Q4980" t="s">
        <v>92</v>
      </c>
      <c r="R4980" t="s">
        <v>104</v>
      </c>
      <c r="S4980" t="s">
        <v>92</v>
      </c>
      <c r="T4980" t="s">
        <v>40</v>
      </c>
      <c r="U4980" t="s">
        <v>7626</v>
      </c>
      <c r="V4980" t="s">
        <v>213</v>
      </c>
      <c r="W4980" t="s">
        <v>40</v>
      </c>
      <c r="X4980" t="s">
        <v>39</v>
      </c>
      <c r="Y4980" t="s">
        <v>95</v>
      </c>
      <c r="Z4980" t="s">
        <v>337</v>
      </c>
      <c r="AA4980" t="s">
        <v>134</v>
      </c>
      <c r="AB4980" t="s">
        <v>1788</v>
      </c>
      <c r="AC4980" t="s">
        <v>316</v>
      </c>
      <c r="AD4980" t="s">
        <v>4557</v>
      </c>
    </row>
    <row r="4981" spans="1:30" x14ac:dyDescent="0.3">
      <c r="A4981" t="s">
        <v>20468</v>
      </c>
      <c r="B4981" t="s">
        <v>20469</v>
      </c>
      <c r="C4981" s="1" t="str">
        <f t="shared" si="821"/>
        <v>21:0512</v>
      </c>
      <c r="D4981" s="1" t="str">
        <f t="shared" si="828"/>
        <v>21:0085</v>
      </c>
      <c r="E4981" t="s">
        <v>20470</v>
      </c>
      <c r="F4981" t="s">
        <v>20471</v>
      </c>
      <c r="H4981">
        <v>56.022130199999999</v>
      </c>
      <c r="I4981">
        <v>-100.5356068</v>
      </c>
      <c r="J4981" s="1" t="str">
        <f t="shared" si="829"/>
        <v>NGR lake sediment grab sample</v>
      </c>
      <c r="K4981" s="1" t="str">
        <f t="shared" si="830"/>
        <v>&lt;177 micron (NGR)</v>
      </c>
      <c r="L4981">
        <v>52</v>
      </c>
      <c r="M4981" t="s">
        <v>113</v>
      </c>
      <c r="N4981">
        <v>1024</v>
      </c>
      <c r="O4981" t="s">
        <v>67</v>
      </c>
      <c r="P4981" t="s">
        <v>153</v>
      </c>
      <c r="Q4981" t="s">
        <v>131</v>
      </c>
      <c r="R4981" t="s">
        <v>185</v>
      </c>
      <c r="S4981" t="s">
        <v>38</v>
      </c>
      <c r="T4981" t="s">
        <v>40</v>
      </c>
      <c r="U4981" t="s">
        <v>6436</v>
      </c>
      <c r="V4981" t="s">
        <v>1598</v>
      </c>
      <c r="W4981" t="s">
        <v>40</v>
      </c>
      <c r="X4981" t="s">
        <v>70</v>
      </c>
      <c r="Y4981" t="s">
        <v>95</v>
      </c>
      <c r="Z4981" t="s">
        <v>164</v>
      </c>
      <c r="AA4981" t="s">
        <v>67</v>
      </c>
      <c r="AB4981" t="s">
        <v>352</v>
      </c>
      <c r="AC4981" t="s">
        <v>353</v>
      </c>
      <c r="AD4981" t="s">
        <v>2423</v>
      </c>
    </row>
    <row r="4982" spans="1:30" x14ac:dyDescent="0.3">
      <c r="A4982" t="s">
        <v>20472</v>
      </c>
      <c r="B4982" t="s">
        <v>20473</v>
      </c>
      <c r="C4982" s="1" t="str">
        <f t="shared" ref="C4982:C5045" si="831">HYPERLINK("http://geochem.nrcan.gc.ca/cdogs/content/bdl/bdl210512_e.htm", "21:0512")</f>
        <v>21:0512</v>
      </c>
      <c r="D4982" s="1" t="str">
        <f t="shared" si="828"/>
        <v>21:0085</v>
      </c>
      <c r="E4982" t="s">
        <v>20474</v>
      </c>
      <c r="F4982" t="s">
        <v>20475</v>
      </c>
      <c r="H4982">
        <v>56.068581500000001</v>
      </c>
      <c r="I4982">
        <v>-100.5390898</v>
      </c>
      <c r="J4982" s="1" t="str">
        <f t="shared" si="829"/>
        <v>NGR lake sediment grab sample</v>
      </c>
      <c r="K4982" s="1" t="str">
        <f t="shared" si="830"/>
        <v>&lt;177 micron (NGR)</v>
      </c>
      <c r="L4982">
        <v>52</v>
      </c>
      <c r="M4982" t="s">
        <v>127</v>
      </c>
      <c r="N4982">
        <v>1025</v>
      </c>
      <c r="O4982" t="s">
        <v>1019</v>
      </c>
      <c r="P4982" t="s">
        <v>130</v>
      </c>
      <c r="Q4982" t="s">
        <v>38</v>
      </c>
      <c r="R4982" t="s">
        <v>377</v>
      </c>
      <c r="S4982" t="s">
        <v>131</v>
      </c>
      <c r="T4982" t="s">
        <v>40</v>
      </c>
      <c r="U4982" t="s">
        <v>1048</v>
      </c>
      <c r="V4982" t="s">
        <v>740</v>
      </c>
      <c r="W4982" t="s">
        <v>40</v>
      </c>
      <c r="X4982" t="s">
        <v>70</v>
      </c>
      <c r="Y4982" t="s">
        <v>55</v>
      </c>
      <c r="Z4982" t="s">
        <v>204</v>
      </c>
      <c r="AA4982" t="s">
        <v>204</v>
      </c>
      <c r="AB4982" t="s">
        <v>1557</v>
      </c>
      <c r="AC4982" t="s">
        <v>2278</v>
      </c>
      <c r="AD4982" t="s">
        <v>832</v>
      </c>
    </row>
    <row r="4983" spans="1:30" x14ac:dyDescent="0.3">
      <c r="A4983" t="s">
        <v>20476</v>
      </c>
      <c r="B4983" t="s">
        <v>20477</v>
      </c>
      <c r="C4983" s="1" t="str">
        <f t="shared" si="831"/>
        <v>21:0512</v>
      </c>
      <c r="D4983" s="1" t="str">
        <f t="shared" si="828"/>
        <v>21:0085</v>
      </c>
      <c r="E4983" t="s">
        <v>20478</v>
      </c>
      <c r="F4983" t="s">
        <v>20479</v>
      </c>
      <c r="H4983">
        <v>56.153920900000003</v>
      </c>
      <c r="I4983">
        <v>-100.5166723</v>
      </c>
      <c r="J4983" s="1" t="str">
        <f t="shared" si="829"/>
        <v>NGR lake sediment grab sample</v>
      </c>
      <c r="K4983" s="1" t="str">
        <f t="shared" si="830"/>
        <v>&lt;177 micron (NGR)</v>
      </c>
      <c r="L4983">
        <v>52</v>
      </c>
      <c r="M4983" t="s">
        <v>142</v>
      </c>
      <c r="N4983">
        <v>1026</v>
      </c>
      <c r="O4983" t="s">
        <v>2781</v>
      </c>
      <c r="P4983" t="s">
        <v>256</v>
      </c>
      <c r="Q4983" t="s">
        <v>176</v>
      </c>
      <c r="R4983" t="s">
        <v>204</v>
      </c>
      <c r="S4983" t="s">
        <v>130</v>
      </c>
      <c r="T4983" t="s">
        <v>40</v>
      </c>
      <c r="U4983" t="s">
        <v>3460</v>
      </c>
      <c r="V4983" t="s">
        <v>590</v>
      </c>
      <c r="W4983" t="s">
        <v>40</v>
      </c>
      <c r="X4983" t="s">
        <v>740</v>
      </c>
      <c r="Y4983" t="s">
        <v>95</v>
      </c>
      <c r="Z4983" t="s">
        <v>58</v>
      </c>
      <c r="AA4983" t="s">
        <v>204</v>
      </c>
      <c r="AB4983" t="s">
        <v>830</v>
      </c>
      <c r="AC4983" t="s">
        <v>1572</v>
      </c>
      <c r="AD4983" t="s">
        <v>3219</v>
      </c>
    </row>
    <row r="4984" spans="1:30" x14ac:dyDescent="0.3">
      <c r="A4984" t="s">
        <v>20480</v>
      </c>
      <c r="B4984" t="s">
        <v>20481</v>
      </c>
      <c r="C4984" s="1" t="str">
        <f t="shared" si="831"/>
        <v>21:0512</v>
      </c>
      <c r="D4984" s="1" t="str">
        <f t="shared" si="828"/>
        <v>21:0085</v>
      </c>
      <c r="E4984" t="s">
        <v>20454</v>
      </c>
      <c r="F4984" t="s">
        <v>20482</v>
      </c>
      <c r="H4984">
        <v>56.189575699999999</v>
      </c>
      <c r="I4984">
        <v>-100.5079411</v>
      </c>
      <c r="J4984" s="1" t="str">
        <f t="shared" si="829"/>
        <v>NGR lake sediment grab sample</v>
      </c>
      <c r="K4984" s="1" t="str">
        <f t="shared" si="830"/>
        <v>&lt;177 micron (NGR)</v>
      </c>
      <c r="L4984">
        <v>52</v>
      </c>
      <c r="M4984" t="s">
        <v>65</v>
      </c>
      <c r="N4984">
        <v>1027</v>
      </c>
      <c r="O4984" t="s">
        <v>1520</v>
      </c>
      <c r="P4984" t="s">
        <v>54</v>
      </c>
      <c r="Q4984" t="s">
        <v>68</v>
      </c>
      <c r="R4984" t="s">
        <v>477</v>
      </c>
      <c r="S4984" t="s">
        <v>92</v>
      </c>
      <c r="T4984" t="s">
        <v>40</v>
      </c>
      <c r="U4984" t="s">
        <v>1235</v>
      </c>
      <c r="V4984" t="s">
        <v>167</v>
      </c>
      <c r="W4984" t="s">
        <v>194</v>
      </c>
      <c r="X4984" t="s">
        <v>179</v>
      </c>
      <c r="Y4984" t="s">
        <v>95</v>
      </c>
      <c r="Z4984" t="s">
        <v>164</v>
      </c>
      <c r="AA4984" t="s">
        <v>204</v>
      </c>
      <c r="AB4984" t="s">
        <v>12844</v>
      </c>
      <c r="AC4984" t="s">
        <v>339</v>
      </c>
      <c r="AD4984" t="s">
        <v>308</v>
      </c>
    </row>
    <row r="4985" spans="1:30" x14ac:dyDescent="0.3">
      <c r="A4985" t="s">
        <v>20483</v>
      </c>
      <c r="B4985" t="s">
        <v>20484</v>
      </c>
      <c r="C4985" s="1" t="str">
        <f t="shared" si="831"/>
        <v>21:0512</v>
      </c>
      <c r="D4985" s="1" t="str">
        <f t="shared" si="828"/>
        <v>21:0085</v>
      </c>
      <c r="E4985" t="s">
        <v>20454</v>
      </c>
      <c r="F4985" t="s">
        <v>20485</v>
      </c>
      <c r="H4985">
        <v>56.189575699999999</v>
      </c>
      <c r="I4985">
        <v>-100.5079411</v>
      </c>
      <c r="J4985" s="1" t="str">
        <f t="shared" si="829"/>
        <v>NGR lake sediment grab sample</v>
      </c>
      <c r="K4985" s="1" t="str">
        <f t="shared" si="830"/>
        <v>&lt;177 micron (NGR)</v>
      </c>
      <c r="L4985">
        <v>52</v>
      </c>
      <c r="M4985" t="s">
        <v>52</v>
      </c>
      <c r="N4985">
        <v>1028</v>
      </c>
      <c r="O4985" t="s">
        <v>211</v>
      </c>
      <c r="P4985" t="s">
        <v>130</v>
      </c>
      <c r="Q4985" t="s">
        <v>68</v>
      </c>
      <c r="R4985" t="s">
        <v>35</v>
      </c>
      <c r="S4985" t="s">
        <v>153</v>
      </c>
      <c r="T4985" t="s">
        <v>40</v>
      </c>
      <c r="U4985" t="s">
        <v>1448</v>
      </c>
      <c r="V4985" t="s">
        <v>167</v>
      </c>
      <c r="W4985" t="s">
        <v>649</v>
      </c>
      <c r="X4985" t="s">
        <v>179</v>
      </c>
      <c r="Y4985" t="s">
        <v>95</v>
      </c>
      <c r="Z4985" t="s">
        <v>134</v>
      </c>
      <c r="AA4985" t="s">
        <v>135</v>
      </c>
      <c r="AB4985" t="s">
        <v>16595</v>
      </c>
      <c r="AC4985" t="s">
        <v>461</v>
      </c>
      <c r="AD4985" t="s">
        <v>2423</v>
      </c>
    </row>
    <row r="4986" spans="1:30" x14ac:dyDescent="0.3">
      <c r="A4986" t="s">
        <v>20486</v>
      </c>
      <c r="B4986" t="s">
        <v>20487</v>
      </c>
      <c r="C4986" s="1" t="str">
        <f t="shared" si="831"/>
        <v>21:0512</v>
      </c>
      <c r="D4986" s="1" t="str">
        <f t="shared" si="828"/>
        <v>21:0085</v>
      </c>
      <c r="E4986" t="s">
        <v>20488</v>
      </c>
      <c r="F4986" t="s">
        <v>20489</v>
      </c>
      <c r="H4986">
        <v>56.201777300000003</v>
      </c>
      <c r="I4986">
        <v>-100.43621880000001</v>
      </c>
      <c r="J4986" s="1" t="str">
        <f t="shared" si="829"/>
        <v>NGR lake sediment grab sample</v>
      </c>
      <c r="K4986" s="1" t="str">
        <f t="shared" si="830"/>
        <v>&lt;177 micron (NGR)</v>
      </c>
      <c r="L4986">
        <v>52</v>
      </c>
      <c r="M4986" t="s">
        <v>150</v>
      </c>
      <c r="N4986">
        <v>1029</v>
      </c>
      <c r="O4986" t="s">
        <v>53</v>
      </c>
      <c r="P4986" t="s">
        <v>92</v>
      </c>
      <c r="Q4986" t="s">
        <v>68</v>
      </c>
      <c r="R4986" t="s">
        <v>176</v>
      </c>
      <c r="S4986" t="s">
        <v>38</v>
      </c>
      <c r="T4986" t="s">
        <v>40</v>
      </c>
      <c r="U4986" t="s">
        <v>137</v>
      </c>
      <c r="V4986" t="s">
        <v>1642</v>
      </c>
      <c r="W4986" t="s">
        <v>40</v>
      </c>
      <c r="X4986" t="s">
        <v>70</v>
      </c>
      <c r="Y4986" t="s">
        <v>95</v>
      </c>
      <c r="Z4986" t="s">
        <v>164</v>
      </c>
      <c r="AA4986" t="s">
        <v>134</v>
      </c>
      <c r="AB4986" t="s">
        <v>85</v>
      </c>
      <c r="AC4986" t="s">
        <v>461</v>
      </c>
      <c r="AD4986" t="s">
        <v>2423</v>
      </c>
    </row>
    <row r="4987" spans="1:30" hidden="1" x14ac:dyDescent="0.3">
      <c r="A4987" t="s">
        <v>20490</v>
      </c>
      <c r="B4987" t="s">
        <v>20491</v>
      </c>
      <c r="C4987" s="1" t="str">
        <f t="shared" si="831"/>
        <v>21:0512</v>
      </c>
      <c r="D4987" s="1" t="str">
        <f>HYPERLINK("http://geochem.nrcan.gc.ca/cdogs/content/svy/svy_e.htm", "")</f>
        <v/>
      </c>
      <c r="G4987" s="1" t="str">
        <f>HYPERLINK("http://geochem.nrcan.gc.ca/cdogs/content/cr_/cr_00055_e.htm", "55")</f>
        <v>55</v>
      </c>
      <c r="J4987" t="s">
        <v>161</v>
      </c>
      <c r="K4987" t="s">
        <v>162</v>
      </c>
      <c r="L4987">
        <v>52</v>
      </c>
      <c r="M4987" t="s">
        <v>163</v>
      </c>
      <c r="N4987">
        <v>1030</v>
      </c>
      <c r="O4987" t="s">
        <v>103</v>
      </c>
      <c r="P4987" t="s">
        <v>176</v>
      </c>
      <c r="Q4987" t="s">
        <v>136</v>
      </c>
      <c r="R4987" t="s">
        <v>193</v>
      </c>
      <c r="S4987" t="s">
        <v>136</v>
      </c>
      <c r="T4987" t="s">
        <v>40</v>
      </c>
      <c r="U4987" t="s">
        <v>1464</v>
      </c>
      <c r="V4987" t="s">
        <v>167</v>
      </c>
      <c r="W4987" t="s">
        <v>194</v>
      </c>
      <c r="X4987" t="s">
        <v>39</v>
      </c>
      <c r="Y4987" t="s">
        <v>55</v>
      </c>
      <c r="Z4987" t="s">
        <v>134</v>
      </c>
      <c r="AA4987" t="s">
        <v>258</v>
      </c>
      <c r="AB4987" t="s">
        <v>53</v>
      </c>
      <c r="AC4987" t="s">
        <v>3674</v>
      </c>
      <c r="AD4987" t="s">
        <v>354</v>
      </c>
    </row>
    <row r="4988" spans="1:30" x14ac:dyDescent="0.3">
      <c r="A4988" t="s">
        <v>20492</v>
      </c>
      <c r="B4988" t="s">
        <v>20493</v>
      </c>
      <c r="C4988" s="1" t="str">
        <f t="shared" si="831"/>
        <v>21:0512</v>
      </c>
      <c r="D4988" s="1" t="str">
        <f t="shared" ref="D4988:D5005" si="832">HYPERLINK("http://geochem.nrcan.gc.ca/cdogs/content/svy/svy210085_e.htm", "21:0085")</f>
        <v>21:0085</v>
      </c>
      <c r="E4988" t="s">
        <v>20494</v>
      </c>
      <c r="F4988" t="s">
        <v>20495</v>
      </c>
      <c r="H4988">
        <v>56.183080599999997</v>
      </c>
      <c r="I4988">
        <v>-100.5499808</v>
      </c>
      <c r="J4988" s="1" t="str">
        <f t="shared" ref="J4988:J5005" si="833">HYPERLINK("http://geochem.nrcan.gc.ca/cdogs/content/kwd/kwd020027_e.htm", "NGR lake sediment grab sample")</f>
        <v>NGR lake sediment grab sample</v>
      </c>
      <c r="K4988" s="1" t="str">
        <f t="shared" ref="K4988:K5005" si="834">HYPERLINK("http://geochem.nrcan.gc.ca/cdogs/content/kwd/kwd080006_e.htm", "&lt;177 micron (NGR)")</f>
        <v>&lt;177 micron (NGR)</v>
      </c>
      <c r="L4988">
        <v>52</v>
      </c>
      <c r="M4988" t="s">
        <v>175</v>
      </c>
      <c r="N4988">
        <v>1031</v>
      </c>
      <c r="O4988" t="s">
        <v>263</v>
      </c>
      <c r="P4988" t="s">
        <v>38</v>
      </c>
      <c r="Q4988" t="s">
        <v>37</v>
      </c>
      <c r="R4988" t="s">
        <v>185</v>
      </c>
      <c r="S4988" t="s">
        <v>55</v>
      </c>
      <c r="T4988" t="s">
        <v>40</v>
      </c>
      <c r="U4988" t="s">
        <v>941</v>
      </c>
      <c r="V4988" t="s">
        <v>264</v>
      </c>
      <c r="W4988" t="s">
        <v>194</v>
      </c>
      <c r="X4988" t="s">
        <v>179</v>
      </c>
      <c r="Y4988" t="s">
        <v>95</v>
      </c>
      <c r="Z4988" t="s">
        <v>153</v>
      </c>
      <c r="AA4988" t="s">
        <v>58</v>
      </c>
      <c r="AB4988" t="s">
        <v>16595</v>
      </c>
      <c r="AC4988" t="s">
        <v>740</v>
      </c>
      <c r="AD4988" t="s">
        <v>61</v>
      </c>
    </row>
    <row r="4989" spans="1:30" x14ac:dyDescent="0.3">
      <c r="A4989" t="s">
        <v>20496</v>
      </c>
      <c r="B4989" t="s">
        <v>20497</v>
      </c>
      <c r="C4989" s="1" t="str">
        <f t="shared" si="831"/>
        <v>21:0512</v>
      </c>
      <c r="D4989" s="1" t="str">
        <f t="shared" si="832"/>
        <v>21:0085</v>
      </c>
      <c r="E4989" t="s">
        <v>20498</v>
      </c>
      <c r="F4989" t="s">
        <v>20499</v>
      </c>
      <c r="H4989">
        <v>56.148344600000001</v>
      </c>
      <c r="I4989">
        <v>-100.54824549999999</v>
      </c>
      <c r="J4989" s="1" t="str">
        <f t="shared" si="833"/>
        <v>NGR lake sediment grab sample</v>
      </c>
      <c r="K4989" s="1" t="str">
        <f t="shared" si="834"/>
        <v>&lt;177 micron (NGR)</v>
      </c>
      <c r="L4989">
        <v>52</v>
      </c>
      <c r="M4989" t="s">
        <v>184</v>
      </c>
      <c r="N4989">
        <v>1032</v>
      </c>
      <c r="O4989" t="s">
        <v>314</v>
      </c>
      <c r="P4989" t="s">
        <v>256</v>
      </c>
      <c r="Q4989" t="s">
        <v>119</v>
      </c>
      <c r="R4989" t="s">
        <v>66</v>
      </c>
      <c r="S4989" t="s">
        <v>130</v>
      </c>
      <c r="T4989" t="s">
        <v>194</v>
      </c>
      <c r="U4989" t="s">
        <v>1412</v>
      </c>
      <c r="V4989" t="s">
        <v>1198</v>
      </c>
      <c r="W4989" t="s">
        <v>40</v>
      </c>
      <c r="X4989" t="s">
        <v>70</v>
      </c>
      <c r="Y4989" t="s">
        <v>95</v>
      </c>
      <c r="Z4989" t="s">
        <v>214</v>
      </c>
      <c r="AA4989" t="s">
        <v>135</v>
      </c>
      <c r="AB4989" t="s">
        <v>1736</v>
      </c>
      <c r="AC4989" t="s">
        <v>136</v>
      </c>
      <c r="AD4989" t="s">
        <v>14433</v>
      </c>
    </row>
    <row r="4990" spans="1:30" x14ac:dyDescent="0.3">
      <c r="A4990" t="s">
        <v>20500</v>
      </c>
      <c r="B4990" t="s">
        <v>20501</v>
      </c>
      <c r="C4990" s="1" t="str">
        <f t="shared" si="831"/>
        <v>21:0512</v>
      </c>
      <c r="D4990" s="1" t="str">
        <f t="shared" si="832"/>
        <v>21:0085</v>
      </c>
      <c r="E4990" t="s">
        <v>20502</v>
      </c>
      <c r="F4990" t="s">
        <v>20503</v>
      </c>
      <c r="H4990">
        <v>56.0852754</v>
      </c>
      <c r="I4990">
        <v>-100.5847543</v>
      </c>
      <c r="J4990" s="1" t="str">
        <f t="shared" si="833"/>
        <v>NGR lake sediment grab sample</v>
      </c>
      <c r="K4990" s="1" t="str">
        <f t="shared" si="834"/>
        <v>&lt;177 micron (NGR)</v>
      </c>
      <c r="L4990">
        <v>52</v>
      </c>
      <c r="M4990" t="s">
        <v>191</v>
      </c>
      <c r="N4990">
        <v>1033</v>
      </c>
      <c r="O4990" t="s">
        <v>364</v>
      </c>
      <c r="P4990" t="s">
        <v>176</v>
      </c>
      <c r="Q4990" t="s">
        <v>68</v>
      </c>
      <c r="R4990" t="s">
        <v>169</v>
      </c>
      <c r="S4990" t="s">
        <v>131</v>
      </c>
      <c r="T4990" t="s">
        <v>40</v>
      </c>
      <c r="U4990" t="s">
        <v>5337</v>
      </c>
      <c r="V4990" t="s">
        <v>974</v>
      </c>
      <c r="W4990" t="s">
        <v>40</v>
      </c>
      <c r="X4990" t="s">
        <v>179</v>
      </c>
      <c r="Y4990" t="s">
        <v>95</v>
      </c>
      <c r="Z4990" t="s">
        <v>67</v>
      </c>
      <c r="AA4990" t="s">
        <v>214</v>
      </c>
      <c r="AB4990" t="s">
        <v>8073</v>
      </c>
      <c r="AC4990" t="s">
        <v>352</v>
      </c>
      <c r="AD4990" t="s">
        <v>2166</v>
      </c>
    </row>
    <row r="4991" spans="1:30" x14ac:dyDescent="0.3">
      <c r="A4991" t="s">
        <v>20504</v>
      </c>
      <c r="B4991" t="s">
        <v>20505</v>
      </c>
      <c r="C4991" s="1" t="str">
        <f t="shared" si="831"/>
        <v>21:0512</v>
      </c>
      <c r="D4991" s="1" t="str">
        <f t="shared" si="832"/>
        <v>21:0085</v>
      </c>
      <c r="E4991" t="s">
        <v>20506</v>
      </c>
      <c r="F4991" t="s">
        <v>20507</v>
      </c>
      <c r="H4991">
        <v>56.0662995</v>
      </c>
      <c r="I4991">
        <v>-100.5796072</v>
      </c>
      <c r="J4991" s="1" t="str">
        <f t="shared" si="833"/>
        <v>NGR lake sediment grab sample</v>
      </c>
      <c r="K4991" s="1" t="str">
        <f t="shared" si="834"/>
        <v>&lt;177 micron (NGR)</v>
      </c>
      <c r="L4991">
        <v>52</v>
      </c>
      <c r="M4991" t="s">
        <v>201</v>
      </c>
      <c r="N4991">
        <v>1034</v>
      </c>
      <c r="O4991" t="s">
        <v>510</v>
      </c>
      <c r="P4991" t="s">
        <v>79</v>
      </c>
      <c r="Q4991" t="s">
        <v>37</v>
      </c>
      <c r="R4991" t="s">
        <v>193</v>
      </c>
      <c r="S4991" t="s">
        <v>55</v>
      </c>
      <c r="T4991" t="s">
        <v>40</v>
      </c>
      <c r="U4991" t="s">
        <v>434</v>
      </c>
      <c r="V4991" t="s">
        <v>313</v>
      </c>
      <c r="W4991" t="s">
        <v>40</v>
      </c>
      <c r="X4991" t="s">
        <v>43</v>
      </c>
      <c r="Y4991" t="s">
        <v>95</v>
      </c>
      <c r="Z4991" t="s">
        <v>185</v>
      </c>
      <c r="AA4991" t="s">
        <v>214</v>
      </c>
      <c r="AB4991" t="s">
        <v>1702</v>
      </c>
      <c r="AC4991" t="s">
        <v>167</v>
      </c>
      <c r="AD4991" t="s">
        <v>324</v>
      </c>
    </row>
    <row r="4992" spans="1:30" x14ac:dyDescent="0.3">
      <c r="A4992" t="s">
        <v>20508</v>
      </c>
      <c r="B4992" t="s">
        <v>20509</v>
      </c>
      <c r="C4992" s="1" t="str">
        <f t="shared" si="831"/>
        <v>21:0512</v>
      </c>
      <c r="D4992" s="1" t="str">
        <f t="shared" si="832"/>
        <v>21:0085</v>
      </c>
      <c r="E4992" t="s">
        <v>20510</v>
      </c>
      <c r="F4992" t="s">
        <v>20511</v>
      </c>
      <c r="H4992">
        <v>56.043434099999999</v>
      </c>
      <c r="I4992">
        <v>-100.6493273</v>
      </c>
      <c r="J4992" s="1" t="str">
        <f t="shared" si="833"/>
        <v>NGR lake sediment grab sample</v>
      </c>
      <c r="K4992" s="1" t="str">
        <f t="shared" si="834"/>
        <v>&lt;177 micron (NGR)</v>
      </c>
      <c r="L4992">
        <v>52</v>
      </c>
      <c r="M4992" t="s">
        <v>210</v>
      </c>
      <c r="N4992">
        <v>1035</v>
      </c>
      <c r="O4992" t="s">
        <v>789</v>
      </c>
      <c r="P4992" t="s">
        <v>176</v>
      </c>
      <c r="Q4992" t="s">
        <v>131</v>
      </c>
      <c r="R4992" t="s">
        <v>377</v>
      </c>
      <c r="S4992" t="s">
        <v>153</v>
      </c>
      <c r="T4992" t="s">
        <v>40</v>
      </c>
      <c r="U4992" t="s">
        <v>478</v>
      </c>
      <c r="V4992" t="s">
        <v>620</v>
      </c>
      <c r="W4992" t="s">
        <v>40</v>
      </c>
      <c r="X4992" t="s">
        <v>70</v>
      </c>
      <c r="Y4992" t="s">
        <v>95</v>
      </c>
      <c r="Z4992" t="s">
        <v>204</v>
      </c>
      <c r="AA4992" t="s">
        <v>135</v>
      </c>
      <c r="AB4992" t="s">
        <v>1779</v>
      </c>
      <c r="AC4992" t="s">
        <v>165</v>
      </c>
      <c r="AD4992" t="s">
        <v>487</v>
      </c>
    </row>
    <row r="4993" spans="1:30" x14ac:dyDescent="0.3">
      <c r="A4993" t="s">
        <v>20512</v>
      </c>
      <c r="B4993" t="s">
        <v>20513</v>
      </c>
      <c r="C4993" s="1" t="str">
        <f t="shared" si="831"/>
        <v>21:0512</v>
      </c>
      <c r="D4993" s="1" t="str">
        <f t="shared" si="832"/>
        <v>21:0085</v>
      </c>
      <c r="E4993" t="s">
        <v>20514</v>
      </c>
      <c r="F4993" t="s">
        <v>20515</v>
      </c>
      <c r="H4993">
        <v>56.048746100000002</v>
      </c>
      <c r="I4993">
        <v>-100.68187519999999</v>
      </c>
      <c r="J4993" s="1" t="str">
        <f t="shared" si="833"/>
        <v>NGR lake sediment grab sample</v>
      </c>
      <c r="K4993" s="1" t="str">
        <f t="shared" si="834"/>
        <v>&lt;177 micron (NGR)</v>
      </c>
      <c r="L4993">
        <v>52</v>
      </c>
      <c r="M4993" t="s">
        <v>221</v>
      </c>
      <c r="N4993">
        <v>1036</v>
      </c>
      <c r="O4993" t="s">
        <v>143</v>
      </c>
      <c r="P4993" t="s">
        <v>193</v>
      </c>
      <c r="Q4993" t="s">
        <v>68</v>
      </c>
      <c r="R4993" t="s">
        <v>36</v>
      </c>
      <c r="S4993" t="s">
        <v>68</v>
      </c>
      <c r="T4993" t="s">
        <v>40</v>
      </c>
      <c r="U4993" t="s">
        <v>241</v>
      </c>
      <c r="V4993" t="s">
        <v>1642</v>
      </c>
      <c r="W4993" t="s">
        <v>117</v>
      </c>
      <c r="X4993" t="s">
        <v>43</v>
      </c>
      <c r="Y4993" t="s">
        <v>39</v>
      </c>
      <c r="Z4993" t="s">
        <v>164</v>
      </c>
      <c r="AA4993" t="s">
        <v>204</v>
      </c>
      <c r="AB4993" t="s">
        <v>2845</v>
      </c>
      <c r="AC4993" t="s">
        <v>136</v>
      </c>
      <c r="AD4993" t="s">
        <v>878</v>
      </c>
    </row>
    <row r="4994" spans="1:30" x14ac:dyDescent="0.3">
      <c r="A4994" t="s">
        <v>20516</v>
      </c>
      <c r="B4994" t="s">
        <v>20517</v>
      </c>
      <c r="C4994" s="1" t="str">
        <f t="shared" si="831"/>
        <v>21:0512</v>
      </c>
      <c r="D4994" s="1" t="str">
        <f t="shared" si="832"/>
        <v>21:0085</v>
      </c>
      <c r="E4994" t="s">
        <v>20518</v>
      </c>
      <c r="F4994" t="s">
        <v>20519</v>
      </c>
      <c r="H4994">
        <v>56.003346800000003</v>
      </c>
      <c r="I4994">
        <v>-100.7196454</v>
      </c>
      <c r="J4994" s="1" t="str">
        <f t="shared" si="833"/>
        <v>NGR lake sediment grab sample</v>
      </c>
      <c r="K4994" s="1" t="str">
        <f t="shared" si="834"/>
        <v>&lt;177 micron (NGR)</v>
      </c>
      <c r="L4994">
        <v>52</v>
      </c>
      <c r="M4994" t="s">
        <v>230</v>
      </c>
      <c r="N4994">
        <v>1037</v>
      </c>
      <c r="O4994" t="s">
        <v>753</v>
      </c>
      <c r="P4994" t="s">
        <v>164</v>
      </c>
      <c r="Q4994" t="s">
        <v>202</v>
      </c>
      <c r="R4994" t="s">
        <v>35</v>
      </c>
      <c r="S4994" t="s">
        <v>79</v>
      </c>
      <c r="T4994" t="s">
        <v>40</v>
      </c>
      <c r="U4994" t="s">
        <v>605</v>
      </c>
      <c r="V4994" t="s">
        <v>598</v>
      </c>
      <c r="W4994" t="s">
        <v>40</v>
      </c>
      <c r="X4994" t="s">
        <v>39</v>
      </c>
      <c r="Y4994" t="s">
        <v>95</v>
      </c>
      <c r="Z4994" t="s">
        <v>214</v>
      </c>
      <c r="AA4994" t="s">
        <v>204</v>
      </c>
      <c r="AB4994" t="s">
        <v>2125</v>
      </c>
      <c r="AC4994" t="s">
        <v>1807</v>
      </c>
      <c r="AD4994" t="s">
        <v>4132</v>
      </c>
    </row>
    <row r="4995" spans="1:30" x14ac:dyDescent="0.3">
      <c r="A4995" t="s">
        <v>20520</v>
      </c>
      <c r="B4995" t="s">
        <v>20521</v>
      </c>
      <c r="C4995" s="1" t="str">
        <f t="shared" si="831"/>
        <v>21:0512</v>
      </c>
      <c r="D4995" s="1" t="str">
        <f t="shared" si="832"/>
        <v>21:0085</v>
      </c>
      <c r="E4995" t="s">
        <v>20522</v>
      </c>
      <c r="F4995" t="s">
        <v>20523</v>
      </c>
      <c r="H4995">
        <v>56.056667400000002</v>
      </c>
      <c r="I4995">
        <v>-100.7771169</v>
      </c>
      <c r="J4995" s="1" t="str">
        <f t="shared" si="833"/>
        <v>NGR lake sediment grab sample</v>
      </c>
      <c r="K4995" s="1" t="str">
        <f t="shared" si="834"/>
        <v>&lt;177 micron (NGR)</v>
      </c>
      <c r="L4995">
        <v>52</v>
      </c>
      <c r="M4995" t="s">
        <v>238</v>
      </c>
      <c r="N4995">
        <v>1038</v>
      </c>
      <c r="O4995" t="s">
        <v>1520</v>
      </c>
      <c r="P4995" t="s">
        <v>119</v>
      </c>
      <c r="Q4995" t="s">
        <v>38</v>
      </c>
      <c r="R4995" t="s">
        <v>256</v>
      </c>
      <c r="S4995" t="s">
        <v>131</v>
      </c>
      <c r="T4995" t="s">
        <v>40</v>
      </c>
      <c r="U4995" t="s">
        <v>1477</v>
      </c>
      <c r="V4995" t="s">
        <v>39</v>
      </c>
      <c r="W4995" t="s">
        <v>40</v>
      </c>
      <c r="X4995" t="s">
        <v>70</v>
      </c>
      <c r="Y4995" t="s">
        <v>95</v>
      </c>
      <c r="Z4995" t="s">
        <v>164</v>
      </c>
      <c r="AA4995" t="s">
        <v>204</v>
      </c>
      <c r="AB4995" t="s">
        <v>4781</v>
      </c>
      <c r="AC4995" t="s">
        <v>1503</v>
      </c>
      <c r="AD4995" t="s">
        <v>1885</v>
      </c>
    </row>
    <row r="4996" spans="1:30" x14ac:dyDescent="0.3">
      <c r="A4996" t="s">
        <v>20524</v>
      </c>
      <c r="B4996" t="s">
        <v>20525</v>
      </c>
      <c r="C4996" s="1" t="str">
        <f t="shared" si="831"/>
        <v>21:0512</v>
      </c>
      <c r="D4996" s="1" t="str">
        <f t="shared" si="832"/>
        <v>21:0085</v>
      </c>
      <c r="E4996" t="s">
        <v>20526</v>
      </c>
      <c r="F4996" t="s">
        <v>20527</v>
      </c>
      <c r="H4996">
        <v>56.061377399999998</v>
      </c>
      <c r="I4996">
        <v>-100.7430255</v>
      </c>
      <c r="J4996" s="1" t="str">
        <f t="shared" si="833"/>
        <v>NGR lake sediment grab sample</v>
      </c>
      <c r="K4996" s="1" t="str">
        <f t="shared" si="834"/>
        <v>&lt;177 micron (NGR)</v>
      </c>
      <c r="L4996">
        <v>52</v>
      </c>
      <c r="M4996" t="s">
        <v>246</v>
      </c>
      <c r="N4996">
        <v>1039</v>
      </c>
      <c r="O4996" t="s">
        <v>58</v>
      </c>
      <c r="P4996" t="s">
        <v>202</v>
      </c>
      <c r="Q4996" t="s">
        <v>136</v>
      </c>
      <c r="R4996" t="s">
        <v>193</v>
      </c>
      <c r="S4996" t="s">
        <v>55</v>
      </c>
      <c r="T4996" t="s">
        <v>40</v>
      </c>
      <c r="U4996" t="s">
        <v>1584</v>
      </c>
      <c r="V4996" t="s">
        <v>179</v>
      </c>
      <c r="W4996" t="s">
        <v>117</v>
      </c>
      <c r="X4996" t="s">
        <v>43</v>
      </c>
      <c r="Y4996" t="s">
        <v>39</v>
      </c>
      <c r="Z4996" t="s">
        <v>67</v>
      </c>
      <c r="AA4996" t="s">
        <v>204</v>
      </c>
      <c r="AB4996" t="s">
        <v>58</v>
      </c>
      <c r="AC4996" t="s">
        <v>97</v>
      </c>
      <c r="AD4996" t="s">
        <v>438</v>
      </c>
    </row>
    <row r="4997" spans="1:30" x14ac:dyDescent="0.3">
      <c r="A4997" t="s">
        <v>20528</v>
      </c>
      <c r="B4997" t="s">
        <v>20529</v>
      </c>
      <c r="C4997" s="1" t="str">
        <f t="shared" si="831"/>
        <v>21:0512</v>
      </c>
      <c r="D4997" s="1" t="str">
        <f t="shared" si="832"/>
        <v>21:0085</v>
      </c>
      <c r="E4997" t="s">
        <v>20530</v>
      </c>
      <c r="F4997" t="s">
        <v>20531</v>
      </c>
      <c r="H4997">
        <v>56.197653099999997</v>
      </c>
      <c r="I4997">
        <v>-100.72719360000001</v>
      </c>
      <c r="J4997" s="1" t="str">
        <f t="shared" si="833"/>
        <v>NGR lake sediment grab sample</v>
      </c>
      <c r="K4997" s="1" t="str">
        <f t="shared" si="834"/>
        <v>&lt;177 micron (NGR)</v>
      </c>
      <c r="L4997">
        <v>53</v>
      </c>
      <c r="M4997" t="s">
        <v>34</v>
      </c>
      <c r="N4997">
        <v>1040</v>
      </c>
      <c r="O4997" t="s">
        <v>335</v>
      </c>
      <c r="P4997" t="s">
        <v>169</v>
      </c>
      <c r="Q4997" t="s">
        <v>79</v>
      </c>
      <c r="R4997" t="s">
        <v>164</v>
      </c>
      <c r="S4997" t="s">
        <v>202</v>
      </c>
      <c r="T4997" t="s">
        <v>40</v>
      </c>
      <c r="U4997" t="s">
        <v>20532</v>
      </c>
      <c r="V4997" t="s">
        <v>714</v>
      </c>
      <c r="W4997" t="s">
        <v>40</v>
      </c>
      <c r="X4997" t="s">
        <v>179</v>
      </c>
      <c r="Y4997" t="s">
        <v>95</v>
      </c>
      <c r="Z4997" t="s">
        <v>263</v>
      </c>
      <c r="AA4997" t="s">
        <v>135</v>
      </c>
      <c r="AB4997" t="s">
        <v>830</v>
      </c>
      <c r="AC4997" t="s">
        <v>4178</v>
      </c>
      <c r="AD4997" t="s">
        <v>1313</v>
      </c>
    </row>
    <row r="4998" spans="1:30" x14ac:dyDescent="0.3">
      <c r="A4998" t="s">
        <v>20533</v>
      </c>
      <c r="B4998" t="s">
        <v>20534</v>
      </c>
      <c r="C4998" s="1" t="str">
        <f t="shared" si="831"/>
        <v>21:0512</v>
      </c>
      <c r="D4998" s="1" t="str">
        <f t="shared" si="832"/>
        <v>21:0085</v>
      </c>
      <c r="E4998" t="s">
        <v>20535</v>
      </c>
      <c r="F4998" t="s">
        <v>20536</v>
      </c>
      <c r="H4998">
        <v>56.106851499999998</v>
      </c>
      <c r="I4998">
        <v>-100.79116569999999</v>
      </c>
      <c r="J4998" s="1" t="str">
        <f t="shared" si="833"/>
        <v>NGR lake sediment grab sample</v>
      </c>
      <c r="K4998" s="1" t="str">
        <f t="shared" si="834"/>
        <v>&lt;177 micron (NGR)</v>
      </c>
      <c r="L4998">
        <v>53</v>
      </c>
      <c r="M4998" t="s">
        <v>76</v>
      </c>
      <c r="N4998">
        <v>1041</v>
      </c>
      <c r="O4998" t="s">
        <v>613</v>
      </c>
      <c r="P4998" t="s">
        <v>169</v>
      </c>
      <c r="Q4998" t="s">
        <v>153</v>
      </c>
      <c r="R4998" t="s">
        <v>35</v>
      </c>
      <c r="S4998" t="s">
        <v>79</v>
      </c>
      <c r="T4998" t="s">
        <v>40</v>
      </c>
      <c r="U4998" t="s">
        <v>9474</v>
      </c>
      <c r="V4998" t="s">
        <v>55</v>
      </c>
      <c r="W4998" t="s">
        <v>40</v>
      </c>
      <c r="X4998" t="s">
        <v>70</v>
      </c>
      <c r="Y4998" t="s">
        <v>95</v>
      </c>
      <c r="Z4998" t="s">
        <v>135</v>
      </c>
      <c r="AA4998" t="s">
        <v>135</v>
      </c>
      <c r="AB4998" t="s">
        <v>330</v>
      </c>
      <c r="AC4998" t="s">
        <v>301</v>
      </c>
      <c r="AD4998" t="s">
        <v>11617</v>
      </c>
    </row>
    <row r="4999" spans="1:30" x14ac:dyDescent="0.3">
      <c r="A4999" t="s">
        <v>20537</v>
      </c>
      <c r="B4999" t="s">
        <v>20538</v>
      </c>
      <c r="C4999" s="1" t="str">
        <f t="shared" si="831"/>
        <v>21:0512</v>
      </c>
      <c r="D4999" s="1" t="str">
        <f t="shared" si="832"/>
        <v>21:0085</v>
      </c>
      <c r="E4999" t="s">
        <v>20539</v>
      </c>
      <c r="F4999" t="s">
        <v>20540</v>
      </c>
      <c r="H4999">
        <v>56.127211099999997</v>
      </c>
      <c r="I4999">
        <v>-100.71869599999999</v>
      </c>
      <c r="J4999" s="1" t="str">
        <f t="shared" si="833"/>
        <v>NGR lake sediment grab sample</v>
      </c>
      <c r="K4999" s="1" t="str">
        <f t="shared" si="834"/>
        <v>&lt;177 micron (NGR)</v>
      </c>
      <c r="L4999">
        <v>53</v>
      </c>
      <c r="M4999" t="s">
        <v>91</v>
      </c>
      <c r="N4999">
        <v>1042</v>
      </c>
      <c r="O4999" t="s">
        <v>214</v>
      </c>
      <c r="P4999" t="s">
        <v>165</v>
      </c>
      <c r="Q4999" t="s">
        <v>131</v>
      </c>
      <c r="R4999" t="s">
        <v>164</v>
      </c>
      <c r="S4999" t="s">
        <v>38</v>
      </c>
      <c r="T4999" t="s">
        <v>40</v>
      </c>
      <c r="U4999" t="s">
        <v>3742</v>
      </c>
      <c r="V4999" t="s">
        <v>444</v>
      </c>
      <c r="W4999" t="s">
        <v>40</v>
      </c>
      <c r="X4999" t="s">
        <v>70</v>
      </c>
      <c r="Y4999" t="s">
        <v>39</v>
      </c>
      <c r="Z4999" t="s">
        <v>204</v>
      </c>
      <c r="AA4999" t="s">
        <v>135</v>
      </c>
      <c r="AB4999" t="s">
        <v>1842</v>
      </c>
      <c r="AC4999" t="s">
        <v>2195</v>
      </c>
      <c r="AD4999" t="s">
        <v>880</v>
      </c>
    </row>
    <row r="5000" spans="1:30" x14ac:dyDescent="0.3">
      <c r="A5000" t="s">
        <v>20541</v>
      </c>
      <c r="B5000" t="s">
        <v>20542</v>
      </c>
      <c r="C5000" s="1" t="str">
        <f t="shared" si="831"/>
        <v>21:0512</v>
      </c>
      <c r="D5000" s="1" t="str">
        <f t="shared" si="832"/>
        <v>21:0085</v>
      </c>
      <c r="E5000" t="s">
        <v>20543</v>
      </c>
      <c r="F5000" t="s">
        <v>20544</v>
      </c>
      <c r="H5000">
        <v>56.161725599999997</v>
      </c>
      <c r="I5000">
        <v>-100.79154250000001</v>
      </c>
      <c r="J5000" s="1" t="str">
        <f t="shared" si="833"/>
        <v>NGR lake sediment grab sample</v>
      </c>
      <c r="K5000" s="1" t="str">
        <f t="shared" si="834"/>
        <v>&lt;177 micron (NGR)</v>
      </c>
      <c r="L5000">
        <v>53</v>
      </c>
      <c r="M5000" t="s">
        <v>102</v>
      </c>
      <c r="N5000">
        <v>1043</v>
      </c>
      <c r="O5000" t="s">
        <v>135</v>
      </c>
      <c r="P5000" t="s">
        <v>119</v>
      </c>
      <c r="Q5000" t="s">
        <v>136</v>
      </c>
      <c r="R5000" t="s">
        <v>36</v>
      </c>
      <c r="S5000" t="s">
        <v>37</v>
      </c>
      <c r="T5000" t="s">
        <v>40</v>
      </c>
      <c r="U5000" t="s">
        <v>6807</v>
      </c>
      <c r="V5000" t="s">
        <v>106</v>
      </c>
      <c r="W5000" t="s">
        <v>40</v>
      </c>
      <c r="X5000" t="s">
        <v>179</v>
      </c>
      <c r="Y5000" t="s">
        <v>39</v>
      </c>
      <c r="Z5000" t="s">
        <v>67</v>
      </c>
      <c r="AA5000" t="s">
        <v>204</v>
      </c>
      <c r="AB5000" t="s">
        <v>10044</v>
      </c>
      <c r="AC5000" t="s">
        <v>1802</v>
      </c>
      <c r="AD5000" t="s">
        <v>1412</v>
      </c>
    </row>
    <row r="5001" spans="1:30" x14ac:dyDescent="0.3">
      <c r="A5001" t="s">
        <v>20545</v>
      </c>
      <c r="B5001" t="s">
        <v>20546</v>
      </c>
      <c r="C5001" s="1" t="str">
        <f t="shared" si="831"/>
        <v>21:0512</v>
      </c>
      <c r="D5001" s="1" t="str">
        <f t="shared" si="832"/>
        <v>21:0085</v>
      </c>
      <c r="E5001" t="s">
        <v>20547</v>
      </c>
      <c r="F5001" t="s">
        <v>20548</v>
      </c>
      <c r="H5001">
        <v>56.170867100000002</v>
      </c>
      <c r="I5001">
        <v>-100.81783679999999</v>
      </c>
      <c r="J5001" s="1" t="str">
        <f t="shared" si="833"/>
        <v>NGR lake sediment grab sample</v>
      </c>
      <c r="K5001" s="1" t="str">
        <f t="shared" si="834"/>
        <v>&lt;177 micron (NGR)</v>
      </c>
      <c r="L5001">
        <v>53</v>
      </c>
      <c r="M5001" t="s">
        <v>113</v>
      </c>
      <c r="N5001">
        <v>1044</v>
      </c>
      <c r="O5001" t="s">
        <v>423</v>
      </c>
      <c r="P5001" t="s">
        <v>256</v>
      </c>
      <c r="Q5001" t="s">
        <v>92</v>
      </c>
      <c r="R5001" t="s">
        <v>134</v>
      </c>
      <c r="S5001" t="s">
        <v>38</v>
      </c>
      <c r="T5001" t="s">
        <v>40</v>
      </c>
      <c r="U5001" t="s">
        <v>12965</v>
      </c>
      <c r="V5001" t="s">
        <v>620</v>
      </c>
      <c r="W5001" t="s">
        <v>40</v>
      </c>
      <c r="X5001" t="s">
        <v>70</v>
      </c>
      <c r="Y5001" t="s">
        <v>55</v>
      </c>
      <c r="Z5001" t="s">
        <v>135</v>
      </c>
      <c r="AA5001" t="s">
        <v>135</v>
      </c>
      <c r="AB5001" t="s">
        <v>204</v>
      </c>
      <c r="AC5001" t="s">
        <v>54</v>
      </c>
      <c r="AD5001" t="s">
        <v>308</v>
      </c>
    </row>
    <row r="5002" spans="1:30" x14ac:dyDescent="0.3">
      <c r="A5002" t="s">
        <v>20549</v>
      </c>
      <c r="B5002" t="s">
        <v>20550</v>
      </c>
      <c r="C5002" s="1" t="str">
        <f t="shared" si="831"/>
        <v>21:0512</v>
      </c>
      <c r="D5002" s="1" t="str">
        <f t="shared" si="832"/>
        <v>21:0085</v>
      </c>
      <c r="E5002" t="s">
        <v>20530</v>
      </c>
      <c r="F5002" t="s">
        <v>20551</v>
      </c>
      <c r="H5002">
        <v>56.197653099999997</v>
      </c>
      <c r="I5002">
        <v>-100.72719360000001</v>
      </c>
      <c r="J5002" s="1" t="str">
        <f t="shared" si="833"/>
        <v>NGR lake sediment grab sample</v>
      </c>
      <c r="K5002" s="1" t="str">
        <f t="shared" si="834"/>
        <v>&lt;177 micron (NGR)</v>
      </c>
      <c r="L5002">
        <v>53</v>
      </c>
      <c r="M5002" t="s">
        <v>52</v>
      </c>
      <c r="N5002">
        <v>1045</v>
      </c>
      <c r="O5002" t="s">
        <v>383</v>
      </c>
      <c r="P5002" t="s">
        <v>36</v>
      </c>
      <c r="Q5002" t="s">
        <v>92</v>
      </c>
      <c r="R5002" t="s">
        <v>232</v>
      </c>
      <c r="S5002" t="s">
        <v>79</v>
      </c>
      <c r="T5002" t="s">
        <v>40</v>
      </c>
      <c r="U5002" t="s">
        <v>1612</v>
      </c>
      <c r="V5002" t="s">
        <v>714</v>
      </c>
      <c r="W5002" t="s">
        <v>40</v>
      </c>
      <c r="X5002" t="s">
        <v>70</v>
      </c>
      <c r="Y5002" t="s">
        <v>39</v>
      </c>
      <c r="Z5002" t="s">
        <v>204</v>
      </c>
      <c r="AA5002" t="s">
        <v>134</v>
      </c>
      <c r="AB5002" t="s">
        <v>968</v>
      </c>
      <c r="AC5002" t="s">
        <v>1181</v>
      </c>
      <c r="AD5002" t="s">
        <v>2717</v>
      </c>
    </row>
    <row r="5003" spans="1:30" x14ac:dyDescent="0.3">
      <c r="A5003" t="s">
        <v>20552</v>
      </c>
      <c r="B5003" t="s">
        <v>20553</v>
      </c>
      <c r="C5003" s="1" t="str">
        <f t="shared" si="831"/>
        <v>21:0512</v>
      </c>
      <c r="D5003" s="1" t="str">
        <f t="shared" si="832"/>
        <v>21:0085</v>
      </c>
      <c r="E5003" t="s">
        <v>20530</v>
      </c>
      <c r="F5003" t="s">
        <v>20554</v>
      </c>
      <c r="H5003">
        <v>56.197653099999997</v>
      </c>
      <c r="I5003">
        <v>-100.72719360000001</v>
      </c>
      <c r="J5003" s="1" t="str">
        <f t="shared" si="833"/>
        <v>NGR lake sediment grab sample</v>
      </c>
      <c r="K5003" s="1" t="str">
        <f t="shared" si="834"/>
        <v>&lt;177 micron (NGR)</v>
      </c>
      <c r="L5003">
        <v>53</v>
      </c>
      <c r="M5003" t="s">
        <v>65</v>
      </c>
      <c r="N5003">
        <v>1046</v>
      </c>
      <c r="O5003" t="s">
        <v>1019</v>
      </c>
      <c r="P5003" t="s">
        <v>67</v>
      </c>
      <c r="Q5003" t="s">
        <v>92</v>
      </c>
      <c r="R5003" t="s">
        <v>276</v>
      </c>
      <c r="S5003" t="s">
        <v>202</v>
      </c>
      <c r="T5003" t="s">
        <v>40</v>
      </c>
      <c r="U5003" t="s">
        <v>20555</v>
      </c>
      <c r="V5003" t="s">
        <v>620</v>
      </c>
      <c r="W5003" t="s">
        <v>40</v>
      </c>
      <c r="X5003" t="s">
        <v>70</v>
      </c>
      <c r="Y5003" t="s">
        <v>95</v>
      </c>
      <c r="Z5003" t="s">
        <v>263</v>
      </c>
      <c r="AA5003" t="s">
        <v>135</v>
      </c>
      <c r="AB5003" t="s">
        <v>968</v>
      </c>
      <c r="AC5003" t="s">
        <v>1411</v>
      </c>
      <c r="AD5003" t="s">
        <v>4370</v>
      </c>
    </row>
    <row r="5004" spans="1:30" x14ac:dyDescent="0.3">
      <c r="A5004" t="s">
        <v>20556</v>
      </c>
      <c r="B5004" t="s">
        <v>20557</v>
      </c>
      <c r="C5004" s="1" t="str">
        <f t="shared" si="831"/>
        <v>21:0512</v>
      </c>
      <c r="D5004" s="1" t="str">
        <f t="shared" si="832"/>
        <v>21:0085</v>
      </c>
      <c r="E5004" t="s">
        <v>20558</v>
      </c>
      <c r="F5004" t="s">
        <v>20559</v>
      </c>
      <c r="H5004">
        <v>56.236817600000002</v>
      </c>
      <c r="I5004">
        <v>-100.7218876</v>
      </c>
      <c r="J5004" s="1" t="str">
        <f t="shared" si="833"/>
        <v>NGR lake sediment grab sample</v>
      </c>
      <c r="K5004" s="1" t="str">
        <f t="shared" si="834"/>
        <v>&lt;177 micron (NGR)</v>
      </c>
      <c r="L5004">
        <v>53</v>
      </c>
      <c r="M5004" t="s">
        <v>127</v>
      </c>
      <c r="N5004">
        <v>1047</v>
      </c>
      <c r="O5004" t="s">
        <v>359</v>
      </c>
      <c r="P5004" t="s">
        <v>67</v>
      </c>
      <c r="Q5004" t="s">
        <v>37</v>
      </c>
      <c r="R5004" t="s">
        <v>192</v>
      </c>
      <c r="S5004" t="s">
        <v>38</v>
      </c>
      <c r="T5004" t="s">
        <v>40</v>
      </c>
      <c r="U5004" t="s">
        <v>4945</v>
      </c>
      <c r="V5004" t="s">
        <v>47</v>
      </c>
      <c r="W5004" t="s">
        <v>194</v>
      </c>
      <c r="X5004" t="s">
        <v>70</v>
      </c>
      <c r="Y5004" t="s">
        <v>55</v>
      </c>
      <c r="Z5004" t="s">
        <v>164</v>
      </c>
      <c r="AA5004" t="s">
        <v>214</v>
      </c>
      <c r="AB5004" t="s">
        <v>1299</v>
      </c>
      <c r="AC5004" t="s">
        <v>2195</v>
      </c>
      <c r="AD5004" t="s">
        <v>170</v>
      </c>
    </row>
    <row r="5005" spans="1:30" x14ac:dyDescent="0.3">
      <c r="A5005" t="s">
        <v>20560</v>
      </c>
      <c r="B5005" t="s">
        <v>20561</v>
      </c>
      <c r="C5005" s="1" t="str">
        <f t="shared" si="831"/>
        <v>21:0512</v>
      </c>
      <c r="D5005" s="1" t="str">
        <f t="shared" si="832"/>
        <v>21:0085</v>
      </c>
      <c r="E5005" t="s">
        <v>20562</v>
      </c>
      <c r="F5005" t="s">
        <v>20563</v>
      </c>
      <c r="H5005">
        <v>56.261791100000003</v>
      </c>
      <c r="I5005">
        <v>-100.72891749999999</v>
      </c>
      <c r="J5005" s="1" t="str">
        <f t="shared" si="833"/>
        <v>NGR lake sediment grab sample</v>
      </c>
      <c r="K5005" s="1" t="str">
        <f t="shared" si="834"/>
        <v>&lt;177 micron (NGR)</v>
      </c>
      <c r="L5005">
        <v>53</v>
      </c>
      <c r="M5005" t="s">
        <v>142</v>
      </c>
      <c r="N5005">
        <v>1048</v>
      </c>
      <c r="O5005" t="s">
        <v>196</v>
      </c>
      <c r="P5005" t="s">
        <v>134</v>
      </c>
      <c r="Q5005" t="s">
        <v>176</v>
      </c>
      <c r="R5005" t="s">
        <v>576</v>
      </c>
      <c r="S5005" t="s">
        <v>193</v>
      </c>
      <c r="T5005" t="s">
        <v>40</v>
      </c>
      <c r="U5005" t="s">
        <v>5520</v>
      </c>
      <c r="V5005" t="s">
        <v>353</v>
      </c>
      <c r="W5005" t="s">
        <v>40</v>
      </c>
      <c r="X5005" t="s">
        <v>740</v>
      </c>
      <c r="Y5005" t="s">
        <v>39</v>
      </c>
      <c r="Z5005" t="s">
        <v>58</v>
      </c>
      <c r="AA5005" t="s">
        <v>135</v>
      </c>
      <c r="AB5005" t="s">
        <v>3711</v>
      </c>
      <c r="AC5005" t="s">
        <v>2662</v>
      </c>
      <c r="AD5005" t="s">
        <v>13114</v>
      </c>
    </row>
    <row r="5006" spans="1:30" hidden="1" x14ac:dyDescent="0.3">
      <c r="A5006" t="s">
        <v>20564</v>
      </c>
      <c r="B5006" t="s">
        <v>20565</v>
      </c>
      <c r="C5006" s="1" t="str">
        <f t="shared" si="831"/>
        <v>21:0512</v>
      </c>
      <c r="D5006" s="1" t="str">
        <f>HYPERLINK("http://geochem.nrcan.gc.ca/cdogs/content/svy/svy_e.htm", "")</f>
        <v/>
      </c>
      <c r="G5006" s="1" t="str">
        <f>HYPERLINK("http://geochem.nrcan.gc.ca/cdogs/content/cr_/cr_00056_e.htm", "56")</f>
        <v>56</v>
      </c>
      <c r="J5006" t="s">
        <v>161</v>
      </c>
      <c r="K5006" t="s">
        <v>162</v>
      </c>
      <c r="L5006">
        <v>53</v>
      </c>
      <c r="M5006" t="s">
        <v>163</v>
      </c>
      <c r="N5006">
        <v>1049</v>
      </c>
      <c r="O5006" t="s">
        <v>409</v>
      </c>
      <c r="P5006" t="s">
        <v>258</v>
      </c>
      <c r="Q5006" t="s">
        <v>67</v>
      </c>
      <c r="R5006" t="s">
        <v>270</v>
      </c>
      <c r="S5006" t="s">
        <v>185</v>
      </c>
      <c r="T5006" t="s">
        <v>649</v>
      </c>
      <c r="U5006" t="s">
        <v>3791</v>
      </c>
      <c r="V5006" t="s">
        <v>728</v>
      </c>
      <c r="W5006" t="s">
        <v>233</v>
      </c>
      <c r="X5006" t="s">
        <v>256</v>
      </c>
      <c r="Y5006" t="s">
        <v>68</v>
      </c>
      <c r="Z5006" t="s">
        <v>214</v>
      </c>
      <c r="AA5006" t="s">
        <v>107</v>
      </c>
      <c r="AB5006" t="s">
        <v>38</v>
      </c>
      <c r="AC5006" t="s">
        <v>486</v>
      </c>
      <c r="AD5006" t="s">
        <v>4370</v>
      </c>
    </row>
    <row r="5007" spans="1:30" x14ac:dyDescent="0.3">
      <c r="A5007" t="s">
        <v>20566</v>
      </c>
      <c r="B5007" t="s">
        <v>20567</v>
      </c>
      <c r="C5007" s="1" t="str">
        <f t="shared" si="831"/>
        <v>21:0512</v>
      </c>
      <c r="D5007" s="1" t="str">
        <f t="shared" ref="D5007:D5026" si="835">HYPERLINK("http://geochem.nrcan.gc.ca/cdogs/content/svy/svy210085_e.htm", "21:0085")</f>
        <v>21:0085</v>
      </c>
      <c r="E5007" t="s">
        <v>20568</v>
      </c>
      <c r="F5007" t="s">
        <v>20569</v>
      </c>
      <c r="H5007">
        <v>56.318560599999998</v>
      </c>
      <c r="I5007">
        <v>-100.7285698</v>
      </c>
      <c r="J5007" s="1" t="str">
        <f t="shared" ref="J5007:J5026" si="836">HYPERLINK("http://geochem.nrcan.gc.ca/cdogs/content/kwd/kwd020027_e.htm", "NGR lake sediment grab sample")</f>
        <v>NGR lake sediment grab sample</v>
      </c>
      <c r="K5007" s="1" t="str">
        <f t="shared" ref="K5007:K5026" si="837">HYPERLINK("http://geochem.nrcan.gc.ca/cdogs/content/kwd/kwd080006_e.htm", "&lt;177 micron (NGR)")</f>
        <v>&lt;177 micron (NGR)</v>
      </c>
      <c r="L5007">
        <v>53</v>
      </c>
      <c r="M5007" t="s">
        <v>150</v>
      </c>
      <c r="N5007">
        <v>1050</v>
      </c>
      <c r="O5007" t="s">
        <v>135</v>
      </c>
      <c r="P5007" t="s">
        <v>164</v>
      </c>
      <c r="Q5007" t="s">
        <v>37</v>
      </c>
      <c r="R5007" t="s">
        <v>145</v>
      </c>
      <c r="S5007" t="s">
        <v>68</v>
      </c>
      <c r="T5007" t="s">
        <v>40</v>
      </c>
      <c r="U5007" t="s">
        <v>3965</v>
      </c>
      <c r="V5007" t="s">
        <v>1598</v>
      </c>
      <c r="W5007" t="s">
        <v>117</v>
      </c>
      <c r="X5007" t="s">
        <v>70</v>
      </c>
      <c r="Y5007" t="s">
        <v>136</v>
      </c>
      <c r="Z5007" t="s">
        <v>134</v>
      </c>
      <c r="AA5007" t="s">
        <v>135</v>
      </c>
      <c r="AB5007" t="s">
        <v>11274</v>
      </c>
      <c r="AC5007" t="s">
        <v>1014</v>
      </c>
      <c r="AD5007" t="s">
        <v>1060</v>
      </c>
    </row>
    <row r="5008" spans="1:30" x14ac:dyDescent="0.3">
      <c r="A5008" t="s">
        <v>20570</v>
      </c>
      <c r="B5008" t="s">
        <v>20571</v>
      </c>
      <c r="C5008" s="1" t="str">
        <f t="shared" si="831"/>
        <v>21:0512</v>
      </c>
      <c r="D5008" s="1" t="str">
        <f t="shared" si="835"/>
        <v>21:0085</v>
      </c>
      <c r="E5008" t="s">
        <v>20572</v>
      </c>
      <c r="F5008" t="s">
        <v>20573</v>
      </c>
      <c r="H5008">
        <v>56.345815100000003</v>
      </c>
      <c r="I5008">
        <v>-100.7169052</v>
      </c>
      <c r="J5008" s="1" t="str">
        <f t="shared" si="836"/>
        <v>NGR lake sediment grab sample</v>
      </c>
      <c r="K5008" s="1" t="str">
        <f t="shared" si="837"/>
        <v>&lt;177 micron (NGR)</v>
      </c>
      <c r="L5008">
        <v>53</v>
      </c>
      <c r="M5008" t="s">
        <v>175</v>
      </c>
      <c r="N5008">
        <v>1051</v>
      </c>
      <c r="O5008" t="s">
        <v>676</v>
      </c>
      <c r="P5008" t="s">
        <v>193</v>
      </c>
      <c r="Q5008" t="s">
        <v>55</v>
      </c>
      <c r="R5008" t="s">
        <v>164</v>
      </c>
      <c r="S5008" t="s">
        <v>92</v>
      </c>
      <c r="T5008" t="s">
        <v>40</v>
      </c>
      <c r="U5008" t="s">
        <v>1059</v>
      </c>
      <c r="V5008" t="s">
        <v>70</v>
      </c>
      <c r="W5008" t="s">
        <v>117</v>
      </c>
      <c r="X5008" t="s">
        <v>179</v>
      </c>
      <c r="Y5008" t="s">
        <v>39</v>
      </c>
      <c r="Z5008" t="s">
        <v>67</v>
      </c>
      <c r="AA5008" t="s">
        <v>214</v>
      </c>
      <c r="AB5008" t="s">
        <v>5289</v>
      </c>
      <c r="AC5008" t="s">
        <v>213</v>
      </c>
      <c r="AD5008" t="s">
        <v>203</v>
      </c>
    </row>
    <row r="5009" spans="1:30" x14ac:dyDescent="0.3">
      <c r="A5009" t="s">
        <v>20574</v>
      </c>
      <c r="B5009" t="s">
        <v>20575</v>
      </c>
      <c r="C5009" s="1" t="str">
        <f t="shared" si="831"/>
        <v>21:0512</v>
      </c>
      <c r="D5009" s="1" t="str">
        <f t="shared" si="835"/>
        <v>21:0085</v>
      </c>
      <c r="E5009" t="s">
        <v>20576</v>
      </c>
      <c r="F5009" t="s">
        <v>20577</v>
      </c>
      <c r="H5009">
        <v>56.388346200000001</v>
      </c>
      <c r="I5009">
        <v>-100.71029660000001</v>
      </c>
      <c r="J5009" s="1" t="str">
        <f t="shared" si="836"/>
        <v>NGR lake sediment grab sample</v>
      </c>
      <c r="K5009" s="1" t="str">
        <f t="shared" si="837"/>
        <v>&lt;177 micron (NGR)</v>
      </c>
      <c r="L5009">
        <v>53</v>
      </c>
      <c r="M5009" t="s">
        <v>184</v>
      </c>
      <c r="N5009">
        <v>1052</v>
      </c>
      <c r="O5009" t="s">
        <v>1134</v>
      </c>
      <c r="P5009" t="s">
        <v>35</v>
      </c>
      <c r="Q5009" t="s">
        <v>153</v>
      </c>
      <c r="R5009" t="s">
        <v>53</v>
      </c>
      <c r="S5009" t="s">
        <v>153</v>
      </c>
      <c r="T5009" t="s">
        <v>40</v>
      </c>
      <c r="U5009" t="s">
        <v>1236</v>
      </c>
      <c r="V5009" t="s">
        <v>461</v>
      </c>
      <c r="W5009" t="s">
        <v>40</v>
      </c>
      <c r="X5009" t="s">
        <v>39</v>
      </c>
      <c r="Y5009" t="s">
        <v>39</v>
      </c>
      <c r="Z5009" t="s">
        <v>214</v>
      </c>
      <c r="AA5009" t="s">
        <v>214</v>
      </c>
      <c r="AB5009" t="s">
        <v>192</v>
      </c>
      <c r="AC5009" t="s">
        <v>20578</v>
      </c>
      <c r="AD5009" t="s">
        <v>4370</v>
      </c>
    </row>
    <row r="5010" spans="1:30" x14ac:dyDescent="0.3">
      <c r="A5010" t="s">
        <v>20579</v>
      </c>
      <c r="B5010" t="s">
        <v>20580</v>
      </c>
      <c r="C5010" s="1" t="str">
        <f t="shared" si="831"/>
        <v>21:0512</v>
      </c>
      <c r="D5010" s="1" t="str">
        <f t="shared" si="835"/>
        <v>21:0085</v>
      </c>
      <c r="E5010" t="s">
        <v>20581</v>
      </c>
      <c r="F5010" t="s">
        <v>20582</v>
      </c>
      <c r="H5010">
        <v>56.3972652</v>
      </c>
      <c r="I5010">
        <v>-100.695498</v>
      </c>
      <c r="J5010" s="1" t="str">
        <f t="shared" si="836"/>
        <v>NGR lake sediment grab sample</v>
      </c>
      <c r="K5010" s="1" t="str">
        <f t="shared" si="837"/>
        <v>&lt;177 micron (NGR)</v>
      </c>
      <c r="L5010">
        <v>53</v>
      </c>
      <c r="M5010" t="s">
        <v>191</v>
      </c>
      <c r="N5010">
        <v>1053</v>
      </c>
      <c r="O5010" t="s">
        <v>2590</v>
      </c>
      <c r="P5010" t="s">
        <v>35</v>
      </c>
      <c r="Q5010" t="s">
        <v>38</v>
      </c>
      <c r="R5010" t="s">
        <v>477</v>
      </c>
      <c r="S5010" t="s">
        <v>202</v>
      </c>
      <c r="T5010" t="s">
        <v>40</v>
      </c>
      <c r="U5010" t="s">
        <v>483</v>
      </c>
      <c r="V5010" t="s">
        <v>565</v>
      </c>
      <c r="W5010" t="s">
        <v>40</v>
      </c>
      <c r="X5010" t="s">
        <v>70</v>
      </c>
      <c r="Y5010" t="s">
        <v>38</v>
      </c>
      <c r="Z5010" t="s">
        <v>214</v>
      </c>
      <c r="AA5010" t="s">
        <v>58</v>
      </c>
      <c r="AB5010" t="s">
        <v>1076</v>
      </c>
      <c r="AC5010" t="s">
        <v>614</v>
      </c>
      <c r="AD5010" t="s">
        <v>1612</v>
      </c>
    </row>
    <row r="5011" spans="1:30" x14ac:dyDescent="0.3">
      <c r="A5011" t="s">
        <v>20583</v>
      </c>
      <c r="B5011" t="s">
        <v>20584</v>
      </c>
      <c r="C5011" s="1" t="str">
        <f t="shared" si="831"/>
        <v>21:0512</v>
      </c>
      <c r="D5011" s="1" t="str">
        <f t="shared" si="835"/>
        <v>21:0085</v>
      </c>
      <c r="E5011" t="s">
        <v>20585</v>
      </c>
      <c r="F5011" t="s">
        <v>20586</v>
      </c>
      <c r="H5011">
        <v>56.424827800000003</v>
      </c>
      <c r="I5011">
        <v>-100.6713317</v>
      </c>
      <c r="J5011" s="1" t="str">
        <f t="shared" si="836"/>
        <v>NGR lake sediment grab sample</v>
      </c>
      <c r="K5011" s="1" t="str">
        <f t="shared" si="837"/>
        <v>&lt;177 micron (NGR)</v>
      </c>
      <c r="L5011">
        <v>53</v>
      </c>
      <c r="M5011" t="s">
        <v>201</v>
      </c>
      <c r="N5011">
        <v>1054</v>
      </c>
      <c r="O5011" t="s">
        <v>128</v>
      </c>
      <c r="P5011" t="s">
        <v>130</v>
      </c>
      <c r="Q5011" t="s">
        <v>131</v>
      </c>
      <c r="R5011" t="s">
        <v>134</v>
      </c>
      <c r="S5011" t="s">
        <v>153</v>
      </c>
      <c r="T5011" t="s">
        <v>40</v>
      </c>
      <c r="U5011" t="s">
        <v>2717</v>
      </c>
      <c r="V5011" t="s">
        <v>39</v>
      </c>
      <c r="W5011" t="s">
        <v>40</v>
      </c>
      <c r="X5011" t="s">
        <v>70</v>
      </c>
      <c r="Y5011" t="s">
        <v>95</v>
      </c>
      <c r="Z5011" t="s">
        <v>134</v>
      </c>
      <c r="AA5011" t="s">
        <v>135</v>
      </c>
      <c r="AB5011" t="s">
        <v>157</v>
      </c>
      <c r="AC5011" t="s">
        <v>1578</v>
      </c>
      <c r="AD5011" t="s">
        <v>1801</v>
      </c>
    </row>
    <row r="5012" spans="1:30" x14ac:dyDescent="0.3">
      <c r="A5012" t="s">
        <v>20587</v>
      </c>
      <c r="B5012" t="s">
        <v>20588</v>
      </c>
      <c r="C5012" s="1" t="str">
        <f t="shared" si="831"/>
        <v>21:0512</v>
      </c>
      <c r="D5012" s="1" t="str">
        <f t="shared" si="835"/>
        <v>21:0085</v>
      </c>
      <c r="E5012" t="s">
        <v>20589</v>
      </c>
      <c r="F5012" t="s">
        <v>20590</v>
      </c>
      <c r="H5012">
        <v>56.438938399999998</v>
      </c>
      <c r="I5012">
        <v>-100.656963</v>
      </c>
      <c r="J5012" s="1" t="str">
        <f t="shared" si="836"/>
        <v>NGR lake sediment grab sample</v>
      </c>
      <c r="K5012" s="1" t="str">
        <f t="shared" si="837"/>
        <v>&lt;177 micron (NGR)</v>
      </c>
      <c r="L5012">
        <v>53</v>
      </c>
      <c r="M5012" t="s">
        <v>210</v>
      </c>
      <c r="N5012">
        <v>1055</v>
      </c>
      <c r="O5012" t="s">
        <v>177</v>
      </c>
      <c r="P5012" t="s">
        <v>104</v>
      </c>
      <c r="Q5012" t="s">
        <v>202</v>
      </c>
      <c r="R5012" t="s">
        <v>571</v>
      </c>
      <c r="S5012" t="s">
        <v>176</v>
      </c>
      <c r="T5012" t="s">
        <v>40</v>
      </c>
      <c r="U5012" t="s">
        <v>13114</v>
      </c>
      <c r="V5012" t="s">
        <v>352</v>
      </c>
      <c r="W5012" t="s">
        <v>40</v>
      </c>
      <c r="X5012" t="s">
        <v>55</v>
      </c>
      <c r="Y5012" t="s">
        <v>95</v>
      </c>
      <c r="Z5012" t="s">
        <v>214</v>
      </c>
      <c r="AA5012" t="s">
        <v>135</v>
      </c>
      <c r="AB5012" t="s">
        <v>202</v>
      </c>
      <c r="AC5012" t="s">
        <v>1069</v>
      </c>
      <c r="AD5012" t="s">
        <v>13114</v>
      </c>
    </row>
    <row r="5013" spans="1:30" x14ac:dyDescent="0.3">
      <c r="A5013" t="s">
        <v>20591</v>
      </c>
      <c r="B5013" t="s">
        <v>20592</v>
      </c>
      <c r="C5013" s="1" t="str">
        <f t="shared" si="831"/>
        <v>21:0512</v>
      </c>
      <c r="D5013" s="1" t="str">
        <f t="shared" si="835"/>
        <v>21:0085</v>
      </c>
      <c r="E5013" t="s">
        <v>20593</v>
      </c>
      <c r="F5013" t="s">
        <v>20594</v>
      </c>
      <c r="H5013">
        <v>56.470651099999998</v>
      </c>
      <c r="I5013">
        <v>-100.6808115</v>
      </c>
      <c r="J5013" s="1" t="str">
        <f t="shared" si="836"/>
        <v>NGR lake sediment grab sample</v>
      </c>
      <c r="K5013" s="1" t="str">
        <f t="shared" si="837"/>
        <v>&lt;177 micron (NGR)</v>
      </c>
      <c r="L5013">
        <v>53</v>
      </c>
      <c r="M5013" t="s">
        <v>221</v>
      </c>
      <c r="N5013">
        <v>1056</v>
      </c>
      <c r="O5013" t="s">
        <v>1101</v>
      </c>
      <c r="P5013" t="s">
        <v>134</v>
      </c>
      <c r="Q5013" t="s">
        <v>153</v>
      </c>
      <c r="R5013" t="s">
        <v>78</v>
      </c>
      <c r="S5013" t="s">
        <v>79</v>
      </c>
      <c r="T5013" t="s">
        <v>40</v>
      </c>
      <c r="U5013" t="s">
        <v>3460</v>
      </c>
      <c r="V5013" t="s">
        <v>884</v>
      </c>
      <c r="W5013" t="s">
        <v>194</v>
      </c>
      <c r="X5013" t="s">
        <v>70</v>
      </c>
      <c r="Y5013" t="s">
        <v>55</v>
      </c>
      <c r="Z5013" t="s">
        <v>135</v>
      </c>
      <c r="AA5013" t="s">
        <v>204</v>
      </c>
      <c r="AB5013" t="s">
        <v>3060</v>
      </c>
      <c r="AC5013" t="s">
        <v>121</v>
      </c>
      <c r="AD5013" t="s">
        <v>6872</v>
      </c>
    </row>
    <row r="5014" spans="1:30" x14ac:dyDescent="0.3">
      <c r="A5014" t="s">
        <v>20595</v>
      </c>
      <c r="B5014" t="s">
        <v>20596</v>
      </c>
      <c r="C5014" s="1" t="str">
        <f t="shared" si="831"/>
        <v>21:0512</v>
      </c>
      <c r="D5014" s="1" t="str">
        <f t="shared" si="835"/>
        <v>21:0085</v>
      </c>
      <c r="E5014" t="s">
        <v>20597</v>
      </c>
      <c r="F5014" t="s">
        <v>20598</v>
      </c>
      <c r="H5014">
        <v>56.518291900000001</v>
      </c>
      <c r="I5014">
        <v>-100.63488769999999</v>
      </c>
      <c r="J5014" s="1" t="str">
        <f t="shared" si="836"/>
        <v>NGR lake sediment grab sample</v>
      </c>
      <c r="K5014" s="1" t="str">
        <f t="shared" si="837"/>
        <v>&lt;177 micron (NGR)</v>
      </c>
      <c r="L5014">
        <v>53</v>
      </c>
      <c r="M5014" t="s">
        <v>230</v>
      </c>
      <c r="N5014">
        <v>1057</v>
      </c>
      <c r="O5014" t="s">
        <v>151</v>
      </c>
      <c r="P5014" t="s">
        <v>35</v>
      </c>
      <c r="Q5014" t="s">
        <v>79</v>
      </c>
      <c r="R5014" t="s">
        <v>571</v>
      </c>
      <c r="S5014" t="s">
        <v>193</v>
      </c>
      <c r="T5014" t="s">
        <v>40</v>
      </c>
      <c r="U5014" t="s">
        <v>1412</v>
      </c>
      <c r="V5014" t="s">
        <v>461</v>
      </c>
      <c r="W5014" t="s">
        <v>40</v>
      </c>
      <c r="X5014" t="s">
        <v>39</v>
      </c>
      <c r="Y5014" t="s">
        <v>95</v>
      </c>
      <c r="Z5014" t="s">
        <v>135</v>
      </c>
      <c r="AA5014" t="s">
        <v>135</v>
      </c>
      <c r="AB5014" t="s">
        <v>485</v>
      </c>
      <c r="AC5014" t="s">
        <v>352</v>
      </c>
      <c r="AD5014" t="s">
        <v>2797</v>
      </c>
    </row>
    <row r="5015" spans="1:30" x14ac:dyDescent="0.3">
      <c r="A5015" t="s">
        <v>20599</v>
      </c>
      <c r="B5015" t="s">
        <v>20600</v>
      </c>
      <c r="C5015" s="1" t="str">
        <f t="shared" si="831"/>
        <v>21:0512</v>
      </c>
      <c r="D5015" s="1" t="str">
        <f t="shared" si="835"/>
        <v>21:0085</v>
      </c>
      <c r="E5015" t="s">
        <v>20601</v>
      </c>
      <c r="F5015" t="s">
        <v>20602</v>
      </c>
      <c r="H5015">
        <v>56.543144900000001</v>
      </c>
      <c r="I5015">
        <v>-100.6314857</v>
      </c>
      <c r="J5015" s="1" t="str">
        <f t="shared" si="836"/>
        <v>NGR lake sediment grab sample</v>
      </c>
      <c r="K5015" s="1" t="str">
        <f t="shared" si="837"/>
        <v>&lt;177 micron (NGR)</v>
      </c>
      <c r="L5015">
        <v>53</v>
      </c>
      <c r="M5015" t="s">
        <v>238</v>
      </c>
      <c r="N5015">
        <v>1058</v>
      </c>
      <c r="O5015" t="s">
        <v>1665</v>
      </c>
      <c r="P5015" t="s">
        <v>263</v>
      </c>
      <c r="Q5015" t="s">
        <v>119</v>
      </c>
      <c r="R5015" t="s">
        <v>108</v>
      </c>
      <c r="S5015" t="s">
        <v>193</v>
      </c>
      <c r="T5015" t="s">
        <v>40</v>
      </c>
      <c r="U5015" t="s">
        <v>3997</v>
      </c>
      <c r="V5015" t="s">
        <v>1402</v>
      </c>
      <c r="W5015" t="s">
        <v>649</v>
      </c>
      <c r="X5015" t="s">
        <v>2796</v>
      </c>
      <c r="Y5015" t="s">
        <v>55</v>
      </c>
      <c r="Z5015" t="s">
        <v>214</v>
      </c>
      <c r="AA5015" t="s">
        <v>204</v>
      </c>
      <c r="AB5015" t="s">
        <v>805</v>
      </c>
      <c r="AC5015" t="s">
        <v>4178</v>
      </c>
      <c r="AD5015" t="s">
        <v>2646</v>
      </c>
    </row>
    <row r="5016" spans="1:30" x14ac:dyDescent="0.3">
      <c r="A5016" t="s">
        <v>20603</v>
      </c>
      <c r="B5016" t="s">
        <v>20604</v>
      </c>
      <c r="C5016" s="1" t="str">
        <f t="shared" si="831"/>
        <v>21:0512</v>
      </c>
      <c r="D5016" s="1" t="str">
        <f t="shared" si="835"/>
        <v>21:0085</v>
      </c>
      <c r="E5016" t="s">
        <v>20605</v>
      </c>
      <c r="F5016" t="s">
        <v>20606</v>
      </c>
      <c r="H5016">
        <v>56.565143200000001</v>
      </c>
      <c r="I5016">
        <v>-100.62510899999999</v>
      </c>
      <c r="J5016" s="1" t="str">
        <f t="shared" si="836"/>
        <v>NGR lake sediment grab sample</v>
      </c>
      <c r="K5016" s="1" t="str">
        <f t="shared" si="837"/>
        <v>&lt;177 micron (NGR)</v>
      </c>
      <c r="L5016">
        <v>53</v>
      </c>
      <c r="M5016" t="s">
        <v>246</v>
      </c>
      <c r="N5016">
        <v>1059</v>
      </c>
      <c r="O5016" t="s">
        <v>83</v>
      </c>
      <c r="P5016" t="s">
        <v>204</v>
      </c>
      <c r="Q5016" t="s">
        <v>202</v>
      </c>
      <c r="R5016" t="s">
        <v>571</v>
      </c>
      <c r="S5016" t="s">
        <v>176</v>
      </c>
      <c r="T5016" t="s">
        <v>40</v>
      </c>
      <c r="U5016" t="s">
        <v>20555</v>
      </c>
      <c r="V5016" t="s">
        <v>1866</v>
      </c>
      <c r="W5016" t="s">
        <v>40</v>
      </c>
      <c r="X5016" t="s">
        <v>740</v>
      </c>
      <c r="Y5016" t="s">
        <v>39</v>
      </c>
      <c r="Z5016" t="s">
        <v>214</v>
      </c>
      <c r="AA5016" t="s">
        <v>58</v>
      </c>
      <c r="AB5016" t="s">
        <v>1927</v>
      </c>
      <c r="AC5016" t="s">
        <v>2271</v>
      </c>
      <c r="AD5016" t="s">
        <v>2391</v>
      </c>
    </row>
    <row r="5017" spans="1:30" x14ac:dyDescent="0.3">
      <c r="A5017" t="s">
        <v>20607</v>
      </c>
      <c r="B5017" t="s">
        <v>20608</v>
      </c>
      <c r="C5017" s="1" t="str">
        <f t="shared" si="831"/>
        <v>21:0512</v>
      </c>
      <c r="D5017" s="1" t="str">
        <f t="shared" si="835"/>
        <v>21:0085</v>
      </c>
      <c r="E5017" t="s">
        <v>20609</v>
      </c>
      <c r="F5017" t="s">
        <v>20610</v>
      </c>
      <c r="H5017">
        <v>56.482395500000003</v>
      </c>
      <c r="I5017">
        <v>-101.9980249</v>
      </c>
      <c r="J5017" s="1" t="str">
        <f t="shared" si="836"/>
        <v>NGR lake sediment grab sample</v>
      </c>
      <c r="K5017" s="1" t="str">
        <f t="shared" si="837"/>
        <v>&lt;177 micron (NGR)</v>
      </c>
      <c r="L5017">
        <v>54</v>
      </c>
      <c r="M5017" t="s">
        <v>18122</v>
      </c>
      <c r="N5017">
        <v>1060</v>
      </c>
      <c r="O5017" t="s">
        <v>299</v>
      </c>
      <c r="P5017" t="s">
        <v>571</v>
      </c>
      <c r="Q5017" t="s">
        <v>55</v>
      </c>
      <c r="R5017" t="s">
        <v>36</v>
      </c>
      <c r="S5017" t="s">
        <v>68</v>
      </c>
      <c r="T5017" t="s">
        <v>40</v>
      </c>
      <c r="U5017" t="s">
        <v>14374</v>
      </c>
      <c r="V5017" t="s">
        <v>70</v>
      </c>
      <c r="W5017" t="s">
        <v>117</v>
      </c>
      <c r="X5017" t="s">
        <v>43</v>
      </c>
      <c r="Y5017" t="s">
        <v>95</v>
      </c>
      <c r="Z5017" t="s">
        <v>35</v>
      </c>
      <c r="AA5017" t="s">
        <v>44</v>
      </c>
      <c r="AB5017" t="s">
        <v>18836</v>
      </c>
      <c r="AC5017" t="s">
        <v>818</v>
      </c>
      <c r="AD5017" t="s">
        <v>107</v>
      </c>
    </row>
    <row r="5018" spans="1:30" x14ac:dyDescent="0.3">
      <c r="A5018" t="s">
        <v>20611</v>
      </c>
      <c r="B5018" t="s">
        <v>20612</v>
      </c>
      <c r="C5018" s="1" t="str">
        <f t="shared" si="831"/>
        <v>21:0512</v>
      </c>
      <c r="D5018" s="1" t="str">
        <f t="shared" si="835"/>
        <v>21:0085</v>
      </c>
      <c r="E5018" t="s">
        <v>20613</v>
      </c>
      <c r="F5018" t="s">
        <v>20614</v>
      </c>
      <c r="H5018">
        <v>56.577542800000003</v>
      </c>
      <c r="I5018">
        <v>-100.64428100000001</v>
      </c>
      <c r="J5018" s="1" t="str">
        <f t="shared" si="836"/>
        <v>NGR lake sediment grab sample</v>
      </c>
      <c r="K5018" s="1" t="str">
        <f t="shared" si="837"/>
        <v>&lt;177 micron (NGR)</v>
      </c>
      <c r="L5018">
        <v>54</v>
      </c>
      <c r="M5018" t="s">
        <v>76</v>
      </c>
      <c r="N5018">
        <v>1061</v>
      </c>
      <c r="O5018" t="s">
        <v>1948</v>
      </c>
      <c r="P5018" t="s">
        <v>256</v>
      </c>
      <c r="Q5018" t="s">
        <v>79</v>
      </c>
      <c r="R5018" t="s">
        <v>873</v>
      </c>
      <c r="S5018" t="s">
        <v>145</v>
      </c>
      <c r="T5018" t="s">
        <v>40</v>
      </c>
      <c r="U5018" t="s">
        <v>20615</v>
      </c>
      <c r="V5018" t="s">
        <v>804</v>
      </c>
      <c r="W5018" t="s">
        <v>40</v>
      </c>
      <c r="X5018" t="s">
        <v>484</v>
      </c>
      <c r="Y5018" t="s">
        <v>55</v>
      </c>
      <c r="Z5018" t="s">
        <v>58</v>
      </c>
      <c r="AA5018" t="s">
        <v>214</v>
      </c>
      <c r="AB5018" t="s">
        <v>848</v>
      </c>
      <c r="AC5018" t="s">
        <v>2195</v>
      </c>
      <c r="AD5018" t="s">
        <v>308</v>
      </c>
    </row>
    <row r="5019" spans="1:30" x14ac:dyDescent="0.3">
      <c r="A5019" t="s">
        <v>20616</v>
      </c>
      <c r="B5019" t="s">
        <v>20617</v>
      </c>
      <c r="C5019" s="1" t="str">
        <f t="shared" si="831"/>
        <v>21:0512</v>
      </c>
      <c r="D5019" s="1" t="str">
        <f t="shared" si="835"/>
        <v>21:0085</v>
      </c>
      <c r="E5019" t="s">
        <v>20618</v>
      </c>
      <c r="F5019" t="s">
        <v>20619</v>
      </c>
      <c r="H5019">
        <v>56.592431599999998</v>
      </c>
      <c r="I5019">
        <v>-100.67129490000001</v>
      </c>
      <c r="J5019" s="1" t="str">
        <f t="shared" si="836"/>
        <v>NGR lake sediment grab sample</v>
      </c>
      <c r="K5019" s="1" t="str">
        <f t="shared" si="837"/>
        <v>&lt;177 micron (NGR)</v>
      </c>
      <c r="L5019">
        <v>54</v>
      </c>
      <c r="M5019" t="s">
        <v>18136</v>
      </c>
      <c r="N5019">
        <v>1062</v>
      </c>
      <c r="O5019" t="s">
        <v>873</v>
      </c>
      <c r="P5019" t="s">
        <v>377</v>
      </c>
      <c r="Q5019" t="s">
        <v>37</v>
      </c>
      <c r="R5019" t="s">
        <v>145</v>
      </c>
      <c r="S5019" t="s">
        <v>68</v>
      </c>
      <c r="T5019" t="s">
        <v>40</v>
      </c>
      <c r="U5019" t="s">
        <v>605</v>
      </c>
      <c r="V5019" t="s">
        <v>351</v>
      </c>
      <c r="W5019" t="s">
        <v>40</v>
      </c>
      <c r="X5019" t="s">
        <v>179</v>
      </c>
      <c r="Y5019" t="s">
        <v>37</v>
      </c>
      <c r="Z5019" t="s">
        <v>134</v>
      </c>
      <c r="AA5019" t="s">
        <v>134</v>
      </c>
      <c r="AB5019" t="s">
        <v>214</v>
      </c>
      <c r="AC5019" t="s">
        <v>1402</v>
      </c>
      <c r="AD5019" t="s">
        <v>80</v>
      </c>
    </row>
    <row r="5020" spans="1:30" x14ac:dyDescent="0.3">
      <c r="A5020" t="s">
        <v>20620</v>
      </c>
      <c r="B5020" t="s">
        <v>20621</v>
      </c>
      <c r="C5020" s="1" t="str">
        <f t="shared" si="831"/>
        <v>21:0512</v>
      </c>
      <c r="D5020" s="1" t="str">
        <f t="shared" si="835"/>
        <v>21:0085</v>
      </c>
      <c r="E5020" t="s">
        <v>20618</v>
      </c>
      <c r="F5020" t="s">
        <v>20622</v>
      </c>
      <c r="H5020">
        <v>56.592431599999998</v>
      </c>
      <c r="I5020">
        <v>-100.67129490000001</v>
      </c>
      <c r="J5020" s="1" t="str">
        <f t="shared" si="836"/>
        <v>NGR lake sediment grab sample</v>
      </c>
      <c r="K5020" s="1" t="str">
        <f t="shared" si="837"/>
        <v>&lt;177 micron (NGR)</v>
      </c>
      <c r="L5020">
        <v>54</v>
      </c>
      <c r="M5020" t="s">
        <v>18142</v>
      </c>
      <c r="N5020">
        <v>1063</v>
      </c>
      <c r="O5020" t="s">
        <v>214</v>
      </c>
      <c r="P5020" t="s">
        <v>192</v>
      </c>
      <c r="Q5020" t="s">
        <v>37</v>
      </c>
      <c r="R5020" t="s">
        <v>164</v>
      </c>
      <c r="S5020" t="s">
        <v>131</v>
      </c>
      <c r="T5020" t="s">
        <v>40</v>
      </c>
      <c r="U5020" t="s">
        <v>478</v>
      </c>
      <c r="V5020" t="s">
        <v>351</v>
      </c>
      <c r="W5020" t="s">
        <v>194</v>
      </c>
      <c r="X5020" t="s">
        <v>179</v>
      </c>
      <c r="Y5020" t="s">
        <v>68</v>
      </c>
      <c r="Z5020" t="s">
        <v>134</v>
      </c>
      <c r="AA5020" t="s">
        <v>204</v>
      </c>
      <c r="AB5020" t="s">
        <v>12560</v>
      </c>
      <c r="AC5020" t="s">
        <v>339</v>
      </c>
      <c r="AD5020" t="s">
        <v>80</v>
      </c>
    </row>
    <row r="5021" spans="1:30" x14ac:dyDescent="0.3">
      <c r="A5021" t="s">
        <v>20623</v>
      </c>
      <c r="B5021" t="s">
        <v>20624</v>
      </c>
      <c r="C5021" s="1" t="str">
        <f t="shared" si="831"/>
        <v>21:0512</v>
      </c>
      <c r="D5021" s="1" t="str">
        <f t="shared" si="835"/>
        <v>21:0085</v>
      </c>
      <c r="E5021" t="s">
        <v>20625</v>
      </c>
      <c r="F5021" t="s">
        <v>20626</v>
      </c>
      <c r="H5021">
        <v>56.614799300000001</v>
      </c>
      <c r="I5021">
        <v>-100.6837716</v>
      </c>
      <c r="J5021" s="1" t="str">
        <f t="shared" si="836"/>
        <v>NGR lake sediment grab sample</v>
      </c>
      <c r="K5021" s="1" t="str">
        <f t="shared" si="837"/>
        <v>&lt;177 micron (NGR)</v>
      </c>
      <c r="L5021">
        <v>54</v>
      </c>
      <c r="M5021" t="s">
        <v>91</v>
      </c>
      <c r="N5021">
        <v>1064</v>
      </c>
      <c r="O5021" t="s">
        <v>58</v>
      </c>
      <c r="P5021" t="s">
        <v>377</v>
      </c>
      <c r="Q5021" t="s">
        <v>38</v>
      </c>
      <c r="R5021" t="s">
        <v>377</v>
      </c>
      <c r="S5021" t="s">
        <v>92</v>
      </c>
      <c r="T5021" t="s">
        <v>40</v>
      </c>
      <c r="U5021" t="s">
        <v>1242</v>
      </c>
      <c r="V5021" t="s">
        <v>505</v>
      </c>
      <c r="W5021" t="s">
        <v>40</v>
      </c>
      <c r="X5021" t="s">
        <v>70</v>
      </c>
      <c r="Y5021" t="s">
        <v>39</v>
      </c>
      <c r="Z5021" t="s">
        <v>35</v>
      </c>
      <c r="AA5021" t="s">
        <v>204</v>
      </c>
      <c r="AB5021" t="s">
        <v>263</v>
      </c>
      <c r="AC5021" t="s">
        <v>484</v>
      </c>
      <c r="AD5021" t="s">
        <v>2331</v>
      </c>
    </row>
    <row r="5022" spans="1:30" x14ac:dyDescent="0.3">
      <c r="A5022" t="s">
        <v>20627</v>
      </c>
      <c r="B5022" t="s">
        <v>20628</v>
      </c>
      <c r="C5022" s="1" t="str">
        <f t="shared" si="831"/>
        <v>21:0512</v>
      </c>
      <c r="D5022" s="1" t="str">
        <f t="shared" si="835"/>
        <v>21:0085</v>
      </c>
      <c r="E5022" t="s">
        <v>20629</v>
      </c>
      <c r="F5022" t="s">
        <v>20630</v>
      </c>
      <c r="H5022">
        <v>56.494664399999998</v>
      </c>
      <c r="I5022">
        <v>-101.6718109</v>
      </c>
      <c r="J5022" s="1" t="str">
        <f t="shared" si="836"/>
        <v>NGR lake sediment grab sample</v>
      </c>
      <c r="K5022" s="1" t="str">
        <f t="shared" si="837"/>
        <v>&lt;177 micron (NGR)</v>
      </c>
      <c r="L5022">
        <v>54</v>
      </c>
      <c r="M5022" t="s">
        <v>102</v>
      </c>
      <c r="N5022">
        <v>1065</v>
      </c>
      <c r="O5022" t="s">
        <v>1871</v>
      </c>
      <c r="P5022" t="s">
        <v>255</v>
      </c>
      <c r="Q5022" t="s">
        <v>136</v>
      </c>
      <c r="R5022" t="s">
        <v>134</v>
      </c>
      <c r="S5022" t="s">
        <v>92</v>
      </c>
      <c r="T5022" t="s">
        <v>40</v>
      </c>
      <c r="U5022" t="s">
        <v>16463</v>
      </c>
      <c r="V5022" t="s">
        <v>705</v>
      </c>
      <c r="W5022" t="s">
        <v>248</v>
      </c>
      <c r="X5022" t="s">
        <v>339</v>
      </c>
      <c r="Y5022" t="s">
        <v>55</v>
      </c>
      <c r="Z5022" t="s">
        <v>263</v>
      </c>
      <c r="AA5022" t="s">
        <v>134</v>
      </c>
      <c r="AB5022" t="s">
        <v>67</v>
      </c>
      <c r="AC5022" t="s">
        <v>5465</v>
      </c>
      <c r="AD5022" t="s">
        <v>1885</v>
      </c>
    </row>
    <row r="5023" spans="1:30" x14ac:dyDescent="0.3">
      <c r="A5023" t="s">
        <v>20631</v>
      </c>
      <c r="B5023" t="s">
        <v>20632</v>
      </c>
      <c r="C5023" s="1" t="str">
        <f t="shared" si="831"/>
        <v>21:0512</v>
      </c>
      <c r="D5023" s="1" t="str">
        <f t="shared" si="835"/>
        <v>21:0085</v>
      </c>
      <c r="E5023" t="s">
        <v>20633</v>
      </c>
      <c r="F5023" t="s">
        <v>20634</v>
      </c>
      <c r="H5023">
        <v>56.474013399999997</v>
      </c>
      <c r="I5023">
        <v>-101.7253796</v>
      </c>
      <c r="J5023" s="1" t="str">
        <f t="shared" si="836"/>
        <v>NGR lake sediment grab sample</v>
      </c>
      <c r="K5023" s="1" t="str">
        <f t="shared" si="837"/>
        <v>&lt;177 micron (NGR)</v>
      </c>
      <c r="L5023">
        <v>54</v>
      </c>
      <c r="M5023" t="s">
        <v>113</v>
      </c>
      <c r="N5023">
        <v>1066</v>
      </c>
      <c r="O5023" t="s">
        <v>5778</v>
      </c>
      <c r="P5023" t="s">
        <v>104</v>
      </c>
      <c r="Q5023" t="s">
        <v>55</v>
      </c>
      <c r="R5023" t="s">
        <v>232</v>
      </c>
      <c r="S5023" t="s">
        <v>153</v>
      </c>
      <c r="T5023" t="s">
        <v>40</v>
      </c>
      <c r="U5023" t="s">
        <v>942</v>
      </c>
      <c r="V5023" t="s">
        <v>1169</v>
      </c>
      <c r="W5023" t="s">
        <v>40</v>
      </c>
      <c r="X5023" t="s">
        <v>136</v>
      </c>
      <c r="Y5023" t="s">
        <v>39</v>
      </c>
      <c r="Z5023" t="s">
        <v>204</v>
      </c>
      <c r="AA5023" t="s">
        <v>134</v>
      </c>
      <c r="AB5023" t="s">
        <v>96</v>
      </c>
      <c r="AC5023" t="s">
        <v>3439</v>
      </c>
      <c r="AD5023" t="s">
        <v>1412</v>
      </c>
    </row>
    <row r="5024" spans="1:30" x14ac:dyDescent="0.3">
      <c r="A5024" t="s">
        <v>20635</v>
      </c>
      <c r="B5024" t="s">
        <v>20636</v>
      </c>
      <c r="C5024" s="1" t="str">
        <f t="shared" si="831"/>
        <v>21:0512</v>
      </c>
      <c r="D5024" s="1" t="str">
        <f t="shared" si="835"/>
        <v>21:0085</v>
      </c>
      <c r="E5024" t="s">
        <v>20637</v>
      </c>
      <c r="F5024" t="s">
        <v>20638</v>
      </c>
      <c r="H5024">
        <v>56.498049399999999</v>
      </c>
      <c r="I5024">
        <v>-101.7980529</v>
      </c>
      <c r="J5024" s="1" t="str">
        <f t="shared" si="836"/>
        <v>NGR lake sediment grab sample</v>
      </c>
      <c r="K5024" s="1" t="str">
        <f t="shared" si="837"/>
        <v>&lt;177 micron (NGR)</v>
      </c>
      <c r="L5024">
        <v>54</v>
      </c>
      <c r="M5024" t="s">
        <v>127</v>
      </c>
      <c r="N5024">
        <v>1067</v>
      </c>
      <c r="O5024" t="s">
        <v>810</v>
      </c>
      <c r="P5024" t="s">
        <v>204</v>
      </c>
      <c r="Q5024" t="s">
        <v>38</v>
      </c>
      <c r="R5024" t="s">
        <v>36</v>
      </c>
      <c r="S5024" t="s">
        <v>68</v>
      </c>
      <c r="T5024" t="s">
        <v>40</v>
      </c>
      <c r="U5024" t="s">
        <v>2471</v>
      </c>
      <c r="V5024" t="s">
        <v>85</v>
      </c>
      <c r="W5024" t="s">
        <v>649</v>
      </c>
      <c r="X5024" t="s">
        <v>740</v>
      </c>
      <c r="Y5024" t="s">
        <v>55</v>
      </c>
      <c r="Z5024" t="s">
        <v>204</v>
      </c>
      <c r="AA5024" t="s">
        <v>58</v>
      </c>
      <c r="AB5024" t="s">
        <v>1579</v>
      </c>
      <c r="AC5024" t="s">
        <v>2669</v>
      </c>
      <c r="AD5024" t="s">
        <v>1060</v>
      </c>
    </row>
    <row r="5025" spans="1:30" x14ac:dyDescent="0.3">
      <c r="A5025" t="s">
        <v>20639</v>
      </c>
      <c r="B5025" t="s">
        <v>20640</v>
      </c>
      <c r="C5025" s="1" t="str">
        <f t="shared" si="831"/>
        <v>21:0512</v>
      </c>
      <c r="D5025" s="1" t="str">
        <f t="shared" si="835"/>
        <v>21:0085</v>
      </c>
      <c r="E5025" t="s">
        <v>20641</v>
      </c>
      <c r="F5025" t="s">
        <v>20642</v>
      </c>
      <c r="H5025">
        <v>56.4811306</v>
      </c>
      <c r="I5025">
        <v>-101.8294885</v>
      </c>
      <c r="J5025" s="1" t="str">
        <f t="shared" si="836"/>
        <v>NGR lake sediment grab sample</v>
      </c>
      <c r="K5025" s="1" t="str">
        <f t="shared" si="837"/>
        <v>&lt;177 micron (NGR)</v>
      </c>
      <c r="L5025">
        <v>54</v>
      </c>
      <c r="M5025" t="s">
        <v>142</v>
      </c>
      <c r="N5025">
        <v>1068</v>
      </c>
      <c r="O5025" t="s">
        <v>115</v>
      </c>
      <c r="P5025" t="s">
        <v>414</v>
      </c>
      <c r="Q5025" t="s">
        <v>37</v>
      </c>
      <c r="R5025" t="s">
        <v>145</v>
      </c>
      <c r="S5025" t="s">
        <v>136</v>
      </c>
      <c r="T5025" t="s">
        <v>40</v>
      </c>
      <c r="U5025" t="s">
        <v>859</v>
      </c>
      <c r="V5025" t="s">
        <v>505</v>
      </c>
      <c r="W5025" t="s">
        <v>94</v>
      </c>
      <c r="X5025" t="s">
        <v>70</v>
      </c>
      <c r="Y5025" t="s">
        <v>95</v>
      </c>
      <c r="Z5025" t="s">
        <v>204</v>
      </c>
      <c r="AA5025" t="s">
        <v>258</v>
      </c>
      <c r="AB5025" t="s">
        <v>1585</v>
      </c>
      <c r="AC5025" t="s">
        <v>2669</v>
      </c>
      <c r="AD5025" t="s">
        <v>48</v>
      </c>
    </row>
    <row r="5026" spans="1:30" x14ac:dyDescent="0.3">
      <c r="A5026" t="s">
        <v>20643</v>
      </c>
      <c r="B5026" t="s">
        <v>20644</v>
      </c>
      <c r="C5026" s="1" t="str">
        <f t="shared" si="831"/>
        <v>21:0512</v>
      </c>
      <c r="D5026" s="1" t="str">
        <f t="shared" si="835"/>
        <v>21:0085</v>
      </c>
      <c r="E5026" t="s">
        <v>20645</v>
      </c>
      <c r="F5026" t="s">
        <v>20646</v>
      </c>
      <c r="H5026">
        <v>56.470630499999999</v>
      </c>
      <c r="I5026">
        <v>-101.8919264</v>
      </c>
      <c r="J5026" s="1" t="str">
        <f t="shared" si="836"/>
        <v>NGR lake sediment grab sample</v>
      </c>
      <c r="K5026" s="1" t="str">
        <f t="shared" si="837"/>
        <v>&lt;177 micron (NGR)</v>
      </c>
      <c r="L5026">
        <v>54</v>
      </c>
      <c r="M5026" t="s">
        <v>150</v>
      </c>
      <c r="N5026">
        <v>1069</v>
      </c>
      <c r="O5026" t="s">
        <v>241</v>
      </c>
      <c r="P5026" t="s">
        <v>164</v>
      </c>
      <c r="Q5026" t="s">
        <v>55</v>
      </c>
      <c r="R5026" t="s">
        <v>193</v>
      </c>
      <c r="S5026" t="s">
        <v>136</v>
      </c>
      <c r="T5026" t="s">
        <v>40</v>
      </c>
      <c r="U5026" t="s">
        <v>14262</v>
      </c>
      <c r="V5026" t="s">
        <v>136</v>
      </c>
      <c r="W5026" t="s">
        <v>194</v>
      </c>
      <c r="X5026" t="s">
        <v>55</v>
      </c>
      <c r="Y5026" t="s">
        <v>39</v>
      </c>
      <c r="Z5026" t="s">
        <v>263</v>
      </c>
      <c r="AA5026" t="s">
        <v>204</v>
      </c>
      <c r="AB5026" t="s">
        <v>285</v>
      </c>
      <c r="AC5026" t="s">
        <v>1343</v>
      </c>
      <c r="AD5026" t="s">
        <v>354</v>
      </c>
    </row>
    <row r="5027" spans="1:30" hidden="1" x14ac:dyDescent="0.3">
      <c r="A5027" t="s">
        <v>20647</v>
      </c>
      <c r="B5027" t="s">
        <v>20648</v>
      </c>
      <c r="C5027" s="1" t="str">
        <f t="shared" si="831"/>
        <v>21:0512</v>
      </c>
      <c r="D5027" s="1" t="str">
        <f>HYPERLINK("http://geochem.nrcan.gc.ca/cdogs/content/svy/svy_e.htm", "")</f>
        <v/>
      </c>
      <c r="G5027" s="1" t="str">
        <f>HYPERLINK("http://geochem.nrcan.gc.ca/cdogs/content/cr_/cr_00055_e.htm", "55")</f>
        <v>55</v>
      </c>
      <c r="J5027" t="s">
        <v>161</v>
      </c>
      <c r="K5027" t="s">
        <v>162</v>
      </c>
      <c r="L5027">
        <v>54</v>
      </c>
      <c r="M5027" t="s">
        <v>163</v>
      </c>
      <c r="N5027">
        <v>1070</v>
      </c>
      <c r="O5027" t="s">
        <v>255</v>
      </c>
      <c r="P5027" t="s">
        <v>185</v>
      </c>
      <c r="Q5027" t="s">
        <v>37</v>
      </c>
      <c r="R5027" t="s">
        <v>193</v>
      </c>
      <c r="S5027" t="s">
        <v>37</v>
      </c>
      <c r="T5027" t="s">
        <v>40</v>
      </c>
      <c r="U5027" t="s">
        <v>4689</v>
      </c>
      <c r="V5027" t="s">
        <v>167</v>
      </c>
      <c r="W5027" t="s">
        <v>40</v>
      </c>
      <c r="X5027" t="s">
        <v>70</v>
      </c>
      <c r="Y5027" t="s">
        <v>55</v>
      </c>
      <c r="Z5027" t="s">
        <v>164</v>
      </c>
      <c r="AA5027" t="s">
        <v>58</v>
      </c>
      <c r="AB5027" t="s">
        <v>2301</v>
      </c>
      <c r="AC5027" t="s">
        <v>371</v>
      </c>
      <c r="AD5027" t="s">
        <v>80</v>
      </c>
    </row>
    <row r="5028" spans="1:30" x14ac:dyDescent="0.3">
      <c r="A5028" t="s">
        <v>20649</v>
      </c>
      <c r="B5028" t="s">
        <v>20650</v>
      </c>
      <c r="C5028" s="1" t="str">
        <f t="shared" si="831"/>
        <v>21:0512</v>
      </c>
      <c r="D5028" s="1" t="str">
        <f t="shared" ref="D5028:D5046" si="838">HYPERLINK("http://geochem.nrcan.gc.ca/cdogs/content/svy/svy210085_e.htm", "21:0085")</f>
        <v>21:0085</v>
      </c>
      <c r="E5028" t="s">
        <v>20651</v>
      </c>
      <c r="F5028" t="s">
        <v>20652</v>
      </c>
      <c r="H5028">
        <v>56.490295799999998</v>
      </c>
      <c r="I5028">
        <v>-101.9394547</v>
      </c>
      <c r="J5028" s="1" t="str">
        <f t="shared" ref="J5028:J5046" si="839">HYPERLINK("http://geochem.nrcan.gc.ca/cdogs/content/kwd/kwd020027_e.htm", "NGR lake sediment grab sample")</f>
        <v>NGR lake sediment grab sample</v>
      </c>
      <c r="K5028" s="1" t="str">
        <f t="shared" ref="K5028:K5046" si="840">HYPERLINK("http://geochem.nrcan.gc.ca/cdogs/content/kwd/kwd080006_e.htm", "&lt;177 micron (NGR)")</f>
        <v>&lt;177 micron (NGR)</v>
      </c>
      <c r="L5028">
        <v>54</v>
      </c>
      <c r="M5028" t="s">
        <v>175</v>
      </c>
      <c r="N5028">
        <v>1071</v>
      </c>
      <c r="O5028" t="s">
        <v>58</v>
      </c>
      <c r="P5028" t="s">
        <v>35</v>
      </c>
      <c r="Q5028" t="s">
        <v>37</v>
      </c>
      <c r="R5028" t="s">
        <v>165</v>
      </c>
      <c r="S5028" t="s">
        <v>136</v>
      </c>
      <c r="T5028" t="s">
        <v>40</v>
      </c>
      <c r="U5028" t="s">
        <v>1236</v>
      </c>
      <c r="V5028" t="s">
        <v>505</v>
      </c>
      <c r="W5028" t="s">
        <v>194</v>
      </c>
      <c r="X5028" t="s">
        <v>70</v>
      </c>
      <c r="Y5028" t="s">
        <v>55</v>
      </c>
      <c r="Z5028" t="s">
        <v>134</v>
      </c>
      <c r="AA5028" t="s">
        <v>58</v>
      </c>
      <c r="AB5028" t="s">
        <v>1192</v>
      </c>
      <c r="AC5028" t="s">
        <v>1044</v>
      </c>
      <c r="AD5028" t="s">
        <v>605</v>
      </c>
    </row>
    <row r="5029" spans="1:30" x14ac:dyDescent="0.3">
      <c r="A5029" t="s">
        <v>20653</v>
      </c>
      <c r="B5029" t="s">
        <v>20654</v>
      </c>
      <c r="C5029" s="1" t="str">
        <f t="shared" si="831"/>
        <v>21:0512</v>
      </c>
      <c r="D5029" s="1" t="str">
        <f t="shared" si="838"/>
        <v>21:0085</v>
      </c>
      <c r="E5029" t="s">
        <v>20609</v>
      </c>
      <c r="F5029" t="s">
        <v>20655</v>
      </c>
      <c r="H5029">
        <v>56.482395500000003</v>
      </c>
      <c r="I5029">
        <v>-101.9980249</v>
      </c>
      <c r="J5029" s="1" t="str">
        <f t="shared" si="839"/>
        <v>NGR lake sediment grab sample</v>
      </c>
      <c r="K5029" s="1" t="str">
        <f t="shared" si="840"/>
        <v>&lt;177 micron (NGR)</v>
      </c>
      <c r="L5029">
        <v>54</v>
      </c>
      <c r="M5029" t="s">
        <v>18126</v>
      </c>
      <c r="N5029">
        <v>1072</v>
      </c>
      <c r="O5029" t="s">
        <v>45</v>
      </c>
      <c r="P5029" t="s">
        <v>204</v>
      </c>
      <c r="Q5029" t="s">
        <v>95</v>
      </c>
      <c r="R5029" t="s">
        <v>54</v>
      </c>
      <c r="S5029" t="s">
        <v>68</v>
      </c>
      <c r="T5029" t="s">
        <v>40</v>
      </c>
      <c r="U5029" t="s">
        <v>4030</v>
      </c>
      <c r="V5029" t="s">
        <v>47</v>
      </c>
      <c r="W5029" t="s">
        <v>117</v>
      </c>
      <c r="X5029" t="s">
        <v>179</v>
      </c>
      <c r="Y5029" t="s">
        <v>55</v>
      </c>
      <c r="Z5029" t="s">
        <v>204</v>
      </c>
      <c r="AA5029" t="s">
        <v>258</v>
      </c>
      <c r="AB5029" t="s">
        <v>16974</v>
      </c>
      <c r="AC5029" t="s">
        <v>213</v>
      </c>
      <c r="AD5029" t="s">
        <v>196</v>
      </c>
    </row>
    <row r="5030" spans="1:30" x14ac:dyDescent="0.3">
      <c r="A5030" t="s">
        <v>20656</v>
      </c>
      <c r="B5030" t="s">
        <v>20657</v>
      </c>
      <c r="C5030" s="1" t="str">
        <f t="shared" si="831"/>
        <v>21:0512</v>
      </c>
      <c r="D5030" s="1" t="str">
        <f t="shared" si="838"/>
        <v>21:0085</v>
      </c>
      <c r="E5030" t="s">
        <v>20658</v>
      </c>
      <c r="F5030" t="s">
        <v>20659</v>
      </c>
      <c r="H5030">
        <v>56.4542711</v>
      </c>
      <c r="I5030">
        <v>-101.9945737</v>
      </c>
      <c r="J5030" s="1" t="str">
        <f t="shared" si="839"/>
        <v>NGR lake sediment grab sample</v>
      </c>
      <c r="K5030" s="1" t="str">
        <f t="shared" si="840"/>
        <v>&lt;177 micron (NGR)</v>
      </c>
      <c r="L5030">
        <v>54</v>
      </c>
      <c r="M5030" t="s">
        <v>184</v>
      </c>
      <c r="N5030">
        <v>1073</v>
      </c>
      <c r="O5030" t="s">
        <v>1241</v>
      </c>
      <c r="P5030" t="s">
        <v>35</v>
      </c>
      <c r="Q5030" t="s">
        <v>37</v>
      </c>
      <c r="R5030" t="s">
        <v>169</v>
      </c>
      <c r="S5030" t="s">
        <v>68</v>
      </c>
      <c r="T5030" t="s">
        <v>40</v>
      </c>
      <c r="U5030" t="s">
        <v>11496</v>
      </c>
      <c r="V5030" t="s">
        <v>39</v>
      </c>
      <c r="W5030" t="s">
        <v>194</v>
      </c>
      <c r="X5030" t="s">
        <v>179</v>
      </c>
      <c r="Y5030" t="s">
        <v>39</v>
      </c>
      <c r="Z5030" t="s">
        <v>263</v>
      </c>
      <c r="AA5030" t="s">
        <v>135</v>
      </c>
      <c r="AB5030" t="s">
        <v>683</v>
      </c>
      <c r="AC5030" t="s">
        <v>7192</v>
      </c>
      <c r="AD5030" t="s">
        <v>354</v>
      </c>
    </row>
    <row r="5031" spans="1:30" x14ac:dyDescent="0.3">
      <c r="A5031" t="s">
        <v>20660</v>
      </c>
      <c r="B5031" t="s">
        <v>20661</v>
      </c>
      <c r="C5031" s="1" t="str">
        <f t="shared" si="831"/>
        <v>21:0512</v>
      </c>
      <c r="D5031" s="1" t="str">
        <f t="shared" si="838"/>
        <v>21:0085</v>
      </c>
      <c r="E5031" t="s">
        <v>20662</v>
      </c>
      <c r="F5031" t="s">
        <v>20663</v>
      </c>
      <c r="H5031">
        <v>56.451498000000001</v>
      </c>
      <c r="I5031">
        <v>-101.967832</v>
      </c>
      <c r="J5031" s="1" t="str">
        <f t="shared" si="839"/>
        <v>NGR lake sediment grab sample</v>
      </c>
      <c r="K5031" s="1" t="str">
        <f t="shared" si="840"/>
        <v>&lt;177 micron (NGR)</v>
      </c>
      <c r="L5031">
        <v>54</v>
      </c>
      <c r="M5031" t="s">
        <v>191</v>
      </c>
      <c r="N5031">
        <v>1074</v>
      </c>
      <c r="O5031" t="s">
        <v>383</v>
      </c>
      <c r="P5031" t="s">
        <v>377</v>
      </c>
      <c r="Q5031" t="s">
        <v>37</v>
      </c>
      <c r="R5031" t="s">
        <v>164</v>
      </c>
      <c r="S5031" t="s">
        <v>38</v>
      </c>
      <c r="T5031" t="s">
        <v>40</v>
      </c>
      <c r="U5031" t="s">
        <v>3550</v>
      </c>
      <c r="V5031" t="s">
        <v>106</v>
      </c>
      <c r="W5031" t="s">
        <v>117</v>
      </c>
      <c r="X5031" t="s">
        <v>179</v>
      </c>
      <c r="Y5031" t="s">
        <v>39</v>
      </c>
      <c r="Z5031" t="s">
        <v>134</v>
      </c>
      <c r="AA5031" t="s">
        <v>214</v>
      </c>
      <c r="AB5031" t="s">
        <v>2024</v>
      </c>
      <c r="AC5031" t="s">
        <v>2271</v>
      </c>
      <c r="AD5031" t="s">
        <v>314</v>
      </c>
    </row>
    <row r="5032" spans="1:30" x14ac:dyDescent="0.3">
      <c r="A5032" t="s">
        <v>20664</v>
      </c>
      <c r="B5032" t="s">
        <v>20665</v>
      </c>
      <c r="C5032" s="1" t="str">
        <f t="shared" si="831"/>
        <v>21:0512</v>
      </c>
      <c r="D5032" s="1" t="str">
        <f t="shared" si="838"/>
        <v>21:0085</v>
      </c>
      <c r="E5032" t="s">
        <v>20666</v>
      </c>
      <c r="F5032" t="s">
        <v>20667</v>
      </c>
      <c r="H5032">
        <v>56.422265000000003</v>
      </c>
      <c r="I5032">
        <v>-101.9674832</v>
      </c>
      <c r="J5032" s="1" t="str">
        <f t="shared" si="839"/>
        <v>NGR lake sediment grab sample</v>
      </c>
      <c r="K5032" s="1" t="str">
        <f t="shared" si="840"/>
        <v>&lt;177 micron (NGR)</v>
      </c>
      <c r="L5032">
        <v>54</v>
      </c>
      <c r="M5032" t="s">
        <v>201</v>
      </c>
      <c r="N5032">
        <v>1075</v>
      </c>
      <c r="O5032" t="s">
        <v>58</v>
      </c>
      <c r="P5032" t="s">
        <v>35</v>
      </c>
      <c r="Q5032" t="s">
        <v>39</v>
      </c>
      <c r="R5032" t="s">
        <v>164</v>
      </c>
      <c r="S5032" t="s">
        <v>131</v>
      </c>
      <c r="T5032" t="s">
        <v>40</v>
      </c>
      <c r="U5032" t="s">
        <v>1048</v>
      </c>
      <c r="V5032" t="s">
        <v>70</v>
      </c>
      <c r="W5032" t="s">
        <v>117</v>
      </c>
      <c r="X5032" t="s">
        <v>179</v>
      </c>
      <c r="Y5032" t="s">
        <v>95</v>
      </c>
      <c r="Z5032" t="s">
        <v>35</v>
      </c>
      <c r="AA5032" t="s">
        <v>214</v>
      </c>
      <c r="AB5032" t="s">
        <v>1562</v>
      </c>
      <c r="AC5032" t="s">
        <v>3511</v>
      </c>
      <c r="AD5032" t="s">
        <v>83</v>
      </c>
    </row>
    <row r="5033" spans="1:30" x14ac:dyDescent="0.3">
      <c r="A5033" t="s">
        <v>20668</v>
      </c>
      <c r="B5033" t="s">
        <v>20669</v>
      </c>
      <c r="C5033" s="1" t="str">
        <f t="shared" si="831"/>
        <v>21:0512</v>
      </c>
      <c r="D5033" s="1" t="str">
        <f t="shared" si="838"/>
        <v>21:0085</v>
      </c>
      <c r="E5033" t="s">
        <v>20670</v>
      </c>
      <c r="F5033" t="s">
        <v>20671</v>
      </c>
      <c r="H5033">
        <v>56.420272799999999</v>
      </c>
      <c r="I5033">
        <v>-101.9901641</v>
      </c>
      <c r="J5033" s="1" t="str">
        <f t="shared" si="839"/>
        <v>NGR lake sediment grab sample</v>
      </c>
      <c r="K5033" s="1" t="str">
        <f t="shared" si="840"/>
        <v>&lt;177 micron (NGR)</v>
      </c>
      <c r="L5033">
        <v>54</v>
      </c>
      <c r="M5033" t="s">
        <v>210</v>
      </c>
      <c r="N5033">
        <v>1076</v>
      </c>
      <c r="O5033" t="s">
        <v>258</v>
      </c>
      <c r="P5033" t="s">
        <v>169</v>
      </c>
      <c r="Q5033" t="s">
        <v>55</v>
      </c>
      <c r="R5033" t="s">
        <v>256</v>
      </c>
      <c r="S5033" t="s">
        <v>119</v>
      </c>
      <c r="T5033" t="s">
        <v>40</v>
      </c>
      <c r="U5033" t="s">
        <v>11617</v>
      </c>
      <c r="V5033" t="s">
        <v>598</v>
      </c>
      <c r="W5033" t="s">
        <v>194</v>
      </c>
      <c r="X5033" t="s">
        <v>70</v>
      </c>
      <c r="Y5033" t="s">
        <v>37</v>
      </c>
      <c r="Z5033" t="s">
        <v>204</v>
      </c>
      <c r="AA5033" t="s">
        <v>204</v>
      </c>
      <c r="AB5033" t="s">
        <v>6229</v>
      </c>
      <c r="AC5033" t="s">
        <v>2202</v>
      </c>
      <c r="AD5033" t="s">
        <v>480</v>
      </c>
    </row>
    <row r="5034" spans="1:30" x14ac:dyDescent="0.3">
      <c r="A5034" t="s">
        <v>20672</v>
      </c>
      <c r="B5034" t="s">
        <v>20673</v>
      </c>
      <c r="C5034" s="1" t="str">
        <f t="shared" si="831"/>
        <v>21:0512</v>
      </c>
      <c r="D5034" s="1" t="str">
        <f t="shared" si="838"/>
        <v>21:0085</v>
      </c>
      <c r="E5034" t="s">
        <v>20674</v>
      </c>
      <c r="F5034" t="s">
        <v>20675</v>
      </c>
      <c r="H5034">
        <v>56.381746999999997</v>
      </c>
      <c r="I5034">
        <v>-101.9882466</v>
      </c>
      <c r="J5034" s="1" t="str">
        <f t="shared" si="839"/>
        <v>NGR lake sediment grab sample</v>
      </c>
      <c r="K5034" s="1" t="str">
        <f t="shared" si="840"/>
        <v>&lt;177 micron (NGR)</v>
      </c>
      <c r="L5034">
        <v>54</v>
      </c>
      <c r="M5034" t="s">
        <v>221</v>
      </c>
      <c r="N5034">
        <v>1077</v>
      </c>
      <c r="O5034" t="s">
        <v>116</v>
      </c>
      <c r="P5034" t="s">
        <v>232</v>
      </c>
      <c r="Q5034" t="s">
        <v>37</v>
      </c>
      <c r="R5034" t="s">
        <v>165</v>
      </c>
      <c r="S5034" t="s">
        <v>131</v>
      </c>
      <c r="T5034" t="s">
        <v>40</v>
      </c>
      <c r="U5034" t="s">
        <v>1384</v>
      </c>
      <c r="V5034" t="s">
        <v>444</v>
      </c>
      <c r="W5034" t="s">
        <v>194</v>
      </c>
      <c r="X5034" t="s">
        <v>179</v>
      </c>
      <c r="Y5034" t="s">
        <v>95</v>
      </c>
      <c r="Z5034" t="s">
        <v>204</v>
      </c>
      <c r="AA5034" t="s">
        <v>214</v>
      </c>
      <c r="AB5034" t="s">
        <v>997</v>
      </c>
      <c r="AC5034" t="s">
        <v>715</v>
      </c>
      <c r="AD5034" t="s">
        <v>80</v>
      </c>
    </row>
    <row r="5035" spans="1:30" x14ac:dyDescent="0.3">
      <c r="A5035" t="s">
        <v>20676</v>
      </c>
      <c r="B5035" t="s">
        <v>20677</v>
      </c>
      <c r="C5035" s="1" t="str">
        <f t="shared" si="831"/>
        <v>21:0512</v>
      </c>
      <c r="D5035" s="1" t="str">
        <f t="shared" si="838"/>
        <v>21:0085</v>
      </c>
      <c r="E5035" t="s">
        <v>20678</v>
      </c>
      <c r="F5035" t="s">
        <v>20679</v>
      </c>
      <c r="H5035">
        <v>56.373944100000003</v>
      </c>
      <c r="I5035">
        <v>-101.9541521</v>
      </c>
      <c r="J5035" s="1" t="str">
        <f t="shared" si="839"/>
        <v>NGR lake sediment grab sample</v>
      </c>
      <c r="K5035" s="1" t="str">
        <f t="shared" si="840"/>
        <v>&lt;177 micron (NGR)</v>
      </c>
      <c r="L5035">
        <v>54</v>
      </c>
      <c r="M5035" t="s">
        <v>230</v>
      </c>
      <c r="N5035">
        <v>1078</v>
      </c>
      <c r="O5035" t="s">
        <v>44</v>
      </c>
      <c r="P5035" t="s">
        <v>134</v>
      </c>
      <c r="Q5035" t="s">
        <v>136</v>
      </c>
      <c r="R5035" t="s">
        <v>192</v>
      </c>
      <c r="S5035" t="s">
        <v>131</v>
      </c>
      <c r="T5035" t="s">
        <v>40</v>
      </c>
      <c r="U5035" t="s">
        <v>1534</v>
      </c>
      <c r="V5035" t="s">
        <v>2722</v>
      </c>
      <c r="W5035" t="s">
        <v>194</v>
      </c>
      <c r="X5035" t="s">
        <v>39</v>
      </c>
      <c r="Y5035" t="s">
        <v>95</v>
      </c>
      <c r="Z5035" t="s">
        <v>204</v>
      </c>
      <c r="AA5035" t="s">
        <v>67</v>
      </c>
      <c r="AB5035" t="s">
        <v>3966</v>
      </c>
      <c r="AC5035" t="s">
        <v>131</v>
      </c>
      <c r="AD5035" t="s">
        <v>308</v>
      </c>
    </row>
    <row r="5036" spans="1:30" x14ac:dyDescent="0.3">
      <c r="A5036" t="s">
        <v>20680</v>
      </c>
      <c r="B5036" t="s">
        <v>20681</v>
      </c>
      <c r="C5036" s="1" t="str">
        <f t="shared" si="831"/>
        <v>21:0512</v>
      </c>
      <c r="D5036" s="1" t="str">
        <f t="shared" si="838"/>
        <v>21:0085</v>
      </c>
      <c r="E5036" t="s">
        <v>20682</v>
      </c>
      <c r="F5036" t="s">
        <v>20683</v>
      </c>
      <c r="H5036">
        <v>56.3581857</v>
      </c>
      <c r="I5036">
        <v>-101.99386800000001</v>
      </c>
      <c r="J5036" s="1" t="str">
        <f t="shared" si="839"/>
        <v>NGR lake sediment grab sample</v>
      </c>
      <c r="K5036" s="1" t="str">
        <f t="shared" si="840"/>
        <v>&lt;177 micron (NGR)</v>
      </c>
      <c r="L5036">
        <v>54</v>
      </c>
      <c r="M5036" t="s">
        <v>238</v>
      </c>
      <c r="N5036">
        <v>1079</v>
      </c>
      <c r="O5036" t="s">
        <v>82</v>
      </c>
      <c r="P5036" t="s">
        <v>134</v>
      </c>
      <c r="Q5036" t="s">
        <v>68</v>
      </c>
      <c r="R5036" t="s">
        <v>377</v>
      </c>
      <c r="S5036" t="s">
        <v>131</v>
      </c>
      <c r="T5036" t="s">
        <v>40</v>
      </c>
      <c r="U5036" t="s">
        <v>6440</v>
      </c>
      <c r="V5036" t="s">
        <v>740</v>
      </c>
      <c r="W5036" t="s">
        <v>194</v>
      </c>
      <c r="X5036" t="s">
        <v>39</v>
      </c>
      <c r="Y5036" t="s">
        <v>55</v>
      </c>
      <c r="Z5036" t="s">
        <v>135</v>
      </c>
      <c r="AA5036" t="s">
        <v>67</v>
      </c>
      <c r="AB5036" t="s">
        <v>2086</v>
      </c>
      <c r="AC5036" t="s">
        <v>5153</v>
      </c>
      <c r="AD5036" t="s">
        <v>1412</v>
      </c>
    </row>
    <row r="5037" spans="1:30" x14ac:dyDescent="0.3">
      <c r="A5037" t="s">
        <v>20684</v>
      </c>
      <c r="B5037" t="s">
        <v>20685</v>
      </c>
      <c r="C5037" s="1" t="str">
        <f t="shared" si="831"/>
        <v>21:0512</v>
      </c>
      <c r="D5037" s="1" t="str">
        <f t="shared" si="838"/>
        <v>21:0085</v>
      </c>
      <c r="E5037" t="s">
        <v>20686</v>
      </c>
      <c r="F5037" t="s">
        <v>20687</v>
      </c>
      <c r="H5037">
        <v>56.3516288</v>
      </c>
      <c r="I5037">
        <v>-101.976873</v>
      </c>
      <c r="J5037" s="1" t="str">
        <f t="shared" si="839"/>
        <v>NGR lake sediment grab sample</v>
      </c>
      <c r="K5037" s="1" t="str">
        <f t="shared" si="840"/>
        <v>&lt;177 micron (NGR)</v>
      </c>
      <c r="L5037">
        <v>55</v>
      </c>
      <c r="M5037" t="s">
        <v>34</v>
      </c>
      <c r="N5037">
        <v>1080</v>
      </c>
      <c r="O5037" t="s">
        <v>335</v>
      </c>
      <c r="P5037" t="s">
        <v>576</v>
      </c>
      <c r="Q5037" t="s">
        <v>136</v>
      </c>
      <c r="R5037" t="s">
        <v>165</v>
      </c>
      <c r="S5037" t="s">
        <v>79</v>
      </c>
      <c r="T5037" t="s">
        <v>40</v>
      </c>
      <c r="U5037" t="s">
        <v>878</v>
      </c>
      <c r="V5037" t="s">
        <v>1503</v>
      </c>
      <c r="W5037" t="s">
        <v>117</v>
      </c>
      <c r="X5037" t="s">
        <v>70</v>
      </c>
      <c r="Y5037" t="s">
        <v>55</v>
      </c>
      <c r="Z5037" t="s">
        <v>263</v>
      </c>
      <c r="AA5037" t="s">
        <v>314</v>
      </c>
      <c r="AB5037" t="s">
        <v>1243</v>
      </c>
      <c r="AC5037" t="s">
        <v>1014</v>
      </c>
      <c r="AD5037" t="s">
        <v>86</v>
      </c>
    </row>
    <row r="5038" spans="1:30" x14ac:dyDescent="0.3">
      <c r="A5038" t="s">
        <v>20688</v>
      </c>
      <c r="B5038" t="s">
        <v>20689</v>
      </c>
      <c r="C5038" s="1" t="str">
        <f t="shared" si="831"/>
        <v>21:0512</v>
      </c>
      <c r="D5038" s="1" t="str">
        <f t="shared" si="838"/>
        <v>21:0085</v>
      </c>
      <c r="E5038" t="s">
        <v>20686</v>
      </c>
      <c r="F5038" t="s">
        <v>20690</v>
      </c>
      <c r="H5038">
        <v>56.3516288</v>
      </c>
      <c r="I5038">
        <v>-101.976873</v>
      </c>
      <c r="J5038" s="1" t="str">
        <f t="shared" si="839"/>
        <v>NGR lake sediment grab sample</v>
      </c>
      <c r="K5038" s="1" t="str">
        <f t="shared" si="840"/>
        <v>&lt;177 micron (NGR)</v>
      </c>
      <c r="L5038">
        <v>55</v>
      </c>
      <c r="M5038" t="s">
        <v>52</v>
      </c>
      <c r="N5038">
        <v>1081</v>
      </c>
      <c r="O5038" t="s">
        <v>211</v>
      </c>
      <c r="P5038" t="s">
        <v>270</v>
      </c>
      <c r="Q5038" t="s">
        <v>37</v>
      </c>
      <c r="R5038" t="s">
        <v>169</v>
      </c>
      <c r="S5038" t="s">
        <v>79</v>
      </c>
      <c r="T5038" t="s">
        <v>194</v>
      </c>
      <c r="U5038" t="s">
        <v>13199</v>
      </c>
      <c r="V5038" t="s">
        <v>565</v>
      </c>
      <c r="W5038" t="s">
        <v>649</v>
      </c>
      <c r="X5038" t="s">
        <v>179</v>
      </c>
      <c r="Y5038" t="s">
        <v>55</v>
      </c>
      <c r="Z5038" t="s">
        <v>135</v>
      </c>
      <c r="AA5038" t="s">
        <v>258</v>
      </c>
      <c r="AB5038" t="s">
        <v>1546</v>
      </c>
      <c r="AC5038" t="s">
        <v>4338</v>
      </c>
      <c r="AD5038" t="s">
        <v>449</v>
      </c>
    </row>
    <row r="5039" spans="1:30" x14ac:dyDescent="0.3">
      <c r="A5039" t="s">
        <v>20691</v>
      </c>
      <c r="B5039" t="s">
        <v>20692</v>
      </c>
      <c r="C5039" s="1" t="str">
        <f t="shared" si="831"/>
        <v>21:0512</v>
      </c>
      <c r="D5039" s="1" t="str">
        <f t="shared" si="838"/>
        <v>21:0085</v>
      </c>
      <c r="E5039" t="s">
        <v>20686</v>
      </c>
      <c r="F5039" t="s">
        <v>20693</v>
      </c>
      <c r="H5039">
        <v>56.3516288</v>
      </c>
      <c r="I5039">
        <v>-101.976873</v>
      </c>
      <c r="J5039" s="1" t="str">
        <f t="shared" si="839"/>
        <v>NGR lake sediment grab sample</v>
      </c>
      <c r="K5039" s="1" t="str">
        <f t="shared" si="840"/>
        <v>&lt;177 micron (NGR)</v>
      </c>
      <c r="L5039">
        <v>55</v>
      </c>
      <c r="M5039" t="s">
        <v>65</v>
      </c>
      <c r="N5039">
        <v>1082</v>
      </c>
      <c r="O5039" t="s">
        <v>1101</v>
      </c>
      <c r="P5039" t="s">
        <v>270</v>
      </c>
      <c r="Q5039" t="s">
        <v>37</v>
      </c>
      <c r="R5039" t="s">
        <v>169</v>
      </c>
      <c r="S5039" t="s">
        <v>119</v>
      </c>
      <c r="T5039" t="s">
        <v>40</v>
      </c>
      <c r="U5039" t="s">
        <v>308</v>
      </c>
      <c r="V5039" t="s">
        <v>1337</v>
      </c>
      <c r="W5039" t="s">
        <v>194</v>
      </c>
      <c r="X5039" t="s">
        <v>70</v>
      </c>
      <c r="Y5039" t="s">
        <v>55</v>
      </c>
      <c r="Z5039" t="s">
        <v>263</v>
      </c>
      <c r="AA5039" t="s">
        <v>44</v>
      </c>
      <c r="AB5039" t="s">
        <v>1243</v>
      </c>
      <c r="AC5039" t="s">
        <v>20694</v>
      </c>
      <c r="AD5039" t="s">
        <v>61</v>
      </c>
    </row>
    <row r="5040" spans="1:30" x14ac:dyDescent="0.3">
      <c r="A5040" t="s">
        <v>20695</v>
      </c>
      <c r="B5040" t="s">
        <v>20696</v>
      </c>
      <c r="C5040" s="1" t="str">
        <f t="shared" si="831"/>
        <v>21:0512</v>
      </c>
      <c r="D5040" s="1" t="str">
        <f t="shared" si="838"/>
        <v>21:0085</v>
      </c>
      <c r="E5040" t="s">
        <v>20697</v>
      </c>
      <c r="F5040" t="s">
        <v>20698</v>
      </c>
      <c r="H5040">
        <v>56.285295499999997</v>
      </c>
      <c r="I5040">
        <v>-101.9506427</v>
      </c>
      <c r="J5040" s="1" t="str">
        <f t="shared" si="839"/>
        <v>NGR lake sediment grab sample</v>
      </c>
      <c r="K5040" s="1" t="str">
        <f t="shared" si="840"/>
        <v>&lt;177 micron (NGR)</v>
      </c>
      <c r="L5040">
        <v>55</v>
      </c>
      <c r="M5040" t="s">
        <v>76</v>
      </c>
      <c r="N5040">
        <v>1083</v>
      </c>
      <c r="O5040" t="s">
        <v>1477</v>
      </c>
      <c r="P5040" t="s">
        <v>255</v>
      </c>
      <c r="Q5040" t="s">
        <v>55</v>
      </c>
      <c r="R5040" t="s">
        <v>391</v>
      </c>
      <c r="S5040" t="s">
        <v>119</v>
      </c>
      <c r="T5040" t="s">
        <v>194</v>
      </c>
      <c r="U5040" t="s">
        <v>2585</v>
      </c>
      <c r="V5040" t="s">
        <v>1578</v>
      </c>
      <c r="W5040" t="s">
        <v>106</v>
      </c>
      <c r="X5040" t="s">
        <v>179</v>
      </c>
      <c r="Y5040" t="s">
        <v>39</v>
      </c>
      <c r="Z5040" t="s">
        <v>134</v>
      </c>
      <c r="AA5040" t="s">
        <v>204</v>
      </c>
      <c r="AB5040" t="s">
        <v>385</v>
      </c>
      <c r="AC5040" t="s">
        <v>968</v>
      </c>
      <c r="AD5040" t="s">
        <v>80</v>
      </c>
    </row>
    <row r="5041" spans="1:30" x14ac:dyDescent="0.3">
      <c r="A5041" t="s">
        <v>20699</v>
      </c>
      <c r="B5041" t="s">
        <v>20700</v>
      </c>
      <c r="C5041" s="1" t="str">
        <f t="shared" si="831"/>
        <v>21:0512</v>
      </c>
      <c r="D5041" s="1" t="str">
        <f t="shared" si="838"/>
        <v>21:0085</v>
      </c>
      <c r="E5041" t="s">
        <v>20701</v>
      </c>
      <c r="F5041" t="s">
        <v>20702</v>
      </c>
      <c r="H5041">
        <v>56.249592700000001</v>
      </c>
      <c r="I5041">
        <v>-101.9289575</v>
      </c>
      <c r="J5041" s="1" t="str">
        <f t="shared" si="839"/>
        <v>NGR lake sediment grab sample</v>
      </c>
      <c r="K5041" s="1" t="str">
        <f t="shared" si="840"/>
        <v>&lt;177 micron (NGR)</v>
      </c>
      <c r="L5041">
        <v>55</v>
      </c>
      <c r="M5041" t="s">
        <v>91</v>
      </c>
      <c r="N5041">
        <v>1084</v>
      </c>
      <c r="O5041" t="s">
        <v>45</v>
      </c>
      <c r="P5041" t="s">
        <v>134</v>
      </c>
      <c r="Q5041" t="s">
        <v>68</v>
      </c>
      <c r="R5041" t="s">
        <v>232</v>
      </c>
      <c r="S5041" t="s">
        <v>38</v>
      </c>
      <c r="T5041" t="s">
        <v>40</v>
      </c>
      <c r="U5041" t="s">
        <v>5815</v>
      </c>
      <c r="V5041" t="s">
        <v>740</v>
      </c>
      <c r="W5041" t="s">
        <v>40</v>
      </c>
      <c r="X5041" t="s">
        <v>179</v>
      </c>
      <c r="Y5041" t="s">
        <v>39</v>
      </c>
      <c r="Z5041" t="s">
        <v>204</v>
      </c>
      <c r="AA5041" t="s">
        <v>204</v>
      </c>
      <c r="AB5041" t="s">
        <v>825</v>
      </c>
      <c r="AC5041" t="s">
        <v>604</v>
      </c>
      <c r="AD5041" t="s">
        <v>1477</v>
      </c>
    </row>
    <row r="5042" spans="1:30" x14ac:dyDescent="0.3">
      <c r="A5042" t="s">
        <v>20703</v>
      </c>
      <c r="B5042" t="s">
        <v>20704</v>
      </c>
      <c r="C5042" s="1" t="str">
        <f t="shared" si="831"/>
        <v>21:0512</v>
      </c>
      <c r="D5042" s="1" t="str">
        <f t="shared" si="838"/>
        <v>21:0085</v>
      </c>
      <c r="E5042" t="s">
        <v>20705</v>
      </c>
      <c r="F5042" t="s">
        <v>20706</v>
      </c>
      <c r="H5042">
        <v>56.222929999999998</v>
      </c>
      <c r="I5042">
        <v>-101.9845909</v>
      </c>
      <c r="J5042" s="1" t="str">
        <f t="shared" si="839"/>
        <v>NGR lake sediment grab sample</v>
      </c>
      <c r="K5042" s="1" t="str">
        <f t="shared" si="840"/>
        <v>&lt;177 micron (NGR)</v>
      </c>
      <c r="L5042">
        <v>55</v>
      </c>
      <c r="M5042" t="s">
        <v>102</v>
      </c>
      <c r="N5042">
        <v>1085</v>
      </c>
      <c r="O5042" t="s">
        <v>392</v>
      </c>
      <c r="P5042" t="s">
        <v>53</v>
      </c>
      <c r="Q5042" t="s">
        <v>68</v>
      </c>
      <c r="R5042" t="s">
        <v>66</v>
      </c>
      <c r="S5042" t="s">
        <v>176</v>
      </c>
      <c r="T5042" t="s">
        <v>40</v>
      </c>
      <c r="U5042" t="s">
        <v>20707</v>
      </c>
      <c r="V5042" t="s">
        <v>1578</v>
      </c>
      <c r="W5042" t="s">
        <v>248</v>
      </c>
      <c r="X5042" t="s">
        <v>70</v>
      </c>
      <c r="Y5042" t="s">
        <v>37</v>
      </c>
      <c r="Z5042" t="s">
        <v>214</v>
      </c>
      <c r="AA5042" t="s">
        <v>135</v>
      </c>
      <c r="AB5042" t="s">
        <v>285</v>
      </c>
      <c r="AC5042" t="s">
        <v>20708</v>
      </c>
      <c r="AD5042" t="s">
        <v>1060</v>
      </c>
    </row>
    <row r="5043" spans="1:30" x14ac:dyDescent="0.3">
      <c r="A5043" t="s">
        <v>20709</v>
      </c>
      <c r="B5043" t="s">
        <v>20710</v>
      </c>
      <c r="C5043" s="1" t="str">
        <f t="shared" si="831"/>
        <v>21:0512</v>
      </c>
      <c r="D5043" s="1" t="str">
        <f t="shared" si="838"/>
        <v>21:0085</v>
      </c>
      <c r="E5043" t="s">
        <v>20711</v>
      </c>
      <c r="F5043" t="s">
        <v>20712</v>
      </c>
      <c r="H5043">
        <v>56.190638100000001</v>
      </c>
      <c r="I5043">
        <v>-101.9965297</v>
      </c>
      <c r="J5043" s="1" t="str">
        <f t="shared" si="839"/>
        <v>NGR lake sediment grab sample</v>
      </c>
      <c r="K5043" s="1" t="str">
        <f t="shared" si="840"/>
        <v>&lt;177 micron (NGR)</v>
      </c>
      <c r="L5043">
        <v>55</v>
      </c>
      <c r="M5043" t="s">
        <v>113</v>
      </c>
      <c r="N5043">
        <v>1086</v>
      </c>
      <c r="O5043" t="s">
        <v>1005</v>
      </c>
      <c r="P5043" t="s">
        <v>265</v>
      </c>
      <c r="Q5043" t="s">
        <v>136</v>
      </c>
      <c r="R5043" t="s">
        <v>270</v>
      </c>
      <c r="S5043" t="s">
        <v>185</v>
      </c>
      <c r="T5043" t="s">
        <v>40</v>
      </c>
      <c r="U5043" t="s">
        <v>5520</v>
      </c>
      <c r="V5043" t="s">
        <v>121</v>
      </c>
      <c r="W5043" t="s">
        <v>649</v>
      </c>
      <c r="X5043" t="s">
        <v>39</v>
      </c>
      <c r="Y5043" t="s">
        <v>55</v>
      </c>
      <c r="Z5043" t="s">
        <v>263</v>
      </c>
      <c r="AA5043" t="s">
        <v>214</v>
      </c>
      <c r="AB5043" t="s">
        <v>582</v>
      </c>
      <c r="AC5043" t="s">
        <v>131</v>
      </c>
      <c r="AD5043" t="s">
        <v>1236</v>
      </c>
    </row>
    <row r="5044" spans="1:30" x14ac:dyDescent="0.3">
      <c r="A5044" t="s">
        <v>20713</v>
      </c>
      <c r="B5044" t="s">
        <v>20714</v>
      </c>
      <c r="C5044" s="1" t="str">
        <f t="shared" si="831"/>
        <v>21:0512</v>
      </c>
      <c r="D5044" s="1" t="str">
        <f t="shared" si="838"/>
        <v>21:0085</v>
      </c>
      <c r="E5044" t="s">
        <v>20715</v>
      </c>
      <c r="F5044" t="s">
        <v>20716</v>
      </c>
      <c r="H5044">
        <v>56.166077799999997</v>
      </c>
      <c r="I5044">
        <v>-101.982067</v>
      </c>
      <c r="J5044" s="1" t="str">
        <f t="shared" si="839"/>
        <v>NGR lake sediment grab sample</v>
      </c>
      <c r="K5044" s="1" t="str">
        <f t="shared" si="840"/>
        <v>&lt;177 micron (NGR)</v>
      </c>
      <c r="L5044">
        <v>55</v>
      </c>
      <c r="M5044" t="s">
        <v>127</v>
      </c>
      <c r="N5044">
        <v>1087</v>
      </c>
      <c r="O5044" t="s">
        <v>1167</v>
      </c>
      <c r="P5044" t="s">
        <v>204</v>
      </c>
      <c r="Q5044" t="s">
        <v>37</v>
      </c>
      <c r="R5044" t="s">
        <v>477</v>
      </c>
      <c r="S5044" t="s">
        <v>192</v>
      </c>
      <c r="T5044" t="s">
        <v>40</v>
      </c>
      <c r="U5044" t="s">
        <v>16242</v>
      </c>
      <c r="V5044" t="s">
        <v>1095</v>
      </c>
      <c r="W5044" t="s">
        <v>40</v>
      </c>
      <c r="X5044" t="s">
        <v>70</v>
      </c>
      <c r="Y5044" t="s">
        <v>55</v>
      </c>
      <c r="Z5044" t="s">
        <v>211</v>
      </c>
      <c r="AA5044" t="s">
        <v>58</v>
      </c>
      <c r="AB5044" t="s">
        <v>5627</v>
      </c>
      <c r="AC5044" t="s">
        <v>1572</v>
      </c>
      <c r="AD5044" t="s">
        <v>478</v>
      </c>
    </row>
    <row r="5045" spans="1:30" x14ac:dyDescent="0.3">
      <c r="A5045" t="s">
        <v>20717</v>
      </c>
      <c r="B5045" t="s">
        <v>20718</v>
      </c>
      <c r="C5045" s="1" t="str">
        <f t="shared" si="831"/>
        <v>21:0512</v>
      </c>
      <c r="D5045" s="1" t="str">
        <f t="shared" si="838"/>
        <v>21:0085</v>
      </c>
      <c r="E5045" t="s">
        <v>20719</v>
      </c>
      <c r="F5045" t="s">
        <v>20720</v>
      </c>
      <c r="H5045">
        <v>56.126111600000002</v>
      </c>
      <c r="I5045">
        <v>-101.9812601</v>
      </c>
      <c r="J5045" s="1" t="str">
        <f t="shared" si="839"/>
        <v>NGR lake sediment grab sample</v>
      </c>
      <c r="K5045" s="1" t="str">
        <f t="shared" si="840"/>
        <v>&lt;177 micron (NGR)</v>
      </c>
      <c r="L5045">
        <v>55</v>
      </c>
      <c r="M5045" t="s">
        <v>142</v>
      </c>
      <c r="N5045">
        <v>1088</v>
      </c>
      <c r="O5045" t="s">
        <v>115</v>
      </c>
      <c r="P5045" t="s">
        <v>232</v>
      </c>
      <c r="Q5045" t="s">
        <v>119</v>
      </c>
      <c r="R5045" t="s">
        <v>104</v>
      </c>
      <c r="S5045" t="s">
        <v>202</v>
      </c>
      <c r="T5045" t="s">
        <v>40</v>
      </c>
      <c r="U5045" t="s">
        <v>7955</v>
      </c>
      <c r="V5045" t="s">
        <v>1198</v>
      </c>
      <c r="W5045" t="s">
        <v>40</v>
      </c>
      <c r="X5045" t="s">
        <v>70</v>
      </c>
      <c r="Y5045" t="s">
        <v>95</v>
      </c>
      <c r="Z5045" t="s">
        <v>214</v>
      </c>
      <c r="AA5045" t="s">
        <v>214</v>
      </c>
      <c r="AB5045" t="s">
        <v>96</v>
      </c>
      <c r="AC5045" t="s">
        <v>352</v>
      </c>
      <c r="AD5045" t="s">
        <v>880</v>
      </c>
    </row>
    <row r="5046" spans="1:30" x14ac:dyDescent="0.3">
      <c r="A5046" t="s">
        <v>20721</v>
      </c>
      <c r="B5046" t="s">
        <v>20722</v>
      </c>
      <c r="C5046" s="1" t="str">
        <f t="shared" ref="C5046:C5109" si="841">HYPERLINK("http://geochem.nrcan.gc.ca/cdogs/content/bdl/bdl210512_e.htm", "21:0512")</f>
        <v>21:0512</v>
      </c>
      <c r="D5046" s="1" t="str">
        <f t="shared" si="838"/>
        <v>21:0085</v>
      </c>
      <c r="E5046" t="s">
        <v>20723</v>
      </c>
      <c r="F5046" t="s">
        <v>20724</v>
      </c>
      <c r="H5046">
        <v>56.103290999999999</v>
      </c>
      <c r="I5046">
        <v>-101.9866705</v>
      </c>
      <c r="J5046" s="1" t="str">
        <f t="shared" si="839"/>
        <v>NGR lake sediment grab sample</v>
      </c>
      <c r="K5046" s="1" t="str">
        <f t="shared" si="840"/>
        <v>&lt;177 micron (NGR)</v>
      </c>
      <c r="L5046">
        <v>55</v>
      </c>
      <c r="M5046" t="s">
        <v>150</v>
      </c>
      <c r="N5046">
        <v>1089</v>
      </c>
      <c r="O5046" t="s">
        <v>44</v>
      </c>
      <c r="P5046" t="s">
        <v>78</v>
      </c>
      <c r="Q5046" t="s">
        <v>153</v>
      </c>
      <c r="R5046" t="s">
        <v>104</v>
      </c>
      <c r="S5046" t="s">
        <v>176</v>
      </c>
      <c r="T5046" t="s">
        <v>40</v>
      </c>
      <c r="U5046" t="s">
        <v>1534</v>
      </c>
      <c r="V5046" t="s">
        <v>293</v>
      </c>
      <c r="W5046" t="s">
        <v>40</v>
      </c>
      <c r="X5046" t="s">
        <v>55</v>
      </c>
      <c r="Y5046" t="s">
        <v>39</v>
      </c>
      <c r="Z5046" t="s">
        <v>337</v>
      </c>
      <c r="AA5046" t="s">
        <v>67</v>
      </c>
      <c r="AB5046" t="s">
        <v>2776</v>
      </c>
      <c r="AC5046" t="s">
        <v>157</v>
      </c>
      <c r="AD5046" t="s">
        <v>13114</v>
      </c>
    </row>
    <row r="5047" spans="1:30" hidden="1" x14ac:dyDescent="0.3">
      <c r="A5047" t="s">
        <v>20725</v>
      </c>
      <c r="B5047" t="s">
        <v>20726</v>
      </c>
      <c r="C5047" s="1" t="str">
        <f t="shared" si="841"/>
        <v>21:0512</v>
      </c>
      <c r="D5047" s="1" t="str">
        <f>HYPERLINK("http://geochem.nrcan.gc.ca/cdogs/content/svy/svy_e.htm", "")</f>
        <v/>
      </c>
      <c r="G5047" s="1" t="str">
        <f>HYPERLINK("http://geochem.nrcan.gc.ca/cdogs/content/cr_/cr_00055_e.htm", "55")</f>
        <v>55</v>
      </c>
      <c r="J5047" t="s">
        <v>161</v>
      </c>
      <c r="K5047" t="s">
        <v>162</v>
      </c>
      <c r="L5047">
        <v>55</v>
      </c>
      <c r="M5047" t="s">
        <v>163</v>
      </c>
      <c r="N5047">
        <v>1090</v>
      </c>
      <c r="O5047" t="s">
        <v>263</v>
      </c>
      <c r="P5047" t="s">
        <v>193</v>
      </c>
      <c r="Q5047" t="s">
        <v>68</v>
      </c>
      <c r="R5047" t="s">
        <v>130</v>
      </c>
      <c r="S5047" t="s">
        <v>136</v>
      </c>
      <c r="T5047" t="s">
        <v>40</v>
      </c>
      <c r="U5047" t="s">
        <v>71</v>
      </c>
      <c r="V5047" t="s">
        <v>596</v>
      </c>
      <c r="W5047" t="s">
        <v>40</v>
      </c>
      <c r="X5047" t="s">
        <v>39</v>
      </c>
      <c r="Y5047" t="s">
        <v>136</v>
      </c>
      <c r="Z5047" t="s">
        <v>164</v>
      </c>
      <c r="AA5047" t="s">
        <v>135</v>
      </c>
      <c r="AB5047" t="s">
        <v>554</v>
      </c>
      <c r="AC5047" t="s">
        <v>1343</v>
      </c>
      <c r="AD5047" t="s">
        <v>324</v>
      </c>
    </row>
    <row r="5048" spans="1:30" x14ac:dyDescent="0.3">
      <c r="A5048" t="s">
        <v>20727</v>
      </c>
      <c r="B5048" t="s">
        <v>20728</v>
      </c>
      <c r="C5048" s="1" t="str">
        <f t="shared" si="841"/>
        <v>21:0512</v>
      </c>
      <c r="D5048" s="1" t="str">
        <f t="shared" ref="D5048:D5063" si="842">HYPERLINK("http://geochem.nrcan.gc.ca/cdogs/content/svy/svy210085_e.htm", "21:0085")</f>
        <v>21:0085</v>
      </c>
      <c r="E5048" t="s">
        <v>20729</v>
      </c>
      <c r="F5048" t="s">
        <v>20730</v>
      </c>
      <c r="H5048">
        <v>56.071390700000002</v>
      </c>
      <c r="I5048">
        <v>-101.9850232</v>
      </c>
      <c r="J5048" s="1" t="str">
        <f t="shared" ref="J5048:J5063" si="843">HYPERLINK("http://geochem.nrcan.gc.ca/cdogs/content/kwd/kwd020027_e.htm", "NGR lake sediment grab sample")</f>
        <v>NGR lake sediment grab sample</v>
      </c>
      <c r="K5048" s="1" t="str">
        <f t="shared" ref="K5048:K5063" si="844">HYPERLINK("http://geochem.nrcan.gc.ca/cdogs/content/kwd/kwd080006_e.htm", "&lt;177 micron (NGR)")</f>
        <v>&lt;177 micron (NGR)</v>
      </c>
      <c r="L5048">
        <v>55</v>
      </c>
      <c r="M5048" t="s">
        <v>175</v>
      </c>
      <c r="N5048">
        <v>1091</v>
      </c>
      <c r="O5048" t="s">
        <v>1167</v>
      </c>
      <c r="P5048" t="s">
        <v>104</v>
      </c>
      <c r="Q5048" t="s">
        <v>38</v>
      </c>
      <c r="R5048" t="s">
        <v>265</v>
      </c>
      <c r="S5048" t="s">
        <v>153</v>
      </c>
      <c r="T5048" t="s">
        <v>40</v>
      </c>
      <c r="U5048" t="s">
        <v>934</v>
      </c>
      <c r="V5048" t="s">
        <v>3537</v>
      </c>
      <c r="W5048" t="s">
        <v>194</v>
      </c>
      <c r="X5048" t="s">
        <v>70</v>
      </c>
      <c r="Y5048" t="s">
        <v>39</v>
      </c>
      <c r="Z5048" t="s">
        <v>337</v>
      </c>
      <c r="AA5048" t="s">
        <v>214</v>
      </c>
      <c r="AB5048" t="s">
        <v>84</v>
      </c>
      <c r="AC5048" t="s">
        <v>2278</v>
      </c>
      <c r="AD5048" t="s">
        <v>1801</v>
      </c>
    </row>
    <row r="5049" spans="1:30" x14ac:dyDescent="0.3">
      <c r="A5049" t="s">
        <v>20731</v>
      </c>
      <c r="B5049" t="s">
        <v>20732</v>
      </c>
      <c r="C5049" s="1" t="str">
        <f t="shared" si="841"/>
        <v>21:0512</v>
      </c>
      <c r="D5049" s="1" t="str">
        <f t="shared" si="842"/>
        <v>21:0085</v>
      </c>
      <c r="E5049" t="s">
        <v>20733</v>
      </c>
      <c r="F5049" t="s">
        <v>20734</v>
      </c>
      <c r="H5049">
        <v>56.0310384</v>
      </c>
      <c r="I5049">
        <v>-101.99012879999999</v>
      </c>
      <c r="J5049" s="1" t="str">
        <f t="shared" si="843"/>
        <v>NGR lake sediment grab sample</v>
      </c>
      <c r="K5049" s="1" t="str">
        <f t="shared" si="844"/>
        <v>&lt;177 micron (NGR)</v>
      </c>
      <c r="L5049">
        <v>55</v>
      </c>
      <c r="M5049" t="s">
        <v>184</v>
      </c>
      <c r="N5049">
        <v>1092</v>
      </c>
      <c r="O5049" t="s">
        <v>1865</v>
      </c>
      <c r="P5049" t="s">
        <v>145</v>
      </c>
      <c r="Q5049" t="s">
        <v>38</v>
      </c>
      <c r="R5049" t="s">
        <v>104</v>
      </c>
      <c r="S5049" t="s">
        <v>131</v>
      </c>
      <c r="T5049" t="s">
        <v>40</v>
      </c>
      <c r="U5049" t="s">
        <v>216</v>
      </c>
      <c r="V5049" t="s">
        <v>740</v>
      </c>
      <c r="W5049" t="s">
        <v>40</v>
      </c>
      <c r="X5049" t="s">
        <v>70</v>
      </c>
      <c r="Y5049" t="s">
        <v>39</v>
      </c>
      <c r="Z5049" t="s">
        <v>214</v>
      </c>
      <c r="AA5049" t="s">
        <v>135</v>
      </c>
      <c r="AB5049" t="s">
        <v>437</v>
      </c>
      <c r="AC5049" t="s">
        <v>1547</v>
      </c>
      <c r="AD5049" t="s">
        <v>4370</v>
      </c>
    </row>
    <row r="5050" spans="1:30" x14ac:dyDescent="0.3">
      <c r="A5050" t="s">
        <v>20735</v>
      </c>
      <c r="B5050" t="s">
        <v>20736</v>
      </c>
      <c r="C5050" s="1" t="str">
        <f t="shared" si="841"/>
        <v>21:0512</v>
      </c>
      <c r="D5050" s="1" t="str">
        <f t="shared" si="842"/>
        <v>21:0085</v>
      </c>
      <c r="E5050" t="s">
        <v>20737</v>
      </c>
      <c r="F5050" t="s">
        <v>20738</v>
      </c>
      <c r="H5050">
        <v>56.006912100000001</v>
      </c>
      <c r="I5050">
        <v>-101.97034309999999</v>
      </c>
      <c r="J5050" s="1" t="str">
        <f t="shared" si="843"/>
        <v>NGR lake sediment grab sample</v>
      </c>
      <c r="K5050" s="1" t="str">
        <f t="shared" si="844"/>
        <v>&lt;177 micron (NGR)</v>
      </c>
      <c r="L5050">
        <v>55</v>
      </c>
      <c r="M5050" t="s">
        <v>191</v>
      </c>
      <c r="N5050">
        <v>1093</v>
      </c>
      <c r="O5050" t="s">
        <v>1134</v>
      </c>
      <c r="P5050" t="s">
        <v>53</v>
      </c>
      <c r="Q5050" t="s">
        <v>38</v>
      </c>
      <c r="R5050" t="s">
        <v>477</v>
      </c>
      <c r="S5050" t="s">
        <v>131</v>
      </c>
      <c r="T5050" t="s">
        <v>40</v>
      </c>
      <c r="U5050" t="s">
        <v>80</v>
      </c>
      <c r="V5050" t="s">
        <v>884</v>
      </c>
      <c r="W5050" t="s">
        <v>40</v>
      </c>
      <c r="X5050" t="s">
        <v>70</v>
      </c>
      <c r="Y5050" t="s">
        <v>37</v>
      </c>
      <c r="Z5050" t="s">
        <v>423</v>
      </c>
      <c r="AA5050" t="s">
        <v>135</v>
      </c>
      <c r="AB5050" t="s">
        <v>1285</v>
      </c>
      <c r="AC5050" t="s">
        <v>1802</v>
      </c>
      <c r="AD5050" t="s">
        <v>137</v>
      </c>
    </row>
    <row r="5051" spans="1:30" x14ac:dyDescent="0.3">
      <c r="A5051" t="s">
        <v>20739</v>
      </c>
      <c r="B5051" t="s">
        <v>20740</v>
      </c>
      <c r="C5051" s="1" t="str">
        <f t="shared" si="841"/>
        <v>21:0512</v>
      </c>
      <c r="D5051" s="1" t="str">
        <f t="shared" si="842"/>
        <v>21:0085</v>
      </c>
      <c r="E5051" t="s">
        <v>20741</v>
      </c>
      <c r="F5051" t="s">
        <v>20742</v>
      </c>
      <c r="H5051">
        <v>56.0060438</v>
      </c>
      <c r="I5051">
        <v>-101.93152910000001</v>
      </c>
      <c r="J5051" s="1" t="str">
        <f t="shared" si="843"/>
        <v>NGR lake sediment grab sample</v>
      </c>
      <c r="K5051" s="1" t="str">
        <f t="shared" si="844"/>
        <v>&lt;177 micron (NGR)</v>
      </c>
      <c r="L5051">
        <v>55</v>
      </c>
      <c r="M5051" t="s">
        <v>201</v>
      </c>
      <c r="N5051">
        <v>1094</v>
      </c>
      <c r="O5051" t="s">
        <v>196</v>
      </c>
      <c r="P5051" t="s">
        <v>78</v>
      </c>
      <c r="Q5051" t="s">
        <v>202</v>
      </c>
      <c r="R5051" t="s">
        <v>103</v>
      </c>
      <c r="S5051" t="s">
        <v>119</v>
      </c>
      <c r="T5051" t="s">
        <v>40</v>
      </c>
      <c r="U5051" t="s">
        <v>2175</v>
      </c>
      <c r="V5051" t="s">
        <v>37</v>
      </c>
      <c r="W5051" t="s">
        <v>40</v>
      </c>
      <c r="X5051" t="s">
        <v>740</v>
      </c>
      <c r="Y5051" t="s">
        <v>39</v>
      </c>
      <c r="Z5051" t="s">
        <v>258</v>
      </c>
      <c r="AA5051" t="s">
        <v>204</v>
      </c>
      <c r="AB5051" t="s">
        <v>2878</v>
      </c>
      <c r="AC5051" t="s">
        <v>157</v>
      </c>
      <c r="AD5051" t="s">
        <v>14433</v>
      </c>
    </row>
    <row r="5052" spans="1:30" x14ac:dyDescent="0.3">
      <c r="A5052" t="s">
        <v>20743</v>
      </c>
      <c r="B5052" t="s">
        <v>20744</v>
      </c>
      <c r="C5052" s="1" t="str">
        <f t="shared" si="841"/>
        <v>21:0512</v>
      </c>
      <c r="D5052" s="1" t="str">
        <f t="shared" si="842"/>
        <v>21:0085</v>
      </c>
      <c r="E5052" t="s">
        <v>20745</v>
      </c>
      <c r="F5052" t="s">
        <v>20746</v>
      </c>
      <c r="H5052">
        <v>56.032988400000001</v>
      </c>
      <c r="I5052">
        <v>-101.94911260000001</v>
      </c>
      <c r="J5052" s="1" t="str">
        <f t="shared" si="843"/>
        <v>NGR lake sediment grab sample</v>
      </c>
      <c r="K5052" s="1" t="str">
        <f t="shared" si="844"/>
        <v>&lt;177 micron (NGR)</v>
      </c>
      <c r="L5052">
        <v>55</v>
      </c>
      <c r="M5052" t="s">
        <v>210</v>
      </c>
      <c r="N5052">
        <v>1095</v>
      </c>
      <c r="O5052" t="s">
        <v>3002</v>
      </c>
      <c r="P5052" t="s">
        <v>104</v>
      </c>
      <c r="Q5052" t="s">
        <v>153</v>
      </c>
      <c r="R5052" t="s">
        <v>576</v>
      </c>
      <c r="S5052" t="s">
        <v>202</v>
      </c>
      <c r="T5052" t="s">
        <v>117</v>
      </c>
      <c r="U5052" t="s">
        <v>354</v>
      </c>
      <c r="V5052" t="s">
        <v>1402</v>
      </c>
      <c r="W5052" t="s">
        <v>40</v>
      </c>
      <c r="X5052" t="s">
        <v>70</v>
      </c>
      <c r="Y5052" t="s">
        <v>95</v>
      </c>
      <c r="Z5052" t="s">
        <v>211</v>
      </c>
      <c r="AA5052" t="s">
        <v>135</v>
      </c>
      <c r="AB5052" t="s">
        <v>2878</v>
      </c>
      <c r="AC5052" t="s">
        <v>2776</v>
      </c>
      <c r="AD5052" t="s">
        <v>832</v>
      </c>
    </row>
    <row r="5053" spans="1:30" x14ac:dyDescent="0.3">
      <c r="A5053" t="s">
        <v>20747</v>
      </c>
      <c r="B5053" t="s">
        <v>20748</v>
      </c>
      <c r="C5053" s="1" t="str">
        <f t="shared" si="841"/>
        <v>21:0512</v>
      </c>
      <c r="D5053" s="1" t="str">
        <f t="shared" si="842"/>
        <v>21:0085</v>
      </c>
      <c r="E5053" t="s">
        <v>20749</v>
      </c>
      <c r="F5053" t="s">
        <v>20750</v>
      </c>
      <c r="H5053">
        <v>56.064590199999998</v>
      </c>
      <c r="I5053">
        <v>-101.9534688</v>
      </c>
      <c r="J5053" s="1" t="str">
        <f t="shared" si="843"/>
        <v>NGR lake sediment grab sample</v>
      </c>
      <c r="K5053" s="1" t="str">
        <f t="shared" si="844"/>
        <v>&lt;177 micron (NGR)</v>
      </c>
      <c r="L5053">
        <v>55</v>
      </c>
      <c r="M5053" t="s">
        <v>221</v>
      </c>
      <c r="N5053">
        <v>1096</v>
      </c>
      <c r="O5053" t="s">
        <v>1520</v>
      </c>
      <c r="P5053" t="s">
        <v>67</v>
      </c>
      <c r="Q5053" t="s">
        <v>136</v>
      </c>
      <c r="R5053" t="s">
        <v>192</v>
      </c>
      <c r="S5053" t="s">
        <v>92</v>
      </c>
      <c r="T5053" t="s">
        <v>194</v>
      </c>
      <c r="U5053" t="s">
        <v>1384</v>
      </c>
      <c r="V5053" t="s">
        <v>224</v>
      </c>
      <c r="W5053" t="s">
        <v>40</v>
      </c>
      <c r="X5053" t="s">
        <v>70</v>
      </c>
      <c r="Y5053" t="s">
        <v>39</v>
      </c>
      <c r="Z5053" t="s">
        <v>204</v>
      </c>
      <c r="AA5053" t="s">
        <v>134</v>
      </c>
      <c r="AB5053" t="s">
        <v>92</v>
      </c>
      <c r="AC5053" t="s">
        <v>631</v>
      </c>
      <c r="AD5053" t="s">
        <v>158</v>
      </c>
    </row>
    <row r="5054" spans="1:30" x14ac:dyDescent="0.3">
      <c r="A5054" t="s">
        <v>20751</v>
      </c>
      <c r="B5054" t="s">
        <v>20752</v>
      </c>
      <c r="C5054" s="1" t="str">
        <f t="shared" si="841"/>
        <v>21:0512</v>
      </c>
      <c r="D5054" s="1" t="str">
        <f t="shared" si="842"/>
        <v>21:0085</v>
      </c>
      <c r="E5054" t="s">
        <v>20753</v>
      </c>
      <c r="F5054" t="s">
        <v>20754</v>
      </c>
      <c r="H5054">
        <v>56.103882599999999</v>
      </c>
      <c r="I5054">
        <v>-101.960256</v>
      </c>
      <c r="J5054" s="1" t="str">
        <f t="shared" si="843"/>
        <v>NGR lake sediment grab sample</v>
      </c>
      <c r="K5054" s="1" t="str">
        <f t="shared" si="844"/>
        <v>&lt;177 micron (NGR)</v>
      </c>
      <c r="L5054">
        <v>55</v>
      </c>
      <c r="M5054" t="s">
        <v>230</v>
      </c>
      <c r="N5054">
        <v>1097</v>
      </c>
      <c r="O5054" t="s">
        <v>115</v>
      </c>
      <c r="P5054" t="s">
        <v>192</v>
      </c>
      <c r="Q5054" t="s">
        <v>131</v>
      </c>
      <c r="R5054" t="s">
        <v>103</v>
      </c>
      <c r="S5054" t="s">
        <v>202</v>
      </c>
      <c r="T5054" t="s">
        <v>40</v>
      </c>
      <c r="U5054" t="s">
        <v>16738</v>
      </c>
      <c r="V5054" t="s">
        <v>3537</v>
      </c>
      <c r="W5054" t="s">
        <v>40</v>
      </c>
      <c r="X5054" t="s">
        <v>179</v>
      </c>
      <c r="Y5054" t="s">
        <v>39</v>
      </c>
      <c r="Z5054" t="s">
        <v>214</v>
      </c>
      <c r="AA5054" t="s">
        <v>204</v>
      </c>
      <c r="AB5054" t="s">
        <v>450</v>
      </c>
      <c r="AC5054" t="s">
        <v>1578</v>
      </c>
      <c r="AD5054" t="s">
        <v>4615</v>
      </c>
    </row>
    <row r="5055" spans="1:30" x14ac:dyDescent="0.3">
      <c r="A5055" t="s">
        <v>20755</v>
      </c>
      <c r="B5055" t="s">
        <v>20756</v>
      </c>
      <c r="C5055" s="1" t="str">
        <f t="shared" si="841"/>
        <v>21:0512</v>
      </c>
      <c r="D5055" s="1" t="str">
        <f t="shared" si="842"/>
        <v>21:0085</v>
      </c>
      <c r="E5055" t="s">
        <v>20757</v>
      </c>
      <c r="F5055" t="s">
        <v>20758</v>
      </c>
      <c r="H5055">
        <v>56.115532199999997</v>
      </c>
      <c r="I5055">
        <v>-101.9362106</v>
      </c>
      <c r="J5055" s="1" t="str">
        <f t="shared" si="843"/>
        <v>NGR lake sediment grab sample</v>
      </c>
      <c r="K5055" s="1" t="str">
        <f t="shared" si="844"/>
        <v>&lt;177 micron (NGR)</v>
      </c>
      <c r="L5055">
        <v>55</v>
      </c>
      <c r="M5055" t="s">
        <v>238</v>
      </c>
      <c r="N5055">
        <v>1098</v>
      </c>
      <c r="O5055" t="s">
        <v>93</v>
      </c>
      <c r="P5055" t="s">
        <v>145</v>
      </c>
      <c r="Q5055" t="s">
        <v>37</v>
      </c>
      <c r="R5055" t="s">
        <v>134</v>
      </c>
      <c r="S5055" t="s">
        <v>131</v>
      </c>
      <c r="T5055" t="s">
        <v>40</v>
      </c>
      <c r="U5055" t="s">
        <v>595</v>
      </c>
      <c r="V5055" t="s">
        <v>47</v>
      </c>
      <c r="W5055" t="s">
        <v>40</v>
      </c>
      <c r="X5055" t="s">
        <v>179</v>
      </c>
      <c r="Y5055" t="s">
        <v>95</v>
      </c>
      <c r="Z5055" t="s">
        <v>135</v>
      </c>
      <c r="AA5055" t="s">
        <v>135</v>
      </c>
      <c r="AB5055" t="s">
        <v>1788</v>
      </c>
      <c r="AC5055" t="s">
        <v>55</v>
      </c>
      <c r="AD5055" t="s">
        <v>438</v>
      </c>
    </row>
    <row r="5056" spans="1:30" x14ac:dyDescent="0.3">
      <c r="A5056" t="s">
        <v>20759</v>
      </c>
      <c r="B5056" t="s">
        <v>20760</v>
      </c>
      <c r="C5056" s="1" t="str">
        <f t="shared" si="841"/>
        <v>21:0512</v>
      </c>
      <c r="D5056" s="1" t="str">
        <f t="shared" si="842"/>
        <v>21:0085</v>
      </c>
      <c r="E5056" t="s">
        <v>20761</v>
      </c>
      <c r="F5056" t="s">
        <v>20762</v>
      </c>
      <c r="H5056">
        <v>56.160594600000003</v>
      </c>
      <c r="I5056">
        <v>-101.9498593</v>
      </c>
      <c r="J5056" s="1" t="str">
        <f t="shared" si="843"/>
        <v>NGR lake sediment grab sample</v>
      </c>
      <c r="K5056" s="1" t="str">
        <f t="shared" si="844"/>
        <v>&lt;177 micron (NGR)</v>
      </c>
      <c r="L5056">
        <v>55</v>
      </c>
      <c r="M5056" t="s">
        <v>246</v>
      </c>
      <c r="N5056">
        <v>1099</v>
      </c>
      <c r="O5056" t="s">
        <v>204</v>
      </c>
      <c r="P5056" t="s">
        <v>36</v>
      </c>
      <c r="Q5056" t="s">
        <v>55</v>
      </c>
      <c r="R5056" t="s">
        <v>54</v>
      </c>
      <c r="S5056" t="s">
        <v>39</v>
      </c>
      <c r="T5056" t="s">
        <v>40</v>
      </c>
      <c r="U5056" t="s">
        <v>1241</v>
      </c>
      <c r="V5056" t="s">
        <v>271</v>
      </c>
      <c r="W5056" t="s">
        <v>194</v>
      </c>
      <c r="X5056" t="s">
        <v>43</v>
      </c>
      <c r="Y5056" t="s">
        <v>95</v>
      </c>
      <c r="Z5056" t="s">
        <v>67</v>
      </c>
      <c r="AA5056" t="s">
        <v>135</v>
      </c>
      <c r="AB5056" t="s">
        <v>529</v>
      </c>
      <c r="AC5056" t="s">
        <v>884</v>
      </c>
      <c r="AD5056" t="s">
        <v>392</v>
      </c>
    </row>
    <row r="5057" spans="1:30" x14ac:dyDescent="0.3">
      <c r="A5057" t="s">
        <v>20763</v>
      </c>
      <c r="B5057" t="s">
        <v>20764</v>
      </c>
      <c r="C5057" s="1" t="str">
        <f t="shared" si="841"/>
        <v>21:0512</v>
      </c>
      <c r="D5057" s="1" t="str">
        <f t="shared" si="842"/>
        <v>21:0085</v>
      </c>
      <c r="E5057" t="s">
        <v>20765</v>
      </c>
      <c r="F5057" t="s">
        <v>20766</v>
      </c>
      <c r="H5057">
        <v>56.198803599999998</v>
      </c>
      <c r="I5057">
        <v>-101.94895219999999</v>
      </c>
      <c r="J5057" s="1" t="str">
        <f t="shared" si="843"/>
        <v>NGR lake sediment grab sample</v>
      </c>
      <c r="K5057" s="1" t="str">
        <f t="shared" si="844"/>
        <v>&lt;177 micron (NGR)</v>
      </c>
      <c r="L5057">
        <v>56</v>
      </c>
      <c r="M5057" t="s">
        <v>34</v>
      </c>
      <c r="N5057">
        <v>1100</v>
      </c>
      <c r="O5057" t="s">
        <v>83</v>
      </c>
      <c r="P5057" t="s">
        <v>414</v>
      </c>
      <c r="Q5057" t="s">
        <v>131</v>
      </c>
      <c r="R5057" t="s">
        <v>104</v>
      </c>
      <c r="S5057" t="s">
        <v>193</v>
      </c>
      <c r="T5057" t="s">
        <v>117</v>
      </c>
      <c r="U5057" t="s">
        <v>12591</v>
      </c>
      <c r="V5057" t="s">
        <v>1402</v>
      </c>
      <c r="W5057" t="s">
        <v>40</v>
      </c>
      <c r="X5057" t="s">
        <v>179</v>
      </c>
      <c r="Y5057" t="s">
        <v>39</v>
      </c>
      <c r="Z5057" t="s">
        <v>257</v>
      </c>
      <c r="AA5057" t="s">
        <v>258</v>
      </c>
      <c r="AB5057" t="s">
        <v>1842</v>
      </c>
      <c r="AC5057" t="s">
        <v>1343</v>
      </c>
      <c r="AD5057" t="s">
        <v>80</v>
      </c>
    </row>
    <row r="5058" spans="1:30" x14ac:dyDescent="0.3">
      <c r="A5058" t="s">
        <v>20767</v>
      </c>
      <c r="B5058" t="s">
        <v>20768</v>
      </c>
      <c r="C5058" s="1" t="str">
        <f t="shared" si="841"/>
        <v>21:0512</v>
      </c>
      <c r="D5058" s="1" t="str">
        <f t="shared" si="842"/>
        <v>21:0085</v>
      </c>
      <c r="E5058" t="s">
        <v>20765</v>
      </c>
      <c r="F5058" t="s">
        <v>20769</v>
      </c>
      <c r="H5058">
        <v>56.198803599999998</v>
      </c>
      <c r="I5058">
        <v>-101.94895219999999</v>
      </c>
      <c r="J5058" s="1" t="str">
        <f t="shared" si="843"/>
        <v>NGR lake sediment grab sample</v>
      </c>
      <c r="K5058" s="1" t="str">
        <f t="shared" si="844"/>
        <v>&lt;177 micron (NGR)</v>
      </c>
      <c r="L5058">
        <v>56</v>
      </c>
      <c r="M5058" t="s">
        <v>65</v>
      </c>
      <c r="N5058">
        <v>1101</v>
      </c>
      <c r="O5058" t="s">
        <v>4169</v>
      </c>
      <c r="P5058" t="s">
        <v>255</v>
      </c>
      <c r="Q5058" t="s">
        <v>38</v>
      </c>
      <c r="R5058" t="s">
        <v>276</v>
      </c>
      <c r="S5058" t="s">
        <v>193</v>
      </c>
      <c r="T5058" t="s">
        <v>117</v>
      </c>
      <c r="U5058" t="s">
        <v>20770</v>
      </c>
      <c r="V5058" t="s">
        <v>590</v>
      </c>
      <c r="W5058" t="s">
        <v>40</v>
      </c>
      <c r="X5058" t="s">
        <v>179</v>
      </c>
      <c r="Y5058" t="s">
        <v>39</v>
      </c>
      <c r="Z5058" t="s">
        <v>258</v>
      </c>
      <c r="AA5058" t="s">
        <v>58</v>
      </c>
      <c r="AB5058" t="s">
        <v>120</v>
      </c>
      <c r="AC5058" t="s">
        <v>4178</v>
      </c>
      <c r="AD5058" t="s">
        <v>438</v>
      </c>
    </row>
    <row r="5059" spans="1:30" x14ac:dyDescent="0.3">
      <c r="A5059" t="s">
        <v>20771</v>
      </c>
      <c r="B5059" t="s">
        <v>20772</v>
      </c>
      <c r="C5059" s="1" t="str">
        <f t="shared" si="841"/>
        <v>21:0512</v>
      </c>
      <c r="D5059" s="1" t="str">
        <f t="shared" si="842"/>
        <v>21:0085</v>
      </c>
      <c r="E5059" t="s">
        <v>20765</v>
      </c>
      <c r="F5059" t="s">
        <v>20773</v>
      </c>
      <c r="H5059">
        <v>56.198803599999998</v>
      </c>
      <c r="I5059">
        <v>-101.94895219999999</v>
      </c>
      <c r="J5059" s="1" t="str">
        <f t="shared" si="843"/>
        <v>NGR lake sediment grab sample</v>
      </c>
      <c r="K5059" s="1" t="str">
        <f t="shared" si="844"/>
        <v>&lt;177 micron (NGR)</v>
      </c>
      <c r="L5059">
        <v>56</v>
      </c>
      <c r="M5059" t="s">
        <v>52</v>
      </c>
      <c r="N5059">
        <v>1102</v>
      </c>
      <c r="O5059" t="s">
        <v>720</v>
      </c>
      <c r="P5059" t="s">
        <v>576</v>
      </c>
      <c r="Q5059" t="s">
        <v>131</v>
      </c>
      <c r="R5059" t="s">
        <v>276</v>
      </c>
      <c r="S5059" t="s">
        <v>54</v>
      </c>
      <c r="T5059" t="s">
        <v>194</v>
      </c>
      <c r="U5059" t="s">
        <v>12245</v>
      </c>
      <c r="V5059" t="s">
        <v>352</v>
      </c>
      <c r="W5059" t="s">
        <v>194</v>
      </c>
      <c r="X5059" t="s">
        <v>179</v>
      </c>
      <c r="Y5059" t="s">
        <v>95</v>
      </c>
      <c r="Z5059" t="s">
        <v>44</v>
      </c>
      <c r="AA5059" t="s">
        <v>58</v>
      </c>
      <c r="AB5059" t="s">
        <v>721</v>
      </c>
      <c r="AC5059" t="s">
        <v>371</v>
      </c>
      <c r="AD5059" t="s">
        <v>438</v>
      </c>
    </row>
    <row r="5060" spans="1:30" x14ac:dyDescent="0.3">
      <c r="A5060" t="s">
        <v>20774</v>
      </c>
      <c r="B5060" t="s">
        <v>20775</v>
      </c>
      <c r="C5060" s="1" t="str">
        <f t="shared" si="841"/>
        <v>21:0512</v>
      </c>
      <c r="D5060" s="1" t="str">
        <f t="shared" si="842"/>
        <v>21:0085</v>
      </c>
      <c r="E5060" t="s">
        <v>20776</v>
      </c>
      <c r="F5060" t="s">
        <v>20777</v>
      </c>
      <c r="H5060">
        <v>56.218220299999999</v>
      </c>
      <c r="I5060">
        <v>-101.9319701</v>
      </c>
      <c r="J5060" s="1" t="str">
        <f t="shared" si="843"/>
        <v>NGR lake sediment grab sample</v>
      </c>
      <c r="K5060" s="1" t="str">
        <f t="shared" si="844"/>
        <v>&lt;177 micron (NGR)</v>
      </c>
      <c r="L5060">
        <v>56</v>
      </c>
      <c r="M5060" t="s">
        <v>76</v>
      </c>
      <c r="N5060">
        <v>1103</v>
      </c>
      <c r="O5060" t="s">
        <v>257</v>
      </c>
      <c r="P5060" t="s">
        <v>78</v>
      </c>
      <c r="Q5060" t="s">
        <v>38</v>
      </c>
      <c r="R5060" t="s">
        <v>145</v>
      </c>
      <c r="S5060" t="s">
        <v>68</v>
      </c>
      <c r="T5060" t="s">
        <v>194</v>
      </c>
      <c r="U5060" t="s">
        <v>354</v>
      </c>
      <c r="V5060" t="s">
        <v>85</v>
      </c>
      <c r="W5060" t="s">
        <v>40</v>
      </c>
      <c r="X5060" t="s">
        <v>70</v>
      </c>
      <c r="Y5060" t="s">
        <v>95</v>
      </c>
      <c r="Z5060" t="s">
        <v>204</v>
      </c>
      <c r="AA5060" t="s">
        <v>45</v>
      </c>
      <c r="AB5060" t="s">
        <v>1250</v>
      </c>
      <c r="AC5060" t="s">
        <v>266</v>
      </c>
      <c r="AD5060" t="s">
        <v>1448</v>
      </c>
    </row>
    <row r="5061" spans="1:30" x14ac:dyDescent="0.3">
      <c r="A5061" t="s">
        <v>20778</v>
      </c>
      <c r="B5061" t="s">
        <v>20779</v>
      </c>
      <c r="C5061" s="1" t="str">
        <f t="shared" si="841"/>
        <v>21:0512</v>
      </c>
      <c r="D5061" s="1" t="str">
        <f t="shared" si="842"/>
        <v>21:0085</v>
      </c>
      <c r="E5061" t="s">
        <v>20780</v>
      </c>
      <c r="F5061" t="s">
        <v>20781</v>
      </c>
      <c r="H5061">
        <v>56.221936300000003</v>
      </c>
      <c r="I5061">
        <v>-101.8890621</v>
      </c>
      <c r="J5061" s="1" t="str">
        <f t="shared" si="843"/>
        <v>NGR lake sediment grab sample</v>
      </c>
      <c r="K5061" s="1" t="str">
        <f t="shared" si="844"/>
        <v>&lt;177 micron (NGR)</v>
      </c>
      <c r="L5061">
        <v>56</v>
      </c>
      <c r="M5061" t="s">
        <v>91</v>
      </c>
      <c r="N5061">
        <v>1104</v>
      </c>
      <c r="O5061" t="s">
        <v>576</v>
      </c>
      <c r="P5061" t="s">
        <v>192</v>
      </c>
      <c r="Q5061" t="s">
        <v>136</v>
      </c>
      <c r="R5061" t="s">
        <v>164</v>
      </c>
      <c r="S5061" t="s">
        <v>136</v>
      </c>
      <c r="T5061" t="s">
        <v>40</v>
      </c>
      <c r="U5061" t="s">
        <v>392</v>
      </c>
      <c r="V5061" t="s">
        <v>179</v>
      </c>
      <c r="W5061" t="s">
        <v>649</v>
      </c>
      <c r="X5061" t="s">
        <v>43</v>
      </c>
      <c r="Y5061" t="s">
        <v>95</v>
      </c>
      <c r="Z5061" t="s">
        <v>164</v>
      </c>
      <c r="AA5061" t="s">
        <v>204</v>
      </c>
      <c r="AB5061" t="s">
        <v>498</v>
      </c>
      <c r="AC5061" t="s">
        <v>1578</v>
      </c>
      <c r="AD5061" t="s">
        <v>196</v>
      </c>
    </row>
    <row r="5062" spans="1:30" x14ac:dyDescent="0.3">
      <c r="A5062" t="s">
        <v>20782</v>
      </c>
      <c r="B5062" t="s">
        <v>20783</v>
      </c>
      <c r="C5062" s="1" t="str">
        <f t="shared" si="841"/>
        <v>21:0512</v>
      </c>
      <c r="D5062" s="1" t="str">
        <f t="shared" si="842"/>
        <v>21:0085</v>
      </c>
      <c r="E5062" t="s">
        <v>20784</v>
      </c>
      <c r="F5062" t="s">
        <v>20785</v>
      </c>
      <c r="H5062">
        <v>56.256310599999999</v>
      </c>
      <c r="I5062">
        <v>-101.8798292</v>
      </c>
      <c r="J5062" s="1" t="str">
        <f t="shared" si="843"/>
        <v>NGR lake sediment grab sample</v>
      </c>
      <c r="K5062" s="1" t="str">
        <f t="shared" si="844"/>
        <v>&lt;177 micron (NGR)</v>
      </c>
      <c r="L5062">
        <v>56</v>
      </c>
      <c r="M5062" t="s">
        <v>102</v>
      </c>
      <c r="N5062">
        <v>1105</v>
      </c>
      <c r="O5062" t="s">
        <v>263</v>
      </c>
      <c r="P5062" t="s">
        <v>35</v>
      </c>
      <c r="Q5062" t="s">
        <v>55</v>
      </c>
      <c r="R5062" t="s">
        <v>193</v>
      </c>
      <c r="S5062" t="s">
        <v>55</v>
      </c>
      <c r="T5062" t="s">
        <v>194</v>
      </c>
      <c r="U5062" t="s">
        <v>776</v>
      </c>
      <c r="V5062" t="s">
        <v>42</v>
      </c>
      <c r="W5062" t="s">
        <v>649</v>
      </c>
      <c r="X5062" t="s">
        <v>179</v>
      </c>
      <c r="Y5062" t="s">
        <v>95</v>
      </c>
      <c r="Z5062" t="s">
        <v>204</v>
      </c>
      <c r="AA5062" t="s">
        <v>58</v>
      </c>
      <c r="AB5062" t="s">
        <v>1285</v>
      </c>
      <c r="AC5062" t="s">
        <v>68</v>
      </c>
      <c r="AD5062" t="s">
        <v>392</v>
      </c>
    </row>
    <row r="5063" spans="1:30" x14ac:dyDescent="0.3">
      <c r="A5063" t="s">
        <v>20786</v>
      </c>
      <c r="B5063" t="s">
        <v>20787</v>
      </c>
      <c r="C5063" s="1" t="str">
        <f t="shared" si="841"/>
        <v>21:0512</v>
      </c>
      <c r="D5063" s="1" t="str">
        <f t="shared" si="842"/>
        <v>21:0085</v>
      </c>
      <c r="E5063" t="s">
        <v>20788</v>
      </c>
      <c r="F5063" t="s">
        <v>20789</v>
      </c>
      <c r="H5063">
        <v>56.296656800000001</v>
      </c>
      <c r="I5063">
        <v>-101.88279660000001</v>
      </c>
      <c r="J5063" s="1" t="str">
        <f t="shared" si="843"/>
        <v>NGR lake sediment grab sample</v>
      </c>
      <c r="K5063" s="1" t="str">
        <f t="shared" si="844"/>
        <v>&lt;177 micron (NGR)</v>
      </c>
      <c r="L5063">
        <v>56</v>
      </c>
      <c r="M5063" t="s">
        <v>113</v>
      </c>
      <c r="N5063">
        <v>1106</v>
      </c>
      <c r="O5063" t="s">
        <v>1871</v>
      </c>
      <c r="P5063" t="s">
        <v>477</v>
      </c>
      <c r="Q5063" t="s">
        <v>136</v>
      </c>
      <c r="R5063" t="s">
        <v>247</v>
      </c>
      <c r="S5063" t="s">
        <v>55</v>
      </c>
      <c r="T5063" t="s">
        <v>194</v>
      </c>
      <c r="U5063" t="s">
        <v>82</v>
      </c>
      <c r="V5063" t="s">
        <v>1027</v>
      </c>
      <c r="W5063" t="s">
        <v>179</v>
      </c>
      <c r="X5063" t="s">
        <v>179</v>
      </c>
      <c r="Y5063" t="s">
        <v>95</v>
      </c>
      <c r="Z5063" t="s">
        <v>67</v>
      </c>
      <c r="AA5063" t="s">
        <v>58</v>
      </c>
      <c r="AB5063" t="s">
        <v>12307</v>
      </c>
      <c r="AC5063" t="s">
        <v>565</v>
      </c>
      <c r="AD5063" t="s">
        <v>115</v>
      </c>
    </row>
    <row r="5064" spans="1:30" hidden="1" x14ac:dyDescent="0.3">
      <c r="A5064" t="s">
        <v>20790</v>
      </c>
      <c r="B5064" t="s">
        <v>20791</v>
      </c>
      <c r="C5064" s="1" t="str">
        <f t="shared" si="841"/>
        <v>21:0512</v>
      </c>
      <c r="D5064" s="1" t="str">
        <f>HYPERLINK("http://geochem.nrcan.gc.ca/cdogs/content/svy/svy_e.htm", "")</f>
        <v/>
      </c>
      <c r="G5064" s="1" t="str">
        <f>HYPERLINK("http://geochem.nrcan.gc.ca/cdogs/content/cr_/cr_00055_e.htm", "55")</f>
        <v>55</v>
      </c>
      <c r="J5064" t="s">
        <v>161</v>
      </c>
      <c r="K5064" t="s">
        <v>162</v>
      </c>
      <c r="L5064">
        <v>56</v>
      </c>
      <c r="M5064" t="s">
        <v>163</v>
      </c>
      <c r="N5064">
        <v>1107</v>
      </c>
      <c r="O5064" t="s">
        <v>270</v>
      </c>
      <c r="P5064" t="s">
        <v>130</v>
      </c>
      <c r="Q5064" t="s">
        <v>68</v>
      </c>
      <c r="R5064" t="s">
        <v>130</v>
      </c>
      <c r="S5064" t="s">
        <v>55</v>
      </c>
      <c r="T5064" t="s">
        <v>40</v>
      </c>
      <c r="U5064" t="s">
        <v>48</v>
      </c>
      <c r="V5064" t="s">
        <v>167</v>
      </c>
      <c r="W5064" t="s">
        <v>649</v>
      </c>
      <c r="X5064" t="s">
        <v>70</v>
      </c>
      <c r="Y5064" t="s">
        <v>39</v>
      </c>
      <c r="Z5064" t="s">
        <v>134</v>
      </c>
      <c r="AA5064" t="s">
        <v>58</v>
      </c>
      <c r="AB5064" t="s">
        <v>53</v>
      </c>
      <c r="AC5064" t="s">
        <v>3674</v>
      </c>
      <c r="AD5064" t="s">
        <v>48</v>
      </c>
    </row>
    <row r="5065" spans="1:30" x14ac:dyDescent="0.3">
      <c r="A5065" t="s">
        <v>20792</v>
      </c>
      <c r="B5065" t="s">
        <v>20793</v>
      </c>
      <c r="C5065" s="1" t="str">
        <f t="shared" si="841"/>
        <v>21:0512</v>
      </c>
      <c r="D5065" s="1" t="str">
        <f t="shared" ref="D5065:D5091" si="845">HYPERLINK("http://geochem.nrcan.gc.ca/cdogs/content/svy/svy210085_e.htm", "21:0085")</f>
        <v>21:0085</v>
      </c>
      <c r="E5065" t="s">
        <v>20794</v>
      </c>
      <c r="F5065" t="s">
        <v>20795</v>
      </c>
      <c r="H5065">
        <v>56.320390400000001</v>
      </c>
      <c r="I5065">
        <v>-101.8865572</v>
      </c>
      <c r="J5065" s="1" t="str">
        <f t="shared" ref="J5065:J5091" si="846">HYPERLINK("http://geochem.nrcan.gc.ca/cdogs/content/kwd/kwd020027_e.htm", "NGR lake sediment grab sample")</f>
        <v>NGR lake sediment grab sample</v>
      </c>
      <c r="K5065" s="1" t="str">
        <f t="shared" ref="K5065:K5091" si="847">HYPERLINK("http://geochem.nrcan.gc.ca/cdogs/content/kwd/kwd080006_e.htm", "&lt;177 micron (NGR)")</f>
        <v>&lt;177 micron (NGR)</v>
      </c>
      <c r="L5065">
        <v>56</v>
      </c>
      <c r="M5065" t="s">
        <v>127</v>
      </c>
      <c r="N5065">
        <v>1108</v>
      </c>
      <c r="O5065" t="s">
        <v>71</v>
      </c>
      <c r="P5065" t="s">
        <v>35</v>
      </c>
      <c r="Q5065" t="s">
        <v>39</v>
      </c>
      <c r="R5065" t="s">
        <v>134</v>
      </c>
      <c r="S5065" t="s">
        <v>131</v>
      </c>
      <c r="T5065" t="s">
        <v>194</v>
      </c>
      <c r="U5065" t="s">
        <v>3671</v>
      </c>
      <c r="V5065" t="s">
        <v>68</v>
      </c>
      <c r="W5065" t="s">
        <v>144</v>
      </c>
      <c r="X5065" t="s">
        <v>179</v>
      </c>
      <c r="Y5065" t="s">
        <v>95</v>
      </c>
      <c r="Z5065" t="s">
        <v>258</v>
      </c>
      <c r="AA5065" t="s">
        <v>44</v>
      </c>
      <c r="AB5065" t="s">
        <v>1192</v>
      </c>
      <c r="AC5065" t="s">
        <v>278</v>
      </c>
      <c r="AD5065" t="s">
        <v>478</v>
      </c>
    </row>
    <row r="5066" spans="1:30" x14ac:dyDescent="0.3">
      <c r="A5066" t="s">
        <v>20796</v>
      </c>
      <c r="B5066" t="s">
        <v>20797</v>
      </c>
      <c r="C5066" s="1" t="str">
        <f t="shared" si="841"/>
        <v>21:0512</v>
      </c>
      <c r="D5066" s="1" t="str">
        <f t="shared" si="845"/>
        <v>21:0085</v>
      </c>
      <c r="E5066" t="s">
        <v>20798</v>
      </c>
      <c r="F5066" t="s">
        <v>20799</v>
      </c>
      <c r="H5066">
        <v>56.361936</v>
      </c>
      <c r="I5066">
        <v>-101.8804332</v>
      </c>
      <c r="J5066" s="1" t="str">
        <f t="shared" si="846"/>
        <v>NGR lake sediment grab sample</v>
      </c>
      <c r="K5066" s="1" t="str">
        <f t="shared" si="847"/>
        <v>&lt;177 micron (NGR)</v>
      </c>
      <c r="L5066">
        <v>56</v>
      </c>
      <c r="M5066" t="s">
        <v>142</v>
      </c>
      <c r="N5066">
        <v>1109</v>
      </c>
      <c r="O5066" t="s">
        <v>4169</v>
      </c>
      <c r="P5066" t="s">
        <v>53</v>
      </c>
      <c r="Q5066" t="s">
        <v>37</v>
      </c>
      <c r="R5066" t="s">
        <v>477</v>
      </c>
      <c r="S5066" t="s">
        <v>185</v>
      </c>
      <c r="T5066" t="s">
        <v>117</v>
      </c>
      <c r="U5066" t="s">
        <v>20800</v>
      </c>
      <c r="V5066" t="s">
        <v>631</v>
      </c>
      <c r="W5066" t="s">
        <v>194</v>
      </c>
      <c r="X5066" t="s">
        <v>39</v>
      </c>
      <c r="Y5066" t="s">
        <v>95</v>
      </c>
      <c r="Z5066" t="s">
        <v>135</v>
      </c>
      <c r="AA5066" t="s">
        <v>214</v>
      </c>
      <c r="AB5066" t="s">
        <v>285</v>
      </c>
      <c r="AC5066" t="s">
        <v>8204</v>
      </c>
      <c r="AD5066" t="s">
        <v>80</v>
      </c>
    </row>
    <row r="5067" spans="1:30" x14ac:dyDescent="0.3">
      <c r="A5067" t="s">
        <v>20801</v>
      </c>
      <c r="B5067" t="s">
        <v>20802</v>
      </c>
      <c r="C5067" s="1" t="str">
        <f t="shared" si="841"/>
        <v>21:0512</v>
      </c>
      <c r="D5067" s="1" t="str">
        <f t="shared" si="845"/>
        <v>21:0085</v>
      </c>
      <c r="E5067" t="s">
        <v>20803</v>
      </c>
      <c r="F5067" t="s">
        <v>20804</v>
      </c>
      <c r="H5067">
        <v>56.390661399999999</v>
      </c>
      <c r="I5067">
        <v>-101.8797819</v>
      </c>
      <c r="J5067" s="1" t="str">
        <f t="shared" si="846"/>
        <v>NGR lake sediment grab sample</v>
      </c>
      <c r="K5067" s="1" t="str">
        <f t="shared" si="847"/>
        <v>&lt;177 micron (NGR)</v>
      </c>
      <c r="L5067">
        <v>56</v>
      </c>
      <c r="M5067" t="s">
        <v>150</v>
      </c>
      <c r="N5067">
        <v>1110</v>
      </c>
      <c r="O5067" t="s">
        <v>257</v>
      </c>
      <c r="P5067" t="s">
        <v>477</v>
      </c>
      <c r="Q5067" t="s">
        <v>68</v>
      </c>
      <c r="R5067" t="s">
        <v>134</v>
      </c>
      <c r="S5067" t="s">
        <v>79</v>
      </c>
      <c r="T5067" t="s">
        <v>194</v>
      </c>
      <c r="U5067" t="s">
        <v>3997</v>
      </c>
      <c r="V5067" t="s">
        <v>598</v>
      </c>
      <c r="W5067" t="s">
        <v>194</v>
      </c>
      <c r="X5067" t="s">
        <v>39</v>
      </c>
      <c r="Y5067" t="s">
        <v>95</v>
      </c>
      <c r="Z5067" t="s">
        <v>204</v>
      </c>
      <c r="AA5067" t="s">
        <v>204</v>
      </c>
      <c r="AB5067" t="s">
        <v>621</v>
      </c>
      <c r="AC5067" t="s">
        <v>5459</v>
      </c>
      <c r="AD5067" t="s">
        <v>480</v>
      </c>
    </row>
    <row r="5068" spans="1:30" x14ac:dyDescent="0.3">
      <c r="A5068" t="s">
        <v>20805</v>
      </c>
      <c r="B5068" t="s">
        <v>20806</v>
      </c>
      <c r="C5068" s="1" t="str">
        <f t="shared" si="841"/>
        <v>21:0512</v>
      </c>
      <c r="D5068" s="1" t="str">
        <f t="shared" si="845"/>
        <v>21:0085</v>
      </c>
      <c r="E5068" t="s">
        <v>20807</v>
      </c>
      <c r="F5068" t="s">
        <v>20808</v>
      </c>
      <c r="H5068">
        <v>56.427587500000001</v>
      </c>
      <c r="I5068">
        <v>-101.8990536</v>
      </c>
      <c r="J5068" s="1" t="str">
        <f t="shared" si="846"/>
        <v>NGR lake sediment grab sample</v>
      </c>
      <c r="K5068" s="1" t="str">
        <f t="shared" si="847"/>
        <v>&lt;177 micron (NGR)</v>
      </c>
      <c r="L5068">
        <v>56</v>
      </c>
      <c r="M5068" t="s">
        <v>175</v>
      </c>
      <c r="N5068">
        <v>1111</v>
      </c>
      <c r="O5068" t="s">
        <v>222</v>
      </c>
      <c r="P5068" t="s">
        <v>256</v>
      </c>
      <c r="Q5068" t="s">
        <v>37</v>
      </c>
      <c r="R5068" t="s">
        <v>377</v>
      </c>
      <c r="S5068" t="s">
        <v>92</v>
      </c>
      <c r="T5068" t="s">
        <v>40</v>
      </c>
      <c r="U5068" t="s">
        <v>5592</v>
      </c>
      <c r="V5068" t="s">
        <v>167</v>
      </c>
      <c r="W5068" t="s">
        <v>248</v>
      </c>
      <c r="X5068" t="s">
        <v>39</v>
      </c>
      <c r="Y5068" t="s">
        <v>95</v>
      </c>
      <c r="Z5068" t="s">
        <v>35</v>
      </c>
      <c r="AA5068" t="s">
        <v>67</v>
      </c>
      <c r="AB5068" t="s">
        <v>830</v>
      </c>
      <c r="AC5068" t="s">
        <v>1736</v>
      </c>
      <c r="AD5068" t="s">
        <v>1448</v>
      </c>
    </row>
    <row r="5069" spans="1:30" x14ac:dyDescent="0.3">
      <c r="A5069" t="s">
        <v>20809</v>
      </c>
      <c r="B5069" t="s">
        <v>20810</v>
      </c>
      <c r="C5069" s="1" t="str">
        <f t="shared" si="841"/>
        <v>21:0512</v>
      </c>
      <c r="D5069" s="1" t="str">
        <f t="shared" si="845"/>
        <v>21:0085</v>
      </c>
      <c r="E5069" t="s">
        <v>20811</v>
      </c>
      <c r="F5069" t="s">
        <v>20812</v>
      </c>
      <c r="H5069">
        <v>56.445699500000003</v>
      </c>
      <c r="I5069">
        <v>-101.8983077</v>
      </c>
      <c r="J5069" s="1" t="str">
        <f t="shared" si="846"/>
        <v>NGR lake sediment grab sample</v>
      </c>
      <c r="K5069" s="1" t="str">
        <f t="shared" si="847"/>
        <v>&lt;177 micron (NGR)</v>
      </c>
      <c r="L5069">
        <v>56</v>
      </c>
      <c r="M5069" t="s">
        <v>184</v>
      </c>
      <c r="N5069">
        <v>1112</v>
      </c>
      <c r="O5069" t="s">
        <v>760</v>
      </c>
      <c r="P5069" t="s">
        <v>104</v>
      </c>
      <c r="Q5069" t="s">
        <v>55</v>
      </c>
      <c r="R5069" t="s">
        <v>104</v>
      </c>
      <c r="S5069" t="s">
        <v>202</v>
      </c>
      <c r="T5069" t="s">
        <v>40</v>
      </c>
      <c r="U5069" t="s">
        <v>20813</v>
      </c>
      <c r="V5069" t="s">
        <v>5825</v>
      </c>
      <c r="W5069" t="s">
        <v>144</v>
      </c>
      <c r="X5069" t="s">
        <v>55</v>
      </c>
      <c r="Y5069" t="s">
        <v>37</v>
      </c>
      <c r="Z5069" t="s">
        <v>337</v>
      </c>
      <c r="AA5069" t="s">
        <v>204</v>
      </c>
      <c r="AB5069" t="s">
        <v>67</v>
      </c>
      <c r="AC5069" t="s">
        <v>765</v>
      </c>
      <c r="AD5069" t="s">
        <v>203</v>
      </c>
    </row>
    <row r="5070" spans="1:30" x14ac:dyDescent="0.3">
      <c r="A5070" t="s">
        <v>20814</v>
      </c>
      <c r="B5070" t="s">
        <v>20815</v>
      </c>
      <c r="C5070" s="1" t="str">
        <f t="shared" si="841"/>
        <v>21:0512</v>
      </c>
      <c r="D5070" s="1" t="str">
        <f t="shared" si="845"/>
        <v>21:0085</v>
      </c>
      <c r="E5070" t="s">
        <v>20816</v>
      </c>
      <c r="F5070" t="s">
        <v>20817</v>
      </c>
      <c r="H5070">
        <v>56.4528629</v>
      </c>
      <c r="I5070">
        <v>-101.8310051</v>
      </c>
      <c r="J5070" s="1" t="str">
        <f t="shared" si="846"/>
        <v>NGR lake sediment grab sample</v>
      </c>
      <c r="K5070" s="1" t="str">
        <f t="shared" si="847"/>
        <v>&lt;177 micron (NGR)</v>
      </c>
      <c r="L5070">
        <v>56</v>
      </c>
      <c r="M5070" t="s">
        <v>191</v>
      </c>
      <c r="N5070">
        <v>1113</v>
      </c>
      <c r="O5070" t="s">
        <v>733</v>
      </c>
      <c r="P5070" t="s">
        <v>104</v>
      </c>
      <c r="Q5070" t="s">
        <v>37</v>
      </c>
      <c r="R5070" t="s">
        <v>164</v>
      </c>
      <c r="S5070" t="s">
        <v>131</v>
      </c>
      <c r="T5070" t="s">
        <v>194</v>
      </c>
      <c r="U5070" t="s">
        <v>20818</v>
      </c>
      <c r="V5070" t="s">
        <v>353</v>
      </c>
      <c r="W5070" t="s">
        <v>40</v>
      </c>
      <c r="X5070" t="s">
        <v>740</v>
      </c>
      <c r="Y5070" t="s">
        <v>39</v>
      </c>
      <c r="Z5070" t="s">
        <v>135</v>
      </c>
      <c r="AA5070" t="s">
        <v>204</v>
      </c>
      <c r="AB5070" t="s">
        <v>2787</v>
      </c>
      <c r="AC5070" t="s">
        <v>38</v>
      </c>
      <c r="AD5070" t="s">
        <v>1060</v>
      </c>
    </row>
    <row r="5071" spans="1:30" x14ac:dyDescent="0.3">
      <c r="A5071" t="s">
        <v>20819</v>
      </c>
      <c r="B5071" t="s">
        <v>20820</v>
      </c>
      <c r="C5071" s="1" t="str">
        <f t="shared" si="841"/>
        <v>21:0512</v>
      </c>
      <c r="D5071" s="1" t="str">
        <f t="shared" si="845"/>
        <v>21:0085</v>
      </c>
      <c r="E5071" t="s">
        <v>20821</v>
      </c>
      <c r="F5071" t="s">
        <v>20822</v>
      </c>
      <c r="H5071">
        <v>56.449036</v>
      </c>
      <c r="I5071">
        <v>-101.8023998</v>
      </c>
      <c r="J5071" s="1" t="str">
        <f t="shared" si="846"/>
        <v>NGR lake sediment grab sample</v>
      </c>
      <c r="K5071" s="1" t="str">
        <f t="shared" si="847"/>
        <v>&lt;177 micron (NGR)</v>
      </c>
      <c r="L5071">
        <v>56</v>
      </c>
      <c r="M5071" t="s">
        <v>201</v>
      </c>
      <c r="N5071">
        <v>1114</v>
      </c>
      <c r="O5071" t="s">
        <v>364</v>
      </c>
      <c r="P5071" t="s">
        <v>169</v>
      </c>
      <c r="Q5071" t="s">
        <v>38</v>
      </c>
      <c r="R5071" t="s">
        <v>145</v>
      </c>
      <c r="S5071" t="s">
        <v>79</v>
      </c>
      <c r="T5071" t="s">
        <v>40</v>
      </c>
      <c r="U5071" t="s">
        <v>354</v>
      </c>
      <c r="V5071" t="s">
        <v>947</v>
      </c>
      <c r="W5071" t="s">
        <v>40</v>
      </c>
      <c r="X5071" t="s">
        <v>740</v>
      </c>
      <c r="Y5071" t="s">
        <v>39</v>
      </c>
      <c r="Z5071" t="s">
        <v>204</v>
      </c>
      <c r="AA5071" t="s">
        <v>67</v>
      </c>
      <c r="AB5071" t="s">
        <v>213</v>
      </c>
      <c r="AC5071" t="s">
        <v>3439</v>
      </c>
      <c r="AD5071" t="s">
        <v>4557</v>
      </c>
    </row>
    <row r="5072" spans="1:30" x14ac:dyDescent="0.3">
      <c r="A5072" t="s">
        <v>20823</v>
      </c>
      <c r="B5072" t="s">
        <v>20824</v>
      </c>
      <c r="C5072" s="1" t="str">
        <f t="shared" si="841"/>
        <v>21:0512</v>
      </c>
      <c r="D5072" s="1" t="str">
        <f t="shared" si="845"/>
        <v>21:0085</v>
      </c>
      <c r="E5072" t="s">
        <v>20825</v>
      </c>
      <c r="F5072" t="s">
        <v>20826</v>
      </c>
      <c r="H5072">
        <v>56.450218999999997</v>
      </c>
      <c r="I5072">
        <v>-101.72221450000001</v>
      </c>
      <c r="J5072" s="1" t="str">
        <f t="shared" si="846"/>
        <v>NGR lake sediment grab sample</v>
      </c>
      <c r="K5072" s="1" t="str">
        <f t="shared" si="847"/>
        <v>&lt;177 micron (NGR)</v>
      </c>
      <c r="L5072">
        <v>56</v>
      </c>
      <c r="M5072" t="s">
        <v>210</v>
      </c>
      <c r="N5072">
        <v>1115</v>
      </c>
      <c r="O5072" t="s">
        <v>434</v>
      </c>
      <c r="P5072" t="s">
        <v>571</v>
      </c>
      <c r="Q5072" t="s">
        <v>55</v>
      </c>
      <c r="R5072" t="s">
        <v>104</v>
      </c>
      <c r="S5072" t="s">
        <v>68</v>
      </c>
      <c r="T5072" t="s">
        <v>40</v>
      </c>
      <c r="U5072" t="s">
        <v>305</v>
      </c>
      <c r="V5072" t="s">
        <v>179</v>
      </c>
      <c r="W5072" t="s">
        <v>40</v>
      </c>
      <c r="X5072" t="s">
        <v>70</v>
      </c>
      <c r="Y5072" t="s">
        <v>55</v>
      </c>
      <c r="Z5072" t="s">
        <v>67</v>
      </c>
      <c r="AA5072" t="s">
        <v>258</v>
      </c>
      <c r="AB5072" t="s">
        <v>15047</v>
      </c>
      <c r="AC5072" t="s">
        <v>485</v>
      </c>
      <c r="AD5072" t="s">
        <v>83</v>
      </c>
    </row>
    <row r="5073" spans="1:30" x14ac:dyDescent="0.3">
      <c r="A5073" t="s">
        <v>20827</v>
      </c>
      <c r="B5073" t="s">
        <v>20828</v>
      </c>
      <c r="C5073" s="1" t="str">
        <f t="shared" si="841"/>
        <v>21:0512</v>
      </c>
      <c r="D5073" s="1" t="str">
        <f t="shared" si="845"/>
        <v>21:0085</v>
      </c>
      <c r="E5073" t="s">
        <v>20829</v>
      </c>
      <c r="F5073" t="s">
        <v>20830</v>
      </c>
      <c r="H5073">
        <v>56.447547399999998</v>
      </c>
      <c r="I5073">
        <v>-101.6618325</v>
      </c>
      <c r="J5073" s="1" t="str">
        <f t="shared" si="846"/>
        <v>NGR lake sediment grab sample</v>
      </c>
      <c r="K5073" s="1" t="str">
        <f t="shared" si="847"/>
        <v>&lt;177 micron (NGR)</v>
      </c>
      <c r="L5073">
        <v>56</v>
      </c>
      <c r="M5073" t="s">
        <v>221</v>
      </c>
      <c r="N5073">
        <v>1116</v>
      </c>
      <c r="O5073" t="s">
        <v>132</v>
      </c>
      <c r="P5073" t="s">
        <v>103</v>
      </c>
      <c r="Q5073" t="s">
        <v>55</v>
      </c>
      <c r="R5073" t="s">
        <v>103</v>
      </c>
      <c r="S5073" t="s">
        <v>54</v>
      </c>
      <c r="T5073" t="s">
        <v>194</v>
      </c>
      <c r="U5073" t="s">
        <v>20831</v>
      </c>
      <c r="V5073" t="s">
        <v>3658</v>
      </c>
      <c r="W5073" t="s">
        <v>179</v>
      </c>
      <c r="X5073" t="s">
        <v>740</v>
      </c>
      <c r="Y5073" t="s">
        <v>55</v>
      </c>
      <c r="Z5073" t="s">
        <v>135</v>
      </c>
      <c r="AA5073" t="s">
        <v>204</v>
      </c>
      <c r="AB5073" t="s">
        <v>165</v>
      </c>
      <c r="AC5073" t="s">
        <v>485</v>
      </c>
      <c r="AD5073" t="s">
        <v>216</v>
      </c>
    </row>
    <row r="5074" spans="1:30" x14ac:dyDescent="0.3">
      <c r="A5074" t="s">
        <v>20832</v>
      </c>
      <c r="B5074" t="s">
        <v>20833</v>
      </c>
      <c r="C5074" s="1" t="str">
        <f t="shared" si="841"/>
        <v>21:0512</v>
      </c>
      <c r="D5074" s="1" t="str">
        <f t="shared" si="845"/>
        <v>21:0085</v>
      </c>
      <c r="E5074" t="s">
        <v>20834</v>
      </c>
      <c r="F5074" t="s">
        <v>20835</v>
      </c>
      <c r="H5074">
        <v>56.4935051</v>
      </c>
      <c r="I5074">
        <v>-101.5994097</v>
      </c>
      <c r="J5074" s="1" t="str">
        <f t="shared" si="846"/>
        <v>NGR lake sediment grab sample</v>
      </c>
      <c r="K5074" s="1" t="str">
        <f t="shared" si="847"/>
        <v>&lt;177 micron (NGR)</v>
      </c>
      <c r="L5074">
        <v>56</v>
      </c>
      <c r="M5074" t="s">
        <v>230</v>
      </c>
      <c r="N5074">
        <v>1117</v>
      </c>
      <c r="O5074" t="s">
        <v>364</v>
      </c>
      <c r="P5074" t="s">
        <v>204</v>
      </c>
      <c r="Q5074" t="s">
        <v>95</v>
      </c>
      <c r="R5074" t="s">
        <v>36</v>
      </c>
      <c r="S5074" t="s">
        <v>136</v>
      </c>
      <c r="T5074" t="s">
        <v>40</v>
      </c>
      <c r="U5074" t="s">
        <v>1448</v>
      </c>
      <c r="V5074" t="s">
        <v>39</v>
      </c>
      <c r="W5074" t="s">
        <v>40</v>
      </c>
      <c r="X5074" t="s">
        <v>39</v>
      </c>
      <c r="Y5074" t="s">
        <v>95</v>
      </c>
      <c r="Z5074" t="s">
        <v>134</v>
      </c>
      <c r="AA5074" t="s">
        <v>258</v>
      </c>
      <c r="AB5074" t="s">
        <v>329</v>
      </c>
      <c r="AC5074" t="s">
        <v>1389</v>
      </c>
      <c r="AD5074" t="s">
        <v>241</v>
      </c>
    </row>
    <row r="5075" spans="1:30" x14ac:dyDescent="0.3">
      <c r="A5075" t="s">
        <v>20836</v>
      </c>
      <c r="B5075" t="s">
        <v>20837</v>
      </c>
      <c r="C5075" s="1" t="str">
        <f t="shared" si="841"/>
        <v>21:0512</v>
      </c>
      <c r="D5075" s="1" t="str">
        <f t="shared" si="845"/>
        <v>21:0085</v>
      </c>
      <c r="E5075" t="s">
        <v>20838</v>
      </c>
      <c r="F5075" t="s">
        <v>20839</v>
      </c>
      <c r="H5075">
        <v>56.480384899999997</v>
      </c>
      <c r="I5075">
        <v>-101.5371985</v>
      </c>
      <c r="J5075" s="1" t="str">
        <f t="shared" si="846"/>
        <v>NGR lake sediment grab sample</v>
      </c>
      <c r="K5075" s="1" t="str">
        <f t="shared" si="847"/>
        <v>&lt;177 micron (NGR)</v>
      </c>
      <c r="L5075">
        <v>56</v>
      </c>
      <c r="M5075" t="s">
        <v>238</v>
      </c>
      <c r="N5075">
        <v>1118</v>
      </c>
      <c r="O5075" t="s">
        <v>71</v>
      </c>
      <c r="P5075" t="s">
        <v>54</v>
      </c>
      <c r="Q5075" t="s">
        <v>95</v>
      </c>
      <c r="R5075" t="s">
        <v>165</v>
      </c>
      <c r="S5075" t="s">
        <v>79</v>
      </c>
      <c r="T5075" t="s">
        <v>117</v>
      </c>
      <c r="U5075" t="s">
        <v>11315</v>
      </c>
      <c r="V5075" t="s">
        <v>193</v>
      </c>
      <c r="W5075" t="s">
        <v>194</v>
      </c>
      <c r="X5075" t="s">
        <v>70</v>
      </c>
      <c r="Y5075" t="s">
        <v>37</v>
      </c>
      <c r="Z5075" t="s">
        <v>258</v>
      </c>
      <c r="AA5075" t="s">
        <v>214</v>
      </c>
      <c r="AB5075" t="s">
        <v>566</v>
      </c>
      <c r="AC5075" t="s">
        <v>339</v>
      </c>
      <c r="AD5075" t="s">
        <v>449</v>
      </c>
    </row>
    <row r="5076" spans="1:30" x14ac:dyDescent="0.3">
      <c r="A5076" t="s">
        <v>20840</v>
      </c>
      <c r="B5076" t="s">
        <v>20841</v>
      </c>
      <c r="C5076" s="1" t="str">
        <f t="shared" si="841"/>
        <v>21:0512</v>
      </c>
      <c r="D5076" s="1" t="str">
        <f t="shared" si="845"/>
        <v>21:0085</v>
      </c>
      <c r="E5076" t="s">
        <v>20842</v>
      </c>
      <c r="F5076" t="s">
        <v>20843</v>
      </c>
      <c r="H5076">
        <v>56.488917600000001</v>
      </c>
      <c r="I5076">
        <v>-101.48100650000001</v>
      </c>
      <c r="J5076" s="1" t="str">
        <f t="shared" si="846"/>
        <v>NGR lake sediment grab sample</v>
      </c>
      <c r="K5076" s="1" t="str">
        <f t="shared" si="847"/>
        <v>&lt;177 micron (NGR)</v>
      </c>
      <c r="L5076">
        <v>56</v>
      </c>
      <c r="M5076" t="s">
        <v>246</v>
      </c>
      <c r="N5076">
        <v>1119</v>
      </c>
      <c r="O5076" t="s">
        <v>258</v>
      </c>
      <c r="P5076" t="s">
        <v>193</v>
      </c>
      <c r="Q5076" t="s">
        <v>39</v>
      </c>
      <c r="R5076" t="s">
        <v>176</v>
      </c>
      <c r="S5076" t="s">
        <v>131</v>
      </c>
      <c r="T5076" t="s">
        <v>194</v>
      </c>
      <c r="U5076" t="s">
        <v>1109</v>
      </c>
      <c r="V5076" t="s">
        <v>37</v>
      </c>
      <c r="W5076" t="s">
        <v>40</v>
      </c>
      <c r="X5076" t="s">
        <v>179</v>
      </c>
      <c r="Y5076" t="s">
        <v>95</v>
      </c>
      <c r="Z5076" t="s">
        <v>263</v>
      </c>
      <c r="AA5076" t="s">
        <v>58</v>
      </c>
      <c r="AB5076" t="s">
        <v>614</v>
      </c>
      <c r="AC5076" t="s">
        <v>884</v>
      </c>
      <c r="AD5076" t="s">
        <v>438</v>
      </c>
    </row>
    <row r="5077" spans="1:30" x14ac:dyDescent="0.3">
      <c r="A5077" t="s">
        <v>20844</v>
      </c>
      <c r="B5077" t="s">
        <v>20845</v>
      </c>
      <c r="C5077" s="1" t="str">
        <f t="shared" si="841"/>
        <v>21:0512</v>
      </c>
      <c r="D5077" s="1" t="str">
        <f t="shared" si="845"/>
        <v>21:0085</v>
      </c>
      <c r="E5077" t="s">
        <v>20846</v>
      </c>
      <c r="F5077" t="s">
        <v>20847</v>
      </c>
      <c r="H5077">
        <v>56.540142600000003</v>
      </c>
      <c r="I5077">
        <v>-100.86215919999999</v>
      </c>
      <c r="J5077" s="1" t="str">
        <f t="shared" si="846"/>
        <v>NGR lake sediment grab sample</v>
      </c>
      <c r="K5077" s="1" t="str">
        <f t="shared" si="847"/>
        <v>&lt;177 micron (NGR)</v>
      </c>
      <c r="L5077">
        <v>57</v>
      </c>
      <c r="M5077" t="s">
        <v>34</v>
      </c>
      <c r="N5077">
        <v>1120</v>
      </c>
      <c r="O5077" t="s">
        <v>1241</v>
      </c>
      <c r="P5077" t="s">
        <v>232</v>
      </c>
      <c r="Q5077" t="s">
        <v>131</v>
      </c>
      <c r="R5077" t="s">
        <v>377</v>
      </c>
      <c r="S5077" t="s">
        <v>92</v>
      </c>
      <c r="T5077" t="s">
        <v>194</v>
      </c>
      <c r="U5077" t="s">
        <v>7080</v>
      </c>
      <c r="V5077" t="s">
        <v>2108</v>
      </c>
      <c r="W5077" t="s">
        <v>40</v>
      </c>
      <c r="X5077" t="s">
        <v>179</v>
      </c>
      <c r="Y5077" t="s">
        <v>95</v>
      </c>
      <c r="Z5077" t="s">
        <v>204</v>
      </c>
      <c r="AA5077" t="s">
        <v>204</v>
      </c>
      <c r="AB5077" t="s">
        <v>67</v>
      </c>
      <c r="AC5077" t="s">
        <v>2776</v>
      </c>
      <c r="AD5077" t="s">
        <v>880</v>
      </c>
    </row>
    <row r="5078" spans="1:30" x14ac:dyDescent="0.3">
      <c r="A5078" t="s">
        <v>20848</v>
      </c>
      <c r="B5078" t="s">
        <v>20849</v>
      </c>
      <c r="C5078" s="1" t="str">
        <f t="shared" si="841"/>
        <v>21:0512</v>
      </c>
      <c r="D5078" s="1" t="str">
        <f t="shared" si="845"/>
        <v>21:0085</v>
      </c>
      <c r="E5078" t="s">
        <v>20850</v>
      </c>
      <c r="F5078" t="s">
        <v>20851</v>
      </c>
      <c r="H5078">
        <v>56.488867599999999</v>
      </c>
      <c r="I5078">
        <v>-101.4409103</v>
      </c>
      <c r="J5078" s="1" t="str">
        <f t="shared" si="846"/>
        <v>NGR lake sediment grab sample</v>
      </c>
      <c r="K5078" s="1" t="str">
        <f t="shared" si="847"/>
        <v>&lt;177 micron (NGR)</v>
      </c>
      <c r="L5078">
        <v>57</v>
      </c>
      <c r="M5078" t="s">
        <v>76</v>
      </c>
      <c r="N5078">
        <v>1121</v>
      </c>
      <c r="O5078" t="s">
        <v>403</v>
      </c>
      <c r="P5078" t="s">
        <v>79</v>
      </c>
      <c r="Q5078" t="s">
        <v>39</v>
      </c>
      <c r="R5078" t="s">
        <v>79</v>
      </c>
      <c r="S5078" t="s">
        <v>55</v>
      </c>
      <c r="T5078" t="s">
        <v>40</v>
      </c>
      <c r="U5078" t="s">
        <v>115</v>
      </c>
      <c r="V5078" t="s">
        <v>60</v>
      </c>
      <c r="W5078" t="s">
        <v>194</v>
      </c>
      <c r="X5078" t="s">
        <v>43</v>
      </c>
      <c r="Y5078" t="s">
        <v>95</v>
      </c>
      <c r="Z5078" t="s">
        <v>164</v>
      </c>
      <c r="AA5078" t="s">
        <v>135</v>
      </c>
      <c r="AB5078" t="s">
        <v>10389</v>
      </c>
      <c r="AC5078" t="s">
        <v>60</v>
      </c>
      <c r="AD5078" t="s">
        <v>314</v>
      </c>
    </row>
    <row r="5079" spans="1:30" x14ac:dyDescent="0.3">
      <c r="A5079" t="s">
        <v>20852</v>
      </c>
      <c r="B5079" t="s">
        <v>20853</v>
      </c>
      <c r="C5079" s="1" t="str">
        <f t="shared" si="841"/>
        <v>21:0512</v>
      </c>
      <c r="D5079" s="1" t="str">
        <f t="shared" si="845"/>
        <v>21:0085</v>
      </c>
      <c r="E5079" t="s">
        <v>20854</v>
      </c>
      <c r="F5079" t="s">
        <v>20855</v>
      </c>
      <c r="H5079">
        <v>56.472709999999999</v>
      </c>
      <c r="I5079">
        <v>-101.35379620000001</v>
      </c>
      <c r="J5079" s="1" t="str">
        <f t="shared" si="846"/>
        <v>NGR lake sediment grab sample</v>
      </c>
      <c r="K5079" s="1" t="str">
        <f t="shared" si="847"/>
        <v>&lt;177 micron (NGR)</v>
      </c>
      <c r="L5079">
        <v>57</v>
      </c>
      <c r="M5079" t="s">
        <v>91</v>
      </c>
      <c r="N5079">
        <v>1122</v>
      </c>
      <c r="O5079" t="s">
        <v>211</v>
      </c>
      <c r="P5079" t="s">
        <v>78</v>
      </c>
      <c r="Q5079" t="s">
        <v>39</v>
      </c>
      <c r="R5079" t="s">
        <v>193</v>
      </c>
      <c r="S5079" t="s">
        <v>38</v>
      </c>
      <c r="T5079" t="s">
        <v>194</v>
      </c>
      <c r="U5079" t="s">
        <v>739</v>
      </c>
      <c r="V5079" t="s">
        <v>935</v>
      </c>
      <c r="W5079" t="s">
        <v>40</v>
      </c>
      <c r="X5079" t="s">
        <v>43</v>
      </c>
      <c r="Y5079" t="s">
        <v>55</v>
      </c>
      <c r="Z5079" t="s">
        <v>134</v>
      </c>
      <c r="AA5079" t="s">
        <v>214</v>
      </c>
      <c r="AB5079" t="s">
        <v>15249</v>
      </c>
      <c r="AC5079" t="s">
        <v>213</v>
      </c>
      <c r="AD5079" t="s">
        <v>314</v>
      </c>
    </row>
    <row r="5080" spans="1:30" x14ac:dyDescent="0.3">
      <c r="A5080" t="s">
        <v>20856</v>
      </c>
      <c r="B5080" t="s">
        <v>20857</v>
      </c>
      <c r="C5080" s="1" t="str">
        <f t="shared" si="841"/>
        <v>21:0512</v>
      </c>
      <c r="D5080" s="1" t="str">
        <f t="shared" si="845"/>
        <v>21:0085</v>
      </c>
      <c r="E5080" t="s">
        <v>20858</v>
      </c>
      <c r="F5080" t="s">
        <v>20859</v>
      </c>
      <c r="H5080">
        <v>56.518249699999998</v>
      </c>
      <c r="I5080">
        <v>-101.2736273</v>
      </c>
      <c r="J5080" s="1" t="str">
        <f t="shared" si="846"/>
        <v>NGR lake sediment grab sample</v>
      </c>
      <c r="K5080" s="1" t="str">
        <f t="shared" si="847"/>
        <v>&lt;177 micron (NGR)</v>
      </c>
      <c r="L5080">
        <v>57</v>
      </c>
      <c r="M5080" t="s">
        <v>102</v>
      </c>
      <c r="N5080">
        <v>1123</v>
      </c>
      <c r="O5080" t="s">
        <v>35</v>
      </c>
      <c r="P5080" t="s">
        <v>92</v>
      </c>
      <c r="Q5080" t="s">
        <v>37</v>
      </c>
      <c r="R5080" t="s">
        <v>202</v>
      </c>
      <c r="S5080" t="s">
        <v>39</v>
      </c>
      <c r="T5080" t="s">
        <v>40</v>
      </c>
      <c r="U5080" t="s">
        <v>1948</v>
      </c>
      <c r="V5080" t="s">
        <v>264</v>
      </c>
      <c r="W5080" t="s">
        <v>40</v>
      </c>
      <c r="X5080" t="s">
        <v>43</v>
      </c>
      <c r="Y5080" t="s">
        <v>95</v>
      </c>
      <c r="Z5080" t="s">
        <v>153</v>
      </c>
      <c r="AA5080" t="s">
        <v>204</v>
      </c>
      <c r="AB5080" t="s">
        <v>3060</v>
      </c>
      <c r="AC5080" t="s">
        <v>97</v>
      </c>
      <c r="AD5080" t="s">
        <v>45</v>
      </c>
    </row>
    <row r="5081" spans="1:30" x14ac:dyDescent="0.3">
      <c r="A5081" t="s">
        <v>20860</v>
      </c>
      <c r="B5081" t="s">
        <v>20861</v>
      </c>
      <c r="C5081" s="1" t="str">
        <f t="shared" si="841"/>
        <v>21:0512</v>
      </c>
      <c r="D5081" s="1" t="str">
        <f t="shared" si="845"/>
        <v>21:0085</v>
      </c>
      <c r="E5081" t="s">
        <v>20862</v>
      </c>
      <c r="F5081" t="s">
        <v>20863</v>
      </c>
      <c r="H5081">
        <v>56.566546899999999</v>
      </c>
      <c r="I5081">
        <v>-101.2814084</v>
      </c>
      <c r="J5081" s="1" t="str">
        <f t="shared" si="846"/>
        <v>NGR lake sediment grab sample</v>
      </c>
      <c r="K5081" s="1" t="str">
        <f t="shared" si="847"/>
        <v>&lt;177 micron (NGR)</v>
      </c>
      <c r="L5081">
        <v>57</v>
      </c>
      <c r="M5081" t="s">
        <v>113</v>
      </c>
      <c r="N5081">
        <v>1124</v>
      </c>
      <c r="O5081" t="s">
        <v>116</v>
      </c>
      <c r="P5081" t="s">
        <v>193</v>
      </c>
      <c r="Q5081" t="s">
        <v>37</v>
      </c>
      <c r="R5081" t="s">
        <v>185</v>
      </c>
      <c r="S5081" t="s">
        <v>37</v>
      </c>
      <c r="T5081" t="s">
        <v>40</v>
      </c>
      <c r="U5081" t="s">
        <v>842</v>
      </c>
      <c r="V5081" t="s">
        <v>42</v>
      </c>
      <c r="W5081" t="s">
        <v>194</v>
      </c>
      <c r="X5081" t="s">
        <v>179</v>
      </c>
      <c r="Y5081" t="s">
        <v>95</v>
      </c>
      <c r="Z5081" t="s">
        <v>67</v>
      </c>
      <c r="AA5081" t="s">
        <v>135</v>
      </c>
      <c r="AB5081" t="s">
        <v>1633</v>
      </c>
      <c r="AC5081" t="s">
        <v>353</v>
      </c>
      <c r="AD5081" t="s">
        <v>107</v>
      </c>
    </row>
    <row r="5082" spans="1:30" x14ac:dyDescent="0.3">
      <c r="A5082" t="s">
        <v>20864</v>
      </c>
      <c r="B5082" t="s">
        <v>20865</v>
      </c>
      <c r="C5082" s="1" t="str">
        <f t="shared" si="841"/>
        <v>21:0512</v>
      </c>
      <c r="D5082" s="1" t="str">
        <f t="shared" si="845"/>
        <v>21:0085</v>
      </c>
      <c r="E5082" t="s">
        <v>20866</v>
      </c>
      <c r="F5082" t="s">
        <v>20867</v>
      </c>
      <c r="H5082">
        <v>56.575949000000001</v>
      </c>
      <c r="I5082">
        <v>-101.26015769999999</v>
      </c>
      <c r="J5082" s="1" t="str">
        <f t="shared" si="846"/>
        <v>NGR lake sediment grab sample</v>
      </c>
      <c r="K5082" s="1" t="str">
        <f t="shared" si="847"/>
        <v>&lt;177 micron (NGR)</v>
      </c>
      <c r="L5082">
        <v>57</v>
      </c>
      <c r="M5082" t="s">
        <v>127</v>
      </c>
      <c r="N5082">
        <v>1125</v>
      </c>
      <c r="O5082" t="s">
        <v>423</v>
      </c>
      <c r="P5082" t="s">
        <v>104</v>
      </c>
      <c r="Q5082" t="s">
        <v>55</v>
      </c>
      <c r="R5082" t="s">
        <v>185</v>
      </c>
      <c r="S5082" t="s">
        <v>37</v>
      </c>
      <c r="T5082" t="s">
        <v>194</v>
      </c>
      <c r="U5082" t="s">
        <v>421</v>
      </c>
      <c r="V5082" t="s">
        <v>677</v>
      </c>
      <c r="W5082" t="s">
        <v>649</v>
      </c>
      <c r="X5082" t="s">
        <v>179</v>
      </c>
      <c r="Y5082" t="s">
        <v>95</v>
      </c>
      <c r="Z5082" t="s">
        <v>134</v>
      </c>
      <c r="AA5082" t="s">
        <v>58</v>
      </c>
      <c r="AB5082" t="s">
        <v>1243</v>
      </c>
      <c r="AC5082" t="s">
        <v>1572</v>
      </c>
      <c r="AD5082" t="s">
        <v>115</v>
      </c>
    </row>
    <row r="5083" spans="1:30" x14ac:dyDescent="0.3">
      <c r="A5083" t="s">
        <v>20868</v>
      </c>
      <c r="B5083" t="s">
        <v>20869</v>
      </c>
      <c r="C5083" s="1" t="str">
        <f t="shared" si="841"/>
        <v>21:0512</v>
      </c>
      <c r="D5083" s="1" t="str">
        <f t="shared" si="845"/>
        <v>21:0085</v>
      </c>
      <c r="E5083" t="s">
        <v>20870</v>
      </c>
      <c r="F5083" t="s">
        <v>20871</v>
      </c>
      <c r="H5083">
        <v>56.605795899999997</v>
      </c>
      <c r="I5083">
        <v>-101.2704303</v>
      </c>
      <c r="J5083" s="1" t="str">
        <f t="shared" si="846"/>
        <v>NGR lake sediment grab sample</v>
      </c>
      <c r="K5083" s="1" t="str">
        <f t="shared" si="847"/>
        <v>&lt;177 micron (NGR)</v>
      </c>
      <c r="L5083">
        <v>57</v>
      </c>
      <c r="M5083" t="s">
        <v>142</v>
      </c>
      <c r="N5083">
        <v>1126</v>
      </c>
      <c r="O5083" t="s">
        <v>1227</v>
      </c>
      <c r="P5083" t="s">
        <v>35</v>
      </c>
      <c r="Q5083" t="s">
        <v>55</v>
      </c>
      <c r="R5083" t="s">
        <v>145</v>
      </c>
      <c r="S5083" t="s">
        <v>92</v>
      </c>
      <c r="T5083" t="s">
        <v>194</v>
      </c>
      <c r="U5083" t="s">
        <v>1048</v>
      </c>
      <c r="V5083" t="s">
        <v>714</v>
      </c>
      <c r="W5083" t="s">
        <v>649</v>
      </c>
      <c r="X5083" t="s">
        <v>70</v>
      </c>
      <c r="Y5083" t="s">
        <v>95</v>
      </c>
      <c r="Z5083" t="s">
        <v>35</v>
      </c>
      <c r="AA5083" t="s">
        <v>58</v>
      </c>
      <c r="AB5083" t="s">
        <v>195</v>
      </c>
      <c r="AC5083" t="s">
        <v>2776</v>
      </c>
      <c r="AD5083" t="s">
        <v>392</v>
      </c>
    </row>
    <row r="5084" spans="1:30" x14ac:dyDescent="0.3">
      <c r="A5084" t="s">
        <v>20872</v>
      </c>
      <c r="B5084" t="s">
        <v>20873</v>
      </c>
      <c r="C5084" s="1" t="str">
        <f t="shared" si="841"/>
        <v>21:0512</v>
      </c>
      <c r="D5084" s="1" t="str">
        <f t="shared" si="845"/>
        <v>21:0085</v>
      </c>
      <c r="E5084" t="s">
        <v>20874</v>
      </c>
      <c r="F5084" t="s">
        <v>20875</v>
      </c>
      <c r="H5084">
        <v>56.561293300000003</v>
      </c>
      <c r="I5084">
        <v>-100.96479359999999</v>
      </c>
      <c r="J5084" s="1" t="str">
        <f t="shared" si="846"/>
        <v>NGR lake sediment grab sample</v>
      </c>
      <c r="K5084" s="1" t="str">
        <f t="shared" si="847"/>
        <v>&lt;177 micron (NGR)</v>
      </c>
      <c r="L5084">
        <v>57</v>
      </c>
      <c r="M5084" t="s">
        <v>150</v>
      </c>
      <c r="N5084">
        <v>1127</v>
      </c>
      <c r="O5084" t="s">
        <v>145</v>
      </c>
      <c r="P5084" t="s">
        <v>136</v>
      </c>
      <c r="Q5084" t="s">
        <v>39</v>
      </c>
      <c r="R5084" t="s">
        <v>68</v>
      </c>
      <c r="S5084" t="s">
        <v>55</v>
      </c>
      <c r="T5084" t="s">
        <v>40</v>
      </c>
      <c r="U5084" t="s">
        <v>546</v>
      </c>
      <c r="V5084" t="s">
        <v>264</v>
      </c>
      <c r="W5084" t="s">
        <v>40</v>
      </c>
      <c r="X5084" t="s">
        <v>43</v>
      </c>
      <c r="Y5084" t="s">
        <v>95</v>
      </c>
      <c r="Z5084" t="s">
        <v>185</v>
      </c>
      <c r="AA5084" t="s">
        <v>134</v>
      </c>
      <c r="AB5084" t="s">
        <v>85</v>
      </c>
      <c r="AC5084" t="s">
        <v>39</v>
      </c>
      <c r="AD5084" t="s">
        <v>392</v>
      </c>
    </row>
    <row r="5085" spans="1:30" x14ac:dyDescent="0.3">
      <c r="A5085" t="s">
        <v>20876</v>
      </c>
      <c r="B5085" t="s">
        <v>20877</v>
      </c>
      <c r="C5085" s="1" t="str">
        <f t="shared" si="841"/>
        <v>21:0512</v>
      </c>
      <c r="D5085" s="1" t="str">
        <f t="shared" si="845"/>
        <v>21:0085</v>
      </c>
      <c r="E5085" t="s">
        <v>20878</v>
      </c>
      <c r="F5085" t="s">
        <v>20879</v>
      </c>
      <c r="H5085">
        <v>56.563354799999999</v>
      </c>
      <c r="I5085">
        <v>-100.918404</v>
      </c>
      <c r="J5085" s="1" t="str">
        <f t="shared" si="846"/>
        <v>NGR lake sediment grab sample</v>
      </c>
      <c r="K5085" s="1" t="str">
        <f t="shared" si="847"/>
        <v>&lt;177 micron (NGR)</v>
      </c>
      <c r="L5085">
        <v>57</v>
      </c>
      <c r="M5085" t="s">
        <v>175</v>
      </c>
      <c r="N5085">
        <v>1128</v>
      </c>
      <c r="O5085" t="s">
        <v>211</v>
      </c>
      <c r="P5085" t="s">
        <v>169</v>
      </c>
      <c r="Q5085" t="s">
        <v>68</v>
      </c>
      <c r="R5085" t="s">
        <v>232</v>
      </c>
      <c r="S5085" t="s">
        <v>38</v>
      </c>
      <c r="T5085" t="s">
        <v>40</v>
      </c>
      <c r="U5085" t="s">
        <v>80</v>
      </c>
      <c r="V5085" t="s">
        <v>1103</v>
      </c>
      <c r="W5085" t="s">
        <v>40</v>
      </c>
      <c r="X5085" t="s">
        <v>179</v>
      </c>
      <c r="Y5085" t="s">
        <v>95</v>
      </c>
      <c r="Z5085" t="s">
        <v>204</v>
      </c>
      <c r="AA5085" t="s">
        <v>135</v>
      </c>
      <c r="AB5085" t="s">
        <v>256</v>
      </c>
      <c r="AC5085" t="s">
        <v>1343</v>
      </c>
      <c r="AD5085" t="s">
        <v>832</v>
      </c>
    </row>
    <row r="5086" spans="1:30" x14ac:dyDescent="0.3">
      <c r="A5086" t="s">
        <v>20880</v>
      </c>
      <c r="B5086" t="s">
        <v>20881</v>
      </c>
      <c r="C5086" s="1" t="str">
        <f t="shared" si="841"/>
        <v>21:0512</v>
      </c>
      <c r="D5086" s="1" t="str">
        <f t="shared" si="845"/>
        <v>21:0085</v>
      </c>
      <c r="E5086" t="s">
        <v>20882</v>
      </c>
      <c r="F5086" t="s">
        <v>20883</v>
      </c>
      <c r="H5086">
        <v>56.555219399999999</v>
      </c>
      <c r="I5086">
        <v>-100.89685660000001</v>
      </c>
      <c r="J5086" s="1" t="str">
        <f t="shared" si="846"/>
        <v>NGR lake sediment grab sample</v>
      </c>
      <c r="K5086" s="1" t="str">
        <f t="shared" si="847"/>
        <v>&lt;177 micron (NGR)</v>
      </c>
      <c r="L5086">
        <v>57</v>
      </c>
      <c r="M5086" t="s">
        <v>184</v>
      </c>
      <c r="N5086">
        <v>1129</v>
      </c>
      <c r="O5086" t="s">
        <v>364</v>
      </c>
      <c r="P5086" t="s">
        <v>54</v>
      </c>
      <c r="Q5086" t="s">
        <v>68</v>
      </c>
      <c r="R5086" t="s">
        <v>54</v>
      </c>
      <c r="S5086" t="s">
        <v>68</v>
      </c>
      <c r="T5086" t="s">
        <v>40</v>
      </c>
      <c r="U5086" t="s">
        <v>20884</v>
      </c>
      <c r="V5086" t="s">
        <v>596</v>
      </c>
      <c r="W5086" t="s">
        <v>194</v>
      </c>
      <c r="X5086" t="s">
        <v>179</v>
      </c>
      <c r="Y5086" t="s">
        <v>95</v>
      </c>
      <c r="Z5086" t="s">
        <v>134</v>
      </c>
      <c r="AA5086" t="s">
        <v>204</v>
      </c>
      <c r="AB5086" t="s">
        <v>66</v>
      </c>
      <c r="AC5086" t="s">
        <v>378</v>
      </c>
      <c r="AD5086" t="s">
        <v>2166</v>
      </c>
    </row>
    <row r="5087" spans="1:30" x14ac:dyDescent="0.3">
      <c r="A5087" t="s">
        <v>20885</v>
      </c>
      <c r="B5087" t="s">
        <v>20886</v>
      </c>
      <c r="C5087" s="1" t="str">
        <f t="shared" si="841"/>
        <v>21:0512</v>
      </c>
      <c r="D5087" s="1" t="str">
        <f t="shared" si="845"/>
        <v>21:0085</v>
      </c>
      <c r="E5087" t="s">
        <v>20887</v>
      </c>
      <c r="F5087" t="s">
        <v>20888</v>
      </c>
      <c r="H5087">
        <v>56.558021099999998</v>
      </c>
      <c r="I5087">
        <v>-100.8333245</v>
      </c>
      <c r="J5087" s="1" t="str">
        <f t="shared" si="846"/>
        <v>NGR lake sediment grab sample</v>
      </c>
      <c r="K5087" s="1" t="str">
        <f t="shared" si="847"/>
        <v>&lt;177 micron (NGR)</v>
      </c>
      <c r="L5087">
        <v>57</v>
      </c>
      <c r="M5087" t="s">
        <v>191</v>
      </c>
      <c r="N5087">
        <v>1130</v>
      </c>
      <c r="O5087" t="s">
        <v>314</v>
      </c>
      <c r="P5087" t="s">
        <v>134</v>
      </c>
      <c r="Q5087" t="s">
        <v>92</v>
      </c>
      <c r="R5087" t="s">
        <v>35</v>
      </c>
      <c r="S5087" t="s">
        <v>202</v>
      </c>
      <c r="T5087" t="s">
        <v>40</v>
      </c>
      <c r="U5087" t="s">
        <v>7080</v>
      </c>
      <c r="V5087" t="s">
        <v>1198</v>
      </c>
      <c r="W5087" t="s">
        <v>40</v>
      </c>
      <c r="X5087" t="s">
        <v>70</v>
      </c>
      <c r="Y5087" t="s">
        <v>95</v>
      </c>
      <c r="Z5087" t="s">
        <v>337</v>
      </c>
      <c r="AA5087" t="s">
        <v>58</v>
      </c>
      <c r="AB5087" t="s">
        <v>6775</v>
      </c>
      <c r="AC5087" t="s">
        <v>968</v>
      </c>
      <c r="AD5087" t="s">
        <v>11617</v>
      </c>
    </row>
    <row r="5088" spans="1:30" x14ac:dyDescent="0.3">
      <c r="A5088" t="s">
        <v>20889</v>
      </c>
      <c r="B5088" t="s">
        <v>20890</v>
      </c>
      <c r="C5088" s="1" t="str">
        <f t="shared" si="841"/>
        <v>21:0512</v>
      </c>
      <c r="D5088" s="1" t="str">
        <f t="shared" si="845"/>
        <v>21:0085</v>
      </c>
      <c r="E5088" t="s">
        <v>20846</v>
      </c>
      <c r="F5088" t="s">
        <v>20891</v>
      </c>
      <c r="H5088">
        <v>56.540142600000003</v>
      </c>
      <c r="I5088">
        <v>-100.86215919999999</v>
      </c>
      <c r="J5088" s="1" t="str">
        <f t="shared" si="846"/>
        <v>NGR lake sediment grab sample</v>
      </c>
      <c r="K5088" s="1" t="str">
        <f t="shared" si="847"/>
        <v>&lt;177 micron (NGR)</v>
      </c>
      <c r="L5088">
        <v>57</v>
      </c>
      <c r="M5088" t="s">
        <v>65</v>
      </c>
      <c r="N5088">
        <v>1131</v>
      </c>
      <c r="O5088" t="s">
        <v>733</v>
      </c>
      <c r="P5088" t="s">
        <v>169</v>
      </c>
      <c r="Q5088" t="s">
        <v>131</v>
      </c>
      <c r="R5088" t="s">
        <v>192</v>
      </c>
      <c r="S5088" t="s">
        <v>131</v>
      </c>
      <c r="T5088" t="s">
        <v>194</v>
      </c>
      <c r="U5088" t="s">
        <v>5196</v>
      </c>
      <c r="V5088" t="s">
        <v>565</v>
      </c>
      <c r="W5088" t="s">
        <v>40</v>
      </c>
      <c r="X5088" t="s">
        <v>179</v>
      </c>
      <c r="Y5088" t="s">
        <v>95</v>
      </c>
      <c r="Z5088" t="s">
        <v>204</v>
      </c>
      <c r="AA5088" t="s">
        <v>204</v>
      </c>
      <c r="AB5088" t="s">
        <v>96</v>
      </c>
      <c r="AC5088" t="s">
        <v>1343</v>
      </c>
      <c r="AD5088" t="s">
        <v>3219</v>
      </c>
    </row>
    <row r="5089" spans="1:30" x14ac:dyDescent="0.3">
      <c r="A5089" t="s">
        <v>20892</v>
      </c>
      <c r="B5089" t="s">
        <v>20893</v>
      </c>
      <c r="C5089" s="1" t="str">
        <f t="shared" si="841"/>
        <v>21:0512</v>
      </c>
      <c r="D5089" s="1" t="str">
        <f t="shared" si="845"/>
        <v>21:0085</v>
      </c>
      <c r="E5089" t="s">
        <v>20846</v>
      </c>
      <c r="F5089" t="s">
        <v>20894</v>
      </c>
      <c r="H5089">
        <v>56.540142600000003</v>
      </c>
      <c r="I5089">
        <v>-100.86215919999999</v>
      </c>
      <c r="J5089" s="1" t="str">
        <f t="shared" si="846"/>
        <v>NGR lake sediment grab sample</v>
      </c>
      <c r="K5089" s="1" t="str">
        <f t="shared" si="847"/>
        <v>&lt;177 micron (NGR)</v>
      </c>
      <c r="L5089">
        <v>57</v>
      </c>
      <c r="M5089" t="s">
        <v>52</v>
      </c>
      <c r="N5089">
        <v>1132</v>
      </c>
      <c r="O5089" t="s">
        <v>152</v>
      </c>
      <c r="P5089" t="s">
        <v>165</v>
      </c>
      <c r="Q5089" t="s">
        <v>153</v>
      </c>
      <c r="R5089" t="s">
        <v>232</v>
      </c>
      <c r="S5089" t="s">
        <v>92</v>
      </c>
      <c r="T5089" t="s">
        <v>194</v>
      </c>
      <c r="U5089" t="s">
        <v>137</v>
      </c>
      <c r="V5089" t="s">
        <v>2108</v>
      </c>
      <c r="W5089" t="s">
        <v>40</v>
      </c>
      <c r="X5089" t="s">
        <v>70</v>
      </c>
      <c r="Y5089" t="s">
        <v>95</v>
      </c>
      <c r="Z5089" t="s">
        <v>204</v>
      </c>
      <c r="AA5089" t="s">
        <v>204</v>
      </c>
      <c r="AB5089" t="s">
        <v>2152</v>
      </c>
      <c r="AC5089" t="s">
        <v>157</v>
      </c>
      <c r="AD5089" t="s">
        <v>1612</v>
      </c>
    </row>
    <row r="5090" spans="1:30" x14ac:dyDescent="0.3">
      <c r="A5090" t="s">
        <v>20895</v>
      </c>
      <c r="B5090" t="s">
        <v>20896</v>
      </c>
      <c r="C5090" s="1" t="str">
        <f t="shared" si="841"/>
        <v>21:0512</v>
      </c>
      <c r="D5090" s="1" t="str">
        <f t="shared" si="845"/>
        <v>21:0085</v>
      </c>
      <c r="E5090" t="s">
        <v>20897</v>
      </c>
      <c r="F5090" t="s">
        <v>20898</v>
      </c>
      <c r="H5090">
        <v>56.537457699999997</v>
      </c>
      <c r="I5090">
        <v>-100.832331</v>
      </c>
      <c r="J5090" s="1" t="str">
        <f t="shared" si="846"/>
        <v>NGR lake sediment grab sample</v>
      </c>
      <c r="K5090" s="1" t="str">
        <f t="shared" si="847"/>
        <v>&lt;177 micron (NGR)</v>
      </c>
      <c r="L5090">
        <v>57</v>
      </c>
      <c r="M5090" t="s">
        <v>201</v>
      </c>
      <c r="N5090">
        <v>1133</v>
      </c>
      <c r="O5090" t="s">
        <v>1125</v>
      </c>
      <c r="P5090" t="s">
        <v>134</v>
      </c>
      <c r="Q5090" t="s">
        <v>202</v>
      </c>
      <c r="R5090" t="s">
        <v>329</v>
      </c>
      <c r="S5090" t="s">
        <v>119</v>
      </c>
      <c r="T5090" t="s">
        <v>40</v>
      </c>
      <c r="U5090" t="s">
        <v>3791</v>
      </c>
      <c r="V5090" t="s">
        <v>1249</v>
      </c>
      <c r="W5090" t="s">
        <v>194</v>
      </c>
      <c r="X5090" t="s">
        <v>39</v>
      </c>
      <c r="Y5090" t="s">
        <v>39</v>
      </c>
      <c r="Z5090" t="s">
        <v>214</v>
      </c>
      <c r="AA5090" t="s">
        <v>135</v>
      </c>
      <c r="AB5090" t="s">
        <v>1512</v>
      </c>
      <c r="AC5090" t="s">
        <v>371</v>
      </c>
      <c r="AD5090" t="s">
        <v>6872</v>
      </c>
    </row>
    <row r="5091" spans="1:30" x14ac:dyDescent="0.3">
      <c r="A5091" t="s">
        <v>20899</v>
      </c>
      <c r="B5091" t="s">
        <v>20900</v>
      </c>
      <c r="C5091" s="1" t="str">
        <f t="shared" si="841"/>
        <v>21:0512</v>
      </c>
      <c r="D5091" s="1" t="str">
        <f t="shared" si="845"/>
        <v>21:0085</v>
      </c>
      <c r="E5091" t="s">
        <v>20901</v>
      </c>
      <c r="F5091" t="s">
        <v>20902</v>
      </c>
      <c r="H5091">
        <v>56.513438299999997</v>
      </c>
      <c r="I5091">
        <v>-100.8396236</v>
      </c>
      <c r="J5091" s="1" t="str">
        <f t="shared" si="846"/>
        <v>NGR lake sediment grab sample</v>
      </c>
      <c r="K5091" s="1" t="str">
        <f t="shared" si="847"/>
        <v>&lt;177 micron (NGR)</v>
      </c>
      <c r="L5091">
        <v>57</v>
      </c>
      <c r="M5091" t="s">
        <v>210</v>
      </c>
      <c r="N5091">
        <v>1134</v>
      </c>
      <c r="O5091" t="s">
        <v>83</v>
      </c>
      <c r="P5091" t="s">
        <v>134</v>
      </c>
      <c r="Q5091" t="s">
        <v>202</v>
      </c>
      <c r="R5091" t="s">
        <v>329</v>
      </c>
      <c r="S5091" t="s">
        <v>202</v>
      </c>
      <c r="T5091" t="s">
        <v>194</v>
      </c>
      <c r="U5091" t="s">
        <v>8681</v>
      </c>
      <c r="V5091" t="s">
        <v>8790</v>
      </c>
      <c r="W5091" t="s">
        <v>40</v>
      </c>
      <c r="X5091" t="s">
        <v>70</v>
      </c>
      <c r="Y5091" t="s">
        <v>95</v>
      </c>
      <c r="Z5091" t="s">
        <v>214</v>
      </c>
      <c r="AA5091" t="s">
        <v>214</v>
      </c>
      <c r="AB5091" t="s">
        <v>854</v>
      </c>
      <c r="AC5091" t="s">
        <v>830</v>
      </c>
      <c r="AD5091" t="s">
        <v>9814</v>
      </c>
    </row>
    <row r="5092" spans="1:30" hidden="1" x14ac:dyDescent="0.3">
      <c r="A5092" t="s">
        <v>20903</v>
      </c>
      <c r="B5092" t="s">
        <v>20904</v>
      </c>
      <c r="C5092" s="1" t="str">
        <f t="shared" si="841"/>
        <v>21:0512</v>
      </c>
      <c r="D5092" s="1" t="str">
        <f>HYPERLINK("http://geochem.nrcan.gc.ca/cdogs/content/svy/svy_e.htm", "")</f>
        <v/>
      </c>
      <c r="G5092" s="1" t="str">
        <f>HYPERLINK("http://geochem.nrcan.gc.ca/cdogs/content/cr_/cr_00056_e.htm", "56")</f>
        <v>56</v>
      </c>
      <c r="J5092" t="s">
        <v>161</v>
      </c>
      <c r="K5092" t="s">
        <v>162</v>
      </c>
      <c r="L5092">
        <v>57</v>
      </c>
      <c r="M5092" t="s">
        <v>163</v>
      </c>
      <c r="N5092">
        <v>1135</v>
      </c>
      <c r="O5092" t="s">
        <v>1108</v>
      </c>
      <c r="P5092" t="s">
        <v>41</v>
      </c>
      <c r="Q5092" t="s">
        <v>169</v>
      </c>
      <c r="R5092" t="s">
        <v>135</v>
      </c>
      <c r="S5092" t="s">
        <v>193</v>
      </c>
      <c r="T5092" t="s">
        <v>117</v>
      </c>
      <c r="U5092" t="s">
        <v>2715</v>
      </c>
      <c r="V5092" t="s">
        <v>2278</v>
      </c>
      <c r="W5092" t="s">
        <v>233</v>
      </c>
      <c r="X5092" t="s">
        <v>2164</v>
      </c>
      <c r="Y5092" t="s">
        <v>38</v>
      </c>
      <c r="Z5092" t="s">
        <v>58</v>
      </c>
      <c r="AA5092" t="s">
        <v>115</v>
      </c>
      <c r="AB5092" t="s">
        <v>2662</v>
      </c>
      <c r="AC5092" t="s">
        <v>1276</v>
      </c>
      <c r="AD5092" t="s">
        <v>4370</v>
      </c>
    </row>
    <row r="5093" spans="1:30" x14ac:dyDescent="0.3">
      <c r="A5093" t="s">
        <v>20905</v>
      </c>
      <c r="B5093" t="s">
        <v>20906</v>
      </c>
      <c r="C5093" s="1" t="str">
        <f t="shared" si="841"/>
        <v>21:0512</v>
      </c>
      <c r="D5093" s="1" t="str">
        <f t="shared" ref="D5093:D5110" si="848">HYPERLINK("http://geochem.nrcan.gc.ca/cdogs/content/svy/svy210085_e.htm", "21:0085")</f>
        <v>21:0085</v>
      </c>
      <c r="E5093" t="s">
        <v>20907</v>
      </c>
      <c r="F5093" t="s">
        <v>20908</v>
      </c>
      <c r="H5093">
        <v>56.497919099999997</v>
      </c>
      <c r="I5093">
        <v>-100.8505535</v>
      </c>
      <c r="J5093" s="1" t="str">
        <f t="shared" ref="J5093:J5110" si="849">HYPERLINK("http://geochem.nrcan.gc.ca/cdogs/content/kwd/kwd020027_e.htm", "NGR lake sediment grab sample")</f>
        <v>NGR lake sediment grab sample</v>
      </c>
      <c r="K5093" s="1" t="str">
        <f t="shared" ref="K5093:K5110" si="850">HYPERLINK("http://geochem.nrcan.gc.ca/cdogs/content/kwd/kwd080006_e.htm", "&lt;177 micron (NGR)")</f>
        <v>&lt;177 micron (NGR)</v>
      </c>
      <c r="L5093">
        <v>57</v>
      </c>
      <c r="M5093" t="s">
        <v>221</v>
      </c>
      <c r="N5093">
        <v>1136</v>
      </c>
      <c r="O5093" t="s">
        <v>283</v>
      </c>
      <c r="P5093" t="s">
        <v>377</v>
      </c>
      <c r="Q5093" t="s">
        <v>79</v>
      </c>
      <c r="R5093" t="s">
        <v>265</v>
      </c>
      <c r="S5093" t="s">
        <v>92</v>
      </c>
      <c r="T5093" t="s">
        <v>194</v>
      </c>
      <c r="U5093" t="s">
        <v>6606</v>
      </c>
      <c r="V5093" t="s">
        <v>55</v>
      </c>
      <c r="W5093" t="s">
        <v>40</v>
      </c>
      <c r="X5093" t="s">
        <v>39</v>
      </c>
      <c r="Y5093" t="s">
        <v>39</v>
      </c>
      <c r="Z5093" t="s">
        <v>135</v>
      </c>
      <c r="AA5093" t="s">
        <v>204</v>
      </c>
      <c r="AB5093" t="s">
        <v>1250</v>
      </c>
      <c r="AC5093" t="s">
        <v>1043</v>
      </c>
      <c r="AD5093" t="s">
        <v>6872</v>
      </c>
    </row>
    <row r="5094" spans="1:30" x14ac:dyDescent="0.3">
      <c r="A5094" t="s">
        <v>20909</v>
      </c>
      <c r="B5094" t="s">
        <v>20910</v>
      </c>
      <c r="C5094" s="1" t="str">
        <f t="shared" si="841"/>
        <v>21:0512</v>
      </c>
      <c r="D5094" s="1" t="str">
        <f t="shared" si="848"/>
        <v>21:0085</v>
      </c>
      <c r="E5094" t="s">
        <v>20911</v>
      </c>
      <c r="F5094" t="s">
        <v>20912</v>
      </c>
      <c r="H5094">
        <v>56.502898899999998</v>
      </c>
      <c r="I5094">
        <v>-100.8916773</v>
      </c>
      <c r="J5094" s="1" t="str">
        <f t="shared" si="849"/>
        <v>NGR lake sediment grab sample</v>
      </c>
      <c r="K5094" s="1" t="str">
        <f t="shared" si="850"/>
        <v>&lt;177 micron (NGR)</v>
      </c>
      <c r="L5094">
        <v>57</v>
      </c>
      <c r="M5094" t="s">
        <v>230</v>
      </c>
      <c r="N5094">
        <v>1137</v>
      </c>
      <c r="O5094" t="s">
        <v>1134</v>
      </c>
      <c r="P5094" t="s">
        <v>232</v>
      </c>
      <c r="Q5094" t="s">
        <v>131</v>
      </c>
      <c r="R5094" t="s">
        <v>134</v>
      </c>
      <c r="S5094" t="s">
        <v>92</v>
      </c>
      <c r="T5094" t="s">
        <v>194</v>
      </c>
      <c r="U5094" t="s">
        <v>2717</v>
      </c>
      <c r="V5094" t="s">
        <v>85</v>
      </c>
      <c r="W5094" t="s">
        <v>194</v>
      </c>
      <c r="X5094" t="s">
        <v>179</v>
      </c>
      <c r="Y5094" t="s">
        <v>39</v>
      </c>
      <c r="Z5094" t="s">
        <v>135</v>
      </c>
      <c r="AA5094" t="s">
        <v>214</v>
      </c>
      <c r="AB5094" t="s">
        <v>385</v>
      </c>
      <c r="AC5094" t="s">
        <v>6276</v>
      </c>
      <c r="AD5094" t="s">
        <v>934</v>
      </c>
    </row>
    <row r="5095" spans="1:30" x14ac:dyDescent="0.3">
      <c r="A5095" t="s">
        <v>20913</v>
      </c>
      <c r="B5095" t="s">
        <v>20914</v>
      </c>
      <c r="C5095" s="1" t="str">
        <f t="shared" si="841"/>
        <v>21:0512</v>
      </c>
      <c r="D5095" s="1" t="str">
        <f t="shared" si="848"/>
        <v>21:0085</v>
      </c>
      <c r="E5095" t="s">
        <v>20915</v>
      </c>
      <c r="F5095" t="s">
        <v>20916</v>
      </c>
      <c r="H5095">
        <v>56.479836900000002</v>
      </c>
      <c r="I5095">
        <v>-100.8948982</v>
      </c>
      <c r="J5095" s="1" t="str">
        <f t="shared" si="849"/>
        <v>NGR lake sediment grab sample</v>
      </c>
      <c r="K5095" s="1" t="str">
        <f t="shared" si="850"/>
        <v>&lt;177 micron (NGR)</v>
      </c>
      <c r="L5095">
        <v>57</v>
      </c>
      <c r="M5095" t="s">
        <v>238</v>
      </c>
      <c r="N5095">
        <v>1138</v>
      </c>
      <c r="O5095" t="s">
        <v>1019</v>
      </c>
      <c r="P5095" t="s">
        <v>145</v>
      </c>
      <c r="Q5095" t="s">
        <v>131</v>
      </c>
      <c r="R5095" t="s">
        <v>164</v>
      </c>
      <c r="S5095" t="s">
        <v>153</v>
      </c>
      <c r="T5095" t="s">
        <v>40</v>
      </c>
      <c r="U5095" t="s">
        <v>1901</v>
      </c>
      <c r="V5095" t="s">
        <v>714</v>
      </c>
      <c r="W5095" t="s">
        <v>194</v>
      </c>
      <c r="X5095" t="s">
        <v>70</v>
      </c>
      <c r="Y5095" t="s">
        <v>95</v>
      </c>
      <c r="Z5095" t="s">
        <v>204</v>
      </c>
      <c r="AA5095" t="s">
        <v>135</v>
      </c>
      <c r="AB5095" t="s">
        <v>2291</v>
      </c>
      <c r="AC5095" t="s">
        <v>2216</v>
      </c>
      <c r="AD5095" t="s">
        <v>1452</v>
      </c>
    </row>
    <row r="5096" spans="1:30" x14ac:dyDescent="0.3">
      <c r="A5096" t="s">
        <v>20917</v>
      </c>
      <c r="B5096" t="s">
        <v>20918</v>
      </c>
      <c r="C5096" s="1" t="str">
        <f t="shared" si="841"/>
        <v>21:0512</v>
      </c>
      <c r="D5096" s="1" t="str">
        <f t="shared" si="848"/>
        <v>21:0085</v>
      </c>
      <c r="E5096" t="s">
        <v>20919</v>
      </c>
      <c r="F5096" t="s">
        <v>20920</v>
      </c>
      <c r="H5096">
        <v>56.449345399999999</v>
      </c>
      <c r="I5096">
        <v>-100.89505149999999</v>
      </c>
      <c r="J5096" s="1" t="str">
        <f t="shared" si="849"/>
        <v>NGR lake sediment grab sample</v>
      </c>
      <c r="K5096" s="1" t="str">
        <f t="shared" si="850"/>
        <v>&lt;177 micron (NGR)</v>
      </c>
      <c r="L5096">
        <v>57</v>
      </c>
      <c r="M5096" t="s">
        <v>246</v>
      </c>
      <c r="N5096">
        <v>1139</v>
      </c>
      <c r="O5096" t="s">
        <v>151</v>
      </c>
      <c r="P5096" t="s">
        <v>265</v>
      </c>
      <c r="Q5096" t="s">
        <v>202</v>
      </c>
      <c r="R5096" t="s">
        <v>204</v>
      </c>
      <c r="S5096" t="s">
        <v>79</v>
      </c>
      <c r="T5096" t="s">
        <v>194</v>
      </c>
      <c r="U5096" t="s">
        <v>1529</v>
      </c>
      <c r="V5096" t="s">
        <v>1866</v>
      </c>
      <c r="W5096" t="s">
        <v>40</v>
      </c>
      <c r="X5096" t="s">
        <v>39</v>
      </c>
      <c r="Y5096" t="s">
        <v>95</v>
      </c>
      <c r="Z5096" t="s">
        <v>214</v>
      </c>
      <c r="AA5096" t="s">
        <v>204</v>
      </c>
      <c r="AB5096" t="s">
        <v>5113</v>
      </c>
      <c r="AC5096" t="s">
        <v>1512</v>
      </c>
      <c r="AD5096" t="s">
        <v>7465</v>
      </c>
    </row>
    <row r="5097" spans="1:30" x14ac:dyDescent="0.3">
      <c r="A5097" t="s">
        <v>20921</v>
      </c>
      <c r="B5097" t="s">
        <v>20922</v>
      </c>
      <c r="C5097" s="1" t="str">
        <f t="shared" si="841"/>
        <v>21:0512</v>
      </c>
      <c r="D5097" s="1" t="str">
        <f t="shared" si="848"/>
        <v>21:0085</v>
      </c>
      <c r="E5097" t="s">
        <v>20923</v>
      </c>
      <c r="F5097" t="s">
        <v>20924</v>
      </c>
      <c r="H5097">
        <v>56.412377300000003</v>
      </c>
      <c r="I5097">
        <v>-100.9172693</v>
      </c>
      <c r="J5097" s="1" t="str">
        <f t="shared" si="849"/>
        <v>NGR lake sediment grab sample</v>
      </c>
      <c r="K5097" s="1" t="str">
        <f t="shared" si="850"/>
        <v>&lt;177 micron (NGR)</v>
      </c>
      <c r="L5097">
        <v>58</v>
      </c>
      <c r="M5097" t="s">
        <v>18122</v>
      </c>
      <c r="N5097">
        <v>1140</v>
      </c>
      <c r="O5097" t="s">
        <v>56</v>
      </c>
      <c r="P5097" t="s">
        <v>576</v>
      </c>
      <c r="Q5097" t="s">
        <v>202</v>
      </c>
      <c r="R5097" t="s">
        <v>108</v>
      </c>
      <c r="S5097" t="s">
        <v>153</v>
      </c>
      <c r="T5097" t="s">
        <v>194</v>
      </c>
      <c r="U5097" t="s">
        <v>480</v>
      </c>
      <c r="V5097" t="s">
        <v>1198</v>
      </c>
      <c r="W5097" t="s">
        <v>40</v>
      </c>
      <c r="X5097" t="s">
        <v>70</v>
      </c>
      <c r="Y5097" t="s">
        <v>39</v>
      </c>
      <c r="Z5097" t="s">
        <v>214</v>
      </c>
      <c r="AA5097" t="s">
        <v>214</v>
      </c>
      <c r="AB5097" t="s">
        <v>306</v>
      </c>
      <c r="AC5097" t="s">
        <v>176</v>
      </c>
      <c r="AD5097" t="s">
        <v>1577</v>
      </c>
    </row>
    <row r="5098" spans="1:30" x14ac:dyDescent="0.3">
      <c r="A5098" t="s">
        <v>20925</v>
      </c>
      <c r="B5098" t="s">
        <v>20926</v>
      </c>
      <c r="C5098" s="1" t="str">
        <f t="shared" si="841"/>
        <v>21:0512</v>
      </c>
      <c r="D5098" s="1" t="str">
        <f t="shared" si="848"/>
        <v>21:0085</v>
      </c>
      <c r="E5098" t="s">
        <v>20927</v>
      </c>
      <c r="F5098" t="s">
        <v>20928</v>
      </c>
      <c r="H5098">
        <v>56.452235199999997</v>
      </c>
      <c r="I5098">
        <v>-100.84816979999999</v>
      </c>
      <c r="J5098" s="1" t="str">
        <f t="shared" si="849"/>
        <v>NGR lake sediment grab sample</v>
      </c>
      <c r="K5098" s="1" t="str">
        <f t="shared" si="850"/>
        <v>&lt;177 micron (NGR)</v>
      </c>
      <c r="L5098">
        <v>58</v>
      </c>
      <c r="M5098" t="s">
        <v>76</v>
      </c>
      <c r="N5098">
        <v>1141</v>
      </c>
      <c r="O5098" t="s">
        <v>383</v>
      </c>
      <c r="P5098" t="s">
        <v>164</v>
      </c>
      <c r="Q5098" t="s">
        <v>153</v>
      </c>
      <c r="R5098" t="s">
        <v>104</v>
      </c>
      <c r="S5098" t="s">
        <v>79</v>
      </c>
      <c r="T5098" t="s">
        <v>194</v>
      </c>
      <c r="U5098" t="s">
        <v>15375</v>
      </c>
      <c r="V5098" t="s">
        <v>55</v>
      </c>
      <c r="W5098" t="s">
        <v>40</v>
      </c>
      <c r="X5098" t="s">
        <v>39</v>
      </c>
      <c r="Y5098" t="s">
        <v>95</v>
      </c>
      <c r="Z5098" t="s">
        <v>263</v>
      </c>
      <c r="AA5098" t="s">
        <v>134</v>
      </c>
      <c r="AB5098" t="s">
        <v>2278</v>
      </c>
      <c r="AC5098" t="s">
        <v>2271</v>
      </c>
      <c r="AD5098" t="s">
        <v>6872</v>
      </c>
    </row>
    <row r="5099" spans="1:30" x14ac:dyDescent="0.3">
      <c r="A5099" t="s">
        <v>20929</v>
      </c>
      <c r="B5099" t="s">
        <v>20930</v>
      </c>
      <c r="C5099" s="1" t="str">
        <f t="shared" si="841"/>
        <v>21:0512</v>
      </c>
      <c r="D5099" s="1" t="str">
        <f t="shared" si="848"/>
        <v>21:0085</v>
      </c>
      <c r="E5099" t="s">
        <v>20931</v>
      </c>
      <c r="F5099" t="s">
        <v>20932</v>
      </c>
      <c r="H5099">
        <v>56.425465899999999</v>
      </c>
      <c r="I5099">
        <v>-100.8554492</v>
      </c>
      <c r="J5099" s="1" t="str">
        <f t="shared" si="849"/>
        <v>NGR lake sediment grab sample</v>
      </c>
      <c r="K5099" s="1" t="str">
        <f t="shared" si="850"/>
        <v>&lt;177 micron (NGR)</v>
      </c>
      <c r="L5099">
        <v>58</v>
      </c>
      <c r="M5099" t="s">
        <v>18136</v>
      </c>
      <c r="N5099">
        <v>1142</v>
      </c>
      <c r="O5099" t="s">
        <v>1139</v>
      </c>
      <c r="P5099" t="s">
        <v>377</v>
      </c>
      <c r="Q5099" t="s">
        <v>202</v>
      </c>
      <c r="R5099" t="s">
        <v>204</v>
      </c>
      <c r="S5099" t="s">
        <v>202</v>
      </c>
      <c r="T5099" t="s">
        <v>194</v>
      </c>
      <c r="U5099" t="s">
        <v>2717</v>
      </c>
      <c r="V5099" t="s">
        <v>1402</v>
      </c>
      <c r="W5099" t="s">
        <v>40</v>
      </c>
      <c r="X5099" t="s">
        <v>70</v>
      </c>
      <c r="Y5099" t="s">
        <v>39</v>
      </c>
      <c r="Z5099" t="s">
        <v>214</v>
      </c>
      <c r="AA5099" t="s">
        <v>214</v>
      </c>
      <c r="AB5099" t="s">
        <v>176</v>
      </c>
      <c r="AC5099" t="s">
        <v>378</v>
      </c>
      <c r="AD5099" t="s">
        <v>10423</v>
      </c>
    </row>
    <row r="5100" spans="1:30" x14ac:dyDescent="0.3">
      <c r="A5100" t="s">
        <v>20933</v>
      </c>
      <c r="B5100" t="s">
        <v>20934</v>
      </c>
      <c r="C5100" s="1" t="str">
        <f t="shared" si="841"/>
        <v>21:0512</v>
      </c>
      <c r="D5100" s="1" t="str">
        <f t="shared" si="848"/>
        <v>21:0085</v>
      </c>
      <c r="E5100" t="s">
        <v>20931</v>
      </c>
      <c r="F5100" t="s">
        <v>20935</v>
      </c>
      <c r="H5100">
        <v>56.425465899999999</v>
      </c>
      <c r="I5100">
        <v>-100.8554492</v>
      </c>
      <c r="J5100" s="1" t="str">
        <f t="shared" si="849"/>
        <v>NGR lake sediment grab sample</v>
      </c>
      <c r="K5100" s="1" t="str">
        <f t="shared" si="850"/>
        <v>&lt;177 micron (NGR)</v>
      </c>
      <c r="L5100">
        <v>58</v>
      </c>
      <c r="M5100" t="s">
        <v>18142</v>
      </c>
      <c r="N5100">
        <v>1143</v>
      </c>
      <c r="O5100" t="s">
        <v>291</v>
      </c>
      <c r="P5100" t="s">
        <v>192</v>
      </c>
      <c r="Q5100" t="s">
        <v>176</v>
      </c>
      <c r="R5100" t="s">
        <v>108</v>
      </c>
      <c r="S5100" t="s">
        <v>119</v>
      </c>
      <c r="T5100" t="s">
        <v>194</v>
      </c>
      <c r="U5100" t="s">
        <v>3460</v>
      </c>
      <c r="V5100" t="s">
        <v>1402</v>
      </c>
      <c r="W5100" t="s">
        <v>40</v>
      </c>
      <c r="X5100" t="s">
        <v>70</v>
      </c>
      <c r="Y5100" t="s">
        <v>39</v>
      </c>
      <c r="Z5100" t="s">
        <v>214</v>
      </c>
      <c r="AA5100" t="s">
        <v>135</v>
      </c>
      <c r="AB5100" t="s">
        <v>6994</v>
      </c>
      <c r="AC5100" t="s">
        <v>2662</v>
      </c>
      <c r="AD5100" t="s">
        <v>4123</v>
      </c>
    </row>
    <row r="5101" spans="1:30" x14ac:dyDescent="0.3">
      <c r="A5101" t="s">
        <v>20936</v>
      </c>
      <c r="B5101" t="s">
        <v>20937</v>
      </c>
      <c r="C5101" s="1" t="str">
        <f t="shared" si="841"/>
        <v>21:0512</v>
      </c>
      <c r="D5101" s="1" t="str">
        <f t="shared" si="848"/>
        <v>21:0085</v>
      </c>
      <c r="E5101" t="s">
        <v>20923</v>
      </c>
      <c r="F5101" t="s">
        <v>20938</v>
      </c>
      <c r="H5101">
        <v>56.412377300000003</v>
      </c>
      <c r="I5101">
        <v>-100.9172693</v>
      </c>
      <c r="J5101" s="1" t="str">
        <f t="shared" si="849"/>
        <v>NGR lake sediment grab sample</v>
      </c>
      <c r="K5101" s="1" t="str">
        <f t="shared" si="850"/>
        <v>&lt;177 micron (NGR)</v>
      </c>
      <c r="L5101">
        <v>58</v>
      </c>
      <c r="M5101" t="s">
        <v>18126</v>
      </c>
      <c r="N5101">
        <v>1144</v>
      </c>
      <c r="O5101" t="s">
        <v>810</v>
      </c>
      <c r="P5101" t="s">
        <v>576</v>
      </c>
      <c r="Q5101" t="s">
        <v>202</v>
      </c>
      <c r="R5101" t="s">
        <v>397</v>
      </c>
      <c r="S5101" t="s">
        <v>202</v>
      </c>
      <c r="T5101" t="s">
        <v>117</v>
      </c>
      <c r="U5101" t="s">
        <v>1236</v>
      </c>
      <c r="V5101" t="s">
        <v>293</v>
      </c>
      <c r="W5101" t="s">
        <v>40</v>
      </c>
      <c r="X5101" t="s">
        <v>179</v>
      </c>
      <c r="Y5101" t="s">
        <v>55</v>
      </c>
      <c r="Z5101" t="s">
        <v>214</v>
      </c>
      <c r="AA5101" t="s">
        <v>214</v>
      </c>
      <c r="AB5101" t="s">
        <v>777</v>
      </c>
      <c r="AC5101" t="s">
        <v>1344</v>
      </c>
      <c r="AD5101" t="s">
        <v>8957</v>
      </c>
    </row>
    <row r="5102" spans="1:30" x14ac:dyDescent="0.3">
      <c r="A5102" t="s">
        <v>20939</v>
      </c>
      <c r="B5102" t="s">
        <v>20940</v>
      </c>
      <c r="C5102" s="1" t="str">
        <f t="shared" si="841"/>
        <v>21:0512</v>
      </c>
      <c r="D5102" s="1" t="str">
        <f t="shared" si="848"/>
        <v>21:0085</v>
      </c>
      <c r="E5102" t="s">
        <v>20941</v>
      </c>
      <c r="F5102" t="s">
        <v>20942</v>
      </c>
      <c r="H5102">
        <v>56.380667600000002</v>
      </c>
      <c r="I5102">
        <v>-100.9101213</v>
      </c>
      <c r="J5102" s="1" t="str">
        <f t="shared" si="849"/>
        <v>NGR lake sediment grab sample</v>
      </c>
      <c r="K5102" s="1" t="str">
        <f t="shared" si="850"/>
        <v>&lt;177 micron (NGR)</v>
      </c>
      <c r="L5102">
        <v>58</v>
      </c>
      <c r="M5102" t="s">
        <v>91</v>
      </c>
      <c r="N5102">
        <v>1145</v>
      </c>
      <c r="O5102" t="s">
        <v>115</v>
      </c>
      <c r="P5102" t="s">
        <v>571</v>
      </c>
      <c r="Q5102" t="s">
        <v>185</v>
      </c>
      <c r="R5102" t="s">
        <v>255</v>
      </c>
      <c r="S5102" t="s">
        <v>130</v>
      </c>
      <c r="T5102" t="s">
        <v>40</v>
      </c>
      <c r="U5102" t="s">
        <v>20943</v>
      </c>
      <c r="V5102" t="s">
        <v>37</v>
      </c>
      <c r="W5102" t="s">
        <v>40</v>
      </c>
      <c r="X5102" t="s">
        <v>55</v>
      </c>
      <c r="Y5102" t="s">
        <v>95</v>
      </c>
      <c r="Z5102" t="s">
        <v>58</v>
      </c>
      <c r="AA5102" t="s">
        <v>204</v>
      </c>
      <c r="AB5102" t="s">
        <v>3966</v>
      </c>
      <c r="AC5102" t="s">
        <v>2513</v>
      </c>
      <c r="AD5102" t="s">
        <v>2391</v>
      </c>
    </row>
    <row r="5103" spans="1:30" x14ac:dyDescent="0.3">
      <c r="A5103" t="s">
        <v>20944</v>
      </c>
      <c r="B5103" t="s">
        <v>20945</v>
      </c>
      <c r="C5103" s="1" t="str">
        <f t="shared" si="841"/>
        <v>21:0512</v>
      </c>
      <c r="D5103" s="1" t="str">
        <f t="shared" si="848"/>
        <v>21:0085</v>
      </c>
      <c r="E5103" t="s">
        <v>20946</v>
      </c>
      <c r="F5103" t="s">
        <v>20947</v>
      </c>
      <c r="H5103">
        <v>56.353743000000001</v>
      </c>
      <c r="I5103">
        <v>-100.9253653</v>
      </c>
      <c r="J5103" s="1" t="str">
        <f t="shared" si="849"/>
        <v>NGR lake sediment grab sample</v>
      </c>
      <c r="K5103" s="1" t="str">
        <f t="shared" si="850"/>
        <v>&lt;177 micron (NGR)</v>
      </c>
      <c r="L5103">
        <v>58</v>
      </c>
      <c r="M5103" t="s">
        <v>102</v>
      </c>
      <c r="N5103">
        <v>1146</v>
      </c>
      <c r="O5103" t="s">
        <v>291</v>
      </c>
      <c r="P5103" t="s">
        <v>265</v>
      </c>
      <c r="Q5103" t="s">
        <v>185</v>
      </c>
      <c r="R5103" t="s">
        <v>108</v>
      </c>
      <c r="S5103" t="s">
        <v>193</v>
      </c>
      <c r="T5103" t="s">
        <v>194</v>
      </c>
      <c r="U5103" t="s">
        <v>1371</v>
      </c>
      <c r="V5103" t="s">
        <v>1866</v>
      </c>
      <c r="W5103" t="s">
        <v>40</v>
      </c>
      <c r="X5103" t="s">
        <v>740</v>
      </c>
      <c r="Y5103" t="s">
        <v>95</v>
      </c>
      <c r="Z5103" t="s">
        <v>423</v>
      </c>
      <c r="AA5103" t="s">
        <v>204</v>
      </c>
      <c r="AB5103" t="s">
        <v>202</v>
      </c>
      <c r="AC5103" t="s">
        <v>5465</v>
      </c>
      <c r="AD5103" t="s">
        <v>4123</v>
      </c>
    </row>
    <row r="5104" spans="1:30" x14ac:dyDescent="0.3">
      <c r="A5104" t="s">
        <v>20948</v>
      </c>
      <c r="B5104" t="s">
        <v>20949</v>
      </c>
      <c r="C5104" s="1" t="str">
        <f t="shared" si="841"/>
        <v>21:0512</v>
      </c>
      <c r="D5104" s="1" t="str">
        <f t="shared" si="848"/>
        <v>21:0085</v>
      </c>
      <c r="E5104" t="s">
        <v>20950</v>
      </c>
      <c r="F5104" t="s">
        <v>20951</v>
      </c>
      <c r="H5104">
        <v>56.3295022</v>
      </c>
      <c r="I5104">
        <v>-100.9047353</v>
      </c>
      <c r="J5104" s="1" t="str">
        <f t="shared" si="849"/>
        <v>NGR lake sediment grab sample</v>
      </c>
      <c r="K5104" s="1" t="str">
        <f t="shared" si="850"/>
        <v>&lt;177 micron (NGR)</v>
      </c>
      <c r="L5104">
        <v>58</v>
      </c>
      <c r="M5104" t="s">
        <v>113</v>
      </c>
      <c r="N5104">
        <v>1147</v>
      </c>
      <c r="O5104" t="s">
        <v>546</v>
      </c>
      <c r="P5104" t="s">
        <v>35</v>
      </c>
      <c r="Q5104" t="s">
        <v>119</v>
      </c>
      <c r="R5104" t="s">
        <v>576</v>
      </c>
      <c r="S5104" t="s">
        <v>54</v>
      </c>
      <c r="T5104" t="s">
        <v>194</v>
      </c>
      <c r="U5104" t="s">
        <v>20952</v>
      </c>
      <c r="V5104" t="s">
        <v>3340</v>
      </c>
      <c r="W5104" t="s">
        <v>40</v>
      </c>
      <c r="X5104" t="s">
        <v>740</v>
      </c>
      <c r="Y5104" t="s">
        <v>95</v>
      </c>
      <c r="Z5104" t="s">
        <v>58</v>
      </c>
      <c r="AA5104" t="s">
        <v>204</v>
      </c>
      <c r="AB5104" t="s">
        <v>1044</v>
      </c>
      <c r="AC5104" t="s">
        <v>8204</v>
      </c>
      <c r="AD5104" t="s">
        <v>5111</v>
      </c>
    </row>
    <row r="5105" spans="1:30" x14ac:dyDescent="0.3">
      <c r="A5105" t="s">
        <v>20953</v>
      </c>
      <c r="B5105" t="s">
        <v>20954</v>
      </c>
      <c r="C5105" s="1" t="str">
        <f t="shared" si="841"/>
        <v>21:0512</v>
      </c>
      <c r="D5105" s="1" t="str">
        <f t="shared" si="848"/>
        <v>21:0085</v>
      </c>
      <c r="E5105" t="s">
        <v>20955</v>
      </c>
      <c r="F5105" t="s">
        <v>20956</v>
      </c>
      <c r="H5105">
        <v>56.291037199999998</v>
      </c>
      <c r="I5105">
        <v>-100.8855494</v>
      </c>
      <c r="J5105" s="1" t="str">
        <f t="shared" si="849"/>
        <v>NGR lake sediment grab sample</v>
      </c>
      <c r="K5105" s="1" t="str">
        <f t="shared" si="850"/>
        <v>&lt;177 micron (NGR)</v>
      </c>
      <c r="L5105">
        <v>58</v>
      </c>
      <c r="M5105" t="s">
        <v>127</v>
      </c>
      <c r="N5105">
        <v>1148</v>
      </c>
      <c r="O5105" t="s">
        <v>414</v>
      </c>
      <c r="P5105" t="s">
        <v>36</v>
      </c>
      <c r="Q5105" t="s">
        <v>38</v>
      </c>
      <c r="R5105" t="s">
        <v>169</v>
      </c>
      <c r="S5105" t="s">
        <v>131</v>
      </c>
      <c r="T5105" t="s">
        <v>40</v>
      </c>
      <c r="U5105" t="s">
        <v>3388</v>
      </c>
      <c r="V5105" t="s">
        <v>322</v>
      </c>
      <c r="W5105" t="s">
        <v>40</v>
      </c>
      <c r="X5105" t="s">
        <v>55</v>
      </c>
      <c r="Y5105" t="s">
        <v>95</v>
      </c>
      <c r="Z5105" t="s">
        <v>134</v>
      </c>
      <c r="AA5105" t="s">
        <v>134</v>
      </c>
      <c r="AB5105" t="s">
        <v>4178</v>
      </c>
      <c r="AC5105" t="s">
        <v>5641</v>
      </c>
      <c r="AD5105" t="s">
        <v>1412</v>
      </c>
    </row>
    <row r="5106" spans="1:30" x14ac:dyDescent="0.3">
      <c r="A5106" t="s">
        <v>20957</v>
      </c>
      <c r="B5106" t="s">
        <v>20958</v>
      </c>
      <c r="C5106" s="1" t="str">
        <f t="shared" si="841"/>
        <v>21:0512</v>
      </c>
      <c r="D5106" s="1" t="str">
        <f t="shared" si="848"/>
        <v>21:0085</v>
      </c>
      <c r="E5106" t="s">
        <v>20959</v>
      </c>
      <c r="F5106" t="s">
        <v>20960</v>
      </c>
      <c r="H5106">
        <v>56.260106</v>
      </c>
      <c r="I5106">
        <v>-100.8967031</v>
      </c>
      <c r="J5106" s="1" t="str">
        <f t="shared" si="849"/>
        <v>NGR lake sediment grab sample</v>
      </c>
      <c r="K5106" s="1" t="str">
        <f t="shared" si="850"/>
        <v>&lt;177 micron (NGR)</v>
      </c>
      <c r="L5106">
        <v>58</v>
      </c>
      <c r="M5106" t="s">
        <v>142</v>
      </c>
      <c r="N5106">
        <v>1149</v>
      </c>
      <c r="O5106" t="s">
        <v>135</v>
      </c>
      <c r="P5106" t="s">
        <v>164</v>
      </c>
      <c r="Q5106" t="s">
        <v>55</v>
      </c>
      <c r="R5106" t="s">
        <v>232</v>
      </c>
      <c r="S5106" t="s">
        <v>68</v>
      </c>
      <c r="T5106" t="s">
        <v>40</v>
      </c>
      <c r="U5106" t="s">
        <v>1102</v>
      </c>
      <c r="V5106" t="s">
        <v>322</v>
      </c>
      <c r="W5106" t="s">
        <v>40</v>
      </c>
      <c r="X5106" t="s">
        <v>740</v>
      </c>
      <c r="Y5106" t="s">
        <v>95</v>
      </c>
      <c r="Z5106" t="s">
        <v>134</v>
      </c>
      <c r="AA5106" t="s">
        <v>135</v>
      </c>
      <c r="AB5106" t="s">
        <v>10044</v>
      </c>
      <c r="AC5106" t="s">
        <v>987</v>
      </c>
      <c r="AD5106" t="s">
        <v>478</v>
      </c>
    </row>
    <row r="5107" spans="1:30" x14ac:dyDescent="0.3">
      <c r="A5107" t="s">
        <v>20961</v>
      </c>
      <c r="B5107" t="s">
        <v>20962</v>
      </c>
      <c r="C5107" s="1" t="str">
        <f t="shared" si="841"/>
        <v>21:0512</v>
      </c>
      <c r="D5107" s="1" t="str">
        <f t="shared" si="848"/>
        <v>21:0085</v>
      </c>
      <c r="E5107" t="s">
        <v>20963</v>
      </c>
      <c r="F5107" t="s">
        <v>20964</v>
      </c>
      <c r="H5107">
        <v>56.234651999999997</v>
      </c>
      <c r="I5107">
        <v>-100.9127099</v>
      </c>
      <c r="J5107" s="1" t="str">
        <f t="shared" si="849"/>
        <v>NGR lake sediment grab sample</v>
      </c>
      <c r="K5107" s="1" t="str">
        <f t="shared" si="850"/>
        <v>&lt;177 micron (NGR)</v>
      </c>
      <c r="L5107">
        <v>58</v>
      </c>
      <c r="M5107" t="s">
        <v>150</v>
      </c>
      <c r="N5107">
        <v>1150</v>
      </c>
      <c r="O5107" t="s">
        <v>82</v>
      </c>
      <c r="P5107" t="s">
        <v>192</v>
      </c>
      <c r="Q5107" t="s">
        <v>131</v>
      </c>
      <c r="R5107" t="s">
        <v>103</v>
      </c>
      <c r="S5107" t="s">
        <v>153</v>
      </c>
      <c r="T5107" t="s">
        <v>117</v>
      </c>
      <c r="U5107" t="s">
        <v>158</v>
      </c>
      <c r="V5107" t="s">
        <v>590</v>
      </c>
      <c r="W5107" t="s">
        <v>40</v>
      </c>
      <c r="X5107" t="s">
        <v>55</v>
      </c>
      <c r="Y5107" t="s">
        <v>95</v>
      </c>
      <c r="Z5107" t="s">
        <v>337</v>
      </c>
      <c r="AA5107" t="s">
        <v>214</v>
      </c>
      <c r="AB5107" t="s">
        <v>178</v>
      </c>
      <c r="AC5107" t="s">
        <v>2756</v>
      </c>
      <c r="AD5107" t="s">
        <v>4750</v>
      </c>
    </row>
    <row r="5108" spans="1:30" x14ac:dyDescent="0.3">
      <c r="A5108" t="s">
        <v>20965</v>
      </c>
      <c r="B5108" t="s">
        <v>20966</v>
      </c>
      <c r="C5108" s="1" t="str">
        <f t="shared" si="841"/>
        <v>21:0512</v>
      </c>
      <c r="D5108" s="1" t="str">
        <f t="shared" si="848"/>
        <v>21:0085</v>
      </c>
      <c r="E5108" t="s">
        <v>20967</v>
      </c>
      <c r="F5108" t="s">
        <v>20968</v>
      </c>
      <c r="H5108">
        <v>56.220166399999997</v>
      </c>
      <c r="I5108">
        <v>-100.88277960000001</v>
      </c>
      <c r="J5108" s="1" t="str">
        <f t="shared" si="849"/>
        <v>NGR lake sediment grab sample</v>
      </c>
      <c r="K5108" s="1" t="str">
        <f t="shared" si="850"/>
        <v>&lt;177 micron (NGR)</v>
      </c>
      <c r="L5108">
        <v>58</v>
      </c>
      <c r="M5108" t="s">
        <v>175</v>
      </c>
      <c r="N5108">
        <v>1151</v>
      </c>
      <c r="O5108" t="s">
        <v>231</v>
      </c>
      <c r="P5108" t="s">
        <v>377</v>
      </c>
      <c r="Q5108" t="s">
        <v>37</v>
      </c>
      <c r="R5108" t="s">
        <v>276</v>
      </c>
      <c r="S5108" t="s">
        <v>38</v>
      </c>
      <c r="T5108" t="s">
        <v>40</v>
      </c>
      <c r="U5108" t="s">
        <v>1656</v>
      </c>
      <c r="V5108" t="s">
        <v>505</v>
      </c>
      <c r="W5108" t="s">
        <v>194</v>
      </c>
      <c r="X5108" t="s">
        <v>70</v>
      </c>
      <c r="Y5108" t="s">
        <v>95</v>
      </c>
      <c r="Z5108" t="s">
        <v>263</v>
      </c>
      <c r="AA5108" t="s">
        <v>135</v>
      </c>
      <c r="AB5108" t="s">
        <v>2109</v>
      </c>
      <c r="AC5108" t="s">
        <v>1044</v>
      </c>
      <c r="AD5108" t="s">
        <v>1448</v>
      </c>
    </row>
    <row r="5109" spans="1:30" x14ac:dyDescent="0.3">
      <c r="A5109" t="s">
        <v>20969</v>
      </c>
      <c r="B5109" t="s">
        <v>20970</v>
      </c>
      <c r="C5109" s="1" t="str">
        <f t="shared" si="841"/>
        <v>21:0512</v>
      </c>
      <c r="D5109" s="1" t="str">
        <f t="shared" si="848"/>
        <v>21:0085</v>
      </c>
      <c r="E5109" t="s">
        <v>20971</v>
      </c>
      <c r="F5109" t="s">
        <v>20972</v>
      </c>
      <c r="H5109">
        <v>56.201994499999998</v>
      </c>
      <c r="I5109">
        <v>-100.9150183</v>
      </c>
      <c r="J5109" s="1" t="str">
        <f t="shared" si="849"/>
        <v>NGR lake sediment grab sample</v>
      </c>
      <c r="K5109" s="1" t="str">
        <f t="shared" si="850"/>
        <v>&lt;177 micron (NGR)</v>
      </c>
      <c r="L5109">
        <v>58</v>
      </c>
      <c r="M5109" t="s">
        <v>184</v>
      </c>
      <c r="N5109">
        <v>1152</v>
      </c>
      <c r="O5109" t="s">
        <v>1134</v>
      </c>
      <c r="P5109" t="s">
        <v>35</v>
      </c>
      <c r="Q5109" t="s">
        <v>202</v>
      </c>
      <c r="R5109" t="s">
        <v>53</v>
      </c>
      <c r="S5109" t="s">
        <v>193</v>
      </c>
      <c r="T5109" t="s">
        <v>194</v>
      </c>
      <c r="U5109" t="s">
        <v>9542</v>
      </c>
      <c r="V5109" t="s">
        <v>1402</v>
      </c>
      <c r="W5109" t="s">
        <v>40</v>
      </c>
      <c r="X5109" t="s">
        <v>39</v>
      </c>
      <c r="Y5109" t="s">
        <v>95</v>
      </c>
      <c r="Z5109" t="s">
        <v>214</v>
      </c>
      <c r="AA5109" t="s">
        <v>134</v>
      </c>
      <c r="AB5109" t="s">
        <v>2776</v>
      </c>
      <c r="AC5109" t="s">
        <v>583</v>
      </c>
      <c r="AD5109" t="s">
        <v>15375</v>
      </c>
    </row>
    <row r="5110" spans="1:30" x14ac:dyDescent="0.3">
      <c r="A5110" t="s">
        <v>20973</v>
      </c>
      <c r="B5110" t="s">
        <v>20974</v>
      </c>
      <c r="C5110" s="1" t="str">
        <f t="shared" ref="C5110:C5173" si="851">HYPERLINK("http://geochem.nrcan.gc.ca/cdogs/content/bdl/bdl210512_e.htm", "21:0512")</f>
        <v>21:0512</v>
      </c>
      <c r="D5110" s="1" t="str">
        <f t="shared" si="848"/>
        <v>21:0085</v>
      </c>
      <c r="E5110" t="s">
        <v>20975</v>
      </c>
      <c r="F5110" t="s">
        <v>20976</v>
      </c>
      <c r="H5110">
        <v>56.132040199999999</v>
      </c>
      <c r="I5110">
        <v>-100.9151628</v>
      </c>
      <c r="J5110" s="1" t="str">
        <f t="shared" si="849"/>
        <v>NGR lake sediment grab sample</v>
      </c>
      <c r="K5110" s="1" t="str">
        <f t="shared" si="850"/>
        <v>&lt;177 micron (NGR)</v>
      </c>
      <c r="L5110">
        <v>58</v>
      </c>
      <c r="M5110" t="s">
        <v>191</v>
      </c>
      <c r="N5110">
        <v>1153</v>
      </c>
      <c r="O5110" t="s">
        <v>69</v>
      </c>
      <c r="P5110" t="s">
        <v>247</v>
      </c>
      <c r="Q5110" t="s">
        <v>136</v>
      </c>
      <c r="R5110" t="s">
        <v>35</v>
      </c>
      <c r="S5110" t="s">
        <v>153</v>
      </c>
      <c r="T5110" t="s">
        <v>40</v>
      </c>
      <c r="U5110" t="s">
        <v>630</v>
      </c>
      <c r="V5110" t="s">
        <v>2722</v>
      </c>
      <c r="W5110" t="s">
        <v>40</v>
      </c>
      <c r="X5110" t="s">
        <v>39</v>
      </c>
      <c r="Y5110" t="s">
        <v>39</v>
      </c>
      <c r="Z5110" t="s">
        <v>263</v>
      </c>
      <c r="AA5110" t="s">
        <v>135</v>
      </c>
      <c r="AB5110" t="s">
        <v>992</v>
      </c>
      <c r="AC5110" t="s">
        <v>301</v>
      </c>
      <c r="AD5110" t="s">
        <v>1384</v>
      </c>
    </row>
    <row r="5111" spans="1:30" hidden="1" x14ac:dyDescent="0.3">
      <c r="A5111" t="s">
        <v>20977</v>
      </c>
      <c r="B5111" t="s">
        <v>20978</v>
      </c>
      <c r="C5111" s="1" t="str">
        <f t="shared" si="851"/>
        <v>21:0512</v>
      </c>
      <c r="D5111" s="1" t="str">
        <f>HYPERLINK("http://geochem.nrcan.gc.ca/cdogs/content/svy/svy_e.htm", "")</f>
        <v/>
      </c>
      <c r="G5111" s="1" t="str">
        <f>HYPERLINK("http://geochem.nrcan.gc.ca/cdogs/content/cr_/cr_00055_e.htm", "55")</f>
        <v>55</v>
      </c>
      <c r="J5111" t="s">
        <v>161</v>
      </c>
      <c r="K5111" t="s">
        <v>162</v>
      </c>
      <c r="L5111">
        <v>58</v>
      </c>
      <c r="M5111" t="s">
        <v>163</v>
      </c>
      <c r="N5111">
        <v>1154</v>
      </c>
      <c r="O5111" t="s">
        <v>255</v>
      </c>
      <c r="P5111" t="s">
        <v>193</v>
      </c>
      <c r="Q5111" t="s">
        <v>37</v>
      </c>
      <c r="R5111" t="s">
        <v>54</v>
      </c>
      <c r="S5111" t="s">
        <v>37</v>
      </c>
      <c r="T5111" t="s">
        <v>40</v>
      </c>
      <c r="U5111" t="s">
        <v>973</v>
      </c>
      <c r="V5111" t="s">
        <v>974</v>
      </c>
      <c r="W5111" t="s">
        <v>194</v>
      </c>
      <c r="X5111" t="s">
        <v>740</v>
      </c>
      <c r="Y5111" t="s">
        <v>55</v>
      </c>
      <c r="Z5111" t="s">
        <v>134</v>
      </c>
      <c r="AA5111" t="s">
        <v>58</v>
      </c>
      <c r="AB5111" t="s">
        <v>225</v>
      </c>
      <c r="AC5111" t="s">
        <v>371</v>
      </c>
      <c r="AD5111" t="s">
        <v>122</v>
      </c>
    </row>
    <row r="5112" spans="1:30" x14ac:dyDescent="0.3">
      <c r="A5112" t="s">
        <v>20979</v>
      </c>
      <c r="B5112" t="s">
        <v>20980</v>
      </c>
      <c r="C5112" s="1" t="str">
        <f t="shared" si="851"/>
        <v>21:0512</v>
      </c>
      <c r="D5112" s="1" t="str">
        <f t="shared" ref="D5112:D5135" si="852">HYPERLINK("http://geochem.nrcan.gc.ca/cdogs/content/svy/svy210085_e.htm", "21:0085")</f>
        <v>21:0085</v>
      </c>
      <c r="E5112" t="s">
        <v>20981</v>
      </c>
      <c r="F5112" t="s">
        <v>20982</v>
      </c>
      <c r="H5112">
        <v>56.128355499999998</v>
      </c>
      <c r="I5112">
        <v>-100.8616729</v>
      </c>
      <c r="J5112" s="1" t="str">
        <f t="shared" ref="J5112:J5135" si="853">HYPERLINK("http://geochem.nrcan.gc.ca/cdogs/content/kwd/kwd020027_e.htm", "NGR lake sediment grab sample")</f>
        <v>NGR lake sediment grab sample</v>
      </c>
      <c r="K5112" s="1" t="str">
        <f t="shared" ref="K5112:K5135" si="854">HYPERLINK("http://geochem.nrcan.gc.ca/cdogs/content/kwd/kwd080006_e.htm", "&lt;177 micron (NGR)")</f>
        <v>&lt;177 micron (NGR)</v>
      </c>
      <c r="L5112">
        <v>58</v>
      </c>
      <c r="M5112" t="s">
        <v>201</v>
      </c>
      <c r="N5112">
        <v>1155</v>
      </c>
      <c r="O5112" t="s">
        <v>676</v>
      </c>
      <c r="P5112" t="s">
        <v>134</v>
      </c>
      <c r="Q5112" t="s">
        <v>92</v>
      </c>
      <c r="R5112" t="s">
        <v>53</v>
      </c>
      <c r="S5112" t="s">
        <v>153</v>
      </c>
      <c r="T5112" t="s">
        <v>40</v>
      </c>
      <c r="U5112" t="s">
        <v>7687</v>
      </c>
      <c r="V5112" t="s">
        <v>3537</v>
      </c>
      <c r="W5112" t="s">
        <v>40</v>
      </c>
      <c r="X5112" t="s">
        <v>740</v>
      </c>
      <c r="Y5112" t="s">
        <v>95</v>
      </c>
      <c r="Z5112" t="s">
        <v>214</v>
      </c>
      <c r="AA5112" t="s">
        <v>135</v>
      </c>
      <c r="AB5112" t="s">
        <v>2152</v>
      </c>
      <c r="AC5112" t="s">
        <v>1389</v>
      </c>
      <c r="AD5112" t="s">
        <v>2646</v>
      </c>
    </row>
    <row r="5113" spans="1:30" x14ac:dyDescent="0.3">
      <c r="A5113" t="s">
        <v>20983</v>
      </c>
      <c r="B5113" t="s">
        <v>20984</v>
      </c>
      <c r="C5113" s="1" t="str">
        <f t="shared" si="851"/>
        <v>21:0512</v>
      </c>
      <c r="D5113" s="1" t="str">
        <f t="shared" si="852"/>
        <v>21:0085</v>
      </c>
      <c r="E5113" t="s">
        <v>20985</v>
      </c>
      <c r="F5113" t="s">
        <v>20986</v>
      </c>
      <c r="H5113">
        <v>56.0913641</v>
      </c>
      <c r="I5113">
        <v>-100.8408889</v>
      </c>
      <c r="J5113" s="1" t="str">
        <f t="shared" si="853"/>
        <v>NGR lake sediment grab sample</v>
      </c>
      <c r="K5113" s="1" t="str">
        <f t="shared" si="854"/>
        <v>&lt;177 micron (NGR)</v>
      </c>
      <c r="L5113">
        <v>58</v>
      </c>
      <c r="M5113" t="s">
        <v>210</v>
      </c>
      <c r="N5113">
        <v>1156</v>
      </c>
      <c r="O5113" t="s">
        <v>214</v>
      </c>
      <c r="P5113" t="s">
        <v>67</v>
      </c>
      <c r="Q5113" t="s">
        <v>55</v>
      </c>
      <c r="R5113" t="s">
        <v>169</v>
      </c>
      <c r="S5113" t="s">
        <v>37</v>
      </c>
      <c r="T5113" t="s">
        <v>40</v>
      </c>
      <c r="U5113" t="s">
        <v>802</v>
      </c>
      <c r="V5113" t="s">
        <v>57</v>
      </c>
      <c r="W5113" t="s">
        <v>194</v>
      </c>
      <c r="X5113" t="s">
        <v>70</v>
      </c>
      <c r="Y5113" t="s">
        <v>39</v>
      </c>
      <c r="Z5113" t="s">
        <v>134</v>
      </c>
      <c r="AA5113" t="s">
        <v>204</v>
      </c>
      <c r="AB5113" t="s">
        <v>12560</v>
      </c>
      <c r="AC5113" t="s">
        <v>1389</v>
      </c>
      <c r="AD5113" t="s">
        <v>71</v>
      </c>
    </row>
    <row r="5114" spans="1:30" x14ac:dyDescent="0.3">
      <c r="A5114" t="s">
        <v>20987</v>
      </c>
      <c r="B5114" t="s">
        <v>20988</v>
      </c>
      <c r="C5114" s="1" t="str">
        <f t="shared" si="851"/>
        <v>21:0512</v>
      </c>
      <c r="D5114" s="1" t="str">
        <f t="shared" si="852"/>
        <v>21:0085</v>
      </c>
      <c r="E5114" t="s">
        <v>20989</v>
      </c>
      <c r="F5114" t="s">
        <v>20990</v>
      </c>
      <c r="H5114">
        <v>56.061520199999997</v>
      </c>
      <c r="I5114">
        <v>-100.8843297</v>
      </c>
      <c r="J5114" s="1" t="str">
        <f t="shared" si="853"/>
        <v>NGR lake sediment grab sample</v>
      </c>
      <c r="K5114" s="1" t="str">
        <f t="shared" si="854"/>
        <v>&lt;177 micron (NGR)</v>
      </c>
      <c r="L5114">
        <v>58</v>
      </c>
      <c r="M5114" t="s">
        <v>221</v>
      </c>
      <c r="N5114">
        <v>1157</v>
      </c>
      <c r="O5114" t="s">
        <v>304</v>
      </c>
      <c r="P5114" t="s">
        <v>247</v>
      </c>
      <c r="Q5114" t="s">
        <v>37</v>
      </c>
      <c r="R5114" t="s">
        <v>104</v>
      </c>
      <c r="S5114" t="s">
        <v>92</v>
      </c>
      <c r="T5114" t="s">
        <v>40</v>
      </c>
      <c r="U5114" t="s">
        <v>2175</v>
      </c>
      <c r="V5114" t="s">
        <v>714</v>
      </c>
      <c r="W5114" t="s">
        <v>40</v>
      </c>
      <c r="X5114" t="s">
        <v>39</v>
      </c>
      <c r="Y5114" t="s">
        <v>55</v>
      </c>
      <c r="Z5114" t="s">
        <v>135</v>
      </c>
      <c r="AA5114" t="s">
        <v>204</v>
      </c>
      <c r="AB5114" t="s">
        <v>2203</v>
      </c>
      <c r="AC5114" t="s">
        <v>2633</v>
      </c>
      <c r="AD5114" t="s">
        <v>878</v>
      </c>
    </row>
    <row r="5115" spans="1:30" x14ac:dyDescent="0.3">
      <c r="A5115" t="s">
        <v>20991</v>
      </c>
      <c r="B5115" t="s">
        <v>20992</v>
      </c>
      <c r="C5115" s="1" t="str">
        <f t="shared" si="851"/>
        <v>21:0512</v>
      </c>
      <c r="D5115" s="1" t="str">
        <f t="shared" si="852"/>
        <v>21:0085</v>
      </c>
      <c r="E5115" t="s">
        <v>20993</v>
      </c>
      <c r="F5115" t="s">
        <v>20994</v>
      </c>
      <c r="H5115">
        <v>56.026514800000001</v>
      </c>
      <c r="I5115">
        <v>-100.85122</v>
      </c>
      <c r="J5115" s="1" t="str">
        <f t="shared" si="853"/>
        <v>NGR lake sediment grab sample</v>
      </c>
      <c r="K5115" s="1" t="str">
        <f t="shared" si="854"/>
        <v>&lt;177 micron (NGR)</v>
      </c>
      <c r="L5115">
        <v>58</v>
      </c>
      <c r="M5115" t="s">
        <v>230</v>
      </c>
      <c r="N5115">
        <v>1158</v>
      </c>
      <c r="O5115" t="s">
        <v>231</v>
      </c>
      <c r="P5115" t="s">
        <v>232</v>
      </c>
      <c r="Q5115" t="s">
        <v>38</v>
      </c>
      <c r="R5115" t="s">
        <v>35</v>
      </c>
      <c r="S5115" t="s">
        <v>79</v>
      </c>
      <c r="T5115" t="s">
        <v>40</v>
      </c>
      <c r="U5115" t="s">
        <v>1452</v>
      </c>
      <c r="V5115" t="s">
        <v>1337</v>
      </c>
      <c r="W5115" t="s">
        <v>40</v>
      </c>
      <c r="X5115" t="s">
        <v>39</v>
      </c>
      <c r="Y5115" t="s">
        <v>95</v>
      </c>
      <c r="Z5115" t="s">
        <v>135</v>
      </c>
      <c r="AA5115" t="s">
        <v>214</v>
      </c>
      <c r="AB5115" t="s">
        <v>462</v>
      </c>
      <c r="AC5115" t="s">
        <v>825</v>
      </c>
      <c r="AD5115" t="s">
        <v>1801</v>
      </c>
    </row>
    <row r="5116" spans="1:30" x14ac:dyDescent="0.3">
      <c r="A5116" t="s">
        <v>20995</v>
      </c>
      <c r="B5116" t="s">
        <v>20996</v>
      </c>
      <c r="C5116" s="1" t="str">
        <f t="shared" si="851"/>
        <v>21:0512</v>
      </c>
      <c r="D5116" s="1" t="str">
        <f t="shared" si="852"/>
        <v>21:0085</v>
      </c>
      <c r="E5116" t="s">
        <v>20997</v>
      </c>
      <c r="F5116" t="s">
        <v>20998</v>
      </c>
      <c r="H5116">
        <v>56.004935799999998</v>
      </c>
      <c r="I5116">
        <v>-100.82784700000001</v>
      </c>
      <c r="J5116" s="1" t="str">
        <f t="shared" si="853"/>
        <v>NGR lake sediment grab sample</v>
      </c>
      <c r="K5116" s="1" t="str">
        <f t="shared" si="854"/>
        <v>&lt;177 micron (NGR)</v>
      </c>
      <c r="L5116">
        <v>58</v>
      </c>
      <c r="M5116" t="s">
        <v>238</v>
      </c>
      <c r="N5116">
        <v>1159</v>
      </c>
      <c r="O5116" t="s">
        <v>782</v>
      </c>
      <c r="P5116" t="s">
        <v>265</v>
      </c>
      <c r="Q5116" t="s">
        <v>38</v>
      </c>
      <c r="R5116" t="s">
        <v>571</v>
      </c>
      <c r="S5116" t="s">
        <v>79</v>
      </c>
      <c r="T5116" t="s">
        <v>40</v>
      </c>
      <c r="U5116" t="s">
        <v>1477</v>
      </c>
      <c r="V5116" t="s">
        <v>461</v>
      </c>
      <c r="W5116" t="s">
        <v>40</v>
      </c>
      <c r="X5116" t="s">
        <v>484</v>
      </c>
      <c r="Y5116" t="s">
        <v>39</v>
      </c>
      <c r="Z5116" t="s">
        <v>337</v>
      </c>
      <c r="AA5116" t="s">
        <v>214</v>
      </c>
      <c r="AB5116" t="s">
        <v>2747</v>
      </c>
      <c r="AC5116" t="s">
        <v>1082</v>
      </c>
      <c r="AD5116" t="s">
        <v>4370</v>
      </c>
    </row>
    <row r="5117" spans="1:30" x14ac:dyDescent="0.3">
      <c r="A5117" t="s">
        <v>20999</v>
      </c>
      <c r="B5117" t="s">
        <v>21000</v>
      </c>
      <c r="C5117" s="1" t="str">
        <f t="shared" si="851"/>
        <v>21:0512</v>
      </c>
      <c r="D5117" s="1" t="str">
        <f t="shared" si="852"/>
        <v>21:0085</v>
      </c>
      <c r="E5117" t="s">
        <v>21001</v>
      </c>
      <c r="F5117" t="s">
        <v>21002</v>
      </c>
      <c r="H5117">
        <v>56.023301799999999</v>
      </c>
      <c r="I5117">
        <v>-100.9151079</v>
      </c>
      <c r="J5117" s="1" t="str">
        <f t="shared" si="853"/>
        <v>NGR lake sediment grab sample</v>
      </c>
      <c r="K5117" s="1" t="str">
        <f t="shared" si="854"/>
        <v>&lt;177 micron (NGR)</v>
      </c>
      <c r="L5117">
        <v>59</v>
      </c>
      <c r="M5117" t="s">
        <v>34</v>
      </c>
      <c r="N5117">
        <v>1160</v>
      </c>
      <c r="O5117" t="s">
        <v>135</v>
      </c>
      <c r="P5117" t="s">
        <v>377</v>
      </c>
      <c r="Q5117" t="s">
        <v>55</v>
      </c>
      <c r="R5117" t="s">
        <v>232</v>
      </c>
      <c r="S5117" t="s">
        <v>37</v>
      </c>
      <c r="T5117" t="s">
        <v>40</v>
      </c>
      <c r="U5117" t="s">
        <v>3341</v>
      </c>
      <c r="V5117" t="s">
        <v>313</v>
      </c>
      <c r="W5117" t="s">
        <v>40</v>
      </c>
      <c r="X5117" t="s">
        <v>70</v>
      </c>
      <c r="Y5117" t="s">
        <v>39</v>
      </c>
      <c r="Z5117" t="s">
        <v>67</v>
      </c>
      <c r="AA5117" t="s">
        <v>44</v>
      </c>
      <c r="AB5117" t="s">
        <v>18836</v>
      </c>
      <c r="AC5117" t="s">
        <v>1523</v>
      </c>
      <c r="AD5117" t="s">
        <v>83</v>
      </c>
    </row>
    <row r="5118" spans="1:30" x14ac:dyDescent="0.3">
      <c r="A5118" t="s">
        <v>21003</v>
      </c>
      <c r="B5118" t="s">
        <v>21004</v>
      </c>
      <c r="C5118" s="1" t="str">
        <f t="shared" si="851"/>
        <v>21:0512</v>
      </c>
      <c r="D5118" s="1" t="str">
        <f t="shared" si="852"/>
        <v>21:0085</v>
      </c>
      <c r="E5118" t="s">
        <v>21005</v>
      </c>
      <c r="F5118" t="s">
        <v>21006</v>
      </c>
      <c r="H5118">
        <v>56.004631000000003</v>
      </c>
      <c r="I5118">
        <v>-100.9142811</v>
      </c>
      <c r="J5118" s="1" t="str">
        <f t="shared" si="853"/>
        <v>NGR lake sediment grab sample</v>
      </c>
      <c r="K5118" s="1" t="str">
        <f t="shared" si="854"/>
        <v>&lt;177 micron (NGR)</v>
      </c>
      <c r="L5118">
        <v>59</v>
      </c>
      <c r="M5118" t="s">
        <v>76</v>
      </c>
      <c r="N5118">
        <v>1161</v>
      </c>
      <c r="O5118" t="s">
        <v>823</v>
      </c>
      <c r="P5118" t="s">
        <v>265</v>
      </c>
      <c r="Q5118" t="s">
        <v>37</v>
      </c>
      <c r="R5118" t="s">
        <v>192</v>
      </c>
      <c r="S5118" t="s">
        <v>153</v>
      </c>
      <c r="T5118" t="s">
        <v>194</v>
      </c>
      <c r="U5118" t="s">
        <v>4030</v>
      </c>
      <c r="V5118" t="s">
        <v>47</v>
      </c>
      <c r="W5118" t="s">
        <v>117</v>
      </c>
      <c r="X5118" t="s">
        <v>39</v>
      </c>
      <c r="Y5118" t="s">
        <v>95</v>
      </c>
      <c r="Z5118" t="s">
        <v>134</v>
      </c>
      <c r="AA5118" t="s">
        <v>58</v>
      </c>
      <c r="AB5118" t="s">
        <v>13475</v>
      </c>
      <c r="AC5118" t="s">
        <v>13330</v>
      </c>
      <c r="AD5118" t="s">
        <v>107</v>
      </c>
    </row>
    <row r="5119" spans="1:30" x14ac:dyDescent="0.3">
      <c r="A5119" t="s">
        <v>21007</v>
      </c>
      <c r="B5119" t="s">
        <v>21008</v>
      </c>
      <c r="C5119" s="1" t="str">
        <f t="shared" si="851"/>
        <v>21:0512</v>
      </c>
      <c r="D5119" s="1" t="str">
        <f t="shared" si="852"/>
        <v>21:0085</v>
      </c>
      <c r="E5119" t="s">
        <v>21001</v>
      </c>
      <c r="F5119" t="s">
        <v>21009</v>
      </c>
      <c r="H5119">
        <v>56.023301799999999</v>
      </c>
      <c r="I5119">
        <v>-100.9151079</v>
      </c>
      <c r="J5119" s="1" t="str">
        <f t="shared" si="853"/>
        <v>NGR lake sediment grab sample</v>
      </c>
      <c r="K5119" s="1" t="str">
        <f t="shared" si="854"/>
        <v>&lt;177 micron (NGR)</v>
      </c>
      <c r="L5119">
        <v>59</v>
      </c>
      <c r="M5119" t="s">
        <v>65</v>
      </c>
      <c r="N5119">
        <v>1162</v>
      </c>
      <c r="O5119" t="s">
        <v>403</v>
      </c>
      <c r="P5119" t="s">
        <v>377</v>
      </c>
      <c r="Q5119" t="s">
        <v>39</v>
      </c>
      <c r="R5119" t="s">
        <v>377</v>
      </c>
      <c r="S5119" t="s">
        <v>37</v>
      </c>
      <c r="T5119" t="s">
        <v>40</v>
      </c>
      <c r="U5119" t="s">
        <v>3341</v>
      </c>
      <c r="V5119" t="s">
        <v>313</v>
      </c>
      <c r="W5119" t="s">
        <v>117</v>
      </c>
      <c r="X5119" t="s">
        <v>179</v>
      </c>
      <c r="Y5119" t="s">
        <v>95</v>
      </c>
      <c r="Z5119" t="s">
        <v>67</v>
      </c>
      <c r="AA5119" t="s">
        <v>258</v>
      </c>
      <c r="AB5119" t="s">
        <v>10166</v>
      </c>
      <c r="AC5119" t="s">
        <v>169</v>
      </c>
      <c r="AD5119" t="s">
        <v>314</v>
      </c>
    </row>
    <row r="5120" spans="1:30" x14ac:dyDescent="0.3">
      <c r="A5120" t="s">
        <v>21010</v>
      </c>
      <c r="B5120" t="s">
        <v>21011</v>
      </c>
      <c r="C5120" s="1" t="str">
        <f t="shared" si="851"/>
        <v>21:0512</v>
      </c>
      <c r="D5120" s="1" t="str">
        <f t="shared" si="852"/>
        <v>21:0085</v>
      </c>
      <c r="E5120" t="s">
        <v>21001</v>
      </c>
      <c r="F5120" t="s">
        <v>21012</v>
      </c>
      <c r="H5120">
        <v>56.023301799999999</v>
      </c>
      <c r="I5120">
        <v>-100.9151079</v>
      </c>
      <c r="J5120" s="1" t="str">
        <f t="shared" si="853"/>
        <v>NGR lake sediment grab sample</v>
      </c>
      <c r="K5120" s="1" t="str">
        <f t="shared" si="854"/>
        <v>&lt;177 micron (NGR)</v>
      </c>
      <c r="L5120">
        <v>59</v>
      </c>
      <c r="M5120" t="s">
        <v>52</v>
      </c>
      <c r="N5120">
        <v>1163</v>
      </c>
      <c r="O5120" t="s">
        <v>135</v>
      </c>
      <c r="P5120" t="s">
        <v>377</v>
      </c>
      <c r="Q5120" t="s">
        <v>37</v>
      </c>
      <c r="R5120" t="s">
        <v>192</v>
      </c>
      <c r="S5120" t="s">
        <v>37</v>
      </c>
      <c r="T5120" t="s">
        <v>40</v>
      </c>
      <c r="U5120" t="s">
        <v>538</v>
      </c>
      <c r="V5120" t="s">
        <v>239</v>
      </c>
      <c r="W5120" t="s">
        <v>649</v>
      </c>
      <c r="X5120" t="s">
        <v>179</v>
      </c>
      <c r="Y5120" t="s">
        <v>95</v>
      </c>
      <c r="Z5120" t="s">
        <v>67</v>
      </c>
      <c r="AA5120" t="s">
        <v>58</v>
      </c>
      <c r="AB5120" t="s">
        <v>16974</v>
      </c>
      <c r="AC5120" t="s">
        <v>7938</v>
      </c>
      <c r="AD5120" t="s">
        <v>314</v>
      </c>
    </row>
    <row r="5121" spans="1:30" x14ac:dyDescent="0.3">
      <c r="A5121" t="s">
        <v>21013</v>
      </c>
      <c r="B5121" t="s">
        <v>21014</v>
      </c>
      <c r="C5121" s="1" t="str">
        <f t="shared" si="851"/>
        <v>21:0512</v>
      </c>
      <c r="D5121" s="1" t="str">
        <f t="shared" si="852"/>
        <v>21:0085</v>
      </c>
      <c r="E5121" t="s">
        <v>21015</v>
      </c>
      <c r="F5121" t="s">
        <v>21016</v>
      </c>
      <c r="H5121">
        <v>56.024796700000003</v>
      </c>
      <c r="I5121">
        <v>-100.9652011</v>
      </c>
      <c r="J5121" s="1" t="str">
        <f t="shared" si="853"/>
        <v>NGR lake sediment grab sample</v>
      </c>
      <c r="K5121" s="1" t="str">
        <f t="shared" si="854"/>
        <v>&lt;177 micron (NGR)</v>
      </c>
      <c r="L5121">
        <v>59</v>
      </c>
      <c r="M5121" t="s">
        <v>91</v>
      </c>
      <c r="N5121">
        <v>1164</v>
      </c>
      <c r="O5121" t="s">
        <v>177</v>
      </c>
      <c r="P5121" t="s">
        <v>256</v>
      </c>
      <c r="Q5121" t="s">
        <v>92</v>
      </c>
      <c r="R5121" t="s">
        <v>35</v>
      </c>
      <c r="S5121" t="s">
        <v>202</v>
      </c>
      <c r="T5121" t="s">
        <v>40</v>
      </c>
      <c r="U5121" t="s">
        <v>216</v>
      </c>
      <c r="V5121" t="s">
        <v>3537</v>
      </c>
      <c r="W5121" t="s">
        <v>40</v>
      </c>
      <c r="X5121" t="s">
        <v>70</v>
      </c>
      <c r="Y5121" t="s">
        <v>95</v>
      </c>
      <c r="Z5121" t="s">
        <v>135</v>
      </c>
      <c r="AA5121" t="s">
        <v>135</v>
      </c>
      <c r="AB5121" t="s">
        <v>1373</v>
      </c>
      <c r="AC5121" t="s">
        <v>136</v>
      </c>
      <c r="AD5121" t="s">
        <v>487</v>
      </c>
    </row>
    <row r="5122" spans="1:30" x14ac:dyDescent="0.3">
      <c r="A5122" t="s">
        <v>21017</v>
      </c>
      <c r="B5122" t="s">
        <v>21018</v>
      </c>
      <c r="C5122" s="1" t="str">
        <f t="shared" si="851"/>
        <v>21:0512</v>
      </c>
      <c r="D5122" s="1" t="str">
        <f t="shared" si="852"/>
        <v>21:0085</v>
      </c>
      <c r="E5122" t="s">
        <v>21019</v>
      </c>
      <c r="F5122" t="s">
        <v>21020</v>
      </c>
      <c r="H5122">
        <v>56.004933399999999</v>
      </c>
      <c r="I5122">
        <v>-100.982173</v>
      </c>
      <c r="J5122" s="1" t="str">
        <f t="shared" si="853"/>
        <v>NGR lake sediment grab sample</v>
      </c>
      <c r="K5122" s="1" t="str">
        <f t="shared" si="854"/>
        <v>&lt;177 micron (NGR)</v>
      </c>
      <c r="L5122">
        <v>59</v>
      </c>
      <c r="M5122" t="s">
        <v>102</v>
      </c>
      <c r="N5122">
        <v>1165</v>
      </c>
      <c r="O5122" t="s">
        <v>2493</v>
      </c>
      <c r="P5122" t="s">
        <v>164</v>
      </c>
      <c r="Q5122" t="s">
        <v>38</v>
      </c>
      <c r="R5122" t="s">
        <v>35</v>
      </c>
      <c r="S5122" t="s">
        <v>92</v>
      </c>
      <c r="T5122" t="s">
        <v>40</v>
      </c>
      <c r="U5122" t="s">
        <v>7085</v>
      </c>
      <c r="V5122" t="s">
        <v>598</v>
      </c>
      <c r="W5122" t="s">
        <v>40</v>
      </c>
      <c r="X5122" t="s">
        <v>70</v>
      </c>
      <c r="Y5122" t="s">
        <v>95</v>
      </c>
      <c r="Z5122" t="s">
        <v>135</v>
      </c>
      <c r="AA5122" t="s">
        <v>135</v>
      </c>
      <c r="AB5122" t="s">
        <v>306</v>
      </c>
      <c r="AC5122" t="s">
        <v>2278</v>
      </c>
      <c r="AD5122" t="s">
        <v>487</v>
      </c>
    </row>
    <row r="5123" spans="1:30" x14ac:dyDescent="0.3">
      <c r="A5123" t="s">
        <v>21021</v>
      </c>
      <c r="B5123" t="s">
        <v>21022</v>
      </c>
      <c r="C5123" s="1" t="str">
        <f t="shared" si="851"/>
        <v>21:0512</v>
      </c>
      <c r="D5123" s="1" t="str">
        <f t="shared" si="852"/>
        <v>21:0085</v>
      </c>
      <c r="E5123" t="s">
        <v>21023</v>
      </c>
      <c r="F5123" t="s">
        <v>21024</v>
      </c>
      <c r="H5123">
        <v>56.002809800000001</v>
      </c>
      <c r="I5123">
        <v>-101.04886380000001</v>
      </c>
      <c r="J5123" s="1" t="str">
        <f t="shared" si="853"/>
        <v>NGR lake sediment grab sample</v>
      </c>
      <c r="K5123" s="1" t="str">
        <f t="shared" si="854"/>
        <v>&lt;177 micron (NGR)</v>
      </c>
      <c r="L5123">
        <v>59</v>
      </c>
      <c r="M5123" t="s">
        <v>113</v>
      </c>
      <c r="N5123">
        <v>1166</v>
      </c>
      <c r="O5123" t="s">
        <v>423</v>
      </c>
      <c r="P5123" t="s">
        <v>185</v>
      </c>
      <c r="Q5123" t="s">
        <v>39</v>
      </c>
      <c r="R5123" t="s">
        <v>36</v>
      </c>
      <c r="S5123" t="s">
        <v>136</v>
      </c>
      <c r="T5123" t="s">
        <v>40</v>
      </c>
      <c r="U5123" t="s">
        <v>3550</v>
      </c>
      <c r="V5123" t="s">
        <v>313</v>
      </c>
      <c r="W5123" t="s">
        <v>40</v>
      </c>
      <c r="X5123" t="s">
        <v>70</v>
      </c>
      <c r="Y5123" t="s">
        <v>95</v>
      </c>
      <c r="Z5123" t="s">
        <v>67</v>
      </c>
      <c r="AA5123" t="s">
        <v>258</v>
      </c>
      <c r="AB5123" t="s">
        <v>1285</v>
      </c>
      <c r="AC5123" t="s">
        <v>293</v>
      </c>
      <c r="AD5123" t="s">
        <v>83</v>
      </c>
    </row>
    <row r="5124" spans="1:30" x14ac:dyDescent="0.3">
      <c r="A5124" t="s">
        <v>21025</v>
      </c>
      <c r="B5124" t="s">
        <v>21026</v>
      </c>
      <c r="C5124" s="1" t="str">
        <f t="shared" si="851"/>
        <v>21:0512</v>
      </c>
      <c r="D5124" s="1" t="str">
        <f t="shared" si="852"/>
        <v>21:0085</v>
      </c>
      <c r="E5124" t="s">
        <v>21027</v>
      </c>
      <c r="F5124" t="s">
        <v>21028</v>
      </c>
      <c r="H5124">
        <v>56.0281114</v>
      </c>
      <c r="I5124">
        <v>-101.0830394</v>
      </c>
      <c r="J5124" s="1" t="str">
        <f t="shared" si="853"/>
        <v>NGR lake sediment grab sample</v>
      </c>
      <c r="K5124" s="1" t="str">
        <f t="shared" si="854"/>
        <v>&lt;177 micron (NGR)</v>
      </c>
      <c r="L5124">
        <v>59</v>
      </c>
      <c r="M5124" t="s">
        <v>127</v>
      </c>
      <c r="N5124">
        <v>1167</v>
      </c>
      <c r="O5124" t="s">
        <v>66</v>
      </c>
      <c r="P5124" t="s">
        <v>202</v>
      </c>
      <c r="Q5124" t="s">
        <v>37</v>
      </c>
      <c r="R5124" t="s">
        <v>185</v>
      </c>
      <c r="S5124" t="s">
        <v>68</v>
      </c>
      <c r="T5124" t="s">
        <v>40</v>
      </c>
      <c r="U5124" t="s">
        <v>455</v>
      </c>
      <c r="V5124" t="s">
        <v>42</v>
      </c>
      <c r="W5124" t="s">
        <v>40</v>
      </c>
      <c r="X5124" t="s">
        <v>70</v>
      </c>
      <c r="Y5124" t="s">
        <v>95</v>
      </c>
      <c r="Z5124" t="s">
        <v>164</v>
      </c>
      <c r="AA5124" t="s">
        <v>134</v>
      </c>
      <c r="AB5124" t="s">
        <v>85</v>
      </c>
      <c r="AC5124" t="s">
        <v>213</v>
      </c>
      <c r="AD5124" t="s">
        <v>438</v>
      </c>
    </row>
    <row r="5125" spans="1:30" x14ac:dyDescent="0.3">
      <c r="A5125" t="s">
        <v>21029</v>
      </c>
      <c r="B5125" t="s">
        <v>21030</v>
      </c>
      <c r="C5125" s="1" t="str">
        <f t="shared" si="851"/>
        <v>21:0512</v>
      </c>
      <c r="D5125" s="1" t="str">
        <f t="shared" si="852"/>
        <v>21:0085</v>
      </c>
      <c r="E5125" t="s">
        <v>21031</v>
      </c>
      <c r="F5125" t="s">
        <v>21032</v>
      </c>
      <c r="H5125">
        <v>56.0736007</v>
      </c>
      <c r="I5125">
        <v>-101.013974</v>
      </c>
      <c r="J5125" s="1" t="str">
        <f t="shared" si="853"/>
        <v>NGR lake sediment grab sample</v>
      </c>
      <c r="K5125" s="1" t="str">
        <f t="shared" si="854"/>
        <v>&lt;177 micron (NGR)</v>
      </c>
      <c r="L5125">
        <v>59</v>
      </c>
      <c r="M5125" t="s">
        <v>142</v>
      </c>
      <c r="N5125">
        <v>1168</v>
      </c>
      <c r="O5125" t="s">
        <v>2590</v>
      </c>
      <c r="P5125" t="s">
        <v>104</v>
      </c>
      <c r="Q5125" t="s">
        <v>136</v>
      </c>
      <c r="R5125" t="s">
        <v>477</v>
      </c>
      <c r="S5125" t="s">
        <v>92</v>
      </c>
      <c r="T5125" t="s">
        <v>40</v>
      </c>
      <c r="U5125" t="s">
        <v>80</v>
      </c>
      <c r="V5125" t="s">
        <v>677</v>
      </c>
      <c r="W5125" t="s">
        <v>40</v>
      </c>
      <c r="X5125" t="s">
        <v>70</v>
      </c>
      <c r="Y5125" t="s">
        <v>39</v>
      </c>
      <c r="Z5125" t="s">
        <v>263</v>
      </c>
      <c r="AA5125" t="s">
        <v>135</v>
      </c>
      <c r="AB5125" t="s">
        <v>1489</v>
      </c>
      <c r="AC5125" t="s">
        <v>1069</v>
      </c>
      <c r="AD5125" t="s">
        <v>137</v>
      </c>
    </row>
    <row r="5126" spans="1:30" x14ac:dyDescent="0.3">
      <c r="A5126" t="s">
        <v>21033</v>
      </c>
      <c r="B5126" t="s">
        <v>21034</v>
      </c>
      <c r="C5126" s="1" t="str">
        <f t="shared" si="851"/>
        <v>21:0512</v>
      </c>
      <c r="D5126" s="1" t="str">
        <f t="shared" si="852"/>
        <v>21:0085</v>
      </c>
      <c r="E5126" t="s">
        <v>21035</v>
      </c>
      <c r="F5126" t="s">
        <v>21036</v>
      </c>
      <c r="H5126">
        <v>56.074942700000001</v>
      </c>
      <c r="I5126">
        <v>-100.97541579999999</v>
      </c>
      <c r="J5126" s="1" t="str">
        <f t="shared" si="853"/>
        <v>NGR lake sediment grab sample</v>
      </c>
      <c r="K5126" s="1" t="str">
        <f t="shared" si="854"/>
        <v>&lt;177 micron (NGR)</v>
      </c>
      <c r="L5126">
        <v>59</v>
      </c>
      <c r="M5126" t="s">
        <v>150</v>
      </c>
      <c r="N5126">
        <v>1169</v>
      </c>
      <c r="O5126" t="s">
        <v>1125</v>
      </c>
      <c r="P5126" t="s">
        <v>35</v>
      </c>
      <c r="Q5126" t="s">
        <v>68</v>
      </c>
      <c r="R5126" t="s">
        <v>66</v>
      </c>
      <c r="S5126" t="s">
        <v>92</v>
      </c>
      <c r="T5126" t="s">
        <v>40</v>
      </c>
      <c r="U5126" t="s">
        <v>1384</v>
      </c>
      <c r="V5126" t="s">
        <v>85</v>
      </c>
      <c r="W5126" t="s">
        <v>194</v>
      </c>
      <c r="X5126" t="s">
        <v>70</v>
      </c>
      <c r="Y5126" t="s">
        <v>95</v>
      </c>
      <c r="Z5126" t="s">
        <v>135</v>
      </c>
      <c r="AA5126" t="s">
        <v>135</v>
      </c>
      <c r="AB5126" t="s">
        <v>1192</v>
      </c>
      <c r="AC5126" t="s">
        <v>9680</v>
      </c>
      <c r="AD5126" t="s">
        <v>1612</v>
      </c>
    </row>
    <row r="5127" spans="1:30" x14ac:dyDescent="0.3">
      <c r="A5127" t="s">
        <v>21037</v>
      </c>
      <c r="B5127" t="s">
        <v>21038</v>
      </c>
      <c r="C5127" s="1" t="str">
        <f t="shared" si="851"/>
        <v>21:0512</v>
      </c>
      <c r="D5127" s="1" t="str">
        <f t="shared" si="852"/>
        <v>21:0085</v>
      </c>
      <c r="E5127" t="s">
        <v>21039</v>
      </c>
      <c r="F5127" t="s">
        <v>21040</v>
      </c>
      <c r="H5127">
        <v>56.100291800000001</v>
      </c>
      <c r="I5127">
        <v>-100.964316</v>
      </c>
      <c r="J5127" s="1" t="str">
        <f t="shared" si="853"/>
        <v>NGR lake sediment grab sample</v>
      </c>
      <c r="K5127" s="1" t="str">
        <f t="shared" si="854"/>
        <v>&lt;177 micron (NGR)</v>
      </c>
      <c r="L5127">
        <v>59</v>
      </c>
      <c r="M5127" t="s">
        <v>175</v>
      </c>
      <c r="N5127">
        <v>1170</v>
      </c>
      <c r="O5127" t="s">
        <v>45</v>
      </c>
      <c r="P5127" t="s">
        <v>66</v>
      </c>
      <c r="Q5127" t="s">
        <v>153</v>
      </c>
      <c r="R5127" t="s">
        <v>103</v>
      </c>
      <c r="S5127" t="s">
        <v>153</v>
      </c>
      <c r="T5127" t="s">
        <v>40</v>
      </c>
      <c r="U5127" t="s">
        <v>1448</v>
      </c>
      <c r="V5127" t="s">
        <v>565</v>
      </c>
      <c r="W5127" t="s">
        <v>40</v>
      </c>
      <c r="X5127" t="s">
        <v>39</v>
      </c>
      <c r="Y5127" t="s">
        <v>39</v>
      </c>
      <c r="Z5127" t="s">
        <v>337</v>
      </c>
      <c r="AA5127" t="s">
        <v>214</v>
      </c>
      <c r="AB5127" t="s">
        <v>256</v>
      </c>
      <c r="AC5127" t="s">
        <v>1043</v>
      </c>
      <c r="AD5127" t="s">
        <v>832</v>
      </c>
    </row>
    <row r="5128" spans="1:30" x14ac:dyDescent="0.3">
      <c r="A5128" t="s">
        <v>21041</v>
      </c>
      <c r="B5128" t="s">
        <v>21042</v>
      </c>
      <c r="C5128" s="1" t="str">
        <f t="shared" si="851"/>
        <v>21:0512</v>
      </c>
      <c r="D5128" s="1" t="str">
        <f t="shared" si="852"/>
        <v>21:0085</v>
      </c>
      <c r="E5128" t="s">
        <v>21043</v>
      </c>
      <c r="F5128" t="s">
        <v>21044</v>
      </c>
      <c r="H5128">
        <v>56.122563</v>
      </c>
      <c r="I5128">
        <v>-100.9709683</v>
      </c>
      <c r="J5128" s="1" t="str">
        <f t="shared" si="853"/>
        <v>NGR lake sediment grab sample</v>
      </c>
      <c r="K5128" s="1" t="str">
        <f t="shared" si="854"/>
        <v>&lt;177 micron (NGR)</v>
      </c>
      <c r="L5128">
        <v>59</v>
      </c>
      <c r="M5128" t="s">
        <v>184</v>
      </c>
      <c r="N5128">
        <v>1171</v>
      </c>
      <c r="O5128" t="s">
        <v>45</v>
      </c>
      <c r="P5128" t="s">
        <v>134</v>
      </c>
      <c r="Q5128" t="s">
        <v>79</v>
      </c>
      <c r="R5128" t="s">
        <v>53</v>
      </c>
      <c r="S5128" t="s">
        <v>79</v>
      </c>
      <c r="T5128" t="s">
        <v>194</v>
      </c>
      <c r="U5128" t="s">
        <v>11360</v>
      </c>
      <c r="V5128" t="s">
        <v>1169</v>
      </c>
      <c r="W5128" t="s">
        <v>40</v>
      </c>
      <c r="X5128" t="s">
        <v>39</v>
      </c>
      <c r="Y5128" t="s">
        <v>95</v>
      </c>
      <c r="Z5128" t="s">
        <v>135</v>
      </c>
      <c r="AA5128" t="s">
        <v>135</v>
      </c>
      <c r="AB5128" t="s">
        <v>854</v>
      </c>
      <c r="AC5128" t="s">
        <v>1389</v>
      </c>
      <c r="AD5128" t="s">
        <v>2717</v>
      </c>
    </row>
    <row r="5129" spans="1:30" x14ac:dyDescent="0.3">
      <c r="A5129" t="s">
        <v>21045</v>
      </c>
      <c r="B5129" t="s">
        <v>21046</v>
      </c>
      <c r="C5129" s="1" t="str">
        <f t="shared" si="851"/>
        <v>21:0512</v>
      </c>
      <c r="D5129" s="1" t="str">
        <f t="shared" si="852"/>
        <v>21:0085</v>
      </c>
      <c r="E5129" t="s">
        <v>21047</v>
      </c>
      <c r="F5129" t="s">
        <v>21048</v>
      </c>
      <c r="H5129">
        <v>56.169289599999999</v>
      </c>
      <c r="I5129">
        <v>-100.9796899</v>
      </c>
      <c r="J5129" s="1" t="str">
        <f t="shared" si="853"/>
        <v>NGR lake sediment grab sample</v>
      </c>
      <c r="K5129" s="1" t="str">
        <f t="shared" si="854"/>
        <v>&lt;177 micron (NGR)</v>
      </c>
      <c r="L5129">
        <v>59</v>
      </c>
      <c r="M5129" t="s">
        <v>191</v>
      </c>
      <c r="N5129">
        <v>1172</v>
      </c>
      <c r="O5129" t="s">
        <v>364</v>
      </c>
      <c r="P5129" t="s">
        <v>169</v>
      </c>
      <c r="Q5129" t="s">
        <v>37</v>
      </c>
      <c r="R5129" t="s">
        <v>164</v>
      </c>
      <c r="S5129" t="s">
        <v>136</v>
      </c>
      <c r="T5129" t="s">
        <v>40</v>
      </c>
      <c r="U5129" t="s">
        <v>1142</v>
      </c>
      <c r="V5129" t="s">
        <v>233</v>
      </c>
      <c r="W5129" t="s">
        <v>117</v>
      </c>
      <c r="X5129" t="s">
        <v>179</v>
      </c>
      <c r="Y5129" t="s">
        <v>95</v>
      </c>
      <c r="Z5129" t="s">
        <v>164</v>
      </c>
      <c r="AA5129" t="s">
        <v>214</v>
      </c>
      <c r="AB5129" t="s">
        <v>143</v>
      </c>
      <c r="AC5129" t="s">
        <v>121</v>
      </c>
      <c r="AD5129" t="s">
        <v>107</v>
      </c>
    </row>
    <row r="5130" spans="1:30" x14ac:dyDescent="0.3">
      <c r="A5130" t="s">
        <v>21049</v>
      </c>
      <c r="B5130" t="s">
        <v>21050</v>
      </c>
      <c r="C5130" s="1" t="str">
        <f t="shared" si="851"/>
        <v>21:0512</v>
      </c>
      <c r="D5130" s="1" t="str">
        <f t="shared" si="852"/>
        <v>21:0085</v>
      </c>
      <c r="E5130" t="s">
        <v>21051</v>
      </c>
      <c r="F5130" t="s">
        <v>21052</v>
      </c>
      <c r="H5130">
        <v>56.195433600000001</v>
      </c>
      <c r="I5130">
        <v>-100.9694786</v>
      </c>
      <c r="J5130" s="1" t="str">
        <f t="shared" si="853"/>
        <v>NGR lake sediment grab sample</v>
      </c>
      <c r="K5130" s="1" t="str">
        <f t="shared" si="854"/>
        <v>&lt;177 micron (NGR)</v>
      </c>
      <c r="L5130">
        <v>59</v>
      </c>
      <c r="M5130" t="s">
        <v>201</v>
      </c>
      <c r="N5130">
        <v>1173</v>
      </c>
      <c r="O5130" t="s">
        <v>56</v>
      </c>
      <c r="P5130" t="s">
        <v>169</v>
      </c>
      <c r="Q5130" t="s">
        <v>131</v>
      </c>
      <c r="R5130" t="s">
        <v>104</v>
      </c>
      <c r="S5130" t="s">
        <v>176</v>
      </c>
      <c r="T5130" t="s">
        <v>40</v>
      </c>
      <c r="U5130" t="s">
        <v>15538</v>
      </c>
      <c r="V5130" t="s">
        <v>461</v>
      </c>
      <c r="W5130" t="s">
        <v>40</v>
      </c>
      <c r="X5130" t="s">
        <v>39</v>
      </c>
      <c r="Y5130" t="s">
        <v>95</v>
      </c>
      <c r="Z5130" t="s">
        <v>135</v>
      </c>
      <c r="AA5130" t="s">
        <v>204</v>
      </c>
      <c r="AB5130" t="s">
        <v>5854</v>
      </c>
      <c r="AC5130" t="s">
        <v>1043</v>
      </c>
      <c r="AD5130" t="s">
        <v>1452</v>
      </c>
    </row>
    <row r="5131" spans="1:30" x14ac:dyDescent="0.3">
      <c r="A5131" t="s">
        <v>21053</v>
      </c>
      <c r="B5131" t="s">
        <v>21054</v>
      </c>
      <c r="C5131" s="1" t="str">
        <f t="shared" si="851"/>
        <v>21:0512</v>
      </c>
      <c r="D5131" s="1" t="str">
        <f t="shared" si="852"/>
        <v>21:0085</v>
      </c>
      <c r="E5131" t="s">
        <v>21055</v>
      </c>
      <c r="F5131" t="s">
        <v>21056</v>
      </c>
      <c r="H5131">
        <v>56.227162700000001</v>
      </c>
      <c r="I5131">
        <v>-100.94981110000001</v>
      </c>
      <c r="J5131" s="1" t="str">
        <f t="shared" si="853"/>
        <v>NGR lake sediment grab sample</v>
      </c>
      <c r="K5131" s="1" t="str">
        <f t="shared" si="854"/>
        <v>&lt;177 micron (NGR)</v>
      </c>
      <c r="L5131">
        <v>59</v>
      </c>
      <c r="M5131" t="s">
        <v>210</v>
      </c>
      <c r="N5131">
        <v>1174</v>
      </c>
      <c r="O5131" t="s">
        <v>434</v>
      </c>
      <c r="P5131" t="s">
        <v>232</v>
      </c>
      <c r="Q5131" t="s">
        <v>202</v>
      </c>
      <c r="R5131" t="s">
        <v>263</v>
      </c>
      <c r="S5131" t="s">
        <v>193</v>
      </c>
      <c r="T5131" t="s">
        <v>40</v>
      </c>
      <c r="U5131" t="s">
        <v>4557</v>
      </c>
      <c r="V5131" t="s">
        <v>353</v>
      </c>
      <c r="W5131" t="s">
        <v>40</v>
      </c>
      <c r="X5131" t="s">
        <v>39</v>
      </c>
      <c r="Y5131" t="s">
        <v>95</v>
      </c>
      <c r="Z5131" t="s">
        <v>214</v>
      </c>
      <c r="AA5131" t="s">
        <v>135</v>
      </c>
      <c r="AB5131" t="s">
        <v>2669</v>
      </c>
      <c r="AC5131" t="s">
        <v>92</v>
      </c>
      <c r="AD5131" t="s">
        <v>832</v>
      </c>
    </row>
    <row r="5132" spans="1:30" x14ac:dyDescent="0.3">
      <c r="A5132" t="s">
        <v>21057</v>
      </c>
      <c r="B5132" t="s">
        <v>21058</v>
      </c>
      <c r="C5132" s="1" t="str">
        <f t="shared" si="851"/>
        <v>21:0512</v>
      </c>
      <c r="D5132" s="1" t="str">
        <f t="shared" si="852"/>
        <v>21:0085</v>
      </c>
      <c r="E5132" t="s">
        <v>21059</v>
      </c>
      <c r="F5132" t="s">
        <v>21060</v>
      </c>
      <c r="H5132">
        <v>56.268521</v>
      </c>
      <c r="I5132">
        <v>-100.96337939999999</v>
      </c>
      <c r="J5132" s="1" t="str">
        <f t="shared" si="853"/>
        <v>NGR lake sediment grab sample</v>
      </c>
      <c r="K5132" s="1" t="str">
        <f t="shared" si="854"/>
        <v>&lt;177 micron (NGR)</v>
      </c>
      <c r="L5132">
        <v>59</v>
      </c>
      <c r="M5132" t="s">
        <v>221</v>
      </c>
      <c r="N5132">
        <v>1175</v>
      </c>
      <c r="O5132" t="s">
        <v>77</v>
      </c>
      <c r="P5132" t="s">
        <v>232</v>
      </c>
      <c r="Q5132" t="s">
        <v>136</v>
      </c>
      <c r="R5132" t="s">
        <v>134</v>
      </c>
      <c r="S5132" t="s">
        <v>68</v>
      </c>
      <c r="T5132" t="s">
        <v>40</v>
      </c>
      <c r="U5132" t="s">
        <v>80</v>
      </c>
      <c r="V5132" t="s">
        <v>505</v>
      </c>
      <c r="W5132" t="s">
        <v>40</v>
      </c>
      <c r="X5132" t="s">
        <v>39</v>
      </c>
      <c r="Y5132" t="s">
        <v>39</v>
      </c>
      <c r="Z5132" t="s">
        <v>204</v>
      </c>
      <c r="AA5132" t="s">
        <v>135</v>
      </c>
      <c r="AB5132" t="s">
        <v>11731</v>
      </c>
      <c r="AC5132" t="s">
        <v>1547</v>
      </c>
      <c r="AD5132" t="s">
        <v>438</v>
      </c>
    </row>
    <row r="5133" spans="1:30" x14ac:dyDescent="0.3">
      <c r="A5133" t="s">
        <v>21061</v>
      </c>
      <c r="B5133" t="s">
        <v>21062</v>
      </c>
      <c r="C5133" s="1" t="str">
        <f t="shared" si="851"/>
        <v>21:0512</v>
      </c>
      <c r="D5133" s="1" t="str">
        <f t="shared" si="852"/>
        <v>21:0085</v>
      </c>
      <c r="E5133" t="s">
        <v>21063</v>
      </c>
      <c r="F5133" t="s">
        <v>21064</v>
      </c>
      <c r="H5133">
        <v>56.293251300000001</v>
      </c>
      <c r="I5133">
        <v>-100.96400010000001</v>
      </c>
      <c r="J5133" s="1" t="str">
        <f t="shared" si="853"/>
        <v>NGR lake sediment grab sample</v>
      </c>
      <c r="K5133" s="1" t="str">
        <f t="shared" si="854"/>
        <v>&lt;177 micron (NGR)</v>
      </c>
      <c r="L5133">
        <v>59</v>
      </c>
      <c r="M5133" t="s">
        <v>230</v>
      </c>
      <c r="N5133">
        <v>1176</v>
      </c>
      <c r="O5133" t="s">
        <v>93</v>
      </c>
      <c r="P5133" t="s">
        <v>247</v>
      </c>
      <c r="Q5133" t="s">
        <v>92</v>
      </c>
      <c r="R5133" t="s">
        <v>66</v>
      </c>
      <c r="S5133" t="s">
        <v>153</v>
      </c>
      <c r="T5133" t="s">
        <v>40</v>
      </c>
      <c r="U5133" t="s">
        <v>7597</v>
      </c>
      <c r="V5133" t="s">
        <v>1198</v>
      </c>
      <c r="W5133" t="s">
        <v>40</v>
      </c>
      <c r="X5133" t="s">
        <v>39</v>
      </c>
      <c r="Y5133" t="s">
        <v>95</v>
      </c>
      <c r="Z5133" t="s">
        <v>337</v>
      </c>
      <c r="AA5133" t="s">
        <v>214</v>
      </c>
      <c r="AB5133" t="s">
        <v>462</v>
      </c>
      <c r="AC5133" t="s">
        <v>479</v>
      </c>
      <c r="AD5133" t="s">
        <v>1529</v>
      </c>
    </row>
    <row r="5134" spans="1:30" x14ac:dyDescent="0.3">
      <c r="A5134" t="s">
        <v>21065</v>
      </c>
      <c r="B5134" t="s">
        <v>21066</v>
      </c>
      <c r="C5134" s="1" t="str">
        <f t="shared" si="851"/>
        <v>21:0512</v>
      </c>
      <c r="D5134" s="1" t="str">
        <f t="shared" si="852"/>
        <v>21:0085</v>
      </c>
      <c r="E5134" t="s">
        <v>21067</v>
      </c>
      <c r="F5134" t="s">
        <v>21068</v>
      </c>
      <c r="H5134">
        <v>56.320900999999999</v>
      </c>
      <c r="I5134">
        <v>-100.974879</v>
      </c>
      <c r="J5134" s="1" t="str">
        <f t="shared" si="853"/>
        <v>NGR lake sediment grab sample</v>
      </c>
      <c r="K5134" s="1" t="str">
        <f t="shared" si="854"/>
        <v>&lt;177 micron (NGR)</v>
      </c>
      <c r="L5134">
        <v>59</v>
      </c>
      <c r="M5134" t="s">
        <v>238</v>
      </c>
      <c r="N5134">
        <v>1177</v>
      </c>
      <c r="O5134" t="s">
        <v>613</v>
      </c>
      <c r="P5134" t="s">
        <v>192</v>
      </c>
      <c r="Q5134" t="s">
        <v>153</v>
      </c>
      <c r="R5134" t="s">
        <v>571</v>
      </c>
      <c r="S5134" t="s">
        <v>153</v>
      </c>
      <c r="T5134" t="s">
        <v>40</v>
      </c>
      <c r="U5134" t="s">
        <v>6918</v>
      </c>
      <c r="V5134" t="s">
        <v>213</v>
      </c>
      <c r="W5134" t="s">
        <v>40</v>
      </c>
      <c r="X5134" t="s">
        <v>39</v>
      </c>
      <c r="Y5134" t="s">
        <v>95</v>
      </c>
      <c r="Z5134" t="s">
        <v>337</v>
      </c>
      <c r="AA5134" t="s">
        <v>214</v>
      </c>
      <c r="AB5134" t="s">
        <v>825</v>
      </c>
      <c r="AC5134" t="s">
        <v>323</v>
      </c>
      <c r="AD5134" t="s">
        <v>1384</v>
      </c>
    </row>
    <row r="5135" spans="1:30" x14ac:dyDescent="0.3">
      <c r="A5135" t="s">
        <v>21069</v>
      </c>
      <c r="B5135" t="s">
        <v>21070</v>
      </c>
      <c r="C5135" s="1" t="str">
        <f t="shared" si="851"/>
        <v>21:0512</v>
      </c>
      <c r="D5135" s="1" t="str">
        <f t="shared" si="852"/>
        <v>21:0085</v>
      </c>
      <c r="E5135" t="s">
        <v>21071</v>
      </c>
      <c r="F5135" t="s">
        <v>21072</v>
      </c>
      <c r="H5135">
        <v>56.359336499999998</v>
      </c>
      <c r="I5135">
        <v>-100.9805071</v>
      </c>
      <c r="J5135" s="1" t="str">
        <f t="shared" si="853"/>
        <v>NGR lake sediment grab sample</v>
      </c>
      <c r="K5135" s="1" t="str">
        <f t="shared" si="854"/>
        <v>&lt;177 micron (NGR)</v>
      </c>
      <c r="L5135">
        <v>59</v>
      </c>
      <c r="M5135" t="s">
        <v>246</v>
      </c>
      <c r="N5135">
        <v>1178</v>
      </c>
      <c r="O5135" t="s">
        <v>3002</v>
      </c>
      <c r="P5135" t="s">
        <v>276</v>
      </c>
      <c r="Q5135" t="s">
        <v>136</v>
      </c>
      <c r="R5135" t="s">
        <v>477</v>
      </c>
      <c r="S5135" t="s">
        <v>54</v>
      </c>
      <c r="T5135" t="s">
        <v>40</v>
      </c>
      <c r="U5135" t="s">
        <v>5392</v>
      </c>
      <c r="V5135" t="s">
        <v>1095</v>
      </c>
      <c r="W5135" t="s">
        <v>194</v>
      </c>
      <c r="X5135" t="s">
        <v>39</v>
      </c>
      <c r="Y5135" t="s">
        <v>95</v>
      </c>
      <c r="Z5135" t="s">
        <v>263</v>
      </c>
      <c r="AA5135" t="s">
        <v>58</v>
      </c>
      <c r="AB5135" t="s">
        <v>678</v>
      </c>
      <c r="AC5135" t="s">
        <v>6182</v>
      </c>
      <c r="AD5135" t="s">
        <v>354</v>
      </c>
    </row>
    <row r="5136" spans="1:30" hidden="1" x14ac:dyDescent="0.3">
      <c r="A5136" t="s">
        <v>21073</v>
      </c>
      <c r="B5136" t="s">
        <v>21074</v>
      </c>
      <c r="C5136" s="1" t="str">
        <f t="shared" si="851"/>
        <v>21:0512</v>
      </c>
      <c r="D5136" s="1" t="str">
        <f>HYPERLINK("http://geochem.nrcan.gc.ca/cdogs/content/svy/svy_e.htm", "")</f>
        <v/>
      </c>
      <c r="G5136" s="1" t="str">
        <f>HYPERLINK("http://geochem.nrcan.gc.ca/cdogs/content/cr_/cr_00060_e.htm", "60")</f>
        <v>60</v>
      </c>
      <c r="J5136" t="s">
        <v>161</v>
      </c>
      <c r="K5136" t="s">
        <v>162</v>
      </c>
      <c r="L5136">
        <v>59</v>
      </c>
      <c r="M5136" t="s">
        <v>163</v>
      </c>
      <c r="N5136">
        <v>1179</v>
      </c>
      <c r="O5136" t="s">
        <v>414</v>
      </c>
      <c r="P5136" t="s">
        <v>36</v>
      </c>
      <c r="Q5136" t="s">
        <v>136</v>
      </c>
      <c r="R5136" t="s">
        <v>67</v>
      </c>
      <c r="S5136" t="s">
        <v>37</v>
      </c>
      <c r="T5136" t="s">
        <v>40</v>
      </c>
      <c r="U5136" t="s">
        <v>3199</v>
      </c>
      <c r="V5136" t="s">
        <v>47</v>
      </c>
      <c r="W5136" t="s">
        <v>40</v>
      </c>
      <c r="X5136" t="s">
        <v>39</v>
      </c>
      <c r="Y5136" t="s">
        <v>37</v>
      </c>
      <c r="Z5136" t="s">
        <v>134</v>
      </c>
      <c r="AA5136" t="s">
        <v>135</v>
      </c>
      <c r="AB5136" t="s">
        <v>306</v>
      </c>
      <c r="AC5136" t="s">
        <v>21075</v>
      </c>
      <c r="AD5136" t="s">
        <v>1477</v>
      </c>
    </row>
    <row r="5137" spans="1:30" x14ac:dyDescent="0.3">
      <c r="A5137" t="s">
        <v>21076</v>
      </c>
      <c r="B5137" t="s">
        <v>21077</v>
      </c>
      <c r="C5137" s="1" t="str">
        <f t="shared" si="851"/>
        <v>21:0512</v>
      </c>
      <c r="D5137" s="1" t="str">
        <f>HYPERLINK("http://geochem.nrcan.gc.ca/cdogs/content/svy/svy210085_e.htm", "21:0085")</f>
        <v>21:0085</v>
      </c>
      <c r="E5137" t="s">
        <v>21078</v>
      </c>
      <c r="F5137" t="s">
        <v>21079</v>
      </c>
      <c r="H5137">
        <v>56.4515648</v>
      </c>
      <c r="I5137">
        <v>-100.9866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60</v>
      </c>
      <c r="M5137" t="s">
        <v>34</v>
      </c>
      <c r="N5137">
        <v>1180</v>
      </c>
      <c r="O5137" t="s">
        <v>2493</v>
      </c>
      <c r="P5137" t="s">
        <v>256</v>
      </c>
      <c r="Q5137" t="s">
        <v>131</v>
      </c>
      <c r="R5137" t="s">
        <v>192</v>
      </c>
      <c r="S5137" t="s">
        <v>193</v>
      </c>
      <c r="T5137" t="s">
        <v>40</v>
      </c>
      <c r="U5137" t="s">
        <v>832</v>
      </c>
      <c r="V5137" t="s">
        <v>339</v>
      </c>
      <c r="W5137" t="s">
        <v>40</v>
      </c>
      <c r="X5137" t="s">
        <v>179</v>
      </c>
      <c r="Y5137" t="s">
        <v>39</v>
      </c>
      <c r="Z5137" t="s">
        <v>135</v>
      </c>
      <c r="AA5137" t="s">
        <v>58</v>
      </c>
      <c r="AB5137" t="s">
        <v>285</v>
      </c>
      <c r="AC5137" t="s">
        <v>278</v>
      </c>
      <c r="AD5137" t="s">
        <v>1236</v>
      </c>
    </row>
    <row r="5138" spans="1:30" x14ac:dyDescent="0.3">
      <c r="A5138" t="s">
        <v>21080</v>
      </c>
      <c r="B5138" t="s">
        <v>21081</v>
      </c>
      <c r="C5138" s="1" t="str">
        <f t="shared" si="851"/>
        <v>21:0512</v>
      </c>
      <c r="D5138" s="1" t="str">
        <f>HYPERLINK("http://geochem.nrcan.gc.ca/cdogs/content/svy/svy210085_e.htm", "21:0085")</f>
        <v>21:0085</v>
      </c>
      <c r="E5138" t="s">
        <v>21082</v>
      </c>
      <c r="F5138" t="s">
        <v>21083</v>
      </c>
      <c r="H5138">
        <v>56.378467800000003</v>
      </c>
      <c r="I5138">
        <v>-100.98281110000001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60</v>
      </c>
      <c r="M5138" t="s">
        <v>76</v>
      </c>
      <c r="N5138">
        <v>1181</v>
      </c>
      <c r="O5138" t="s">
        <v>1482</v>
      </c>
      <c r="P5138" t="s">
        <v>103</v>
      </c>
      <c r="Q5138" t="s">
        <v>131</v>
      </c>
      <c r="R5138" t="s">
        <v>265</v>
      </c>
      <c r="S5138" t="s">
        <v>54</v>
      </c>
      <c r="T5138" t="s">
        <v>40</v>
      </c>
      <c r="U5138" t="s">
        <v>1174</v>
      </c>
      <c r="V5138" t="s">
        <v>2278</v>
      </c>
      <c r="W5138" t="s">
        <v>649</v>
      </c>
      <c r="X5138" t="s">
        <v>39</v>
      </c>
      <c r="Y5138" t="s">
        <v>37</v>
      </c>
      <c r="Z5138" t="s">
        <v>58</v>
      </c>
      <c r="AA5138" t="s">
        <v>135</v>
      </c>
      <c r="AB5138" t="s">
        <v>256</v>
      </c>
      <c r="AC5138" t="s">
        <v>14796</v>
      </c>
      <c r="AD5138" t="s">
        <v>158</v>
      </c>
    </row>
    <row r="5139" spans="1:30" x14ac:dyDescent="0.3">
      <c r="A5139" t="s">
        <v>21084</v>
      </c>
      <c r="B5139" t="s">
        <v>21085</v>
      </c>
      <c r="C5139" s="1" t="str">
        <f t="shared" si="851"/>
        <v>21:0512</v>
      </c>
      <c r="D5139" s="1" t="str">
        <f>HYPERLINK("http://geochem.nrcan.gc.ca/cdogs/content/svy/svy210085_e.htm", "21:0085")</f>
        <v>21:0085</v>
      </c>
      <c r="E5139" t="s">
        <v>21086</v>
      </c>
      <c r="F5139" t="s">
        <v>21087</v>
      </c>
      <c r="H5139">
        <v>56.407356900000003</v>
      </c>
      <c r="I5139">
        <v>-100.9733559</v>
      </c>
      <c r="J5139" s="1" t="str">
        <f>HYPERLINK("http://geochem.nrcan.gc.ca/cdogs/content/kwd/kwd020027_e.htm", "NGR lake sediment grab sample")</f>
        <v>NGR lake sediment grab sample</v>
      </c>
      <c r="K5139" s="1" t="str">
        <f>HYPERLINK("http://geochem.nrcan.gc.ca/cdogs/content/kwd/kwd080006_e.htm", "&lt;177 micron (NGR)")</f>
        <v>&lt;177 micron (NGR)</v>
      </c>
      <c r="L5139">
        <v>60</v>
      </c>
      <c r="M5139" t="s">
        <v>91</v>
      </c>
      <c r="N5139">
        <v>1182</v>
      </c>
      <c r="O5139" t="s">
        <v>3002</v>
      </c>
      <c r="P5139" t="s">
        <v>256</v>
      </c>
      <c r="Q5139" t="s">
        <v>79</v>
      </c>
      <c r="R5139" t="s">
        <v>35</v>
      </c>
      <c r="S5139" t="s">
        <v>202</v>
      </c>
      <c r="T5139" t="s">
        <v>40</v>
      </c>
      <c r="U5139" t="s">
        <v>21088</v>
      </c>
      <c r="V5139" t="s">
        <v>121</v>
      </c>
      <c r="W5139" t="s">
        <v>40</v>
      </c>
      <c r="X5139" t="s">
        <v>740</v>
      </c>
      <c r="Y5139" t="s">
        <v>95</v>
      </c>
      <c r="Z5139" t="s">
        <v>214</v>
      </c>
      <c r="AA5139" t="s">
        <v>258</v>
      </c>
      <c r="AB5139" t="s">
        <v>54</v>
      </c>
      <c r="AC5139" t="s">
        <v>136</v>
      </c>
      <c r="AD5139" t="s">
        <v>2423</v>
      </c>
    </row>
    <row r="5140" spans="1:30" x14ac:dyDescent="0.3">
      <c r="A5140" t="s">
        <v>21089</v>
      </c>
      <c r="B5140" t="s">
        <v>21090</v>
      </c>
      <c r="C5140" s="1" t="str">
        <f t="shared" si="851"/>
        <v>21:0512</v>
      </c>
      <c r="D5140" s="1" t="str">
        <f>HYPERLINK("http://geochem.nrcan.gc.ca/cdogs/content/svy/svy210085_e.htm", "21:0085")</f>
        <v>21:0085</v>
      </c>
      <c r="E5140" t="s">
        <v>21078</v>
      </c>
      <c r="F5140" t="s">
        <v>21091</v>
      </c>
      <c r="H5140">
        <v>56.4515648</v>
      </c>
      <c r="I5140">
        <v>-100.9866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60</v>
      </c>
      <c r="M5140" t="s">
        <v>52</v>
      </c>
      <c r="N5140">
        <v>1183</v>
      </c>
      <c r="O5140" t="s">
        <v>823</v>
      </c>
      <c r="P5140" t="s">
        <v>169</v>
      </c>
      <c r="Q5140" t="s">
        <v>131</v>
      </c>
      <c r="R5140" t="s">
        <v>104</v>
      </c>
      <c r="S5140" t="s">
        <v>202</v>
      </c>
      <c r="T5140" t="s">
        <v>40</v>
      </c>
      <c r="U5140" t="s">
        <v>16738</v>
      </c>
      <c r="V5140" t="s">
        <v>213</v>
      </c>
      <c r="W5140" t="s">
        <v>40</v>
      </c>
      <c r="X5140" t="s">
        <v>39</v>
      </c>
      <c r="Y5140" t="s">
        <v>95</v>
      </c>
      <c r="Z5140" t="s">
        <v>263</v>
      </c>
      <c r="AA5140" t="s">
        <v>58</v>
      </c>
      <c r="AB5140" t="s">
        <v>168</v>
      </c>
      <c r="AC5140" t="s">
        <v>901</v>
      </c>
      <c r="AD5140" t="s">
        <v>480</v>
      </c>
    </row>
    <row r="5141" spans="1:30" x14ac:dyDescent="0.3">
      <c r="A5141" t="s">
        <v>21092</v>
      </c>
      <c r="B5141" t="s">
        <v>21093</v>
      </c>
      <c r="C5141" s="1" t="str">
        <f t="shared" si="851"/>
        <v>21:0512</v>
      </c>
      <c r="D5141" s="1" t="str">
        <f>HYPERLINK("http://geochem.nrcan.gc.ca/cdogs/content/svy/svy210085_e.htm", "21:0085")</f>
        <v>21:0085</v>
      </c>
      <c r="E5141" t="s">
        <v>21078</v>
      </c>
      <c r="F5141" t="s">
        <v>21094</v>
      </c>
      <c r="H5141">
        <v>56.4515648</v>
      </c>
      <c r="I5141">
        <v>-100.9866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60</v>
      </c>
      <c r="M5141" t="s">
        <v>65</v>
      </c>
      <c r="N5141">
        <v>1184</v>
      </c>
      <c r="O5141" t="s">
        <v>665</v>
      </c>
      <c r="P5141" t="s">
        <v>165</v>
      </c>
      <c r="Q5141" t="s">
        <v>131</v>
      </c>
      <c r="R5141" t="s">
        <v>134</v>
      </c>
      <c r="S5141" t="s">
        <v>119</v>
      </c>
      <c r="T5141" t="s">
        <v>40</v>
      </c>
      <c r="U5141" t="s">
        <v>21095</v>
      </c>
      <c r="V5141" t="s">
        <v>598</v>
      </c>
      <c r="W5141" t="s">
        <v>40</v>
      </c>
      <c r="X5141" t="s">
        <v>70</v>
      </c>
      <c r="Y5141" t="s">
        <v>95</v>
      </c>
      <c r="Z5141" t="s">
        <v>135</v>
      </c>
      <c r="AA5141" t="s">
        <v>58</v>
      </c>
      <c r="AB5141" t="s">
        <v>330</v>
      </c>
      <c r="AC5141" t="s">
        <v>301</v>
      </c>
      <c r="AD5141" t="s">
        <v>137</v>
      </c>
    </row>
    <row r="5142" spans="1:30" hidden="1" x14ac:dyDescent="0.3">
      <c r="A5142" t="s">
        <v>21096</v>
      </c>
      <c r="B5142" t="s">
        <v>21097</v>
      </c>
      <c r="C5142" s="1" t="str">
        <f t="shared" si="851"/>
        <v>21:0512</v>
      </c>
      <c r="D5142" s="1" t="str">
        <f>HYPERLINK("http://geochem.nrcan.gc.ca/cdogs/content/svy/svy_e.htm", "")</f>
        <v/>
      </c>
      <c r="G5142" s="1" t="str">
        <f>HYPERLINK("http://geochem.nrcan.gc.ca/cdogs/content/cr_/cr_00056_e.htm", "56")</f>
        <v>56</v>
      </c>
      <c r="J5142" t="s">
        <v>161</v>
      </c>
      <c r="K5142" t="s">
        <v>162</v>
      </c>
      <c r="L5142">
        <v>60</v>
      </c>
      <c r="M5142" t="s">
        <v>163</v>
      </c>
      <c r="N5142">
        <v>1185</v>
      </c>
      <c r="O5142" t="s">
        <v>392</v>
      </c>
      <c r="P5142" t="s">
        <v>789</v>
      </c>
      <c r="Q5142" t="s">
        <v>165</v>
      </c>
      <c r="R5142" t="s">
        <v>128</v>
      </c>
      <c r="S5142" t="s">
        <v>193</v>
      </c>
      <c r="T5142" t="s">
        <v>649</v>
      </c>
      <c r="U5142" t="s">
        <v>2423</v>
      </c>
      <c r="V5142" t="s">
        <v>728</v>
      </c>
      <c r="W5142" t="s">
        <v>239</v>
      </c>
      <c r="X5142" t="s">
        <v>67</v>
      </c>
      <c r="Y5142" t="s">
        <v>136</v>
      </c>
      <c r="Z5142" t="s">
        <v>423</v>
      </c>
      <c r="AA5142" t="s">
        <v>196</v>
      </c>
      <c r="AB5142" t="s">
        <v>968</v>
      </c>
      <c r="AC5142" t="s">
        <v>8117</v>
      </c>
      <c r="AD5142" t="s">
        <v>1452</v>
      </c>
    </row>
    <row r="5143" spans="1:30" x14ac:dyDescent="0.3">
      <c r="A5143" t="s">
        <v>21098</v>
      </c>
      <c r="B5143" t="s">
        <v>21099</v>
      </c>
      <c r="C5143" s="1" t="str">
        <f t="shared" si="851"/>
        <v>21:0512</v>
      </c>
      <c r="D5143" s="1" t="str">
        <f t="shared" ref="D5143:D5173" si="855">HYPERLINK("http://geochem.nrcan.gc.ca/cdogs/content/svy/svy210085_e.htm", "21:0085")</f>
        <v>21:0085</v>
      </c>
      <c r="E5143" t="s">
        <v>21100</v>
      </c>
      <c r="F5143" t="s">
        <v>21101</v>
      </c>
      <c r="H5143">
        <v>56.488777900000002</v>
      </c>
      <c r="I5143">
        <v>-100.9689717</v>
      </c>
      <c r="J5143" s="1" t="str">
        <f t="shared" ref="J5143:J5173" si="856">HYPERLINK("http://geochem.nrcan.gc.ca/cdogs/content/kwd/kwd020027_e.htm", "NGR lake sediment grab sample")</f>
        <v>NGR lake sediment grab sample</v>
      </c>
      <c r="K5143" s="1" t="str">
        <f t="shared" ref="K5143:K5173" si="857">HYPERLINK("http://geochem.nrcan.gc.ca/cdogs/content/kwd/kwd080006_e.htm", "&lt;177 micron (NGR)")</f>
        <v>&lt;177 micron (NGR)</v>
      </c>
      <c r="L5143">
        <v>60</v>
      </c>
      <c r="M5143" t="s">
        <v>102</v>
      </c>
      <c r="N5143">
        <v>1186</v>
      </c>
      <c r="O5143" t="s">
        <v>2781</v>
      </c>
      <c r="P5143" t="s">
        <v>232</v>
      </c>
      <c r="Q5143" t="s">
        <v>153</v>
      </c>
      <c r="R5143" t="s">
        <v>164</v>
      </c>
      <c r="S5143" t="s">
        <v>202</v>
      </c>
      <c r="T5143" t="s">
        <v>40</v>
      </c>
      <c r="U5143" t="s">
        <v>832</v>
      </c>
      <c r="V5143" t="s">
        <v>293</v>
      </c>
      <c r="W5143" t="s">
        <v>194</v>
      </c>
      <c r="X5143" t="s">
        <v>39</v>
      </c>
      <c r="Y5143" t="s">
        <v>55</v>
      </c>
      <c r="Z5143" t="s">
        <v>135</v>
      </c>
      <c r="AA5143" t="s">
        <v>45</v>
      </c>
      <c r="AB5143" t="s">
        <v>766</v>
      </c>
      <c r="AC5143" t="s">
        <v>583</v>
      </c>
      <c r="AD5143" t="s">
        <v>438</v>
      </c>
    </row>
    <row r="5144" spans="1:30" x14ac:dyDescent="0.3">
      <c r="A5144" t="s">
        <v>21102</v>
      </c>
      <c r="B5144" t="s">
        <v>21103</v>
      </c>
      <c r="C5144" s="1" t="str">
        <f t="shared" si="851"/>
        <v>21:0512</v>
      </c>
      <c r="D5144" s="1" t="str">
        <f t="shared" si="855"/>
        <v>21:0085</v>
      </c>
      <c r="E5144" t="s">
        <v>21104</v>
      </c>
      <c r="F5144" t="s">
        <v>21105</v>
      </c>
      <c r="H5144">
        <v>56.511459799999997</v>
      </c>
      <c r="I5144">
        <v>-100.9287686</v>
      </c>
      <c r="J5144" s="1" t="str">
        <f t="shared" si="856"/>
        <v>NGR lake sediment grab sample</v>
      </c>
      <c r="K5144" s="1" t="str">
        <f t="shared" si="857"/>
        <v>&lt;177 micron (NGR)</v>
      </c>
      <c r="L5144">
        <v>60</v>
      </c>
      <c r="M5144" t="s">
        <v>113</v>
      </c>
      <c r="N5144">
        <v>1187</v>
      </c>
      <c r="O5144" t="s">
        <v>69</v>
      </c>
      <c r="P5144" t="s">
        <v>35</v>
      </c>
      <c r="Q5144" t="s">
        <v>136</v>
      </c>
      <c r="R5144" t="s">
        <v>169</v>
      </c>
      <c r="S5144" t="s">
        <v>131</v>
      </c>
      <c r="T5144" t="s">
        <v>40</v>
      </c>
      <c r="U5144" t="s">
        <v>2391</v>
      </c>
      <c r="V5144" t="s">
        <v>714</v>
      </c>
      <c r="W5144" t="s">
        <v>40</v>
      </c>
      <c r="X5144" t="s">
        <v>70</v>
      </c>
      <c r="Y5144" t="s">
        <v>39</v>
      </c>
      <c r="Z5144" t="s">
        <v>134</v>
      </c>
      <c r="AA5144" t="s">
        <v>58</v>
      </c>
      <c r="AB5144" t="s">
        <v>1872</v>
      </c>
      <c r="AC5144" t="s">
        <v>176</v>
      </c>
      <c r="AD5144" t="s">
        <v>324</v>
      </c>
    </row>
    <row r="5145" spans="1:30" x14ac:dyDescent="0.3">
      <c r="A5145" t="s">
        <v>21106</v>
      </c>
      <c r="B5145" t="s">
        <v>21107</v>
      </c>
      <c r="C5145" s="1" t="str">
        <f t="shared" si="851"/>
        <v>21:0512</v>
      </c>
      <c r="D5145" s="1" t="str">
        <f t="shared" si="855"/>
        <v>21:0085</v>
      </c>
      <c r="E5145" t="s">
        <v>21108</v>
      </c>
      <c r="F5145" t="s">
        <v>21109</v>
      </c>
      <c r="H5145">
        <v>56.531754200000002</v>
      </c>
      <c r="I5145">
        <v>-100.9418814</v>
      </c>
      <c r="J5145" s="1" t="str">
        <f t="shared" si="856"/>
        <v>NGR lake sediment grab sample</v>
      </c>
      <c r="K5145" s="1" t="str">
        <f t="shared" si="857"/>
        <v>&lt;177 micron (NGR)</v>
      </c>
      <c r="L5145">
        <v>60</v>
      </c>
      <c r="M5145" t="s">
        <v>127</v>
      </c>
      <c r="N5145">
        <v>1188</v>
      </c>
      <c r="O5145" t="s">
        <v>211</v>
      </c>
      <c r="P5145" t="s">
        <v>54</v>
      </c>
      <c r="Q5145" t="s">
        <v>136</v>
      </c>
      <c r="R5145" t="s">
        <v>256</v>
      </c>
      <c r="S5145" t="s">
        <v>38</v>
      </c>
      <c r="T5145" t="s">
        <v>40</v>
      </c>
      <c r="U5145" t="s">
        <v>713</v>
      </c>
      <c r="V5145" t="s">
        <v>322</v>
      </c>
      <c r="W5145" t="s">
        <v>40</v>
      </c>
      <c r="X5145" t="s">
        <v>70</v>
      </c>
      <c r="Y5145" t="s">
        <v>39</v>
      </c>
      <c r="Z5145" t="s">
        <v>134</v>
      </c>
      <c r="AA5145" t="s">
        <v>135</v>
      </c>
      <c r="AB5145" t="s">
        <v>5627</v>
      </c>
      <c r="AC5145" t="s">
        <v>1572</v>
      </c>
      <c r="AD5145" t="s">
        <v>478</v>
      </c>
    </row>
    <row r="5146" spans="1:30" x14ac:dyDescent="0.3">
      <c r="A5146" t="s">
        <v>21110</v>
      </c>
      <c r="B5146" t="s">
        <v>21111</v>
      </c>
      <c r="C5146" s="1" t="str">
        <f t="shared" si="851"/>
        <v>21:0512</v>
      </c>
      <c r="D5146" s="1" t="str">
        <f t="shared" si="855"/>
        <v>21:0085</v>
      </c>
      <c r="E5146" t="s">
        <v>21112</v>
      </c>
      <c r="F5146" t="s">
        <v>21113</v>
      </c>
      <c r="H5146">
        <v>56.5396657</v>
      </c>
      <c r="I5146">
        <v>-100.9742621</v>
      </c>
      <c r="J5146" s="1" t="str">
        <f t="shared" si="856"/>
        <v>NGR lake sediment grab sample</v>
      </c>
      <c r="K5146" s="1" t="str">
        <f t="shared" si="857"/>
        <v>&lt;177 micron (NGR)</v>
      </c>
      <c r="L5146">
        <v>60</v>
      </c>
      <c r="M5146" t="s">
        <v>142</v>
      </c>
      <c r="N5146">
        <v>1189</v>
      </c>
      <c r="O5146" t="s">
        <v>733</v>
      </c>
      <c r="P5146" t="s">
        <v>165</v>
      </c>
      <c r="Q5146" t="s">
        <v>68</v>
      </c>
      <c r="R5146" t="s">
        <v>256</v>
      </c>
      <c r="S5146" t="s">
        <v>131</v>
      </c>
      <c r="T5146" t="s">
        <v>40</v>
      </c>
      <c r="U5146" t="s">
        <v>305</v>
      </c>
      <c r="V5146" t="s">
        <v>714</v>
      </c>
      <c r="W5146" t="s">
        <v>194</v>
      </c>
      <c r="X5146" t="s">
        <v>70</v>
      </c>
      <c r="Y5146" t="s">
        <v>95</v>
      </c>
      <c r="Z5146" t="s">
        <v>204</v>
      </c>
      <c r="AA5146" t="s">
        <v>214</v>
      </c>
      <c r="AB5146" t="s">
        <v>169</v>
      </c>
      <c r="AC5146" t="s">
        <v>1389</v>
      </c>
      <c r="AD5146" t="s">
        <v>80</v>
      </c>
    </row>
    <row r="5147" spans="1:30" x14ac:dyDescent="0.3">
      <c r="A5147" t="s">
        <v>21114</v>
      </c>
      <c r="B5147" t="s">
        <v>21115</v>
      </c>
      <c r="C5147" s="1" t="str">
        <f t="shared" si="851"/>
        <v>21:0512</v>
      </c>
      <c r="D5147" s="1" t="str">
        <f t="shared" si="855"/>
        <v>21:0085</v>
      </c>
      <c r="E5147" t="s">
        <v>21116</v>
      </c>
      <c r="F5147" t="s">
        <v>21117</v>
      </c>
      <c r="H5147">
        <v>56.5391792</v>
      </c>
      <c r="I5147">
        <v>-101.0119541</v>
      </c>
      <c r="J5147" s="1" t="str">
        <f t="shared" si="856"/>
        <v>NGR lake sediment grab sample</v>
      </c>
      <c r="K5147" s="1" t="str">
        <f t="shared" si="857"/>
        <v>&lt;177 micron (NGR)</v>
      </c>
      <c r="L5147">
        <v>60</v>
      </c>
      <c r="M5147" t="s">
        <v>150</v>
      </c>
      <c r="N5147">
        <v>1190</v>
      </c>
      <c r="O5147" t="s">
        <v>1019</v>
      </c>
      <c r="P5147" t="s">
        <v>256</v>
      </c>
      <c r="Q5147" t="s">
        <v>39</v>
      </c>
      <c r="R5147" t="s">
        <v>185</v>
      </c>
      <c r="S5147" t="s">
        <v>38</v>
      </c>
      <c r="T5147" t="s">
        <v>40</v>
      </c>
      <c r="U5147" t="s">
        <v>3815</v>
      </c>
      <c r="V5147" t="s">
        <v>974</v>
      </c>
      <c r="W5147" t="s">
        <v>40</v>
      </c>
      <c r="X5147" t="s">
        <v>179</v>
      </c>
      <c r="Y5147" t="s">
        <v>39</v>
      </c>
      <c r="Z5147" t="s">
        <v>134</v>
      </c>
      <c r="AA5147" t="s">
        <v>135</v>
      </c>
      <c r="AB5147" t="s">
        <v>1338</v>
      </c>
      <c r="AC5147" t="s">
        <v>2278</v>
      </c>
      <c r="AD5147" t="s">
        <v>196</v>
      </c>
    </row>
    <row r="5148" spans="1:30" x14ac:dyDescent="0.3">
      <c r="A5148" t="s">
        <v>21118</v>
      </c>
      <c r="B5148" t="s">
        <v>21119</v>
      </c>
      <c r="C5148" s="1" t="str">
        <f t="shared" si="851"/>
        <v>21:0512</v>
      </c>
      <c r="D5148" s="1" t="str">
        <f t="shared" si="855"/>
        <v>21:0085</v>
      </c>
      <c r="E5148" t="s">
        <v>21120</v>
      </c>
      <c r="F5148" t="s">
        <v>21121</v>
      </c>
      <c r="H5148">
        <v>56.439869100000003</v>
      </c>
      <c r="I5148">
        <v>-101.6290726</v>
      </c>
      <c r="J5148" s="1" t="str">
        <f t="shared" si="856"/>
        <v>NGR lake sediment grab sample</v>
      </c>
      <c r="K5148" s="1" t="str">
        <f t="shared" si="857"/>
        <v>&lt;177 micron (NGR)</v>
      </c>
      <c r="L5148">
        <v>60</v>
      </c>
      <c r="M5148" t="s">
        <v>175</v>
      </c>
      <c r="N5148">
        <v>1191</v>
      </c>
      <c r="O5148" t="s">
        <v>1151</v>
      </c>
      <c r="P5148" t="s">
        <v>53</v>
      </c>
      <c r="Q5148" t="s">
        <v>95</v>
      </c>
      <c r="R5148" t="s">
        <v>477</v>
      </c>
      <c r="S5148" t="s">
        <v>164</v>
      </c>
      <c r="T5148" t="s">
        <v>40</v>
      </c>
      <c r="U5148" t="s">
        <v>21122</v>
      </c>
      <c r="V5148" t="s">
        <v>1153</v>
      </c>
      <c r="W5148" t="s">
        <v>649</v>
      </c>
      <c r="X5148" t="s">
        <v>136</v>
      </c>
      <c r="Y5148" t="s">
        <v>68</v>
      </c>
      <c r="Z5148" t="s">
        <v>337</v>
      </c>
      <c r="AA5148" t="s">
        <v>58</v>
      </c>
      <c r="AB5148" t="s">
        <v>539</v>
      </c>
      <c r="AC5148" t="s">
        <v>598</v>
      </c>
      <c r="AD5148" t="s">
        <v>241</v>
      </c>
    </row>
    <row r="5149" spans="1:30" x14ac:dyDescent="0.3">
      <c r="A5149" t="s">
        <v>21123</v>
      </c>
      <c r="B5149" t="s">
        <v>21124</v>
      </c>
      <c r="C5149" s="1" t="str">
        <f t="shared" si="851"/>
        <v>21:0512</v>
      </c>
      <c r="D5149" s="1" t="str">
        <f t="shared" si="855"/>
        <v>21:0085</v>
      </c>
      <c r="E5149" t="s">
        <v>21125</v>
      </c>
      <c r="F5149" t="s">
        <v>21126</v>
      </c>
      <c r="H5149">
        <v>56.426361100000001</v>
      </c>
      <c r="I5149">
        <v>-101.6247829</v>
      </c>
      <c r="J5149" s="1" t="str">
        <f t="shared" si="856"/>
        <v>NGR lake sediment grab sample</v>
      </c>
      <c r="K5149" s="1" t="str">
        <f t="shared" si="857"/>
        <v>&lt;177 micron (NGR)</v>
      </c>
      <c r="L5149">
        <v>60</v>
      </c>
      <c r="M5149" t="s">
        <v>184</v>
      </c>
      <c r="N5149">
        <v>1192</v>
      </c>
      <c r="O5149" t="s">
        <v>143</v>
      </c>
      <c r="P5149" t="s">
        <v>145</v>
      </c>
      <c r="Q5149" t="s">
        <v>37</v>
      </c>
      <c r="R5149" t="s">
        <v>67</v>
      </c>
      <c r="S5149" t="s">
        <v>37</v>
      </c>
      <c r="T5149" t="s">
        <v>40</v>
      </c>
      <c r="U5149" t="s">
        <v>241</v>
      </c>
      <c r="V5149" t="s">
        <v>313</v>
      </c>
      <c r="W5149" t="s">
        <v>117</v>
      </c>
      <c r="X5149" t="s">
        <v>70</v>
      </c>
      <c r="Y5149" t="s">
        <v>95</v>
      </c>
      <c r="Z5149" t="s">
        <v>164</v>
      </c>
      <c r="AA5149" t="s">
        <v>58</v>
      </c>
      <c r="AB5149" t="s">
        <v>766</v>
      </c>
      <c r="AC5149" t="s">
        <v>1069</v>
      </c>
      <c r="AD5149" t="s">
        <v>107</v>
      </c>
    </row>
    <row r="5150" spans="1:30" x14ac:dyDescent="0.3">
      <c r="A5150" t="s">
        <v>21127</v>
      </c>
      <c r="B5150" t="s">
        <v>21128</v>
      </c>
      <c r="C5150" s="1" t="str">
        <f t="shared" si="851"/>
        <v>21:0512</v>
      </c>
      <c r="D5150" s="1" t="str">
        <f t="shared" si="855"/>
        <v>21:0085</v>
      </c>
      <c r="E5150" t="s">
        <v>21129</v>
      </c>
      <c r="F5150" t="s">
        <v>21130</v>
      </c>
      <c r="H5150">
        <v>56.421635600000002</v>
      </c>
      <c r="I5150">
        <v>-101.68347180000001</v>
      </c>
      <c r="J5150" s="1" t="str">
        <f t="shared" si="856"/>
        <v>NGR lake sediment grab sample</v>
      </c>
      <c r="K5150" s="1" t="str">
        <f t="shared" si="857"/>
        <v>&lt;177 micron (NGR)</v>
      </c>
      <c r="L5150">
        <v>60</v>
      </c>
      <c r="M5150" t="s">
        <v>191</v>
      </c>
      <c r="N5150">
        <v>1193</v>
      </c>
      <c r="O5150" t="s">
        <v>321</v>
      </c>
      <c r="P5150" t="s">
        <v>255</v>
      </c>
      <c r="Q5150" t="s">
        <v>37</v>
      </c>
      <c r="R5150" t="s">
        <v>337</v>
      </c>
      <c r="S5150" t="s">
        <v>176</v>
      </c>
      <c r="T5150" t="s">
        <v>40</v>
      </c>
      <c r="U5150" t="s">
        <v>21131</v>
      </c>
      <c r="V5150" t="s">
        <v>248</v>
      </c>
      <c r="W5150" t="s">
        <v>649</v>
      </c>
      <c r="X5150" t="s">
        <v>55</v>
      </c>
      <c r="Y5150" t="s">
        <v>55</v>
      </c>
      <c r="Z5150" t="s">
        <v>263</v>
      </c>
      <c r="AA5150" t="s">
        <v>135</v>
      </c>
      <c r="AB5150" t="s">
        <v>67</v>
      </c>
      <c r="AC5150" t="s">
        <v>378</v>
      </c>
      <c r="AD5150" t="s">
        <v>478</v>
      </c>
    </row>
    <row r="5151" spans="1:30" x14ac:dyDescent="0.3">
      <c r="A5151" t="s">
        <v>21132</v>
      </c>
      <c r="B5151" t="s">
        <v>21133</v>
      </c>
      <c r="C5151" s="1" t="str">
        <f t="shared" si="851"/>
        <v>21:0512</v>
      </c>
      <c r="D5151" s="1" t="str">
        <f t="shared" si="855"/>
        <v>21:0085</v>
      </c>
      <c r="E5151" t="s">
        <v>21134</v>
      </c>
      <c r="F5151" t="s">
        <v>21135</v>
      </c>
      <c r="H5151">
        <v>56.429693299999997</v>
      </c>
      <c r="I5151">
        <v>-101.7154915</v>
      </c>
      <c r="J5151" s="1" t="str">
        <f t="shared" si="856"/>
        <v>NGR lake sediment grab sample</v>
      </c>
      <c r="K5151" s="1" t="str">
        <f t="shared" si="857"/>
        <v>&lt;177 micron (NGR)</v>
      </c>
      <c r="L5151">
        <v>60</v>
      </c>
      <c r="M5151" t="s">
        <v>201</v>
      </c>
      <c r="N5151">
        <v>1194</v>
      </c>
      <c r="O5151" t="s">
        <v>391</v>
      </c>
      <c r="P5151" t="s">
        <v>169</v>
      </c>
      <c r="Q5151" t="s">
        <v>37</v>
      </c>
      <c r="R5151" t="s">
        <v>164</v>
      </c>
      <c r="S5151" t="s">
        <v>131</v>
      </c>
      <c r="T5151" t="s">
        <v>40</v>
      </c>
      <c r="U5151" t="s">
        <v>1609</v>
      </c>
      <c r="V5151" t="s">
        <v>60</v>
      </c>
      <c r="W5151" t="s">
        <v>194</v>
      </c>
      <c r="X5151" t="s">
        <v>70</v>
      </c>
      <c r="Y5151" t="s">
        <v>39</v>
      </c>
      <c r="Z5151" t="s">
        <v>35</v>
      </c>
      <c r="AA5151" t="s">
        <v>135</v>
      </c>
      <c r="AB5151" t="s">
        <v>259</v>
      </c>
      <c r="AC5151" t="s">
        <v>631</v>
      </c>
      <c r="AD5151" t="s">
        <v>216</v>
      </c>
    </row>
    <row r="5152" spans="1:30" x14ac:dyDescent="0.3">
      <c r="A5152" t="s">
        <v>21136</v>
      </c>
      <c r="B5152" t="s">
        <v>21137</v>
      </c>
      <c r="C5152" s="1" t="str">
        <f t="shared" si="851"/>
        <v>21:0512</v>
      </c>
      <c r="D5152" s="1" t="str">
        <f t="shared" si="855"/>
        <v>21:0085</v>
      </c>
      <c r="E5152" t="s">
        <v>21138</v>
      </c>
      <c r="F5152" t="s">
        <v>21139</v>
      </c>
      <c r="H5152">
        <v>56.417073500000001</v>
      </c>
      <c r="I5152">
        <v>-101.7800053</v>
      </c>
      <c r="J5152" s="1" t="str">
        <f t="shared" si="856"/>
        <v>NGR lake sediment grab sample</v>
      </c>
      <c r="K5152" s="1" t="str">
        <f t="shared" si="857"/>
        <v>&lt;177 micron (NGR)</v>
      </c>
      <c r="L5152">
        <v>60</v>
      </c>
      <c r="M5152" t="s">
        <v>210</v>
      </c>
      <c r="N5152">
        <v>1195</v>
      </c>
      <c r="O5152" t="s">
        <v>492</v>
      </c>
      <c r="P5152" t="s">
        <v>103</v>
      </c>
      <c r="Q5152" t="s">
        <v>131</v>
      </c>
      <c r="R5152" t="s">
        <v>78</v>
      </c>
      <c r="S5152" t="s">
        <v>153</v>
      </c>
      <c r="T5152" t="s">
        <v>40</v>
      </c>
      <c r="U5152" t="s">
        <v>21140</v>
      </c>
      <c r="V5152" t="s">
        <v>97</v>
      </c>
      <c r="W5152" t="s">
        <v>649</v>
      </c>
      <c r="X5152" t="s">
        <v>55</v>
      </c>
      <c r="Y5152" t="s">
        <v>39</v>
      </c>
      <c r="Z5152" t="s">
        <v>204</v>
      </c>
      <c r="AA5152" t="s">
        <v>134</v>
      </c>
      <c r="AB5152" t="s">
        <v>589</v>
      </c>
      <c r="AC5152" t="s">
        <v>771</v>
      </c>
      <c r="AD5152" t="s">
        <v>308</v>
      </c>
    </row>
    <row r="5153" spans="1:30" x14ac:dyDescent="0.3">
      <c r="A5153" t="s">
        <v>21141</v>
      </c>
      <c r="B5153" t="s">
        <v>21142</v>
      </c>
      <c r="C5153" s="1" t="str">
        <f t="shared" si="851"/>
        <v>21:0512</v>
      </c>
      <c r="D5153" s="1" t="str">
        <f t="shared" si="855"/>
        <v>21:0085</v>
      </c>
      <c r="E5153" t="s">
        <v>21143</v>
      </c>
      <c r="F5153" t="s">
        <v>21144</v>
      </c>
      <c r="H5153">
        <v>56.4118335</v>
      </c>
      <c r="I5153">
        <v>-101.8539792</v>
      </c>
      <c r="J5153" s="1" t="str">
        <f t="shared" si="856"/>
        <v>NGR lake sediment grab sample</v>
      </c>
      <c r="K5153" s="1" t="str">
        <f t="shared" si="857"/>
        <v>&lt;177 micron (NGR)</v>
      </c>
      <c r="L5153">
        <v>60</v>
      </c>
      <c r="M5153" t="s">
        <v>221</v>
      </c>
      <c r="N5153">
        <v>1196</v>
      </c>
      <c r="O5153" t="s">
        <v>1125</v>
      </c>
      <c r="P5153" t="s">
        <v>276</v>
      </c>
      <c r="Q5153" t="s">
        <v>153</v>
      </c>
      <c r="R5153" t="s">
        <v>265</v>
      </c>
      <c r="S5153" t="s">
        <v>131</v>
      </c>
      <c r="T5153" t="s">
        <v>40</v>
      </c>
      <c r="U5153" t="s">
        <v>2498</v>
      </c>
      <c r="V5153" t="s">
        <v>322</v>
      </c>
      <c r="W5153" t="s">
        <v>94</v>
      </c>
      <c r="X5153" t="s">
        <v>39</v>
      </c>
      <c r="Y5153" t="s">
        <v>55</v>
      </c>
      <c r="Z5153" t="s">
        <v>204</v>
      </c>
      <c r="AA5153" t="s">
        <v>134</v>
      </c>
      <c r="AB5153" t="s">
        <v>3711</v>
      </c>
      <c r="AC5153" t="s">
        <v>968</v>
      </c>
      <c r="AD5153" t="s">
        <v>137</v>
      </c>
    </row>
    <row r="5154" spans="1:30" x14ac:dyDescent="0.3">
      <c r="A5154" t="s">
        <v>21145</v>
      </c>
      <c r="B5154" t="s">
        <v>21146</v>
      </c>
      <c r="C5154" s="1" t="str">
        <f t="shared" si="851"/>
        <v>21:0512</v>
      </c>
      <c r="D5154" s="1" t="str">
        <f t="shared" si="855"/>
        <v>21:0085</v>
      </c>
      <c r="E5154" t="s">
        <v>21147</v>
      </c>
      <c r="F5154" t="s">
        <v>21148</v>
      </c>
      <c r="H5154">
        <v>56.375052599999997</v>
      </c>
      <c r="I5154">
        <v>-101.84729249999999</v>
      </c>
      <c r="J5154" s="1" t="str">
        <f t="shared" si="856"/>
        <v>NGR lake sediment grab sample</v>
      </c>
      <c r="K5154" s="1" t="str">
        <f t="shared" si="857"/>
        <v>&lt;177 micron (NGR)</v>
      </c>
      <c r="L5154">
        <v>60</v>
      </c>
      <c r="M5154" t="s">
        <v>230</v>
      </c>
      <c r="N5154">
        <v>1197</v>
      </c>
      <c r="O5154" t="s">
        <v>177</v>
      </c>
      <c r="P5154" t="s">
        <v>78</v>
      </c>
      <c r="Q5154" t="s">
        <v>68</v>
      </c>
      <c r="R5154" t="s">
        <v>78</v>
      </c>
      <c r="S5154" t="s">
        <v>131</v>
      </c>
      <c r="T5154" t="s">
        <v>40</v>
      </c>
      <c r="U5154" t="s">
        <v>12908</v>
      </c>
      <c r="V5154" t="s">
        <v>39</v>
      </c>
      <c r="W5154" t="s">
        <v>117</v>
      </c>
      <c r="X5154" t="s">
        <v>39</v>
      </c>
      <c r="Y5154" t="s">
        <v>39</v>
      </c>
      <c r="Z5154" t="s">
        <v>204</v>
      </c>
      <c r="AA5154" t="s">
        <v>134</v>
      </c>
      <c r="AB5154" t="s">
        <v>6994</v>
      </c>
      <c r="AC5154" t="s">
        <v>3439</v>
      </c>
      <c r="AD5154" t="s">
        <v>137</v>
      </c>
    </row>
    <row r="5155" spans="1:30" x14ac:dyDescent="0.3">
      <c r="A5155" t="s">
        <v>21149</v>
      </c>
      <c r="B5155" t="s">
        <v>21150</v>
      </c>
      <c r="C5155" s="1" t="str">
        <f t="shared" si="851"/>
        <v>21:0512</v>
      </c>
      <c r="D5155" s="1" t="str">
        <f t="shared" si="855"/>
        <v>21:0085</v>
      </c>
      <c r="E5155" t="s">
        <v>21151</v>
      </c>
      <c r="F5155" t="s">
        <v>21152</v>
      </c>
      <c r="H5155">
        <v>56.342446299999999</v>
      </c>
      <c r="I5155">
        <v>-101.8572281</v>
      </c>
      <c r="J5155" s="1" t="str">
        <f t="shared" si="856"/>
        <v>NGR lake sediment grab sample</v>
      </c>
      <c r="K5155" s="1" t="str">
        <f t="shared" si="857"/>
        <v>&lt;177 micron (NGR)</v>
      </c>
      <c r="L5155">
        <v>60</v>
      </c>
      <c r="M5155" t="s">
        <v>238</v>
      </c>
      <c r="N5155">
        <v>1198</v>
      </c>
      <c r="O5155" t="s">
        <v>71</v>
      </c>
      <c r="P5155" t="s">
        <v>165</v>
      </c>
      <c r="Q5155" t="s">
        <v>136</v>
      </c>
      <c r="R5155" t="s">
        <v>576</v>
      </c>
      <c r="S5155" t="s">
        <v>67</v>
      </c>
      <c r="T5155" t="s">
        <v>40</v>
      </c>
      <c r="U5155" t="s">
        <v>10321</v>
      </c>
      <c r="V5155" t="s">
        <v>2776</v>
      </c>
      <c r="W5155" t="s">
        <v>144</v>
      </c>
      <c r="X5155" t="s">
        <v>39</v>
      </c>
      <c r="Y5155" t="s">
        <v>55</v>
      </c>
      <c r="Z5155" t="s">
        <v>135</v>
      </c>
      <c r="AA5155" t="s">
        <v>214</v>
      </c>
      <c r="AB5155" t="s">
        <v>84</v>
      </c>
      <c r="AC5155" t="s">
        <v>968</v>
      </c>
      <c r="AD5155" t="s">
        <v>80</v>
      </c>
    </row>
    <row r="5156" spans="1:30" x14ac:dyDescent="0.3">
      <c r="A5156" t="s">
        <v>21153</v>
      </c>
      <c r="B5156" t="s">
        <v>21154</v>
      </c>
      <c r="C5156" s="1" t="str">
        <f t="shared" si="851"/>
        <v>21:0512</v>
      </c>
      <c r="D5156" s="1" t="str">
        <f t="shared" si="855"/>
        <v>21:0085</v>
      </c>
      <c r="E5156" t="s">
        <v>21155</v>
      </c>
      <c r="F5156" t="s">
        <v>21156</v>
      </c>
      <c r="H5156">
        <v>56.310924</v>
      </c>
      <c r="I5156">
        <v>-101.8387685</v>
      </c>
      <c r="J5156" s="1" t="str">
        <f t="shared" si="856"/>
        <v>NGR lake sediment grab sample</v>
      </c>
      <c r="K5156" s="1" t="str">
        <f t="shared" si="857"/>
        <v>&lt;177 micron (NGR)</v>
      </c>
      <c r="L5156">
        <v>60</v>
      </c>
      <c r="M5156" t="s">
        <v>246</v>
      </c>
      <c r="N5156">
        <v>1199</v>
      </c>
      <c r="O5156" t="s">
        <v>2194</v>
      </c>
      <c r="P5156" t="s">
        <v>66</v>
      </c>
      <c r="Q5156" t="s">
        <v>55</v>
      </c>
      <c r="R5156" t="s">
        <v>66</v>
      </c>
      <c r="S5156" t="s">
        <v>193</v>
      </c>
      <c r="T5156" t="s">
        <v>40</v>
      </c>
      <c r="U5156" t="s">
        <v>10428</v>
      </c>
      <c r="V5156" t="s">
        <v>2202</v>
      </c>
      <c r="W5156" t="s">
        <v>194</v>
      </c>
      <c r="X5156" t="s">
        <v>55</v>
      </c>
      <c r="Y5156" t="s">
        <v>37</v>
      </c>
      <c r="Z5156" t="s">
        <v>135</v>
      </c>
      <c r="AA5156" t="s">
        <v>44</v>
      </c>
      <c r="AB5156" t="s">
        <v>1779</v>
      </c>
      <c r="AC5156" t="s">
        <v>1069</v>
      </c>
      <c r="AD5156" t="s">
        <v>71</v>
      </c>
    </row>
    <row r="5157" spans="1:30" x14ac:dyDescent="0.3">
      <c r="A5157" t="s">
        <v>21157</v>
      </c>
      <c r="B5157" t="s">
        <v>21158</v>
      </c>
      <c r="C5157" s="1" t="str">
        <f t="shared" si="851"/>
        <v>21:0512</v>
      </c>
      <c r="D5157" s="1" t="str">
        <f t="shared" si="855"/>
        <v>21:0085</v>
      </c>
      <c r="E5157" t="s">
        <v>21159</v>
      </c>
      <c r="F5157" t="s">
        <v>21160</v>
      </c>
      <c r="H5157">
        <v>56.2789231</v>
      </c>
      <c r="I5157">
        <v>-101.8344596</v>
      </c>
      <c r="J5157" s="1" t="str">
        <f t="shared" si="856"/>
        <v>NGR lake sediment grab sample</v>
      </c>
      <c r="K5157" s="1" t="str">
        <f t="shared" si="857"/>
        <v>&lt;177 micron (NGR)</v>
      </c>
      <c r="L5157">
        <v>61</v>
      </c>
      <c r="M5157" t="s">
        <v>34</v>
      </c>
      <c r="N5157">
        <v>1200</v>
      </c>
      <c r="O5157" t="s">
        <v>733</v>
      </c>
      <c r="P5157" t="s">
        <v>192</v>
      </c>
      <c r="Q5157" t="s">
        <v>131</v>
      </c>
      <c r="R5157" t="s">
        <v>54</v>
      </c>
      <c r="S5157" t="s">
        <v>38</v>
      </c>
      <c r="T5157" t="s">
        <v>194</v>
      </c>
      <c r="U5157" t="s">
        <v>7544</v>
      </c>
      <c r="V5157" t="s">
        <v>1222</v>
      </c>
      <c r="W5157" t="s">
        <v>40</v>
      </c>
      <c r="X5157" t="s">
        <v>70</v>
      </c>
      <c r="Y5157" t="s">
        <v>39</v>
      </c>
      <c r="Z5157" t="s">
        <v>135</v>
      </c>
      <c r="AA5157" t="s">
        <v>45</v>
      </c>
      <c r="AB5157" t="s">
        <v>1872</v>
      </c>
      <c r="AC5157" t="s">
        <v>38</v>
      </c>
      <c r="AD5157" t="s">
        <v>86</v>
      </c>
    </row>
    <row r="5158" spans="1:30" x14ac:dyDescent="0.3">
      <c r="A5158" t="s">
        <v>21161</v>
      </c>
      <c r="B5158" t="s">
        <v>21162</v>
      </c>
      <c r="C5158" s="1" t="str">
        <f t="shared" si="851"/>
        <v>21:0512</v>
      </c>
      <c r="D5158" s="1" t="str">
        <f t="shared" si="855"/>
        <v>21:0085</v>
      </c>
      <c r="E5158" t="s">
        <v>21159</v>
      </c>
      <c r="F5158" t="s">
        <v>21163</v>
      </c>
      <c r="H5158">
        <v>56.2789231</v>
      </c>
      <c r="I5158">
        <v>-101.8344596</v>
      </c>
      <c r="J5158" s="1" t="str">
        <f t="shared" si="856"/>
        <v>NGR lake sediment grab sample</v>
      </c>
      <c r="K5158" s="1" t="str">
        <f t="shared" si="857"/>
        <v>&lt;177 micron (NGR)</v>
      </c>
      <c r="L5158">
        <v>61</v>
      </c>
      <c r="M5158" t="s">
        <v>65</v>
      </c>
      <c r="N5158">
        <v>1201</v>
      </c>
      <c r="O5158" t="s">
        <v>258</v>
      </c>
      <c r="P5158" t="s">
        <v>192</v>
      </c>
      <c r="Q5158" t="s">
        <v>131</v>
      </c>
      <c r="R5158" t="s">
        <v>130</v>
      </c>
      <c r="S5158" t="s">
        <v>38</v>
      </c>
      <c r="T5158" t="s">
        <v>40</v>
      </c>
      <c r="U5158" t="s">
        <v>13536</v>
      </c>
      <c r="V5158" t="s">
        <v>1222</v>
      </c>
      <c r="W5158" t="s">
        <v>40</v>
      </c>
      <c r="X5158" t="s">
        <v>39</v>
      </c>
      <c r="Y5158" t="s">
        <v>39</v>
      </c>
      <c r="Z5158" t="s">
        <v>135</v>
      </c>
      <c r="AA5158" t="s">
        <v>45</v>
      </c>
      <c r="AB5158" t="s">
        <v>397</v>
      </c>
      <c r="AC5158" t="s">
        <v>4903</v>
      </c>
      <c r="AD5158" t="s">
        <v>203</v>
      </c>
    </row>
    <row r="5159" spans="1:30" x14ac:dyDescent="0.3">
      <c r="A5159" t="s">
        <v>21164</v>
      </c>
      <c r="B5159" t="s">
        <v>21165</v>
      </c>
      <c r="C5159" s="1" t="str">
        <f t="shared" si="851"/>
        <v>21:0512</v>
      </c>
      <c r="D5159" s="1" t="str">
        <f t="shared" si="855"/>
        <v>21:0085</v>
      </c>
      <c r="E5159" t="s">
        <v>21159</v>
      </c>
      <c r="F5159" t="s">
        <v>21166</v>
      </c>
      <c r="H5159">
        <v>56.2789231</v>
      </c>
      <c r="I5159">
        <v>-101.8344596</v>
      </c>
      <c r="J5159" s="1" t="str">
        <f t="shared" si="856"/>
        <v>NGR lake sediment grab sample</v>
      </c>
      <c r="K5159" s="1" t="str">
        <f t="shared" si="857"/>
        <v>&lt;177 micron (NGR)</v>
      </c>
      <c r="L5159">
        <v>61</v>
      </c>
      <c r="M5159" t="s">
        <v>52</v>
      </c>
      <c r="N5159">
        <v>1202</v>
      </c>
      <c r="O5159" t="s">
        <v>69</v>
      </c>
      <c r="P5159" t="s">
        <v>232</v>
      </c>
      <c r="Q5159" t="s">
        <v>38</v>
      </c>
      <c r="R5159" t="s">
        <v>193</v>
      </c>
      <c r="S5159" t="s">
        <v>38</v>
      </c>
      <c r="T5159" t="s">
        <v>40</v>
      </c>
      <c r="U5159" t="s">
        <v>832</v>
      </c>
      <c r="V5159" t="s">
        <v>213</v>
      </c>
      <c r="W5159" t="s">
        <v>649</v>
      </c>
      <c r="X5159" t="s">
        <v>39</v>
      </c>
      <c r="Y5159" t="s">
        <v>39</v>
      </c>
      <c r="Z5159" t="s">
        <v>135</v>
      </c>
      <c r="AA5159" t="s">
        <v>44</v>
      </c>
      <c r="AB5159" t="s">
        <v>1872</v>
      </c>
      <c r="AC5159" t="s">
        <v>2662</v>
      </c>
      <c r="AD5159" t="s">
        <v>86</v>
      </c>
    </row>
    <row r="5160" spans="1:30" x14ac:dyDescent="0.3">
      <c r="A5160" t="s">
        <v>21167</v>
      </c>
      <c r="B5160" t="s">
        <v>21168</v>
      </c>
      <c r="C5160" s="1" t="str">
        <f t="shared" si="851"/>
        <v>21:0512</v>
      </c>
      <c r="D5160" s="1" t="str">
        <f t="shared" si="855"/>
        <v>21:0085</v>
      </c>
      <c r="E5160" t="s">
        <v>21169</v>
      </c>
      <c r="F5160" t="s">
        <v>21170</v>
      </c>
      <c r="H5160">
        <v>56.255712899999999</v>
      </c>
      <c r="I5160">
        <v>-101.8285948</v>
      </c>
      <c r="J5160" s="1" t="str">
        <f t="shared" si="856"/>
        <v>NGR lake sediment grab sample</v>
      </c>
      <c r="K5160" s="1" t="str">
        <f t="shared" si="857"/>
        <v>&lt;177 micron (NGR)</v>
      </c>
      <c r="L5160">
        <v>61</v>
      </c>
      <c r="M5160" t="s">
        <v>76</v>
      </c>
      <c r="N5160">
        <v>1203</v>
      </c>
      <c r="O5160" t="s">
        <v>45</v>
      </c>
      <c r="P5160" t="s">
        <v>377</v>
      </c>
      <c r="Q5160" t="s">
        <v>39</v>
      </c>
      <c r="R5160" t="s">
        <v>67</v>
      </c>
      <c r="S5160" t="s">
        <v>54</v>
      </c>
      <c r="T5160" t="s">
        <v>40</v>
      </c>
      <c r="U5160" t="s">
        <v>16242</v>
      </c>
      <c r="V5160" t="s">
        <v>4003</v>
      </c>
      <c r="W5160" t="s">
        <v>40</v>
      </c>
      <c r="X5160" t="s">
        <v>70</v>
      </c>
      <c r="Y5160" t="s">
        <v>39</v>
      </c>
      <c r="Z5160" t="s">
        <v>211</v>
      </c>
      <c r="AA5160" t="s">
        <v>58</v>
      </c>
      <c r="AB5160" t="s">
        <v>4562</v>
      </c>
      <c r="AC5160" t="s">
        <v>1389</v>
      </c>
      <c r="AD5160" t="s">
        <v>409</v>
      </c>
    </row>
    <row r="5161" spans="1:30" x14ac:dyDescent="0.3">
      <c r="A5161" t="s">
        <v>21171</v>
      </c>
      <c r="B5161" t="s">
        <v>21172</v>
      </c>
      <c r="C5161" s="1" t="str">
        <f t="shared" si="851"/>
        <v>21:0512</v>
      </c>
      <c r="D5161" s="1" t="str">
        <f t="shared" si="855"/>
        <v>21:0085</v>
      </c>
      <c r="E5161" t="s">
        <v>21173</v>
      </c>
      <c r="F5161" t="s">
        <v>21174</v>
      </c>
      <c r="H5161">
        <v>56.219464600000002</v>
      </c>
      <c r="I5161">
        <v>-101.8177783</v>
      </c>
      <c r="J5161" s="1" t="str">
        <f t="shared" si="856"/>
        <v>NGR lake sediment grab sample</v>
      </c>
      <c r="K5161" s="1" t="str">
        <f t="shared" si="857"/>
        <v>&lt;177 micron (NGR)</v>
      </c>
      <c r="L5161">
        <v>61</v>
      </c>
      <c r="M5161" t="s">
        <v>91</v>
      </c>
      <c r="N5161">
        <v>1204</v>
      </c>
      <c r="O5161" t="s">
        <v>789</v>
      </c>
      <c r="P5161" t="s">
        <v>54</v>
      </c>
      <c r="Q5161" t="s">
        <v>55</v>
      </c>
      <c r="R5161" t="s">
        <v>36</v>
      </c>
      <c r="S5161" t="s">
        <v>131</v>
      </c>
      <c r="T5161" t="s">
        <v>40</v>
      </c>
      <c r="U5161" t="s">
        <v>438</v>
      </c>
      <c r="V5161" t="s">
        <v>39</v>
      </c>
      <c r="W5161" t="s">
        <v>194</v>
      </c>
      <c r="X5161" t="s">
        <v>179</v>
      </c>
      <c r="Y5161" t="s">
        <v>95</v>
      </c>
      <c r="Z5161" t="s">
        <v>35</v>
      </c>
      <c r="AA5161" t="s">
        <v>58</v>
      </c>
      <c r="AB5161" t="s">
        <v>277</v>
      </c>
      <c r="AC5161" t="s">
        <v>461</v>
      </c>
      <c r="AD5161" t="s">
        <v>86</v>
      </c>
    </row>
    <row r="5162" spans="1:30" x14ac:dyDescent="0.3">
      <c r="A5162" t="s">
        <v>21175</v>
      </c>
      <c r="B5162" t="s">
        <v>21176</v>
      </c>
      <c r="C5162" s="1" t="str">
        <f t="shared" si="851"/>
        <v>21:0512</v>
      </c>
      <c r="D5162" s="1" t="str">
        <f t="shared" si="855"/>
        <v>21:0085</v>
      </c>
      <c r="E5162" t="s">
        <v>21177</v>
      </c>
      <c r="F5162" t="s">
        <v>21178</v>
      </c>
      <c r="H5162">
        <v>56.1871893</v>
      </c>
      <c r="I5162">
        <v>-101.8207488</v>
      </c>
      <c r="J5162" s="1" t="str">
        <f t="shared" si="856"/>
        <v>NGR lake sediment grab sample</v>
      </c>
      <c r="K5162" s="1" t="str">
        <f t="shared" si="857"/>
        <v>&lt;177 micron (NGR)</v>
      </c>
      <c r="L5162">
        <v>61</v>
      </c>
      <c r="M5162" t="s">
        <v>102</v>
      </c>
      <c r="N5162">
        <v>1205</v>
      </c>
      <c r="O5162" t="s">
        <v>1900</v>
      </c>
      <c r="P5162" t="s">
        <v>477</v>
      </c>
      <c r="Q5162" t="s">
        <v>68</v>
      </c>
      <c r="R5162" t="s">
        <v>36</v>
      </c>
      <c r="S5162" t="s">
        <v>202</v>
      </c>
      <c r="T5162" t="s">
        <v>40</v>
      </c>
      <c r="U5162" t="s">
        <v>1801</v>
      </c>
      <c r="V5162" t="s">
        <v>812</v>
      </c>
      <c r="W5162" t="s">
        <v>194</v>
      </c>
      <c r="X5162" t="s">
        <v>70</v>
      </c>
      <c r="Y5162" t="s">
        <v>39</v>
      </c>
      <c r="Z5162" t="s">
        <v>258</v>
      </c>
      <c r="AA5162" t="s">
        <v>258</v>
      </c>
      <c r="AB5162" t="s">
        <v>2931</v>
      </c>
      <c r="AC5162" t="s">
        <v>2878</v>
      </c>
      <c r="AD5162" t="s">
        <v>203</v>
      </c>
    </row>
    <row r="5163" spans="1:30" x14ac:dyDescent="0.3">
      <c r="A5163" t="s">
        <v>21179</v>
      </c>
      <c r="B5163" t="s">
        <v>21180</v>
      </c>
      <c r="C5163" s="1" t="str">
        <f t="shared" si="851"/>
        <v>21:0512</v>
      </c>
      <c r="D5163" s="1" t="str">
        <f t="shared" si="855"/>
        <v>21:0085</v>
      </c>
      <c r="E5163" t="s">
        <v>21181</v>
      </c>
      <c r="F5163" t="s">
        <v>21182</v>
      </c>
      <c r="H5163">
        <v>56.176259899999998</v>
      </c>
      <c r="I5163">
        <v>-101.87913760000001</v>
      </c>
      <c r="J5163" s="1" t="str">
        <f t="shared" si="856"/>
        <v>NGR lake sediment grab sample</v>
      </c>
      <c r="K5163" s="1" t="str">
        <f t="shared" si="857"/>
        <v>&lt;177 micron (NGR)</v>
      </c>
      <c r="L5163">
        <v>61</v>
      </c>
      <c r="M5163" t="s">
        <v>113</v>
      </c>
      <c r="N5163">
        <v>1206</v>
      </c>
      <c r="O5163" t="s">
        <v>524</v>
      </c>
      <c r="P5163" t="s">
        <v>276</v>
      </c>
      <c r="Q5163" t="s">
        <v>131</v>
      </c>
      <c r="R5163" t="s">
        <v>108</v>
      </c>
      <c r="S5163" t="s">
        <v>185</v>
      </c>
      <c r="T5163" t="s">
        <v>40</v>
      </c>
      <c r="U5163" t="s">
        <v>15538</v>
      </c>
      <c r="V5163" t="s">
        <v>461</v>
      </c>
      <c r="W5163" t="s">
        <v>40</v>
      </c>
      <c r="X5163" t="s">
        <v>39</v>
      </c>
      <c r="Y5163" t="s">
        <v>39</v>
      </c>
      <c r="Z5163" t="s">
        <v>337</v>
      </c>
      <c r="AA5163" t="s">
        <v>204</v>
      </c>
      <c r="AB5163" t="s">
        <v>6229</v>
      </c>
      <c r="AC5163" t="s">
        <v>68</v>
      </c>
      <c r="AD5163" t="s">
        <v>308</v>
      </c>
    </row>
    <row r="5164" spans="1:30" x14ac:dyDescent="0.3">
      <c r="A5164" t="s">
        <v>21183</v>
      </c>
      <c r="B5164" t="s">
        <v>21184</v>
      </c>
      <c r="C5164" s="1" t="str">
        <f t="shared" si="851"/>
        <v>21:0512</v>
      </c>
      <c r="D5164" s="1" t="str">
        <f t="shared" si="855"/>
        <v>21:0085</v>
      </c>
      <c r="E5164" t="s">
        <v>21185</v>
      </c>
      <c r="F5164" t="s">
        <v>21186</v>
      </c>
      <c r="H5164">
        <v>56.144706900000003</v>
      </c>
      <c r="I5164">
        <v>-101.9022042</v>
      </c>
      <c r="J5164" s="1" t="str">
        <f t="shared" si="856"/>
        <v>NGR lake sediment grab sample</v>
      </c>
      <c r="K5164" s="1" t="str">
        <f t="shared" si="857"/>
        <v>&lt;177 micron (NGR)</v>
      </c>
      <c r="L5164">
        <v>61</v>
      </c>
      <c r="M5164" t="s">
        <v>127</v>
      </c>
      <c r="N5164">
        <v>1207</v>
      </c>
      <c r="O5164" t="s">
        <v>48</v>
      </c>
      <c r="P5164" t="s">
        <v>247</v>
      </c>
      <c r="Q5164" t="s">
        <v>131</v>
      </c>
      <c r="R5164" t="s">
        <v>414</v>
      </c>
      <c r="S5164" t="s">
        <v>232</v>
      </c>
      <c r="T5164" t="s">
        <v>194</v>
      </c>
      <c r="U5164" t="s">
        <v>9285</v>
      </c>
      <c r="V5164" t="s">
        <v>21187</v>
      </c>
      <c r="W5164" t="s">
        <v>40</v>
      </c>
      <c r="X5164" t="s">
        <v>55</v>
      </c>
      <c r="Y5164" t="s">
        <v>39</v>
      </c>
      <c r="Z5164" t="s">
        <v>58</v>
      </c>
      <c r="AA5164" t="s">
        <v>58</v>
      </c>
      <c r="AB5164" t="s">
        <v>330</v>
      </c>
      <c r="AC5164" t="s">
        <v>131</v>
      </c>
      <c r="AD5164" t="s">
        <v>2471</v>
      </c>
    </row>
    <row r="5165" spans="1:30" x14ac:dyDescent="0.3">
      <c r="A5165" t="s">
        <v>21188</v>
      </c>
      <c r="B5165" t="s">
        <v>21189</v>
      </c>
      <c r="C5165" s="1" t="str">
        <f t="shared" si="851"/>
        <v>21:0512</v>
      </c>
      <c r="D5165" s="1" t="str">
        <f t="shared" si="855"/>
        <v>21:0085</v>
      </c>
      <c r="E5165" t="s">
        <v>21190</v>
      </c>
      <c r="F5165" t="s">
        <v>21191</v>
      </c>
      <c r="H5165">
        <v>56.123785300000002</v>
      </c>
      <c r="I5165">
        <v>-101.8793218</v>
      </c>
      <c r="J5165" s="1" t="str">
        <f t="shared" si="856"/>
        <v>NGR lake sediment grab sample</v>
      </c>
      <c r="K5165" s="1" t="str">
        <f t="shared" si="857"/>
        <v>&lt;177 micron (NGR)</v>
      </c>
      <c r="L5165">
        <v>61</v>
      </c>
      <c r="M5165" t="s">
        <v>142</v>
      </c>
      <c r="N5165">
        <v>1208</v>
      </c>
      <c r="O5165" t="s">
        <v>1139</v>
      </c>
      <c r="P5165" t="s">
        <v>134</v>
      </c>
      <c r="Q5165" t="s">
        <v>79</v>
      </c>
      <c r="R5165" t="s">
        <v>247</v>
      </c>
      <c r="S5165" t="s">
        <v>202</v>
      </c>
      <c r="T5165" t="s">
        <v>40</v>
      </c>
      <c r="U5165" t="s">
        <v>1612</v>
      </c>
      <c r="V5165" t="s">
        <v>37</v>
      </c>
      <c r="W5165" t="s">
        <v>40</v>
      </c>
      <c r="X5165" t="s">
        <v>39</v>
      </c>
      <c r="Y5165" t="s">
        <v>37</v>
      </c>
      <c r="Z5165" t="s">
        <v>423</v>
      </c>
      <c r="AA5165" t="s">
        <v>58</v>
      </c>
      <c r="AB5165" t="s">
        <v>36</v>
      </c>
      <c r="AC5165" t="s">
        <v>583</v>
      </c>
      <c r="AD5165" t="s">
        <v>1384</v>
      </c>
    </row>
    <row r="5166" spans="1:30" x14ac:dyDescent="0.3">
      <c r="A5166" t="s">
        <v>21192</v>
      </c>
      <c r="B5166" t="s">
        <v>21193</v>
      </c>
      <c r="C5166" s="1" t="str">
        <f t="shared" si="851"/>
        <v>21:0512</v>
      </c>
      <c r="D5166" s="1" t="str">
        <f t="shared" si="855"/>
        <v>21:0085</v>
      </c>
      <c r="E5166" t="s">
        <v>21194</v>
      </c>
      <c r="F5166" t="s">
        <v>21195</v>
      </c>
      <c r="H5166">
        <v>56.080077899999999</v>
      </c>
      <c r="I5166">
        <v>-101.89282849999999</v>
      </c>
      <c r="J5166" s="1" t="str">
        <f t="shared" si="856"/>
        <v>NGR lake sediment grab sample</v>
      </c>
      <c r="K5166" s="1" t="str">
        <f t="shared" si="857"/>
        <v>&lt;177 micron (NGR)</v>
      </c>
      <c r="L5166">
        <v>61</v>
      </c>
      <c r="M5166" t="s">
        <v>150</v>
      </c>
      <c r="N5166">
        <v>1209</v>
      </c>
      <c r="O5166" t="s">
        <v>222</v>
      </c>
      <c r="P5166" t="s">
        <v>164</v>
      </c>
      <c r="Q5166" t="s">
        <v>131</v>
      </c>
      <c r="R5166" t="s">
        <v>477</v>
      </c>
      <c r="S5166" t="s">
        <v>79</v>
      </c>
      <c r="T5166" t="s">
        <v>40</v>
      </c>
      <c r="U5166" t="s">
        <v>1236</v>
      </c>
      <c r="V5166" t="s">
        <v>565</v>
      </c>
      <c r="W5166" t="s">
        <v>40</v>
      </c>
      <c r="X5166" t="s">
        <v>70</v>
      </c>
      <c r="Y5166" t="s">
        <v>39</v>
      </c>
      <c r="Z5166" t="s">
        <v>135</v>
      </c>
      <c r="AA5166" t="s">
        <v>204</v>
      </c>
      <c r="AB5166" t="s">
        <v>232</v>
      </c>
      <c r="AC5166" t="s">
        <v>4903</v>
      </c>
      <c r="AD5166" t="s">
        <v>2166</v>
      </c>
    </row>
    <row r="5167" spans="1:30" x14ac:dyDescent="0.3">
      <c r="A5167" t="s">
        <v>21196</v>
      </c>
      <c r="B5167" t="s">
        <v>21197</v>
      </c>
      <c r="C5167" s="1" t="str">
        <f t="shared" si="851"/>
        <v>21:0512</v>
      </c>
      <c r="D5167" s="1" t="str">
        <f t="shared" si="855"/>
        <v>21:0085</v>
      </c>
      <c r="E5167" t="s">
        <v>21198</v>
      </c>
      <c r="F5167" t="s">
        <v>21199</v>
      </c>
      <c r="H5167">
        <v>56.052500500000001</v>
      </c>
      <c r="I5167">
        <v>-101.8565012</v>
      </c>
      <c r="J5167" s="1" t="str">
        <f t="shared" si="856"/>
        <v>NGR lake sediment grab sample</v>
      </c>
      <c r="K5167" s="1" t="str">
        <f t="shared" si="857"/>
        <v>&lt;177 micron (NGR)</v>
      </c>
      <c r="L5167">
        <v>61</v>
      </c>
      <c r="M5167" t="s">
        <v>175</v>
      </c>
      <c r="N5167">
        <v>1210</v>
      </c>
      <c r="O5167" t="s">
        <v>613</v>
      </c>
      <c r="P5167" t="s">
        <v>165</v>
      </c>
      <c r="Q5167" t="s">
        <v>131</v>
      </c>
      <c r="R5167" t="s">
        <v>192</v>
      </c>
      <c r="S5167" t="s">
        <v>153</v>
      </c>
      <c r="T5167" t="s">
        <v>40</v>
      </c>
      <c r="U5167" t="s">
        <v>1236</v>
      </c>
      <c r="V5167" t="s">
        <v>935</v>
      </c>
      <c r="W5167" t="s">
        <v>40</v>
      </c>
      <c r="X5167" t="s">
        <v>70</v>
      </c>
      <c r="Y5167" t="s">
        <v>95</v>
      </c>
      <c r="Z5167" t="s">
        <v>204</v>
      </c>
      <c r="AA5167" t="s">
        <v>204</v>
      </c>
      <c r="AB5167" t="s">
        <v>2513</v>
      </c>
      <c r="AC5167" t="s">
        <v>583</v>
      </c>
      <c r="AD5167" t="s">
        <v>7465</v>
      </c>
    </row>
    <row r="5168" spans="1:30" x14ac:dyDescent="0.3">
      <c r="A5168" t="s">
        <v>21200</v>
      </c>
      <c r="B5168" t="s">
        <v>21201</v>
      </c>
      <c r="C5168" s="1" t="str">
        <f t="shared" si="851"/>
        <v>21:0512</v>
      </c>
      <c r="D5168" s="1" t="str">
        <f t="shared" si="855"/>
        <v>21:0085</v>
      </c>
      <c r="E5168" t="s">
        <v>21202</v>
      </c>
      <c r="F5168" t="s">
        <v>21203</v>
      </c>
      <c r="H5168">
        <v>56.037909300000003</v>
      </c>
      <c r="I5168">
        <v>-101.8962571</v>
      </c>
      <c r="J5168" s="1" t="str">
        <f t="shared" si="856"/>
        <v>NGR lake sediment grab sample</v>
      </c>
      <c r="K5168" s="1" t="str">
        <f t="shared" si="857"/>
        <v>&lt;177 micron (NGR)</v>
      </c>
      <c r="L5168">
        <v>61</v>
      </c>
      <c r="M5168" t="s">
        <v>184</v>
      </c>
      <c r="N5168">
        <v>1211</v>
      </c>
      <c r="O5168" t="s">
        <v>214</v>
      </c>
      <c r="P5168" t="s">
        <v>193</v>
      </c>
      <c r="Q5168" t="s">
        <v>136</v>
      </c>
      <c r="R5168" t="s">
        <v>165</v>
      </c>
      <c r="S5168" t="s">
        <v>136</v>
      </c>
      <c r="T5168" t="s">
        <v>40</v>
      </c>
      <c r="U5168" t="s">
        <v>12082</v>
      </c>
      <c r="V5168" t="s">
        <v>60</v>
      </c>
      <c r="W5168" t="s">
        <v>117</v>
      </c>
      <c r="X5168" t="s">
        <v>179</v>
      </c>
      <c r="Y5168" t="s">
        <v>39</v>
      </c>
      <c r="Z5168" t="s">
        <v>67</v>
      </c>
      <c r="AA5168" t="s">
        <v>135</v>
      </c>
      <c r="AB5168" t="s">
        <v>12560</v>
      </c>
      <c r="AC5168" t="s">
        <v>590</v>
      </c>
      <c r="AD5168" t="s">
        <v>449</v>
      </c>
    </row>
    <row r="5169" spans="1:30" x14ac:dyDescent="0.3">
      <c r="A5169" t="s">
        <v>21204</v>
      </c>
      <c r="B5169" t="s">
        <v>21205</v>
      </c>
      <c r="C5169" s="1" t="str">
        <f t="shared" si="851"/>
        <v>21:0512</v>
      </c>
      <c r="D5169" s="1" t="str">
        <f t="shared" si="855"/>
        <v>21:0085</v>
      </c>
      <c r="E5169" t="s">
        <v>21206</v>
      </c>
      <c r="F5169" t="s">
        <v>21207</v>
      </c>
      <c r="H5169">
        <v>56.004075700000001</v>
      </c>
      <c r="I5169">
        <v>-101.8665489</v>
      </c>
      <c r="J5169" s="1" t="str">
        <f t="shared" si="856"/>
        <v>NGR lake sediment grab sample</v>
      </c>
      <c r="K5169" s="1" t="str">
        <f t="shared" si="857"/>
        <v>&lt;177 micron (NGR)</v>
      </c>
      <c r="L5169">
        <v>61</v>
      </c>
      <c r="M5169" t="s">
        <v>191</v>
      </c>
      <c r="N5169">
        <v>1212</v>
      </c>
      <c r="O5169" t="s">
        <v>733</v>
      </c>
      <c r="P5169" t="s">
        <v>130</v>
      </c>
      <c r="Q5169" t="s">
        <v>92</v>
      </c>
      <c r="R5169" t="s">
        <v>232</v>
      </c>
      <c r="S5169" t="s">
        <v>176</v>
      </c>
      <c r="T5169" t="s">
        <v>40</v>
      </c>
      <c r="U5169" t="s">
        <v>1140</v>
      </c>
      <c r="V5169" t="s">
        <v>2108</v>
      </c>
      <c r="W5169" t="s">
        <v>40</v>
      </c>
      <c r="X5169" t="s">
        <v>39</v>
      </c>
      <c r="Y5169" t="s">
        <v>55</v>
      </c>
      <c r="Z5169" t="s">
        <v>263</v>
      </c>
      <c r="AA5169" t="s">
        <v>134</v>
      </c>
      <c r="AB5169" t="s">
        <v>38</v>
      </c>
      <c r="AC5169" t="s">
        <v>278</v>
      </c>
      <c r="AD5169" t="s">
        <v>7465</v>
      </c>
    </row>
    <row r="5170" spans="1:30" x14ac:dyDescent="0.3">
      <c r="A5170" t="s">
        <v>21208</v>
      </c>
      <c r="B5170" t="s">
        <v>21209</v>
      </c>
      <c r="C5170" s="1" t="str">
        <f t="shared" si="851"/>
        <v>21:0512</v>
      </c>
      <c r="D5170" s="1" t="str">
        <f t="shared" si="855"/>
        <v>21:0085</v>
      </c>
      <c r="E5170" t="s">
        <v>21210</v>
      </c>
      <c r="F5170" t="s">
        <v>21211</v>
      </c>
      <c r="H5170">
        <v>56.002488300000003</v>
      </c>
      <c r="I5170">
        <v>-101.8454478</v>
      </c>
      <c r="J5170" s="1" t="str">
        <f t="shared" si="856"/>
        <v>NGR lake sediment grab sample</v>
      </c>
      <c r="K5170" s="1" t="str">
        <f t="shared" si="857"/>
        <v>&lt;177 micron (NGR)</v>
      </c>
      <c r="L5170">
        <v>61</v>
      </c>
      <c r="M5170" t="s">
        <v>201</v>
      </c>
      <c r="N5170">
        <v>1213</v>
      </c>
      <c r="O5170" t="s">
        <v>214</v>
      </c>
      <c r="P5170" t="s">
        <v>193</v>
      </c>
      <c r="Q5170" t="s">
        <v>68</v>
      </c>
      <c r="R5170" t="s">
        <v>169</v>
      </c>
      <c r="S5170" t="s">
        <v>136</v>
      </c>
      <c r="T5170" t="s">
        <v>40</v>
      </c>
      <c r="U5170" t="s">
        <v>3769</v>
      </c>
      <c r="V5170" t="s">
        <v>60</v>
      </c>
      <c r="W5170" t="s">
        <v>40</v>
      </c>
      <c r="X5170" t="s">
        <v>70</v>
      </c>
      <c r="Y5170" t="s">
        <v>39</v>
      </c>
      <c r="Z5170" t="s">
        <v>164</v>
      </c>
      <c r="AA5170" t="s">
        <v>204</v>
      </c>
      <c r="AB5170" t="s">
        <v>3871</v>
      </c>
      <c r="AC5170" t="s">
        <v>353</v>
      </c>
      <c r="AD5170" t="s">
        <v>1060</v>
      </c>
    </row>
    <row r="5171" spans="1:30" x14ac:dyDescent="0.3">
      <c r="A5171" t="s">
        <v>21212</v>
      </c>
      <c r="B5171" t="s">
        <v>21213</v>
      </c>
      <c r="C5171" s="1" t="str">
        <f t="shared" si="851"/>
        <v>21:0512</v>
      </c>
      <c r="D5171" s="1" t="str">
        <f t="shared" si="855"/>
        <v>21:0085</v>
      </c>
      <c r="E5171" t="s">
        <v>21214</v>
      </c>
      <c r="F5171" t="s">
        <v>21215</v>
      </c>
      <c r="H5171">
        <v>56.0235804</v>
      </c>
      <c r="I5171">
        <v>-101.7735479</v>
      </c>
      <c r="J5171" s="1" t="str">
        <f t="shared" si="856"/>
        <v>NGR lake sediment grab sample</v>
      </c>
      <c r="K5171" s="1" t="str">
        <f t="shared" si="857"/>
        <v>&lt;177 micron (NGR)</v>
      </c>
      <c r="L5171">
        <v>61</v>
      </c>
      <c r="M5171" t="s">
        <v>210</v>
      </c>
      <c r="N5171">
        <v>1214</v>
      </c>
      <c r="O5171" t="s">
        <v>359</v>
      </c>
      <c r="P5171" t="s">
        <v>169</v>
      </c>
      <c r="Q5171" t="s">
        <v>131</v>
      </c>
      <c r="R5171" t="s">
        <v>256</v>
      </c>
      <c r="S5171" t="s">
        <v>38</v>
      </c>
      <c r="T5171" t="s">
        <v>40</v>
      </c>
      <c r="U5171" t="s">
        <v>8118</v>
      </c>
      <c r="V5171" t="s">
        <v>598</v>
      </c>
      <c r="W5171" t="s">
        <v>40</v>
      </c>
      <c r="X5171" t="s">
        <v>39</v>
      </c>
      <c r="Y5171" t="s">
        <v>95</v>
      </c>
      <c r="Z5171" t="s">
        <v>135</v>
      </c>
      <c r="AA5171" t="s">
        <v>204</v>
      </c>
      <c r="AB5171" t="s">
        <v>135</v>
      </c>
      <c r="AC5171" t="s">
        <v>818</v>
      </c>
      <c r="AD5171" t="s">
        <v>2166</v>
      </c>
    </row>
    <row r="5172" spans="1:30" x14ac:dyDescent="0.3">
      <c r="A5172" t="s">
        <v>21216</v>
      </c>
      <c r="B5172" t="s">
        <v>21217</v>
      </c>
      <c r="C5172" s="1" t="str">
        <f t="shared" si="851"/>
        <v>21:0512</v>
      </c>
      <c r="D5172" s="1" t="str">
        <f t="shared" si="855"/>
        <v>21:0085</v>
      </c>
      <c r="E5172" t="s">
        <v>21218</v>
      </c>
      <c r="F5172" t="s">
        <v>21219</v>
      </c>
      <c r="H5172">
        <v>56.033456299999997</v>
      </c>
      <c r="I5172">
        <v>-101.70984319999999</v>
      </c>
      <c r="J5172" s="1" t="str">
        <f t="shared" si="856"/>
        <v>NGR lake sediment grab sample</v>
      </c>
      <c r="K5172" s="1" t="str">
        <f t="shared" si="857"/>
        <v>&lt;177 micron (NGR)</v>
      </c>
      <c r="L5172">
        <v>61</v>
      </c>
      <c r="M5172" t="s">
        <v>221</v>
      </c>
      <c r="N5172">
        <v>1215</v>
      </c>
      <c r="O5172" t="s">
        <v>789</v>
      </c>
      <c r="P5172" t="s">
        <v>256</v>
      </c>
      <c r="Q5172" t="s">
        <v>131</v>
      </c>
      <c r="R5172" t="s">
        <v>164</v>
      </c>
      <c r="S5172" t="s">
        <v>131</v>
      </c>
      <c r="T5172" t="s">
        <v>40</v>
      </c>
      <c r="U5172" t="s">
        <v>438</v>
      </c>
      <c r="V5172" t="s">
        <v>415</v>
      </c>
      <c r="W5172" t="s">
        <v>117</v>
      </c>
      <c r="X5172" t="s">
        <v>179</v>
      </c>
      <c r="Y5172" t="s">
        <v>55</v>
      </c>
      <c r="Z5172" t="s">
        <v>35</v>
      </c>
      <c r="AA5172" t="s">
        <v>135</v>
      </c>
      <c r="AB5172" t="s">
        <v>3294</v>
      </c>
      <c r="AC5172" t="s">
        <v>2278</v>
      </c>
      <c r="AD5172" t="s">
        <v>605</v>
      </c>
    </row>
    <row r="5173" spans="1:30" x14ac:dyDescent="0.3">
      <c r="A5173" t="s">
        <v>21220</v>
      </c>
      <c r="B5173" t="s">
        <v>21221</v>
      </c>
      <c r="C5173" s="1" t="str">
        <f t="shared" si="851"/>
        <v>21:0512</v>
      </c>
      <c r="D5173" s="1" t="str">
        <f t="shared" si="855"/>
        <v>21:0085</v>
      </c>
      <c r="E5173" t="s">
        <v>21222</v>
      </c>
      <c r="F5173" t="s">
        <v>21223</v>
      </c>
      <c r="H5173">
        <v>56.022902899999998</v>
      </c>
      <c r="I5173">
        <v>-101.63484010000001</v>
      </c>
      <c r="J5173" s="1" t="str">
        <f t="shared" si="856"/>
        <v>NGR lake sediment grab sample</v>
      </c>
      <c r="K5173" s="1" t="str">
        <f t="shared" si="857"/>
        <v>&lt;177 micron (NGR)</v>
      </c>
      <c r="L5173">
        <v>61</v>
      </c>
      <c r="M5173" t="s">
        <v>230</v>
      </c>
      <c r="N5173">
        <v>1216</v>
      </c>
      <c r="O5173" t="s">
        <v>152</v>
      </c>
      <c r="P5173" t="s">
        <v>169</v>
      </c>
      <c r="Q5173" t="s">
        <v>131</v>
      </c>
      <c r="R5173" t="s">
        <v>104</v>
      </c>
      <c r="S5173" t="s">
        <v>131</v>
      </c>
      <c r="T5173" t="s">
        <v>40</v>
      </c>
      <c r="U5173" t="s">
        <v>3679</v>
      </c>
      <c r="V5173" t="s">
        <v>1503</v>
      </c>
      <c r="W5173" t="s">
        <v>40</v>
      </c>
      <c r="X5173" t="s">
        <v>70</v>
      </c>
      <c r="Y5173" t="s">
        <v>39</v>
      </c>
      <c r="Z5173" t="s">
        <v>263</v>
      </c>
      <c r="AA5173" t="s">
        <v>204</v>
      </c>
      <c r="AB5173" t="s">
        <v>1720</v>
      </c>
      <c r="AC5173" t="s">
        <v>901</v>
      </c>
      <c r="AD5173" t="s">
        <v>880</v>
      </c>
    </row>
    <row r="5174" spans="1:30" hidden="1" x14ac:dyDescent="0.3">
      <c r="A5174" t="s">
        <v>21224</v>
      </c>
      <c r="B5174" t="s">
        <v>21225</v>
      </c>
      <c r="C5174" s="1" t="str">
        <f t="shared" ref="C5174:C5237" si="858">HYPERLINK("http://geochem.nrcan.gc.ca/cdogs/content/bdl/bdl210512_e.htm", "21:0512")</f>
        <v>21:0512</v>
      </c>
      <c r="D5174" s="1" t="str">
        <f>HYPERLINK("http://geochem.nrcan.gc.ca/cdogs/content/svy/svy_e.htm", "")</f>
        <v/>
      </c>
      <c r="G5174" s="1" t="str">
        <f>HYPERLINK("http://geochem.nrcan.gc.ca/cdogs/content/cr_/cr_00060_e.htm", "60")</f>
        <v>60</v>
      </c>
      <c r="J5174" t="s">
        <v>161</v>
      </c>
      <c r="K5174" t="s">
        <v>162</v>
      </c>
      <c r="L5174">
        <v>61</v>
      </c>
      <c r="M5174" t="s">
        <v>163</v>
      </c>
      <c r="N5174">
        <v>1217</v>
      </c>
      <c r="O5174" t="s">
        <v>135</v>
      </c>
      <c r="P5174" t="s">
        <v>169</v>
      </c>
      <c r="Q5174" t="s">
        <v>68</v>
      </c>
      <c r="R5174" t="s">
        <v>67</v>
      </c>
      <c r="S5174" t="s">
        <v>136</v>
      </c>
      <c r="T5174" t="s">
        <v>40</v>
      </c>
      <c r="U5174" t="s">
        <v>4735</v>
      </c>
      <c r="V5174" t="s">
        <v>167</v>
      </c>
      <c r="W5174" t="s">
        <v>40</v>
      </c>
      <c r="X5174" t="s">
        <v>740</v>
      </c>
      <c r="Y5174" t="s">
        <v>136</v>
      </c>
      <c r="Z5174" t="s">
        <v>134</v>
      </c>
      <c r="AA5174" t="s">
        <v>135</v>
      </c>
      <c r="AB5174" t="s">
        <v>306</v>
      </c>
      <c r="AC5174" t="s">
        <v>7938</v>
      </c>
      <c r="AD5174" t="s">
        <v>1236</v>
      </c>
    </row>
    <row r="5175" spans="1:30" x14ac:dyDescent="0.3">
      <c r="A5175" t="s">
        <v>21226</v>
      </c>
      <c r="B5175" t="s">
        <v>21227</v>
      </c>
      <c r="C5175" s="1" t="str">
        <f t="shared" si="858"/>
        <v>21:0512</v>
      </c>
      <c r="D5175" s="1" t="str">
        <f t="shared" ref="D5175:D5185" si="859">HYPERLINK("http://geochem.nrcan.gc.ca/cdogs/content/svy/svy210085_e.htm", "21:0085")</f>
        <v>21:0085</v>
      </c>
      <c r="E5175" t="s">
        <v>21228</v>
      </c>
      <c r="F5175" t="s">
        <v>21229</v>
      </c>
      <c r="H5175">
        <v>56.007159600000001</v>
      </c>
      <c r="I5175">
        <v>-101.6045864</v>
      </c>
      <c r="J5175" s="1" t="str">
        <f t="shared" ref="J5175:J5185" si="860">HYPERLINK("http://geochem.nrcan.gc.ca/cdogs/content/kwd/kwd020027_e.htm", "NGR lake sediment grab sample")</f>
        <v>NGR lake sediment grab sample</v>
      </c>
      <c r="K5175" s="1" t="str">
        <f t="shared" ref="K5175:K5185" si="861">HYPERLINK("http://geochem.nrcan.gc.ca/cdogs/content/kwd/kwd080006_e.htm", "&lt;177 micron (NGR)")</f>
        <v>&lt;177 micron (NGR)</v>
      </c>
      <c r="L5175">
        <v>61</v>
      </c>
      <c r="M5175" t="s">
        <v>238</v>
      </c>
      <c r="N5175">
        <v>1218</v>
      </c>
      <c r="O5175" t="s">
        <v>116</v>
      </c>
      <c r="P5175" t="s">
        <v>36</v>
      </c>
      <c r="Q5175" t="s">
        <v>38</v>
      </c>
      <c r="R5175" t="s">
        <v>276</v>
      </c>
      <c r="S5175" t="s">
        <v>38</v>
      </c>
      <c r="T5175" t="s">
        <v>40</v>
      </c>
      <c r="U5175" t="s">
        <v>1477</v>
      </c>
      <c r="V5175" t="s">
        <v>224</v>
      </c>
      <c r="W5175" t="s">
        <v>40</v>
      </c>
      <c r="X5175" t="s">
        <v>39</v>
      </c>
      <c r="Y5175" t="s">
        <v>39</v>
      </c>
      <c r="Z5175" t="s">
        <v>204</v>
      </c>
      <c r="AA5175" t="s">
        <v>134</v>
      </c>
      <c r="AB5175" t="s">
        <v>1323</v>
      </c>
      <c r="AC5175" t="s">
        <v>4903</v>
      </c>
      <c r="AD5175" t="s">
        <v>1384</v>
      </c>
    </row>
    <row r="5176" spans="1:30" x14ac:dyDescent="0.3">
      <c r="A5176" t="s">
        <v>21230</v>
      </c>
      <c r="B5176" t="s">
        <v>21231</v>
      </c>
      <c r="C5176" s="1" t="str">
        <f t="shared" si="858"/>
        <v>21:0512</v>
      </c>
      <c r="D5176" s="1" t="str">
        <f t="shared" si="859"/>
        <v>21:0085</v>
      </c>
      <c r="E5176" t="s">
        <v>21232</v>
      </c>
      <c r="F5176" t="s">
        <v>21233</v>
      </c>
      <c r="H5176">
        <v>56.027663599999997</v>
      </c>
      <c r="I5176">
        <v>-101.57500349999999</v>
      </c>
      <c r="J5176" s="1" t="str">
        <f t="shared" si="860"/>
        <v>NGR lake sediment grab sample</v>
      </c>
      <c r="K5176" s="1" t="str">
        <f t="shared" si="861"/>
        <v>&lt;177 micron (NGR)</v>
      </c>
      <c r="L5176">
        <v>61</v>
      </c>
      <c r="M5176" t="s">
        <v>246</v>
      </c>
      <c r="N5176">
        <v>1219</v>
      </c>
      <c r="O5176" t="s">
        <v>789</v>
      </c>
      <c r="P5176" t="s">
        <v>247</v>
      </c>
      <c r="Q5176" t="s">
        <v>131</v>
      </c>
      <c r="R5176" t="s">
        <v>104</v>
      </c>
      <c r="S5176" t="s">
        <v>79</v>
      </c>
      <c r="T5176" t="s">
        <v>40</v>
      </c>
      <c r="U5176" t="s">
        <v>1236</v>
      </c>
      <c r="V5176" t="s">
        <v>55</v>
      </c>
      <c r="W5176" t="s">
        <v>40</v>
      </c>
      <c r="X5176" t="s">
        <v>43</v>
      </c>
      <c r="Y5176" t="s">
        <v>39</v>
      </c>
      <c r="Z5176" t="s">
        <v>135</v>
      </c>
      <c r="AA5176" t="s">
        <v>134</v>
      </c>
      <c r="AB5176" t="s">
        <v>848</v>
      </c>
      <c r="AC5176" t="s">
        <v>5421</v>
      </c>
      <c r="AD5176" t="s">
        <v>8957</v>
      </c>
    </row>
    <row r="5177" spans="1:30" x14ac:dyDescent="0.3">
      <c r="A5177" t="s">
        <v>21234</v>
      </c>
      <c r="B5177" t="s">
        <v>21235</v>
      </c>
      <c r="C5177" s="1" t="str">
        <f t="shared" si="858"/>
        <v>21:0512</v>
      </c>
      <c r="D5177" s="1" t="str">
        <f t="shared" si="859"/>
        <v>21:0085</v>
      </c>
      <c r="E5177" t="s">
        <v>21236</v>
      </c>
      <c r="F5177" t="s">
        <v>21237</v>
      </c>
      <c r="H5177">
        <v>56.008343500000002</v>
      </c>
      <c r="I5177">
        <v>-101.53659500000001</v>
      </c>
      <c r="J5177" s="1" t="str">
        <f t="shared" si="860"/>
        <v>NGR lake sediment grab sample</v>
      </c>
      <c r="K5177" s="1" t="str">
        <f t="shared" si="861"/>
        <v>&lt;177 micron (NGR)</v>
      </c>
      <c r="L5177">
        <v>62</v>
      </c>
      <c r="M5177" t="s">
        <v>34</v>
      </c>
      <c r="N5177">
        <v>1220</v>
      </c>
      <c r="O5177" t="s">
        <v>116</v>
      </c>
      <c r="P5177" t="s">
        <v>145</v>
      </c>
      <c r="Q5177" t="s">
        <v>37</v>
      </c>
      <c r="R5177" t="s">
        <v>256</v>
      </c>
      <c r="S5177" t="s">
        <v>38</v>
      </c>
      <c r="T5177" t="s">
        <v>40</v>
      </c>
      <c r="U5177" t="s">
        <v>86</v>
      </c>
      <c r="V5177" t="s">
        <v>239</v>
      </c>
      <c r="W5177" t="s">
        <v>117</v>
      </c>
      <c r="X5177" t="s">
        <v>179</v>
      </c>
      <c r="Y5177" t="s">
        <v>55</v>
      </c>
      <c r="Z5177" t="s">
        <v>134</v>
      </c>
      <c r="AA5177" t="s">
        <v>135</v>
      </c>
      <c r="AB5177" t="s">
        <v>15104</v>
      </c>
      <c r="AC5177" t="s">
        <v>6482</v>
      </c>
      <c r="AD5177" t="s">
        <v>449</v>
      </c>
    </row>
    <row r="5178" spans="1:30" x14ac:dyDescent="0.3">
      <c r="A5178" t="s">
        <v>21238</v>
      </c>
      <c r="B5178" t="s">
        <v>21239</v>
      </c>
      <c r="C5178" s="1" t="str">
        <f t="shared" si="858"/>
        <v>21:0512</v>
      </c>
      <c r="D5178" s="1" t="str">
        <f t="shared" si="859"/>
        <v>21:0085</v>
      </c>
      <c r="E5178" t="s">
        <v>21236</v>
      </c>
      <c r="F5178" t="s">
        <v>21240</v>
      </c>
      <c r="H5178">
        <v>56.008343500000002</v>
      </c>
      <c r="I5178">
        <v>-101.53659500000001</v>
      </c>
      <c r="J5178" s="1" t="str">
        <f t="shared" si="860"/>
        <v>NGR lake sediment grab sample</v>
      </c>
      <c r="K5178" s="1" t="str">
        <f t="shared" si="861"/>
        <v>&lt;177 micron (NGR)</v>
      </c>
      <c r="L5178">
        <v>62</v>
      </c>
      <c r="M5178" t="s">
        <v>65</v>
      </c>
      <c r="N5178">
        <v>1221</v>
      </c>
      <c r="O5178" t="s">
        <v>129</v>
      </c>
      <c r="P5178" t="s">
        <v>145</v>
      </c>
      <c r="Q5178" t="s">
        <v>37</v>
      </c>
      <c r="R5178" t="s">
        <v>169</v>
      </c>
      <c r="S5178" t="s">
        <v>38</v>
      </c>
      <c r="T5178" t="s">
        <v>40</v>
      </c>
      <c r="U5178" t="s">
        <v>86</v>
      </c>
      <c r="V5178" t="s">
        <v>1027</v>
      </c>
      <c r="W5178" t="s">
        <v>649</v>
      </c>
      <c r="X5178" t="s">
        <v>179</v>
      </c>
      <c r="Y5178" t="s">
        <v>55</v>
      </c>
      <c r="Z5178" t="s">
        <v>164</v>
      </c>
      <c r="AA5178" t="s">
        <v>135</v>
      </c>
      <c r="AB5178" t="s">
        <v>15104</v>
      </c>
      <c r="AC5178" t="s">
        <v>1512</v>
      </c>
      <c r="AD5178" t="s">
        <v>48</v>
      </c>
    </row>
    <row r="5179" spans="1:30" x14ac:dyDescent="0.3">
      <c r="A5179" t="s">
        <v>21241</v>
      </c>
      <c r="B5179" t="s">
        <v>21242</v>
      </c>
      <c r="C5179" s="1" t="str">
        <f t="shared" si="858"/>
        <v>21:0512</v>
      </c>
      <c r="D5179" s="1" t="str">
        <f t="shared" si="859"/>
        <v>21:0085</v>
      </c>
      <c r="E5179" t="s">
        <v>21236</v>
      </c>
      <c r="F5179" t="s">
        <v>21243</v>
      </c>
      <c r="H5179">
        <v>56.008343500000002</v>
      </c>
      <c r="I5179">
        <v>-101.53659500000001</v>
      </c>
      <c r="J5179" s="1" t="str">
        <f t="shared" si="860"/>
        <v>NGR lake sediment grab sample</v>
      </c>
      <c r="K5179" s="1" t="str">
        <f t="shared" si="861"/>
        <v>&lt;177 micron (NGR)</v>
      </c>
      <c r="L5179">
        <v>62</v>
      </c>
      <c r="M5179" t="s">
        <v>52</v>
      </c>
      <c r="N5179">
        <v>1222</v>
      </c>
      <c r="O5179" t="s">
        <v>129</v>
      </c>
      <c r="P5179" t="s">
        <v>145</v>
      </c>
      <c r="Q5179" t="s">
        <v>55</v>
      </c>
      <c r="R5179" t="s">
        <v>145</v>
      </c>
      <c r="S5179" t="s">
        <v>68</v>
      </c>
      <c r="T5179" t="s">
        <v>40</v>
      </c>
      <c r="U5179" t="s">
        <v>1584</v>
      </c>
      <c r="V5179" t="s">
        <v>233</v>
      </c>
      <c r="W5179" t="s">
        <v>194</v>
      </c>
      <c r="X5179" t="s">
        <v>43</v>
      </c>
      <c r="Y5179" t="s">
        <v>39</v>
      </c>
      <c r="Z5179" t="s">
        <v>67</v>
      </c>
      <c r="AA5179" t="s">
        <v>135</v>
      </c>
      <c r="AB5179" t="s">
        <v>10166</v>
      </c>
      <c r="AC5179" t="s">
        <v>2787</v>
      </c>
      <c r="AD5179" t="s">
        <v>83</v>
      </c>
    </row>
    <row r="5180" spans="1:30" x14ac:dyDescent="0.3">
      <c r="A5180" t="s">
        <v>21244</v>
      </c>
      <c r="B5180" t="s">
        <v>21245</v>
      </c>
      <c r="C5180" s="1" t="str">
        <f t="shared" si="858"/>
        <v>21:0512</v>
      </c>
      <c r="D5180" s="1" t="str">
        <f t="shared" si="859"/>
        <v>21:0085</v>
      </c>
      <c r="E5180" t="s">
        <v>21246</v>
      </c>
      <c r="F5180" t="s">
        <v>21247</v>
      </c>
      <c r="H5180">
        <v>56.031540399999997</v>
      </c>
      <c r="I5180">
        <v>-101.5160755</v>
      </c>
      <c r="J5180" s="1" t="str">
        <f t="shared" si="860"/>
        <v>NGR lake sediment grab sample</v>
      </c>
      <c r="K5180" s="1" t="str">
        <f t="shared" si="861"/>
        <v>&lt;177 micron (NGR)</v>
      </c>
      <c r="L5180">
        <v>62</v>
      </c>
      <c r="M5180" t="s">
        <v>76</v>
      </c>
      <c r="N5180">
        <v>1223</v>
      </c>
      <c r="O5180" t="s">
        <v>211</v>
      </c>
      <c r="P5180" t="s">
        <v>165</v>
      </c>
      <c r="Q5180" t="s">
        <v>68</v>
      </c>
      <c r="R5180" t="s">
        <v>134</v>
      </c>
      <c r="S5180" t="s">
        <v>92</v>
      </c>
      <c r="T5180" t="s">
        <v>40</v>
      </c>
      <c r="U5180" t="s">
        <v>1168</v>
      </c>
      <c r="V5180" t="s">
        <v>620</v>
      </c>
      <c r="W5180" t="s">
        <v>40</v>
      </c>
      <c r="X5180" t="s">
        <v>179</v>
      </c>
      <c r="Y5180" t="s">
        <v>39</v>
      </c>
      <c r="Z5180" t="s">
        <v>35</v>
      </c>
      <c r="AA5180" t="s">
        <v>204</v>
      </c>
      <c r="AB5180" t="s">
        <v>2747</v>
      </c>
      <c r="AC5180" t="s">
        <v>353</v>
      </c>
      <c r="AD5180" t="s">
        <v>2717</v>
      </c>
    </row>
    <row r="5181" spans="1:30" x14ac:dyDescent="0.3">
      <c r="A5181" t="s">
        <v>21248</v>
      </c>
      <c r="B5181" t="s">
        <v>21249</v>
      </c>
      <c r="C5181" s="1" t="str">
        <f t="shared" si="858"/>
        <v>21:0512</v>
      </c>
      <c r="D5181" s="1" t="str">
        <f t="shared" si="859"/>
        <v>21:0085</v>
      </c>
      <c r="E5181" t="s">
        <v>21250</v>
      </c>
      <c r="F5181" t="s">
        <v>21251</v>
      </c>
      <c r="H5181">
        <v>56.071462599999997</v>
      </c>
      <c r="I5181">
        <v>-101.5127293</v>
      </c>
      <c r="J5181" s="1" t="str">
        <f t="shared" si="860"/>
        <v>NGR lake sediment grab sample</v>
      </c>
      <c r="K5181" s="1" t="str">
        <f t="shared" si="861"/>
        <v>&lt;177 micron (NGR)</v>
      </c>
      <c r="L5181">
        <v>62</v>
      </c>
      <c r="M5181" t="s">
        <v>91</v>
      </c>
      <c r="N5181">
        <v>1224</v>
      </c>
      <c r="O5181" t="s">
        <v>613</v>
      </c>
      <c r="P5181" t="s">
        <v>145</v>
      </c>
      <c r="Q5181" t="s">
        <v>131</v>
      </c>
      <c r="R5181" t="s">
        <v>276</v>
      </c>
      <c r="S5181" t="s">
        <v>92</v>
      </c>
      <c r="T5181" t="s">
        <v>40</v>
      </c>
      <c r="U5181" t="s">
        <v>2447</v>
      </c>
      <c r="V5181" t="s">
        <v>1503</v>
      </c>
      <c r="W5181" t="s">
        <v>40</v>
      </c>
      <c r="X5181" t="s">
        <v>70</v>
      </c>
      <c r="Y5181" t="s">
        <v>39</v>
      </c>
      <c r="Z5181" t="s">
        <v>35</v>
      </c>
      <c r="AA5181" t="s">
        <v>135</v>
      </c>
      <c r="AB5181" t="s">
        <v>519</v>
      </c>
      <c r="AC5181" t="s">
        <v>2278</v>
      </c>
      <c r="AD5181" t="s">
        <v>487</v>
      </c>
    </row>
    <row r="5182" spans="1:30" x14ac:dyDescent="0.3">
      <c r="A5182" t="s">
        <v>21252</v>
      </c>
      <c r="B5182" t="s">
        <v>21253</v>
      </c>
      <c r="C5182" s="1" t="str">
        <f t="shared" si="858"/>
        <v>21:0512</v>
      </c>
      <c r="D5182" s="1" t="str">
        <f t="shared" si="859"/>
        <v>21:0085</v>
      </c>
      <c r="E5182" t="s">
        <v>21254</v>
      </c>
      <c r="F5182" t="s">
        <v>21255</v>
      </c>
      <c r="H5182">
        <v>56.063151499999996</v>
      </c>
      <c r="I5182">
        <v>-101.58266949999999</v>
      </c>
      <c r="J5182" s="1" t="str">
        <f t="shared" si="860"/>
        <v>NGR lake sediment grab sample</v>
      </c>
      <c r="K5182" s="1" t="str">
        <f t="shared" si="861"/>
        <v>&lt;177 micron (NGR)</v>
      </c>
      <c r="L5182">
        <v>62</v>
      </c>
      <c r="M5182" t="s">
        <v>102</v>
      </c>
      <c r="N5182">
        <v>1225</v>
      </c>
      <c r="O5182" t="s">
        <v>1134</v>
      </c>
      <c r="P5182" t="s">
        <v>165</v>
      </c>
      <c r="Q5182" t="s">
        <v>131</v>
      </c>
      <c r="R5182" t="s">
        <v>104</v>
      </c>
      <c r="S5182" t="s">
        <v>119</v>
      </c>
      <c r="T5182" t="s">
        <v>40</v>
      </c>
      <c r="U5182" t="s">
        <v>15469</v>
      </c>
      <c r="V5182" t="s">
        <v>884</v>
      </c>
      <c r="W5182" t="s">
        <v>40</v>
      </c>
      <c r="X5182" t="s">
        <v>70</v>
      </c>
      <c r="Y5182" t="s">
        <v>39</v>
      </c>
      <c r="Z5182" t="s">
        <v>204</v>
      </c>
      <c r="AA5182" t="s">
        <v>58</v>
      </c>
      <c r="AB5182" t="s">
        <v>96</v>
      </c>
      <c r="AC5182" t="s">
        <v>352</v>
      </c>
      <c r="AD5182" t="s">
        <v>1313</v>
      </c>
    </row>
    <row r="5183" spans="1:30" x14ac:dyDescent="0.3">
      <c r="A5183" t="s">
        <v>21256</v>
      </c>
      <c r="B5183" t="s">
        <v>21257</v>
      </c>
      <c r="C5183" s="1" t="str">
        <f t="shared" si="858"/>
        <v>21:0512</v>
      </c>
      <c r="D5183" s="1" t="str">
        <f t="shared" si="859"/>
        <v>21:0085</v>
      </c>
      <c r="E5183" t="s">
        <v>21258</v>
      </c>
      <c r="F5183" t="s">
        <v>21259</v>
      </c>
      <c r="H5183">
        <v>56.069022400000001</v>
      </c>
      <c r="I5183">
        <v>-101.6520775</v>
      </c>
      <c r="J5183" s="1" t="str">
        <f t="shared" si="860"/>
        <v>NGR lake sediment grab sample</v>
      </c>
      <c r="K5183" s="1" t="str">
        <f t="shared" si="861"/>
        <v>&lt;177 micron (NGR)</v>
      </c>
      <c r="L5183">
        <v>62</v>
      </c>
      <c r="M5183" t="s">
        <v>113</v>
      </c>
      <c r="N5183">
        <v>1226</v>
      </c>
      <c r="O5183" t="s">
        <v>103</v>
      </c>
      <c r="P5183" t="s">
        <v>79</v>
      </c>
      <c r="Q5183" t="s">
        <v>68</v>
      </c>
      <c r="R5183" t="s">
        <v>193</v>
      </c>
      <c r="S5183" t="s">
        <v>68</v>
      </c>
      <c r="T5183" t="s">
        <v>40</v>
      </c>
      <c r="U5183" t="s">
        <v>1901</v>
      </c>
      <c r="V5183" t="s">
        <v>60</v>
      </c>
      <c r="W5183" t="s">
        <v>40</v>
      </c>
      <c r="X5183" t="s">
        <v>70</v>
      </c>
      <c r="Y5183" t="s">
        <v>95</v>
      </c>
      <c r="Z5183" t="s">
        <v>67</v>
      </c>
      <c r="AA5183" t="s">
        <v>204</v>
      </c>
      <c r="AB5183" t="s">
        <v>316</v>
      </c>
      <c r="AC5183" t="s">
        <v>1572</v>
      </c>
      <c r="AD5183" t="s">
        <v>1236</v>
      </c>
    </row>
    <row r="5184" spans="1:30" x14ac:dyDescent="0.3">
      <c r="A5184" t="s">
        <v>21260</v>
      </c>
      <c r="B5184" t="s">
        <v>21261</v>
      </c>
      <c r="C5184" s="1" t="str">
        <f t="shared" si="858"/>
        <v>21:0512</v>
      </c>
      <c r="D5184" s="1" t="str">
        <f t="shared" si="859"/>
        <v>21:0085</v>
      </c>
      <c r="E5184" t="s">
        <v>21262</v>
      </c>
      <c r="F5184" t="s">
        <v>21263</v>
      </c>
      <c r="H5184">
        <v>56.053502000000002</v>
      </c>
      <c r="I5184">
        <v>-101.68681650000001</v>
      </c>
      <c r="J5184" s="1" t="str">
        <f t="shared" si="860"/>
        <v>NGR lake sediment grab sample</v>
      </c>
      <c r="K5184" s="1" t="str">
        <f t="shared" si="861"/>
        <v>&lt;177 micron (NGR)</v>
      </c>
      <c r="L5184">
        <v>62</v>
      </c>
      <c r="M5184" t="s">
        <v>127</v>
      </c>
      <c r="N5184">
        <v>1227</v>
      </c>
      <c r="O5184" t="s">
        <v>391</v>
      </c>
      <c r="P5184" t="s">
        <v>67</v>
      </c>
      <c r="Q5184" t="s">
        <v>68</v>
      </c>
      <c r="R5184" t="s">
        <v>192</v>
      </c>
      <c r="S5184" t="s">
        <v>68</v>
      </c>
      <c r="T5184" t="s">
        <v>40</v>
      </c>
      <c r="U5184" t="s">
        <v>1885</v>
      </c>
      <c r="V5184" t="s">
        <v>167</v>
      </c>
      <c r="W5184" t="s">
        <v>40</v>
      </c>
      <c r="X5184" t="s">
        <v>70</v>
      </c>
      <c r="Y5184" t="s">
        <v>95</v>
      </c>
      <c r="Z5184" t="s">
        <v>164</v>
      </c>
      <c r="AA5184" t="s">
        <v>214</v>
      </c>
      <c r="AB5184" t="s">
        <v>135</v>
      </c>
      <c r="AC5184" t="s">
        <v>136</v>
      </c>
      <c r="AD5184" t="s">
        <v>480</v>
      </c>
    </row>
    <row r="5185" spans="1:30" x14ac:dyDescent="0.3">
      <c r="A5185" t="s">
        <v>21264</v>
      </c>
      <c r="B5185" t="s">
        <v>21265</v>
      </c>
      <c r="C5185" s="1" t="str">
        <f t="shared" si="858"/>
        <v>21:0512</v>
      </c>
      <c r="D5185" s="1" t="str">
        <f t="shared" si="859"/>
        <v>21:0085</v>
      </c>
      <c r="E5185" t="s">
        <v>21266</v>
      </c>
      <c r="F5185" t="s">
        <v>21267</v>
      </c>
      <c r="H5185">
        <v>56.054728699999998</v>
      </c>
      <c r="I5185">
        <v>-101.7682811</v>
      </c>
      <c r="J5185" s="1" t="str">
        <f t="shared" si="860"/>
        <v>NGR lake sediment grab sample</v>
      </c>
      <c r="K5185" s="1" t="str">
        <f t="shared" si="861"/>
        <v>&lt;177 micron (NGR)</v>
      </c>
      <c r="L5185">
        <v>62</v>
      </c>
      <c r="M5185" t="s">
        <v>142</v>
      </c>
      <c r="N5185">
        <v>1228</v>
      </c>
      <c r="O5185" t="s">
        <v>576</v>
      </c>
      <c r="P5185" t="s">
        <v>185</v>
      </c>
      <c r="Q5185" t="s">
        <v>68</v>
      </c>
      <c r="R5185" t="s">
        <v>67</v>
      </c>
      <c r="S5185" t="s">
        <v>131</v>
      </c>
      <c r="T5185" t="s">
        <v>40</v>
      </c>
      <c r="U5185" t="s">
        <v>1412</v>
      </c>
      <c r="V5185" t="s">
        <v>39</v>
      </c>
      <c r="W5185" t="s">
        <v>40</v>
      </c>
      <c r="X5185" t="s">
        <v>39</v>
      </c>
      <c r="Y5185" t="s">
        <v>95</v>
      </c>
      <c r="Z5185" t="s">
        <v>134</v>
      </c>
      <c r="AA5185" t="s">
        <v>134</v>
      </c>
      <c r="AB5185" t="s">
        <v>352</v>
      </c>
      <c r="AC5185" t="s">
        <v>818</v>
      </c>
      <c r="AD5185" t="s">
        <v>4370</v>
      </c>
    </row>
    <row r="5186" spans="1:30" hidden="1" x14ac:dyDescent="0.3">
      <c r="A5186" t="s">
        <v>21268</v>
      </c>
      <c r="B5186" t="s">
        <v>21269</v>
      </c>
      <c r="C5186" s="1" t="str">
        <f t="shared" si="858"/>
        <v>21:0512</v>
      </c>
      <c r="D5186" s="1" t="str">
        <f>HYPERLINK("http://geochem.nrcan.gc.ca/cdogs/content/svy/svy_e.htm", "")</f>
        <v/>
      </c>
      <c r="G5186" s="1" t="str">
        <f>HYPERLINK("http://geochem.nrcan.gc.ca/cdogs/content/cr_/cr_00056_e.htm", "56")</f>
        <v>56</v>
      </c>
      <c r="J5186" t="s">
        <v>161</v>
      </c>
      <c r="K5186" t="s">
        <v>162</v>
      </c>
      <c r="L5186">
        <v>62</v>
      </c>
      <c r="M5186" t="s">
        <v>163</v>
      </c>
      <c r="N5186">
        <v>1229</v>
      </c>
      <c r="O5186" t="s">
        <v>434</v>
      </c>
      <c r="P5186" t="s">
        <v>258</v>
      </c>
      <c r="Q5186" t="s">
        <v>169</v>
      </c>
      <c r="R5186" t="s">
        <v>414</v>
      </c>
      <c r="S5186" t="s">
        <v>176</v>
      </c>
      <c r="T5186" t="s">
        <v>117</v>
      </c>
      <c r="U5186" t="s">
        <v>1885</v>
      </c>
      <c r="V5186" t="s">
        <v>353</v>
      </c>
      <c r="W5186" t="s">
        <v>233</v>
      </c>
      <c r="X5186" t="s">
        <v>1523</v>
      </c>
      <c r="Y5186" t="s">
        <v>136</v>
      </c>
      <c r="Z5186" t="s">
        <v>214</v>
      </c>
      <c r="AA5186" t="s">
        <v>196</v>
      </c>
      <c r="AB5186" t="s">
        <v>987</v>
      </c>
      <c r="AC5186" t="s">
        <v>1085</v>
      </c>
      <c r="AD5186" t="s">
        <v>7465</v>
      </c>
    </row>
    <row r="5187" spans="1:30" x14ac:dyDescent="0.3">
      <c r="A5187" t="s">
        <v>21270</v>
      </c>
      <c r="B5187" t="s">
        <v>21271</v>
      </c>
      <c r="C5187" s="1" t="str">
        <f t="shared" si="858"/>
        <v>21:0512</v>
      </c>
      <c r="D5187" s="1" t="str">
        <f t="shared" ref="D5187:D5203" si="862">HYPERLINK("http://geochem.nrcan.gc.ca/cdogs/content/svy/svy210085_e.htm", "21:0085")</f>
        <v>21:0085</v>
      </c>
      <c r="E5187" t="s">
        <v>21272</v>
      </c>
      <c r="F5187" t="s">
        <v>21273</v>
      </c>
      <c r="H5187">
        <v>56.047556399999998</v>
      </c>
      <c r="I5187">
        <v>-101.82451140000001</v>
      </c>
      <c r="J5187" s="1" t="str">
        <f t="shared" ref="J5187:J5203" si="863">HYPERLINK("http://geochem.nrcan.gc.ca/cdogs/content/kwd/kwd020027_e.htm", "NGR lake sediment grab sample")</f>
        <v>NGR lake sediment grab sample</v>
      </c>
      <c r="K5187" s="1" t="str">
        <f t="shared" ref="K5187:K5203" si="864">HYPERLINK("http://geochem.nrcan.gc.ca/cdogs/content/kwd/kwd080006_e.htm", "&lt;177 micron (NGR)")</f>
        <v>&lt;177 micron (NGR)</v>
      </c>
      <c r="L5187">
        <v>62</v>
      </c>
      <c r="M5187" t="s">
        <v>150</v>
      </c>
      <c r="N5187">
        <v>1230</v>
      </c>
      <c r="O5187" t="s">
        <v>789</v>
      </c>
      <c r="P5187" t="s">
        <v>134</v>
      </c>
      <c r="Q5187" t="s">
        <v>92</v>
      </c>
      <c r="R5187" t="s">
        <v>66</v>
      </c>
      <c r="S5187" t="s">
        <v>92</v>
      </c>
      <c r="T5187" t="s">
        <v>40</v>
      </c>
      <c r="U5187" t="s">
        <v>3331</v>
      </c>
      <c r="V5187" t="s">
        <v>85</v>
      </c>
      <c r="W5187" t="s">
        <v>40</v>
      </c>
      <c r="X5187" t="s">
        <v>70</v>
      </c>
      <c r="Y5187" t="s">
        <v>39</v>
      </c>
      <c r="Z5187" t="s">
        <v>263</v>
      </c>
      <c r="AA5187" t="s">
        <v>135</v>
      </c>
      <c r="AB5187" t="s">
        <v>429</v>
      </c>
      <c r="AC5187" t="s">
        <v>4178</v>
      </c>
      <c r="AD5187" t="s">
        <v>8957</v>
      </c>
    </row>
    <row r="5188" spans="1:30" x14ac:dyDescent="0.3">
      <c r="A5188" t="s">
        <v>21274</v>
      </c>
      <c r="B5188" t="s">
        <v>21275</v>
      </c>
      <c r="C5188" s="1" t="str">
        <f t="shared" si="858"/>
        <v>21:0512</v>
      </c>
      <c r="D5188" s="1" t="str">
        <f t="shared" si="862"/>
        <v>21:0085</v>
      </c>
      <c r="E5188" t="s">
        <v>21276</v>
      </c>
      <c r="F5188" t="s">
        <v>21277</v>
      </c>
      <c r="H5188">
        <v>56.096656600000003</v>
      </c>
      <c r="I5188">
        <v>-101.77612860000001</v>
      </c>
      <c r="J5188" s="1" t="str">
        <f t="shared" si="863"/>
        <v>NGR lake sediment grab sample</v>
      </c>
      <c r="K5188" s="1" t="str">
        <f t="shared" si="864"/>
        <v>&lt;177 micron (NGR)</v>
      </c>
      <c r="L5188">
        <v>62</v>
      </c>
      <c r="M5188" t="s">
        <v>175</v>
      </c>
      <c r="N5188">
        <v>1231</v>
      </c>
      <c r="O5188" t="s">
        <v>257</v>
      </c>
      <c r="P5188" t="s">
        <v>104</v>
      </c>
      <c r="Q5188" t="s">
        <v>79</v>
      </c>
      <c r="R5188" t="s">
        <v>35</v>
      </c>
      <c r="S5188" t="s">
        <v>79</v>
      </c>
      <c r="T5188" t="s">
        <v>40</v>
      </c>
      <c r="U5188" t="s">
        <v>480</v>
      </c>
      <c r="V5188" t="s">
        <v>55</v>
      </c>
      <c r="W5188" t="s">
        <v>40</v>
      </c>
      <c r="X5188" t="s">
        <v>70</v>
      </c>
      <c r="Y5188" t="s">
        <v>95</v>
      </c>
      <c r="Z5188" t="s">
        <v>135</v>
      </c>
      <c r="AA5188" t="s">
        <v>135</v>
      </c>
      <c r="AB5188" t="s">
        <v>130</v>
      </c>
      <c r="AC5188" t="s">
        <v>278</v>
      </c>
      <c r="AD5188" t="s">
        <v>2797</v>
      </c>
    </row>
    <row r="5189" spans="1:30" x14ac:dyDescent="0.3">
      <c r="A5189" t="s">
        <v>21278</v>
      </c>
      <c r="B5189" t="s">
        <v>21279</v>
      </c>
      <c r="C5189" s="1" t="str">
        <f t="shared" si="858"/>
        <v>21:0512</v>
      </c>
      <c r="D5189" s="1" t="str">
        <f t="shared" si="862"/>
        <v>21:0085</v>
      </c>
      <c r="E5189" t="s">
        <v>21280</v>
      </c>
      <c r="F5189" t="s">
        <v>21281</v>
      </c>
      <c r="H5189">
        <v>56.1175888</v>
      </c>
      <c r="I5189">
        <v>-101.77066809999999</v>
      </c>
      <c r="J5189" s="1" t="str">
        <f t="shared" si="863"/>
        <v>NGR lake sediment grab sample</v>
      </c>
      <c r="K5189" s="1" t="str">
        <f t="shared" si="864"/>
        <v>&lt;177 micron (NGR)</v>
      </c>
      <c r="L5189">
        <v>62</v>
      </c>
      <c r="M5189" t="s">
        <v>184</v>
      </c>
      <c r="N5189">
        <v>1232</v>
      </c>
      <c r="O5189" t="s">
        <v>299</v>
      </c>
      <c r="P5189" t="s">
        <v>164</v>
      </c>
      <c r="Q5189" t="s">
        <v>153</v>
      </c>
      <c r="R5189" t="s">
        <v>265</v>
      </c>
      <c r="S5189" t="s">
        <v>202</v>
      </c>
      <c r="T5189" t="s">
        <v>40</v>
      </c>
      <c r="U5189" t="s">
        <v>11360</v>
      </c>
      <c r="V5189" t="s">
        <v>565</v>
      </c>
      <c r="W5189" t="s">
        <v>40</v>
      </c>
      <c r="X5189" t="s">
        <v>39</v>
      </c>
      <c r="Y5189" t="s">
        <v>95</v>
      </c>
      <c r="Z5189" t="s">
        <v>135</v>
      </c>
      <c r="AA5189" t="s">
        <v>134</v>
      </c>
      <c r="AB5189" t="s">
        <v>2873</v>
      </c>
      <c r="AC5189" t="s">
        <v>136</v>
      </c>
      <c r="AD5189" t="s">
        <v>13114</v>
      </c>
    </row>
    <row r="5190" spans="1:30" x14ac:dyDescent="0.3">
      <c r="A5190" t="s">
        <v>21282</v>
      </c>
      <c r="B5190" t="s">
        <v>21283</v>
      </c>
      <c r="C5190" s="1" t="str">
        <f t="shared" si="858"/>
        <v>21:0512</v>
      </c>
      <c r="D5190" s="1" t="str">
        <f t="shared" si="862"/>
        <v>21:0085</v>
      </c>
      <c r="E5190" t="s">
        <v>21284</v>
      </c>
      <c r="F5190" t="s">
        <v>21285</v>
      </c>
      <c r="H5190">
        <v>56.123390299999997</v>
      </c>
      <c r="I5190">
        <v>-101.83346</v>
      </c>
      <c r="J5190" s="1" t="str">
        <f t="shared" si="863"/>
        <v>NGR lake sediment grab sample</v>
      </c>
      <c r="K5190" s="1" t="str">
        <f t="shared" si="864"/>
        <v>&lt;177 micron (NGR)</v>
      </c>
      <c r="L5190">
        <v>62</v>
      </c>
      <c r="M5190" t="s">
        <v>191</v>
      </c>
      <c r="N5190">
        <v>1233</v>
      </c>
      <c r="O5190" t="s">
        <v>335</v>
      </c>
      <c r="P5190" t="s">
        <v>67</v>
      </c>
      <c r="Q5190" t="s">
        <v>37</v>
      </c>
      <c r="R5190" t="s">
        <v>165</v>
      </c>
      <c r="S5190" t="s">
        <v>38</v>
      </c>
      <c r="T5190" t="s">
        <v>40</v>
      </c>
      <c r="U5190" t="s">
        <v>3947</v>
      </c>
      <c r="V5190" t="s">
        <v>1598</v>
      </c>
      <c r="W5190" t="s">
        <v>40</v>
      </c>
      <c r="X5190" t="s">
        <v>179</v>
      </c>
      <c r="Y5190" t="s">
        <v>39</v>
      </c>
      <c r="Z5190" t="s">
        <v>35</v>
      </c>
      <c r="AA5190" t="s">
        <v>258</v>
      </c>
      <c r="AB5190" t="s">
        <v>263</v>
      </c>
      <c r="AC5190" t="s">
        <v>14796</v>
      </c>
      <c r="AD5190" t="s">
        <v>1060</v>
      </c>
    </row>
    <row r="5191" spans="1:30" x14ac:dyDescent="0.3">
      <c r="A5191" t="s">
        <v>21286</v>
      </c>
      <c r="B5191" t="s">
        <v>21287</v>
      </c>
      <c r="C5191" s="1" t="str">
        <f t="shared" si="858"/>
        <v>21:0512</v>
      </c>
      <c r="D5191" s="1" t="str">
        <f t="shared" si="862"/>
        <v>21:0085</v>
      </c>
      <c r="E5191" t="s">
        <v>21288</v>
      </c>
      <c r="F5191" t="s">
        <v>21289</v>
      </c>
      <c r="H5191">
        <v>56.1570094</v>
      </c>
      <c r="I5191">
        <v>-101.8153968</v>
      </c>
      <c r="J5191" s="1" t="str">
        <f t="shared" si="863"/>
        <v>NGR lake sediment grab sample</v>
      </c>
      <c r="K5191" s="1" t="str">
        <f t="shared" si="864"/>
        <v>&lt;177 micron (NGR)</v>
      </c>
      <c r="L5191">
        <v>62</v>
      </c>
      <c r="M5191" t="s">
        <v>201</v>
      </c>
      <c r="N5191">
        <v>1234</v>
      </c>
      <c r="O5191" t="s">
        <v>423</v>
      </c>
      <c r="P5191" t="s">
        <v>169</v>
      </c>
      <c r="Q5191" t="s">
        <v>37</v>
      </c>
      <c r="R5191" t="s">
        <v>165</v>
      </c>
      <c r="S5191" t="s">
        <v>136</v>
      </c>
      <c r="T5191" t="s">
        <v>40</v>
      </c>
      <c r="U5191" t="s">
        <v>1482</v>
      </c>
      <c r="V5191" t="s">
        <v>239</v>
      </c>
      <c r="W5191" t="s">
        <v>117</v>
      </c>
      <c r="X5191" t="s">
        <v>43</v>
      </c>
      <c r="Y5191" t="s">
        <v>39</v>
      </c>
      <c r="Z5191" t="s">
        <v>164</v>
      </c>
      <c r="AA5191" t="s">
        <v>135</v>
      </c>
      <c r="AB5191" t="s">
        <v>116</v>
      </c>
      <c r="AC5191" t="s">
        <v>371</v>
      </c>
      <c r="AD5191" t="s">
        <v>155</v>
      </c>
    </row>
    <row r="5192" spans="1:30" x14ac:dyDescent="0.3">
      <c r="A5192" t="s">
        <v>21290</v>
      </c>
      <c r="B5192" t="s">
        <v>21291</v>
      </c>
      <c r="C5192" s="1" t="str">
        <f t="shared" si="858"/>
        <v>21:0512</v>
      </c>
      <c r="D5192" s="1" t="str">
        <f t="shared" si="862"/>
        <v>21:0085</v>
      </c>
      <c r="E5192" t="s">
        <v>21292</v>
      </c>
      <c r="F5192" t="s">
        <v>21293</v>
      </c>
      <c r="H5192">
        <v>56.153160399999997</v>
      </c>
      <c r="I5192">
        <v>-101.75932779999999</v>
      </c>
      <c r="J5192" s="1" t="str">
        <f t="shared" si="863"/>
        <v>NGR lake sediment grab sample</v>
      </c>
      <c r="K5192" s="1" t="str">
        <f t="shared" si="864"/>
        <v>&lt;177 micron (NGR)</v>
      </c>
      <c r="L5192">
        <v>62</v>
      </c>
      <c r="M5192" t="s">
        <v>210</v>
      </c>
      <c r="N5192">
        <v>1235</v>
      </c>
      <c r="O5192" t="s">
        <v>665</v>
      </c>
      <c r="P5192" t="s">
        <v>145</v>
      </c>
      <c r="Q5192" t="s">
        <v>79</v>
      </c>
      <c r="R5192" t="s">
        <v>66</v>
      </c>
      <c r="S5192" t="s">
        <v>79</v>
      </c>
      <c r="T5192" t="s">
        <v>40</v>
      </c>
      <c r="U5192" t="s">
        <v>6425</v>
      </c>
      <c r="V5192" t="s">
        <v>213</v>
      </c>
      <c r="W5192" t="s">
        <v>40</v>
      </c>
      <c r="X5192" t="s">
        <v>70</v>
      </c>
      <c r="Y5192" t="s">
        <v>39</v>
      </c>
      <c r="Z5192" t="s">
        <v>337</v>
      </c>
      <c r="AA5192" t="s">
        <v>58</v>
      </c>
      <c r="AB5192" t="s">
        <v>2125</v>
      </c>
      <c r="AC5192" t="s">
        <v>484</v>
      </c>
      <c r="AD5192" t="s">
        <v>13114</v>
      </c>
    </row>
    <row r="5193" spans="1:30" x14ac:dyDescent="0.3">
      <c r="A5193" t="s">
        <v>21294</v>
      </c>
      <c r="B5193" t="s">
        <v>21295</v>
      </c>
      <c r="C5193" s="1" t="str">
        <f t="shared" si="858"/>
        <v>21:0512</v>
      </c>
      <c r="D5193" s="1" t="str">
        <f t="shared" si="862"/>
        <v>21:0085</v>
      </c>
      <c r="E5193" t="s">
        <v>21296</v>
      </c>
      <c r="F5193" t="s">
        <v>21297</v>
      </c>
      <c r="H5193">
        <v>56.193433900000002</v>
      </c>
      <c r="I5193">
        <v>-101.757155</v>
      </c>
      <c r="J5193" s="1" t="str">
        <f t="shared" si="863"/>
        <v>NGR lake sediment grab sample</v>
      </c>
      <c r="K5193" s="1" t="str">
        <f t="shared" si="864"/>
        <v>&lt;177 micron (NGR)</v>
      </c>
      <c r="L5193">
        <v>62</v>
      </c>
      <c r="M5193" t="s">
        <v>221</v>
      </c>
      <c r="N5193">
        <v>1236</v>
      </c>
      <c r="O5193" t="s">
        <v>733</v>
      </c>
      <c r="P5193" t="s">
        <v>265</v>
      </c>
      <c r="Q5193" t="s">
        <v>68</v>
      </c>
      <c r="R5193" t="s">
        <v>78</v>
      </c>
      <c r="S5193" t="s">
        <v>79</v>
      </c>
      <c r="T5193" t="s">
        <v>40</v>
      </c>
      <c r="U5193" t="s">
        <v>3679</v>
      </c>
      <c r="V5193" t="s">
        <v>39</v>
      </c>
      <c r="W5193" t="s">
        <v>194</v>
      </c>
      <c r="X5193" t="s">
        <v>179</v>
      </c>
      <c r="Y5193" t="s">
        <v>55</v>
      </c>
      <c r="Z5193" t="s">
        <v>204</v>
      </c>
      <c r="AA5193" t="s">
        <v>58</v>
      </c>
      <c r="AB5193" t="s">
        <v>1390</v>
      </c>
      <c r="AC5193" t="s">
        <v>353</v>
      </c>
      <c r="AD5193" t="s">
        <v>2423</v>
      </c>
    </row>
    <row r="5194" spans="1:30" x14ac:dyDescent="0.3">
      <c r="A5194" t="s">
        <v>21298</v>
      </c>
      <c r="B5194" t="s">
        <v>21299</v>
      </c>
      <c r="C5194" s="1" t="str">
        <f t="shared" si="858"/>
        <v>21:0512</v>
      </c>
      <c r="D5194" s="1" t="str">
        <f t="shared" si="862"/>
        <v>21:0085</v>
      </c>
      <c r="E5194" t="s">
        <v>21300</v>
      </c>
      <c r="F5194" t="s">
        <v>21301</v>
      </c>
      <c r="H5194">
        <v>56.228412599999999</v>
      </c>
      <c r="I5194">
        <v>-101.7810791</v>
      </c>
      <c r="J5194" s="1" t="str">
        <f t="shared" si="863"/>
        <v>NGR lake sediment grab sample</v>
      </c>
      <c r="K5194" s="1" t="str">
        <f t="shared" si="864"/>
        <v>&lt;177 micron (NGR)</v>
      </c>
      <c r="L5194">
        <v>62</v>
      </c>
      <c r="M5194" t="s">
        <v>230</v>
      </c>
      <c r="N5194">
        <v>1237</v>
      </c>
      <c r="O5194" t="s">
        <v>241</v>
      </c>
      <c r="P5194" t="s">
        <v>164</v>
      </c>
      <c r="Q5194" t="s">
        <v>68</v>
      </c>
      <c r="R5194" t="s">
        <v>337</v>
      </c>
      <c r="S5194" t="s">
        <v>36</v>
      </c>
      <c r="T5194" t="s">
        <v>40</v>
      </c>
      <c r="U5194" t="s">
        <v>5469</v>
      </c>
      <c r="V5194" t="s">
        <v>55</v>
      </c>
      <c r="W5194" t="s">
        <v>649</v>
      </c>
      <c r="X5194" t="s">
        <v>55</v>
      </c>
      <c r="Y5194" t="s">
        <v>39</v>
      </c>
      <c r="Z5194" t="s">
        <v>263</v>
      </c>
      <c r="AA5194" t="s">
        <v>204</v>
      </c>
      <c r="AB5194" t="s">
        <v>6229</v>
      </c>
      <c r="AC5194" t="s">
        <v>2756</v>
      </c>
      <c r="AD5194" t="s">
        <v>878</v>
      </c>
    </row>
    <row r="5195" spans="1:30" x14ac:dyDescent="0.3">
      <c r="A5195" t="s">
        <v>21302</v>
      </c>
      <c r="B5195" t="s">
        <v>21303</v>
      </c>
      <c r="C5195" s="1" t="str">
        <f t="shared" si="858"/>
        <v>21:0512</v>
      </c>
      <c r="D5195" s="1" t="str">
        <f t="shared" si="862"/>
        <v>21:0085</v>
      </c>
      <c r="E5195" t="s">
        <v>21304</v>
      </c>
      <c r="F5195" t="s">
        <v>21305</v>
      </c>
      <c r="H5195">
        <v>56.262957</v>
      </c>
      <c r="I5195">
        <v>-101.7918367</v>
      </c>
      <c r="J5195" s="1" t="str">
        <f t="shared" si="863"/>
        <v>NGR lake sediment grab sample</v>
      </c>
      <c r="K5195" s="1" t="str">
        <f t="shared" si="864"/>
        <v>&lt;177 micron (NGR)</v>
      </c>
      <c r="L5195">
        <v>62</v>
      </c>
      <c r="M5195" t="s">
        <v>238</v>
      </c>
      <c r="N5195">
        <v>1238</v>
      </c>
      <c r="O5195" t="s">
        <v>48</v>
      </c>
      <c r="P5195" t="s">
        <v>329</v>
      </c>
      <c r="Q5195" t="s">
        <v>131</v>
      </c>
      <c r="R5195" t="s">
        <v>128</v>
      </c>
      <c r="S5195" t="s">
        <v>165</v>
      </c>
      <c r="T5195" t="s">
        <v>40</v>
      </c>
      <c r="U5195" t="s">
        <v>21306</v>
      </c>
      <c r="V5195" t="s">
        <v>266</v>
      </c>
      <c r="W5195" t="s">
        <v>649</v>
      </c>
      <c r="X5195" t="s">
        <v>740</v>
      </c>
      <c r="Y5195" t="s">
        <v>37</v>
      </c>
      <c r="Z5195" t="s">
        <v>214</v>
      </c>
      <c r="AA5195" t="s">
        <v>58</v>
      </c>
      <c r="AB5195" t="s">
        <v>2291</v>
      </c>
      <c r="AC5195" t="s">
        <v>3589</v>
      </c>
      <c r="AD5195" t="s">
        <v>1452</v>
      </c>
    </row>
    <row r="5196" spans="1:30" x14ac:dyDescent="0.3">
      <c r="A5196" t="s">
        <v>21307</v>
      </c>
      <c r="B5196" t="s">
        <v>21308</v>
      </c>
      <c r="C5196" s="1" t="str">
        <f t="shared" si="858"/>
        <v>21:0512</v>
      </c>
      <c r="D5196" s="1" t="str">
        <f t="shared" si="862"/>
        <v>21:0085</v>
      </c>
      <c r="E5196" t="s">
        <v>21309</v>
      </c>
      <c r="F5196" t="s">
        <v>21310</v>
      </c>
      <c r="H5196">
        <v>56.294813699999999</v>
      </c>
      <c r="I5196">
        <v>-101.78184090000001</v>
      </c>
      <c r="J5196" s="1" t="str">
        <f t="shared" si="863"/>
        <v>NGR lake sediment grab sample</v>
      </c>
      <c r="K5196" s="1" t="str">
        <f t="shared" si="864"/>
        <v>&lt;177 micron (NGR)</v>
      </c>
      <c r="L5196">
        <v>62</v>
      </c>
      <c r="M5196" t="s">
        <v>246</v>
      </c>
      <c r="N5196">
        <v>1239</v>
      </c>
      <c r="O5196" t="s">
        <v>409</v>
      </c>
      <c r="P5196" t="s">
        <v>571</v>
      </c>
      <c r="Q5196" t="s">
        <v>68</v>
      </c>
      <c r="R5196" t="s">
        <v>571</v>
      </c>
      <c r="S5196" t="s">
        <v>176</v>
      </c>
      <c r="T5196" t="s">
        <v>40</v>
      </c>
      <c r="U5196" t="s">
        <v>7371</v>
      </c>
      <c r="V5196" t="s">
        <v>2776</v>
      </c>
      <c r="W5196" t="s">
        <v>117</v>
      </c>
      <c r="X5196" t="s">
        <v>39</v>
      </c>
      <c r="Y5196" t="s">
        <v>136</v>
      </c>
      <c r="Z5196" t="s">
        <v>263</v>
      </c>
      <c r="AA5196" t="s">
        <v>258</v>
      </c>
      <c r="AB5196" t="s">
        <v>1182</v>
      </c>
      <c r="AC5196" t="s">
        <v>2095</v>
      </c>
      <c r="AD5196" t="s">
        <v>137</v>
      </c>
    </row>
    <row r="5197" spans="1:30" x14ac:dyDescent="0.3">
      <c r="A5197" t="s">
        <v>21311</v>
      </c>
      <c r="B5197" t="s">
        <v>21312</v>
      </c>
      <c r="C5197" s="1" t="str">
        <f t="shared" si="858"/>
        <v>21:0512</v>
      </c>
      <c r="D5197" s="1" t="str">
        <f t="shared" si="862"/>
        <v>21:0085</v>
      </c>
      <c r="E5197" t="s">
        <v>21313</v>
      </c>
      <c r="F5197" t="s">
        <v>21314</v>
      </c>
      <c r="H5197">
        <v>56.315345800000003</v>
      </c>
      <c r="I5197">
        <v>-101.77655660000001</v>
      </c>
      <c r="J5197" s="1" t="str">
        <f t="shared" si="863"/>
        <v>NGR lake sediment grab sample</v>
      </c>
      <c r="K5197" s="1" t="str">
        <f t="shared" si="864"/>
        <v>&lt;177 micron (NGR)</v>
      </c>
      <c r="L5197">
        <v>63</v>
      </c>
      <c r="M5197" t="s">
        <v>34</v>
      </c>
      <c r="N5197">
        <v>1240</v>
      </c>
      <c r="O5197" t="s">
        <v>115</v>
      </c>
      <c r="P5197" t="s">
        <v>134</v>
      </c>
      <c r="Q5197" t="s">
        <v>68</v>
      </c>
      <c r="R5197" t="s">
        <v>329</v>
      </c>
      <c r="S5197" t="s">
        <v>79</v>
      </c>
      <c r="T5197" t="s">
        <v>40</v>
      </c>
      <c r="U5197" t="s">
        <v>1236</v>
      </c>
      <c r="V5197" t="s">
        <v>444</v>
      </c>
      <c r="W5197" t="s">
        <v>194</v>
      </c>
      <c r="X5197" t="s">
        <v>70</v>
      </c>
      <c r="Y5197" t="s">
        <v>55</v>
      </c>
      <c r="Z5197" t="s">
        <v>35</v>
      </c>
      <c r="AA5197" t="s">
        <v>214</v>
      </c>
      <c r="AB5197" t="s">
        <v>215</v>
      </c>
      <c r="AC5197" t="s">
        <v>3439</v>
      </c>
      <c r="AD5197" t="s">
        <v>1236</v>
      </c>
    </row>
    <row r="5198" spans="1:30" x14ac:dyDescent="0.3">
      <c r="A5198" t="s">
        <v>21315</v>
      </c>
      <c r="B5198" t="s">
        <v>21316</v>
      </c>
      <c r="C5198" s="1" t="str">
        <f t="shared" si="858"/>
        <v>21:0512</v>
      </c>
      <c r="D5198" s="1" t="str">
        <f t="shared" si="862"/>
        <v>21:0085</v>
      </c>
      <c r="E5198" t="s">
        <v>21313</v>
      </c>
      <c r="F5198" t="s">
        <v>21317</v>
      </c>
      <c r="H5198">
        <v>56.315345800000003</v>
      </c>
      <c r="I5198">
        <v>-101.77655660000001</v>
      </c>
      <c r="J5198" s="1" t="str">
        <f t="shared" si="863"/>
        <v>NGR lake sediment grab sample</v>
      </c>
      <c r="K5198" s="1" t="str">
        <f t="shared" si="864"/>
        <v>&lt;177 micron (NGR)</v>
      </c>
      <c r="L5198">
        <v>63</v>
      </c>
      <c r="M5198" t="s">
        <v>52</v>
      </c>
      <c r="N5198">
        <v>1241</v>
      </c>
      <c r="O5198" t="s">
        <v>83</v>
      </c>
      <c r="P5198" t="s">
        <v>276</v>
      </c>
      <c r="Q5198" t="s">
        <v>68</v>
      </c>
      <c r="R5198" t="s">
        <v>329</v>
      </c>
      <c r="S5198" t="s">
        <v>79</v>
      </c>
      <c r="T5198" t="s">
        <v>40</v>
      </c>
      <c r="U5198" t="s">
        <v>137</v>
      </c>
      <c r="V5198" t="s">
        <v>39</v>
      </c>
      <c r="W5198" t="s">
        <v>40</v>
      </c>
      <c r="X5198" t="s">
        <v>70</v>
      </c>
      <c r="Y5198" t="s">
        <v>55</v>
      </c>
      <c r="Z5198" t="s">
        <v>134</v>
      </c>
      <c r="AA5198" t="s">
        <v>214</v>
      </c>
      <c r="AB5198" t="s">
        <v>1373</v>
      </c>
      <c r="AC5198" t="s">
        <v>1069</v>
      </c>
      <c r="AD5198" t="s">
        <v>878</v>
      </c>
    </row>
    <row r="5199" spans="1:30" x14ac:dyDescent="0.3">
      <c r="A5199" t="s">
        <v>21318</v>
      </c>
      <c r="B5199" t="s">
        <v>21319</v>
      </c>
      <c r="C5199" s="1" t="str">
        <f t="shared" si="858"/>
        <v>21:0512</v>
      </c>
      <c r="D5199" s="1" t="str">
        <f t="shared" si="862"/>
        <v>21:0085</v>
      </c>
      <c r="E5199" t="s">
        <v>21313</v>
      </c>
      <c r="F5199" t="s">
        <v>21320</v>
      </c>
      <c r="H5199">
        <v>56.315345800000003</v>
      </c>
      <c r="I5199">
        <v>-101.77655660000001</v>
      </c>
      <c r="J5199" s="1" t="str">
        <f t="shared" si="863"/>
        <v>NGR lake sediment grab sample</v>
      </c>
      <c r="K5199" s="1" t="str">
        <f t="shared" si="864"/>
        <v>&lt;177 micron (NGR)</v>
      </c>
      <c r="L5199">
        <v>63</v>
      </c>
      <c r="M5199" t="s">
        <v>65</v>
      </c>
      <c r="N5199">
        <v>1242</v>
      </c>
      <c r="O5199" t="s">
        <v>1227</v>
      </c>
      <c r="P5199" t="s">
        <v>134</v>
      </c>
      <c r="Q5199" t="s">
        <v>136</v>
      </c>
      <c r="R5199" t="s">
        <v>329</v>
      </c>
      <c r="S5199" t="s">
        <v>153</v>
      </c>
      <c r="T5199" t="s">
        <v>40</v>
      </c>
      <c r="U5199" t="s">
        <v>137</v>
      </c>
      <c r="V5199" t="s">
        <v>444</v>
      </c>
      <c r="W5199" t="s">
        <v>194</v>
      </c>
      <c r="X5199" t="s">
        <v>70</v>
      </c>
      <c r="Y5199" t="s">
        <v>55</v>
      </c>
      <c r="Z5199" t="s">
        <v>134</v>
      </c>
      <c r="AA5199" t="s">
        <v>135</v>
      </c>
      <c r="AB5199" t="s">
        <v>450</v>
      </c>
      <c r="AC5199" t="s">
        <v>968</v>
      </c>
      <c r="AD5199" t="s">
        <v>1885</v>
      </c>
    </row>
    <row r="5200" spans="1:30" x14ac:dyDescent="0.3">
      <c r="A5200" t="s">
        <v>21321</v>
      </c>
      <c r="B5200" t="s">
        <v>21322</v>
      </c>
      <c r="C5200" s="1" t="str">
        <f t="shared" si="858"/>
        <v>21:0512</v>
      </c>
      <c r="D5200" s="1" t="str">
        <f t="shared" si="862"/>
        <v>21:0085</v>
      </c>
      <c r="E5200" t="s">
        <v>21323</v>
      </c>
      <c r="F5200" t="s">
        <v>21324</v>
      </c>
      <c r="H5200">
        <v>56.355811500000002</v>
      </c>
      <c r="I5200">
        <v>-101.7697826</v>
      </c>
      <c r="J5200" s="1" t="str">
        <f t="shared" si="863"/>
        <v>NGR lake sediment grab sample</v>
      </c>
      <c r="K5200" s="1" t="str">
        <f t="shared" si="864"/>
        <v>&lt;177 micron (NGR)</v>
      </c>
      <c r="L5200">
        <v>63</v>
      </c>
      <c r="M5200" t="s">
        <v>76</v>
      </c>
      <c r="N5200">
        <v>1243</v>
      </c>
      <c r="O5200" t="s">
        <v>391</v>
      </c>
      <c r="P5200" t="s">
        <v>145</v>
      </c>
      <c r="Q5200" t="s">
        <v>38</v>
      </c>
      <c r="R5200" t="s">
        <v>232</v>
      </c>
      <c r="S5200" t="s">
        <v>38</v>
      </c>
      <c r="T5200" t="s">
        <v>40</v>
      </c>
      <c r="U5200" t="s">
        <v>1452</v>
      </c>
      <c r="V5200" t="s">
        <v>284</v>
      </c>
      <c r="W5200" t="s">
        <v>40</v>
      </c>
      <c r="X5200" t="s">
        <v>39</v>
      </c>
      <c r="Y5200" t="s">
        <v>39</v>
      </c>
      <c r="Z5200" t="s">
        <v>35</v>
      </c>
      <c r="AA5200" t="s">
        <v>135</v>
      </c>
      <c r="AB5200" t="s">
        <v>2216</v>
      </c>
      <c r="AC5200" t="s">
        <v>1802</v>
      </c>
      <c r="AD5200" t="s">
        <v>1452</v>
      </c>
    </row>
    <row r="5201" spans="1:30" x14ac:dyDescent="0.3">
      <c r="A5201" t="s">
        <v>21325</v>
      </c>
      <c r="B5201" t="s">
        <v>21326</v>
      </c>
      <c r="C5201" s="1" t="str">
        <f t="shared" si="858"/>
        <v>21:0512</v>
      </c>
      <c r="D5201" s="1" t="str">
        <f t="shared" si="862"/>
        <v>21:0085</v>
      </c>
      <c r="E5201" t="s">
        <v>21327</v>
      </c>
      <c r="F5201" t="s">
        <v>21328</v>
      </c>
      <c r="H5201">
        <v>56.394427399999998</v>
      </c>
      <c r="I5201">
        <v>-101.7865875</v>
      </c>
      <c r="J5201" s="1" t="str">
        <f t="shared" si="863"/>
        <v>NGR lake sediment grab sample</v>
      </c>
      <c r="K5201" s="1" t="str">
        <f t="shared" si="864"/>
        <v>&lt;177 micron (NGR)</v>
      </c>
      <c r="L5201">
        <v>63</v>
      </c>
      <c r="M5201" t="s">
        <v>91</v>
      </c>
      <c r="N5201">
        <v>1244</v>
      </c>
      <c r="O5201" t="s">
        <v>3952</v>
      </c>
      <c r="P5201" t="s">
        <v>35</v>
      </c>
      <c r="Q5201" t="s">
        <v>68</v>
      </c>
      <c r="R5201" t="s">
        <v>135</v>
      </c>
      <c r="S5201" t="s">
        <v>119</v>
      </c>
      <c r="T5201" t="s">
        <v>40</v>
      </c>
      <c r="U5201" t="s">
        <v>1534</v>
      </c>
      <c r="V5201" t="s">
        <v>1054</v>
      </c>
      <c r="W5201" t="s">
        <v>144</v>
      </c>
      <c r="X5201" t="s">
        <v>740</v>
      </c>
      <c r="Y5201" t="s">
        <v>55</v>
      </c>
      <c r="Z5201" t="s">
        <v>135</v>
      </c>
      <c r="AA5201" t="s">
        <v>134</v>
      </c>
      <c r="AB5201" t="s">
        <v>2777</v>
      </c>
      <c r="AC5201" t="s">
        <v>2796</v>
      </c>
      <c r="AD5201" t="s">
        <v>1384</v>
      </c>
    </row>
    <row r="5202" spans="1:30" x14ac:dyDescent="0.3">
      <c r="A5202" t="s">
        <v>21329</v>
      </c>
      <c r="B5202" t="s">
        <v>21330</v>
      </c>
      <c r="C5202" s="1" t="str">
        <f t="shared" si="858"/>
        <v>21:0512</v>
      </c>
      <c r="D5202" s="1" t="str">
        <f t="shared" si="862"/>
        <v>21:0085</v>
      </c>
      <c r="E5202" t="s">
        <v>21331</v>
      </c>
      <c r="F5202" t="s">
        <v>21332</v>
      </c>
      <c r="H5202">
        <v>56.385746099999999</v>
      </c>
      <c r="I5202">
        <v>-101.74501050000001</v>
      </c>
      <c r="J5202" s="1" t="str">
        <f t="shared" si="863"/>
        <v>NGR lake sediment grab sample</v>
      </c>
      <c r="K5202" s="1" t="str">
        <f t="shared" si="864"/>
        <v>&lt;177 micron (NGR)</v>
      </c>
      <c r="L5202">
        <v>63</v>
      </c>
      <c r="M5202" t="s">
        <v>102</v>
      </c>
      <c r="N5202">
        <v>1245</v>
      </c>
      <c r="O5202" t="s">
        <v>152</v>
      </c>
      <c r="P5202" t="s">
        <v>256</v>
      </c>
      <c r="Q5202" t="s">
        <v>37</v>
      </c>
      <c r="R5202" t="s">
        <v>164</v>
      </c>
      <c r="S5202" t="s">
        <v>79</v>
      </c>
      <c r="T5202" t="s">
        <v>40</v>
      </c>
      <c r="U5202" t="s">
        <v>12435</v>
      </c>
      <c r="V5202" t="s">
        <v>339</v>
      </c>
      <c r="W5202" t="s">
        <v>40</v>
      </c>
      <c r="X5202" t="s">
        <v>70</v>
      </c>
      <c r="Y5202" t="s">
        <v>95</v>
      </c>
      <c r="Z5202" t="s">
        <v>204</v>
      </c>
      <c r="AA5202" t="s">
        <v>204</v>
      </c>
      <c r="AB5202" t="s">
        <v>79</v>
      </c>
      <c r="AC5202" t="s">
        <v>68</v>
      </c>
      <c r="AD5202" t="s">
        <v>6252</v>
      </c>
    </row>
    <row r="5203" spans="1:30" x14ac:dyDescent="0.3">
      <c r="A5203" t="s">
        <v>21333</v>
      </c>
      <c r="B5203" t="s">
        <v>21334</v>
      </c>
      <c r="C5203" s="1" t="str">
        <f t="shared" si="858"/>
        <v>21:0512</v>
      </c>
      <c r="D5203" s="1" t="str">
        <f t="shared" si="862"/>
        <v>21:0085</v>
      </c>
      <c r="E5203" t="s">
        <v>21335</v>
      </c>
      <c r="F5203" t="s">
        <v>21336</v>
      </c>
      <c r="H5203">
        <v>56.386062899999999</v>
      </c>
      <c r="I5203">
        <v>-101.6825089</v>
      </c>
      <c r="J5203" s="1" t="str">
        <f t="shared" si="863"/>
        <v>NGR lake sediment grab sample</v>
      </c>
      <c r="K5203" s="1" t="str">
        <f t="shared" si="864"/>
        <v>&lt;177 micron (NGR)</v>
      </c>
      <c r="L5203">
        <v>63</v>
      </c>
      <c r="M5203" t="s">
        <v>113</v>
      </c>
      <c r="N5203">
        <v>1246</v>
      </c>
      <c r="O5203" t="s">
        <v>392</v>
      </c>
      <c r="P5203" t="s">
        <v>571</v>
      </c>
      <c r="Q5203" t="s">
        <v>95</v>
      </c>
      <c r="R5203" t="s">
        <v>276</v>
      </c>
      <c r="S5203" t="s">
        <v>131</v>
      </c>
      <c r="T5203" t="s">
        <v>40</v>
      </c>
      <c r="U5203" t="s">
        <v>5520</v>
      </c>
      <c r="V5203" t="s">
        <v>38</v>
      </c>
      <c r="W5203" t="s">
        <v>649</v>
      </c>
      <c r="X5203" t="s">
        <v>70</v>
      </c>
      <c r="Y5203" t="s">
        <v>55</v>
      </c>
      <c r="Z5203" t="s">
        <v>257</v>
      </c>
      <c r="AA5203" t="s">
        <v>45</v>
      </c>
      <c r="AB5203" t="s">
        <v>498</v>
      </c>
      <c r="AC5203" t="s">
        <v>2195</v>
      </c>
      <c r="AD5203" t="s">
        <v>409</v>
      </c>
    </row>
    <row r="5204" spans="1:30" hidden="1" x14ac:dyDescent="0.3">
      <c r="A5204" t="s">
        <v>21337</v>
      </c>
      <c r="B5204" t="s">
        <v>21338</v>
      </c>
      <c r="C5204" s="1" t="str">
        <f t="shared" si="858"/>
        <v>21:0512</v>
      </c>
      <c r="D5204" s="1" t="str">
        <f>HYPERLINK("http://geochem.nrcan.gc.ca/cdogs/content/svy/svy_e.htm", "")</f>
        <v/>
      </c>
      <c r="G5204" s="1" t="str">
        <f>HYPERLINK("http://geochem.nrcan.gc.ca/cdogs/content/cr_/cr_00055_e.htm", "55")</f>
        <v>55</v>
      </c>
      <c r="J5204" t="s">
        <v>161</v>
      </c>
      <c r="K5204" t="s">
        <v>162</v>
      </c>
      <c r="L5204">
        <v>63</v>
      </c>
      <c r="M5204" t="s">
        <v>163</v>
      </c>
      <c r="N5204">
        <v>1247</v>
      </c>
      <c r="O5204" t="s">
        <v>576</v>
      </c>
      <c r="P5204" t="s">
        <v>54</v>
      </c>
      <c r="Q5204" t="s">
        <v>136</v>
      </c>
      <c r="R5204" t="s">
        <v>36</v>
      </c>
      <c r="S5204" t="s">
        <v>37</v>
      </c>
      <c r="T5204" t="s">
        <v>40</v>
      </c>
      <c r="U5204" t="s">
        <v>71</v>
      </c>
      <c r="V5204" t="s">
        <v>974</v>
      </c>
      <c r="W5204" t="s">
        <v>194</v>
      </c>
      <c r="X5204" t="s">
        <v>70</v>
      </c>
      <c r="Y5204" t="s">
        <v>37</v>
      </c>
      <c r="Z5204" t="s">
        <v>134</v>
      </c>
      <c r="AA5204" t="s">
        <v>58</v>
      </c>
      <c r="AB5204" t="s">
        <v>2301</v>
      </c>
      <c r="AC5204" t="s">
        <v>1181</v>
      </c>
      <c r="AD5204" t="s">
        <v>216</v>
      </c>
    </row>
    <row r="5205" spans="1:30" x14ac:dyDescent="0.3">
      <c r="A5205" t="s">
        <v>21339</v>
      </c>
      <c r="B5205" t="s">
        <v>21340</v>
      </c>
      <c r="C5205" s="1" t="str">
        <f t="shared" si="858"/>
        <v>21:0512</v>
      </c>
      <c r="D5205" s="1" t="str">
        <f t="shared" ref="D5205:D5231" si="865">HYPERLINK("http://geochem.nrcan.gc.ca/cdogs/content/svy/svy210085_e.htm", "21:0085")</f>
        <v>21:0085</v>
      </c>
      <c r="E5205" t="s">
        <v>21341</v>
      </c>
      <c r="F5205" t="s">
        <v>21342</v>
      </c>
      <c r="H5205">
        <v>56.395405400000001</v>
      </c>
      <c r="I5205">
        <v>-101.6265093</v>
      </c>
      <c r="J5205" s="1" t="str">
        <f t="shared" ref="J5205:J5231" si="866">HYPERLINK("http://geochem.nrcan.gc.ca/cdogs/content/kwd/kwd020027_e.htm", "NGR lake sediment grab sample")</f>
        <v>NGR lake sediment grab sample</v>
      </c>
      <c r="K5205" s="1" t="str">
        <f t="shared" ref="K5205:K5231" si="867">HYPERLINK("http://geochem.nrcan.gc.ca/cdogs/content/kwd/kwd080006_e.htm", "&lt;177 micron (NGR)")</f>
        <v>&lt;177 micron (NGR)</v>
      </c>
      <c r="L5205">
        <v>63</v>
      </c>
      <c r="M5205" t="s">
        <v>127</v>
      </c>
      <c r="N5205">
        <v>1248</v>
      </c>
      <c r="O5205" t="s">
        <v>314</v>
      </c>
      <c r="P5205" t="s">
        <v>256</v>
      </c>
      <c r="Q5205" t="s">
        <v>39</v>
      </c>
      <c r="R5205" t="s">
        <v>145</v>
      </c>
      <c r="S5205" t="s">
        <v>92</v>
      </c>
      <c r="T5205" t="s">
        <v>40</v>
      </c>
      <c r="U5205" t="s">
        <v>7465</v>
      </c>
      <c r="V5205" t="s">
        <v>121</v>
      </c>
      <c r="W5205" t="s">
        <v>117</v>
      </c>
      <c r="X5205" t="s">
        <v>179</v>
      </c>
      <c r="Y5205" t="s">
        <v>39</v>
      </c>
      <c r="Z5205" t="s">
        <v>135</v>
      </c>
      <c r="AA5205" t="s">
        <v>58</v>
      </c>
      <c r="AB5205" t="s">
        <v>5113</v>
      </c>
      <c r="AC5205" t="s">
        <v>2271</v>
      </c>
      <c r="AD5205" t="s">
        <v>80</v>
      </c>
    </row>
    <row r="5206" spans="1:30" x14ac:dyDescent="0.3">
      <c r="A5206" t="s">
        <v>21343</v>
      </c>
      <c r="B5206" t="s">
        <v>21344</v>
      </c>
      <c r="C5206" s="1" t="str">
        <f t="shared" si="858"/>
        <v>21:0512</v>
      </c>
      <c r="D5206" s="1" t="str">
        <f t="shared" si="865"/>
        <v>21:0085</v>
      </c>
      <c r="E5206" t="s">
        <v>21345</v>
      </c>
      <c r="F5206" t="s">
        <v>21346</v>
      </c>
      <c r="H5206">
        <v>56.381035400000002</v>
      </c>
      <c r="I5206">
        <v>-101.5519893</v>
      </c>
      <c r="J5206" s="1" t="str">
        <f t="shared" si="866"/>
        <v>NGR lake sediment grab sample</v>
      </c>
      <c r="K5206" s="1" t="str">
        <f t="shared" si="867"/>
        <v>&lt;177 micron (NGR)</v>
      </c>
      <c r="L5206">
        <v>63</v>
      </c>
      <c r="M5206" t="s">
        <v>142</v>
      </c>
      <c r="N5206">
        <v>1249</v>
      </c>
      <c r="O5206" t="s">
        <v>391</v>
      </c>
      <c r="P5206" t="s">
        <v>256</v>
      </c>
      <c r="Q5206" t="s">
        <v>38</v>
      </c>
      <c r="R5206" t="s">
        <v>66</v>
      </c>
      <c r="S5206" t="s">
        <v>202</v>
      </c>
      <c r="T5206" t="s">
        <v>40</v>
      </c>
      <c r="U5206" t="s">
        <v>1452</v>
      </c>
      <c r="V5206" t="s">
        <v>596</v>
      </c>
      <c r="W5206" t="s">
        <v>40</v>
      </c>
      <c r="X5206" t="s">
        <v>55</v>
      </c>
      <c r="Y5206" t="s">
        <v>39</v>
      </c>
      <c r="Z5206" t="s">
        <v>204</v>
      </c>
      <c r="AA5206" t="s">
        <v>134</v>
      </c>
      <c r="AB5206" t="s">
        <v>590</v>
      </c>
      <c r="AC5206" t="s">
        <v>157</v>
      </c>
      <c r="AD5206" t="s">
        <v>1612</v>
      </c>
    </row>
    <row r="5207" spans="1:30" x14ac:dyDescent="0.3">
      <c r="A5207" t="s">
        <v>21347</v>
      </c>
      <c r="B5207" t="s">
        <v>21348</v>
      </c>
      <c r="C5207" s="1" t="str">
        <f t="shared" si="858"/>
        <v>21:0512</v>
      </c>
      <c r="D5207" s="1" t="str">
        <f t="shared" si="865"/>
        <v>21:0085</v>
      </c>
      <c r="E5207" t="s">
        <v>21349</v>
      </c>
      <c r="F5207" t="s">
        <v>21350</v>
      </c>
      <c r="H5207">
        <v>56.4222404</v>
      </c>
      <c r="I5207">
        <v>-101.5267573</v>
      </c>
      <c r="J5207" s="1" t="str">
        <f t="shared" si="866"/>
        <v>NGR lake sediment grab sample</v>
      </c>
      <c r="K5207" s="1" t="str">
        <f t="shared" si="867"/>
        <v>&lt;177 micron (NGR)</v>
      </c>
      <c r="L5207">
        <v>63</v>
      </c>
      <c r="M5207" t="s">
        <v>150</v>
      </c>
      <c r="N5207">
        <v>1250</v>
      </c>
      <c r="O5207" t="s">
        <v>129</v>
      </c>
      <c r="P5207" t="s">
        <v>68</v>
      </c>
      <c r="Q5207" t="s">
        <v>95</v>
      </c>
      <c r="R5207" t="s">
        <v>202</v>
      </c>
      <c r="S5207" t="s">
        <v>55</v>
      </c>
      <c r="T5207" t="s">
        <v>40</v>
      </c>
      <c r="U5207" t="s">
        <v>336</v>
      </c>
      <c r="V5207" t="s">
        <v>233</v>
      </c>
      <c r="W5207" t="s">
        <v>40</v>
      </c>
      <c r="X5207" t="s">
        <v>179</v>
      </c>
      <c r="Y5207" t="s">
        <v>95</v>
      </c>
      <c r="Z5207" t="s">
        <v>153</v>
      </c>
      <c r="AA5207" t="s">
        <v>204</v>
      </c>
      <c r="AB5207" t="s">
        <v>46</v>
      </c>
      <c r="AC5207" t="s">
        <v>106</v>
      </c>
      <c r="AD5207" t="s">
        <v>83</v>
      </c>
    </row>
    <row r="5208" spans="1:30" x14ac:dyDescent="0.3">
      <c r="A5208" t="s">
        <v>21351</v>
      </c>
      <c r="B5208" t="s">
        <v>21352</v>
      </c>
      <c r="C5208" s="1" t="str">
        <f t="shared" si="858"/>
        <v>21:0512</v>
      </c>
      <c r="D5208" s="1" t="str">
        <f t="shared" si="865"/>
        <v>21:0085</v>
      </c>
      <c r="E5208" t="s">
        <v>21353</v>
      </c>
      <c r="F5208" t="s">
        <v>21354</v>
      </c>
      <c r="H5208">
        <v>56.443415799999997</v>
      </c>
      <c r="I5208">
        <v>-101.55962529999999</v>
      </c>
      <c r="J5208" s="1" t="str">
        <f t="shared" si="866"/>
        <v>NGR lake sediment grab sample</v>
      </c>
      <c r="K5208" s="1" t="str">
        <f t="shared" si="867"/>
        <v>&lt;177 micron (NGR)</v>
      </c>
      <c r="L5208">
        <v>63</v>
      </c>
      <c r="M5208" t="s">
        <v>175</v>
      </c>
      <c r="N5208">
        <v>1251</v>
      </c>
      <c r="O5208" t="s">
        <v>471</v>
      </c>
      <c r="P5208" t="s">
        <v>165</v>
      </c>
      <c r="Q5208" t="s">
        <v>95</v>
      </c>
      <c r="R5208" t="s">
        <v>67</v>
      </c>
      <c r="S5208" t="s">
        <v>68</v>
      </c>
      <c r="T5208" t="s">
        <v>40</v>
      </c>
      <c r="U5208" t="s">
        <v>3460</v>
      </c>
      <c r="V5208" t="s">
        <v>4031</v>
      </c>
      <c r="W5208" t="s">
        <v>194</v>
      </c>
      <c r="X5208" t="s">
        <v>179</v>
      </c>
      <c r="Y5208" t="s">
        <v>39</v>
      </c>
      <c r="Z5208" t="s">
        <v>135</v>
      </c>
      <c r="AA5208" t="s">
        <v>204</v>
      </c>
      <c r="AB5208" t="s">
        <v>582</v>
      </c>
      <c r="AC5208" t="s">
        <v>2271</v>
      </c>
      <c r="AD5208" t="s">
        <v>122</v>
      </c>
    </row>
    <row r="5209" spans="1:30" x14ac:dyDescent="0.3">
      <c r="A5209" t="s">
        <v>21355</v>
      </c>
      <c r="B5209" t="s">
        <v>21356</v>
      </c>
      <c r="C5209" s="1" t="str">
        <f t="shared" si="858"/>
        <v>21:0512</v>
      </c>
      <c r="D5209" s="1" t="str">
        <f t="shared" si="865"/>
        <v>21:0085</v>
      </c>
      <c r="E5209" t="s">
        <v>21357</v>
      </c>
      <c r="F5209" t="s">
        <v>21358</v>
      </c>
      <c r="H5209">
        <v>56.443333099999997</v>
      </c>
      <c r="I5209">
        <v>-101.50289309999999</v>
      </c>
      <c r="J5209" s="1" t="str">
        <f t="shared" si="866"/>
        <v>NGR lake sediment grab sample</v>
      </c>
      <c r="K5209" s="1" t="str">
        <f t="shared" si="867"/>
        <v>&lt;177 micron (NGR)</v>
      </c>
      <c r="L5209">
        <v>63</v>
      </c>
      <c r="M5209" t="s">
        <v>184</v>
      </c>
      <c r="N5209">
        <v>1252</v>
      </c>
      <c r="O5209" t="s">
        <v>4169</v>
      </c>
      <c r="P5209" t="s">
        <v>202</v>
      </c>
      <c r="Q5209" t="s">
        <v>95</v>
      </c>
      <c r="R5209" t="s">
        <v>119</v>
      </c>
      <c r="S5209" t="s">
        <v>136</v>
      </c>
      <c r="T5209" t="s">
        <v>40</v>
      </c>
      <c r="U5209" t="s">
        <v>170</v>
      </c>
      <c r="V5209" t="s">
        <v>1802</v>
      </c>
      <c r="W5209" t="s">
        <v>194</v>
      </c>
      <c r="X5209" t="s">
        <v>70</v>
      </c>
      <c r="Y5209" t="s">
        <v>95</v>
      </c>
      <c r="Z5209" t="s">
        <v>185</v>
      </c>
      <c r="AA5209" t="s">
        <v>214</v>
      </c>
      <c r="AB5209" t="s">
        <v>337</v>
      </c>
      <c r="AC5209" t="s">
        <v>167</v>
      </c>
      <c r="AD5209" t="s">
        <v>45</v>
      </c>
    </row>
    <row r="5210" spans="1:30" x14ac:dyDescent="0.3">
      <c r="A5210" t="s">
        <v>21359</v>
      </c>
      <c r="B5210" t="s">
        <v>21360</v>
      </c>
      <c r="C5210" s="1" t="str">
        <f t="shared" si="858"/>
        <v>21:0512</v>
      </c>
      <c r="D5210" s="1" t="str">
        <f t="shared" si="865"/>
        <v>21:0085</v>
      </c>
      <c r="E5210" t="s">
        <v>21361</v>
      </c>
      <c r="F5210" t="s">
        <v>21362</v>
      </c>
      <c r="H5210">
        <v>56.426104600000002</v>
      </c>
      <c r="I5210">
        <v>-101.4651561</v>
      </c>
      <c r="J5210" s="1" t="str">
        <f t="shared" si="866"/>
        <v>NGR lake sediment grab sample</v>
      </c>
      <c r="K5210" s="1" t="str">
        <f t="shared" si="867"/>
        <v>&lt;177 micron (NGR)</v>
      </c>
      <c r="L5210">
        <v>63</v>
      </c>
      <c r="M5210" t="s">
        <v>191</v>
      </c>
      <c r="N5210">
        <v>1253</v>
      </c>
      <c r="O5210" t="s">
        <v>58</v>
      </c>
      <c r="P5210" t="s">
        <v>119</v>
      </c>
      <c r="Q5210" t="s">
        <v>95</v>
      </c>
      <c r="R5210" t="s">
        <v>79</v>
      </c>
      <c r="S5210" t="s">
        <v>39</v>
      </c>
      <c r="T5210" t="s">
        <v>40</v>
      </c>
      <c r="U5210" t="s">
        <v>155</v>
      </c>
      <c r="V5210" t="s">
        <v>518</v>
      </c>
      <c r="W5210" t="s">
        <v>649</v>
      </c>
      <c r="X5210" t="s">
        <v>179</v>
      </c>
      <c r="Y5210" t="s">
        <v>95</v>
      </c>
      <c r="Z5210" t="s">
        <v>134</v>
      </c>
      <c r="AA5210" t="s">
        <v>58</v>
      </c>
      <c r="AB5210" t="s">
        <v>5627</v>
      </c>
      <c r="AC5210" t="s">
        <v>70</v>
      </c>
      <c r="AD5210" t="s">
        <v>83</v>
      </c>
    </row>
    <row r="5211" spans="1:30" x14ac:dyDescent="0.3">
      <c r="A5211" t="s">
        <v>21363</v>
      </c>
      <c r="B5211" t="s">
        <v>21364</v>
      </c>
      <c r="C5211" s="1" t="str">
        <f t="shared" si="858"/>
        <v>21:0512</v>
      </c>
      <c r="D5211" s="1" t="str">
        <f t="shared" si="865"/>
        <v>21:0085</v>
      </c>
      <c r="E5211" t="s">
        <v>21365</v>
      </c>
      <c r="F5211" t="s">
        <v>21366</v>
      </c>
      <c r="H5211">
        <v>56.381065999999997</v>
      </c>
      <c r="I5211">
        <v>-101.5135496</v>
      </c>
      <c r="J5211" s="1" t="str">
        <f t="shared" si="866"/>
        <v>NGR lake sediment grab sample</v>
      </c>
      <c r="K5211" s="1" t="str">
        <f t="shared" si="867"/>
        <v>&lt;177 micron (NGR)</v>
      </c>
      <c r="L5211">
        <v>63</v>
      </c>
      <c r="M5211" t="s">
        <v>201</v>
      </c>
      <c r="N5211">
        <v>1254</v>
      </c>
      <c r="O5211" t="s">
        <v>105</v>
      </c>
      <c r="P5211" t="s">
        <v>145</v>
      </c>
      <c r="Q5211" t="s">
        <v>92</v>
      </c>
      <c r="R5211" t="s">
        <v>35</v>
      </c>
      <c r="S5211" t="s">
        <v>145</v>
      </c>
      <c r="T5211" t="s">
        <v>40</v>
      </c>
      <c r="U5211" t="s">
        <v>5152</v>
      </c>
      <c r="V5211" t="s">
        <v>316</v>
      </c>
      <c r="W5211" t="s">
        <v>40</v>
      </c>
      <c r="X5211" t="s">
        <v>740</v>
      </c>
      <c r="Y5211" t="s">
        <v>39</v>
      </c>
      <c r="Z5211" t="s">
        <v>214</v>
      </c>
      <c r="AA5211" t="s">
        <v>134</v>
      </c>
      <c r="AB5211" t="s">
        <v>371</v>
      </c>
      <c r="AC5211" t="s">
        <v>4178</v>
      </c>
      <c r="AD5211" t="s">
        <v>13114</v>
      </c>
    </row>
    <row r="5212" spans="1:30" x14ac:dyDescent="0.3">
      <c r="A5212" t="s">
        <v>21367</v>
      </c>
      <c r="B5212" t="s">
        <v>21368</v>
      </c>
      <c r="C5212" s="1" t="str">
        <f t="shared" si="858"/>
        <v>21:0512</v>
      </c>
      <c r="D5212" s="1" t="str">
        <f t="shared" si="865"/>
        <v>21:0085</v>
      </c>
      <c r="E5212" t="s">
        <v>21369</v>
      </c>
      <c r="F5212" t="s">
        <v>21370</v>
      </c>
      <c r="H5212">
        <v>56.358949799999998</v>
      </c>
      <c r="I5212">
        <v>-101.4844417</v>
      </c>
      <c r="J5212" s="1" t="str">
        <f t="shared" si="866"/>
        <v>NGR lake sediment grab sample</v>
      </c>
      <c r="K5212" s="1" t="str">
        <f t="shared" si="867"/>
        <v>&lt;177 micron (NGR)</v>
      </c>
      <c r="L5212">
        <v>63</v>
      </c>
      <c r="M5212" t="s">
        <v>210</v>
      </c>
      <c r="N5212">
        <v>1255</v>
      </c>
      <c r="O5212" t="s">
        <v>1134</v>
      </c>
      <c r="P5212" t="s">
        <v>145</v>
      </c>
      <c r="Q5212" t="s">
        <v>131</v>
      </c>
      <c r="R5212" t="s">
        <v>164</v>
      </c>
      <c r="S5212" t="s">
        <v>153</v>
      </c>
      <c r="T5212" t="s">
        <v>40</v>
      </c>
      <c r="U5212" t="s">
        <v>832</v>
      </c>
      <c r="V5212" t="s">
        <v>620</v>
      </c>
      <c r="W5212" t="s">
        <v>194</v>
      </c>
      <c r="X5212" t="s">
        <v>179</v>
      </c>
      <c r="Y5212" t="s">
        <v>39</v>
      </c>
      <c r="Z5212" t="s">
        <v>263</v>
      </c>
      <c r="AA5212" t="s">
        <v>44</v>
      </c>
      <c r="AB5212" t="s">
        <v>169</v>
      </c>
      <c r="AC5212" t="s">
        <v>293</v>
      </c>
      <c r="AD5212" t="s">
        <v>1452</v>
      </c>
    </row>
    <row r="5213" spans="1:30" x14ac:dyDescent="0.3">
      <c r="A5213" t="s">
        <v>21371</v>
      </c>
      <c r="B5213" t="s">
        <v>21372</v>
      </c>
      <c r="C5213" s="1" t="str">
        <f t="shared" si="858"/>
        <v>21:0512</v>
      </c>
      <c r="D5213" s="1" t="str">
        <f t="shared" si="865"/>
        <v>21:0085</v>
      </c>
      <c r="E5213" t="s">
        <v>21373</v>
      </c>
      <c r="F5213" t="s">
        <v>21374</v>
      </c>
      <c r="H5213">
        <v>56.364018600000001</v>
      </c>
      <c r="I5213">
        <v>-101.5367971</v>
      </c>
      <c r="J5213" s="1" t="str">
        <f t="shared" si="866"/>
        <v>NGR lake sediment grab sample</v>
      </c>
      <c r="K5213" s="1" t="str">
        <f t="shared" si="867"/>
        <v>&lt;177 micron (NGR)</v>
      </c>
      <c r="L5213">
        <v>63</v>
      </c>
      <c r="M5213" t="s">
        <v>221</v>
      </c>
      <c r="N5213">
        <v>1256</v>
      </c>
      <c r="O5213" t="s">
        <v>314</v>
      </c>
      <c r="P5213" t="s">
        <v>145</v>
      </c>
      <c r="Q5213" t="s">
        <v>153</v>
      </c>
      <c r="R5213" t="s">
        <v>169</v>
      </c>
      <c r="S5213" t="s">
        <v>153</v>
      </c>
      <c r="T5213" t="s">
        <v>40</v>
      </c>
      <c r="U5213" t="s">
        <v>21375</v>
      </c>
      <c r="V5213" t="s">
        <v>2271</v>
      </c>
      <c r="W5213" t="s">
        <v>40</v>
      </c>
      <c r="X5213" t="s">
        <v>70</v>
      </c>
      <c r="Y5213" t="s">
        <v>39</v>
      </c>
      <c r="Z5213" t="s">
        <v>337</v>
      </c>
      <c r="AA5213" t="s">
        <v>258</v>
      </c>
      <c r="AB5213" t="s">
        <v>145</v>
      </c>
      <c r="AC5213" t="s">
        <v>1402</v>
      </c>
      <c r="AD5213" t="s">
        <v>1452</v>
      </c>
    </row>
    <row r="5214" spans="1:30" x14ac:dyDescent="0.3">
      <c r="A5214" t="s">
        <v>21376</v>
      </c>
      <c r="B5214" t="s">
        <v>21377</v>
      </c>
      <c r="C5214" s="1" t="str">
        <f t="shared" si="858"/>
        <v>21:0512</v>
      </c>
      <c r="D5214" s="1" t="str">
        <f t="shared" si="865"/>
        <v>21:0085</v>
      </c>
      <c r="E5214" t="s">
        <v>21378</v>
      </c>
      <c r="F5214" t="s">
        <v>21379</v>
      </c>
      <c r="H5214">
        <v>56.3482913</v>
      </c>
      <c r="I5214">
        <v>-101.6017265</v>
      </c>
      <c r="J5214" s="1" t="str">
        <f t="shared" si="866"/>
        <v>NGR lake sediment grab sample</v>
      </c>
      <c r="K5214" s="1" t="str">
        <f t="shared" si="867"/>
        <v>&lt;177 micron (NGR)</v>
      </c>
      <c r="L5214">
        <v>63</v>
      </c>
      <c r="M5214" t="s">
        <v>230</v>
      </c>
      <c r="N5214">
        <v>1257</v>
      </c>
      <c r="O5214" t="s">
        <v>1865</v>
      </c>
      <c r="P5214" t="s">
        <v>134</v>
      </c>
      <c r="Q5214" t="s">
        <v>37</v>
      </c>
      <c r="R5214" t="s">
        <v>377</v>
      </c>
      <c r="S5214" t="s">
        <v>38</v>
      </c>
      <c r="T5214" t="s">
        <v>40</v>
      </c>
      <c r="U5214" t="s">
        <v>19785</v>
      </c>
      <c r="V5214" t="s">
        <v>1249</v>
      </c>
      <c r="W5214" t="s">
        <v>40</v>
      </c>
      <c r="X5214" t="s">
        <v>179</v>
      </c>
      <c r="Y5214" t="s">
        <v>55</v>
      </c>
      <c r="Z5214" t="s">
        <v>135</v>
      </c>
      <c r="AA5214" t="s">
        <v>258</v>
      </c>
      <c r="AB5214" t="s">
        <v>2065</v>
      </c>
      <c r="AC5214" t="s">
        <v>1572</v>
      </c>
      <c r="AD5214" t="s">
        <v>158</v>
      </c>
    </row>
    <row r="5215" spans="1:30" x14ac:dyDescent="0.3">
      <c r="A5215" t="s">
        <v>21380</v>
      </c>
      <c r="B5215" t="s">
        <v>21381</v>
      </c>
      <c r="C5215" s="1" t="str">
        <f t="shared" si="858"/>
        <v>21:0512</v>
      </c>
      <c r="D5215" s="1" t="str">
        <f t="shared" si="865"/>
        <v>21:0085</v>
      </c>
      <c r="E5215" t="s">
        <v>21382</v>
      </c>
      <c r="F5215" t="s">
        <v>21383</v>
      </c>
      <c r="H5215">
        <v>56.366289100000003</v>
      </c>
      <c r="I5215">
        <v>-101.63895119999999</v>
      </c>
      <c r="J5215" s="1" t="str">
        <f t="shared" si="866"/>
        <v>NGR lake sediment grab sample</v>
      </c>
      <c r="K5215" s="1" t="str">
        <f t="shared" si="867"/>
        <v>&lt;177 micron (NGR)</v>
      </c>
      <c r="L5215">
        <v>63</v>
      </c>
      <c r="M5215" t="s">
        <v>238</v>
      </c>
      <c r="N5215">
        <v>1258</v>
      </c>
      <c r="O5215" t="s">
        <v>83</v>
      </c>
      <c r="P5215" t="s">
        <v>377</v>
      </c>
      <c r="Q5215" t="s">
        <v>37</v>
      </c>
      <c r="R5215" t="s">
        <v>232</v>
      </c>
      <c r="S5215" t="s">
        <v>185</v>
      </c>
      <c r="T5215" t="s">
        <v>40</v>
      </c>
      <c r="U5215" t="s">
        <v>5392</v>
      </c>
      <c r="V5215" t="s">
        <v>301</v>
      </c>
      <c r="W5215" t="s">
        <v>194</v>
      </c>
      <c r="X5215" t="s">
        <v>70</v>
      </c>
      <c r="Y5215" t="s">
        <v>39</v>
      </c>
      <c r="Z5215" t="s">
        <v>214</v>
      </c>
      <c r="AA5215" t="s">
        <v>214</v>
      </c>
      <c r="AB5215" t="s">
        <v>683</v>
      </c>
      <c r="AC5215" t="s">
        <v>631</v>
      </c>
      <c r="AD5215" t="s">
        <v>438</v>
      </c>
    </row>
    <row r="5216" spans="1:30" x14ac:dyDescent="0.3">
      <c r="A5216" t="s">
        <v>21384</v>
      </c>
      <c r="B5216" t="s">
        <v>21385</v>
      </c>
      <c r="C5216" s="1" t="str">
        <f t="shared" si="858"/>
        <v>21:0512</v>
      </c>
      <c r="D5216" s="1" t="str">
        <f t="shared" si="865"/>
        <v>21:0085</v>
      </c>
      <c r="E5216" t="s">
        <v>21386</v>
      </c>
      <c r="F5216" t="s">
        <v>21387</v>
      </c>
      <c r="H5216">
        <v>56.3428665</v>
      </c>
      <c r="I5216">
        <v>-101.7018751</v>
      </c>
      <c r="J5216" s="1" t="str">
        <f t="shared" si="866"/>
        <v>NGR lake sediment grab sample</v>
      </c>
      <c r="K5216" s="1" t="str">
        <f t="shared" si="867"/>
        <v>&lt;177 micron (NGR)</v>
      </c>
      <c r="L5216">
        <v>63</v>
      </c>
      <c r="M5216" t="s">
        <v>246</v>
      </c>
      <c r="N5216">
        <v>1259</v>
      </c>
      <c r="O5216" t="s">
        <v>408</v>
      </c>
      <c r="P5216" t="s">
        <v>377</v>
      </c>
      <c r="Q5216" t="s">
        <v>39</v>
      </c>
      <c r="R5216" t="s">
        <v>164</v>
      </c>
      <c r="S5216" t="s">
        <v>136</v>
      </c>
      <c r="T5216" t="s">
        <v>40</v>
      </c>
      <c r="U5216" t="s">
        <v>478</v>
      </c>
      <c r="V5216" t="s">
        <v>565</v>
      </c>
      <c r="W5216" t="s">
        <v>194</v>
      </c>
      <c r="X5216" t="s">
        <v>179</v>
      </c>
      <c r="Y5216" t="s">
        <v>95</v>
      </c>
      <c r="Z5216" t="s">
        <v>164</v>
      </c>
      <c r="AA5216" t="s">
        <v>58</v>
      </c>
      <c r="AB5216" t="s">
        <v>1842</v>
      </c>
      <c r="AC5216" t="s">
        <v>121</v>
      </c>
      <c r="AD5216" t="s">
        <v>45</v>
      </c>
    </row>
    <row r="5217" spans="1:30" x14ac:dyDescent="0.3">
      <c r="A5217" t="s">
        <v>21388</v>
      </c>
      <c r="B5217" t="s">
        <v>21389</v>
      </c>
      <c r="C5217" s="1" t="str">
        <f t="shared" si="858"/>
        <v>21:0512</v>
      </c>
      <c r="D5217" s="1" t="str">
        <f t="shared" si="865"/>
        <v>21:0085</v>
      </c>
      <c r="E5217" t="s">
        <v>21390</v>
      </c>
      <c r="F5217" t="s">
        <v>21391</v>
      </c>
      <c r="H5217">
        <v>56.321297299999998</v>
      </c>
      <c r="I5217">
        <v>-101.7095551</v>
      </c>
      <c r="J5217" s="1" t="str">
        <f t="shared" si="866"/>
        <v>NGR lake sediment grab sample</v>
      </c>
      <c r="K5217" s="1" t="str">
        <f t="shared" si="867"/>
        <v>&lt;177 micron (NGR)</v>
      </c>
      <c r="L5217">
        <v>64</v>
      </c>
      <c r="M5217" t="s">
        <v>34</v>
      </c>
      <c r="N5217">
        <v>1260</v>
      </c>
      <c r="O5217" t="s">
        <v>151</v>
      </c>
      <c r="P5217" t="s">
        <v>377</v>
      </c>
      <c r="Q5217" t="s">
        <v>136</v>
      </c>
      <c r="R5217" t="s">
        <v>78</v>
      </c>
      <c r="S5217" t="s">
        <v>79</v>
      </c>
      <c r="T5217" t="s">
        <v>40</v>
      </c>
      <c r="U5217" t="s">
        <v>7678</v>
      </c>
      <c r="V5217" t="s">
        <v>505</v>
      </c>
      <c r="W5217" t="s">
        <v>40</v>
      </c>
      <c r="X5217" t="s">
        <v>179</v>
      </c>
      <c r="Y5217" t="s">
        <v>39</v>
      </c>
      <c r="Z5217" t="s">
        <v>204</v>
      </c>
      <c r="AA5217" t="s">
        <v>135</v>
      </c>
      <c r="AB5217" t="s">
        <v>185</v>
      </c>
      <c r="AC5217" t="s">
        <v>301</v>
      </c>
      <c r="AD5217" t="s">
        <v>1236</v>
      </c>
    </row>
    <row r="5218" spans="1:30" x14ac:dyDescent="0.3">
      <c r="A5218" t="s">
        <v>21392</v>
      </c>
      <c r="B5218" t="s">
        <v>21393</v>
      </c>
      <c r="C5218" s="1" t="str">
        <f t="shared" si="858"/>
        <v>21:0512</v>
      </c>
      <c r="D5218" s="1" t="str">
        <f t="shared" si="865"/>
        <v>21:0085</v>
      </c>
      <c r="E5218" t="s">
        <v>21390</v>
      </c>
      <c r="F5218" t="s">
        <v>21394</v>
      </c>
      <c r="H5218">
        <v>56.321297299999998</v>
      </c>
      <c r="I5218">
        <v>-101.7095551</v>
      </c>
      <c r="J5218" s="1" t="str">
        <f t="shared" si="866"/>
        <v>NGR lake sediment grab sample</v>
      </c>
      <c r="K5218" s="1" t="str">
        <f t="shared" si="867"/>
        <v>&lt;177 micron (NGR)</v>
      </c>
      <c r="L5218">
        <v>64</v>
      </c>
      <c r="M5218" t="s">
        <v>65</v>
      </c>
      <c r="N5218">
        <v>1261</v>
      </c>
      <c r="O5218" t="s">
        <v>1134</v>
      </c>
      <c r="P5218" t="s">
        <v>134</v>
      </c>
      <c r="Q5218" t="s">
        <v>68</v>
      </c>
      <c r="R5218" t="s">
        <v>35</v>
      </c>
      <c r="S5218" t="s">
        <v>153</v>
      </c>
      <c r="T5218" t="s">
        <v>40</v>
      </c>
      <c r="U5218" t="s">
        <v>19520</v>
      </c>
      <c r="V5218" t="s">
        <v>947</v>
      </c>
      <c r="W5218" t="s">
        <v>117</v>
      </c>
      <c r="X5218" t="s">
        <v>179</v>
      </c>
      <c r="Y5218" t="s">
        <v>39</v>
      </c>
      <c r="Z5218" t="s">
        <v>263</v>
      </c>
      <c r="AA5218" t="s">
        <v>135</v>
      </c>
      <c r="AB5218" t="s">
        <v>1344</v>
      </c>
      <c r="AC5218" t="s">
        <v>2776</v>
      </c>
      <c r="AD5218" t="s">
        <v>878</v>
      </c>
    </row>
    <row r="5219" spans="1:30" x14ac:dyDescent="0.3">
      <c r="A5219" t="s">
        <v>21395</v>
      </c>
      <c r="B5219" t="s">
        <v>21396</v>
      </c>
      <c r="C5219" s="1" t="str">
        <f t="shared" si="858"/>
        <v>21:0512</v>
      </c>
      <c r="D5219" s="1" t="str">
        <f t="shared" si="865"/>
        <v>21:0085</v>
      </c>
      <c r="E5219" t="s">
        <v>21390</v>
      </c>
      <c r="F5219" t="s">
        <v>21397</v>
      </c>
      <c r="H5219">
        <v>56.321297299999998</v>
      </c>
      <c r="I5219">
        <v>-101.7095551</v>
      </c>
      <c r="J5219" s="1" t="str">
        <f t="shared" si="866"/>
        <v>NGR lake sediment grab sample</v>
      </c>
      <c r="K5219" s="1" t="str">
        <f t="shared" si="867"/>
        <v>&lt;177 micron (NGR)</v>
      </c>
      <c r="L5219">
        <v>64</v>
      </c>
      <c r="M5219" t="s">
        <v>52</v>
      </c>
      <c r="N5219">
        <v>1262</v>
      </c>
      <c r="O5219" t="s">
        <v>782</v>
      </c>
      <c r="P5219" t="s">
        <v>377</v>
      </c>
      <c r="Q5219" t="s">
        <v>136</v>
      </c>
      <c r="R5219" t="s">
        <v>35</v>
      </c>
      <c r="S5219" t="s">
        <v>153</v>
      </c>
      <c r="T5219" t="s">
        <v>40</v>
      </c>
      <c r="U5219" t="s">
        <v>564</v>
      </c>
      <c r="V5219" t="s">
        <v>1103</v>
      </c>
      <c r="W5219" t="s">
        <v>40</v>
      </c>
      <c r="X5219" t="s">
        <v>179</v>
      </c>
      <c r="Y5219" t="s">
        <v>39</v>
      </c>
      <c r="Z5219" t="s">
        <v>204</v>
      </c>
      <c r="AA5219" t="s">
        <v>135</v>
      </c>
      <c r="AB5219" t="s">
        <v>2756</v>
      </c>
      <c r="AC5219" t="s">
        <v>316</v>
      </c>
      <c r="AD5219" t="s">
        <v>308</v>
      </c>
    </row>
    <row r="5220" spans="1:30" x14ac:dyDescent="0.3">
      <c r="A5220" t="s">
        <v>21398</v>
      </c>
      <c r="B5220" t="s">
        <v>21399</v>
      </c>
      <c r="C5220" s="1" t="str">
        <f t="shared" si="858"/>
        <v>21:0512</v>
      </c>
      <c r="D5220" s="1" t="str">
        <f t="shared" si="865"/>
        <v>21:0085</v>
      </c>
      <c r="E5220" t="s">
        <v>21400</v>
      </c>
      <c r="F5220" t="s">
        <v>21401</v>
      </c>
      <c r="H5220">
        <v>56.285285199999997</v>
      </c>
      <c r="I5220">
        <v>-101.7289689</v>
      </c>
      <c r="J5220" s="1" t="str">
        <f t="shared" si="866"/>
        <v>NGR lake sediment grab sample</v>
      </c>
      <c r="K5220" s="1" t="str">
        <f t="shared" si="867"/>
        <v>&lt;177 micron (NGR)</v>
      </c>
      <c r="L5220">
        <v>64</v>
      </c>
      <c r="M5220" t="s">
        <v>76</v>
      </c>
      <c r="N5220">
        <v>1263</v>
      </c>
      <c r="O5220" t="s">
        <v>1108</v>
      </c>
      <c r="P5220" t="s">
        <v>108</v>
      </c>
      <c r="Q5220" t="s">
        <v>68</v>
      </c>
      <c r="R5220" t="s">
        <v>135</v>
      </c>
      <c r="S5220" t="s">
        <v>67</v>
      </c>
      <c r="T5220" t="s">
        <v>40</v>
      </c>
      <c r="U5220" t="s">
        <v>21402</v>
      </c>
      <c r="V5220" t="s">
        <v>1802</v>
      </c>
      <c r="W5220" t="s">
        <v>649</v>
      </c>
      <c r="X5220" t="s">
        <v>39</v>
      </c>
      <c r="Y5220" t="s">
        <v>55</v>
      </c>
      <c r="Z5220" t="s">
        <v>263</v>
      </c>
      <c r="AA5220" t="s">
        <v>214</v>
      </c>
      <c r="AB5220" t="s">
        <v>2922</v>
      </c>
      <c r="AC5220" t="s">
        <v>4099</v>
      </c>
      <c r="AD5220" t="s">
        <v>1412</v>
      </c>
    </row>
    <row r="5221" spans="1:30" x14ac:dyDescent="0.3">
      <c r="A5221" t="s">
        <v>21403</v>
      </c>
      <c r="B5221" t="s">
        <v>21404</v>
      </c>
      <c r="C5221" s="1" t="str">
        <f t="shared" si="858"/>
        <v>21:0512</v>
      </c>
      <c r="D5221" s="1" t="str">
        <f t="shared" si="865"/>
        <v>21:0085</v>
      </c>
      <c r="E5221" t="s">
        <v>21405</v>
      </c>
      <c r="F5221" t="s">
        <v>21406</v>
      </c>
      <c r="H5221">
        <v>56.250674099999998</v>
      </c>
      <c r="I5221">
        <v>-101.7075195</v>
      </c>
      <c r="J5221" s="1" t="str">
        <f t="shared" si="866"/>
        <v>NGR lake sediment grab sample</v>
      </c>
      <c r="K5221" s="1" t="str">
        <f t="shared" si="867"/>
        <v>&lt;177 micron (NGR)</v>
      </c>
      <c r="L5221">
        <v>64</v>
      </c>
      <c r="M5221" t="s">
        <v>91</v>
      </c>
      <c r="N5221">
        <v>1264</v>
      </c>
      <c r="O5221" t="s">
        <v>665</v>
      </c>
      <c r="P5221" t="s">
        <v>134</v>
      </c>
      <c r="Q5221" t="s">
        <v>153</v>
      </c>
      <c r="R5221" t="s">
        <v>53</v>
      </c>
      <c r="S5221" t="s">
        <v>79</v>
      </c>
      <c r="T5221" t="s">
        <v>40</v>
      </c>
      <c r="U5221" t="s">
        <v>1612</v>
      </c>
      <c r="V5221" t="s">
        <v>55</v>
      </c>
      <c r="W5221" t="s">
        <v>40</v>
      </c>
      <c r="X5221" t="s">
        <v>179</v>
      </c>
      <c r="Y5221" t="s">
        <v>95</v>
      </c>
      <c r="Z5221" t="s">
        <v>135</v>
      </c>
      <c r="AA5221" t="s">
        <v>214</v>
      </c>
      <c r="AB5221" t="s">
        <v>2873</v>
      </c>
      <c r="AC5221" t="s">
        <v>266</v>
      </c>
      <c r="AD5221" t="s">
        <v>4615</v>
      </c>
    </row>
    <row r="5222" spans="1:30" x14ac:dyDescent="0.3">
      <c r="A5222" t="s">
        <v>21407</v>
      </c>
      <c r="B5222" t="s">
        <v>21408</v>
      </c>
      <c r="C5222" s="1" t="str">
        <f t="shared" si="858"/>
        <v>21:0512</v>
      </c>
      <c r="D5222" s="1" t="str">
        <f t="shared" si="865"/>
        <v>21:0085</v>
      </c>
      <c r="E5222" t="s">
        <v>21409</v>
      </c>
      <c r="F5222" t="s">
        <v>21410</v>
      </c>
      <c r="H5222">
        <v>56.220482500000003</v>
      </c>
      <c r="I5222">
        <v>-101.7271052</v>
      </c>
      <c r="J5222" s="1" t="str">
        <f t="shared" si="866"/>
        <v>NGR lake sediment grab sample</v>
      </c>
      <c r="K5222" s="1" t="str">
        <f t="shared" si="867"/>
        <v>&lt;177 micron (NGR)</v>
      </c>
      <c r="L5222">
        <v>64</v>
      </c>
      <c r="M5222" t="s">
        <v>102</v>
      </c>
      <c r="N5222">
        <v>1265</v>
      </c>
      <c r="O5222" t="s">
        <v>299</v>
      </c>
      <c r="P5222" t="s">
        <v>66</v>
      </c>
      <c r="Q5222" t="s">
        <v>92</v>
      </c>
      <c r="R5222" t="s">
        <v>477</v>
      </c>
      <c r="S5222" t="s">
        <v>202</v>
      </c>
      <c r="T5222" t="s">
        <v>40</v>
      </c>
      <c r="U5222" t="s">
        <v>811</v>
      </c>
      <c r="V5222" t="s">
        <v>85</v>
      </c>
      <c r="W5222" t="s">
        <v>194</v>
      </c>
      <c r="X5222" t="s">
        <v>70</v>
      </c>
      <c r="Y5222" t="s">
        <v>39</v>
      </c>
      <c r="Z5222" t="s">
        <v>135</v>
      </c>
      <c r="AA5222" t="s">
        <v>44</v>
      </c>
      <c r="AB5222" t="s">
        <v>249</v>
      </c>
      <c r="AC5222" t="s">
        <v>2125</v>
      </c>
      <c r="AD5222" t="s">
        <v>1236</v>
      </c>
    </row>
    <row r="5223" spans="1:30" x14ac:dyDescent="0.3">
      <c r="A5223" t="s">
        <v>21411</v>
      </c>
      <c r="B5223" t="s">
        <v>21412</v>
      </c>
      <c r="C5223" s="1" t="str">
        <f t="shared" si="858"/>
        <v>21:0512</v>
      </c>
      <c r="D5223" s="1" t="str">
        <f t="shared" si="865"/>
        <v>21:0085</v>
      </c>
      <c r="E5223" t="s">
        <v>21413</v>
      </c>
      <c r="F5223" t="s">
        <v>21414</v>
      </c>
      <c r="H5223">
        <v>56.1878727</v>
      </c>
      <c r="I5223">
        <v>-101.7172645</v>
      </c>
      <c r="J5223" s="1" t="str">
        <f t="shared" si="866"/>
        <v>NGR lake sediment grab sample</v>
      </c>
      <c r="K5223" s="1" t="str">
        <f t="shared" si="867"/>
        <v>&lt;177 micron (NGR)</v>
      </c>
      <c r="L5223">
        <v>64</v>
      </c>
      <c r="M5223" t="s">
        <v>113</v>
      </c>
      <c r="N5223">
        <v>1266</v>
      </c>
      <c r="O5223" t="s">
        <v>810</v>
      </c>
      <c r="P5223" t="s">
        <v>247</v>
      </c>
      <c r="Q5223" t="s">
        <v>131</v>
      </c>
      <c r="R5223" t="s">
        <v>35</v>
      </c>
      <c r="S5223" t="s">
        <v>193</v>
      </c>
      <c r="T5223" t="s">
        <v>40</v>
      </c>
      <c r="U5223" t="s">
        <v>859</v>
      </c>
      <c r="V5223" t="s">
        <v>2195</v>
      </c>
      <c r="W5223" t="s">
        <v>40</v>
      </c>
      <c r="X5223" t="s">
        <v>39</v>
      </c>
      <c r="Y5223" t="s">
        <v>39</v>
      </c>
      <c r="Z5223" t="s">
        <v>214</v>
      </c>
      <c r="AA5223" t="s">
        <v>214</v>
      </c>
      <c r="AB5223" t="s">
        <v>1927</v>
      </c>
      <c r="AC5223" t="s">
        <v>968</v>
      </c>
      <c r="AD5223" t="s">
        <v>4557</v>
      </c>
    </row>
    <row r="5224" spans="1:30" x14ac:dyDescent="0.3">
      <c r="A5224" t="s">
        <v>21415</v>
      </c>
      <c r="B5224" t="s">
        <v>21416</v>
      </c>
      <c r="C5224" s="1" t="str">
        <f t="shared" si="858"/>
        <v>21:0512</v>
      </c>
      <c r="D5224" s="1" t="str">
        <f t="shared" si="865"/>
        <v>21:0085</v>
      </c>
      <c r="E5224" t="s">
        <v>21417</v>
      </c>
      <c r="F5224" t="s">
        <v>21418</v>
      </c>
      <c r="H5224">
        <v>56.160140499999997</v>
      </c>
      <c r="I5224">
        <v>-101.7255188</v>
      </c>
      <c r="J5224" s="1" t="str">
        <f t="shared" si="866"/>
        <v>NGR lake sediment grab sample</v>
      </c>
      <c r="K5224" s="1" t="str">
        <f t="shared" si="867"/>
        <v>&lt;177 micron (NGR)</v>
      </c>
      <c r="L5224">
        <v>64</v>
      </c>
      <c r="M5224" t="s">
        <v>127</v>
      </c>
      <c r="N5224">
        <v>1267</v>
      </c>
      <c r="O5224" t="s">
        <v>58</v>
      </c>
      <c r="P5224" t="s">
        <v>232</v>
      </c>
      <c r="Q5224" t="s">
        <v>131</v>
      </c>
      <c r="R5224" t="s">
        <v>276</v>
      </c>
      <c r="S5224" t="s">
        <v>131</v>
      </c>
      <c r="T5224" t="s">
        <v>40</v>
      </c>
      <c r="U5224" t="s">
        <v>1448</v>
      </c>
      <c r="V5224" t="s">
        <v>620</v>
      </c>
      <c r="W5224" t="s">
        <v>40</v>
      </c>
      <c r="X5224" t="s">
        <v>179</v>
      </c>
      <c r="Y5224" t="s">
        <v>95</v>
      </c>
      <c r="Z5224" t="s">
        <v>337</v>
      </c>
      <c r="AA5224" t="s">
        <v>135</v>
      </c>
      <c r="AB5224" t="s">
        <v>2125</v>
      </c>
      <c r="AC5224" t="s">
        <v>631</v>
      </c>
      <c r="AD5224" t="s">
        <v>1801</v>
      </c>
    </row>
    <row r="5225" spans="1:30" x14ac:dyDescent="0.3">
      <c r="A5225" t="s">
        <v>21419</v>
      </c>
      <c r="B5225" t="s">
        <v>21420</v>
      </c>
      <c r="C5225" s="1" t="str">
        <f t="shared" si="858"/>
        <v>21:0512</v>
      </c>
      <c r="D5225" s="1" t="str">
        <f t="shared" si="865"/>
        <v>21:0085</v>
      </c>
      <c r="E5225" t="s">
        <v>21421</v>
      </c>
      <c r="F5225" t="s">
        <v>21422</v>
      </c>
      <c r="H5225">
        <v>56.132193000000001</v>
      </c>
      <c r="I5225">
        <v>-101.7076074</v>
      </c>
      <c r="J5225" s="1" t="str">
        <f t="shared" si="866"/>
        <v>NGR lake sediment grab sample</v>
      </c>
      <c r="K5225" s="1" t="str">
        <f t="shared" si="867"/>
        <v>&lt;177 micron (NGR)</v>
      </c>
      <c r="L5225">
        <v>64</v>
      </c>
      <c r="M5225" t="s">
        <v>142</v>
      </c>
      <c r="N5225">
        <v>1268</v>
      </c>
      <c r="O5225" t="s">
        <v>152</v>
      </c>
      <c r="P5225" t="s">
        <v>377</v>
      </c>
      <c r="Q5225" t="s">
        <v>119</v>
      </c>
      <c r="R5225" t="s">
        <v>247</v>
      </c>
      <c r="S5225" t="s">
        <v>79</v>
      </c>
      <c r="T5225" t="s">
        <v>40</v>
      </c>
      <c r="U5225" t="s">
        <v>21423</v>
      </c>
      <c r="V5225" t="s">
        <v>339</v>
      </c>
      <c r="W5225" t="s">
        <v>40</v>
      </c>
      <c r="X5225" t="s">
        <v>39</v>
      </c>
      <c r="Y5225" t="s">
        <v>95</v>
      </c>
      <c r="Z5225" t="s">
        <v>214</v>
      </c>
      <c r="AA5225" t="s">
        <v>135</v>
      </c>
      <c r="AB5225" t="s">
        <v>1961</v>
      </c>
      <c r="AC5225" t="s">
        <v>37</v>
      </c>
      <c r="AD5225" t="s">
        <v>1313</v>
      </c>
    </row>
    <row r="5226" spans="1:30" x14ac:dyDescent="0.3">
      <c r="A5226" t="s">
        <v>21424</v>
      </c>
      <c r="B5226" t="s">
        <v>21425</v>
      </c>
      <c r="C5226" s="1" t="str">
        <f t="shared" si="858"/>
        <v>21:0512</v>
      </c>
      <c r="D5226" s="1" t="str">
        <f t="shared" si="865"/>
        <v>21:0085</v>
      </c>
      <c r="E5226" t="s">
        <v>21426</v>
      </c>
      <c r="F5226" t="s">
        <v>21427</v>
      </c>
      <c r="H5226">
        <v>56.093408799999999</v>
      </c>
      <c r="I5226">
        <v>-101.7103693</v>
      </c>
      <c r="J5226" s="1" t="str">
        <f t="shared" si="866"/>
        <v>NGR lake sediment grab sample</v>
      </c>
      <c r="K5226" s="1" t="str">
        <f t="shared" si="867"/>
        <v>&lt;177 micron (NGR)</v>
      </c>
      <c r="L5226">
        <v>64</v>
      </c>
      <c r="M5226" t="s">
        <v>150</v>
      </c>
      <c r="N5226">
        <v>1269</v>
      </c>
      <c r="O5226" t="s">
        <v>93</v>
      </c>
      <c r="P5226" t="s">
        <v>276</v>
      </c>
      <c r="Q5226" t="s">
        <v>79</v>
      </c>
      <c r="R5226" t="s">
        <v>78</v>
      </c>
      <c r="S5226" t="s">
        <v>153</v>
      </c>
      <c r="T5226" t="s">
        <v>40</v>
      </c>
      <c r="U5226" t="s">
        <v>9474</v>
      </c>
      <c r="V5226" t="s">
        <v>565</v>
      </c>
      <c r="W5226" t="s">
        <v>40</v>
      </c>
      <c r="X5226" t="s">
        <v>70</v>
      </c>
      <c r="Y5226" t="s">
        <v>39</v>
      </c>
      <c r="Z5226" t="s">
        <v>337</v>
      </c>
      <c r="AA5226" t="s">
        <v>204</v>
      </c>
      <c r="AB5226" t="s">
        <v>1961</v>
      </c>
      <c r="AC5226" t="s">
        <v>2278</v>
      </c>
      <c r="AD5226" t="s">
        <v>9814</v>
      </c>
    </row>
    <row r="5227" spans="1:30" x14ac:dyDescent="0.3">
      <c r="A5227" t="s">
        <v>21428</v>
      </c>
      <c r="B5227" t="s">
        <v>21429</v>
      </c>
      <c r="C5227" s="1" t="str">
        <f t="shared" si="858"/>
        <v>21:0512</v>
      </c>
      <c r="D5227" s="1" t="str">
        <f t="shared" si="865"/>
        <v>21:0085</v>
      </c>
      <c r="E5227" t="s">
        <v>21430</v>
      </c>
      <c r="F5227" t="s">
        <v>21431</v>
      </c>
      <c r="H5227">
        <v>56.103614299999997</v>
      </c>
      <c r="I5227">
        <v>-101.6544068</v>
      </c>
      <c r="J5227" s="1" t="str">
        <f t="shared" si="866"/>
        <v>NGR lake sediment grab sample</v>
      </c>
      <c r="K5227" s="1" t="str">
        <f t="shared" si="867"/>
        <v>&lt;177 micron (NGR)</v>
      </c>
      <c r="L5227">
        <v>64</v>
      </c>
      <c r="M5227" t="s">
        <v>175</v>
      </c>
      <c r="N5227">
        <v>1270</v>
      </c>
      <c r="O5227" t="s">
        <v>1665</v>
      </c>
      <c r="P5227" t="s">
        <v>232</v>
      </c>
      <c r="Q5227" t="s">
        <v>68</v>
      </c>
      <c r="R5227" t="s">
        <v>66</v>
      </c>
      <c r="S5227" t="s">
        <v>193</v>
      </c>
      <c r="T5227" t="s">
        <v>40</v>
      </c>
      <c r="U5227" t="s">
        <v>4976</v>
      </c>
      <c r="V5227" t="s">
        <v>598</v>
      </c>
      <c r="W5227" t="s">
        <v>40</v>
      </c>
      <c r="X5227" t="s">
        <v>179</v>
      </c>
      <c r="Y5227" t="s">
        <v>39</v>
      </c>
      <c r="Z5227" t="s">
        <v>337</v>
      </c>
      <c r="AA5227" t="s">
        <v>58</v>
      </c>
      <c r="AB5227" t="s">
        <v>1250</v>
      </c>
      <c r="AC5227" t="s">
        <v>631</v>
      </c>
      <c r="AD5227" t="s">
        <v>2423</v>
      </c>
    </row>
    <row r="5228" spans="1:30" x14ac:dyDescent="0.3">
      <c r="A5228" t="s">
        <v>21432</v>
      </c>
      <c r="B5228" t="s">
        <v>21433</v>
      </c>
      <c r="C5228" s="1" t="str">
        <f t="shared" si="858"/>
        <v>21:0512</v>
      </c>
      <c r="D5228" s="1" t="str">
        <f t="shared" si="865"/>
        <v>21:0085</v>
      </c>
      <c r="E5228" t="s">
        <v>21434</v>
      </c>
      <c r="F5228" t="s">
        <v>21435</v>
      </c>
      <c r="H5228">
        <v>56.131998699999997</v>
      </c>
      <c r="I5228">
        <v>-101.6653266</v>
      </c>
      <c r="J5228" s="1" t="str">
        <f t="shared" si="866"/>
        <v>NGR lake sediment grab sample</v>
      </c>
      <c r="K5228" s="1" t="str">
        <f t="shared" si="867"/>
        <v>&lt;177 micron (NGR)</v>
      </c>
      <c r="L5228">
        <v>64</v>
      </c>
      <c r="M5228" t="s">
        <v>184</v>
      </c>
      <c r="N5228">
        <v>1271</v>
      </c>
      <c r="O5228" t="s">
        <v>177</v>
      </c>
      <c r="P5228" t="s">
        <v>164</v>
      </c>
      <c r="Q5228" t="s">
        <v>153</v>
      </c>
      <c r="R5228" t="s">
        <v>571</v>
      </c>
      <c r="S5228" t="s">
        <v>202</v>
      </c>
      <c r="T5228" t="s">
        <v>40</v>
      </c>
      <c r="U5228" t="s">
        <v>21436</v>
      </c>
      <c r="V5228" t="s">
        <v>818</v>
      </c>
      <c r="W5228" t="s">
        <v>40</v>
      </c>
      <c r="X5228" t="s">
        <v>70</v>
      </c>
      <c r="Y5228" t="s">
        <v>39</v>
      </c>
      <c r="Z5228" t="s">
        <v>214</v>
      </c>
      <c r="AA5228" t="s">
        <v>135</v>
      </c>
      <c r="AB5228" t="s">
        <v>614</v>
      </c>
      <c r="AC5228" t="s">
        <v>631</v>
      </c>
      <c r="AD5228" t="s">
        <v>4123</v>
      </c>
    </row>
    <row r="5229" spans="1:30" x14ac:dyDescent="0.3">
      <c r="A5229" t="s">
        <v>21437</v>
      </c>
      <c r="B5229" t="s">
        <v>21438</v>
      </c>
      <c r="C5229" s="1" t="str">
        <f t="shared" si="858"/>
        <v>21:0512</v>
      </c>
      <c r="D5229" s="1" t="str">
        <f t="shared" si="865"/>
        <v>21:0085</v>
      </c>
      <c r="E5229" t="s">
        <v>21439</v>
      </c>
      <c r="F5229" t="s">
        <v>21440</v>
      </c>
      <c r="H5229">
        <v>56.158768600000002</v>
      </c>
      <c r="I5229">
        <v>-101.6685648</v>
      </c>
      <c r="J5229" s="1" t="str">
        <f t="shared" si="866"/>
        <v>NGR lake sediment grab sample</v>
      </c>
      <c r="K5229" s="1" t="str">
        <f t="shared" si="867"/>
        <v>&lt;177 micron (NGR)</v>
      </c>
      <c r="L5229">
        <v>64</v>
      </c>
      <c r="M5229" t="s">
        <v>191</v>
      </c>
      <c r="N5229">
        <v>1272</v>
      </c>
      <c r="O5229" t="s">
        <v>44</v>
      </c>
      <c r="P5229" t="s">
        <v>134</v>
      </c>
      <c r="Q5229" t="s">
        <v>131</v>
      </c>
      <c r="R5229" t="s">
        <v>104</v>
      </c>
      <c r="S5229" t="s">
        <v>153</v>
      </c>
      <c r="T5229" t="s">
        <v>40</v>
      </c>
      <c r="U5229" t="s">
        <v>1885</v>
      </c>
      <c r="V5229" t="s">
        <v>1337</v>
      </c>
      <c r="W5229" t="s">
        <v>40</v>
      </c>
      <c r="X5229" t="s">
        <v>39</v>
      </c>
      <c r="Y5229" t="s">
        <v>39</v>
      </c>
      <c r="Z5229" t="s">
        <v>135</v>
      </c>
      <c r="AA5229" t="s">
        <v>204</v>
      </c>
      <c r="AB5229" t="s">
        <v>805</v>
      </c>
      <c r="AC5229" t="s">
        <v>901</v>
      </c>
      <c r="AD5229" t="s">
        <v>1313</v>
      </c>
    </row>
    <row r="5230" spans="1:30" x14ac:dyDescent="0.3">
      <c r="A5230" t="s">
        <v>21441</v>
      </c>
      <c r="B5230" t="s">
        <v>21442</v>
      </c>
      <c r="C5230" s="1" t="str">
        <f t="shared" si="858"/>
        <v>21:0512</v>
      </c>
      <c r="D5230" s="1" t="str">
        <f t="shared" si="865"/>
        <v>21:0085</v>
      </c>
      <c r="E5230" t="s">
        <v>21443</v>
      </c>
      <c r="F5230" t="s">
        <v>21444</v>
      </c>
      <c r="H5230">
        <v>56.1838792</v>
      </c>
      <c r="I5230">
        <v>-101.6582997</v>
      </c>
      <c r="J5230" s="1" t="str">
        <f t="shared" si="866"/>
        <v>NGR lake sediment grab sample</v>
      </c>
      <c r="K5230" s="1" t="str">
        <f t="shared" si="867"/>
        <v>&lt;177 micron (NGR)</v>
      </c>
      <c r="L5230">
        <v>64</v>
      </c>
      <c r="M5230" t="s">
        <v>201</v>
      </c>
      <c r="N5230">
        <v>1273</v>
      </c>
      <c r="O5230" t="s">
        <v>222</v>
      </c>
      <c r="P5230" t="s">
        <v>192</v>
      </c>
      <c r="Q5230" t="s">
        <v>38</v>
      </c>
      <c r="R5230" t="s">
        <v>78</v>
      </c>
      <c r="S5230" t="s">
        <v>92</v>
      </c>
      <c r="T5230" t="s">
        <v>40</v>
      </c>
      <c r="U5230" t="s">
        <v>2163</v>
      </c>
      <c r="V5230" t="s">
        <v>598</v>
      </c>
      <c r="W5230" t="s">
        <v>40</v>
      </c>
      <c r="X5230" t="s">
        <v>39</v>
      </c>
      <c r="Y5230" t="s">
        <v>39</v>
      </c>
      <c r="Z5230" t="s">
        <v>135</v>
      </c>
      <c r="AA5230" t="s">
        <v>204</v>
      </c>
      <c r="AB5230" t="s">
        <v>854</v>
      </c>
      <c r="AC5230" t="s">
        <v>68</v>
      </c>
      <c r="AD5230" t="s">
        <v>1070</v>
      </c>
    </row>
    <row r="5231" spans="1:30" x14ac:dyDescent="0.3">
      <c r="A5231" t="s">
        <v>21445</v>
      </c>
      <c r="B5231" t="s">
        <v>21446</v>
      </c>
      <c r="C5231" s="1" t="str">
        <f t="shared" si="858"/>
        <v>21:0512</v>
      </c>
      <c r="D5231" s="1" t="str">
        <f t="shared" si="865"/>
        <v>21:0085</v>
      </c>
      <c r="E5231" t="s">
        <v>21447</v>
      </c>
      <c r="F5231" t="s">
        <v>21448</v>
      </c>
      <c r="H5231">
        <v>56.219163500000001</v>
      </c>
      <c r="I5231">
        <v>-101.6584991</v>
      </c>
      <c r="J5231" s="1" t="str">
        <f t="shared" si="866"/>
        <v>NGR lake sediment grab sample</v>
      </c>
      <c r="K5231" s="1" t="str">
        <f t="shared" si="867"/>
        <v>&lt;177 micron (NGR)</v>
      </c>
      <c r="L5231">
        <v>64</v>
      </c>
      <c r="M5231" t="s">
        <v>210</v>
      </c>
      <c r="N5231">
        <v>1274</v>
      </c>
      <c r="O5231" t="s">
        <v>177</v>
      </c>
      <c r="P5231" t="s">
        <v>192</v>
      </c>
      <c r="Q5231" t="s">
        <v>68</v>
      </c>
      <c r="R5231" t="s">
        <v>247</v>
      </c>
      <c r="S5231" t="s">
        <v>79</v>
      </c>
      <c r="T5231" t="s">
        <v>40</v>
      </c>
      <c r="U5231" t="s">
        <v>1216</v>
      </c>
      <c r="V5231" t="s">
        <v>705</v>
      </c>
      <c r="W5231" t="s">
        <v>40</v>
      </c>
      <c r="X5231" t="s">
        <v>179</v>
      </c>
      <c r="Y5231" t="s">
        <v>55</v>
      </c>
      <c r="Z5231" t="s">
        <v>337</v>
      </c>
      <c r="AA5231" t="s">
        <v>214</v>
      </c>
      <c r="AB5231" t="s">
        <v>192</v>
      </c>
      <c r="AC5231" t="s">
        <v>157</v>
      </c>
      <c r="AD5231" t="s">
        <v>878</v>
      </c>
    </row>
    <row r="5232" spans="1:30" hidden="1" x14ac:dyDescent="0.3">
      <c r="A5232" t="s">
        <v>21449</v>
      </c>
      <c r="B5232" t="s">
        <v>21450</v>
      </c>
      <c r="C5232" s="1" t="str">
        <f t="shared" si="858"/>
        <v>21:0512</v>
      </c>
      <c r="D5232" s="1" t="str">
        <f>HYPERLINK("http://geochem.nrcan.gc.ca/cdogs/content/svy/svy_e.htm", "")</f>
        <v/>
      </c>
      <c r="G5232" s="1" t="str">
        <f>HYPERLINK("http://geochem.nrcan.gc.ca/cdogs/content/cr_/cr_00060_e.htm", "60")</f>
        <v>60</v>
      </c>
      <c r="J5232" t="s">
        <v>161</v>
      </c>
      <c r="K5232" t="s">
        <v>162</v>
      </c>
      <c r="L5232">
        <v>64</v>
      </c>
      <c r="M5232" t="s">
        <v>163</v>
      </c>
      <c r="N5232">
        <v>1275</v>
      </c>
      <c r="O5232" t="s">
        <v>364</v>
      </c>
      <c r="P5232" t="s">
        <v>169</v>
      </c>
      <c r="Q5232" t="s">
        <v>68</v>
      </c>
      <c r="R5232" t="s">
        <v>165</v>
      </c>
      <c r="S5232" t="s">
        <v>136</v>
      </c>
      <c r="T5232" t="s">
        <v>40</v>
      </c>
      <c r="U5232" t="s">
        <v>605</v>
      </c>
      <c r="V5232" t="s">
        <v>167</v>
      </c>
      <c r="W5232" t="s">
        <v>40</v>
      </c>
      <c r="X5232" t="s">
        <v>70</v>
      </c>
      <c r="Y5232" t="s">
        <v>136</v>
      </c>
      <c r="Z5232" t="s">
        <v>134</v>
      </c>
      <c r="AA5232" t="s">
        <v>135</v>
      </c>
      <c r="AB5232" t="s">
        <v>165</v>
      </c>
      <c r="AC5232" t="s">
        <v>1049</v>
      </c>
      <c r="AD5232" t="s">
        <v>170</v>
      </c>
    </row>
    <row r="5233" spans="1:30" x14ac:dyDescent="0.3">
      <c r="A5233" t="s">
        <v>21451</v>
      </c>
      <c r="B5233" t="s">
        <v>21452</v>
      </c>
      <c r="C5233" s="1" t="str">
        <f t="shared" si="858"/>
        <v>21:0512</v>
      </c>
      <c r="D5233" s="1" t="str">
        <f t="shared" ref="D5233:D5246" si="868">HYPERLINK("http://geochem.nrcan.gc.ca/cdogs/content/svy/svy210085_e.htm", "21:0085")</f>
        <v>21:0085</v>
      </c>
      <c r="E5233" t="s">
        <v>21453</v>
      </c>
      <c r="F5233" t="s">
        <v>21454</v>
      </c>
      <c r="H5233">
        <v>56.250084600000001</v>
      </c>
      <c r="I5233">
        <v>-101.6404122</v>
      </c>
      <c r="J5233" s="1" t="str">
        <f t="shared" ref="J5233:J5246" si="869">HYPERLINK("http://geochem.nrcan.gc.ca/cdogs/content/kwd/kwd020027_e.htm", "NGR lake sediment grab sample")</f>
        <v>NGR lake sediment grab sample</v>
      </c>
      <c r="K5233" s="1" t="str">
        <f t="shared" ref="K5233:K5246" si="870">HYPERLINK("http://geochem.nrcan.gc.ca/cdogs/content/kwd/kwd080006_e.htm", "&lt;177 micron (NGR)")</f>
        <v>&lt;177 micron (NGR)</v>
      </c>
      <c r="L5233">
        <v>64</v>
      </c>
      <c r="M5233" t="s">
        <v>221</v>
      </c>
      <c r="N5233">
        <v>1276</v>
      </c>
      <c r="O5233" t="s">
        <v>231</v>
      </c>
      <c r="P5233" t="s">
        <v>66</v>
      </c>
      <c r="Q5233" t="s">
        <v>37</v>
      </c>
      <c r="R5233" t="s">
        <v>377</v>
      </c>
      <c r="S5233" t="s">
        <v>38</v>
      </c>
      <c r="T5233" t="s">
        <v>40</v>
      </c>
      <c r="U5233" t="s">
        <v>438</v>
      </c>
      <c r="V5233" t="s">
        <v>1054</v>
      </c>
      <c r="W5233" t="s">
        <v>40</v>
      </c>
      <c r="X5233" t="s">
        <v>179</v>
      </c>
      <c r="Y5233" t="s">
        <v>39</v>
      </c>
      <c r="Z5233" t="s">
        <v>263</v>
      </c>
      <c r="AA5233" t="s">
        <v>258</v>
      </c>
      <c r="AB5233" t="s">
        <v>78</v>
      </c>
      <c r="AC5233" t="s">
        <v>2271</v>
      </c>
      <c r="AD5233" t="s">
        <v>1236</v>
      </c>
    </row>
    <row r="5234" spans="1:30" x14ac:dyDescent="0.3">
      <c r="A5234" t="s">
        <v>21455</v>
      </c>
      <c r="B5234" t="s">
        <v>21456</v>
      </c>
      <c r="C5234" s="1" t="str">
        <f t="shared" si="858"/>
        <v>21:0512</v>
      </c>
      <c r="D5234" s="1" t="str">
        <f t="shared" si="868"/>
        <v>21:0085</v>
      </c>
      <c r="E5234" t="s">
        <v>21457</v>
      </c>
      <c r="F5234" t="s">
        <v>21458</v>
      </c>
      <c r="H5234">
        <v>56.290812699999996</v>
      </c>
      <c r="I5234">
        <v>-101.64999109999999</v>
      </c>
      <c r="J5234" s="1" t="str">
        <f t="shared" si="869"/>
        <v>NGR lake sediment grab sample</v>
      </c>
      <c r="K5234" s="1" t="str">
        <f t="shared" si="870"/>
        <v>&lt;177 micron (NGR)</v>
      </c>
      <c r="L5234">
        <v>64</v>
      </c>
      <c r="M5234" t="s">
        <v>230</v>
      </c>
      <c r="N5234">
        <v>1277</v>
      </c>
      <c r="O5234" t="s">
        <v>152</v>
      </c>
      <c r="P5234" t="s">
        <v>276</v>
      </c>
      <c r="Q5234" t="s">
        <v>37</v>
      </c>
      <c r="R5234" t="s">
        <v>78</v>
      </c>
      <c r="S5234" t="s">
        <v>153</v>
      </c>
      <c r="T5234" t="s">
        <v>40</v>
      </c>
      <c r="U5234" t="s">
        <v>13114</v>
      </c>
      <c r="V5234" t="s">
        <v>505</v>
      </c>
      <c r="W5234" t="s">
        <v>117</v>
      </c>
      <c r="X5234" t="s">
        <v>179</v>
      </c>
      <c r="Y5234" t="s">
        <v>39</v>
      </c>
      <c r="Z5234" t="s">
        <v>204</v>
      </c>
      <c r="AA5234" t="s">
        <v>258</v>
      </c>
      <c r="AB5234" t="s">
        <v>477</v>
      </c>
      <c r="AC5234" t="s">
        <v>136</v>
      </c>
      <c r="AD5234" t="s">
        <v>86</v>
      </c>
    </row>
    <row r="5235" spans="1:30" x14ac:dyDescent="0.3">
      <c r="A5235" t="s">
        <v>21459</v>
      </c>
      <c r="B5235" t="s">
        <v>21460</v>
      </c>
      <c r="C5235" s="1" t="str">
        <f t="shared" si="858"/>
        <v>21:0512</v>
      </c>
      <c r="D5235" s="1" t="str">
        <f t="shared" si="868"/>
        <v>21:0085</v>
      </c>
      <c r="E5235" t="s">
        <v>21461</v>
      </c>
      <c r="F5235" t="s">
        <v>21462</v>
      </c>
      <c r="H5235">
        <v>56.319240700000002</v>
      </c>
      <c r="I5235">
        <v>-101.65050410000001</v>
      </c>
      <c r="J5235" s="1" t="str">
        <f t="shared" si="869"/>
        <v>NGR lake sediment grab sample</v>
      </c>
      <c r="K5235" s="1" t="str">
        <f t="shared" si="870"/>
        <v>&lt;177 micron (NGR)</v>
      </c>
      <c r="L5235">
        <v>64</v>
      </c>
      <c r="M5235" t="s">
        <v>238</v>
      </c>
      <c r="N5235">
        <v>1278</v>
      </c>
      <c r="O5235" t="s">
        <v>299</v>
      </c>
      <c r="P5235" t="s">
        <v>377</v>
      </c>
      <c r="Q5235" t="s">
        <v>92</v>
      </c>
      <c r="R5235" t="s">
        <v>192</v>
      </c>
      <c r="S5235" t="s">
        <v>202</v>
      </c>
      <c r="T5235" t="s">
        <v>40</v>
      </c>
      <c r="U5235" t="s">
        <v>4976</v>
      </c>
      <c r="V5235" t="s">
        <v>505</v>
      </c>
      <c r="W5235" t="s">
        <v>194</v>
      </c>
      <c r="X5235" t="s">
        <v>179</v>
      </c>
      <c r="Y5235" t="s">
        <v>95</v>
      </c>
      <c r="Z5235" t="s">
        <v>135</v>
      </c>
      <c r="AA5235" t="s">
        <v>44</v>
      </c>
      <c r="AB5235" t="s">
        <v>2922</v>
      </c>
      <c r="AC5235" t="s">
        <v>2278</v>
      </c>
      <c r="AD5235" t="s">
        <v>308</v>
      </c>
    </row>
    <row r="5236" spans="1:30" x14ac:dyDescent="0.3">
      <c r="A5236" t="s">
        <v>21463</v>
      </c>
      <c r="B5236" t="s">
        <v>21464</v>
      </c>
      <c r="C5236" s="1" t="str">
        <f t="shared" si="858"/>
        <v>21:0512</v>
      </c>
      <c r="D5236" s="1" t="str">
        <f t="shared" si="868"/>
        <v>21:0085</v>
      </c>
      <c r="E5236" t="s">
        <v>21465</v>
      </c>
      <c r="F5236" t="s">
        <v>21466</v>
      </c>
      <c r="H5236">
        <v>56.326218500000003</v>
      </c>
      <c r="I5236">
        <v>-101.62165899999999</v>
      </c>
      <c r="J5236" s="1" t="str">
        <f t="shared" si="869"/>
        <v>NGR lake sediment grab sample</v>
      </c>
      <c r="K5236" s="1" t="str">
        <f t="shared" si="870"/>
        <v>&lt;177 micron (NGR)</v>
      </c>
      <c r="L5236">
        <v>64</v>
      </c>
      <c r="M5236" t="s">
        <v>246</v>
      </c>
      <c r="N5236">
        <v>1279</v>
      </c>
      <c r="O5236" t="s">
        <v>135</v>
      </c>
      <c r="P5236" t="s">
        <v>35</v>
      </c>
      <c r="Q5236" t="s">
        <v>55</v>
      </c>
      <c r="R5236" t="s">
        <v>377</v>
      </c>
      <c r="S5236" t="s">
        <v>38</v>
      </c>
      <c r="T5236" t="s">
        <v>40</v>
      </c>
      <c r="U5236" t="s">
        <v>115</v>
      </c>
      <c r="V5236" t="s">
        <v>313</v>
      </c>
      <c r="W5236" t="s">
        <v>40</v>
      </c>
      <c r="X5236" t="s">
        <v>43</v>
      </c>
      <c r="Y5236" t="s">
        <v>95</v>
      </c>
      <c r="Z5236" t="s">
        <v>134</v>
      </c>
      <c r="AA5236" t="s">
        <v>258</v>
      </c>
      <c r="AB5236" t="s">
        <v>330</v>
      </c>
      <c r="AC5236" t="s">
        <v>339</v>
      </c>
      <c r="AD5236" t="s">
        <v>203</v>
      </c>
    </row>
    <row r="5237" spans="1:30" x14ac:dyDescent="0.3">
      <c r="A5237" t="s">
        <v>21467</v>
      </c>
      <c r="B5237" t="s">
        <v>21468</v>
      </c>
      <c r="C5237" s="1" t="str">
        <f t="shared" si="858"/>
        <v>21:0512</v>
      </c>
      <c r="D5237" s="1" t="str">
        <f t="shared" si="868"/>
        <v>21:0085</v>
      </c>
      <c r="E5237" t="s">
        <v>21469</v>
      </c>
      <c r="F5237" t="s">
        <v>21470</v>
      </c>
      <c r="H5237">
        <v>56.287783500000003</v>
      </c>
      <c r="I5237">
        <v>-101.61109310000001</v>
      </c>
      <c r="J5237" s="1" t="str">
        <f t="shared" si="869"/>
        <v>NGR lake sediment grab sample</v>
      </c>
      <c r="K5237" s="1" t="str">
        <f t="shared" si="870"/>
        <v>&lt;177 micron (NGR)</v>
      </c>
      <c r="L5237">
        <v>65</v>
      </c>
      <c r="M5237" t="s">
        <v>34</v>
      </c>
      <c r="N5237">
        <v>1280</v>
      </c>
      <c r="O5237" t="s">
        <v>613</v>
      </c>
      <c r="P5237" t="s">
        <v>164</v>
      </c>
      <c r="Q5237" t="s">
        <v>136</v>
      </c>
      <c r="R5237" t="s">
        <v>35</v>
      </c>
      <c r="S5237" t="s">
        <v>185</v>
      </c>
      <c r="T5237" t="s">
        <v>40</v>
      </c>
      <c r="U5237" t="s">
        <v>5084</v>
      </c>
      <c r="V5237" t="s">
        <v>1054</v>
      </c>
      <c r="W5237" t="s">
        <v>40</v>
      </c>
      <c r="X5237" t="s">
        <v>43</v>
      </c>
      <c r="Y5237" t="s">
        <v>95</v>
      </c>
      <c r="Z5237" t="s">
        <v>204</v>
      </c>
      <c r="AA5237" t="s">
        <v>258</v>
      </c>
      <c r="AB5237" t="s">
        <v>683</v>
      </c>
      <c r="AC5237" t="s">
        <v>818</v>
      </c>
      <c r="AD5237" t="s">
        <v>170</v>
      </c>
    </row>
    <row r="5238" spans="1:30" x14ac:dyDescent="0.3">
      <c r="A5238" t="s">
        <v>21471</v>
      </c>
      <c r="B5238" t="s">
        <v>21472</v>
      </c>
      <c r="C5238" s="1" t="str">
        <f t="shared" ref="C5238:C5301" si="871">HYPERLINK("http://geochem.nrcan.gc.ca/cdogs/content/bdl/bdl210512_e.htm", "21:0512")</f>
        <v>21:0512</v>
      </c>
      <c r="D5238" s="1" t="str">
        <f t="shared" si="868"/>
        <v>21:0085</v>
      </c>
      <c r="E5238" t="s">
        <v>21473</v>
      </c>
      <c r="F5238" t="s">
        <v>21474</v>
      </c>
      <c r="H5238">
        <v>56.326134699999997</v>
      </c>
      <c r="I5238">
        <v>-101.5586292</v>
      </c>
      <c r="J5238" s="1" t="str">
        <f t="shared" si="869"/>
        <v>NGR lake sediment grab sample</v>
      </c>
      <c r="K5238" s="1" t="str">
        <f t="shared" si="870"/>
        <v>&lt;177 micron (NGR)</v>
      </c>
      <c r="L5238">
        <v>65</v>
      </c>
      <c r="M5238" t="s">
        <v>76</v>
      </c>
      <c r="N5238">
        <v>1281</v>
      </c>
      <c r="O5238" t="s">
        <v>129</v>
      </c>
      <c r="P5238" t="s">
        <v>232</v>
      </c>
      <c r="Q5238" t="s">
        <v>68</v>
      </c>
      <c r="R5238" t="s">
        <v>256</v>
      </c>
      <c r="S5238" t="s">
        <v>131</v>
      </c>
      <c r="T5238" t="s">
        <v>40</v>
      </c>
      <c r="U5238" t="s">
        <v>5928</v>
      </c>
      <c r="V5238" t="s">
        <v>596</v>
      </c>
      <c r="W5238" t="s">
        <v>40</v>
      </c>
      <c r="X5238" t="s">
        <v>179</v>
      </c>
      <c r="Y5238" t="s">
        <v>95</v>
      </c>
      <c r="Z5238" t="s">
        <v>35</v>
      </c>
      <c r="AA5238" t="s">
        <v>134</v>
      </c>
      <c r="AB5238" t="s">
        <v>4178</v>
      </c>
      <c r="AC5238" t="s">
        <v>278</v>
      </c>
      <c r="AD5238" t="s">
        <v>1384</v>
      </c>
    </row>
    <row r="5239" spans="1:30" x14ac:dyDescent="0.3">
      <c r="A5239" t="s">
        <v>21475</v>
      </c>
      <c r="B5239" t="s">
        <v>21476</v>
      </c>
      <c r="C5239" s="1" t="str">
        <f t="shared" si="871"/>
        <v>21:0512</v>
      </c>
      <c r="D5239" s="1" t="str">
        <f t="shared" si="868"/>
        <v>21:0085</v>
      </c>
      <c r="E5239" t="s">
        <v>21469</v>
      </c>
      <c r="F5239" t="s">
        <v>21477</v>
      </c>
      <c r="H5239">
        <v>56.287783500000003</v>
      </c>
      <c r="I5239">
        <v>-101.61109310000001</v>
      </c>
      <c r="J5239" s="1" t="str">
        <f t="shared" si="869"/>
        <v>NGR lake sediment grab sample</v>
      </c>
      <c r="K5239" s="1" t="str">
        <f t="shared" si="870"/>
        <v>&lt;177 micron (NGR)</v>
      </c>
      <c r="L5239">
        <v>65</v>
      </c>
      <c r="M5239" t="s">
        <v>52</v>
      </c>
      <c r="N5239">
        <v>1282</v>
      </c>
      <c r="O5239" t="s">
        <v>641</v>
      </c>
      <c r="P5239" t="s">
        <v>256</v>
      </c>
      <c r="Q5239" t="s">
        <v>39</v>
      </c>
      <c r="R5239" t="s">
        <v>477</v>
      </c>
      <c r="S5239" t="s">
        <v>176</v>
      </c>
      <c r="T5239" t="s">
        <v>40</v>
      </c>
      <c r="U5239" t="s">
        <v>1236</v>
      </c>
      <c r="V5239" t="s">
        <v>947</v>
      </c>
      <c r="W5239" t="s">
        <v>194</v>
      </c>
      <c r="X5239" t="s">
        <v>70</v>
      </c>
      <c r="Y5239" t="s">
        <v>95</v>
      </c>
      <c r="Z5239" t="s">
        <v>204</v>
      </c>
      <c r="AA5239" t="s">
        <v>58</v>
      </c>
      <c r="AB5239" t="s">
        <v>493</v>
      </c>
      <c r="AC5239" t="s">
        <v>339</v>
      </c>
      <c r="AD5239" t="s">
        <v>1060</v>
      </c>
    </row>
    <row r="5240" spans="1:30" x14ac:dyDescent="0.3">
      <c r="A5240" t="s">
        <v>21478</v>
      </c>
      <c r="B5240" t="s">
        <v>21479</v>
      </c>
      <c r="C5240" s="1" t="str">
        <f t="shared" si="871"/>
        <v>21:0512</v>
      </c>
      <c r="D5240" s="1" t="str">
        <f t="shared" si="868"/>
        <v>21:0085</v>
      </c>
      <c r="E5240" t="s">
        <v>21469</v>
      </c>
      <c r="F5240" t="s">
        <v>21480</v>
      </c>
      <c r="H5240">
        <v>56.287783500000003</v>
      </c>
      <c r="I5240">
        <v>-101.61109310000001</v>
      </c>
      <c r="J5240" s="1" t="str">
        <f t="shared" si="869"/>
        <v>NGR lake sediment grab sample</v>
      </c>
      <c r="K5240" s="1" t="str">
        <f t="shared" si="870"/>
        <v>&lt;177 micron (NGR)</v>
      </c>
      <c r="L5240">
        <v>65</v>
      </c>
      <c r="M5240" t="s">
        <v>65</v>
      </c>
      <c r="N5240">
        <v>1283</v>
      </c>
      <c r="O5240" t="s">
        <v>151</v>
      </c>
      <c r="P5240" t="s">
        <v>256</v>
      </c>
      <c r="Q5240" t="s">
        <v>37</v>
      </c>
      <c r="R5240" t="s">
        <v>477</v>
      </c>
      <c r="S5240" t="s">
        <v>176</v>
      </c>
      <c r="T5240" t="s">
        <v>40</v>
      </c>
      <c r="U5240" t="s">
        <v>15893</v>
      </c>
      <c r="V5240" t="s">
        <v>947</v>
      </c>
      <c r="W5240" t="s">
        <v>40</v>
      </c>
      <c r="X5240" t="s">
        <v>70</v>
      </c>
      <c r="Y5240" t="s">
        <v>95</v>
      </c>
      <c r="Z5240" t="s">
        <v>204</v>
      </c>
      <c r="AA5240" t="s">
        <v>58</v>
      </c>
      <c r="AB5240" t="s">
        <v>2065</v>
      </c>
      <c r="AC5240" t="s">
        <v>121</v>
      </c>
      <c r="AD5240" t="s">
        <v>1477</v>
      </c>
    </row>
    <row r="5241" spans="1:30" x14ac:dyDescent="0.3">
      <c r="A5241" t="s">
        <v>21481</v>
      </c>
      <c r="B5241" t="s">
        <v>21482</v>
      </c>
      <c r="C5241" s="1" t="str">
        <f t="shared" si="871"/>
        <v>21:0512</v>
      </c>
      <c r="D5241" s="1" t="str">
        <f t="shared" si="868"/>
        <v>21:0085</v>
      </c>
      <c r="E5241" t="s">
        <v>21483</v>
      </c>
      <c r="F5241" t="s">
        <v>21484</v>
      </c>
      <c r="H5241">
        <v>56.254451299999999</v>
      </c>
      <c r="I5241">
        <v>-101.6082907</v>
      </c>
      <c r="J5241" s="1" t="str">
        <f t="shared" si="869"/>
        <v>NGR lake sediment grab sample</v>
      </c>
      <c r="K5241" s="1" t="str">
        <f t="shared" si="870"/>
        <v>&lt;177 micron (NGR)</v>
      </c>
      <c r="L5241">
        <v>65</v>
      </c>
      <c r="M5241" t="s">
        <v>91</v>
      </c>
      <c r="N5241">
        <v>1284</v>
      </c>
      <c r="O5241" t="s">
        <v>257</v>
      </c>
      <c r="P5241" t="s">
        <v>35</v>
      </c>
      <c r="Q5241" t="s">
        <v>55</v>
      </c>
      <c r="R5241" t="s">
        <v>145</v>
      </c>
      <c r="S5241" t="s">
        <v>92</v>
      </c>
      <c r="T5241" t="s">
        <v>40</v>
      </c>
      <c r="U5241" t="s">
        <v>19132</v>
      </c>
      <c r="V5241" t="s">
        <v>565</v>
      </c>
      <c r="W5241" t="s">
        <v>194</v>
      </c>
      <c r="X5241" t="s">
        <v>70</v>
      </c>
      <c r="Y5241" t="s">
        <v>95</v>
      </c>
      <c r="Z5241" t="s">
        <v>135</v>
      </c>
      <c r="AA5241" t="s">
        <v>258</v>
      </c>
      <c r="AB5241" t="s">
        <v>837</v>
      </c>
      <c r="AC5241" t="s">
        <v>37</v>
      </c>
      <c r="AD5241" t="s">
        <v>438</v>
      </c>
    </row>
    <row r="5242" spans="1:30" x14ac:dyDescent="0.3">
      <c r="A5242" t="s">
        <v>21485</v>
      </c>
      <c r="B5242" t="s">
        <v>21486</v>
      </c>
      <c r="C5242" s="1" t="str">
        <f t="shared" si="871"/>
        <v>21:0512</v>
      </c>
      <c r="D5242" s="1" t="str">
        <f t="shared" si="868"/>
        <v>21:0085</v>
      </c>
      <c r="E5242" t="s">
        <v>21487</v>
      </c>
      <c r="F5242" t="s">
        <v>21488</v>
      </c>
      <c r="H5242">
        <v>56.221569199999998</v>
      </c>
      <c r="I5242">
        <v>-101.5921991</v>
      </c>
      <c r="J5242" s="1" t="str">
        <f t="shared" si="869"/>
        <v>NGR lake sediment grab sample</v>
      </c>
      <c r="K5242" s="1" t="str">
        <f t="shared" si="870"/>
        <v>&lt;177 micron (NGR)</v>
      </c>
      <c r="L5242">
        <v>65</v>
      </c>
      <c r="M5242" t="s">
        <v>102</v>
      </c>
      <c r="N5242">
        <v>1285</v>
      </c>
      <c r="O5242" t="s">
        <v>304</v>
      </c>
      <c r="P5242" t="s">
        <v>78</v>
      </c>
      <c r="Q5242" t="s">
        <v>55</v>
      </c>
      <c r="R5242" t="s">
        <v>169</v>
      </c>
      <c r="S5242" t="s">
        <v>119</v>
      </c>
      <c r="T5242" t="s">
        <v>40</v>
      </c>
      <c r="U5242" t="s">
        <v>21436</v>
      </c>
      <c r="V5242" t="s">
        <v>1337</v>
      </c>
      <c r="W5242" t="s">
        <v>40</v>
      </c>
      <c r="X5242" t="s">
        <v>179</v>
      </c>
      <c r="Y5242" t="s">
        <v>95</v>
      </c>
      <c r="Z5242" t="s">
        <v>214</v>
      </c>
      <c r="AA5242" t="s">
        <v>258</v>
      </c>
      <c r="AB5242" t="s">
        <v>364</v>
      </c>
      <c r="AC5242" t="s">
        <v>85</v>
      </c>
      <c r="AD5242" t="s">
        <v>241</v>
      </c>
    </row>
    <row r="5243" spans="1:30" x14ac:dyDescent="0.3">
      <c r="A5243" t="s">
        <v>21489</v>
      </c>
      <c r="B5243" t="s">
        <v>21490</v>
      </c>
      <c r="C5243" s="1" t="str">
        <f t="shared" si="871"/>
        <v>21:0512</v>
      </c>
      <c r="D5243" s="1" t="str">
        <f t="shared" si="868"/>
        <v>21:0085</v>
      </c>
      <c r="E5243" t="s">
        <v>21491</v>
      </c>
      <c r="F5243" t="s">
        <v>21492</v>
      </c>
      <c r="H5243">
        <v>56.184874499999999</v>
      </c>
      <c r="I5243">
        <v>-101.6001206</v>
      </c>
      <c r="J5243" s="1" t="str">
        <f t="shared" si="869"/>
        <v>NGR lake sediment grab sample</v>
      </c>
      <c r="K5243" s="1" t="str">
        <f t="shared" si="870"/>
        <v>&lt;177 micron (NGR)</v>
      </c>
      <c r="L5243">
        <v>65</v>
      </c>
      <c r="M5243" t="s">
        <v>113</v>
      </c>
      <c r="N5243">
        <v>1286</v>
      </c>
      <c r="O5243" t="s">
        <v>69</v>
      </c>
      <c r="P5243" t="s">
        <v>232</v>
      </c>
      <c r="Q5243" t="s">
        <v>153</v>
      </c>
      <c r="R5243" t="s">
        <v>377</v>
      </c>
      <c r="S5243" t="s">
        <v>92</v>
      </c>
      <c r="T5243" t="s">
        <v>40</v>
      </c>
      <c r="U5243" t="s">
        <v>1236</v>
      </c>
      <c r="V5243" t="s">
        <v>620</v>
      </c>
      <c r="W5243" t="s">
        <v>40</v>
      </c>
      <c r="X5243" t="s">
        <v>740</v>
      </c>
      <c r="Y5243" t="s">
        <v>95</v>
      </c>
      <c r="Z5243" t="s">
        <v>135</v>
      </c>
      <c r="AA5243" t="s">
        <v>135</v>
      </c>
      <c r="AB5243" t="s">
        <v>4338</v>
      </c>
      <c r="AC5243" t="s">
        <v>278</v>
      </c>
      <c r="AD5243" t="s">
        <v>1384</v>
      </c>
    </row>
    <row r="5244" spans="1:30" x14ac:dyDescent="0.3">
      <c r="A5244" t="s">
        <v>21493</v>
      </c>
      <c r="B5244" t="s">
        <v>21494</v>
      </c>
      <c r="C5244" s="1" t="str">
        <f t="shared" si="871"/>
        <v>21:0512</v>
      </c>
      <c r="D5244" s="1" t="str">
        <f t="shared" si="868"/>
        <v>21:0085</v>
      </c>
      <c r="E5244" t="s">
        <v>21495</v>
      </c>
      <c r="F5244" t="s">
        <v>21496</v>
      </c>
      <c r="H5244">
        <v>56.163592399999999</v>
      </c>
      <c r="I5244">
        <v>-101.5961698</v>
      </c>
      <c r="J5244" s="1" t="str">
        <f t="shared" si="869"/>
        <v>NGR lake sediment grab sample</v>
      </c>
      <c r="K5244" s="1" t="str">
        <f t="shared" si="870"/>
        <v>&lt;177 micron (NGR)</v>
      </c>
      <c r="L5244">
        <v>65</v>
      </c>
      <c r="M5244" t="s">
        <v>127</v>
      </c>
      <c r="N5244">
        <v>1287</v>
      </c>
      <c r="O5244" t="s">
        <v>1900</v>
      </c>
      <c r="P5244" t="s">
        <v>36</v>
      </c>
      <c r="Q5244" t="s">
        <v>68</v>
      </c>
      <c r="R5244" t="s">
        <v>192</v>
      </c>
      <c r="S5244" t="s">
        <v>202</v>
      </c>
      <c r="T5244" t="s">
        <v>40</v>
      </c>
      <c r="U5244" t="s">
        <v>832</v>
      </c>
      <c r="V5244" t="s">
        <v>55</v>
      </c>
      <c r="W5244" t="s">
        <v>40</v>
      </c>
      <c r="X5244" t="s">
        <v>740</v>
      </c>
      <c r="Y5244" t="s">
        <v>95</v>
      </c>
      <c r="Z5244" t="s">
        <v>135</v>
      </c>
      <c r="AA5244" t="s">
        <v>204</v>
      </c>
      <c r="AB5244" t="s">
        <v>1978</v>
      </c>
      <c r="AC5244" t="s">
        <v>631</v>
      </c>
      <c r="AD5244" t="s">
        <v>2717</v>
      </c>
    </row>
    <row r="5245" spans="1:30" x14ac:dyDescent="0.3">
      <c r="A5245" t="s">
        <v>21497</v>
      </c>
      <c r="B5245" t="s">
        <v>21498</v>
      </c>
      <c r="C5245" s="1" t="str">
        <f t="shared" si="871"/>
        <v>21:0512</v>
      </c>
      <c r="D5245" s="1" t="str">
        <f t="shared" si="868"/>
        <v>21:0085</v>
      </c>
      <c r="E5245" t="s">
        <v>21499</v>
      </c>
      <c r="F5245" t="s">
        <v>21500</v>
      </c>
      <c r="H5245">
        <v>56.135247399999997</v>
      </c>
      <c r="I5245">
        <v>-101.6019378</v>
      </c>
      <c r="J5245" s="1" t="str">
        <f t="shared" si="869"/>
        <v>NGR lake sediment grab sample</v>
      </c>
      <c r="K5245" s="1" t="str">
        <f t="shared" si="870"/>
        <v>&lt;177 micron (NGR)</v>
      </c>
      <c r="L5245">
        <v>65</v>
      </c>
      <c r="M5245" t="s">
        <v>142</v>
      </c>
      <c r="N5245">
        <v>1288</v>
      </c>
      <c r="O5245" t="s">
        <v>2590</v>
      </c>
      <c r="P5245" t="s">
        <v>256</v>
      </c>
      <c r="Q5245" t="s">
        <v>153</v>
      </c>
      <c r="R5245" t="s">
        <v>35</v>
      </c>
      <c r="S5245" t="s">
        <v>79</v>
      </c>
      <c r="T5245" t="s">
        <v>40</v>
      </c>
      <c r="U5245" t="s">
        <v>3375</v>
      </c>
      <c r="V5245" t="s">
        <v>565</v>
      </c>
      <c r="W5245" t="s">
        <v>40</v>
      </c>
      <c r="X5245" t="s">
        <v>740</v>
      </c>
      <c r="Y5245" t="s">
        <v>95</v>
      </c>
      <c r="Z5245" t="s">
        <v>135</v>
      </c>
      <c r="AA5245" t="s">
        <v>258</v>
      </c>
      <c r="AB5245" t="s">
        <v>193</v>
      </c>
      <c r="AC5245" t="s">
        <v>2278</v>
      </c>
      <c r="AD5245" t="s">
        <v>832</v>
      </c>
    </row>
    <row r="5246" spans="1:30" x14ac:dyDescent="0.3">
      <c r="A5246" t="s">
        <v>21501</v>
      </c>
      <c r="B5246" t="s">
        <v>21502</v>
      </c>
      <c r="C5246" s="1" t="str">
        <f t="shared" si="871"/>
        <v>21:0512</v>
      </c>
      <c r="D5246" s="1" t="str">
        <f t="shared" si="868"/>
        <v>21:0085</v>
      </c>
      <c r="E5246" t="s">
        <v>21503</v>
      </c>
      <c r="F5246" t="s">
        <v>21504</v>
      </c>
      <c r="H5246">
        <v>56.102513299999998</v>
      </c>
      <c r="I5246">
        <v>-101.5774394</v>
      </c>
      <c r="J5246" s="1" t="str">
        <f t="shared" si="869"/>
        <v>NGR lake sediment grab sample</v>
      </c>
      <c r="K5246" s="1" t="str">
        <f t="shared" si="870"/>
        <v>&lt;177 micron (NGR)</v>
      </c>
      <c r="L5246">
        <v>65</v>
      </c>
      <c r="M5246" t="s">
        <v>150</v>
      </c>
      <c r="N5246">
        <v>1289</v>
      </c>
      <c r="O5246" t="s">
        <v>3754</v>
      </c>
      <c r="P5246" t="s">
        <v>35</v>
      </c>
      <c r="Q5246" t="s">
        <v>92</v>
      </c>
      <c r="R5246" t="s">
        <v>571</v>
      </c>
      <c r="S5246" t="s">
        <v>202</v>
      </c>
      <c r="T5246" t="s">
        <v>40</v>
      </c>
      <c r="U5246" t="s">
        <v>13356</v>
      </c>
      <c r="V5246" t="s">
        <v>1169</v>
      </c>
      <c r="W5246" t="s">
        <v>117</v>
      </c>
      <c r="X5246" t="s">
        <v>70</v>
      </c>
      <c r="Y5246" t="s">
        <v>95</v>
      </c>
      <c r="Z5246" t="s">
        <v>214</v>
      </c>
      <c r="AA5246" t="s">
        <v>45</v>
      </c>
      <c r="AB5246" t="s">
        <v>195</v>
      </c>
      <c r="AC5246" t="s">
        <v>1572</v>
      </c>
      <c r="AD5246" t="s">
        <v>137</v>
      </c>
    </row>
    <row r="5247" spans="1:30" hidden="1" x14ac:dyDescent="0.3">
      <c r="A5247" t="s">
        <v>21505</v>
      </c>
      <c r="B5247" t="s">
        <v>21506</v>
      </c>
      <c r="C5247" s="1" t="str">
        <f t="shared" si="871"/>
        <v>21:0512</v>
      </c>
      <c r="D5247" s="1" t="str">
        <f>HYPERLINK("http://geochem.nrcan.gc.ca/cdogs/content/svy/svy_e.htm", "")</f>
        <v/>
      </c>
      <c r="G5247" s="1" t="str">
        <f>HYPERLINK("http://geochem.nrcan.gc.ca/cdogs/content/cr_/cr_00060_e.htm", "60")</f>
        <v>60</v>
      </c>
      <c r="J5247" t="s">
        <v>161</v>
      </c>
      <c r="K5247" t="s">
        <v>162</v>
      </c>
      <c r="L5247">
        <v>65</v>
      </c>
      <c r="M5247" t="s">
        <v>163</v>
      </c>
      <c r="N5247">
        <v>1290</v>
      </c>
      <c r="O5247" t="s">
        <v>128</v>
      </c>
      <c r="P5247" t="s">
        <v>256</v>
      </c>
      <c r="Q5247" t="s">
        <v>136</v>
      </c>
      <c r="R5247" t="s">
        <v>165</v>
      </c>
      <c r="S5247" t="s">
        <v>68</v>
      </c>
      <c r="T5247" t="s">
        <v>40</v>
      </c>
      <c r="U5247" t="s">
        <v>8527</v>
      </c>
      <c r="V5247" t="s">
        <v>322</v>
      </c>
      <c r="W5247" t="s">
        <v>194</v>
      </c>
      <c r="X5247" t="s">
        <v>740</v>
      </c>
      <c r="Y5247" t="s">
        <v>37</v>
      </c>
      <c r="Z5247" t="s">
        <v>134</v>
      </c>
      <c r="AA5247" t="s">
        <v>214</v>
      </c>
      <c r="AB5247" t="s">
        <v>1522</v>
      </c>
      <c r="AC5247" t="s">
        <v>307</v>
      </c>
      <c r="AD5247" t="s">
        <v>1477</v>
      </c>
    </row>
    <row r="5248" spans="1:30" x14ac:dyDescent="0.3">
      <c r="A5248" t="s">
        <v>21507</v>
      </c>
      <c r="B5248" t="s">
        <v>21508</v>
      </c>
      <c r="C5248" s="1" t="str">
        <f t="shared" si="871"/>
        <v>21:0512</v>
      </c>
      <c r="D5248" s="1" t="str">
        <f t="shared" ref="D5248:D5263" si="872">HYPERLINK("http://geochem.nrcan.gc.ca/cdogs/content/svy/svy210085_e.htm", "21:0085")</f>
        <v>21:0085</v>
      </c>
      <c r="E5248" t="s">
        <v>21509</v>
      </c>
      <c r="F5248" t="s">
        <v>21510</v>
      </c>
      <c r="H5248">
        <v>56.1184881</v>
      </c>
      <c r="I5248">
        <v>-101.5360804</v>
      </c>
      <c r="J5248" s="1" t="str">
        <f t="shared" ref="J5248:J5263" si="873">HYPERLINK("http://geochem.nrcan.gc.ca/cdogs/content/kwd/kwd020027_e.htm", "NGR lake sediment grab sample")</f>
        <v>NGR lake sediment grab sample</v>
      </c>
      <c r="K5248" s="1" t="str">
        <f t="shared" ref="K5248:K5263" si="874">HYPERLINK("http://geochem.nrcan.gc.ca/cdogs/content/kwd/kwd080006_e.htm", "&lt;177 micron (NGR)")</f>
        <v>&lt;177 micron (NGR)</v>
      </c>
      <c r="L5248">
        <v>65</v>
      </c>
      <c r="M5248" t="s">
        <v>175</v>
      </c>
      <c r="N5248">
        <v>1291</v>
      </c>
      <c r="O5248" t="s">
        <v>1134</v>
      </c>
      <c r="P5248" t="s">
        <v>232</v>
      </c>
      <c r="Q5248" t="s">
        <v>153</v>
      </c>
      <c r="R5248" t="s">
        <v>78</v>
      </c>
      <c r="S5248" t="s">
        <v>119</v>
      </c>
      <c r="T5248" t="s">
        <v>40</v>
      </c>
      <c r="U5248" t="s">
        <v>2797</v>
      </c>
      <c r="V5248" t="s">
        <v>213</v>
      </c>
      <c r="W5248" t="s">
        <v>40</v>
      </c>
      <c r="X5248" t="s">
        <v>740</v>
      </c>
      <c r="Y5248" t="s">
        <v>95</v>
      </c>
      <c r="Z5248" t="s">
        <v>214</v>
      </c>
      <c r="AA5248" t="s">
        <v>214</v>
      </c>
      <c r="AB5248" t="s">
        <v>3966</v>
      </c>
      <c r="AC5248" t="s">
        <v>1578</v>
      </c>
      <c r="AD5248" t="s">
        <v>4370</v>
      </c>
    </row>
    <row r="5249" spans="1:30" x14ac:dyDescent="0.3">
      <c r="A5249" t="s">
        <v>21511</v>
      </c>
      <c r="B5249" t="s">
        <v>21512</v>
      </c>
      <c r="C5249" s="1" t="str">
        <f t="shared" si="871"/>
        <v>21:0512</v>
      </c>
      <c r="D5249" s="1" t="str">
        <f t="shared" si="872"/>
        <v>21:0085</v>
      </c>
      <c r="E5249" t="s">
        <v>21513</v>
      </c>
      <c r="F5249" t="s">
        <v>21514</v>
      </c>
      <c r="H5249">
        <v>56.098461100000002</v>
      </c>
      <c r="I5249">
        <v>-101.53219129999999</v>
      </c>
      <c r="J5249" s="1" t="str">
        <f t="shared" si="873"/>
        <v>NGR lake sediment grab sample</v>
      </c>
      <c r="K5249" s="1" t="str">
        <f t="shared" si="874"/>
        <v>&lt;177 micron (NGR)</v>
      </c>
      <c r="L5249">
        <v>65</v>
      </c>
      <c r="M5249" t="s">
        <v>184</v>
      </c>
      <c r="N5249">
        <v>1292</v>
      </c>
      <c r="O5249" t="s">
        <v>1101</v>
      </c>
      <c r="P5249" t="s">
        <v>169</v>
      </c>
      <c r="Q5249" t="s">
        <v>92</v>
      </c>
      <c r="R5249" t="s">
        <v>276</v>
      </c>
      <c r="S5249" t="s">
        <v>202</v>
      </c>
      <c r="T5249" t="s">
        <v>40</v>
      </c>
      <c r="U5249" t="s">
        <v>21515</v>
      </c>
      <c r="V5249" t="s">
        <v>1503</v>
      </c>
      <c r="W5249" t="s">
        <v>40</v>
      </c>
      <c r="X5249" t="s">
        <v>39</v>
      </c>
      <c r="Y5249" t="s">
        <v>95</v>
      </c>
      <c r="Z5249" t="s">
        <v>135</v>
      </c>
      <c r="AA5249" t="s">
        <v>204</v>
      </c>
      <c r="AB5249" t="s">
        <v>5854</v>
      </c>
      <c r="AC5249" t="s">
        <v>583</v>
      </c>
      <c r="AD5249" t="s">
        <v>2166</v>
      </c>
    </row>
    <row r="5250" spans="1:30" x14ac:dyDescent="0.3">
      <c r="A5250" t="s">
        <v>21516</v>
      </c>
      <c r="B5250" t="s">
        <v>21517</v>
      </c>
      <c r="C5250" s="1" t="str">
        <f t="shared" si="871"/>
        <v>21:0512</v>
      </c>
      <c r="D5250" s="1" t="str">
        <f t="shared" si="872"/>
        <v>21:0085</v>
      </c>
      <c r="E5250" t="s">
        <v>21518</v>
      </c>
      <c r="F5250" t="s">
        <v>21519</v>
      </c>
      <c r="H5250">
        <v>56.085768299999998</v>
      </c>
      <c r="I5250">
        <v>-101.45167499999999</v>
      </c>
      <c r="J5250" s="1" t="str">
        <f t="shared" si="873"/>
        <v>NGR lake sediment grab sample</v>
      </c>
      <c r="K5250" s="1" t="str">
        <f t="shared" si="874"/>
        <v>&lt;177 micron (NGR)</v>
      </c>
      <c r="L5250">
        <v>65</v>
      </c>
      <c r="M5250" t="s">
        <v>191</v>
      </c>
      <c r="N5250">
        <v>1293</v>
      </c>
      <c r="O5250" t="s">
        <v>789</v>
      </c>
      <c r="P5250" t="s">
        <v>276</v>
      </c>
      <c r="Q5250" t="s">
        <v>38</v>
      </c>
      <c r="R5250" t="s">
        <v>134</v>
      </c>
      <c r="S5250" t="s">
        <v>79</v>
      </c>
      <c r="T5250" t="s">
        <v>40</v>
      </c>
      <c r="U5250" t="s">
        <v>10619</v>
      </c>
      <c r="V5250" t="s">
        <v>85</v>
      </c>
      <c r="W5250" t="s">
        <v>40</v>
      </c>
      <c r="X5250" t="s">
        <v>179</v>
      </c>
      <c r="Y5250" t="s">
        <v>95</v>
      </c>
      <c r="Z5250" t="s">
        <v>337</v>
      </c>
      <c r="AA5250" t="s">
        <v>258</v>
      </c>
      <c r="AB5250" t="s">
        <v>1932</v>
      </c>
      <c r="AC5250" t="s">
        <v>1402</v>
      </c>
      <c r="AD5250" t="s">
        <v>80</v>
      </c>
    </row>
    <row r="5251" spans="1:30" x14ac:dyDescent="0.3">
      <c r="A5251" t="s">
        <v>21520</v>
      </c>
      <c r="B5251" t="s">
        <v>21521</v>
      </c>
      <c r="C5251" s="1" t="str">
        <f t="shared" si="871"/>
        <v>21:0512</v>
      </c>
      <c r="D5251" s="1" t="str">
        <f t="shared" si="872"/>
        <v>21:0085</v>
      </c>
      <c r="E5251" t="s">
        <v>21522</v>
      </c>
      <c r="F5251" t="s">
        <v>21523</v>
      </c>
      <c r="H5251">
        <v>56.1298131</v>
      </c>
      <c r="I5251">
        <v>-101.4646142</v>
      </c>
      <c r="J5251" s="1" t="str">
        <f t="shared" si="873"/>
        <v>NGR lake sediment grab sample</v>
      </c>
      <c r="K5251" s="1" t="str">
        <f t="shared" si="874"/>
        <v>&lt;177 micron (NGR)</v>
      </c>
      <c r="L5251">
        <v>65</v>
      </c>
      <c r="M5251" t="s">
        <v>201</v>
      </c>
      <c r="N5251">
        <v>1294</v>
      </c>
      <c r="O5251" t="s">
        <v>782</v>
      </c>
      <c r="P5251" t="s">
        <v>256</v>
      </c>
      <c r="Q5251" t="s">
        <v>131</v>
      </c>
      <c r="R5251" t="s">
        <v>265</v>
      </c>
      <c r="S5251" t="s">
        <v>193</v>
      </c>
      <c r="T5251" t="s">
        <v>194</v>
      </c>
      <c r="U5251" t="s">
        <v>21524</v>
      </c>
      <c r="V5251" t="s">
        <v>339</v>
      </c>
      <c r="W5251" t="s">
        <v>40</v>
      </c>
      <c r="X5251" t="s">
        <v>740</v>
      </c>
      <c r="Y5251" t="s">
        <v>39</v>
      </c>
      <c r="Z5251" t="s">
        <v>214</v>
      </c>
      <c r="AA5251" t="s">
        <v>135</v>
      </c>
      <c r="AB5251" t="s">
        <v>2756</v>
      </c>
      <c r="AC5251" t="s">
        <v>301</v>
      </c>
      <c r="AD5251" t="s">
        <v>1384</v>
      </c>
    </row>
    <row r="5252" spans="1:30" x14ac:dyDescent="0.3">
      <c r="A5252" t="s">
        <v>21525</v>
      </c>
      <c r="B5252" t="s">
        <v>21526</v>
      </c>
      <c r="C5252" s="1" t="str">
        <f t="shared" si="871"/>
        <v>21:0512</v>
      </c>
      <c r="D5252" s="1" t="str">
        <f t="shared" si="872"/>
        <v>21:0085</v>
      </c>
      <c r="E5252" t="s">
        <v>21527</v>
      </c>
      <c r="F5252" t="s">
        <v>21528</v>
      </c>
      <c r="H5252">
        <v>56.156874000000002</v>
      </c>
      <c r="I5252">
        <v>-101.49961810000001</v>
      </c>
      <c r="J5252" s="1" t="str">
        <f t="shared" si="873"/>
        <v>NGR lake sediment grab sample</v>
      </c>
      <c r="K5252" s="1" t="str">
        <f t="shared" si="874"/>
        <v>&lt;177 micron (NGR)</v>
      </c>
      <c r="L5252">
        <v>65</v>
      </c>
      <c r="M5252" t="s">
        <v>210</v>
      </c>
      <c r="N5252">
        <v>1295</v>
      </c>
      <c r="O5252" t="s">
        <v>152</v>
      </c>
      <c r="P5252" t="s">
        <v>176</v>
      </c>
      <c r="Q5252" t="s">
        <v>37</v>
      </c>
      <c r="R5252" t="s">
        <v>164</v>
      </c>
      <c r="S5252" t="s">
        <v>131</v>
      </c>
      <c r="T5252" t="s">
        <v>40</v>
      </c>
      <c r="U5252" t="s">
        <v>8118</v>
      </c>
      <c r="V5252" t="s">
        <v>322</v>
      </c>
      <c r="W5252" t="s">
        <v>194</v>
      </c>
      <c r="X5252" t="s">
        <v>70</v>
      </c>
      <c r="Y5252" t="s">
        <v>95</v>
      </c>
      <c r="Z5252" t="s">
        <v>164</v>
      </c>
      <c r="AA5252" t="s">
        <v>58</v>
      </c>
      <c r="AB5252" t="s">
        <v>5289</v>
      </c>
      <c r="AC5252" t="s">
        <v>1572</v>
      </c>
      <c r="AD5252" t="s">
        <v>71</v>
      </c>
    </row>
    <row r="5253" spans="1:30" x14ac:dyDescent="0.3">
      <c r="A5253" t="s">
        <v>21529</v>
      </c>
      <c r="B5253" t="s">
        <v>21530</v>
      </c>
      <c r="C5253" s="1" t="str">
        <f t="shared" si="871"/>
        <v>21:0512</v>
      </c>
      <c r="D5253" s="1" t="str">
        <f t="shared" si="872"/>
        <v>21:0085</v>
      </c>
      <c r="E5253" t="s">
        <v>21531</v>
      </c>
      <c r="F5253" t="s">
        <v>21532</v>
      </c>
      <c r="H5253">
        <v>56.198824899999998</v>
      </c>
      <c r="I5253">
        <v>-101.47037450000001</v>
      </c>
      <c r="J5253" s="1" t="str">
        <f t="shared" si="873"/>
        <v>NGR lake sediment grab sample</v>
      </c>
      <c r="K5253" s="1" t="str">
        <f t="shared" si="874"/>
        <v>&lt;177 micron (NGR)</v>
      </c>
      <c r="L5253">
        <v>65</v>
      </c>
      <c r="M5253" t="s">
        <v>221</v>
      </c>
      <c r="N5253">
        <v>1296</v>
      </c>
      <c r="O5253" t="s">
        <v>676</v>
      </c>
      <c r="P5253" t="s">
        <v>145</v>
      </c>
      <c r="Q5253" t="s">
        <v>68</v>
      </c>
      <c r="R5253" t="s">
        <v>265</v>
      </c>
      <c r="S5253" t="s">
        <v>153</v>
      </c>
      <c r="T5253" t="s">
        <v>40</v>
      </c>
      <c r="U5253" t="s">
        <v>6436</v>
      </c>
      <c r="V5253" t="s">
        <v>935</v>
      </c>
      <c r="W5253" t="s">
        <v>40</v>
      </c>
      <c r="X5253" t="s">
        <v>70</v>
      </c>
      <c r="Y5253" t="s">
        <v>95</v>
      </c>
      <c r="Z5253" t="s">
        <v>263</v>
      </c>
      <c r="AA5253" t="s">
        <v>214</v>
      </c>
      <c r="AB5253" t="s">
        <v>777</v>
      </c>
      <c r="AC5253" t="s">
        <v>901</v>
      </c>
      <c r="AD5253" t="s">
        <v>1384</v>
      </c>
    </row>
    <row r="5254" spans="1:30" x14ac:dyDescent="0.3">
      <c r="A5254" t="s">
        <v>21533</v>
      </c>
      <c r="B5254" t="s">
        <v>21534</v>
      </c>
      <c r="C5254" s="1" t="str">
        <f t="shared" si="871"/>
        <v>21:0512</v>
      </c>
      <c r="D5254" s="1" t="str">
        <f t="shared" si="872"/>
        <v>21:0085</v>
      </c>
      <c r="E5254" t="s">
        <v>21535</v>
      </c>
      <c r="F5254" t="s">
        <v>21536</v>
      </c>
      <c r="H5254">
        <v>56.230096600000003</v>
      </c>
      <c r="I5254">
        <v>-101.4594132</v>
      </c>
      <c r="J5254" s="1" t="str">
        <f t="shared" si="873"/>
        <v>NGR lake sediment grab sample</v>
      </c>
      <c r="K5254" s="1" t="str">
        <f t="shared" si="874"/>
        <v>&lt;177 micron (NGR)</v>
      </c>
      <c r="L5254">
        <v>65</v>
      </c>
      <c r="M5254" t="s">
        <v>230</v>
      </c>
      <c r="N5254">
        <v>1297</v>
      </c>
      <c r="O5254" t="s">
        <v>77</v>
      </c>
      <c r="P5254" t="s">
        <v>54</v>
      </c>
      <c r="Q5254" t="s">
        <v>55</v>
      </c>
      <c r="R5254" t="s">
        <v>377</v>
      </c>
      <c r="S5254" t="s">
        <v>68</v>
      </c>
      <c r="T5254" t="s">
        <v>40</v>
      </c>
      <c r="U5254" t="s">
        <v>2175</v>
      </c>
      <c r="V5254" t="s">
        <v>351</v>
      </c>
      <c r="W5254" t="s">
        <v>40</v>
      </c>
      <c r="X5254" t="s">
        <v>179</v>
      </c>
      <c r="Y5254" t="s">
        <v>95</v>
      </c>
      <c r="Z5254" t="s">
        <v>67</v>
      </c>
      <c r="AA5254" t="s">
        <v>214</v>
      </c>
      <c r="AB5254" t="s">
        <v>5188</v>
      </c>
      <c r="AC5254" t="s">
        <v>947</v>
      </c>
      <c r="AD5254" t="s">
        <v>155</v>
      </c>
    </row>
    <row r="5255" spans="1:30" x14ac:dyDescent="0.3">
      <c r="A5255" t="s">
        <v>21537</v>
      </c>
      <c r="B5255" t="s">
        <v>21538</v>
      </c>
      <c r="C5255" s="1" t="str">
        <f t="shared" si="871"/>
        <v>21:0512</v>
      </c>
      <c r="D5255" s="1" t="str">
        <f t="shared" si="872"/>
        <v>21:0085</v>
      </c>
      <c r="E5255" t="s">
        <v>21539</v>
      </c>
      <c r="F5255" t="s">
        <v>21540</v>
      </c>
      <c r="H5255">
        <v>56.253806099999998</v>
      </c>
      <c r="I5255">
        <v>-101.4738655</v>
      </c>
      <c r="J5255" s="1" t="str">
        <f t="shared" si="873"/>
        <v>NGR lake sediment grab sample</v>
      </c>
      <c r="K5255" s="1" t="str">
        <f t="shared" si="874"/>
        <v>&lt;177 micron (NGR)</v>
      </c>
      <c r="L5255">
        <v>65</v>
      </c>
      <c r="M5255" t="s">
        <v>238</v>
      </c>
      <c r="N5255">
        <v>1298</v>
      </c>
      <c r="O5255" t="s">
        <v>255</v>
      </c>
      <c r="P5255" t="s">
        <v>193</v>
      </c>
      <c r="Q5255" t="s">
        <v>37</v>
      </c>
      <c r="R5255" t="s">
        <v>256</v>
      </c>
      <c r="S5255" t="s">
        <v>38</v>
      </c>
      <c r="T5255" t="s">
        <v>40</v>
      </c>
      <c r="U5255" t="s">
        <v>61</v>
      </c>
      <c r="V5255" t="s">
        <v>60</v>
      </c>
      <c r="W5255" t="s">
        <v>40</v>
      </c>
      <c r="X5255" t="s">
        <v>70</v>
      </c>
      <c r="Y5255" t="s">
        <v>95</v>
      </c>
      <c r="Z5255" t="s">
        <v>134</v>
      </c>
      <c r="AA5255" t="s">
        <v>135</v>
      </c>
      <c r="AB5255" t="s">
        <v>276</v>
      </c>
      <c r="AC5255" t="s">
        <v>505</v>
      </c>
      <c r="AD5255" t="s">
        <v>71</v>
      </c>
    </row>
    <row r="5256" spans="1:30" x14ac:dyDescent="0.3">
      <c r="A5256" t="s">
        <v>21541</v>
      </c>
      <c r="B5256" t="s">
        <v>21542</v>
      </c>
      <c r="C5256" s="1" t="str">
        <f t="shared" si="871"/>
        <v>21:0512</v>
      </c>
      <c r="D5256" s="1" t="str">
        <f t="shared" si="872"/>
        <v>21:0085</v>
      </c>
      <c r="E5256" t="s">
        <v>21543</v>
      </c>
      <c r="F5256" t="s">
        <v>21544</v>
      </c>
      <c r="H5256">
        <v>56.282491299999997</v>
      </c>
      <c r="I5256">
        <v>-101.4857348</v>
      </c>
      <c r="J5256" s="1" t="str">
        <f t="shared" si="873"/>
        <v>NGR lake sediment grab sample</v>
      </c>
      <c r="K5256" s="1" t="str">
        <f t="shared" si="874"/>
        <v>&lt;177 micron (NGR)</v>
      </c>
      <c r="L5256">
        <v>65</v>
      </c>
      <c r="M5256" t="s">
        <v>246</v>
      </c>
      <c r="N5256">
        <v>1299</v>
      </c>
      <c r="O5256" t="s">
        <v>391</v>
      </c>
      <c r="P5256" t="s">
        <v>165</v>
      </c>
      <c r="Q5256" t="s">
        <v>136</v>
      </c>
      <c r="R5256" t="s">
        <v>192</v>
      </c>
      <c r="S5256" t="s">
        <v>68</v>
      </c>
      <c r="T5256" t="s">
        <v>40</v>
      </c>
      <c r="U5256" t="s">
        <v>4735</v>
      </c>
      <c r="V5256" t="s">
        <v>70</v>
      </c>
      <c r="W5256" t="s">
        <v>117</v>
      </c>
      <c r="X5256" t="s">
        <v>43</v>
      </c>
      <c r="Y5256" t="s">
        <v>95</v>
      </c>
      <c r="Z5256" t="s">
        <v>134</v>
      </c>
      <c r="AA5256" t="s">
        <v>58</v>
      </c>
      <c r="AB5256" t="s">
        <v>2444</v>
      </c>
      <c r="AC5256" t="s">
        <v>461</v>
      </c>
      <c r="AD5256" t="s">
        <v>449</v>
      </c>
    </row>
    <row r="5257" spans="1:30" x14ac:dyDescent="0.3">
      <c r="A5257" t="s">
        <v>21545</v>
      </c>
      <c r="B5257" t="s">
        <v>21546</v>
      </c>
      <c r="C5257" s="1" t="str">
        <f t="shared" si="871"/>
        <v>21:0512</v>
      </c>
      <c r="D5257" s="1" t="str">
        <f t="shared" si="872"/>
        <v>21:0085</v>
      </c>
      <c r="E5257" t="s">
        <v>21547</v>
      </c>
      <c r="F5257" t="s">
        <v>21548</v>
      </c>
      <c r="H5257">
        <v>56.342017800000001</v>
      </c>
      <c r="I5257">
        <v>-101.41762369999999</v>
      </c>
      <c r="J5257" s="1" t="str">
        <f t="shared" si="873"/>
        <v>NGR lake sediment grab sample</v>
      </c>
      <c r="K5257" s="1" t="str">
        <f t="shared" si="874"/>
        <v>&lt;177 micron (NGR)</v>
      </c>
      <c r="L5257">
        <v>66</v>
      </c>
      <c r="M5257" t="s">
        <v>34</v>
      </c>
      <c r="N5257">
        <v>1300</v>
      </c>
      <c r="O5257" t="s">
        <v>359</v>
      </c>
      <c r="P5257" t="s">
        <v>185</v>
      </c>
      <c r="Q5257" t="s">
        <v>39</v>
      </c>
      <c r="R5257" t="s">
        <v>377</v>
      </c>
      <c r="S5257" t="s">
        <v>92</v>
      </c>
      <c r="T5257" t="s">
        <v>40</v>
      </c>
      <c r="U5257" t="s">
        <v>2715</v>
      </c>
      <c r="V5257" t="s">
        <v>133</v>
      </c>
      <c r="W5257" t="s">
        <v>117</v>
      </c>
      <c r="X5257" t="s">
        <v>179</v>
      </c>
      <c r="Y5257" t="s">
        <v>95</v>
      </c>
      <c r="Z5257" t="s">
        <v>164</v>
      </c>
      <c r="AA5257" t="s">
        <v>214</v>
      </c>
      <c r="AB5257" t="s">
        <v>1434</v>
      </c>
      <c r="AC5257" t="s">
        <v>239</v>
      </c>
      <c r="AD5257" t="s">
        <v>45</v>
      </c>
    </row>
    <row r="5258" spans="1:30" x14ac:dyDescent="0.3">
      <c r="A5258" t="s">
        <v>21549</v>
      </c>
      <c r="B5258" t="s">
        <v>21550</v>
      </c>
      <c r="C5258" s="1" t="str">
        <f t="shared" si="871"/>
        <v>21:0512</v>
      </c>
      <c r="D5258" s="1" t="str">
        <f t="shared" si="872"/>
        <v>21:0085</v>
      </c>
      <c r="E5258" t="s">
        <v>21551</v>
      </c>
      <c r="F5258" t="s">
        <v>21552</v>
      </c>
      <c r="H5258">
        <v>56.285792899999997</v>
      </c>
      <c r="I5258">
        <v>-101.43265719999999</v>
      </c>
      <c r="J5258" s="1" t="str">
        <f t="shared" si="873"/>
        <v>NGR lake sediment grab sample</v>
      </c>
      <c r="K5258" s="1" t="str">
        <f t="shared" si="874"/>
        <v>&lt;177 micron (NGR)</v>
      </c>
      <c r="L5258">
        <v>66</v>
      </c>
      <c r="M5258" t="s">
        <v>76</v>
      </c>
      <c r="N5258">
        <v>1301</v>
      </c>
      <c r="O5258" t="s">
        <v>408</v>
      </c>
      <c r="P5258" t="s">
        <v>169</v>
      </c>
      <c r="Q5258" t="s">
        <v>131</v>
      </c>
      <c r="R5258" t="s">
        <v>145</v>
      </c>
      <c r="S5258" t="s">
        <v>68</v>
      </c>
      <c r="T5258" t="s">
        <v>40</v>
      </c>
      <c r="U5258" t="s">
        <v>354</v>
      </c>
      <c r="V5258" t="s">
        <v>39</v>
      </c>
      <c r="W5258" t="s">
        <v>194</v>
      </c>
      <c r="X5258" t="s">
        <v>39</v>
      </c>
      <c r="Y5258" t="s">
        <v>95</v>
      </c>
      <c r="Z5258" t="s">
        <v>204</v>
      </c>
      <c r="AA5258" t="s">
        <v>135</v>
      </c>
      <c r="AB5258" t="s">
        <v>2669</v>
      </c>
      <c r="AC5258" t="s">
        <v>484</v>
      </c>
      <c r="AD5258" t="s">
        <v>308</v>
      </c>
    </row>
    <row r="5259" spans="1:30" x14ac:dyDescent="0.3">
      <c r="A5259" t="s">
        <v>21553</v>
      </c>
      <c r="B5259" t="s">
        <v>21554</v>
      </c>
      <c r="C5259" s="1" t="str">
        <f t="shared" si="871"/>
        <v>21:0512</v>
      </c>
      <c r="D5259" s="1" t="str">
        <f t="shared" si="872"/>
        <v>21:0085</v>
      </c>
      <c r="E5259" t="s">
        <v>21547</v>
      </c>
      <c r="F5259" t="s">
        <v>21555</v>
      </c>
      <c r="H5259">
        <v>56.342017800000001</v>
      </c>
      <c r="I5259">
        <v>-101.41762369999999</v>
      </c>
      <c r="J5259" s="1" t="str">
        <f t="shared" si="873"/>
        <v>NGR lake sediment grab sample</v>
      </c>
      <c r="K5259" s="1" t="str">
        <f t="shared" si="874"/>
        <v>&lt;177 micron (NGR)</v>
      </c>
      <c r="L5259">
        <v>66</v>
      </c>
      <c r="M5259" t="s">
        <v>52</v>
      </c>
      <c r="N5259">
        <v>1302</v>
      </c>
      <c r="O5259" t="s">
        <v>648</v>
      </c>
      <c r="P5259" t="s">
        <v>193</v>
      </c>
      <c r="Q5259" t="s">
        <v>39</v>
      </c>
      <c r="R5259" t="s">
        <v>377</v>
      </c>
      <c r="S5259" t="s">
        <v>119</v>
      </c>
      <c r="T5259" t="s">
        <v>40</v>
      </c>
      <c r="U5259" t="s">
        <v>2163</v>
      </c>
      <c r="V5259" t="s">
        <v>42</v>
      </c>
      <c r="W5259" t="s">
        <v>194</v>
      </c>
      <c r="X5259" t="s">
        <v>179</v>
      </c>
      <c r="Y5259" t="s">
        <v>95</v>
      </c>
      <c r="Z5259" t="s">
        <v>164</v>
      </c>
      <c r="AA5259" t="s">
        <v>135</v>
      </c>
      <c r="AB5259" t="s">
        <v>10044</v>
      </c>
      <c r="AC5259" t="s">
        <v>233</v>
      </c>
      <c r="AD5259" t="s">
        <v>45</v>
      </c>
    </row>
    <row r="5260" spans="1:30" x14ac:dyDescent="0.3">
      <c r="A5260" t="s">
        <v>21556</v>
      </c>
      <c r="B5260" t="s">
        <v>21557</v>
      </c>
      <c r="C5260" s="1" t="str">
        <f t="shared" si="871"/>
        <v>21:0512</v>
      </c>
      <c r="D5260" s="1" t="str">
        <f t="shared" si="872"/>
        <v>21:0085</v>
      </c>
      <c r="E5260" t="s">
        <v>21547</v>
      </c>
      <c r="F5260" t="s">
        <v>21558</v>
      </c>
      <c r="H5260">
        <v>56.342017800000001</v>
      </c>
      <c r="I5260">
        <v>-101.41762369999999</v>
      </c>
      <c r="J5260" s="1" t="str">
        <f t="shared" si="873"/>
        <v>NGR lake sediment grab sample</v>
      </c>
      <c r="K5260" s="1" t="str">
        <f t="shared" si="874"/>
        <v>&lt;177 micron (NGR)</v>
      </c>
      <c r="L5260">
        <v>66</v>
      </c>
      <c r="M5260" t="s">
        <v>65</v>
      </c>
      <c r="N5260">
        <v>1303</v>
      </c>
      <c r="O5260" t="s">
        <v>510</v>
      </c>
      <c r="P5260" t="s">
        <v>193</v>
      </c>
      <c r="Q5260" t="s">
        <v>95</v>
      </c>
      <c r="R5260" t="s">
        <v>232</v>
      </c>
      <c r="S5260" t="s">
        <v>92</v>
      </c>
      <c r="T5260" t="s">
        <v>40</v>
      </c>
      <c r="U5260" t="s">
        <v>1202</v>
      </c>
      <c r="V5260" t="s">
        <v>179</v>
      </c>
      <c r="W5260" t="s">
        <v>40</v>
      </c>
      <c r="X5260" t="s">
        <v>179</v>
      </c>
      <c r="Y5260" t="s">
        <v>95</v>
      </c>
      <c r="Z5260" t="s">
        <v>164</v>
      </c>
      <c r="AA5260" t="s">
        <v>135</v>
      </c>
      <c r="AB5260" t="s">
        <v>18459</v>
      </c>
      <c r="AC5260" t="s">
        <v>239</v>
      </c>
      <c r="AD5260" t="s">
        <v>44</v>
      </c>
    </row>
    <row r="5261" spans="1:30" x14ac:dyDescent="0.3">
      <c r="A5261" t="s">
        <v>21559</v>
      </c>
      <c r="B5261" t="s">
        <v>21560</v>
      </c>
      <c r="C5261" s="1" t="str">
        <f t="shared" si="871"/>
        <v>21:0512</v>
      </c>
      <c r="D5261" s="1" t="str">
        <f t="shared" si="872"/>
        <v>21:0085</v>
      </c>
      <c r="E5261" t="s">
        <v>21561</v>
      </c>
      <c r="F5261" t="s">
        <v>21562</v>
      </c>
      <c r="H5261">
        <v>56.353711099999998</v>
      </c>
      <c r="I5261">
        <v>-101.443713</v>
      </c>
      <c r="J5261" s="1" t="str">
        <f t="shared" si="873"/>
        <v>NGR lake sediment grab sample</v>
      </c>
      <c r="K5261" s="1" t="str">
        <f t="shared" si="874"/>
        <v>&lt;177 micron (NGR)</v>
      </c>
      <c r="L5261">
        <v>66</v>
      </c>
      <c r="M5261" t="s">
        <v>91</v>
      </c>
      <c r="N5261">
        <v>1304</v>
      </c>
      <c r="O5261" t="s">
        <v>391</v>
      </c>
      <c r="P5261" t="s">
        <v>104</v>
      </c>
      <c r="Q5261" t="s">
        <v>39</v>
      </c>
      <c r="R5261" t="s">
        <v>169</v>
      </c>
      <c r="S5261" t="s">
        <v>202</v>
      </c>
      <c r="T5261" t="s">
        <v>40</v>
      </c>
      <c r="U5261" t="s">
        <v>21563</v>
      </c>
      <c r="V5261" t="s">
        <v>2476</v>
      </c>
      <c r="W5261" t="s">
        <v>117</v>
      </c>
      <c r="X5261" t="s">
        <v>70</v>
      </c>
      <c r="Y5261" t="s">
        <v>39</v>
      </c>
      <c r="Z5261" t="s">
        <v>214</v>
      </c>
      <c r="AA5261" t="s">
        <v>58</v>
      </c>
      <c r="AB5261" t="s">
        <v>873</v>
      </c>
      <c r="AC5261" t="s">
        <v>1503</v>
      </c>
      <c r="AD5261" t="s">
        <v>196</v>
      </c>
    </row>
    <row r="5262" spans="1:30" x14ac:dyDescent="0.3">
      <c r="A5262" t="s">
        <v>21564</v>
      </c>
      <c r="B5262" t="s">
        <v>21565</v>
      </c>
      <c r="C5262" s="1" t="str">
        <f t="shared" si="871"/>
        <v>21:0512</v>
      </c>
      <c r="D5262" s="1" t="str">
        <f t="shared" si="872"/>
        <v>21:0085</v>
      </c>
      <c r="E5262" t="s">
        <v>21566</v>
      </c>
      <c r="F5262" t="s">
        <v>21567</v>
      </c>
      <c r="H5262">
        <v>56.385548700000001</v>
      </c>
      <c r="I5262">
        <v>-101.43258</v>
      </c>
      <c r="J5262" s="1" t="str">
        <f t="shared" si="873"/>
        <v>NGR lake sediment grab sample</v>
      </c>
      <c r="K5262" s="1" t="str">
        <f t="shared" si="874"/>
        <v>&lt;177 micron (NGR)</v>
      </c>
      <c r="L5262">
        <v>66</v>
      </c>
      <c r="M5262" t="s">
        <v>102</v>
      </c>
      <c r="N5262">
        <v>1305</v>
      </c>
      <c r="O5262" t="s">
        <v>263</v>
      </c>
      <c r="P5262" t="s">
        <v>202</v>
      </c>
      <c r="Q5262" t="s">
        <v>39</v>
      </c>
      <c r="R5262" t="s">
        <v>92</v>
      </c>
      <c r="S5262" t="s">
        <v>39</v>
      </c>
      <c r="T5262" t="s">
        <v>40</v>
      </c>
      <c r="U5262" t="s">
        <v>1026</v>
      </c>
      <c r="V5262" t="s">
        <v>390</v>
      </c>
      <c r="W5262" t="s">
        <v>194</v>
      </c>
      <c r="X5262" t="s">
        <v>43</v>
      </c>
      <c r="Y5262" t="s">
        <v>39</v>
      </c>
      <c r="Z5262" t="s">
        <v>67</v>
      </c>
      <c r="AA5262" t="s">
        <v>204</v>
      </c>
      <c r="AB5262" t="s">
        <v>10166</v>
      </c>
      <c r="AC5262" t="s">
        <v>47</v>
      </c>
      <c r="AD5262" t="s">
        <v>314</v>
      </c>
    </row>
    <row r="5263" spans="1:30" x14ac:dyDescent="0.3">
      <c r="A5263" t="s">
        <v>21568</v>
      </c>
      <c r="B5263" t="s">
        <v>21569</v>
      </c>
      <c r="C5263" s="1" t="str">
        <f t="shared" si="871"/>
        <v>21:0512</v>
      </c>
      <c r="D5263" s="1" t="str">
        <f t="shared" si="872"/>
        <v>21:0085</v>
      </c>
      <c r="E5263" t="s">
        <v>21570</v>
      </c>
      <c r="F5263" t="s">
        <v>21571</v>
      </c>
      <c r="H5263">
        <v>56.410384100000002</v>
      </c>
      <c r="I5263">
        <v>-101.4507</v>
      </c>
      <c r="J5263" s="1" t="str">
        <f t="shared" si="873"/>
        <v>NGR lake sediment grab sample</v>
      </c>
      <c r="K5263" s="1" t="str">
        <f t="shared" si="874"/>
        <v>&lt;177 micron (NGR)</v>
      </c>
      <c r="L5263">
        <v>66</v>
      </c>
      <c r="M5263" t="s">
        <v>113</v>
      </c>
      <c r="N5263">
        <v>1306</v>
      </c>
      <c r="O5263" t="s">
        <v>115</v>
      </c>
      <c r="P5263" t="s">
        <v>79</v>
      </c>
      <c r="Q5263" t="s">
        <v>39</v>
      </c>
      <c r="R5263" t="s">
        <v>176</v>
      </c>
      <c r="S5263" t="s">
        <v>55</v>
      </c>
      <c r="T5263" t="s">
        <v>40</v>
      </c>
      <c r="U5263" t="s">
        <v>3419</v>
      </c>
      <c r="V5263" t="s">
        <v>596</v>
      </c>
      <c r="W5263" t="s">
        <v>94</v>
      </c>
      <c r="X5263" t="s">
        <v>39</v>
      </c>
      <c r="Y5263" t="s">
        <v>95</v>
      </c>
      <c r="Z5263" t="s">
        <v>134</v>
      </c>
      <c r="AA5263" t="s">
        <v>44</v>
      </c>
      <c r="AB5263" t="s">
        <v>13537</v>
      </c>
      <c r="AC5263" t="s">
        <v>57</v>
      </c>
      <c r="AD5263" t="s">
        <v>45</v>
      </c>
    </row>
    <row r="5264" spans="1:30" hidden="1" x14ac:dyDescent="0.3">
      <c r="A5264" t="s">
        <v>21572</v>
      </c>
      <c r="B5264" t="s">
        <v>21573</v>
      </c>
      <c r="C5264" s="1" t="str">
        <f t="shared" si="871"/>
        <v>21:0512</v>
      </c>
      <c r="D5264" s="1" t="str">
        <f>HYPERLINK("http://geochem.nrcan.gc.ca/cdogs/content/svy/svy_e.htm", "")</f>
        <v/>
      </c>
      <c r="G5264" s="1" t="str">
        <f>HYPERLINK("http://geochem.nrcan.gc.ca/cdogs/content/cr_/cr_00056_e.htm", "56")</f>
        <v>56</v>
      </c>
      <c r="J5264" t="s">
        <v>161</v>
      </c>
      <c r="K5264" t="s">
        <v>162</v>
      </c>
      <c r="L5264">
        <v>66</v>
      </c>
      <c r="M5264" t="s">
        <v>163</v>
      </c>
      <c r="N5264">
        <v>1307</v>
      </c>
      <c r="O5264" t="s">
        <v>1482</v>
      </c>
      <c r="P5264" t="s">
        <v>1241</v>
      </c>
      <c r="Q5264" t="s">
        <v>67</v>
      </c>
      <c r="R5264" t="s">
        <v>135</v>
      </c>
      <c r="S5264" t="s">
        <v>185</v>
      </c>
      <c r="T5264" t="s">
        <v>649</v>
      </c>
      <c r="U5264" t="s">
        <v>1236</v>
      </c>
      <c r="V5264" t="s">
        <v>728</v>
      </c>
      <c r="W5264" t="s">
        <v>239</v>
      </c>
      <c r="X5264" t="s">
        <v>169</v>
      </c>
      <c r="Y5264" t="s">
        <v>37</v>
      </c>
      <c r="Z5264" t="s">
        <v>58</v>
      </c>
      <c r="AA5264" t="s">
        <v>115</v>
      </c>
      <c r="AB5264" t="s">
        <v>1736</v>
      </c>
      <c r="AC5264" t="s">
        <v>636</v>
      </c>
      <c r="AD5264" t="s">
        <v>1529</v>
      </c>
    </row>
    <row r="5265" spans="1:30" x14ac:dyDescent="0.3">
      <c r="A5265" t="s">
        <v>21574</v>
      </c>
      <c r="B5265" t="s">
        <v>21575</v>
      </c>
      <c r="C5265" s="1" t="str">
        <f t="shared" si="871"/>
        <v>21:0512</v>
      </c>
      <c r="D5265" s="1" t="str">
        <f t="shared" ref="D5265:D5287" si="875">HYPERLINK("http://geochem.nrcan.gc.ca/cdogs/content/svy/svy210085_e.htm", "21:0085")</f>
        <v>21:0085</v>
      </c>
      <c r="E5265" t="s">
        <v>21576</v>
      </c>
      <c r="F5265" t="s">
        <v>21577</v>
      </c>
      <c r="H5265">
        <v>56.453639799999998</v>
      </c>
      <c r="I5265">
        <v>-101.44028969999999</v>
      </c>
      <c r="J5265" s="1" t="str">
        <f t="shared" ref="J5265:J5287" si="876">HYPERLINK("http://geochem.nrcan.gc.ca/cdogs/content/kwd/kwd020027_e.htm", "NGR lake sediment grab sample")</f>
        <v>NGR lake sediment grab sample</v>
      </c>
      <c r="K5265" s="1" t="str">
        <f t="shared" ref="K5265:K5287" si="877">HYPERLINK("http://geochem.nrcan.gc.ca/cdogs/content/kwd/kwd080006_e.htm", "&lt;177 micron (NGR)")</f>
        <v>&lt;177 micron (NGR)</v>
      </c>
      <c r="L5265">
        <v>66</v>
      </c>
      <c r="M5265" t="s">
        <v>127</v>
      </c>
      <c r="N5265">
        <v>1308</v>
      </c>
      <c r="O5265" t="s">
        <v>344</v>
      </c>
      <c r="P5265" t="s">
        <v>36</v>
      </c>
      <c r="Q5265" t="s">
        <v>95</v>
      </c>
      <c r="R5265" t="s">
        <v>153</v>
      </c>
      <c r="S5265" t="s">
        <v>136</v>
      </c>
      <c r="T5265" t="s">
        <v>194</v>
      </c>
      <c r="U5265" t="s">
        <v>20884</v>
      </c>
      <c r="V5265" t="s">
        <v>1458</v>
      </c>
      <c r="W5265" t="s">
        <v>40</v>
      </c>
      <c r="X5265" t="s">
        <v>484</v>
      </c>
      <c r="Y5265" t="s">
        <v>95</v>
      </c>
      <c r="Z5265" t="s">
        <v>314</v>
      </c>
      <c r="AA5265" t="s">
        <v>134</v>
      </c>
      <c r="AB5265" t="s">
        <v>1434</v>
      </c>
      <c r="AC5265" t="s">
        <v>714</v>
      </c>
      <c r="AD5265" t="s">
        <v>314</v>
      </c>
    </row>
    <row r="5266" spans="1:30" x14ac:dyDescent="0.3">
      <c r="A5266" t="s">
        <v>21578</v>
      </c>
      <c r="B5266" t="s">
        <v>21579</v>
      </c>
      <c r="C5266" s="1" t="str">
        <f t="shared" si="871"/>
        <v>21:0512</v>
      </c>
      <c r="D5266" s="1" t="str">
        <f t="shared" si="875"/>
        <v>21:0085</v>
      </c>
      <c r="E5266" t="s">
        <v>21580</v>
      </c>
      <c r="F5266" t="s">
        <v>21581</v>
      </c>
      <c r="H5266">
        <v>56.451333400000003</v>
      </c>
      <c r="I5266">
        <v>-101.3855805</v>
      </c>
      <c r="J5266" s="1" t="str">
        <f t="shared" si="876"/>
        <v>NGR lake sediment grab sample</v>
      </c>
      <c r="K5266" s="1" t="str">
        <f t="shared" si="877"/>
        <v>&lt;177 micron (NGR)</v>
      </c>
      <c r="L5266">
        <v>66</v>
      </c>
      <c r="M5266" t="s">
        <v>142</v>
      </c>
      <c r="N5266">
        <v>1309</v>
      </c>
      <c r="O5266" t="s">
        <v>108</v>
      </c>
      <c r="P5266" t="s">
        <v>169</v>
      </c>
      <c r="Q5266" t="s">
        <v>39</v>
      </c>
      <c r="R5266" t="s">
        <v>193</v>
      </c>
      <c r="S5266" t="s">
        <v>136</v>
      </c>
      <c r="T5266" t="s">
        <v>40</v>
      </c>
      <c r="U5266" t="s">
        <v>8384</v>
      </c>
      <c r="V5266" t="s">
        <v>714</v>
      </c>
      <c r="W5266" t="s">
        <v>40</v>
      </c>
      <c r="X5266" t="s">
        <v>339</v>
      </c>
      <c r="Y5266" t="s">
        <v>95</v>
      </c>
      <c r="Z5266" t="s">
        <v>35</v>
      </c>
      <c r="AA5266" t="s">
        <v>67</v>
      </c>
      <c r="AB5266" t="s">
        <v>3711</v>
      </c>
      <c r="AC5266" t="s">
        <v>2278</v>
      </c>
      <c r="AD5266" t="s">
        <v>1448</v>
      </c>
    </row>
    <row r="5267" spans="1:30" x14ac:dyDescent="0.3">
      <c r="A5267" t="s">
        <v>21582</v>
      </c>
      <c r="B5267" t="s">
        <v>21583</v>
      </c>
      <c r="C5267" s="1" t="str">
        <f t="shared" si="871"/>
        <v>21:0512</v>
      </c>
      <c r="D5267" s="1" t="str">
        <f t="shared" si="875"/>
        <v>21:0085</v>
      </c>
      <c r="E5267" t="s">
        <v>21584</v>
      </c>
      <c r="F5267" t="s">
        <v>21585</v>
      </c>
      <c r="H5267">
        <v>56.451276700000001</v>
      </c>
      <c r="I5267">
        <v>-101.30391520000001</v>
      </c>
      <c r="J5267" s="1" t="str">
        <f t="shared" si="876"/>
        <v>NGR lake sediment grab sample</v>
      </c>
      <c r="K5267" s="1" t="str">
        <f t="shared" si="877"/>
        <v>&lt;177 micron (NGR)</v>
      </c>
      <c r="L5267">
        <v>66</v>
      </c>
      <c r="M5267" t="s">
        <v>150</v>
      </c>
      <c r="N5267">
        <v>1310</v>
      </c>
      <c r="O5267" t="s">
        <v>335</v>
      </c>
      <c r="P5267" t="s">
        <v>256</v>
      </c>
      <c r="Q5267" t="s">
        <v>37</v>
      </c>
      <c r="R5267" t="s">
        <v>36</v>
      </c>
      <c r="S5267" t="s">
        <v>92</v>
      </c>
      <c r="T5267" t="s">
        <v>40</v>
      </c>
      <c r="U5267" t="s">
        <v>18143</v>
      </c>
      <c r="V5267" t="s">
        <v>505</v>
      </c>
      <c r="W5267" t="s">
        <v>40</v>
      </c>
      <c r="X5267" t="s">
        <v>70</v>
      </c>
      <c r="Y5267" t="s">
        <v>95</v>
      </c>
      <c r="Z5267" t="s">
        <v>204</v>
      </c>
      <c r="AA5267" t="s">
        <v>214</v>
      </c>
      <c r="AB5267" t="s">
        <v>997</v>
      </c>
      <c r="AC5267" t="s">
        <v>2195</v>
      </c>
      <c r="AD5267" t="s">
        <v>1477</v>
      </c>
    </row>
    <row r="5268" spans="1:30" x14ac:dyDescent="0.3">
      <c r="A5268" t="s">
        <v>21586</v>
      </c>
      <c r="B5268" t="s">
        <v>21587</v>
      </c>
      <c r="C5268" s="1" t="str">
        <f t="shared" si="871"/>
        <v>21:0512</v>
      </c>
      <c r="D5268" s="1" t="str">
        <f t="shared" si="875"/>
        <v>21:0085</v>
      </c>
      <c r="E5268" t="s">
        <v>21588</v>
      </c>
      <c r="F5268" t="s">
        <v>21589</v>
      </c>
      <c r="H5268">
        <v>56.455451600000004</v>
      </c>
      <c r="I5268">
        <v>-101.2283418</v>
      </c>
      <c r="J5268" s="1" t="str">
        <f t="shared" si="876"/>
        <v>NGR lake sediment grab sample</v>
      </c>
      <c r="K5268" s="1" t="str">
        <f t="shared" si="877"/>
        <v>&lt;177 micron (NGR)</v>
      </c>
      <c r="L5268">
        <v>66</v>
      </c>
      <c r="M5268" t="s">
        <v>175</v>
      </c>
      <c r="N5268">
        <v>1311</v>
      </c>
      <c r="O5268" t="s">
        <v>143</v>
      </c>
      <c r="P5268" t="s">
        <v>36</v>
      </c>
      <c r="Q5268" t="s">
        <v>37</v>
      </c>
      <c r="R5268" t="s">
        <v>36</v>
      </c>
      <c r="S5268" t="s">
        <v>92</v>
      </c>
      <c r="T5268" t="s">
        <v>40</v>
      </c>
      <c r="U5268" t="s">
        <v>4183</v>
      </c>
      <c r="V5268" t="s">
        <v>1598</v>
      </c>
      <c r="W5268" t="s">
        <v>649</v>
      </c>
      <c r="X5268" t="s">
        <v>43</v>
      </c>
      <c r="Y5268" t="s">
        <v>95</v>
      </c>
      <c r="Z5268" t="s">
        <v>164</v>
      </c>
      <c r="AA5268" t="s">
        <v>204</v>
      </c>
      <c r="AB5268" t="s">
        <v>975</v>
      </c>
      <c r="AC5268" t="s">
        <v>37</v>
      </c>
      <c r="AD5268" t="s">
        <v>61</v>
      </c>
    </row>
    <row r="5269" spans="1:30" x14ac:dyDescent="0.3">
      <c r="A5269" t="s">
        <v>21590</v>
      </c>
      <c r="B5269" t="s">
        <v>21591</v>
      </c>
      <c r="C5269" s="1" t="str">
        <f t="shared" si="871"/>
        <v>21:0512</v>
      </c>
      <c r="D5269" s="1" t="str">
        <f t="shared" si="875"/>
        <v>21:0085</v>
      </c>
      <c r="E5269" t="s">
        <v>21592</v>
      </c>
      <c r="F5269" t="s">
        <v>21593</v>
      </c>
      <c r="H5269">
        <v>56.488394800000002</v>
      </c>
      <c r="I5269">
        <v>-101.25934909999999</v>
      </c>
      <c r="J5269" s="1" t="str">
        <f t="shared" si="876"/>
        <v>NGR lake sediment grab sample</v>
      </c>
      <c r="K5269" s="1" t="str">
        <f t="shared" si="877"/>
        <v>&lt;177 micron (NGR)</v>
      </c>
      <c r="L5269">
        <v>66</v>
      </c>
      <c r="M5269" t="s">
        <v>184</v>
      </c>
      <c r="N5269">
        <v>1312</v>
      </c>
      <c r="O5269" t="s">
        <v>576</v>
      </c>
      <c r="P5269" t="s">
        <v>68</v>
      </c>
      <c r="Q5269" t="s">
        <v>95</v>
      </c>
      <c r="R5269" t="s">
        <v>92</v>
      </c>
      <c r="S5269" t="s">
        <v>136</v>
      </c>
      <c r="T5269" t="s">
        <v>40</v>
      </c>
      <c r="U5269" t="s">
        <v>630</v>
      </c>
      <c r="V5269" t="s">
        <v>239</v>
      </c>
      <c r="W5269" t="s">
        <v>117</v>
      </c>
      <c r="X5269" t="s">
        <v>179</v>
      </c>
      <c r="Y5269" t="s">
        <v>95</v>
      </c>
      <c r="Z5269" t="s">
        <v>2369</v>
      </c>
      <c r="AA5269" t="s">
        <v>204</v>
      </c>
      <c r="AB5269" t="s">
        <v>18131</v>
      </c>
      <c r="AC5269" t="s">
        <v>239</v>
      </c>
      <c r="AD5269" t="s">
        <v>314</v>
      </c>
    </row>
    <row r="5270" spans="1:30" x14ac:dyDescent="0.3">
      <c r="A5270" t="s">
        <v>21594</v>
      </c>
      <c r="B5270" t="s">
        <v>21595</v>
      </c>
      <c r="C5270" s="1" t="str">
        <f t="shared" si="871"/>
        <v>21:0512</v>
      </c>
      <c r="D5270" s="1" t="str">
        <f t="shared" si="875"/>
        <v>21:0085</v>
      </c>
      <c r="E5270" t="s">
        <v>21596</v>
      </c>
      <c r="F5270" t="s">
        <v>21597</v>
      </c>
      <c r="H5270">
        <v>56.518727699999999</v>
      </c>
      <c r="I5270">
        <v>-101.21885399999999</v>
      </c>
      <c r="J5270" s="1" t="str">
        <f t="shared" si="876"/>
        <v>NGR lake sediment grab sample</v>
      </c>
      <c r="K5270" s="1" t="str">
        <f t="shared" si="877"/>
        <v>&lt;177 micron (NGR)</v>
      </c>
      <c r="L5270">
        <v>66</v>
      </c>
      <c r="M5270" t="s">
        <v>191</v>
      </c>
      <c r="N5270">
        <v>1313</v>
      </c>
      <c r="O5270" t="s">
        <v>104</v>
      </c>
      <c r="P5270" t="s">
        <v>68</v>
      </c>
      <c r="Q5270" t="s">
        <v>136</v>
      </c>
      <c r="R5270" t="s">
        <v>38</v>
      </c>
      <c r="S5270" t="s">
        <v>55</v>
      </c>
      <c r="T5270" t="s">
        <v>40</v>
      </c>
      <c r="U5270" t="s">
        <v>1295</v>
      </c>
      <c r="V5270" t="s">
        <v>94</v>
      </c>
      <c r="W5270" t="s">
        <v>40</v>
      </c>
      <c r="X5270" t="s">
        <v>43</v>
      </c>
      <c r="Y5270" t="s">
        <v>95</v>
      </c>
      <c r="Z5270" t="s">
        <v>153</v>
      </c>
      <c r="AA5270" t="s">
        <v>134</v>
      </c>
      <c r="AB5270" t="s">
        <v>2776</v>
      </c>
      <c r="AC5270" t="s">
        <v>818</v>
      </c>
      <c r="AD5270" t="s">
        <v>155</v>
      </c>
    </row>
    <row r="5271" spans="1:30" x14ac:dyDescent="0.3">
      <c r="A5271" t="s">
        <v>21598</v>
      </c>
      <c r="B5271" t="s">
        <v>21599</v>
      </c>
      <c r="C5271" s="1" t="str">
        <f t="shared" si="871"/>
        <v>21:0512</v>
      </c>
      <c r="D5271" s="1" t="str">
        <f t="shared" si="875"/>
        <v>21:0085</v>
      </c>
      <c r="E5271" t="s">
        <v>21600</v>
      </c>
      <c r="F5271" t="s">
        <v>21601</v>
      </c>
      <c r="H5271">
        <v>56.6076069</v>
      </c>
      <c r="I5271">
        <v>-101.242935</v>
      </c>
      <c r="J5271" s="1" t="str">
        <f t="shared" si="876"/>
        <v>NGR lake sediment grab sample</v>
      </c>
      <c r="K5271" s="1" t="str">
        <f t="shared" si="877"/>
        <v>&lt;177 micron (NGR)</v>
      </c>
      <c r="L5271">
        <v>66</v>
      </c>
      <c r="M5271" t="s">
        <v>201</v>
      </c>
      <c r="N5271">
        <v>1314</v>
      </c>
      <c r="O5271" t="s">
        <v>329</v>
      </c>
      <c r="P5271" t="s">
        <v>119</v>
      </c>
      <c r="Q5271" t="s">
        <v>55</v>
      </c>
      <c r="R5271" t="s">
        <v>153</v>
      </c>
      <c r="S5271" t="s">
        <v>37</v>
      </c>
      <c r="T5271" t="s">
        <v>40</v>
      </c>
      <c r="U5271" t="s">
        <v>3341</v>
      </c>
      <c r="V5271" t="s">
        <v>271</v>
      </c>
      <c r="W5271" t="s">
        <v>649</v>
      </c>
      <c r="X5271" t="s">
        <v>179</v>
      </c>
      <c r="Y5271" t="s">
        <v>95</v>
      </c>
      <c r="Z5271" t="s">
        <v>185</v>
      </c>
      <c r="AA5271" t="s">
        <v>214</v>
      </c>
      <c r="AB5271" t="s">
        <v>981</v>
      </c>
      <c r="AC5271" t="s">
        <v>37</v>
      </c>
      <c r="AD5271" t="s">
        <v>409</v>
      </c>
    </row>
    <row r="5272" spans="1:30" x14ac:dyDescent="0.3">
      <c r="A5272" t="s">
        <v>21602</v>
      </c>
      <c r="B5272" t="s">
        <v>21603</v>
      </c>
      <c r="C5272" s="1" t="str">
        <f t="shared" si="871"/>
        <v>21:0512</v>
      </c>
      <c r="D5272" s="1" t="str">
        <f t="shared" si="875"/>
        <v>21:0085</v>
      </c>
      <c r="E5272" t="s">
        <v>21604</v>
      </c>
      <c r="F5272" t="s">
        <v>21605</v>
      </c>
      <c r="H5272">
        <v>56.575474399999997</v>
      </c>
      <c r="I5272">
        <v>-101.23020440000001</v>
      </c>
      <c r="J5272" s="1" t="str">
        <f t="shared" si="876"/>
        <v>NGR lake sediment grab sample</v>
      </c>
      <c r="K5272" s="1" t="str">
        <f t="shared" si="877"/>
        <v>&lt;177 micron (NGR)</v>
      </c>
      <c r="L5272">
        <v>66</v>
      </c>
      <c r="M5272" t="s">
        <v>210</v>
      </c>
      <c r="N5272">
        <v>1315</v>
      </c>
      <c r="O5272" t="s">
        <v>128</v>
      </c>
      <c r="P5272" t="s">
        <v>176</v>
      </c>
      <c r="Q5272" t="s">
        <v>39</v>
      </c>
      <c r="R5272" t="s">
        <v>79</v>
      </c>
      <c r="S5272" t="s">
        <v>37</v>
      </c>
      <c r="T5272" t="s">
        <v>40</v>
      </c>
      <c r="U5272" t="s">
        <v>1477</v>
      </c>
      <c r="V5272" t="s">
        <v>351</v>
      </c>
      <c r="W5272" t="s">
        <v>194</v>
      </c>
      <c r="X5272" t="s">
        <v>179</v>
      </c>
      <c r="Y5272" t="s">
        <v>95</v>
      </c>
      <c r="Z5272" t="s">
        <v>185</v>
      </c>
      <c r="AA5272" t="s">
        <v>214</v>
      </c>
      <c r="AB5272" t="s">
        <v>1788</v>
      </c>
      <c r="AC5272" t="s">
        <v>97</v>
      </c>
      <c r="AD5272" t="s">
        <v>107</v>
      </c>
    </row>
    <row r="5273" spans="1:30" x14ac:dyDescent="0.3">
      <c r="A5273" t="s">
        <v>21606</v>
      </c>
      <c r="B5273" t="s">
        <v>21607</v>
      </c>
      <c r="C5273" s="1" t="str">
        <f t="shared" si="871"/>
        <v>21:0512</v>
      </c>
      <c r="D5273" s="1" t="str">
        <f t="shared" si="875"/>
        <v>21:0085</v>
      </c>
      <c r="E5273" t="s">
        <v>21608</v>
      </c>
      <c r="F5273" t="s">
        <v>21609</v>
      </c>
      <c r="H5273">
        <v>56.560620100000001</v>
      </c>
      <c r="I5273">
        <v>-101.23665370000001</v>
      </c>
      <c r="J5273" s="1" t="str">
        <f t="shared" si="876"/>
        <v>NGR lake sediment grab sample</v>
      </c>
      <c r="K5273" s="1" t="str">
        <f t="shared" si="877"/>
        <v>&lt;177 micron (NGR)</v>
      </c>
      <c r="L5273">
        <v>66</v>
      </c>
      <c r="M5273" t="s">
        <v>221</v>
      </c>
      <c r="N5273">
        <v>1316</v>
      </c>
      <c r="O5273" t="s">
        <v>337</v>
      </c>
      <c r="P5273" t="s">
        <v>68</v>
      </c>
      <c r="Q5273" t="s">
        <v>39</v>
      </c>
      <c r="R5273" t="s">
        <v>79</v>
      </c>
      <c r="S5273" t="s">
        <v>37</v>
      </c>
      <c r="T5273" t="s">
        <v>40</v>
      </c>
      <c r="U5273" t="s">
        <v>1059</v>
      </c>
      <c r="V5273" t="s">
        <v>920</v>
      </c>
      <c r="W5273" t="s">
        <v>194</v>
      </c>
      <c r="X5273" t="s">
        <v>43</v>
      </c>
      <c r="Y5273" t="s">
        <v>95</v>
      </c>
      <c r="Z5273" t="s">
        <v>153</v>
      </c>
      <c r="AA5273" t="s">
        <v>135</v>
      </c>
      <c r="AB5273" t="s">
        <v>5747</v>
      </c>
      <c r="AC5273" t="s">
        <v>70</v>
      </c>
      <c r="AD5273" t="s">
        <v>196</v>
      </c>
    </row>
    <row r="5274" spans="1:30" x14ac:dyDescent="0.3">
      <c r="A5274" t="s">
        <v>21610</v>
      </c>
      <c r="B5274" t="s">
        <v>21611</v>
      </c>
      <c r="C5274" s="1" t="str">
        <f t="shared" si="871"/>
        <v>21:0512</v>
      </c>
      <c r="D5274" s="1" t="str">
        <f t="shared" si="875"/>
        <v>21:0085</v>
      </c>
      <c r="E5274" t="s">
        <v>21612</v>
      </c>
      <c r="F5274" t="s">
        <v>21613</v>
      </c>
      <c r="H5274">
        <v>56.536367499999997</v>
      </c>
      <c r="I5274">
        <v>-101.2239682</v>
      </c>
      <c r="J5274" s="1" t="str">
        <f t="shared" si="876"/>
        <v>NGR lake sediment grab sample</v>
      </c>
      <c r="K5274" s="1" t="str">
        <f t="shared" si="877"/>
        <v>&lt;177 micron (NGR)</v>
      </c>
      <c r="L5274">
        <v>66</v>
      </c>
      <c r="M5274" t="s">
        <v>230</v>
      </c>
      <c r="N5274">
        <v>1317</v>
      </c>
      <c r="O5274" t="s">
        <v>873</v>
      </c>
      <c r="P5274" t="s">
        <v>193</v>
      </c>
      <c r="Q5274" t="s">
        <v>136</v>
      </c>
      <c r="R5274" t="s">
        <v>54</v>
      </c>
      <c r="S5274" t="s">
        <v>68</v>
      </c>
      <c r="T5274" t="s">
        <v>40</v>
      </c>
      <c r="U5274" t="s">
        <v>3815</v>
      </c>
      <c r="V5274" t="s">
        <v>224</v>
      </c>
      <c r="W5274" t="s">
        <v>40</v>
      </c>
      <c r="X5274" t="s">
        <v>39</v>
      </c>
      <c r="Y5274" t="s">
        <v>95</v>
      </c>
      <c r="Z5274" t="s">
        <v>204</v>
      </c>
      <c r="AA5274" t="s">
        <v>135</v>
      </c>
      <c r="AB5274" t="s">
        <v>1192</v>
      </c>
      <c r="AC5274" t="s">
        <v>740</v>
      </c>
      <c r="AD5274" t="s">
        <v>878</v>
      </c>
    </row>
    <row r="5275" spans="1:30" x14ac:dyDescent="0.3">
      <c r="A5275" t="s">
        <v>21614</v>
      </c>
      <c r="B5275" t="s">
        <v>21615</v>
      </c>
      <c r="C5275" s="1" t="str">
        <f t="shared" si="871"/>
        <v>21:0512</v>
      </c>
      <c r="D5275" s="1" t="str">
        <f t="shared" si="875"/>
        <v>21:0085</v>
      </c>
      <c r="E5275" t="s">
        <v>21616</v>
      </c>
      <c r="F5275" t="s">
        <v>21617</v>
      </c>
      <c r="H5275">
        <v>56.511334900000001</v>
      </c>
      <c r="I5275">
        <v>-101.19335890000001</v>
      </c>
      <c r="J5275" s="1" t="str">
        <f t="shared" si="876"/>
        <v>NGR lake sediment grab sample</v>
      </c>
      <c r="K5275" s="1" t="str">
        <f t="shared" si="877"/>
        <v>&lt;177 micron (NGR)</v>
      </c>
      <c r="L5275">
        <v>66</v>
      </c>
      <c r="M5275" t="s">
        <v>238</v>
      </c>
      <c r="N5275">
        <v>1318</v>
      </c>
      <c r="O5275" t="s">
        <v>135</v>
      </c>
      <c r="P5275" t="s">
        <v>202</v>
      </c>
      <c r="Q5275" t="s">
        <v>37</v>
      </c>
      <c r="R5275" t="s">
        <v>119</v>
      </c>
      <c r="S5275" t="s">
        <v>131</v>
      </c>
      <c r="T5275" t="s">
        <v>40</v>
      </c>
      <c r="U5275" t="s">
        <v>158</v>
      </c>
      <c r="V5275" t="s">
        <v>596</v>
      </c>
      <c r="W5275" t="s">
        <v>40</v>
      </c>
      <c r="X5275" t="s">
        <v>43</v>
      </c>
      <c r="Y5275" t="s">
        <v>95</v>
      </c>
      <c r="Z5275" t="s">
        <v>134</v>
      </c>
      <c r="AA5275" t="s">
        <v>134</v>
      </c>
      <c r="AB5275" t="s">
        <v>479</v>
      </c>
      <c r="AC5275" t="s">
        <v>353</v>
      </c>
      <c r="AD5275" t="s">
        <v>1412</v>
      </c>
    </row>
    <row r="5276" spans="1:30" x14ac:dyDescent="0.3">
      <c r="A5276" t="s">
        <v>21618</v>
      </c>
      <c r="B5276" t="s">
        <v>21619</v>
      </c>
      <c r="C5276" s="1" t="str">
        <f t="shared" si="871"/>
        <v>21:0512</v>
      </c>
      <c r="D5276" s="1" t="str">
        <f t="shared" si="875"/>
        <v>21:0085</v>
      </c>
      <c r="E5276" t="s">
        <v>21620</v>
      </c>
      <c r="F5276" t="s">
        <v>21621</v>
      </c>
      <c r="H5276">
        <v>56.484432400000003</v>
      </c>
      <c r="I5276">
        <v>-101.196679</v>
      </c>
      <c r="J5276" s="1" t="str">
        <f t="shared" si="876"/>
        <v>NGR lake sediment grab sample</v>
      </c>
      <c r="K5276" s="1" t="str">
        <f t="shared" si="877"/>
        <v>&lt;177 micron (NGR)</v>
      </c>
      <c r="L5276">
        <v>66</v>
      </c>
      <c r="M5276" t="s">
        <v>246</v>
      </c>
      <c r="N5276">
        <v>1319</v>
      </c>
      <c r="O5276" t="s">
        <v>222</v>
      </c>
      <c r="P5276" t="s">
        <v>36</v>
      </c>
      <c r="Q5276" t="s">
        <v>38</v>
      </c>
      <c r="R5276" t="s">
        <v>169</v>
      </c>
      <c r="S5276" t="s">
        <v>119</v>
      </c>
      <c r="T5276" t="s">
        <v>40</v>
      </c>
      <c r="U5276" t="s">
        <v>5949</v>
      </c>
      <c r="V5276" t="s">
        <v>2278</v>
      </c>
      <c r="W5276" t="s">
        <v>40</v>
      </c>
      <c r="X5276" t="s">
        <v>43</v>
      </c>
      <c r="Y5276" t="s">
        <v>95</v>
      </c>
      <c r="Z5276" t="s">
        <v>135</v>
      </c>
      <c r="AA5276" t="s">
        <v>135</v>
      </c>
      <c r="AB5276" t="s">
        <v>1014</v>
      </c>
      <c r="AC5276" t="s">
        <v>1578</v>
      </c>
      <c r="AD5276" t="s">
        <v>4370</v>
      </c>
    </row>
    <row r="5277" spans="1:30" x14ac:dyDescent="0.3">
      <c r="A5277" t="s">
        <v>21622</v>
      </c>
      <c r="B5277" t="s">
        <v>21623</v>
      </c>
      <c r="C5277" s="1" t="str">
        <f t="shared" si="871"/>
        <v>21:0512</v>
      </c>
      <c r="D5277" s="1" t="str">
        <f t="shared" si="875"/>
        <v>21:0085</v>
      </c>
      <c r="E5277" t="s">
        <v>21624</v>
      </c>
      <c r="F5277" t="s">
        <v>21625</v>
      </c>
      <c r="H5277">
        <v>56.406465099999998</v>
      </c>
      <c r="I5277">
        <v>-101.2237441</v>
      </c>
      <c r="J5277" s="1" t="str">
        <f t="shared" si="876"/>
        <v>NGR lake sediment grab sample</v>
      </c>
      <c r="K5277" s="1" t="str">
        <f t="shared" si="877"/>
        <v>&lt;177 micron (NGR)</v>
      </c>
      <c r="L5277">
        <v>67</v>
      </c>
      <c r="M5277" t="s">
        <v>34</v>
      </c>
      <c r="N5277">
        <v>1320</v>
      </c>
      <c r="O5277" t="s">
        <v>423</v>
      </c>
      <c r="P5277" t="s">
        <v>265</v>
      </c>
      <c r="Q5277" t="s">
        <v>39</v>
      </c>
      <c r="R5277" t="s">
        <v>377</v>
      </c>
      <c r="S5277" t="s">
        <v>92</v>
      </c>
      <c r="T5277" t="s">
        <v>40</v>
      </c>
      <c r="U5277" t="s">
        <v>8887</v>
      </c>
      <c r="V5277" t="s">
        <v>70</v>
      </c>
      <c r="W5277" t="s">
        <v>194</v>
      </c>
      <c r="X5277" t="s">
        <v>179</v>
      </c>
      <c r="Y5277" t="s">
        <v>95</v>
      </c>
      <c r="Z5277" t="s">
        <v>204</v>
      </c>
      <c r="AA5277" t="s">
        <v>58</v>
      </c>
      <c r="AB5277" t="s">
        <v>255</v>
      </c>
      <c r="AC5277" t="s">
        <v>352</v>
      </c>
      <c r="AD5277" t="s">
        <v>170</v>
      </c>
    </row>
    <row r="5278" spans="1:30" x14ac:dyDescent="0.3">
      <c r="A5278" t="s">
        <v>21626</v>
      </c>
      <c r="B5278" t="s">
        <v>21627</v>
      </c>
      <c r="C5278" s="1" t="str">
        <f t="shared" si="871"/>
        <v>21:0512</v>
      </c>
      <c r="D5278" s="1" t="str">
        <f t="shared" si="875"/>
        <v>21:0085</v>
      </c>
      <c r="E5278" t="s">
        <v>21628</v>
      </c>
      <c r="F5278" t="s">
        <v>21629</v>
      </c>
      <c r="H5278">
        <v>56.453836899999999</v>
      </c>
      <c r="I5278">
        <v>-101.1887785</v>
      </c>
      <c r="J5278" s="1" t="str">
        <f t="shared" si="876"/>
        <v>NGR lake sediment grab sample</v>
      </c>
      <c r="K5278" s="1" t="str">
        <f t="shared" si="877"/>
        <v>&lt;177 micron (NGR)</v>
      </c>
      <c r="L5278">
        <v>67</v>
      </c>
      <c r="M5278" t="s">
        <v>76</v>
      </c>
      <c r="N5278">
        <v>1321</v>
      </c>
      <c r="O5278" t="s">
        <v>471</v>
      </c>
      <c r="P5278" t="s">
        <v>192</v>
      </c>
      <c r="Q5278" t="s">
        <v>153</v>
      </c>
      <c r="R5278" t="s">
        <v>78</v>
      </c>
      <c r="S5278" t="s">
        <v>119</v>
      </c>
      <c r="T5278" t="s">
        <v>194</v>
      </c>
      <c r="U5278" t="s">
        <v>14865</v>
      </c>
      <c r="V5278" t="s">
        <v>1578</v>
      </c>
      <c r="W5278" t="s">
        <v>40</v>
      </c>
      <c r="X5278" t="s">
        <v>740</v>
      </c>
      <c r="Y5278" t="s">
        <v>95</v>
      </c>
      <c r="Z5278" t="s">
        <v>214</v>
      </c>
      <c r="AA5278" t="s">
        <v>204</v>
      </c>
      <c r="AB5278" t="s">
        <v>157</v>
      </c>
      <c r="AC5278" t="s">
        <v>583</v>
      </c>
      <c r="AD5278" t="s">
        <v>370</v>
      </c>
    </row>
    <row r="5279" spans="1:30" x14ac:dyDescent="0.3">
      <c r="A5279" t="s">
        <v>21630</v>
      </c>
      <c r="B5279" t="s">
        <v>21631</v>
      </c>
      <c r="C5279" s="1" t="str">
        <f t="shared" si="871"/>
        <v>21:0512</v>
      </c>
      <c r="D5279" s="1" t="str">
        <f t="shared" si="875"/>
        <v>21:0085</v>
      </c>
      <c r="E5279" t="s">
        <v>21624</v>
      </c>
      <c r="F5279" t="s">
        <v>21632</v>
      </c>
      <c r="H5279">
        <v>56.406465099999998</v>
      </c>
      <c r="I5279">
        <v>-101.2237441</v>
      </c>
      <c r="J5279" s="1" t="str">
        <f t="shared" si="876"/>
        <v>NGR lake sediment grab sample</v>
      </c>
      <c r="K5279" s="1" t="str">
        <f t="shared" si="877"/>
        <v>&lt;177 micron (NGR)</v>
      </c>
      <c r="L5279">
        <v>67</v>
      </c>
      <c r="M5279" t="s">
        <v>52</v>
      </c>
      <c r="N5279">
        <v>1322</v>
      </c>
      <c r="O5279" t="s">
        <v>344</v>
      </c>
      <c r="P5279" t="s">
        <v>104</v>
      </c>
      <c r="Q5279" t="s">
        <v>37</v>
      </c>
      <c r="R5279" t="s">
        <v>377</v>
      </c>
      <c r="S5279" t="s">
        <v>92</v>
      </c>
      <c r="T5279" t="s">
        <v>40</v>
      </c>
      <c r="U5279" t="s">
        <v>478</v>
      </c>
      <c r="V5279" t="s">
        <v>47</v>
      </c>
      <c r="W5279" t="s">
        <v>194</v>
      </c>
      <c r="X5279" t="s">
        <v>43</v>
      </c>
      <c r="Y5279" t="s">
        <v>95</v>
      </c>
      <c r="Z5279" t="s">
        <v>204</v>
      </c>
      <c r="AA5279" t="s">
        <v>58</v>
      </c>
      <c r="AB5279" t="s">
        <v>2382</v>
      </c>
      <c r="AC5279" t="s">
        <v>2278</v>
      </c>
      <c r="AD5279" t="s">
        <v>1448</v>
      </c>
    </row>
    <row r="5280" spans="1:30" x14ac:dyDescent="0.3">
      <c r="A5280" t="s">
        <v>21633</v>
      </c>
      <c r="B5280" t="s">
        <v>21634</v>
      </c>
      <c r="C5280" s="1" t="str">
        <f t="shared" si="871"/>
        <v>21:0512</v>
      </c>
      <c r="D5280" s="1" t="str">
        <f t="shared" si="875"/>
        <v>21:0085</v>
      </c>
      <c r="E5280" t="s">
        <v>21624</v>
      </c>
      <c r="F5280" t="s">
        <v>21635</v>
      </c>
      <c r="H5280">
        <v>56.406465099999998</v>
      </c>
      <c r="I5280">
        <v>-101.2237441</v>
      </c>
      <c r="J5280" s="1" t="str">
        <f t="shared" si="876"/>
        <v>NGR lake sediment grab sample</v>
      </c>
      <c r="K5280" s="1" t="str">
        <f t="shared" si="877"/>
        <v>&lt;177 micron (NGR)</v>
      </c>
      <c r="L5280">
        <v>67</v>
      </c>
      <c r="M5280" t="s">
        <v>65</v>
      </c>
      <c r="N5280">
        <v>1323</v>
      </c>
      <c r="O5280" t="s">
        <v>77</v>
      </c>
      <c r="P5280" t="s">
        <v>134</v>
      </c>
      <c r="Q5280" t="s">
        <v>55</v>
      </c>
      <c r="R5280" t="s">
        <v>164</v>
      </c>
      <c r="S5280" t="s">
        <v>92</v>
      </c>
      <c r="T5280" t="s">
        <v>40</v>
      </c>
      <c r="U5280" t="s">
        <v>86</v>
      </c>
      <c r="V5280" t="s">
        <v>351</v>
      </c>
      <c r="W5280" t="s">
        <v>40</v>
      </c>
      <c r="X5280" t="s">
        <v>43</v>
      </c>
      <c r="Y5280" t="s">
        <v>95</v>
      </c>
      <c r="Z5280" t="s">
        <v>35</v>
      </c>
      <c r="AA5280" t="s">
        <v>58</v>
      </c>
      <c r="AB5280" t="s">
        <v>721</v>
      </c>
      <c r="AC5280" t="s">
        <v>484</v>
      </c>
      <c r="AD5280" t="s">
        <v>1477</v>
      </c>
    </row>
    <row r="5281" spans="1:30" x14ac:dyDescent="0.3">
      <c r="A5281" t="s">
        <v>21636</v>
      </c>
      <c r="B5281" t="s">
        <v>21637</v>
      </c>
      <c r="C5281" s="1" t="str">
        <f t="shared" si="871"/>
        <v>21:0512</v>
      </c>
      <c r="D5281" s="1" t="str">
        <f t="shared" si="875"/>
        <v>21:0085</v>
      </c>
      <c r="E5281" t="s">
        <v>21638</v>
      </c>
      <c r="F5281" t="s">
        <v>21639</v>
      </c>
      <c r="H5281">
        <v>56.414651900000003</v>
      </c>
      <c r="I5281">
        <v>-101.2491886</v>
      </c>
      <c r="J5281" s="1" t="str">
        <f t="shared" si="876"/>
        <v>NGR lake sediment grab sample</v>
      </c>
      <c r="K5281" s="1" t="str">
        <f t="shared" si="877"/>
        <v>&lt;177 micron (NGR)</v>
      </c>
      <c r="L5281">
        <v>67</v>
      </c>
      <c r="M5281" t="s">
        <v>91</v>
      </c>
      <c r="N5281">
        <v>1324</v>
      </c>
      <c r="O5281" t="s">
        <v>44</v>
      </c>
      <c r="P5281" t="s">
        <v>67</v>
      </c>
      <c r="Q5281" t="s">
        <v>136</v>
      </c>
      <c r="R5281" t="s">
        <v>232</v>
      </c>
      <c r="S5281" t="s">
        <v>153</v>
      </c>
      <c r="T5281" t="s">
        <v>40</v>
      </c>
      <c r="U5281" t="s">
        <v>21515</v>
      </c>
      <c r="V5281" t="s">
        <v>55</v>
      </c>
      <c r="W5281" t="s">
        <v>40</v>
      </c>
      <c r="X5281" t="s">
        <v>179</v>
      </c>
      <c r="Y5281" t="s">
        <v>95</v>
      </c>
      <c r="Z5281" t="s">
        <v>135</v>
      </c>
      <c r="AA5281" t="s">
        <v>214</v>
      </c>
      <c r="AB5281" t="s">
        <v>450</v>
      </c>
      <c r="AC5281" t="s">
        <v>37</v>
      </c>
      <c r="AD5281" t="s">
        <v>137</v>
      </c>
    </row>
    <row r="5282" spans="1:30" x14ac:dyDescent="0.3">
      <c r="A5282" t="s">
        <v>21640</v>
      </c>
      <c r="B5282" t="s">
        <v>21641</v>
      </c>
      <c r="C5282" s="1" t="str">
        <f t="shared" si="871"/>
        <v>21:0512</v>
      </c>
      <c r="D5282" s="1" t="str">
        <f t="shared" si="875"/>
        <v>21:0085</v>
      </c>
      <c r="E5282" t="s">
        <v>21642</v>
      </c>
      <c r="F5282" t="s">
        <v>21643</v>
      </c>
      <c r="H5282">
        <v>56.425107099999998</v>
      </c>
      <c r="I5282">
        <v>-101.3173659</v>
      </c>
      <c r="J5282" s="1" t="str">
        <f t="shared" si="876"/>
        <v>NGR lake sediment grab sample</v>
      </c>
      <c r="K5282" s="1" t="str">
        <f t="shared" si="877"/>
        <v>&lt;177 micron (NGR)</v>
      </c>
      <c r="L5282">
        <v>67</v>
      </c>
      <c r="M5282" t="s">
        <v>102</v>
      </c>
      <c r="N5282">
        <v>1325</v>
      </c>
      <c r="O5282" t="s">
        <v>613</v>
      </c>
      <c r="P5282" t="s">
        <v>104</v>
      </c>
      <c r="Q5282" t="s">
        <v>37</v>
      </c>
      <c r="R5282" t="s">
        <v>477</v>
      </c>
      <c r="S5282" t="s">
        <v>131</v>
      </c>
      <c r="T5282" t="s">
        <v>40</v>
      </c>
      <c r="U5282" t="s">
        <v>5196</v>
      </c>
      <c r="V5282" t="s">
        <v>620</v>
      </c>
      <c r="W5282" t="s">
        <v>194</v>
      </c>
      <c r="X5282" t="s">
        <v>43</v>
      </c>
      <c r="Y5282" t="s">
        <v>95</v>
      </c>
      <c r="Z5282" t="s">
        <v>135</v>
      </c>
      <c r="AA5282" t="s">
        <v>58</v>
      </c>
      <c r="AB5282" t="s">
        <v>168</v>
      </c>
      <c r="AC5282" t="s">
        <v>484</v>
      </c>
      <c r="AD5282" t="s">
        <v>137</v>
      </c>
    </row>
    <row r="5283" spans="1:30" x14ac:dyDescent="0.3">
      <c r="A5283" t="s">
        <v>21644</v>
      </c>
      <c r="B5283" t="s">
        <v>21645</v>
      </c>
      <c r="C5283" s="1" t="str">
        <f t="shared" si="871"/>
        <v>21:0512</v>
      </c>
      <c r="D5283" s="1" t="str">
        <f t="shared" si="875"/>
        <v>21:0085</v>
      </c>
      <c r="E5283" t="s">
        <v>21646</v>
      </c>
      <c r="F5283" t="s">
        <v>21647</v>
      </c>
      <c r="H5283">
        <v>56.417620700000001</v>
      </c>
      <c r="I5283">
        <v>-101.3729792</v>
      </c>
      <c r="J5283" s="1" t="str">
        <f t="shared" si="876"/>
        <v>NGR lake sediment grab sample</v>
      </c>
      <c r="K5283" s="1" t="str">
        <f t="shared" si="877"/>
        <v>&lt;177 micron (NGR)</v>
      </c>
      <c r="L5283">
        <v>67</v>
      </c>
      <c r="M5283" t="s">
        <v>113</v>
      </c>
      <c r="N5283">
        <v>1326</v>
      </c>
      <c r="O5283" t="s">
        <v>1047</v>
      </c>
      <c r="P5283" t="s">
        <v>104</v>
      </c>
      <c r="Q5283" t="s">
        <v>39</v>
      </c>
      <c r="R5283" t="s">
        <v>164</v>
      </c>
      <c r="S5283" t="s">
        <v>38</v>
      </c>
      <c r="T5283" t="s">
        <v>194</v>
      </c>
      <c r="U5283" t="s">
        <v>483</v>
      </c>
      <c r="V5283" t="s">
        <v>1169</v>
      </c>
      <c r="W5283" t="s">
        <v>194</v>
      </c>
      <c r="X5283" t="s">
        <v>43</v>
      </c>
      <c r="Y5283" t="s">
        <v>95</v>
      </c>
      <c r="Z5283" t="s">
        <v>135</v>
      </c>
      <c r="AA5283" t="s">
        <v>258</v>
      </c>
      <c r="AB5283" t="s">
        <v>597</v>
      </c>
      <c r="AC5283" t="s">
        <v>2499</v>
      </c>
      <c r="AD5283" t="s">
        <v>480</v>
      </c>
    </row>
    <row r="5284" spans="1:30" x14ac:dyDescent="0.3">
      <c r="A5284" t="s">
        <v>21648</v>
      </c>
      <c r="B5284" t="s">
        <v>21649</v>
      </c>
      <c r="C5284" s="1" t="str">
        <f t="shared" si="871"/>
        <v>21:0512</v>
      </c>
      <c r="D5284" s="1" t="str">
        <f t="shared" si="875"/>
        <v>21:0085</v>
      </c>
      <c r="E5284" t="s">
        <v>21650</v>
      </c>
      <c r="F5284" t="s">
        <v>21651</v>
      </c>
      <c r="H5284">
        <v>56.393750900000001</v>
      </c>
      <c r="I5284">
        <v>-101.3743463</v>
      </c>
      <c r="J5284" s="1" t="str">
        <f t="shared" si="876"/>
        <v>NGR lake sediment grab sample</v>
      </c>
      <c r="K5284" s="1" t="str">
        <f t="shared" si="877"/>
        <v>&lt;177 micron (NGR)</v>
      </c>
      <c r="L5284">
        <v>67</v>
      </c>
      <c r="M5284" t="s">
        <v>127</v>
      </c>
      <c r="N5284">
        <v>1327</v>
      </c>
      <c r="O5284" t="s">
        <v>552</v>
      </c>
      <c r="P5284" t="s">
        <v>256</v>
      </c>
      <c r="Q5284" t="s">
        <v>55</v>
      </c>
      <c r="R5284" t="s">
        <v>193</v>
      </c>
      <c r="S5284" t="s">
        <v>131</v>
      </c>
      <c r="T5284" t="s">
        <v>194</v>
      </c>
      <c r="U5284" t="s">
        <v>16994</v>
      </c>
      <c r="V5284" t="s">
        <v>2476</v>
      </c>
      <c r="W5284" t="s">
        <v>117</v>
      </c>
      <c r="X5284" t="s">
        <v>43</v>
      </c>
      <c r="Y5284" t="s">
        <v>95</v>
      </c>
      <c r="Z5284" t="s">
        <v>135</v>
      </c>
      <c r="AA5284" t="s">
        <v>314</v>
      </c>
      <c r="AB5284" t="s">
        <v>5627</v>
      </c>
      <c r="AC5284" t="s">
        <v>740</v>
      </c>
      <c r="AD5284" t="s">
        <v>115</v>
      </c>
    </row>
    <row r="5285" spans="1:30" x14ac:dyDescent="0.3">
      <c r="A5285" t="s">
        <v>21652</v>
      </c>
      <c r="B5285" t="s">
        <v>21653</v>
      </c>
      <c r="C5285" s="1" t="str">
        <f t="shared" si="871"/>
        <v>21:0512</v>
      </c>
      <c r="D5285" s="1" t="str">
        <f t="shared" si="875"/>
        <v>21:0085</v>
      </c>
      <c r="E5285" t="s">
        <v>21654</v>
      </c>
      <c r="F5285" t="s">
        <v>21655</v>
      </c>
      <c r="H5285">
        <v>56.358840100000002</v>
      </c>
      <c r="I5285">
        <v>-101.3566344</v>
      </c>
      <c r="J5285" s="1" t="str">
        <f t="shared" si="876"/>
        <v>NGR lake sediment grab sample</v>
      </c>
      <c r="K5285" s="1" t="str">
        <f t="shared" si="877"/>
        <v>&lt;177 micron (NGR)</v>
      </c>
      <c r="L5285">
        <v>67</v>
      </c>
      <c r="M5285" t="s">
        <v>142</v>
      </c>
      <c r="N5285">
        <v>1328</v>
      </c>
      <c r="O5285" t="s">
        <v>873</v>
      </c>
      <c r="P5285" t="s">
        <v>169</v>
      </c>
      <c r="Q5285" t="s">
        <v>131</v>
      </c>
      <c r="R5285" t="s">
        <v>256</v>
      </c>
      <c r="S5285" t="s">
        <v>153</v>
      </c>
      <c r="T5285" t="s">
        <v>40</v>
      </c>
      <c r="U5285" t="s">
        <v>2423</v>
      </c>
      <c r="V5285" t="s">
        <v>714</v>
      </c>
      <c r="W5285" t="s">
        <v>40</v>
      </c>
      <c r="X5285" t="s">
        <v>179</v>
      </c>
      <c r="Y5285" t="s">
        <v>95</v>
      </c>
      <c r="Z5285" t="s">
        <v>263</v>
      </c>
      <c r="AA5285" t="s">
        <v>204</v>
      </c>
      <c r="AB5285" t="s">
        <v>2271</v>
      </c>
      <c r="AC5285" t="s">
        <v>2271</v>
      </c>
      <c r="AD5285" t="s">
        <v>4557</v>
      </c>
    </row>
    <row r="5286" spans="1:30" x14ac:dyDescent="0.3">
      <c r="A5286" t="s">
        <v>21656</v>
      </c>
      <c r="B5286" t="s">
        <v>21657</v>
      </c>
      <c r="C5286" s="1" t="str">
        <f t="shared" si="871"/>
        <v>21:0512</v>
      </c>
      <c r="D5286" s="1" t="str">
        <f t="shared" si="875"/>
        <v>21:0085</v>
      </c>
      <c r="E5286" t="s">
        <v>21658</v>
      </c>
      <c r="F5286" t="s">
        <v>21659</v>
      </c>
      <c r="H5286">
        <v>56.324916299999998</v>
      </c>
      <c r="I5286">
        <v>-101.3602054</v>
      </c>
      <c r="J5286" s="1" t="str">
        <f t="shared" si="876"/>
        <v>NGR lake sediment grab sample</v>
      </c>
      <c r="K5286" s="1" t="str">
        <f t="shared" si="877"/>
        <v>&lt;177 micron (NGR)</v>
      </c>
      <c r="L5286">
        <v>67</v>
      </c>
      <c r="M5286" t="s">
        <v>150</v>
      </c>
      <c r="N5286">
        <v>1329</v>
      </c>
      <c r="O5286" t="s">
        <v>1241</v>
      </c>
      <c r="P5286" t="s">
        <v>247</v>
      </c>
      <c r="Q5286" t="s">
        <v>37</v>
      </c>
      <c r="R5286" t="s">
        <v>145</v>
      </c>
      <c r="S5286" t="s">
        <v>68</v>
      </c>
      <c r="T5286" t="s">
        <v>40</v>
      </c>
      <c r="U5286" t="s">
        <v>438</v>
      </c>
      <c r="V5286" t="s">
        <v>415</v>
      </c>
      <c r="W5286" t="s">
        <v>649</v>
      </c>
      <c r="X5286" t="s">
        <v>43</v>
      </c>
      <c r="Y5286" t="s">
        <v>95</v>
      </c>
      <c r="Z5286" t="s">
        <v>263</v>
      </c>
      <c r="AA5286" t="s">
        <v>258</v>
      </c>
      <c r="AB5286" t="s">
        <v>18459</v>
      </c>
      <c r="AC5286" t="s">
        <v>598</v>
      </c>
      <c r="AD5286" t="s">
        <v>107</v>
      </c>
    </row>
    <row r="5287" spans="1:30" x14ac:dyDescent="0.3">
      <c r="A5287" t="s">
        <v>21660</v>
      </c>
      <c r="B5287" t="s">
        <v>21661</v>
      </c>
      <c r="C5287" s="1" t="str">
        <f t="shared" si="871"/>
        <v>21:0512</v>
      </c>
      <c r="D5287" s="1" t="str">
        <f t="shared" si="875"/>
        <v>21:0085</v>
      </c>
      <c r="E5287" t="s">
        <v>21662</v>
      </c>
      <c r="F5287" t="s">
        <v>21663</v>
      </c>
      <c r="H5287">
        <v>56.286752100000001</v>
      </c>
      <c r="I5287">
        <v>-101.3707162</v>
      </c>
      <c r="J5287" s="1" t="str">
        <f t="shared" si="876"/>
        <v>NGR lake sediment grab sample</v>
      </c>
      <c r="K5287" s="1" t="str">
        <f t="shared" si="877"/>
        <v>&lt;177 micron (NGR)</v>
      </c>
      <c r="L5287">
        <v>67</v>
      </c>
      <c r="M5287" t="s">
        <v>175</v>
      </c>
      <c r="N5287">
        <v>1330</v>
      </c>
      <c r="O5287" t="s">
        <v>223</v>
      </c>
      <c r="P5287" t="s">
        <v>204</v>
      </c>
      <c r="Q5287" t="s">
        <v>55</v>
      </c>
      <c r="R5287" t="s">
        <v>477</v>
      </c>
      <c r="S5287" t="s">
        <v>153</v>
      </c>
      <c r="T5287" t="s">
        <v>40</v>
      </c>
      <c r="U5287" t="s">
        <v>21563</v>
      </c>
      <c r="V5287" t="s">
        <v>278</v>
      </c>
      <c r="W5287" t="s">
        <v>117</v>
      </c>
      <c r="X5287" t="s">
        <v>43</v>
      </c>
      <c r="Y5287" t="s">
        <v>95</v>
      </c>
      <c r="Z5287" t="s">
        <v>337</v>
      </c>
      <c r="AA5287" t="s">
        <v>258</v>
      </c>
      <c r="AB5287" t="s">
        <v>8571</v>
      </c>
      <c r="AC5287" t="s">
        <v>39</v>
      </c>
      <c r="AD5287" t="s">
        <v>107</v>
      </c>
    </row>
    <row r="5288" spans="1:30" hidden="1" x14ac:dyDescent="0.3">
      <c r="A5288" t="s">
        <v>21664</v>
      </c>
      <c r="B5288" t="s">
        <v>21665</v>
      </c>
      <c r="C5288" s="1" t="str">
        <f t="shared" si="871"/>
        <v>21:0512</v>
      </c>
      <c r="D5288" s="1" t="str">
        <f>HYPERLINK("http://geochem.nrcan.gc.ca/cdogs/content/svy/svy_e.htm", "")</f>
        <v/>
      </c>
      <c r="G5288" s="1" t="str">
        <f>HYPERLINK("http://geochem.nrcan.gc.ca/cdogs/content/cr_/cr_00056_e.htm", "56")</f>
        <v>56</v>
      </c>
      <c r="J5288" t="s">
        <v>161</v>
      </c>
      <c r="K5288" t="s">
        <v>162</v>
      </c>
      <c r="L5288">
        <v>67</v>
      </c>
      <c r="M5288" t="s">
        <v>163</v>
      </c>
      <c r="N5288">
        <v>1331</v>
      </c>
      <c r="O5288" t="s">
        <v>392</v>
      </c>
      <c r="P5288" t="s">
        <v>1241</v>
      </c>
      <c r="Q5288" t="s">
        <v>67</v>
      </c>
      <c r="R5288" t="s">
        <v>414</v>
      </c>
      <c r="S5288" t="s">
        <v>185</v>
      </c>
      <c r="T5288" t="s">
        <v>649</v>
      </c>
      <c r="U5288" t="s">
        <v>3375</v>
      </c>
      <c r="V5288" t="s">
        <v>1311</v>
      </c>
      <c r="W5288" t="s">
        <v>239</v>
      </c>
      <c r="X5288" t="s">
        <v>164</v>
      </c>
      <c r="Y5288" t="s">
        <v>136</v>
      </c>
      <c r="Z5288" t="s">
        <v>211</v>
      </c>
      <c r="AA5288" t="s">
        <v>115</v>
      </c>
      <c r="AB5288" t="s">
        <v>1411</v>
      </c>
      <c r="AC5288" t="s">
        <v>192</v>
      </c>
      <c r="AD5288" t="s">
        <v>6872</v>
      </c>
    </row>
    <row r="5289" spans="1:30" x14ac:dyDescent="0.3">
      <c r="A5289" t="s">
        <v>21666</v>
      </c>
      <c r="B5289" t="s">
        <v>21667</v>
      </c>
      <c r="C5289" s="1" t="str">
        <f t="shared" si="871"/>
        <v>21:0512</v>
      </c>
      <c r="D5289" s="1" t="str">
        <f t="shared" ref="D5289:D5297" si="878">HYPERLINK("http://geochem.nrcan.gc.ca/cdogs/content/svy/svy210085_e.htm", "21:0085")</f>
        <v>21:0085</v>
      </c>
      <c r="E5289" t="s">
        <v>21668</v>
      </c>
      <c r="F5289" t="s">
        <v>21669</v>
      </c>
      <c r="H5289">
        <v>56.253256</v>
      </c>
      <c r="I5289">
        <v>-101.3833052</v>
      </c>
      <c r="J5289" s="1" t="str">
        <f t="shared" ref="J5289:J5297" si="879">HYPERLINK("http://geochem.nrcan.gc.ca/cdogs/content/kwd/kwd020027_e.htm", "NGR lake sediment grab sample")</f>
        <v>NGR lake sediment grab sample</v>
      </c>
      <c r="K5289" s="1" t="str">
        <f t="shared" ref="K5289:K5297" si="880">HYPERLINK("http://geochem.nrcan.gc.ca/cdogs/content/kwd/kwd080006_e.htm", "&lt;177 micron (NGR)")</f>
        <v>&lt;177 micron (NGR)</v>
      </c>
      <c r="L5289">
        <v>67</v>
      </c>
      <c r="M5289" t="s">
        <v>184</v>
      </c>
      <c r="N5289">
        <v>1332</v>
      </c>
      <c r="O5289" t="s">
        <v>116</v>
      </c>
      <c r="P5289" t="s">
        <v>165</v>
      </c>
      <c r="Q5289" t="s">
        <v>37</v>
      </c>
      <c r="R5289" t="s">
        <v>36</v>
      </c>
      <c r="S5289" t="s">
        <v>37</v>
      </c>
      <c r="T5289" t="s">
        <v>40</v>
      </c>
      <c r="U5289" t="s">
        <v>449</v>
      </c>
      <c r="V5289" t="s">
        <v>518</v>
      </c>
      <c r="W5289" t="s">
        <v>649</v>
      </c>
      <c r="X5289" t="s">
        <v>43</v>
      </c>
      <c r="Y5289" t="s">
        <v>95</v>
      </c>
      <c r="Z5289" t="s">
        <v>35</v>
      </c>
      <c r="AA5289" t="s">
        <v>214</v>
      </c>
      <c r="AB5289" t="s">
        <v>1192</v>
      </c>
      <c r="AC5289" t="s">
        <v>740</v>
      </c>
      <c r="AD5289" t="s">
        <v>122</v>
      </c>
    </row>
    <row r="5290" spans="1:30" x14ac:dyDescent="0.3">
      <c r="A5290" t="s">
        <v>21670</v>
      </c>
      <c r="B5290" t="s">
        <v>21671</v>
      </c>
      <c r="C5290" s="1" t="str">
        <f t="shared" si="871"/>
        <v>21:0512</v>
      </c>
      <c r="D5290" s="1" t="str">
        <f t="shared" si="878"/>
        <v>21:0085</v>
      </c>
      <c r="E5290" t="s">
        <v>21672</v>
      </c>
      <c r="F5290" t="s">
        <v>21673</v>
      </c>
      <c r="H5290">
        <v>56.247793399999999</v>
      </c>
      <c r="I5290">
        <v>-101.420239</v>
      </c>
      <c r="J5290" s="1" t="str">
        <f t="shared" si="879"/>
        <v>NGR lake sediment grab sample</v>
      </c>
      <c r="K5290" s="1" t="str">
        <f t="shared" si="880"/>
        <v>&lt;177 micron (NGR)</v>
      </c>
      <c r="L5290">
        <v>67</v>
      </c>
      <c r="M5290" t="s">
        <v>191</v>
      </c>
      <c r="N5290">
        <v>1333</v>
      </c>
      <c r="O5290" t="s">
        <v>58</v>
      </c>
      <c r="P5290" t="s">
        <v>256</v>
      </c>
      <c r="Q5290" t="s">
        <v>55</v>
      </c>
      <c r="R5290" t="s">
        <v>256</v>
      </c>
      <c r="S5290" t="s">
        <v>131</v>
      </c>
      <c r="T5290" t="s">
        <v>40</v>
      </c>
      <c r="U5290" t="s">
        <v>11360</v>
      </c>
      <c r="V5290" t="s">
        <v>689</v>
      </c>
      <c r="W5290" t="s">
        <v>649</v>
      </c>
      <c r="X5290" t="s">
        <v>179</v>
      </c>
      <c r="Y5290" t="s">
        <v>95</v>
      </c>
      <c r="Z5290" t="s">
        <v>135</v>
      </c>
      <c r="AA5290" t="s">
        <v>58</v>
      </c>
      <c r="AB5290" t="s">
        <v>766</v>
      </c>
      <c r="AC5290" t="s">
        <v>1503</v>
      </c>
      <c r="AD5290" t="s">
        <v>216</v>
      </c>
    </row>
    <row r="5291" spans="1:30" x14ac:dyDescent="0.3">
      <c r="A5291" t="s">
        <v>21674</v>
      </c>
      <c r="B5291" t="s">
        <v>21675</v>
      </c>
      <c r="C5291" s="1" t="str">
        <f t="shared" si="871"/>
        <v>21:0512</v>
      </c>
      <c r="D5291" s="1" t="str">
        <f t="shared" si="878"/>
        <v>21:0085</v>
      </c>
      <c r="E5291" t="s">
        <v>21676</v>
      </c>
      <c r="F5291" t="s">
        <v>21677</v>
      </c>
      <c r="H5291">
        <v>56.215349600000003</v>
      </c>
      <c r="I5291">
        <v>-101.40308210000001</v>
      </c>
      <c r="J5291" s="1" t="str">
        <f t="shared" si="879"/>
        <v>NGR lake sediment grab sample</v>
      </c>
      <c r="K5291" s="1" t="str">
        <f t="shared" si="880"/>
        <v>&lt;177 micron (NGR)</v>
      </c>
      <c r="L5291">
        <v>67</v>
      </c>
      <c r="M5291" t="s">
        <v>201</v>
      </c>
      <c r="N5291">
        <v>1334</v>
      </c>
      <c r="O5291" t="s">
        <v>304</v>
      </c>
      <c r="P5291" t="s">
        <v>185</v>
      </c>
      <c r="Q5291" t="s">
        <v>37</v>
      </c>
      <c r="R5291" t="s">
        <v>145</v>
      </c>
      <c r="S5291" t="s">
        <v>38</v>
      </c>
      <c r="T5291" t="s">
        <v>40</v>
      </c>
      <c r="U5291" t="s">
        <v>10619</v>
      </c>
      <c r="V5291" t="s">
        <v>947</v>
      </c>
      <c r="W5291" t="s">
        <v>40</v>
      </c>
      <c r="X5291" t="s">
        <v>179</v>
      </c>
      <c r="Y5291" t="s">
        <v>95</v>
      </c>
      <c r="Z5291" t="s">
        <v>263</v>
      </c>
      <c r="AA5291" t="s">
        <v>135</v>
      </c>
      <c r="AB5291" t="s">
        <v>589</v>
      </c>
      <c r="AC5291" t="s">
        <v>339</v>
      </c>
      <c r="AD5291" t="s">
        <v>1801</v>
      </c>
    </row>
    <row r="5292" spans="1:30" x14ac:dyDescent="0.3">
      <c r="A5292" t="s">
        <v>21678</v>
      </c>
      <c r="B5292" t="s">
        <v>21679</v>
      </c>
      <c r="C5292" s="1" t="str">
        <f t="shared" si="871"/>
        <v>21:0512</v>
      </c>
      <c r="D5292" s="1" t="str">
        <f t="shared" si="878"/>
        <v>21:0085</v>
      </c>
      <c r="E5292" t="s">
        <v>21680</v>
      </c>
      <c r="F5292" t="s">
        <v>21681</v>
      </c>
      <c r="H5292">
        <v>56.191115799999999</v>
      </c>
      <c r="I5292">
        <v>-101.41291510000001</v>
      </c>
      <c r="J5292" s="1" t="str">
        <f t="shared" si="879"/>
        <v>NGR lake sediment grab sample</v>
      </c>
      <c r="K5292" s="1" t="str">
        <f t="shared" si="880"/>
        <v>&lt;177 micron (NGR)</v>
      </c>
      <c r="L5292">
        <v>67</v>
      </c>
      <c r="M5292" t="s">
        <v>210</v>
      </c>
      <c r="N5292">
        <v>1335</v>
      </c>
      <c r="O5292" t="s">
        <v>211</v>
      </c>
      <c r="P5292" t="s">
        <v>193</v>
      </c>
      <c r="Q5292" t="s">
        <v>37</v>
      </c>
      <c r="R5292" t="s">
        <v>256</v>
      </c>
      <c r="S5292" t="s">
        <v>153</v>
      </c>
      <c r="T5292" t="s">
        <v>194</v>
      </c>
      <c r="U5292" t="s">
        <v>739</v>
      </c>
      <c r="V5292" t="s">
        <v>947</v>
      </c>
      <c r="W5292" t="s">
        <v>40</v>
      </c>
      <c r="X5292" t="s">
        <v>179</v>
      </c>
      <c r="Y5292" t="s">
        <v>95</v>
      </c>
      <c r="Z5292" t="s">
        <v>135</v>
      </c>
      <c r="AA5292" t="s">
        <v>204</v>
      </c>
      <c r="AB5292" t="s">
        <v>153</v>
      </c>
      <c r="AC5292" t="s">
        <v>1402</v>
      </c>
      <c r="AD5292" t="s">
        <v>1612</v>
      </c>
    </row>
    <row r="5293" spans="1:30" x14ac:dyDescent="0.3">
      <c r="A5293" t="s">
        <v>21682</v>
      </c>
      <c r="B5293" t="s">
        <v>21683</v>
      </c>
      <c r="C5293" s="1" t="str">
        <f t="shared" si="871"/>
        <v>21:0512</v>
      </c>
      <c r="D5293" s="1" t="str">
        <f t="shared" si="878"/>
        <v>21:0085</v>
      </c>
      <c r="E5293" t="s">
        <v>21684</v>
      </c>
      <c r="F5293" t="s">
        <v>21685</v>
      </c>
      <c r="H5293">
        <v>56.160531200000001</v>
      </c>
      <c r="I5293">
        <v>-101.4252518</v>
      </c>
      <c r="J5293" s="1" t="str">
        <f t="shared" si="879"/>
        <v>NGR lake sediment grab sample</v>
      </c>
      <c r="K5293" s="1" t="str">
        <f t="shared" si="880"/>
        <v>&lt;177 micron (NGR)</v>
      </c>
      <c r="L5293">
        <v>67</v>
      </c>
      <c r="M5293" t="s">
        <v>221</v>
      </c>
      <c r="N5293">
        <v>1336</v>
      </c>
      <c r="O5293" t="s">
        <v>576</v>
      </c>
      <c r="P5293" t="s">
        <v>193</v>
      </c>
      <c r="Q5293" t="s">
        <v>55</v>
      </c>
      <c r="R5293" t="s">
        <v>165</v>
      </c>
      <c r="S5293" t="s">
        <v>68</v>
      </c>
      <c r="T5293" t="s">
        <v>40</v>
      </c>
      <c r="U5293" t="s">
        <v>11806</v>
      </c>
      <c r="V5293" t="s">
        <v>57</v>
      </c>
      <c r="W5293" t="s">
        <v>40</v>
      </c>
      <c r="X5293" t="s">
        <v>179</v>
      </c>
      <c r="Y5293" t="s">
        <v>95</v>
      </c>
      <c r="Z5293" t="s">
        <v>134</v>
      </c>
      <c r="AA5293" t="s">
        <v>135</v>
      </c>
      <c r="AB5293" t="s">
        <v>2301</v>
      </c>
      <c r="AC5293" t="s">
        <v>583</v>
      </c>
      <c r="AD5293" t="s">
        <v>605</v>
      </c>
    </row>
    <row r="5294" spans="1:30" x14ac:dyDescent="0.3">
      <c r="A5294" t="s">
        <v>21686</v>
      </c>
      <c r="B5294" t="s">
        <v>21687</v>
      </c>
      <c r="C5294" s="1" t="str">
        <f t="shared" si="871"/>
        <v>21:0512</v>
      </c>
      <c r="D5294" s="1" t="str">
        <f t="shared" si="878"/>
        <v>21:0085</v>
      </c>
      <c r="E5294" t="s">
        <v>21688</v>
      </c>
      <c r="F5294" t="s">
        <v>21689</v>
      </c>
      <c r="H5294">
        <v>56.127789800000002</v>
      </c>
      <c r="I5294">
        <v>-101.4132307</v>
      </c>
      <c r="J5294" s="1" t="str">
        <f t="shared" si="879"/>
        <v>NGR lake sediment grab sample</v>
      </c>
      <c r="K5294" s="1" t="str">
        <f t="shared" si="880"/>
        <v>&lt;177 micron (NGR)</v>
      </c>
      <c r="L5294">
        <v>67</v>
      </c>
      <c r="M5294" t="s">
        <v>230</v>
      </c>
      <c r="N5294">
        <v>1337</v>
      </c>
      <c r="O5294" t="s">
        <v>214</v>
      </c>
      <c r="P5294" t="s">
        <v>169</v>
      </c>
      <c r="Q5294" t="s">
        <v>131</v>
      </c>
      <c r="R5294" t="s">
        <v>377</v>
      </c>
      <c r="S5294" t="s">
        <v>131</v>
      </c>
      <c r="T5294" t="s">
        <v>40</v>
      </c>
      <c r="U5294" t="s">
        <v>5042</v>
      </c>
      <c r="V5294" t="s">
        <v>1103</v>
      </c>
      <c r="W5294" t="s">
        <v>40</v>
      </c>
      <c r="X5294" t="s">
        <v>70</v>
      </c>
      <c r="Y5294" t="s">
        <v>95</v>
      </c>
      <c r="Z5294" t="s">
        <v>263</v>
      </c>
      <c r="AA5294" t="s">
        <v>135</v>
      </c>
      <c r="AB5294" t="s">
        <v>5113</v>
      </c>
      <c r="AC5294" t="s">
        <v>631</v>
      </c>
      <c r="AD5294" t="s">
        <v>6252</v>
      </c>
    </row>
    <row r="5295" spans="1:30" x14ac:dyDescent="0.3">
      <c r="A5295" t="s">
        <v>21690</v>
      </c>
      <c r="B5295" t="s">
        <v>21691</v>
      </c>
      <c r="C5295" s="1" t="str">
        <f t="shared" si="871"/>
        <v>21:0512</v>
      </c>
      <c r="D5295" s="1" t="str">
        <f t="shared" si="878"/>
        <v>21:0085</v>
      </c>
      <c r="E5295" t="s">
        <v>21692</v>
      </c>
      <c r="F5295" t="s">
        <v>21693</v>
      </c>
      <c r="H5295">
        <v>56.098963300000001</v>
      </c>
      <c r="I5295">
        <v>-101.40689329999999</v>
      </c>
      <c r="J5295" s="1" t="str">
        <f t="shared" si="879"/>
        <v>NGR lake sediment grab sample</v>
      </c>
      <c r="K5295" s="1" t="str">
        <f t="shared" si="880"/>
        <v>&lt;177 micron (NGR)</v>
      </c>
      <c r="L5295">
        <v>67</v>
      </c>
      <c r="M5295" t="s">
        <v>238</v>
      </c>
      <c r="N5295">
        <v>1338</v>
      </c>
      <c r="O5295" t="s">
        <v>135</v>
      </c>
      <c r="P5295" t="s">
        <v>169</v>
      </c>
      <c r="Q5295" t="s">
        <v>39</v>
      </c>
      <c r="R5295" t="s">
        <v>193</v>
      </c>
      <c r="S5295" t="s">
        <v>37</v>
      </c>
      <c r="T5295" t="s">
        <v>40</v>
      </c>
      <c r="U5295" t="s">
        <v>2194</v>
      </c>
      <c r="V5295" t="s">
        <v>106</v>
      </c>
      <c r="W5295" t="s">
        <v>194</v>
      </c>
      <c r="X5295" t="s">
        <v>43</v>
      </c>
      <c r="Y5295" t="s">
        <v>95</v>
      </c>
      <c r="Z5295" t="s">
        <v>134</v>
      </c>
      <c r="AA5295" t="s">
        <v>214</v>
      </c>
      <c r="AB5295" t="s">
        <v>1872</v>
      </c>
      <c r="AC5295" t="s">
        <v>1503</v>
      </c>
      <c r="AD5295" t="s">
        <v>241</v>
      </c>
    </row>
    <row r="5296" spans="1:30" x14ac:dyDescent="0.3">
      <c r="A5296" t="s">
        <v>21694</v>
      </c>
      <c r="B5296" t="s">
        <v>21695</v>
      </c>
      <c r="C5296" s="1" t="str">
        <f t="shared" si="871"/>
        <v>21:0512</v>
      </c>
      <c r="D5296" s="1" t="str">
        <f t="shared" si="878"/>
        <v>21:0085</v>
      </c>
      <c r="E5296" t="s">
        <v>21696</v>
      </c>
      <c r="F5296" t="s">
        <v>21697</v>
      </c>
      <c r="H5296">
        <v>56.052675399999998</v>
      </c>
      <c r="I5296">
        <v>-101.398582</v>
      </c>
      <c r="J5296" s="1" t="str">
        <f t="shared" si="879"/>
        <v>NGR lake sediment grab sample</v>
      </c>
      <c r="K5296" s="1" t="str">
        <f t="shared" si="880"/>
        <v>&lt;177 micron (NGR)</v>
      </c>
      <c r="L5296">
        <v>67</v>
      </c>
      <c r="M5296" t="s">
        <v>246</v>
      </c>
      <c r="N5296">
        <v>1339</v>
      </c>
      <c r="O5296" t="s">
        <v>720</v>
      </c>
      <c r="P5296" t="s">
        <v>192</v>
      </c>
      <c r="Q5296" t="s">
        <v>38</v>
      </c>
      <c r="R5296" t="s">
        <v>265</v>
      </c>
      <c r="S5296" t="s">
        <v>79</v>
      </c>
      <c r="T5296" t="s">
        <v>40</v>
      </c>
      <c r="U5296" t="s">
        <v>1236</v>
      </c>
      <c r="V5296" t="s">
        <v>884</v>
      </c>
      <c r="W5296" t="s">
        <v>40</v>
      </c>
      <c r="X5296" t="s">
        <v>179</v>
      </c>
      <c r="Y5296" t="s">
        <v>95</v>
      </c>
      <c r="Z5296" t="s">
        <v>337</v>
      </c>
      <c r="AA5296" t="s">
        <v>58</v>
      </c>
      <c r="AB5296" t="s">
        <v>168</v>
      </c>
      <c r="AC5296" t="s">
        <v>1572</v>
      </c>
      <c r="AD5296" t="s">
        <v>3460</v>
      </c>
    </row>
    <row r="5297" spans="1:30" x14ac:dyDescent="0.3">
      <c r="A5297" t="s">
        <v>21698</v>
      </c>
      <c r="B5297" t="s">
        <v>21699</v>
      </c>
      <c r="C5297" s="1" t="str">
        <f t="shared" si="871"/>
        <v>21:0512</v>
      </c>
      <c r="D5297" s="1" t="str">
        <f t="shared" si="878"/>
        <v>21:0085</v>
      </c>
      <c r="E5297" t="s">
        <v>21700</v>
      </c>
      <c r="F5297" t="s">
        <v>21701</v>
      </c>
      <c r="H5297">
        <v>56.008050799999999</v>
      </c>
      <c r="I5297">
        <v>-101.40914840000001</v>
      </c>
      <c r="J5297" s="1" t="str">
        <f t="shared" si="879"/>
        <v>NGR lake sediment grab sample</v>
      </c>
      <c r="K5297" s="1" t="str">
        <f t="shared" si="880"/>
        <v>&lt;177 micron (NGR)</v>
      </c>
      <c r="L5297">
        <v>68</v>
      </c>
      <c r="M5297" t="s">
        <v>34</v>
      </c>
      <c r="N5297">
        <v>1340</v>
      </c>
      <c r="O5297" t="s">
        <v>58</v>
      </c>
      <c r="P5297" t="s">
        <v>165</v>
      </c>
      <c r="Q5297" t="s">
        <v>37</v>
      </c>
      <c r="R5297" t="s">
        <v>164</v>
      </c>
      <c r="S5297" t="s">
        <v>131</v>
      </c>
      <c r="T5297" t="s">
        <v>40</v>
      </c>
      <c r="U5297" t="s">
        <v>80</v>
      </c>
      <c r="V5297" t="s">
        <v>224</v>
      </c>
      <c r="W5297" t="s">
        <v>40</v>
      </c>
      <c r="X5297" t="s">
        <v>43</v>
      </c>
      <c r="Y5297" t="s">
        <v>95</v>
      </c>
      <c r="Z5297" t="s">
        <v>263</v>
      </c>
      <c r="AA5297" t="s">
        <v>135</v>
      </c>
      <c r="AB5297" t="s">
        <v>429</v>
      </c>
      <c r="AC5297" t="s">
        <v>583</v>
      </c>
      <c r="AD5297" t="s">
        <v>170</v>
      </c>
    </row>
    <row r="5298" spans="1:30" hidden="1" x14ac:dyDescent="0.3">
      <c r="A5298" t="s">
        <v>21702</v>
      </c>
      <c r="B5298" t="s">
        <v>21703</v>
      </c>
      <c r="C5298" s="1" t="str">
        <f t="shared" si="871"/>
        <v>21:0512</v>
      </c>
      <c r="D5298" s="1" t="str">
        <f>HYPERLINK("http://geochem.nrcan.gc.ca/cdogs/content/svy/svy_e.htm", "")</f>
        <v/>
      </c>
      <c r="G5298" s="1" t="str">
        <f>HYPERLINK("http://geochem.nrcan.gc.ca/cdogs/content/cr_/cr_00060_e.htm", "60")</f>
        <v>60</v>
      </c>
      <c r="J5298" t="s">
        <v>161</v>
      </c>
      <c r="K5298" t="s">
        <v>162</v>
      </c>
      <c r="L5298">
        <v>68</v>
      </c>
      <c r="M5298" t="s">
        <v>163</v>
      </c>
      <c r="N5298">
        <v>1341</v>
      </c>
      <c r="O5298" t="s">
        <v>129</v>
      </c>
      <c r="P5298" t="s">
        <v>256</v>
      </c>
      <c r="Q5298" t="s">
        <v>37</v>
      </c>
      <c r="R5298" t="s">
        <v>165</v>
      </c>
      <c r="S5298" t="s">
        <v>136</v>
      </c>
      <c r="T5298" t="s">
        <v>40</v>
      </c>
      <c r="U5298" t="s">
        <v>5288</v>
      </c>
      <c r="V5298" t="s">
        <v>47</v>
      </c>
      <c r="W5298" t="s">
        <v>40</v>
      </c>
      <c r="X5298" t="s">
        <v>39</v>
      </c>
      <c r="Y5298" t="s">
        <v>39</v>
      </c>
      <c r="Z5298" t="s">
        <v>134</v>
      </c>
      <c r="AA5298" t="s">
        <v>135</v>
      </c>
      <c r="AB5298" t="s">
        <v>338</v>
      </c>
      <c r="AC5298" t="s">
        <v>1523</v>
      </c>
      <c r="AD5298" t="s">
        <v>1477</v>
      </c>
    </row>
    <row r="5299" spans="1:30" x14ac:dyDescent="0.3">
      <c r="A5299" t="s">
        <v>21704</v>
      </c>
      <c r="B5299" t="s">
        <v>21705</v>
      </c>
      <c r="C5299" s="1" t="str">
        <f t="shared" si="871"/>
        <v>21:0512</v>
      </c>
      <c r="D5299" s="1" t="str">
        <f t="shared" ref="D5299:D5328" si="881">HYPERLINK("http://geochem.nrcan.gc.ca/cdogs/content/svy/svy210085_e.htm", "21:0085")</f>
        <v>21:0085</v>
      </c>
      <c r="E5299" t="s">
        <v>21706</v>
      </c>
      <c r="F5299" t="s">
        <v>21707</v>
      </c>
      <c r="H5299">
        <v>56.022554900000003</v>
      </c>
      <c r="I5299">
        <v>-101.4321662</v>
      </c>
      <c r="J5299" s="1" t="str">
        <f t="shared" ref="J5299:J5328" si="882">HYPERLINK("http://geochem.nrcan.gc.ca/cdogs/content/kwd/kwd020027_e.htm", "NGR lake sediment grab sample")</f>
        <v>NGR lake sediment grab sample</v>
      </c>
      <c r="K5299" s="1" t="str">
        <f t="shared" ref="K5299:K5328" si="883">HYPERLINK("http://geochem.nrcan.gc.ca/cdogs/content/kwd/kwd080006_e.htm", "&lt;177 micron (NGR)")</f>
        <v>&lt;177 micron (NGR)</v>
      </c>
      <c r="L5299">
        <v>68</v>
      </c>
      <c r="M5299" t="s">
        <v>76</v>
      </c>
      <c r="N5299">
        <v>1342</v>
      </c>
      <c r="O5299" t="s">
        <v>211</v>
      </c>
      <c r="P5299" t="s">
        <v>145</v>
      </c>
      <c r="Q5299" t="s">
        <v>39</v>
      </c>
      <c r="R5299" t="s">
        <v>256</v>
      </c>
      <c r="S5299" t="s">
        <v>131</v>
      </c>
      <c r="T5299" t="s">
        <v>40</v>
      </c>
      <c r="U5299" t="s">
        <v>6897</v>
      </c>
      <c r="V5299" t="s">
        <v>42</v>
      </c>
      <c r="W5299" t="s">
        <v>194</v>
      </c>
      <c r="X5299" t="s">
        <v>43</v>
      </c>
      <c r="Y5299" t="s">
        <v>95</v>
      </c>
      <c r="Z5299" t="s">
        <v>134</v>
      </c>
      <c r="AA5299" t="s">
        <v>58</v>
      </c>
      <c r="AB5299" t="s">
        <v>8073</v>
      </c>
      <c r="AC5299" t="s">
        <v>818</v>
      </c>
      <c r="AD5299" t="s">
        <v>71</v>
      </c>
    </row>
    <row r="5300" spans="1:30" x14ac:dyDescent="0.3">
      <c r="A5300" t="s">
        <v>21708</v>
      </c>
      <c r="B5300" t="s">
        <v>21709</v>
      </c>
      <c r="C5300" s="1" t="str">
        <f t="shared" si="871"/>
        <v>21:0512</v>
      </c>
      <c r="D5300" s="1" t="str">
        <f t="shared" si="881"/>
        <v>21:0085</v>
      </c>
      <c r="E5300" t="s">
        <v>21710</v>
      </c>
      <c r="F5300" t="s">
        <v>21711</v>
      </c>
      <c r="H5300">
        <v>56.012590600000003</v>
      </c>
      <c r="I5300">
        <v>-101.47891989999999</v>
      </c>
      <c r="J5300" s="1" t="str">
        <f t="shared" si="882"/>
        <v>NGR lake sediment grab sample</v>
      </c>
      <c r="K5300" s="1" t="str">
        <f t="shared" si="883"/>
        <v>&lt;177 micron (NGR)</v>
      </c>
      <c r="L5300">
        <v>68</v>
      </c>
      <c r="M5300" t="s">
        <v>91</v>
      </c>
      <c r="N5300">
        <v>1343</v>
      </c>
      <c r="O5300" t="s">
        <v>304</v>
      </c>
      <c r="P5300" t="s">
        <v>164</v>
      </c>
      <c r="Q5300" t="s">
        <v>136</v>
      </c>
      <c r="R5300" t="s">
        <v>165</v>
      </c>
      <c r="S5300" t="s">
        <v>131</v>
      </c>
      <c r="T5300" t="s">
        <v>40</v>
      </c>
      <c r="U5300" t="s">
        <v>2653</v>
      </c>
      <c r="V5300" t="s">
        <v>596</v>
      </c>
      <c r="W5300" t="s">
        <v>40</v>
      </c>
      <c r="X5300" t="s">
        <v>43</v>
      </c>
      <c r="Y5300" t="s">
        <v>95</v>
      </c>
      <c r="Z5300" t="s">
        <v>263</v>
      </c>
      <c r="AA5300" t="s">
        <v>58</v>
      </c>
      <c r="AB5300" t="s">
        <v>345</v>
      </c>
      <c r="AC5300" t="s">
        <v>1572</v>
      </c>
      <c r="AD5300" t="s">
        <v>1448</v>
      </c>
    </row>
    <row r="5301" spans="1:30" x14ac:dyDescent="0.3">
      <c r="A5301" t="s">
        <v>21712</v>
      </c>
      <c r="B5301" t="s">
        <v>21713</v>
      </c>
      <c r="C5301" s="1" t="str">
        <f t="shared" si="871"/>
        <v>21:0512</v>
      </c>
      <c r="D5301" s="1" t="str">
        <f t="shared" si="881"/>
        <v>21:0085</v>
      </c>
      <c r="E5301" t="s">
        <v>21700</v>
      </c>
      <c r="F5301" t="s">
        <v>21714</v>
      </c>
      <c r="H5301">
        <v>56.008050799999999</v>
      </c>
      <c r="I5301">
        <v>-101.40914840000001</v>
      </c>
      <c r="J5301" s="1" t="str">
        <f t="shared" si="882"/>
        <v>NGR lake sediment grab sample</v>
      </c>
      <c r="K5301" s="1" t="str">
        <f t="shared" si="883"/>
        <v>&lt;177 micron (NGR)</v>
      </c>
      <c r="L5301">
        <v>68</v>
      </c>
      <c r="M5301" t="s">
        <v>52</v>
      </c>
      <c r="N5301">
        <v>1344</v>
      </c>
      <c r="O5301" t="s">
        <v>258</v>
      </c>
      <c r="P5301" t="s">
        <v>145</v>
      </c>
      <c r="Q5301" t="s">
        <v>38</v>
      </c>
      <c r="R5301" t="s">
        <v>276</v>
      </c>
      <c r="S5301" t="s">
        <v>38</v>
      </c>
      <c r="T5301" t="s">
        <v>40</v>
      </c>
      <c r="U5301" t="s">
        <v>1448</v>
      </c>
      <c r="V5301" t="s">
        <v>1103</v>
      </c>
      <c r="W5301" t="s">
        <v>40</v>
      </c>
      <c r="X5301" t="s">
        <v>70</v>
      </c>
      <c r="Y5301" t="s">
        <v>39</v>
      </c>
      <c r="Z5301" t="s">
        <v>263</v>
      </c>
      <c r="AA5301" t="s">
        <v>135</v>
      </c>
      <c r="AB5301" t="s">
        <v>205</v>
      </c>
      <c r="AC5301" t="s">
        <v>316</v>
      </c>
      <c r="AD5301" t="s">
        <v>1477</v>
      </c>
    </row>
    <row r="5302" spans="1:30" x14ac:dyDescent="0.3">
      <c r="A5302" t="s">
        <v>21715</v>
      </c>
      <c r="B5302" t="s">
        <v>21716</v>
      </c>
      <c r="C5302" s="1" t="str">
        <f t="shared" ref="C5302:C5365" si="884">HYPERLINK("http://geochem.nrcan.gc.ca/cdogs/content/bdl/bdl210512_e.htm", "21:0512")</f>
        <v>21:0512</v>
      </c>
      <c r="D5302" s="1" t="str">
        <f t="shared" si="881"/>
        <v>21:0085</v>
      </c>
      <c r="E5302" t="s">
        <v>21700</v>
      </c>
      <c r="F5302" t="s">
        <v>21717</v>
      </c>
      <c r="H5302">
        <v>56.008050799999999</v>
      </c>
      <c r="I5302">
        <v>-101.40914840000001</v>
      </c>
      <c r="J5302" s="1" t="str">
        <f t="shared" si="882"/>
        <v>NGR lake sediment grab sample</v>
      </c>
      <c r="K5302" s="1" t="str">
        <f t="shared" si="883"/>
        <v>&lt;177 micron (NGR)</v>
      </c>
      <c r="L5302">
        <v>68</v>
      </c>
      <c r="M5302" t="s">
        <v>65</v>
      </c>
      <c r="N5302">
        <v>1345</v>
      </c>
      <c r="O5302" t="s">
        <v>69</v>
      </c>
      <c r="P5302" t="s">
        <v>256</v>
      </c>
      <c r="Q5302" t="s">
        <v>68</v>
      </c>
      <c r="R5302" t="s">
        <v>164</v>
      </c>
      <c r="S5302" t="s">
        <v>38</v>
      </c>
      <c r="T5302" t="s">
        <v>40</v>
      </c>
      <c r="U5302" t="s">
        <v>1477</v>
      </c>
      <c r="V5302" t="s">
        <v>714</v>
      </c>
      <c r="W5302" t="s">
        <v>40</v>
      </c>
      <c r="X5302" t="s">
        <v>70</v>
      </c>
      <c r="Y5302" t="s">
        <v>95</v>
      </c>
      <c r="Z5302" t="s">
        <v>135</v>
      </c>
      <c r="AA5302" t="s">
        <v>214</v>
      </c>
      <c r="AB5302" t="s">
        <v>35</v>
      </c>
      <c r="AC5302" t="s">
        <v>583</v>
      </c>
      <c r="AD5302" t="s">
        <v>324</v>
      </c>
    </row>
    <row r="5303" spans="1:30" x14ac:dyDescent="0.3">
      <c r="A5303" t="s">
        <v>21718</v>
      </c>
      <c r="B5303" t="s">
        <v>21719</v>
      </c>
      <c r="C5303" s="1" t="str">
        <f t="shared" si="884"/>
        <v>21:0512</v>
      </c>
      <c r="D5303" s="1" t="str">
        <f t="shared" si="881"/>
        <v>21:0085</v>
      </c>
      <c r="E5303" t="s">
        <v>21720</v>
      </c>
      <c r="F5303" t="s">
        <v>21721</v>
      </c>
      <c r="H5303">
        <v>56.019319799999998</v>
      </c>
      <c r="I5303">
        <v>-101.37777149999999</v>
      </c>
      <c r="J5303" s="1" t="str">
        <f t="shared" si="882"/>
        <v>NGR lake sediment grab sample</v>
      </c>
      <c r="K5303" s="1" t="str">
        <f t="shared" si="883"/>
        <v>&lt;177 micron (NGR)</v>
      </c>
      <c r="L5303">
        <v>68</v>
      </c>
      <c r="M5303" t="s">
        <v>102</v>
      </c>
      <c r="N5303">
        <v>1346</v>
      </c>
      <c r="O5303" t="s">
        <v>211</v>
      </c>
      <c r="P5303" t="s">
        <v>256</v>
      </c>
      <c r="Q5303" t="s">
        <v>37</v>
      </c>
      <c r="R5303" t="s">
        <v>36</v>
      </c>
      <c r="S5303" t="s">
        <v>68</v>
      </c>
      <c r="T5303" t="s">
        <v>40</v>
      </c>
      <c r="U5303" t="s">
        <v>203</v>
      </c>
      <c r="V5303" t="s">
        <v>94</v>
      </c>
      <c r="W5303" t="s">
        <v>117</v>
      </c>
      <c r="X5303" t="s">
        <v>70</v>
      </c>
      <c r="Y5303" t="s">
        <v>55</v>
      </c>
      <c r="Z5303" t="s">
        <v>67</v>
      </c>
      <c r="AA5303" t="s">
        <v>134</v>
      </c>
      <c r="AB5303" t="s">
        <v>16951</v>
      </c>
      <c r="AC5303" t="s">
        <v>2195</v>
      </c>
      <c r="AD5303" t="s">
        <v>44</v>
      </c>
    </row>
    <row r="5304" spans="1:30" x14ac:dyDescent="0.3">
      <c r="A5304" t="s">
        <v>21722</v>
      </c>
      <c r="B5304" t="s">
        <v>21723</v>
      </c>
      <c r="C5304" s="1" t="str">
        <f t="shared" si="884"/>
        <v>21:0512</v>
      </c>
      <c r="D5304" s="1" t="str">
        <f t="shared" si="881"/>
        <v>21:0085</v>
      </c>
      <c r="E5304" t="s">
        <v>21724</v>
      </c>
      <c r="F5304" t="s">
        <v>21725</v>
      </c>
      <c r="H5304">
        <v>56.020205799999999</v>
      </c>
      <c r="I5304">
        <v>-101.2765517</v>
      </c>
      <c r="J5304" s="1" t="str">
        <f t="shared" si="882"/>
        <v>NGR lake sediment grab sample</v>
      </c>
      <c r="K5304" s="1" t="str">
        <f t="shared" si="883"/>
        <v>&lt;177 micron (NGR)</v>
      </c>
      <c r="L5304">
        <v>68</v>
      </c>
      <c r="M5304" t="s">
        <v>113</v>
      </c>
      <c r="N5304">
        <v>1347</v>
      </c>
      <c r="O5304" t="s">
        <v>391</v>
      </c>
      <c r="P5304" t="s">
        <v>232</v>
      </c>
      <c r="Q5304" t="s">
        <v>38</v>
      </c>
      <c r="R5304" t="s">
        <v>232</v>
      </c>
      <c r="S5304" t="s">
        <v>92</v>
      </c>
      <c r="T5304" t="s">
        <v>40</v>
      </c>
      <c r="U5304" t="s">
        <v>478</v>
      </c>
      <c r="V5304" t="s">
        <v>620</v>
      </c>
      <c r="W5304" t="s">
        <v>40</v>
      </c>
      <c r="X5304" t="s">
        <v>70</v>
      </c>
      <c r="Y5304" t="s">
        <v>39</v>
      </c>
      <c r="Z5304" t="s">
        <v>135</v>
      </c>
      <c r="AA5304" t="s">
        <v>134</v>
      </c>
      <c r="AB5304" t="s">
        <v>84</v>
      </c>
      <c r="AC5304" t="s">
        <v>293</v>
      </c>
      <c r="AD5304" t="s">
        <v>3460</v>
      </c>
    </row>
    <row r="5305" spans="1:30" x14ac:dyDescent="0.3">
      <c r="A5305" t="s">
        <v>21726</v>
      </c>
      <c r="B5305" t="s">
        <v>21727</v>
      </c>
      <c r="C5305" s="1" t="str">
        <f t="shared" si="884"/>
        <v>21:0512</v>
      </c>
      <c r="D5305" s="1" t="str">
        <f t="shared" si="881"/>
        <v>21:0085</v>
      </c>
      <c r="E5305" t="s">
        <v>21728</v>
      </c>
      <c r="F5305" t="s">
        <v>21729</v>
      </c>
      <c r="H5305">
        <v>56.005187999999997</v>
      </c>
      <c r="I5305">
        <v>-101.2750593</v>
      </c>
      <c r="J5305" s="1" t="str">
        <f t="shared" si="882"/>
        <v>NGR lake sediment grab sample</v>
      </c>
      <c r="K5305" s="1" t="str">
        <f t="shared" si="883"/>
        <v>&lt;177 micron (NGR)</v>
      </c>
      <c r="L5305">
        <v>68</v>
      </c>
      <c r="M5305" t="s">
        <v>127</v>
      </c>
      <c r="N5305">
        <v>1348</v>
      </c>
      <c r="O5305" t="s">
        <v>214</v>
      </c>
      <c r="P5305" t="s">
        <v>165</v>
      </c>
      <c r="Q5305" t="s">
        <v>38</v>
      </c>
      <c r="R5305" t="s">
        <v>377</v>
      </c>
      <c r="S5305" t="s">
        <v>131</v>
      </c>
      <c r="T5305" t="s">
        <v>40</v>
      </c>
      <c r="U5305" t="s">
        <v>324</v>
      </c>
      <c r="V5305" t="s">
        <v>1103</v>
      </c>
      <c r="W5305" t="s">
        <v>40</v>
      </c>
      <c r="X5305" t="s">
        <v>39</v>
      </c>
      <c r="Y5305" t="s">
        <v>39</v>
      </c>
      <c r="Z5305" t="s">
        <v>263</v>
      </c>
      <c r="AA5305" t="s">
        <v>134</v>
      </c>
      <c r="AB5305" t="s">
        <v>1512</v>
      </c>
      <c r="AC5305" t="s">
        <v>136</v>
      </c>
      <c r="AD5305" t="s">
        <v>2717</v>
      </c>
    </row>
    <row r="5306" spans="1:30" x14ac:dyDescent="0.3">
      <c r="A5306" t="s">
        <v>21730</v>
      </c>
      <c r="B5306" t="s">
        <v>21731</v>
      </c>
      <c r="C5306" s="1" t="str">
        <f t="shared" si="884"/>
        <v>21:0512</v>
      </c>
      <c r="D5306" s="1" t="str">
        <f t="shared" si="881"/>
        <v>21:0085</v>
      </c>
      <c r="E5306" t="s">
        <v>21732</v>
      </c>
      <c r="F5306" t="s">
        <v>21733</v>
      </c>
      <c r="H5306">
        <v>56.007433499999998</v>
      </c>
      <c r="I5306">
        <v>-101.21692830000001</v>
      </c>
      <c r="J5306" s="1" t="str">
        <f t="shared" si="882"/>
        <v>NGR lake sediment grab sample</v>
      </c>
      <c r="K5306" s="1" t="str">
        <f t="shared" si="883"/>
        <v>&lt;177 micron (NGR)</v>
      </c>
      <c r="L5306">
        <v>68</v>
      </c>
      <c r="M5306" t="s">
        <v>142</v>
      </c>
      <c r="N5306">
        <v>1349</v>
      </c>
      <c r="O5306" t="s">
        <v>135</v>
      </c>
      <c r="P5306" t="s">
        <v>36</v>
      </c>
      <c r="Q5306" t="s">
        <v>136</v>
      </c>
      <c r="R5306" t="s">
        <v>256</v>
      </c>
      <c r="S5306" t="s">
        <v>68</v>
      </c>
      <c r="T5306" t="s">
        <v>40</v>
      </c>
      <c r="U5306" t="s">
        <v>3866</v>
      </c>
      <c r="V5306" t="s">
        <v>179</v>
      </c>
      <c r="W5306" t="s">
        <v>194</v>
      </c>
      <c r="X5306" t="s">
        <v>179</v>
      </c>
      <c r="Y5306" t="s">
        <v>39</v>
      </c>
      <c r="Z5306" t="s">
        <v>164</v>
      </c>
      <c r="AA5306" t="s">
        <v>214</v>
      </c>
      <c r="AB5306" t="s">
        <v>10044</v>
      </c>
      <c r="AC5306" t="s">
        <v>565</v>
      </c>
      <c r="AD5306" t="s">
        <v>392</v>
      </c>
    </row>
    <row r="5307" spans="1:30" x14ac:dyDescent="0.3">
      <c r="A5307" t="s">
        <v>21734</v>
      </c>
      <c r="B5307" t="s">
        <v>21735</v>
      </c>
      <c r="C5307" s="1" t="str">
        <f t="shared" si="884"/>
        <v>21:0512</v>
      </c>
      <c r="D5307" s="1" t="str">
        <f t="shared" si="881"/>
        <v>21:0085</v>
      </c>
      <c r="E5307" t="s">
        <v>21736</v>
      </c>
      <c r="F5307" t="s">
        <v>21737</v>
      </c>
      <c r="H5307">
        <v>56.006555599999999</v>
      </c>
      <c r="I5307">
        <v>-101.1718351</v>
      </c>
      <c r="J5307" s="1" t="str">
        <f t="shared" si="882"/>
        <v>NGR lake sediment grab sample</v>
      </c>
      <c r="K5307" s="1" t="str">
        <f t="shared" si="883"/>
        <v>&lt;177 micron (NGR)</v>
      </c>
      <c r="L5307">
        <v>68</v>
      </c>
      <c r="M5307" t="s">
        <v>150</v>
      </c>
      <c r="N5307">
        <v>1350</v>
      </c>
      <c r="O5307" t="s">
        <v>44</v>
      </c>
      <c r="P5307" t="s">
        <v>134</v>
      </c>
      <c r="Q5307" t="s">
        <v>131</v>
      </c>
      <c r="R5307" t="s">
        <v>265</v>
      </c>
      <c r="S5307" t="s">
        <v>153</v>
      </c>
      <c r="T5307" t="s">
        <v>40</v>
      </c>
      <c r="U5307" t="s">
        <v>170</v>
      </c>
      <c r="V5307" t="s">
        <v>689</v>
      </c>
      <c r="W5307" t="s">
        <v>40</v>
      </c>
      <c r="X5307" t="s">
        <v>55</v>
      </c>
      <c r="Y5307" t="s">
        <v>95</v>
      </c>
      <c r="Z5307" t="s">
        <v>135</v>
      </c>
      <c r="AA5307" t="s">
        <v>204</v>
      </c>
      <c r="AB5307" t="s">
        <v>176</v>
      </c>
      <c r="AC5307" t="s">
        <v>583</v>
      </c>
      <c r="AD5307" t="s">
        <v>880</v>
      </c>
    </row>
    <row r="5308" spans="1:30" x14ac:dyDescent="0.3">
      <c r="A5308" t="s">
        <v>21738</v>
      </c>
      <c r="B5308" t="s">
        <v>21739</v>
      </c>
      <c r="C5308" s="1" t="str">
        <f t="shared" si="884"/>
        <v>21:0512</v>
      </c>
      <c r="D5308" s="1" t="str">
        <f t="shared" si="881"/>
        <v>21:0085</v>
      </c>
      <c r="E5308" t="s">
        <v>21740</v>
      </c>
      <c r="F5308" t="s">
        <v>21741</v>
      </c>
      <c r="H5308">
        <v>56.0054941</v>
      </c>
      <c r="I5308">
        <v>-101.12286899999999</v>
      </c>
      <c r="J5308" s="1" t="str">
        <f t="shared" si="882"/>
        <v>NGR lake sediment grab sample</v>
      </c>
      <c r="K5308" s="1" t="str">
        <f t="shared" si="883"/>
        <v>&lt;177 micron (NGR)</v>
      </c>
      <c r="L5308">
        <v>68</v>
      </c>
      <c r="M5308" t="s">
        <v>175</v>
      </c>
      <c r="N5308">
        <v>1351</v>
      </c>
      <c r="O5308" t="s">
        <v>177</v>
      </c>
      <c r="P5308" t="s">
        <v>265</v>
      </c>
      <c r="Q5308" t="s">
        <v>202</v>
      </c>
      <c r="R5308" t="s">
        <v>53</v>
      </c>
      <c r="S5308" t="s">
        <v>164</v>
      </c>
      <c r="T5308" t="s">
        <v>194</v>
      </c>
      <c r="U5308" t="s">
        <v>1140</v>
      </c>
      <c r="V5308" t="s">
        <v>352</v>
      </c>
      <c r="W5308" t="s">
        <v>40</v>
      </c>
      <c r="X5308" t="s">
        <v>38</v>
      </c>
      <c r="Y5308" t="s">
        <v>95</v>
      </c>
      <c r="Z5308" t="s">
        <v>58</v>
      </c>
      <c r="AA5308" t="s">
        <v>134</v>
      </c>
      <c r="AB5308" t="s">
        <v>371</v>
      </c>
      <c r="AC5308" t="s">
        <v>352</v>
      </c>
      <c r="AD5308" t="s">
        <v>2990</v>
      </c>
    </row>
    <row r="5309" spans="1:30" x14ac:dyDescent="0.3">
      <c r="A5309" t="s">
        <v>21742</v>
      </c>
      <c r="B5309" t="s">
        <v>21743</v>
      </c>
      <c r="C5309" s="1" t="str">
        <f t="shared" si="884"/>
        <v>21:0512</v>
      </c>
      <c r="D5309" s="1" t="str">
        <f t="shared" si="881"/>
        <v>21:0085</v>
      </c>
      <c r="E5309" t="s">
        <v>21744</v>
      </c>
      <c r="F5309" t="s">
        <v>21745</v>
      </c>
      <c r="H5309">
        <v>56.032213200000001</v>
      </c>
      <c r="I5309">
        <v>-101.14263320000001</v>
      </c>
      <c r="J5309" s="1" t="str">
        <f t="shared" si="882"/>
        <v>NGR lake sediment grab sample</v>
      </c>
      <c r="K5309" s="1" t="str">
        <f t="shared" si="883"/>
        <v>&lt;177 micron (NGR)</v>
      </c>
      <c r="L5309">
        <v>68</v>
      </c>
      <c r="M5309" t="s">
        <v>184</v>
      </c>
      <c r="N5309">
        <v>1352</v>
      </c>
      <c r="O5309" t="s">
        <v>257</v>
      </c>
      <c r="P5309" t="s">
        <v>247</v>
      </c>
      <c r="Q5309" t="s">
        <v>153</v>
      </c>
      <c r="R5309" t="s">
        <v>78</v>
      </c>
      <c r="S5309" t="s">
        <v>153</v>
      </c>
      <c r="T5309" t="s">
        <v>40</v>
      </c>
      <c r="U5309" t="s">
        <v>1448</v>
      </c>
      <c r="V5309" t="s">
        <v>1503</v>
      </c>
      <c r="W5309" t="s">
        <v>40</v>
      </c>
      <c r="X5309" t="s">
        <v>70</v>
      </c>
      <c r="Y5309" t="s">
        <v>95</v>
      </c>
      <c r="Z5309" t="s">
        <v>337</v>
      </c>
      <c r="AA5309" t="s">
        <v>135</v>
      </c>
      <c r="AB5309" t="s">
        <v>805</v>
      </c>
      <c r="AC5309" t="s">
        <v>136</v>
      </c>
      <c r="AD5309" t="s">
        <v>2391</v>
      </c>
    </row>
    <row r="5310" spans="1:30" x14ac:dyDescent="0.3">
      <c r="A5310" t="s">
        <v>21746</v>
      </c>
      <c r="B5310" t="s">
        <v>21747</v>
      </c>
      <c r="C5310" s="1" t="str">
        <f t="shared" si="884"/>
        <v>21:0512</v>
      </c>
      <c r="D5310" s="1" t="str">
        <f t="shared" si="881"/>
        <v>21:0085</v>
      </c>
      <c r="E5310" t="s">
        <v>21748</v>
      </c>
      <c r="F5310" t="s">
        <v>21749</v>
      </c>
      <c r="H5310">
        <v>56.0291657</v>
      </c>
      <c r="I5310">
        <v>-101.17196439999999</v>
      </c>
      <c r="J5310" s="1" t="str">
        <f t="shared" si="882"/>
        <v>NGR lake sediment grab sample</v>
      </c>
      <c r="K5310" s="1" t="str">
        <f t="shared" si="883"/>
        <v>&lt;177 micron (NGR)</v>
      </c>
      <c r="L5310">
        <v>68</v>
      </c>
      <c r="M5310" t="s">
        <v>191</v>
      </c>
      <c r="N5310">
        <v>1353</v>
      </c>
      <c r="O5310" t="s">
        <v>1241</v>
      </c>
      <c r="P5310" t="s">
        <v>145</v>
      </c>
      <c r="Q5310" t="s">
        <v>68</v>
      </c>
      <c r="R5310" t="s">
        <v>247</v>
      </c>
      <c r="S5310" t="s">
        <v>131</v>
      </c>
      <c r="T5310" t="s">
        <v>40</v>
      </c>
      <c r="U5310" t="s">
        <v>86</v>
      </c>
      <c r="V5310" t="s">
        <v>947</v>
      </c>
      <c r="W5310" t="s">
        <v>40</v>
      </c>
      <c r="X5310" t="s">
        <v>179</v>
      </c>
      <c r="Y5310" t="s">
        <v>95</v>
      </c>
      <c r="Z5310" t="s">
        <v>263</v>
      </c>
      <c r="AA5310" t="s">
        <v>214</v>
      </c>
      <c r="AB5310" t="s">
        <v>936</v>
      </c>
      <c r="AC5310" t="s">
        <v>121</v>
      </c>
      <c r="AD5310" t="s">
        <v>2166</v>
      </c>
    </row>
    <row r="5311" spans="1:30" x14ac:dyDescent="0.3">
      <c r="A5311" t="s">
        <v>21750</v>
      </c>
      <c r="B5311" t="s">
        <v>21751</v>
      </c>
      <c r="C5311" s="1" t="str">
        <f t="shared" si="884"/>
        <v>21:0512</v>
      </c>
      <c r="D5311" s="1" t="str">
        <f t="shared" si="881"/>
        <v>21:0085</v>
      </c>
      <c r="E5311" t="s">
        <v>21752</v>
      </c>
      <c r="F5311" t="s">
        <v>21753</v>
      </c>
      <c r="H5311">
        <v>56.035465700000003</v>
      </c>
      <c r="I5311">
        <v>-101.26245590000001</v>
      </c>
      <c r="J5311" s="1" t="str">
        <f t="shared" si="882"/>
        <v>NGR lake sediment grab sample</v>
      </c>
      <c r="K5311" s="1" t="str">
        <f t="shared" si="883"/>
        <v>&lt;177 micron (NGR)</v>
      </c>
      <c r="L5311">
        <v>68</v>
      </c>
      <c r="M5311" t="s">
        <v>201</v>
      </c>
      <c r="N5311">
        <v>1354</v>
      </c>
      <c r="O5311" t="s">
        <v>93</v>
      </c>
      <c r="P5311" t="s">
        <v>256</v>
      </c>
      <c r="Q5311" t="s">
        <v>131</v>
      </c>
      <c r="R5311" t="s">
        <v>134</v>
      </c>
      <c r="S5311" t="s">
        <v>153</v>
      </c>
      <c r="T5311" t="s">
        <v>194</v>
      </c>
      <c r="U5311" t="s">
        <v>1236</v>
      </c>
      <c r="V5311" t="s">
        <v>884</v>
      </c>
      <c r="W5311" t="s">
        <v>40</v>
      </c>
      <c r="X5311" t="s">
        <v>39</v>
      </c>
      <c r="Y5311" t="s">
        <v>95</v>
      </c>
      <c r="Z5311" t="s">
        <v>135</v>
      </c>
      <c r="AA5311" t="s">
        <v>135</v>
      </c>
      <c r="AB5311" t="s">
        <v>4338</v>
      </c>
      <c r="AC5311" t="s">
        <v>301</v>
      </c>
      <c r="AD5311" t="s">
        <v>832</v>
      </c>
    </row>
    <row r="5312" spans="1:30" x14ac:dyDescent="0.3">
      <c r="A5312" t="s">
        <v>21754</v>
      </c>
      <c r="B5312" t="s">
        <v>21755</v>
      </c>
      <c r="C5312" s="1" t="str">
        <f t="shared" si="884"/>
        <v>21:0512</v>
      </c>
      <c r="D5312" s="1" t="str">
        <f t="shared" si="881"/>
        <v>21:0085</v>
      </c>
      <c r="E5312" t="s">
        <v>21756</v>
      </c>
      <c r="F5312" t="s">
        <v>21757</v>
      </c>
      <c r="H5312">
        <v>56.053545999999997</v>
      </c>
      <c r="I5312">
        <v>-101.3134795</v>
      </c>
      <c r="J5312" s="1" t="str">
        <f t="shared" si="882"/>
        <v>NGR lake sediment grab sample</v>
      </c>
      <c r="K5312" s="1" t="str">
        <f t="shared" si="883"/>
        <v>&lt;177 micron (NGR)</v>
      </c>
      <c r="L5312">
        <v>68</v>
      </c>
      <c r="M5312" t="s">
        <v>210</v>
      </c>
      <c r="N5312">
        <v>1355</v>
      </c>
      <c r="O5312" t="s">
        <v>128</v>
      </c>
      <c r="P5312" t="s">
        <v>193</v>
      </c>
      <c r="Q5312" t="s">
        <v>37</v>
      </c>
      <c r="R5312" t="s">
        <v>54</v>
      </c>
      <c r="S5312" t="s">
        <v>68</v>
      </c>
      <c r="T5312" t="s">
        <v>40</v>
      </c>
      <c r="U5312" t="s">
        <v>478</v>
      </c>
      <c r="V5312" t="s">
        <v>47</v>
      </c>
      <c r="W5312" t="s">
        <v>40</v>
      </c>
      <c r="X5312" t="s">
        <v>70</v>
      </c>
      <c r="Y5312" t="s">
        <v>95</v>
      </c>
      <c r="Z5312" t="s">
        <v>134</v>
      </c>
      <c r="AA5312" t="s">
        <v>204</v>
      </c>
      <c r="AB5312" t="s">
        <v>854</v>
      </c>
      <c r="AC5312" t="s">
        <v>1572</v>
      </c>
      <c r="AD5312" t="s">
        <v>170</v>
      </c>
    </row>
    <row r="5313" spans="1:30" x14ac:dyDescent="0.3">
      <c r="A5313" t="s">
        <v>21758</v>
      </c>
      <c r="B5313" t="s">
        <v>21759</v>
      </c>
      <c r="C5313" s="1" t="str">
        <f t="shared" si="884"/>
        <v>21:0512</v>
      </c>
      <c r="D5313" s="1" t="str">
        <f t="shared" si="881"/>
        <v>21:0085</v>
      </c>
      <c r="E5313" t="s">
        <v>21760</v>
      </c>
      <c r="F5313" t="s">
        <v>21761</v>
      </c>
      <c r="H5313">
        <v>56.059184199999997</v>
      </c>
      <c r="I5313">
        <v>-101.3504095</v>
      </c>
      <c r="J5313" s="1" t="str">
        <f t="shared" si="882"/>
        <v>NGR lake sediment grab sample</v>
      </c>
      <c r="K5313" s="1" t="str">
        <f t="shared" si="883"/>
        <v>&lt;177 micron (NGR)</v>
      </c>
      <c r="L5313">
        <v>68</v>
      </c>
      <c r="M5313" t="s">
        <v>221</v>
      </c>
      <c r="N5313">
        <v>1356</v>
      </c>
      <c r="O5313" t="s">
        <v>304</v>
      </c>
      <c r="P5313" t="s">
        <v>256</v>
      </c>
      <c r="Q5313" t="s">
        <v>68</v>
      </c>
      <c r="R5313" t="s">
        <v>247</v>
      </c>
      <c r="S5313" t="s">
        <v>131</v>
      </c>
      <c r="T5313" t="s">
        <v>40</v>
      </c>
      <c r="U5313" t="s">
        <v>6329</v>
      </c>
      <c r="V5313" t="s">
        <v>505</v>
      </c>
      <c r="W5313" t="s">
        <v>40</v>
      </c>
      <c r="X5313" t="s">
        <v>740</v>
      </c>
      <c r="Y5313" t="s">
        <v>39</v>
      </c>
      <c r="Z5313" t="s">
        <v>263</v>
      </c>
      <c r="AA5313" t="s">
        <v>204</v>
      </c>
      <c r="AB5313" t="s">
        <v>597</v>
      </c>
      <c r="AC5313" t="s">
        <v>301</v>
      </c>
      <c r="AD5313" t="s">
        <v>480</v>
      </c>
    </row>
    <row r="5314" spans="1:30" x14ac:dyDescent="0.3">
      <c r="A5314" t="s">
        <v>21762</v>
      </c>
      <c r="B5314" t="s">
        <v>21763</v>
      </c>
      <c r="C5314" s="1" t="str">
        <f t="shared" si="884"/>
        <v>21:0512</v>
      </c>
      <c r="D5314" s="1" t="str">
        <f t="shared" si="881"/>
        <v>21:0085</v>
      </c>
      <c r="E5314" t="s">
        <v>21764</v>
      </c>
      <c r="F5314" t="s">
        <v>21765</v>
      </c>
      <c r="H5314">
        <v>56.106602700000003</v>
      </c>
      <c r="I5314">
        <v>-101.3669362</v>
      </c>
      <c r="J5314" s="1" t="str">
        <f t="shared" si="882"/>
        <v>NGR lake sediment grab sample</v>
      </c>
      <c r="K5314" s="1" t="str">
        <f t="shared" si="883"/>
        <v>&lt;177 micron (NGR)</v>
      </c>
      <c r="L5314">
        <v>68</v>
      </c>
      <c r="M5314" t="s">
        <v>230</v>
      </c>
      <c r="N5314">
        <v>1357</v>
      </c>
      <c r="O5314" t="s">
        <v>265</v>
      </c>
      <c r="P5314" t="s">
        <v>153</v>
      </c>
      <c r="Q5314" t="s">
        <v>55</v>
      </c>
      <c r="R5314" t="s">
        <v>153</v>
      </c>
      <c r="S5314" t="s">
        <v>136</v>
      </c>
      <c r="T5314" t="s">
        <v>40</v>
      </c>
      <c r="U5314" t="s">
        <v>3219</v>
      </c>
      <c r="V5314" t="s">
        <v>351</v>
      </c>
      <c r="W5314" t="s">
        <v>40</v>
      </c>
      <c r="X5314" t="s">
        <v>740</v>
      </c>
      <c r="Y5314" t="s">
        <v>95</v>
      </c>
      <c r="Z5314" t="s">
        <v>185</v>
      </c>
      <c r="AA5314" t="s">
        <v>204</v>
      </c>
      <c r="AB5314" t="s">
        <v>695</v>
      </c>
      <c r="AC5314" t="s">
        <v>598</v>
      </c>
      <c r="AD5314" t="s">
        <v>392</v>
      </c>
    </row>
    <row r="5315" spans="1:30" x14ac:dyDescent="0.3">
      <c r="A5315" t="s">
        <v>21766</v>
      </c>
      <c r="B5315" t="s">
        <v>21767</v>
      </c>
      <c r="C5315" s="1" t="str">
        <f t="shared" si="884"/>
        <v>21:0512</v>
      </c>
      <c r="D5315" s="1" t="str">
        <f t="shared" si="881"/>
        <v>21:0085</v>
      </c>
      <c r="E5315" t="s">
        <v>21768</v>
      </c>
      <c r="F5315" t="s">
        <v>21769</v>
      </c>
      <c r="H5315">
        <v>56.133072400000003</v>
      </c>
      <c r="I5315">
        <v>-101.37580389999999</v>
      </c>
      <c r="J5315" s="1" t="str">
        <f t="shared" si="882"/>
        <v>NGR lake sediment grab sample</v>
      </c>
      <c r="K5315" s="1" t="str">
        <f t="shared" si="883"/>
        <v>&lt;177 micron (NGR)</v>
      </c>
      <c r="L5315">
        <v>68</v>
      </c>
      <c r="M5315" t="s">
        <v>238</v>
      </c>
      <c r="N5315">
        <v>1358</v>
      </c>
      <c r="O5315" t="s">
        <v>364</v>
      </c>
      <c r="P5315" t="s">
        <v>153</v>
      </c>
      <c r="Q5315" t="s">
        <v>55</v>
      </c>
      <c r="R5315" t="s">
        <v>153</v>
      </c>
      <c r="S5315" t="s">
        <v>55</v>
      </c>
      <c r="T5315" t="s">
        <v>40</v>
      </c>
      <c r="U5315" t="s">
        <v>478</v>
      </c>
      <c r="V5315" t="s">
        <v>1027</v>
      </c>
      <c r="W5315" t="s">
        <v>194</v>
      </c>
      <c r="X5315" t="s">
        <v>39</v>
      </c>
      <c r="Y5315" t="s">
        <v>39</v>
      </c>
      <c r="Z5315" t="s">
        <v>67</v>
      </c>
      <c r="AA5315" t="s">
        <v>135</v>
      </c>
      <c r="AB5315" t="s">
        <v>10166</v>
      </c>
      <c r="AC5315" t="s">
        <v>42</v>
      </c>
      <c r="AD5315" t="s">
        <v>45</v>
      </c>
    </row>
    <row r="5316" spans="1:30" x14ac:dyDescent="0.3">
      <c r="A5316" t="s">
        <v>21770</v>
      </c>
      <c r="B5316" t="s">
        <v>21771</v>
      </c>
      <c r="C5316" s="1" t="str">
        <f t="shared" si="884"/>
        <v>21:0512</v>
      </c>
      <c r="D5316" s="1" t="str">
        <f t="shared" si="881"/>
        <v>21:0085</v>
      </c>
      <c r="E5316" t="s">
        <v>21772</v>
      </c>
      <c r="F5316" t="s">
        <v>21773</v>
      </c>
      <c r="H5316">
        <v>56.187292499999998</v>
      </c>
      <c r="I5316">
        <v>-101.3647271</v>
      </c>
      <c r="J5316" s="1" t="str">
        <f t="shared" si="882"/>
        <v>NGR lake sediment grab sample</v>
      </c>
      <c r="K5316" s="1" t="str">
        <f t="shared" si="883"/>
        <v>&lt;177 micron (NGR)</v>
      </c>
      <c r="L5316">
        <v>68</v>
      </c>
      <c r="M5316" t="s">
        <v>246</v>
      </c>
      <c r="N5316">
        <v>1359</v>
      </c>
      <c r="O5316" t="s">
        <v>576</v>
      </c>
      <c r="P5316" t="s">
        <v>176</v>
      </c>
      <c r="Q5316" t="s">
        <v>37</v>
      </c>
      <c r="R5316" t="s">
        <v>54</v>
      </c>
      <c r="S5316" t="s">
        <v>136</v>
      </c>
      <c r="T5316" t="s">
        <v>40</v>
      </c>
      <c r="U5316" t="s">
        <v>71</v>
      </c>
      <c r="V5316" t="s">
        <v>518</v>
      </c>
      <c r="W5316" t="s">
        <v>40</v>
      </c>
      <c r="X5316" t="s">
        <v>43</v>
      </c>
      <c r="Y5316" t="s">
        <v>95</v>
      </c>
      <c r="Z5316" t="s">
        <v>134</v>
      </c>
      <c r="AA5316" t="s">
        <v>58</v>
      </c>
      <c r="AB5316" t="s">
        <v>5627</v>
      </c>
      <c r="AC5316" t="s">
        <v>484</v>
      </c>
      <c r="AD5316" t="s">
        <v>86</v>
      </c>
    </row>
    <row r="5317" spans="1:30" x14ac:dyDescent="0.3">
      <c r="A5317" t="s">
        <v>21774</v>
      </c>
      <c r="B5317" t="s">
        <v>21775</v>
      </c>
      <c r="C5317" s="1" t="str">
        <f t="shared" si="884"/>
        <v>21:0512</v>
      </c>
      <c r="D5317" s="1" t="str">
        <f t="shared" si="881"/>
        <v>21:0085</v>
      </c>
      <c r="E5317" t="s">
        <v>21776</v>
      </c>
      <c r="F5317" t="s">
        <v>21777</v>
      </c>
      <c r="H5317">
        <v>56.3256528</v>
      </c>
      <c r="I5317">
        <v>-101.30632319999999</v>
      </c>
      <c r="J5317" s="1" t="str">
        <f t="shared" si="882"/>
        <v>NGR lake sediment grab sample</v>
      </c>
      <c r="K5317" s="1" t="str">
        <f t="shared" si="883"/>
        <v>&lt;177 micron (NGR)</v>
      </c>
      <c r="L5317">
        <v>69</v>
      </c>
      <c r="M5317" t="s">
        <v>34</v>
      </c>
      <c r="N5317">
        <v>1360</v>
      </c>
      <c r="O5317" t="s">
        <v>789</v>
      </c>
      <c r="P5317" t="s">
        <v>108</v>
      </c>
      <c r="Q5317" t="s">
        <v>136</v>
      </c>
      <c r="R5317" t="s">
        <v>134</v>
      </c>
      <c r="S5317" t="s">
        <v>131</v>
      </c>
      <c r="T5317" t="s">
        <v>40</v>
      </c>
      <c r="U5317" t="s">
        <v>1477</v>
      </c>
      <c r="V5317" t="s">
        <v>974</v>
      </c>
      <c r="W5317" t="s">
        <v>194</v>
      </c>
      <c r="X5317" t="s">
        <v>70</v>
      </c>
      <c r="Y5317" t="s">
        <v>39</v>
      </c>
      <c r="Z5317" t="s">
        <v>263</v>
      </c>
      <c r="AA5317" t="s">
        <v>45</v>
      </c>
      <c r="AB5317" t="s">
        <v>364</v>
      </c>
      <c r="AC5317" t="s">
        <v>987</v>
      </c>
      <c r="AD5317" t="s">
        <v>71</v>
      </c>
    </row>
    <row r="5318" spans="1:30" x14ac:dyDescent="0.3">
      <c r="A5318" t="s">
        <v>21778</v>
      </c>
      <c r="B5318" t="s">
        <v>21779</v>
      </c>
      <c r="C5318" s="1" t="str">
        <f t="shared" si="884"/>
        <v>21:0512</v>
      </c>
      <c r="D5318" s="1" t="str">
        <f t="shared" si="881"/>
        <v>21:0085</v>
      </c>
      <c r="E5318" t="s">
        <v>21780</v>
      </c>
      <c r="F5318" t="s">
        <v>21781</v>
      </c>
      <c r="H5318">
        <v>56.226020900000002</v>
      </c>
      <c r="I5318">
        <v>-101.38156650000001</v>
      </c>
      <c r="J5318" s="1" t="str">
        <f t="shared" si="882"/>
        <v>NGR lake sediment grab sample</v>
      </c>
      <c r="K5318" s="1" t="str">
        <f t="shared" si="883"/>
        <v>&lt;177 micron (NGR)</v>
      </c>
      <c r="L5318">
        <v>69</v>
      </c>
      <c r="M5318" t="s">
        <v>76</v>
      </c>
      <c r="N5318">
        <v>1361</v>
      </c>
      <c r="O5318" t="s">
        <v>211</v>
      </c>
      <c r="P5318" t="s">
        <v>54</v>
      </c>
      <c r="Q5318" t="s">
        <v>68</v>
      </c>
      <c r="R5318" t="s">
        <v>145</v>
      </c>
      <c r="S5318" t="s">
        <v>131</v>
      </c>
      <c r="T5318" t="s">
        <v>40</v>
      </c>
      <c r="U5318" t="s">
        <v>713</v>
      </c>
      <c r="V5318" t="s">
        <v>39</v>
      </c>
      <c r="W5318" t="s">
        <v>40</v>
      </c>
      <c r="X5318" t="s">
        <v>179</v>
      </c>
      <c r="Y5318" t="s">
        <v>39</v>
      </c>
      <c r="Z5318" t="s">
        <v>204</v>
      </c>
      <c r="AA5318" t="s">
        <v>214</v>
      </c>
      <c r="AB5318" t="s">
        <v>6994</v>
      </c>
      <c r="AC5318" t="s">
        <v>121</v>
      </c>
      <c r="AD5318" t="s">
        <v>2423</v>
      </c>
    </row>
    <row r="5319" spans="1:30" x14ac:dyDescent="0.3">
      <c r="A5319" t="s">
        <v>21782</v>
      </c>
      <c r="B5319" t="s">
        <v>21783</v>
      </c>
      <c r="C5319" s="1" t="str">
        <f t="shared" si="884"/>
        <v>21:0512</v>
      </c>
      <c r="D5319" s="1" t="str">
        <f t="shared" si="881"/>
        <v>21:0085</v>
      </c>
      <c r="E5319" t="s">
        <v>21784</v>
      </c>
      <c r="F5319" t="s">
        <v>21785</v>
      </c>
      <c r="H5319">
        <v>56.259822</v>
      </c>
      <c r="I5319">
        <v>-101.3321062</v>
      </c>
      <c r="J5319" s="1" t="str">
        <f t="shared" si="882"/>
        <v>NGR lake sediment grab sample</v>
      </c>
      <c r="K5319" s="1" t="str">
        <f t="shared" si="883"/>
        <v>&lt;177 micron (NGR)</v>
      </c>
      <c r="L5319">
        <v>69</v>
      </c>
      <c r="M5319" t="s">
        <v>91</v>
      </c>
      <c r="N5319">
        <v>1362</v>
      </c>
      <c r="O5319" t="s">
        <v>1665</v>
      </c>
      <c r="P5319" t="s">
        <v>232</v>
      </c>
      <c r="Q5319" t="s">
        <v>136</v>
      </c>
      <c r="R5319" t="s">
        <v>256</v>
      </c>
      <c r="S5319" t="s">
        <v>79</v>
      </c>
      <c r="T5319" t="s">
        <v>40</v>
      </c>
      <c r="U5319" t="s">
        <v>13884</v>
      </c>
      <c r="V5319" t="s">
        <v>85</v>
      </c>
      <c r="W5319" t="s">
        <v>40</v>
      </c>
      <c r="X5319" t="s">
        <v>179</v>
      </c>
      <c r="Y5319" t="s">
        <v>39</v>
      </c>
      <c r="Z5319" t="s">
        <v>337</v>
      </c>
      <c r="AA5319" t="s">
        <v>45</v>
      </c>
      <c r="AB5319" t="s">
        <v>1715</v>
      </c>
      <c r="AC5319" t="s">
        <v>1578</v>
      </c>
      <c r="AD5319" t="s">
        <v>354</v>
      </c>
    </row>
    <row r="5320" spans="1:30" x14ac:dyDescent="0.3">
      <c r="A5320" t="s">
        <v>21786</v>
      </c>
      <c r="B5320" t="s">
        <v>21787</v>
      </c>
      <c r="C5320" s="1" t="str">
        <f t="shared" si="884"/>
        <v>21:0512</v>
      </c>
      <c r="D5320" s="1" t="str">
        <f t="shared" si="881"/>
        <v>21:0085</v>
      </c>
      <c r="E5320" t="s">
        <v>21788</v>
      </c>
      <c r="F5320" t="s">
        <v>21789</v>
      </c>
      <c r="H5320">
        <v>56.291371599999998</v>
      </c>
      <c r="I5320">
        <v>-101.3180438</v>
      </c>
      <c r="J5320" s="1" t="str">
        <f t="shared" si="882"/>
        <v>NGR lake sediment grab sample</v>
      </c>
      <c r="K5320" s="1" t="str">
        <f t="shared" si="883"/>
        <v>&lt;177 micron (NGR)</v>
      </c>
      <c r="L5320">
        <v>69</v>
      </c>
      <c r="M5320" t="s">
        <v>102</v>
      </c>
      <c r="N5320">
        <v>1363</v>
      </c>
      <c r="O5320" t="s">
        <v>241</v>
      </c>
      <c r="P5320" t="s">
        <v>204</v>
      </c>
      <c r="Q5320" t="s">
        <v>92</v>
      </c>
      <c r="R5320" t="s">
        <v>276</v>
      </c>
      <c r="S5320" t="s">
        <v>176</v>
      </c>
      <c r="T5320" t="s">
        <v>117</v>
      </c>
      <c r="U5320" t="s">
        <v>3510</v>
      </c>
      <c r="V5320" t="s">
        <v>1343</v>
      </c>
      <c r="W5320" t="s">
        <v>649</v>
      </c>
      <c r="X5320" t="s">
        <v>740</v>
      </c>
      <c r="Y5320" t="s">
        <v>136</v>
      </c>
      <c r="Z5320" t="s">
        <v>211</v>
      </c>
      <c r="AA5320" t="s">
        <v>258</v>
      </c>
      <c r="AB5320" t="s">
        <v>134</v>
      </c>
      <c r="AC5320" t="s">
        <v>479</v>
      </c>
      <c r="AD5320" t="s">
        <v>137</v>
      </c>
    </row>
    <row r="5321" spans="1:30" x14ac:dyDescent="0.3">
      <c r="A5321" t="s">
        <v>21790</v>
      </c>
      <c r="B5321" t="s">
        <v>21791</v>
      </c>
      <c r="C5321" s="1" t="str">
        <f t="shared" si="884"/>
        <v>21:0512</v>
      </c>
      <c r="D5321" s="1" t="str">
        <f t="shared" si="881"/>
        <v>21:0085</v>
      </c>
      <c r="E5321" t="s">
        <v>21776</v>
      </c>
      <c r="F5321" t="s">
        <v>21792</v>
      </c>
      <c r="H5321">
        <v>56.3256528</v>
      </c>
      <c r="I5321">
        <v>-101.30632319999999</v>
      </c>
      <c r="J5321" s="1" t="str">
        <f t="shared" si="882"/>
        <v>NGR lake sediment grab sample</v>
      </c>
      <c r="K5321" s="1" t="str">
        <f t="shared" si="883"/>
        <v>&lt;177 micron (NGR)</v>
      </c>
      <c r="L5321">
        <v>69</v>
      </c>
      <c r="M5321" t="s">
        <v>65</v>
      </c>
      <c r="N5321">
        <v>1364</v>
      </c>
      <c r="O5321" t="s">
        <v>733</v>
      </c>
      <c r="P5321" t="s">
        <v>397</v>
      </c>
      <c r="Q5321" t="s">
        <v>68</v>
      </c>
      <c r="R5321" t="s">
        <v>104</v>
      </c>
      <c r="S5321" t="s">
        <v>92</v>
      </c>
      <c r="T5321" t="s">
        <v>40</v>
      </c>
      <c r="U5321" t="s">
        <v>305</v>
      </c>
      <c r="V5321" t="s">
        <v>284</v>
      </c>
      <c r="W5321" t="s">
        <v>194</v>
      </c>
      <c r="X5321" t="s">
        <v>179</v>
      </c>
      <c r="Y5321" t="s">
        <v>95</v>
      </c>
      <c r="Z5321" t="s">
        <v>263</v>
      </c>
      <c r="AA5321" t="s">
        <v>258</v>
      </c>
      <c r="AB5321" t="s">
        <v>975</v>
      </c>
      <c r="AC5321" t="s">
        <v>771</v>
      </c>
      <c r="AD5321" t="s">
        <v>155</v>
      </c>
    </row>
    <row r="5322" spans="1:30" x14ac:dyDescent="0.3">
      <c r="A5322" t="s">
        <v>21793</v>
      </c>
      <c r="B5322" t="s">
        <v>21794</v>
      </c>
      <c r="C5322" s="1" t="str">
        <f t="shared" si="884"/>
        <v>21:0512</v>
      </c>
      <c r="D5322" s="1" t="str">
        <f t="shared" si="881"/>
        <v>21:0085</v>
      </c>
      <c r="E5322" t="s">
        <v>21776</v>
      </c>
      <c r="F5322" t="s">
        <v>21795</v>
      </c>
      <c r="H5322">
        <v>56.3256528</v>
      </c>
      <c r="I5322">
        <v>-101.30632319999999</v>
      </c>
      <c r="J5322" s="1" t="str">
        <f t="shared" si="882"/>
        <v>NGR lake sediment grab sample</v>
      </c>
      <c r="K5322" s="1" t="str">
        <f t="shared" si="883"/>
        <v>&lt;177 micron (NGR)</v>
      </c>
      <c r="L5322">
        <v>69</v>
      </c>
      <c r="M5322" t="s">
        <v>52</v>
      </c>
      <c r="N5322">
        <v>1365</v>
      </c>
      <c r="O5322" t="s">
        <v>41</v>
      </c>
      <c r="P5322" t="s">
        <v>103</v>
      </c>
      <c r="Q5322" t="s">
        <v>136</v>
      </c>
      <c r="R5322" t="s">
        <v>134</v>
      </c>
      <c r="S5322" t="s">
        <v>131</v>
      </c>
      <c r="T5322" t="s">
        <v>40</v>
      </c>
      <c r="U5322" t="s">
        <v>1060</v>
      </c>
      <c r="V5322" t="s">
        <v>60</v>
      </c>
      <c r="W5322" t="s">
        <v>649</v>
      </c>
      <c r="X5322" t="s">
        <v>179</v>
      </c>
      <c r="Y5322" t="s">
        <v>39</v>
      </c>
      <c r="Z5322" t="s">
        <v>263</v>
      </c>
      <c r="AA5322" t="s">
        <v>44</v>
      </c>
      <c r="AB5322" t="s">
        <v>975</v>
      </c>
      <c r="AC5322" t="s">
        <v>92</v>
      </c>
      <c r="AD5322" t="s">
        <v>86</v>
      </c>
    </row>
    <row r="5323" spans="1:30" x14ac:dyDescent="0.3">
      <c r="A5323" t="s">
        <v>21796</v>
      </c>
      <c r="B5323" t="s">
        <v>21797</v>
      </c>
      <c r="C5323" s="1" t="str">
        <f t="shared" si="884"/>
        <v>21:0512</v>
      </c>
      <c r="D5323" s="1" t="str">
        <f t="shared" si="881"/>
        <v>21:0085</v>
      </c>
      <c r="E5323" t="s">
        <v>21798</v>
      </c>
      <c r="F5323" t="s">
        <v>21799</v>
      </c>
      <c r="H5323">
        <v>56.354643799999998</v>
      </c>
      <c r="I5323">
        <v>-101.31655480000001</v>
      </c>
      <c r="J5323" s="1" t="str">
        <f t="shared" si="882"/>
        <v>NGR lake sediment grab sample</v>
      </c>
      <c r="K5323" s="1" t="str">
        <f t="shared" si="883"/>
        <v>&lt;177 micron (NGR)</v>
      </c>
      <c r="L5323">
        <v>69</v>
      </c>
      <c r="M5323" t="s">
        <v>113</v>
      </c>
      <c r="N5323">
        <v>1366</v>
      </c>
      <c r="O5323" t="s">
        <v>364</v>
      </c>
      <c r="P5323" t="s">
        <v>165</v>
      </c>
      <c r="Q5323" t="s">
        <v>131</v>
      </c>
      <c r="R5323" t="s">
        <v>169</v>
      </c>
      <c r="S5323" t="s">
        <v>153</v>
      </c>
      <c r="T5323" t="s">
        <v>40</v>
      </c>
      <c r="U5323" t="s">
        <v>10232</v>
      </c>
      <c r="V5323" t="s">
        <v>505</v>
      </c>
      <c r="W5323" t="s">
        <v>40</v>
      </c>
      <c r="X5323" t="s">
        <v>740</v>
      </c>
      <c r="Y5323" t="s">
        <v>95</v>
      </c>
      <c r="Z5323" t="s">
        <v>135</v>
      </c>
      <c r="AA5323" t="s">
        <v>134</v>
      </c>
      <c r="AB5323" t="s">
        <v>947</v>
      </c>
      <c r="AC5323" t="s">
        <v>2271</v>
      </c>
      <c r="AD5323" t="s">
        <v>880</v>
      </c>
    </row>
    <row r="5324" spans="1:30" x14ac:dyDescent="0.3">
      <c r="A5324" t="s">
        <v>21800</v>
      </c>
      <c r="B5324" t="s">
        <v>21801</v>
      </c>
      <c r="C5324" s="1" t="str">
        <f t="shared" si="884"/>
        <v>21:0512</v>
      </c>
      <c r="D5324" s="1" t="str">
        <f t="shared" si="881"/>
        <v>21:0085</v>
      </c>
      <c r="E5324" t="s">
        <v>21802</v>
      </c>
      <c r="F5324" t="s">
        <v>21803</v>
      </c>
      <c r="H5324">
        <v>56.393438000000003</v>
      </c>
      <c r="I5324">
        <v>-101.3027869</v>
      </c>
      <c r="J5324" s="1" t="str">
        <f t="shared" si="882"/>
        <v>NGR lake sediment grab sample</v>
      </c>
      <c r="K5324" s="1" t="str">
        <f t="shared" si="883"/>
        <v>&lt;177 micron (NGR)</v>
      </c>
      <c r="L5324">
        <v>69</v>
      </c>
      <c r="M5324" t="s">
        <v>127</v>
      </c>
      <c r="N5324">
        <v>1367</v>
      </c>
      <c r="O5324" t="s">
        <v>314</v>
      </c>
      <c r="P5324" t="s">
        <v>78</v>
      </c>
      <c r="Q5324" t="s">
        <v>68</v>
      </c>
      <c r="R5324" t="s">
        <v>145</v>
      </c>
      <c r="S5324" t="s">
        <v>131</v>
      </c>
      <c r="T5324" t="s">
        <v>40</v>
      </c>
      <c r="U5324" t="s">
        <v>2163</v>
      </c>
      <c r="V5324" t="s">
        <v>505</v>
      </c>
      <c r="W5324" t="s">
        <v>194</v>
      </c>
      <c r="X5324" t="s">
        <v>179</v>
      </c>
      <c r="Y5324" t="s">
        <v>39</v>
      </c>
      <c r="Z5324" t="s">
        <v>263</v>
      </c>
      <c r="AA5324" t="s">
        <v>135</v>
      </c>
      <c r="AB5324" t="s">
        <v>67</v>
      </c>
      <c r="AC5324" t="s">
        <v>590</v>
      </c>
      <c r="AD5324" t="s">
        <v>2471</v>
      </c>
    </row>
    <row r="5325" spans="1:30" x14ac:dyDescent="0.3">
      <c r="A5325" t="s">
        <v>21804</v>
      </c>
      <c r="B5325" t="s">
        <v>21805</v>
      </c>
      <c r="C5325" s="1" t="str">
        <f t="shared" si="884"/>
        <v>21:0512</v>
      </c>
      <c r="D5325" s="1" t="str">
        <f t="shared" si="881"/>
        <v>21:0085</v>
      </c>
      <c r="E5325" t="s">
        <v>21806</v>
      </c>
      <c r="F5325" t="s">
        <v>21807</v>
      </c>
      <c r="H5325">
        <v>56.383378399999998</v>
      </c>
      <c r="I5325">
        <v>-101.23518</v>
      </c>
      <c r="J5325" s="1" t="str">
        <f t="shared" si="882"/>
        <v>NGR lake sediment grab sample</v>
      </c>
      <c r="K5325" s="1" t="str">
        <f t="shared" si="883"/>
        <v>&lt;177 micron (NGR)</v>
      </c>
      <c r="L5325">
        <v>69</v>
      </c>
      <c r="M5325" t="s">
        <v>142</v>
      </c>
      <c r="N5325">
        <v>1368</v>
      </c>
      <c r="O5325" t="s">
        <v>77</v>
      </c>
      <c r="P5325" t="s">
        <v>78</v>
      </c>
      <c r="Q5325" t="s">
        <v>37</v>
      </c>
      <c r="R5325" t="s">
        <v>104</v>
      </c>
      <c r="S5325" t="s">
        <v>68</v>
      </c>
      <c r="T5325" t="s">
        <v>40</v>
      </c>
      <c r="U5325" t="s">
        <v>5545</v>
      </c>
      <c r="V5325" t="s">
        <v>596</v>
      </c>
      <c r="W5325" t="s">
        <v>40</v>
      </c>
      <c r="X5325" t="s">
        <v>179</v>
      </c>
      <c r="Y5325" t="s">
        <v>55</v>
      </c>
      <c r="Z5325" t="s">
        <v>263</v>
      </c>
      <c r="AA5325" t="s">
        <v>214</v>
      </c>
      <c r="AB5325" t="s">
        <v>1633</v>
      </c>
      <c r="AC5325" t="s">
        <v>278</v>
      </c>
      <c r="AD5325" t="s">
        <v>1060</v>
      </c>
    </row>
    <row r="5326" spans="1:30" x14ac:dyDescent="0.3">
      <c r="A5326" t="s">
        <v>21808</v>
      </c>
      <c r="B5326" t="s">
        <v>21809</v>
      </c>
      <c r="C5326" s="1" t="str">
        <f t="shared" si="884"/>
        <v>21:0512</v>
      </c>
      <c r="D5326" s="1" t="str">
        <f t="shared" si="881"/>
        <v>21:0085</v>
      </c>
      <c r="E5326" t="s">
        <v>21810</v>
      </c>
      <c r="F5326" t="s">
        <v>21811</v>
      </c>
      <c r="H5326">
        <v>56.360410700000003</v>
      </c>
      <c r="I5326">
        <v>-101.2469171</v>
      </c>
      <c r="J5326" s="1" t="str">
        <f t="shared" si="882"/>
        <v>NGR lake sediment grab sample</v>
      </c>
      <c r="K5326" s="1" t="str">
        <f t="shared" si="883"/>
        <v>&lt;177 micron (NGR)</v>
      </c>
      <c r="L5326">
        <v>69</v>
      </c>
      <c r="M5326" t="s">
        <v>150</v>
      </c>
      <c r="N5326">
        <v>1369</v>
      </c>
      <c r="O5326" t="s">
        <v>408</v>
      </c>
      <c r="P5326" t="s">
        <v>169</v>
      </c>
      <c r="Q5326" t="s">
        <v>136</v>
      </c>
      <c r="R5326" t="s">
        <v>232</v>
      </c>
      <c r="S5326" t="s">
        <v>38</v>
      </c>
      <c r="T5326" t="s">
        <v>40</v>
      </c>
      <c r="U5326" t="s">
        <v>354</v>
      </c>
      <c r="V5326" t="s">
        <v>415</v>
      </c>
      <c r="W5326" t="s">
        <v>40</v>
      </c>
      <c r="X5326" t="s">
        <v>179</v>
      </c>
      <c r="Y5326" t="s">
        <v>39</v>
      </c>
      <c r="Z5326" t="s">
        <v>263</v>
      </c>
      <c r="AA5326" t="s">
        <v>214</v>
      </c>
      <c r="AB5326" t="s">
        <v>1338</v>
      </c>
      <c r="AC5326" t="s">
        <v>715</v>
      </c>
      <c r="AD5326" t="s">
        <v>324</v>
      </c>
    </row>
    <row r="5327" spans="1:30" x14ac:dyDescent="0.3">
      <c r="A5327" t="s">
        <v>21812</v>
      </c>
      <c r="B5327" t="s">
        <v>21813</v>
      </c>
      <c r="C5327" s="1" t="str">
        <f t="shared" si="884"/>
        <v>21:0512</v>
      </c>
      <c r="D5327" s="1" t="str">
        <f t="shared" si="881"/>
        <v>21:0085</v>
      </c>
      <c r="E5327" t="s">
        <v>21814</v>
      </c>
      <c r="F5327" t="s">
        <v>21815</v>
      </c>
      <c r="H5327">
        <v>56.324496600000003</v>
      </c>
      <c r="I5327">
        <v>-101.2440148</v>
      </c>
      <c r="J5327" s="1" t="str">
        <f t="shared" si="882"/>
        <v>NGR lake sediment grab sample</v>
      </c>
      <c r="K5327" s="1" t="str">
        <f t="shared" si="883"/>
        <v>&lt;177 micron (NGR)</v>
      </c>
      <c r="L5327">
        <v>69</v>
      </c>
      <c r="M5327" t="s">
        <v>175</v>
      </c>
      <c r="N5327">
        <v>1370</v>
      </c>
      <c r="O5327" t="s">
        <v>304</v>
      </c>
      <c r="P5327" t="s">
        <v>193</v>
      </c>
      <c r="Q5327" t="s">
        <v>136</v>
      </c>
      <c r="R5327" t="s">
        <v>145</v>
      </c>
      <c r="S5327" t="s">
        <v>79</v>
      </c>
      <c r="T5327" t="s">
        <v>40</v>
      </c>
      <c r="U5327" t="s">
        <v>7356</v>
      </c>
      <c r="V5327" t="s">
        <v>284</v>
      </c>
      <c r="W5327" t="s">
        <v>40</v>
      </c>
      <c r="X5327" t="s">
        <v>179</v>
      </c>
      <c r="Y5327" t="s">
        <v>95</v>
      </c>
      <c r="Z5327" t="s">
        <v>134</v>
      </c>
      <c r="AA5327" t="s">
        <v>204</v>
      </c>
      <c r="AB5327" t="s">
        <v>604</v>
      </c>
      <c r="AC5327" t="s">
        <v>2776</v>
      </c>
      <c r="AD5327" t="s">
        <v>1529</v>
      </c>
    </row>
    <row r="5328" spans="1:30" x14ac:dyDescent="0.3">
      <c r="A5328" t="s">
        <v>21816</v>
      </c>
      <c r="B5328" t="s">
        <v>21817</v>
      </c>
      <c r="C5328" s="1" t="str">
        <f t="shared" si="884"/>
        <v>21:0512</v>
      </c>
      <c r="D5328" s="1" t="str">
        <f t="shared" si="881"/>
        <v>21:0085</v>
      </c>
      <c r="E5328" t="s">
        <v>21818</v>
      </c>
      <c r="F5328" t="s">
        <v>21819</v>
      </c>
      <c r="H5328">
        <v>56.282594400000001</v>
      </c>
      <c r="I5328">
        <v>-101.2752308</v>
      </c>
      <c r="J5328" s="1" t="str">
        <f t="shared" si="882"/>
        <v>NGR lake sediment grab sample</v>
      </c>
      <c r="K5328" s="1" t="str">
        <f t="shared" si="883"/>
        <v>&lt;177 micron (NGR)</v>
      </c>
      <c r="L5328">
        <v>69</v>
      </c>
      <c r="M5328" t="s">
        <v>184</v>
      </c>
      <c r="N5328">
        <v>1371</v>
      </c>
      <c r="O5328" t="s">
        <v>299</v>
      </c>
      <c r="P5328" t="s">
        <v>477</v>
      </c>
      <c r="Q5328" t="s">
        <v>37</v>
      </c>
      <c r="R5328" t="s">
        <v>192</v>
      </c>
      <c r="S5328" t="s">
        <v>164</v>
      </c>
      <c r="T5328" t="s">
        <v>40</v>
      </c>
      <c r="U5328" t="s">
        <v>5824</v>
      </c>
      <c r="V5328" t="s">
        <v>1169</v>
      </c>
      <c r="W5328" t="s">
        <v>40</v>
      </c>
      <c r="X5328" t="s">
        <v>179</v>
      </c>
      <c r="Y5328" t="s">
        <v>95</v>
      </c>
      <c r="Z5328" t="s">
        <v>214</v>
      </c>
      <c r="AA5328" t="s">
        <v>44</v>
      </c>
      <c r="AB5328" t="s">
        <v>975</v>
      </c>
      <c r="AC5328" t="s">
        <v>278</v>
      </c>
      <c r="AD5328" t="s">
        <v>48</v>
      </c>
    </row>
    <row r="5329" spans="1:30" hidden="1" x14ac:dyDescent="0.3">
      <c r="A5329" t="s">
        <v>21820</v>
      </c>
      <c r="B5329" t="s">
        <v>21821</v>
      </c>
      <c r="C5329" s="1" t="str">
        <f t="shared" si="884"/>
        <v>21:0512</v>
      </c>
      <c r="D5329" s="1" t="str">
        <f>HYPERLINK("http://geochem.nrcan.gc.ca/cdogs/content/svy/svy_e.htm", "")</f>
        <v/>
      </c>
      <c r="G5329" s="1" t="str">
        <f>HYPERLINK("http://geochem.nrcan.gc.ca/cdogs/content/cr_/cr_00060_e.htm", "60")</f>
        <v>60</v>
      </c>
      <c r="J5329" t="s">
        <v>161</v>
      </c>
      <c r="K5329" t="s">
        <v>162</v>
      </c>
      <c r="L5329">
        <v>69</v>
      </c>
      <c r="M5329" t="s">
        <v>163</v>
      </c>
      <c r="N5329">
        <v>1372</v>
      </c>
      <c r="O5329" t="s">
        <v>128</v>
      </c>
      <c r="P5329" t="s">
        <v>169</v>
      </c>
      <c r="Q5329" t="s">
        <v>55</v>
      </c>
      <c r="R5329" t="s">
        <v>67</v>
      </c>
      <c r="S5329" t="s">
        <v>68</v>
      </c>
      <c r="T5329" t="s">
        <v>40</v>
      </c>
      <c r="U5329" t="s">
        <v>3701</v>
      </c>
      <c r="V5329" t="s">
        <v>167</v>
      </c>
      <c r="W5329" t="s">
        <v>40</v>
      </c>
      <c r="X5329" t="s">
        <v>39</v>
      </c>
      <c r="Y5329" t="s">
        <v>37</v>
      </c>
      <c r="Z5329" t="s">
        <v>134</v>
      </c>
      <c r="AA5329" t="s">
        <v>135</v>
      </c>
      <c r="AB5329" t="s">
        <v>1921</v>
      </c>
      <c r="AC5329" t="s">
        <v>1090</v>
      </c>
      <c r="AD5329" t="s">
        <v>605</v>
      </c>
    </row>
    <row r="5330" spans="1:30" x14ac:dyDescent="0.3">
      <c r="A5330" t="s">
        <v>21822</v>
      </c>
      <c r="B5330" t="s">
        <v>21823</v>
      </c>
      <c r="C5330" s="1" t="str">
        <f t="shared" si="884"/>
        <v>21:0512</v>
      </c>
      <c r="D5330" s="1" t="str">
        <f t="shared" ref="D5330:D5354" si="885">HYPERLINK("http://geochem.nrcan.gc.ca/cdogs/content/svy/svy210085_e.htm", "21:0085")</f>
        <v>21:0085</v>
      </c>
      <c r="E5330" t="s">
        <v>21824</v>
      </c>
      <c r="F5330" t="s">
        <v>21825</v>
      </c>
      <c r="H5330">
        <v>56.252755299999997</v>
      </c>
      <c r="I5330">
        <v>-101.2586084</v>
      </c>
      <c r="J5330" s="1" t="str">
        <f t="shared" ref="J5330:J5354" si="886">HYPERLINK("http://geochem.nrcan.gc.ca/cdogs/content/kwd/kwd020027_e.htm", "NGR lake sediment grab sample")</f>
        <v>NGR lake sediment grab sample</v>
      </c>
      <c r="K5330" s="1" t="str">
        <f t="shared" ref="K5330:K5354" si="887">HYPERLINK("http://geochem.nrcan.gc.ca/cdogs/content/kwd/kwd080006_e.htm", "&lt;177 micron (NGR)")</f>
        <v>&lt;177 micron (NGR)</v>
      </c>
      <c r="L5330">
        <v>69</v>
      </c>
      <c r="M5330" t="s">
        <v>191</v>
      </c>
      <c r="N5330">
        <v>1373</v>
      </c>
      <c r="O5330" t="s">
        <v>82</v>
      </c>
      <c r="P5330" t="s">
        <v>265</v>
      </c>
      <c r="Q5330" t="s">
        <v>37</v>
      </c>
      <c r="R5330" t="s">
        <v>165</v>
      </c>
      <c r="S5330" t="s">
        <v>68</v>
      </c>
      <c r="T5330" t="s">
        <v>40</v>
      </c>
      <c r="U5330" t="s">
        <v>4615</v>
      </c>
      <c r="V5330" t="s">
        <v>740</v>
      </c>
      <c r="W5330" t="s">
        <v>649</v>
      </c>
      <c r="X5330" t="s">
        <v>179</v>
      </c>
      <c r="Y5330" t="s">
        <v>39</v>
      </c>
      <c r="Z5330" t="s">
        <v>204</v>
      </c>
      <c r="AA5330" t="s">
        <v>44</v>
      </c>
      <c r="AB5330" t="s">
        <v>18894</v>
      </c>
      <c r="AC5330" t="s">
        <v>1512</v>
      </c>
      <c r="AD5330" t="s">
        <v>107</v>
      </c>
    </row>
    <row r="5331" spans="1:30" x14ac:dyDescent="0.3">
      <c r="A5331" t="s">
        <v>21826</v>
      </c>
      <c r="B5331" t="s">
        <v>21827</v>
      </c>
      <c r="C5331" s="1" t="str">
        <f t="shared" si="884"/>
        <v>21:0512</v>
      </c>
      <c r="D5331" s="1" t="str">
        <f t="shared" si="885"/>
        <v>21:0085</v>
      </c>
      <c r="E5331" t="s">
        <v>21828</v>
      </c>
      <c r="F5331" t="s">
        <v>21829</v>
      </c>
      <c r="H5331">
        <v>56.223083099999997</v>
      </c>
      <c r="I5331">
        <v>-101.2410869</v>
      </c>
      <c r="J5331" s="1" t="str">
        <f t="shared" si="886"/>
        <v>NGR lake sediment grab sample</v>
      </c>
      <c r="K5331" s="1" t="str">
        <f t="shared" si="887"/>
        <v>&lt;177 micron (NGR)</v>
      </c>
      <c r="L5331">
        <v>69</v>
      </c>
      <c r="M5331" t="s">
        <v>201</v>
      </c>
      <c r="N5331">
        <v>1374</v>
      </c>
      <c r="O5331" t="s">
        <v>546</v>
      </c>
      <c r="P5331" t="s">
        <v>247</v>
      </c>
      <c r="Q5331" t="s">
        <v>131</v>
      </c>
      <c r="R5331" t="s">
        <v>477</v>
      </c>
      <c r="S5331" t="s">
        <v>92</v>
      </c>
      <c r="T5331" t="s">
        <v>40</v>
      </c>
      <c r="U5331" t="s">
        <v>2163</v>
      </c>
      <c r="V5331" t="s">
        <v>2108</v>
      </c>
      <c r="W5331" t="s">
        <v>194</v>
      </c>
      <c r="X5331" t="s">
        <v>179</v>
      </c>
      <c r="Y5331" t="s">
        <v>95</v>
      </c>
      <c r="Z5331" t="s">
        <v>263</v>
      </c>
      <c r="AA5331" t="s">
        <v>44</v>
      </c>
      <c r="AB5331" t="s">
        <v>2065</v>
      </c>
      <c r="AC5331" t="s">
        <v>2065</v>
      </c>
      <c r="AD5331" t="s">
        <v>2471</v>
      </c>
    </row>
    <row r="5332" spans="1:30" x14ac:dyDescent="0.3">
      <c r="A5332" t="s">
        <v>21830</v>
      </c>
      <c r="B5332" t="s">
        <v>21831</v>
      </c>
      <c r="C5332" s="1" t="str">
        <f t="shared" si="884"/>
        <v>21:0512</v>
      </c>
      <c r="D5332" s="1" t="str">
        <f t="shared" si="885"/>
        <v>21:0085</v>
      </c>
      <c r="E5332" t="s">
        <v>21832</v>
      </c>
      <c r="F5332" t="s">
        <v>21833</v>
      </c>
      <c r="H5332">
        <v>56.210544499999997</v>
      </c>
      <c r="I5332">
        <v>-101.3032642</v>
      </c>
      <c r="J5332" s="1" t="str">
        <f t="shared" si="886"/>
        <v>NGR lake sediment grab sample</v>
      </c>
      <c r="K5332" s="1" t="str">
        <f t="shared" si="887"/>
        <v>&lt;177 micron (NGR)</v>
      </c>
      <c r="L5332">
        <v>69</v>
      </c>
      <c r="M5332" t="s">
        <v>210</v>
      </c>
      <c r="N5332">
        <v>1375</v>
      </c>
      <c r="O5332" t="s">
        <v>211</v>
      </c>
      <c r="P5332" t="s">
        <v>130</v>
      </c>
      <c r="Q5332" t="s">
        <v>37</v>
      </c>
      <c r="R5332" t="s">
        <v>193</v>
      </c>
      <c r="S5332" t="s">
        <v>131</v>
      </c>
      <c r="T5332" t="s">
        <v>40</v>
      </c>
      <c r="U5332" t="s">
        <v>4030</v>
      </c>
      <c r="V5332" t="s">
        <v>1503</v>
      </c>
      <c r="W5332" t="s">
        <v>40</v>
      </c>
      <c r="X5332" t="s">
        <v>39</v>
      </c>
      <c r="Y5332" t="s">
        <v>39</v>
      </c>
      <c r="Z5332" t="s">
        <v>35</v>
      </c>
      <c r="AA5332" t="s">
        <v>214</v>
      </c>
      <c r="AB5332" t="s">
        <v>1715</v>
      </c>
      <c r="AC5332" t="s">
        <v>38</v>
      </c>
      <c r="AD5332" t="s">
        <v>605</v>
      </c>
    </row>
    <row r="5333" spans="1:30" x14ac:dyDescent="0.3">
      <c r="A5333" t="s">
        <v>21834</v>
      </c>
      <c r="B5333" t="s">
        <v>21835</v>
      </c>
      <c r="C5333" s="1" t="str">
        <f t="shared" si="884"/>
        <v>21:0512</v>
      </c>
      <c r="D5333" s="1" t="str">
        <f t="shared" si="885"/>
        <v>21:0085</v>
      </c>
      <c r="E5333" t="s">
        <v>21836</v>
      </c>
      <c r="F5333" t="s">
        <v>21837</v>
      </c>
      <c r="H5333">
        <v>56.182903500000002</v>
      </c>
      <c r="I5333">
        <v>-101.3044613</v>
      </c>
      <c r="J5333" s="1" t="str">
        <f t="shared" si="886"/>
        <v>NGR lake sediment grab sample</v>
      </c>
      <c r="K5333" s="1" t="str">
        <f t="shared" si="887"/>
        <v>&lt;177 micron (NGR)</v>
      </c>
      <c r="L5333">
        <v>69</v>
      </c>
      <c r="M5333" t="s">
        <v>221</v>
      </c>
      <c r="N5333">
        <v>1376</v>
      </c>
      <c r="O5333" t="s">
        <v>337</v>
      </c>
      <c r="P5333" t="s">
        <v>256</v>
      </c>
      <c r="Q5333" t="s">
        <v>55</v>
      </c>
      <c r="R5333" t="s">
        <v>164</v>
      </c>
      <c r="S5333" t="s">
        <v>68</v>
      </c>
      <c r="T5333" t="s">
        <v>40</v>
      </c>
      <c r="U5333" t="s">
        <v>967</v>
      </c>
      <c r="V5333" t="s">
        <v>133</v>
      </c>
      <c r="W5333" t="s">
        <v>117</v>
      </c>
      <c r="X5333" t="s">
        <v>43</v>
      </c>
      <c r="Y5333" t="s">
        <v>95</v>
      </c>
      <c r="Z5333" t="s">
        <v>67</v>
      </c>
      <c r="AA5333" t="s">
        <v>214</v>
      </c>
      <c r="AB5333" t="s">
        <v>15047</v>
      </c>
      <c r="AC5333" t="s">
        <v>11240</v>
      </c>
      <c r="AD5333" t="s">
        <v>314</v>
      </c>
    </row>
    <row r="5334" spans="1:30" x14ac:dyDescent="0.3">
      <c r="A5334" t="s">
        <v>21838</v>
      </c>
      <c r="B5334" t="s">
        <v>21839</v>
      </c>
      <c r="C5334" s="1" t="str">
        <f t="shared" si="884"/>
        <v>21:0512</v>
      </c>
      <c r="D5334" s="1" t="str">
        <f t="shared" si="885"/>
        <v>21:0085</v>
      </c>
      <c r="E5334" t="s">
        <v>21840</v>
      </c>
      <c r="F5334" t="s">
        <v>21841</v>
      </c>
      <c r="H5334">
        <v>56.154429800000003</v>
      </c>
      <c r="I5334">
        <v>-101.2919522</v>
      </c>
      <c r="J5334" s="1" t="str">
        <f t="shared" si="886"/>
        <v>NGR lake sediment grab sample</v>
      </c>
      <c r="K5334" s="1" t="str">
        <f t="shared" si="887"/>
        <v>&lt;177 micron (NGR)</v>
      </c>
      <c r="L5334">
        <v>69</v>
      </c>
      <c r="M5334" t="s">
        <v>230</v>
      </c>
      <c r="N5334">
        <v>1377</v>
      </c>
      <c r="O5334" t="s">
        <v>270</v>
      </c>
      <c r="P5334" t="s">
        <v>119</v>
      </c>
      <c r="Q5334" t="s">
        <v>55</v>
      </c>
      <c r="R5334" t="s">
        <v>130</v>
      </c>
      <c r="S5334" t="s">
        <v>131</v>
      </c>
      <c r="T5334" t="s">
        <v>40</v>
      </c>
      <c r="U5334" t="s">
        <v>80</v>
      </c>
      <c r="V5334" t="s">
        <v>97</v>
      </c>
      <c r="W5334" t="s">
        <v>40</v>
      </c>
      <c r="X5334" t="s">
        <v>70</v>
      </c>
      <c r="Y5334" t="s">
        <v>95</v>
      </c>
      <c r="Z5334" t="s">
        <v>134</v>
      </c>
      <c r="AA5334" t="s">
        <v>67</v>
      </c>
      <c r="AB5334" t="s">
        <v>38</v>
      </c>
      <c r="AC5334" t="s">
        <v>157</v>
      </c>
      <c r="AD5334" t="s">
        <v>1236</v>
      </c>
    </row>
    <row r="5335" spans="1:30" x14ac:dyDescent="0.3">
      <c r="A5335" t="s">
        <v>21842</v>
      </c>
      <c r="B5335" t="s">
        <v>21843</v>
      </c>
      <c r="C5335" s="1" t="str">
        <f t="shared" si="884"/>
        <v>21:0512</v>
      </c>
      <c r="D5335" s="1" t="str">
        <f t="shared" si="885"/>
        <v>21:0085</v>
      </c>
      <c r="E5335" t="s">
        <v>21844</v>
      </c>
      <c r="F5335" t="s">
        <v>21845</v>
      </c>
      <c r="H5335">
        <v>56.1198215</v>
      </c>
      <c r="I5335">
        <v>-101.2937237</v>
      </c>
      <c r="J5335" s="1" t="str">
        <f t="shared" si="886"/>
        <v>NGR lake sediment grab sample</v>
      </c>
      <c r="K5335" s="1" t="str">
        <f t="shared" si="887"/>
        <v>&lt;177 micron (NGR)</v>
      </c>
      <c r="L5335">
        <v>69</v>
      </c>
      <c r="M5335" t="s">
        <v>238</v>
      </c>
      <c r="N5335">
        <v>1378</v>
      </c>
      <c r="O5335" t="s">
        <v>789</v>
      </c>
      <c r="P5335" t="s">
        <v>67</v>
      </c>
      <c r="Q5335" t="s">
        <v>92</v>
      </c>
      <c r="R5335" t="s">
        <v>164</v>
      </c>
      <c r="S5335" t="s">
        <v>153</v>
      </c>
      <c r="T5335" t="s">
        <v>40</v>
      </c>
      <c r="U5335" t="s">
        <v>2423</v>
      </c>
      <c r="V5335" t="s">
        <v>85</v>
      </c>
      <c r="W5335" t="s">
        <v>40</v>
      </c>
      <c r="X5335" t="s">
        <v>70</v>
      </c>
      <c r="Y5335" t="s">
        <v>95</v>
      </c>
      <c r="Z5335" t="s">
        <v>263</v>
      </c>
      <c r="AA5335" t="s">
        <v>135</v>
      </c>
      <c r="AB5335" t="s">
        <v>6994</v>
      </c>
      <c r="AC5335" t="s">
        <v>2776</v>
      </c>
      <c r="AD5335" t="s">
        <v>2166</v>
      </c>
    </row>
    <row r="5336" spans="1:30" x14ac:dyDescent="0.3">
      <c r="A5336" t="s">
        <v>21846</v>
      </c>
      <c r="B5336" t="s">
        <v>21847</v>
      </c>
      <c r="C5336" s="1" t="str">
        <f t="shared" si="884"/>
        <v>21:0512</v>
      </c>
      <c r="D5336" s="1" t="str">
        <f t="shared" si="885"/>
        <v>21:0085</v>
      </c>
      <c r="E5336" t="s">
        <v>21848</v>
      </c>
      <c r="F5336" t="s">
        <v>21849</v>
      </c>
      <c r="H5336">
        <v>56.099209000000002</v>
      </c>
      <c r="I5336">
        <v>-101.2939294</v>
      </c>
      <c r="J5336" s="1" t="str">
        <f t="shared" si="886"/>
        <v>NGR lake sediment grab sample</v>
      </c>
      <c r="K5336" s="1" t="str">
        <f t="shared" si="887"/>
        <v>&lt;177 micron (NGR)</v>
      </c>
      <c r="L5336">
        <v>69</v>
      </c>
      <c r="M5336" t="s">
        <v>246</v>
      </c>
      <c r="N5336">
        <v>1379</v>
      </c>
      <c r="O5336" t="s">
        <v>733</v>
      </c>
      <c r="P5336" t="s">
        <v>67</v>
      </c>
      <c r="Q5336" t="s">
        <v>68</v>
      </c>
      <c r="R5336" t="s">
        <v>377</v>
      </c>
      <c r="S5336" t="s">
        <v>153</v>
      </c>
      <c r="T5336" t="s">
        <v>40</v>
      </c>
      <c r="U5336" t="s">
        <v>3460</v>
      </c>
      <c r="V5336" t="s">
        <v>55</v>
      </c>
      <c r="W5336" t="s">
        <v>40</v>
      </c>
      <c r="X5336" t="s">
        <v>39</v>
      </c>
      <c r="Y5336" t="s">
        <v>39</v>
      </c>
      <c r="Z5336" t="s">
        <v>135</v>
      </c>
      <c r="AA5336" t="s">
        <v>58</v>
      </c>
      <c r="AB5336" t="s">
        <v>6994</v>
      </c>
      <c r="AC5336" t="s">
        <v>301</v>
      </c>
      <c r="AD5336" t="s">
        <v>1612</v>
      </c>
    </row>
    <row r="5337" spans="1:30" x14ac:dyDescent="0.3">
      <c r="A5337" t="s">
        <v>21850</v>
      </c>
      <c r="B5337" t="s">
        <v>21851</v>
      </c>
      <c r="C5337" s="1" t="str">
        <f t="shared" si="884"/>
        <v>21:0512</v>
      </c>
      <c r="D5337" s="1" t="str">
        <f t="shared" si="885"/>
        <v>21:0085</v>
      </c>
      <c r="E5337" t="s">
        <v>21852</v>
      </c>
      <c r="F5337" t="s">
        <v>21853</v>
      </c>
      <c r="H5337">
        <v>56.099390300000003</v>
      </c>
      <c r="I5337">
        <v>-101.24841809999999</v>
      </c>
      <c r="J5337" s="1" t="str">
        <f t="shared" si="886"/>
        <v>NGR lake sediment grab sample</v>
      </c>
      <c r="K5337" s="1" t="str">
        <f t="shared" si="887"/>
        <v>&lt;177 micron (NGR)</v>
      </c>
      <c r="L5337">
        <v>70</v>
      </c>
      <c r="M5337" t="s">
        <v>34</v>
      </c>
      <c r="N5337">
        <v>1380</v>
      </c>
      <c r="O5337" t="s">
        <v>231</v>
      </c>
      <c r="P5337" t="s">
        <v>78</v>
      </c>
      <c r="Q5337" t="s">
        <v>131</v>
      </c>
      <c r="R5337" t="s">
        <v>477</v>
      </c>
      <c r="S5337" t="s">
        <v>92</v>
      </c>
      <c r="T5337" t="s">
        <v>40</v>
      </c>
      <c r="U5337" t="s">
        <v>354</v>
      </c>
      <c r="V5337" t="s">
        <v>598</v>
      </c>
      <c r="W5337" t="s">
        <v>40</v>
      </c>
      <c r="X5337" t="s">
        <v>179</v>
      </c>
      <c r="Y5337" t="s">
        <v>39</v>
      </c>
      <c r="Z5337" t="s">
        <v>214</v>
      </c>
      <c r="AA5337" t="s">
        <v>58</v>
      </c>
      <c r="AB5337" t="s">
        <v>59</v>
      </c>
      <c r="AC5337" t="s">
        <v>604</v>
      </c>
      <c r="AD5337" t="s">
        <v>1384</v>
      </c>
    </row>
    <row r="5338" spans="1:30" x14ac:dyDescent="0.3">
      <c r="A5338" t="s">
        <v>21854</v>
      </c>
      <c r="B5338" t="s">
        <v>21855</v>
      </c>
      <c r="C5338" s="1" t="str">
        <f t="shared" si="884"/>
        <v>21:0512</v>
      </c>
      <c r="D5338" s="1" t="str">
        <f t="shared" si="885"/>
        <v>21:0085</v>
      </c>
      <c r="E5338" t="s">
        <v>21856</v>
      </c>
      <c r="F5338" t="s">
        <v>21857</v>
      </c>
      <c r="H5338">
        <v>56.053780600000003</v>
      </c>
      <c r="I5338">
        <v>-101.232964</v>
      </c>
      <c r="J5338" s="1" t="str">
        <f t="shared" si="886"/>
        <v>NGR lake sediment grab sample</v>
      </c>
      <c r="K5338" s="1" t="str">
        <f t="shared" si="887"/>
        <v>&lt;177 micron (NGR)</v>
      </c>
      <c r="L5338">
        <v>70</v>
      </c>
      <c r="M5338" t="s">
        <v>76</v>
      </c>
      <c r="N5338">
        <v>1381</v>
      </c>
      <c r="O5338" t="s">
        <v>471</v>
      </c>
      <c r="P5338" t="s">
        <v>104</v>
      </c>
      <c r="Q5338" t="s">
        <v>153</v>
      </c>
      <c r="R5338" t="s">
        <v>35</v>
      </c>
      <c r="S5338" t="s">
        <v>79</v>
      </c>
      <c r="T5338" t="s">
        <v>40</v>
      </c>
      <c r="U5338" t="s">
        <v>2715</v>
      </c>
      <c r="V5338" t="s">
        <v>3537</v>
      </c>
      <c r="W5338" t="s">
        <v>40</v>
      </c>
      <c r="X5338" t="s">
        <v>70</v>
      </c>
      <c r="Y5338" t="s">
        <v>39</v>
      </c>
      <c r="Z5338" t="s">
        <v>214</v>
      </c>
      <c r="AA5338" t="s">
        <v>214</v>
      </c>
      <c r="AB5338" t="s">
        <v>2086</v>
      </c>
      <c r="AC5338" t="s">
        <v>1802</v>
      </c>
      <c r="AD5338" t="s">
        <v>2166</v>
      </c>
    </row>
    <row r="5339" spans="1:30" x14ac:dyDescent="0.3">
      <c r="A5339" t="s">
        <v>21858</v>
      </c>
      <c r="B5339" t="s">
        <v>21859</v>
      </c>
      <c r="C5339" s="1" t="str">
        <f t="shared" si="884"/>
        <v>21:0512</v>
      </c>
      <c r="D5339" s="1" t="str">
        <f t="shared" si="885"/>
        <v>21:0085</v>
      </c>
      <c r="E5339" t="s">
        <v>21852</v>
      </c>
      <c r="F5339" t="s">
        <v>21860</v>
      </c>
      <c r="H5339">
        <v>56.099390300000003</v>
      </c>
      <c r="I5339">
        <v>-101.24841809999999</v>
      </c>
      <c r="J5339" s="1" t="str">
        <f t="shared" si="886"/>
        <v>NGR lake sediment grab sample</v>
      </c>
      <c r="K5339" s="1" t="str">
        <f t="shared" si="887"/>
        <v>&lt;177 micron (NGR)</v>
      </c>
      <c r="L5339">
        <v>70</v>
      </c>
      <c r="M5339" t="s">
        <v>52</v>
      </c>
      <c r="N5339">
        <v>1382</v>
      </c>
      <c r="O5339" t="s">
        <v>257</v>
      </c>
      <c r="P5339" t="s">
        <v>78</v>
      </c>
      <c r="Q5339" t="s">
        <v>131</v>
      </c>
      <c r="R5339" t="s">
        <v>477</v>
      </c>
      <c r="S5339" t="s">
        <v>153</v>
      </c>
      <c r="T5339" t="s">
        <v>40</v>
      </c>
      <c r="U5339" t="s">
        <v>6436</v>
      </c>
      <c r="V5339" t="s">
        <v>1169</v>
      </c>
      <c r="W5339" t="s">
        <v>40</v>
      </c>
      <c r="X5339" t="s">
        <v>70</v>
      </c>
      <c r="Y5339" t="s">
        <v>39</v>
      </c>
      <c r="Z5339" t="s">
        <v>214</v>
      </c>
      <c r="AA5339" t="s">
        <v>58</v>
      </c>
      <c r="AB5339" t="s">
        <v>981</v>
      </c>
      <c r="AC5339" t="s">
        <v>2796</v>
      </c>
      <c r="AD5339" t="s">
        <v>1612</v>
      </c>
    </row>
    <row r="5340" spans="1:30" x14ac:dyDescent="0.3">
      <c r="A5340" t="s">
        <v>21861</v>
      </c>
      <c r="B5340" t="s">
        <v>21862</v>
      </c>
      <c r="C5340" s="1" t="str">
        <f t="shared" si="884"/>
        <v>21:0512</v>
      </c>
      <c r="D5340" s="1" t="str">
        <f t="shared" si="885"/>
        <v>21:0085</v>
      </c>
      <c r="E5340" t="s">
        <v>21852</v>
      </c>
      <c r="F5340" t="s">
        <v>21863</v>
      </c>
      <c r="H5340">
        <v>56.099390300000003</v>
      </c>
      <c r="I5340">
        <v>-101.24841809999999</v>
      </c>
      <c r="J5340" s="1" t="str">
        <f t="shared" si="886"/>
        <v>NGR lake sediment grab sample</v>
      </c>
      <c r="K5340" s="1" t="str">
        <f t="shared" si="887"/>
        <v>&lt;177 micron (NGR)</v>
      </c>
      <c r="L5340">
        <v>70</v>
      </c>
      <c r="M5340" t="s">
        <v>65</v>
      </c>
      <c r="N5340">
        <v>1383</v>
      </c>
      <c r="O5340" t="s">
        <v>222</v>
      </c>
      <c r="P5340" t="s">
        <v>247</v>
      </c>
      <c r="Q5340" t="s">
        <v>131</v>
      </c>
      <c r="R5340" t="s">
        <v>78</v>
      </c>
      <c r="S5340" t="s">
        <v>92</v>
      </c>
      <c r="T5340" t="s">
        <v>40</v>
      </c>
      <c r="U5340" t="s">
        <v>783</v>
      </c>
      <c r="V5340" t="s">
        <v>598</v>
      </c>
      <c r="W5340" t="s">
        <v>40</v>
      </c>
      <c r="X5340" t="s">
        <v>39</v>
      </c>
      <c r="Y5340" t="s">
        <v>39</v>
      </c>
      <c r="Z5340" t="s">
        <v>214</v>
      </c>
      <c r="AA5340" t="s">
        <v>58</v>
      </c>
      <c r="AB5340" t="s">
        <v>1076</v>
      </c>
      <c r="AC5340" t="s">
        <v>5459</v>
      </c>
      <c r="AD5340" t="s">
        <v>1384</v>
      </c>
    </row>
    <row r="5341" spans="1:30" x14ac:dyDescent="0.3">
      <c r="A5341" t="s">
        <v>21864</v>
      </c>
      <c r="B5341" t="s">
        <v>21865</v>
      </c>
      <c r="C5341" s="1" t="str">
        <f t="shared" si="884"/>
        <v>21:0512</v>
      </c>
      <c r="D5341" s="1" t="str">
        <f t="shared" si="885"/>
        <v>21:0085</v>
      </c>
      <c r="E5341" t="s">
        <v>21866</v>
      </c>
      <c r="F5341" t="s">
        <v>21867</v>
      </c>
      <c r="H5341">
        <v>56.128141300000003</v>
      </c>
      <c r="I5341">
        <v>-101.22809770000001</v>
      </c>
      <c r="J5341" s="1" t="str">
        <f t="shared" si="886"/>
        <v>NGR lake sediment grab sample</v>
      </c>
      <c r="K5341" s="1" t="str">
        <f t="shared" si="887"/>
        <v>&lt;177 micron (NGR)</v>
      </c>
      <c r="L5341">
        <v>70</v>
      </c>
      <c r="M5341" t="s">
        <v>91</v>
      </c>
      <c r="N5341">
        <v>1384</v>
      </c>
      <c r="O5341" t="s">
        <v>151</v>
      </c>
      <c r="P5341" t="s">
        <v>134</v>
      </c>
      <c r="Q5341" t="s">
        <v>92</v>
      </c>
      <c r="R5341" t="s">
        <v>78</v>
      </c>
      <c r="S5341" t="s">
        <v>79</v>
      </c>
      <c r="T5341" t="s">
        <v>40</v>
      </c>
      <c r="U5341" t="s">
        <v>1236</v>
      </c>
      <c r="V5341" t="s">
        <v>1337</v>
      </c>
      <c r="W5341" t="s">
        <v>40</v>
      </c>
      <c r="X5341" t="s">
        <v>39</v>
      </c>
      <c r="Y5341" t="s">
        <v>95</v>
      </c>
      <c r="Z5341" t="s">
        <v>337</v>
      </c>
      <c r="AA5341" t="s">
        <v>214</v>
      </c>
      <c r="AB5341" t="s">
        <v>1096</v>
      </c>
      <c r="AC5341" t="s">
        <v>3511</v>
      </c>
      <c r="AD5341" t="s">
        <v>1313</v>
      </c>
    </row>
    <row r="5342" spans="1:30" x14ac:dyDescent="0.3">
      <c r="A5342" t="s">
        <v>21868</v>
      </c>
      <c r="B5342" t="s">
        <v>21869</v>
      </c>
      <c r="C5342" s="1" t="str">
        <f t="shared" si="884"/>
        <v>21:0512</v>
      </c>
      <c r="D5342" s="1" t="str">
        <f t="shared" si="885"/>
        <v>21:0085</v>
      </c>
      <c r="E5342" t="s">
        <v>21870</v>
      </c>
      <c r="F5342" t="s">
        <v>21871</v>
      </c>
      <c r="H5342">
        <v>56.1687862</v>
      </c>
      <c r="I5342">
        <v>-101.23436460000001</v>
      </c>
      <c r="J5342" s="1" t="str">
        <f t="shared" si="886"/>
        <v>NGR lake sediment grab sample</v>
      </c>
      <c r="K5342" s="1" t="str">
        <f t="shared" si="887"/>
        <v>&lt;177 micron (NGR)</v>
      </c>
      <c r="L5342">
        <v>70</v>
      </c>
      <c r="M5342" t="s">
        <v>102</v>
      </c>
      <c r="N5342">
        <v>1385</v>
      </c>
      <c r="O5342" t="s">
        <v>1125</v>
      </c>
      <c r="P5342" t="s">
        <v>104</v>
      </c>
      <c r="Q5342" t="s">
        <v>131</v>
      </c>
      <c r="R5342" t="s">
        <v>35</v>
      </c>
      <c r="S5342" t="s">
        <v>79</v>
      </c>
      <c r="T5342" t="s">
        <v>40</v>
      </c>
      <c r="U5342" t="s">
        <v>8825</v>
      </c>
      <c r="V5342" t="s">
        <v>1503</v>
      </c>
      <c r="W5342" t="s">
        <v>40</v>
      </c>
      <c r="X5342" t="s">
        <v>70</v>
      </c>
      <c r="Y5342" t="s">
        <v>39</v>
      </c>
      <c r="Z5342" t="s">
        <v>135</v>
      </c>
      <c r="AA5342" t="s">
        <v>135</v>
      </c>
      <c r="AB5342" t="s">
        <v>450</v>
      </c>
      <c r="AC5342" t="s">
        <v>3439</v>
      </c>
      <c r="AD5342" t="s">
        <v>1313</v>
      </c>
    </row>
    <row r="5343" spans="1:30" x14ac:dyDescent="0.3">
      <c r="A5343" t="s">
        <v>21872</v>
      </c>
      <c r="B5343" t="s">
        <v>21873</v>
      </c>
      <c r="C5343" s="1" t="str">
        <f t="shared" si="884"/>
        <v>21:0512</v>
      </c>
      <c r="D5343" s="1" t="str">
        <f t="shared" si="885"/>
        <v>21:0085</v>
      </c>
      <c r="E5343" t="s">
        <v>21874</v>
      </c>
      <c r="F5343" t="s">
        <v>21875</v>
      </c>
      <c r="H5343">
        <v>56.193196200000003</v>
      </c>
      <c r="I5343">
        <v>-101.25612460000001</v>
      </c>
      <c r="J5343" s="1" t="str">
        <f t="shared" si="886"/>
        <v>NGR lake sediment grab sample</v>
      </c>
      <c r="K5343" s="1" t="str">
        <f t="shared" si="887"/>
        <v>&lt;177 micron (NGR)</v>
      </c>
      <c r="L5343">
        <v>70</v>
      </c>
      <c r="M5343" t="s">
        <v>113</v>
      </c>
      <c r="N5343">
        <v>1386</v>
      </c>
      <c r="O5343" t="s">
        <v>44</v>
      </c>
      <c r="P5343" t="s">
        <v>377</v>
      </c>
      <c r="Q5343" t="s">
        <v>92</v>
      </c>
      <c r="R5343" t="s">
        <v>247</v>
      </c>
      <c r="S5343" t="s">
        <v>176</v>
      </c>
      <c r="T5343" t="s">
        <v>40</v>
      </c>
      <c r="U5343" t="s">
        <v>21876</v>
      </c>
      <c r="V5343" t="s">
        <v>55</v>
      </c>
      <c r="W5343" t="s">
        <v>40</v>
      </c>
      <c r="X5343" t="s">
        <v>740</v>
      </c>
      <c r="Y5343" t="s">
        <v>39</v>
      </c>
      <c r="Z5343" t="s">
        <v>337</v>
      </c>
      <c r="AA5343" t="s">
        <v>67</v>
      </c>
      <c r="AB5343" t="s">
        <v>131</v>
      </c>
      <c r="AC5343" t="s">
        <v>1736</v>
      </c>
      <c r="AD5343" t="s">
        <v>9814</v>
      </c>
    </row>
    <row r="5344" spans="1:30" x14ac:dyDescent="0.3">
      <c r="A5344" t="s">
        <v>21877</v>
      </c>
      <c r="B5344" t="s">
        <v>21878</v>
      </c>
      <c r="C5344" s="1" t="str">
        <f t="shared" si="884"/>
        <v>21:0512</v>
      </c>
      <c r="D5344" s="1" t="str">
        <f t="shared" si="885"/>
        <v>21:0085</v>
      </c>
      <c r="E5344" t="s">
        <v>21879</v>
      </c>
      <c r="F5344" t="s">
        <v>21880</v>
      </c>
      <c r="H5344">
        <v>56.19659</v>
      </c>
      <c r="I5344">
        <v>-101.18882859999999</v>
      </c>
      <c r="J5344" s="1" t="str">
        <f t="shared" si="886"/>
        <v>NGR lake sediment grab sample</v>
      </c>
      <c r="K5344" s="1" t="str">
        <f t="shared" si="887"/>
        <v>&lt;177 micron (NGR)</v>
      </c>
      <c r="L5344">
        <v>70</v>
      </c>
      <c r="M5344" t="s">
        <v>127</v>
      </c>
      <c r="N5344">
        <v>1387</v>
      </c>
      <c r="O5344" t="s">
        <v>83</v>
      </c>
      <c r="P5344" t="s">
        <v>104</v>
      </c>
      <c r="Q5344" t="s">
        <v>136</v>
      </c>
      <c r="R5344" t="s">
        <v>377</v>
      </c>
      <c r="S5344" t="s">
        <v>92</v>
      </c>
      <c r="T5344" t="s">
        <v>194</v>
      </c>
      <c r="U5344" t="s">
        <v>21881</v>
      </c>
      <c r="V5344" t="s">
        <v>339</v>
      </c>
      <c r="W5344" t="s">
        <v>194</v>
      </c>
      <c r="X5344" t="s">
        <v>39</v>
      </c>
      <c r="Y5344" t="s">
        <v>39</v>
      </c>
      <c r="Z5344" t="s">
        <v>204</v>
      </c>
      <c r="AA5344" t="s">
        <v>58</v>
      </c>
      <c r="AB5344" t="s">
        <v>936</v>
      </c>
      <c r="AC5344" t="s">
        <v>479</v>
      </c>
      <c r="AD5344" t="s">
        <v>80</v>
      </c>
    </row>
    <row r="5345" spans="1:30" x14ac:dyDescent="0.3">
      <c r="A5345" t="s">
        <v>21882</v>
      </c>
      <c r="B5345" t="s">
        <v>21883</v>
      </c>
      <c r="C5345" s="1" t="str">
        <f t="shared" si="884"/>
        <v>21:0512</v>
      </c>
      <c r="D5345" s="1" t="str">
        <f t="shared" si="885"/>
        <v>21:0085</v>
      </c>
      <c r="E5345" t="s">
        <v>21884</v>
      </c>
      <c r="F5345" t="s">
        <v>21885</v>
      </c>
      <c r="H5345">
        <v>56.144685699999997</v>
      </c>
      <c r="I5345">
        <v>-101.17982569999999</v>
      </c>
      <c r="J5345" s="1" t="str">
        <f t="shared" si="886"/>
        <v>NGR lake sediment grab sample</v>
      </c>
      <c r="K5345" s="1" t="str">
        <f t="shared" si="887"/>
        <v>&lt;177 micron (NGR)</v>
      </c>
      <c r="L5345">
        <v>70</v>
      </c>
      <c r="M5345" t="s">
        <v>142</v>
      </c>
      <c r="N5345">
        <v>1388</v>
      </c>
      <c r="O5345" t="s">
        <v>177</v>
      </c>
      <c r="P5345" t="s">
        <v>377</v>
      </c>
      <c r="Q5345" t="s">
        <v>37</v>
      </c>
      <c r="R5345" t="s">
        <v>134</v>
      </c>
      <c r="S5345" t="s">
        <v>92</v>
      </c>
      <c r="T5345" t="s">
        <v>40</v>
      </c>
      <c r="U5345" t="s">
        <v>553</v>
      </c>
      <c r="V5345" t="s">
        <v>740</v>
      </c>
      <c r="W5345" t="s">
        <v>40</v>
      </c>
      <c r="X5345" t="s">
        <v>179</v>
      </c>
      <c r="Y5345" t="s">
        <v>39</v>
      </c>
      <c r="Z5345" t="s">
        <v>204</v>
      </c>
      <c r="AA5345" t="s">
        <v>204</v>
      </c>
      <c r="AB5345" t="s">
        <v>1720</v>
      </c>
      <c r="AC5345" t="s">
        <v>21886</v>
      </c>
      <c r="AD5345" t="s">
        <v>308</v>
      </c>
    </row>
    <row r="5346" spans="1:30" x14ac:dyDescent="0.3">
      <c r="A5346" t="s">
        <v>21887</v>
      </c>
      <c r="B5346" t="s">
        <v>21888</v>
      </c>
      <c r="C5346" s="1" t="str">
        <f t="shared" si="884"/>
        <v>21:0512</v>
      </c>
      <c r="D5346" s="1" t="str">
        <f t="shared" si="885"/>
        <v>21:0085</v>
      </c>
      <c r="E5346" t="s">
        <v>21889</v>
      </c>
      <c r="F5346" t="s">
        <v>21890</v>
      </c>
      <c r="H5346">
        <v>56.1187392</v>
      </c>
      <c r="I5346">
        <v>-101.20110630000001</v>
      </c>
      <c r="J5346" s="1" t="str">
        <f t="shared" si="886"/>
        <v>NGR lake sediment grab sample</v>
      </c>
      <c r="K5346" s="1" t="str">
        <f t="shared" si="887"/>
        <v>&lt;177 micron (NGR)</v>
      </c>
      <c r="L5346">
        <v>70</v>
      </c>
      <c r="M5346" t="s">
        <v>150</v>
      </c>
      <c r="N5346">
        <v>1389</v>
      </c>
      <c r="O5346" t="s">
        <v>676</v>
      </c>
      <c r="P5346" t="s">
        <v>276</v>
      </c>
      <c r="Q5346" t="s">
        <v>131</v>
      </c>
      <c r="R5346" t="s">
        <v>35</v>
      </c>
      <c r="S5346" t="s">
        <v>92</v>
      </c>
      <c r="T5346" t="s">
        <v>40</v>
      </c>
      <c r="U5346" t="s">
        <v>1048</v>
      </c>
      <c r="V5346" t="s">
        <v>884</v>
      </c>
      <c r="W5346" t="s">
        <v>40</v>
      </c>
      <c r="X5346" t="s">
        <v>70</v>
      </c>
      <c r="Y5346" t="s">
        <v>39</v>
      </c>
      <c r="Z5346" t="s">
        <v>135</v>
      </c>
      <c r="AA5346" t="s">
        <v>204</v>
      </c>
      <c r="AB5346" t="s">
        <v>683</v>
      </c>
      <c r="AC5346" t="s">
        <v>10640</v>
      </c>
      <c r="AD5346" t="s">
        <v>3460</v>
      </c>
    </row>
    <row r="5347" spans="1:30" x14ac:dyDescent="0.3">
      <c r="A5347" t="s">
        <v>21891</v>
      </c>
      <c r="B5347" t="s">
        <v>21892</v>
      </c>
      <c r="C5347" s="1" t="str">
        <f t="shared" si="884"/>
        <v>21:0512</v>
      </c>
      <c r="D5347" s="1" t="str">
        <f t="shared" si="885"/>
        <v>21:0085</v>
      </c>
      <c r="E5347" t="s">
        <v>21893</v>
      </c>
      <c r="F5347" t="s">
        <v>21894</v>
      </c>
      <c r="H5347">
        <v>56.105284900000001</v>
      </c>
      <c r="I5347">
        <v>-101.17525070000001</v>
      </c>
      <c r="J5347" s="1" t="str">
        <f t="shared" si="886"/>
        <v>NGR lake sediment grab sample</v>
      </c>
      <c r="K5347" s="1" t="str">
        <f t="shared" si="887"/>
        <v>&lt;177 micron (NGR)</v>
      </c>
      <c r="L5347">
        <v>70</v>
      </c>
      <c r="M5347" t="s">
        <v>175</v>
      </c>
      <c r="N5347">
        <v>1390</v>
      </c>
      <c r="O5347" t="s">
        <v>104</v>
      </c>
      <c r="P5347" t="s">
        <v>79</v>
      </c>
      <c r="Q5347" t="s">
        <v>37</v>
      </c>
      <c r="R5347" t="s">
        <v>153</v>
      </c>
      <c r="S5347" t="s">
        <v>136</v>
      </c>
      <c r="T5347" t="s">
        <v>40</v>
      </c>
      <c r="U5347" t="s">
        <v>5042</v>
      </c>
      <c r="V5347" t="s">
        <v>313</v>
      </c>
      <c r="W5347" t="s">
        <v>40</v>
      </c>
      <c r="X5347" t="s">
        <v>179</v>
      </c>
      <c r="Y5347" t="s">
        <v>95</v>
      </c>
      <c r="Z5347" t="s">
        <v>185</v>
      </c>
      <c r="AA5347" t="s">
        <v>67</v>
      </c>
      <c r="AB5347" t="s">
        <v>2776</v>
      </c>
      <c r="AC5347" t="s">
        <v>2271</v>
      </c>
      <c r="AD5347" t="s">
        <v>605</v>
      </c>
    </row>
    <row r="5348" spans="1:30" x14ac:dyDescent="0.3">
      <c r="A5348" t="s">
        <v>21895</v>
      </c>
      <c r="B5348" t="s">
        <v>21896</v>
      </c>
      <c r="C5348" s="1" t="str">
        <f t="shared" si="884"/>
        <v>21:0512</v>
      </c>
      <c r="D5348" s="1" t="str">
        <f t="shared" si="885"/>
        <v>21:0085</v>
      </c>
      <c r="E5348" t="s">
        <v>21897</v>
      </c>
      <c r="F5348" t="s">
        <v>21898</v>
      </c>
      <c r="H5348">
        <v>56.069692400000001</v>
      </c>
      <c r="I5348">
        <v>-101.1946796</v>
      </c>
      <c r="J5348" s="1" t="str">
        <f t="shared" si="886"/>
        <v>NGR lake sediment grab sample</v>
      </c>
      <c r="K5348" s="1" t="str">
        <f t="shared" si="887"/>
        <v>&lt;177 micron (NGR)</v>
      </c>
      <c r="L5348">
        <v>70</v>
      </c>
      <c r="M5348" t="s">
        <v>184</v>
      </c>
      <c r="N5348">
        <v>1391</v>
      </c>
      <c r="O5348" t="s">
        <v>151</v>
      </c>
      <c r="P5348" t="s">
        <v>247</v>
      </c>
      <c r="Q5348" t="s">
        <v>92</v>
      </c>
      <c r="R5348" t="s">
        <v>477</v>
      </c>
      <c r="S5348" t="s">
        <v>79</v>
      </c>
      <c r="T5348" t="s">
        <v>40</v>
      </c>
      <c r="U5348" t="s">
        <v>4735</v>
      </c>
      <c r="V5348" t="s">
        <v>565</v>
      </c>
      <c r="W5348" t="s">
        <v>40</v>
      </c>
      <c r="X5348" t="s">
        <v>39</v>
      </c>
      <c r="Y5348" t="s">
        <v>95</v>
      </c>
      <c r="Z5348" t="s">
        <v>135</v>
      </c>
      <c r="AA5348" t="s">
        <v>204</v>
      </c>
      <c r="AB5348" t="s">
        <v>2125</v>
      </c>
      <c r="AC5348" t="s">
        <v>316</v>
      </c>
      <c r="AD5348" t="s">
        <v>7465</v>
      </c>
    </row>
    <row r="5349" spans="1:30" x14ac:dyDescent="0.3">
      <c r="A5349" t="s">
        <v>21899</v>
      </c>
      <c r="B5349" t="s">
        <v>21900</v>
      </c>
      <c r="C5349" s="1" t="str">
        <f t="shared" si="884"/>
        <v>21:0512</v>
      </c>
      <c r="D5349" s="1" t="str">
        <f t="shared" si="885"/>
        <v>21:0085</v>
      </c>
      <c r="E5349" t="s">
        <v>21901</v>
      </c>
      <c r="F5349" t="s">
        <v>21902</v>
      </c>
      <c r="H5349">
        <v>56.0620282</v>
      </c>
      <c r="I5349">
        <v>-101.1163676</v>
      </c>
      <c r="J5349" s="1" t="str">
        <f t="shared" si="886"/>
        <v>NGR lake sediment grab sample</v>
      </c>
      <c r="K5349" s="1" t="str">
        <f t="shared" si="887"/>
        <v>&lt;177 micron (NGR)</v>
      </c>
      <c r="L5349">
        <v>70</v>
      </c>
      <c r="M5349" t="s">
        <v>191</v>
      </c>
      <c r="N5349">
        <v>1392</v>
      </c>
      <c r="O5349" t="s">
        <v>45</v>
      </c>
      <c r="P5349" t="s">
        <v>104</v>
      </c>
      <c r="Q5349" t="s">
        <v>79</v>
      </c>
      <c r="R5349" t="s">
        <v>571</v>
      </c>
      <c r="S5349" t="s">
        <v>176</v>
      </c>
      <c r="T5349" t="s">
        <v>40</v>
      </c>
      <c r="U5349" t="s">
        <v>4024</v>
      </c>
      <c r="V5349" t="s">
        <v>705</v>
      </c>
      <c r="W5349" t="s">
        <v>194</v>
      </c>
      <c r="X5349" t="s">
        <v>55</v>
      </c>
      <c r="Y5349" t="s">
        <v>95</v>
      </c>
      <c r="Z5349" t="s">
        <v>214</v>
      </c>
      <c r="AA5349" t="s">
        <v>134</v>
      </c>
      <c r="AB5349" t="s">
        <v>2513</v>
      </c>
      <c r="AC5349" t="s">
        <v>1343</v>
      </c>
      <c r="AD5349" t="s">
        <v>7465</v>
      </c>
    </row>
    <row r="5350" spans="1:30" x14ac:dyDescent="0.3">
      <c r="A5350" t="s">
        <v>21903</v>
      </c>
      <c r="B5350" t="s">
        <v>21904</v>
      </c>
      <c r="C5350" s="1" t="str">
        <f t="shared" si="884"/>
        <v>21:0512</v>
      </c>
      <c r="D5350" s="1" t="str">
        <f t="shared" si="885"/>
        <v>21:0085</v>
      </c>
      <c r="E5350" t="s">
        <v>21905</v>
      </c>
      <c r="F5350" t="s">
        <v>21906</v>
      </c>
      <c r="H5350">
        <v>56.079146000000001</v>
      </c>
      <c r="I5350">
        <v>-101.14981640000001</v>
      </c>
      <c r="J5350" s="1" t="str">
        <f t="shared" si="886"/>
        <v>NGR lake sediment grab sample</v>
      </c>
      <c r="K5350" s="1" t="str">
        <f t="shared" si="887"/>
        <v>&lt;177 micron (NGR)</v>
      </c>
      <c r="L5350">
        <v>70</v>
      </c>
      <c r="M5350" t="s">
        <v>201</v>
      </c>
      <c r="N5350">
        <v>1393</v>
      </c>
      <c r="O5350" t="s">
        <v>58</v>
      </c>
      <c r="P5350" t="s">
        <v>256</v>
      </c>
      <c r="Q5350" t="s">
        <v>68</v>
      </c>
      <c r="R5350" t="s">
        <v>276</v>
      </c>
      <c r="S5350" t="s">
        <v>131</v>
      </c>
      <c r="T5350" t="s">
        <v>40</v>
      </c>
      <c r="U5350" t="s">
        <v>1151</v>
      </c>
      <c r="V5350" t="s">
        <v>1103</v>
      </c>
      <c r="W5350" t="s">
        <v>40</v>
      </c>
      <c r="X5350" t="s">
        <v>179</v>
      </c>
      <c r="Y5350" t="s">
        <v>95</v>
      </c>
      <c r="Z5350" t="s">
        <v>204</v>
      </c>
      <c r="AA5350" t="s">
        <v>135</v>
      </c>
      <c r="AB5350" t="s">
        <v>1585</v>
      </c>
      <c r="AC5350" t="s">
        <v>2776</v>
      </c>
      <c r="AD5350" t="s">
        <v>137</v>
      </c>
    </row>
    <row r="5351" spans="1:30" x14ac:dyDescent="0.3">
      <c r="A5351" t="s">
        <v>21907</v>
      </c>
      <c r="B5351" t="s">
        <v>21908</v>
      </c>
      <c r="C5351" s="1" t="str">
        <f t="shared" si="884"/>
        <v>21:0512</v>
      </c>
      <c r="D5351" s="1" t="str">
        <f t="shared" si="885"/>
        <v>21:0085</v>
      </c>
      <c r="E5351" t="s">
        <v>21909</v>
      </c>
      <c r="F5351" t="s">
        <v>21910</v>
      </c>
      <c r="H5351">
        <v>56.121183299999998</v>
      </c>
      <c r="I5351">
        <v>-101.1325001</v>
      </c>
      <c r="J5351" s="1" t="str">
        <f t="shared" si="886"/>
        <v>NGR lake sediment grab sample</v>
      </c>
      <c r="K5351" s="1" t="str">
        <f t="shared" si="887"/>
        <v>&lt;177 micron (NGR)</v>
      </c>
      <c r="L5351">
        <v>70</v>
      </c>
      <c r="M5351" t="s">
        <v>210</v>
      </c>
      <c r="N5351">
        <v>1394</v>
      </c>
      <c r="O5351" t="s">
        <v>3754</v>
      </c>
      <c r="P5351" t="s">
        <v>78</v>
      </c>
      <c r="Q5351" t="s">
        <v>202</v>
      </c>
      <c r="R5351" t="s">
        <v>134</v>
      </c>
      <c r="S5351" t="s">
        <v>153</v>
      </c>
      <c r="T5351" t="s">
        <v>40</v>
      </c>
      <c r="U5351" t="s">
        <v>17165</v>
      </c>
      <c r="V5351" t="s">
        <v>705</v>
      </c>
      <c r="W5351" t="s">
        <v>40</v>
      </c>
      <c r="X5351" t="s">
        <v>179</v>
      </c>
      <c r="Y5351" t="s">
        <v>39</v>
      </c>
      <c r="Z5351" t="s">
        <v>214</v>
      </c>
      <c r="AA5351" t="s">
        <v>135</v>
      </c>
      <c r="AB5351" t="s">
        <v>1373</v>
      </c>
      <c r="AC5351" t="s">
        <v>2202</v>
      </c>
      <c r="AD5351" t="s">
        <v>2717</v>
      </c>
    </row>
    <row r="5352" spans="1:30" x14ac:dyDescent="0.3">
      <c r="A5352" t="s">
        <v>21911</v>
      </c>
      <c r="B5352" t="s">
        <v>21912</v>
      </c>
      <c r="C5352" s="1" t="str">
        <f t="shared" si="884"/>
        <v>21:0512</v>
      </c>
      <c r="D5352" s="1" t="str">
        <f t="shared" si="885"/>
        <v>21:0085</v>
      </c>
      <c r="E5352" t="s">
        <v>21913</v>
      </c>
      <c r="F5352" t="s">
        <v>21914</v>
      </c>
      <c r="H5352">
        <v>56.163263000000001</v>
      </c>
      <c r="I5352">
        <v>-101.1469424</v>
      </c>
      <c r="J5352" s="1" t="str">
        <f t="shared" si="886"/>
        <v>NGR lake sediment grab sample</v>
      </c>
      <c r="K5352" s="1" t="str">
        <f t="shared" si="887"/>
        <v>&lt;177 micron (NGR)</v>
      </c>
      <c r="L5352">
        <v>70</v>
      </c>
      <c r="M5352" t="s">
        <v>221</v>
      </c>
      <c r="N5352">
        <v>1395</v>
      </c>
      <c r="O5352" t="s">
        <v>726</v>
      </c>
      <c r="P5352" t="s">
        <v>104</v>
      </c>
      <c r="Q5352" t="s">
        <v>131</v>
      </c>
      <c r="R5352" t="s">
        <v>232</v>
      </c>
      <c r="S5352" t="s">
        <v>131</v>
      </c>
      <c r="T5352" t="s">
        <v>40</v>
      </c>
      <c r="U5352" t="s">
        <v>4557</v>
      </c>
      <c r="V5352" t="s">
        <v>55</v>
      </c>
      <c r="W5352" t="s">
        <v>649</v>
      </c>
      <c r="X5352" t="s">
        <v>39</v>
      </c>
      <c r="Y5352" t="s">
        <v>95</v>
      </c>
      <c r="Z5352" t="s">
        <v>135</v>
      </c>
      <c r="AA5352" t="s">
        <v>58</v>
      </c>
      <c r="AB5352" t="s">
        <v>936</v>
      </c>
      <c r="AC5352" t="s">
        <v>119</v>
      </c>
      <c r="AD5352" t="s">
        <v>480</v>
      </c>
    </row>
    <row r="5353" spans="1:30" x14ac:dyDescent="0.3">
      <c r="A5353" t="s">
        <v>21915</v>
      </c>
      <c r="B5353" t="s">
        <v>21916</v>
      </c>
      <c r="C5353" s="1" t="str">
        <f t="shared" si="884"/>
        <v>21:0512</v>
      </c>
      <c r="D5353" s="1" t="str">
        <f t="shared" si="885"/>
        <v>21:0085</v>
      </c>
      <c r="E5353" t="s">
        <v>21917</v>
      </c>
      <c r="F5353" t="s">
        <v>21918</v>
      </c>
      <c r="H5353">
        <v>56.1842343</v>
      </c>
      <c r="I5353">
        <v>-101.11699539999999</v>
      </c>
      <c r="J5353" s="1" t="str">
        <f t="shared" si="886"/>
        <v>NGR lake sediment grab sample</v>
      </c>
      <c r="K5353" s="1" t="str">
        <f t="shared" si="887"/>
        <v>&lt;177 micron (NGR)</v>
      </c>
      <c r="L5353">
        <v>70</v>
      </c>
      <c r="M5353" t="s">
        <v>230</v>
      </c>
      <c r="N5353">
        <v>1396</v>
      </c>
      <c r="O5353" t="s">
        <v>1556</v>
      </c>
      <c r="P5353" t="s">
        <v>78</v>
      </c>
      <c r="Q5353" t="s">
        <v>202</v>
      </c>
      <c r="R5353" t="s">
        <v>78</v>
      </c>
      <c r="S5353" t="s">
        <v>153</v>
      </c>
      <c r="T5353" t="s">
        <v>40</v>
      </c>
      <c r="U5353" t="s">
        <v>3433</v>
      </c>
      <c r="V5353" t="s">
        <v>818</v>
      </c>
      <c r="W5353" t="s">
        <v>40</v>
      </c>
      <c r="X5353" t="s">
        <v>70</v>
      </c>
      <c r="Y5353" t="s">
        <v>95</v>
      </c>
      <c r="Z5353" t="s">
        <v>214</v>
      </c>
      <c r="AA5353" t="s">
        <v>214</v>
      </c>
      <c r="AB5353" t="s">
        <v>1373</v>
      </c>
      <c r="AC5353" t="s">
        <v>5459</v>
      </c>
      <c r="AD5353" t="s">
        <v>832</v>
      </c>
    </row>
    <row r="5354" spans="1:30" x14ac:dyDescent="0.3">
      <c r="A5354" t="s">
        <v>21919</v>
      </c>
      <c r="B5354" t="s">
        <v>21920</v>
      </c>
      <c r="C5354" s="1" t="str">
        <f t="shared" si="884"/>
        <v>21:0512</v>
      </c>
      <c r="D5354" s="1" t="str">
        <f t="shared" si="885"/>
        <v>21:0085</v>
      </c>
      <c r="E5354" t="s">
        <v>21921</v>
      </c>
      <c r="F5354" t="s">
        <v>21922</v>
      </c>
      <c r="H5354">
        <v>56.2184873</v>
      </c>
      <c r="I5354">
        <v>-101.152737</v>
      </c>
      <c r="J5354" s="1" t="str">
        <f t="shared" si="886"/>
        <v>NGR lake sediment grab sample</v>
      </c>
      <c r="K5354" s="1" t="str">
        <f t="shared" si="887"/>
        <v>&lt;177 micron (NGR)</v>
      </c>
      <c r="L5354">
        <v>70</v>
      </c>
      <c r="M5354" t="s">
        <v>238</v>
      </c>
      <c r="N5354">
        <v>1397</v>
      </c>
      <c r="O5354" t="s">
        <v>3754</v>
      </c>
      <c r="P5354" t="s">
        <v>169</v>
      </c>
      <c r="Q5354" t="s">
        <v>79</v>
      </c>
      <c r="R5354" t="s">
        <v>276</v>
      </c>
      <c r="S5354" t="s">
        <v>153</v>
      </c>
      <c r="T5354" t="s">
        <v>40</v>
      </c>
      <c r="U5354" t="s">
        <v>21923</v>
      </c>
      <c r="V5354" t="s">
        <v>213</v>
      </c>
      <c r="W5354" t="s">
        <v>40</v>
      </c>
      <c r="X5354" t="s">
        <v>70</v>
      </c>
      <c r="Y5354" t="s">
        <v>95</v>
      </c>
      <c r="Z5354" t="s">
        <v>337</v>
      </c>
      <c r="AA5354" t="s">
        <v>58</v>
      </c>
      <c r="AB5354" t="s">
        <v>185</v>
      </c>
      <c r="AC5354" t="s">
        <v>5459</v>
      </c>
      <c r="AD5354" t="s">
        <v>832</v>
      </c>
    </row>
    <row r="5355" spans="1:30" hidden="1" x14ac:dyDescent="0.3">
      <c r="A5355" t="s">
        <v>21924</v>
      </c>
      <c r="B5355" t="s">
        <v>21925</v>
      </c>
      <c r="C5355" s="1" t="str">
        <f t="shared" si="884"/>
        <v>21:0512</v>
      </c>
      <c r="D5355" s="1" t="str">
        <f>HYPERLINK("http://geochem.nrcan.gc.ca/cdogs/content/svy/svy_e.htm", "")</f>
        <v/>
      </c>
      <c r="G5355" s="1" t="str">
        <f>HYPERLINK("http://geochem.nrcan.gc.ca/cdogs/content/cr_/cr_00055_e.htm", "55")</f>
        <v>55</v>
      </c>
      <c r="J5355" t="s">
        <v>161</v>
      </c>
      <c r="K5355" t="s">
        <v>162</v>
      </c>
      <c r="L5355">
        <v>70</v>
      </c>
      <c r="M5355" t="s">
        <v>163</v>
      </c>
      <c r="N5355">
        <v>1398</v>
      </c>
      <c r="O5355" t="s">
        <v>510</v>
      </c>
      <c r="P5355" t="s">
        <v>193</v>
      </c>
      <c r="Q5355" t="s">
        <v>68</v>
      </c>
      <c r="R5355" t="s">
        <v>193</v>
      </c>
      <c r="S5355" t="s">
        <v>37</v>
      </c>
      <c r="T5355" t="s">
        <v>40</v>
      </c>
      <c r="U5355" t="s">
        <v>2632</v>
      </c>
      <c r="V5355" t="s">
        <v>974</v>
      </c>
      <c r="W5355" t="s">
        <v>117</v>
      </c>
      <c r="X5355" t="s">
        <v>70</v>
      </c>
      <c r="Y5355" t="s">
        <v>55</v>
      </c>
      <c r="Z5355" t="s">
        <v>134</v>
      </c>
      <c r="AA5355" t="s">
        <v>258</v>
      </c>
      <c r="AB5355" t="s">
        <v>554</v>
      </c>
      <c r="AC5355" t="s">
        <v>371</v>
      </c>
      <c r="AD5355" t="s">
        <v>449</v>
      </c>
    </row>
    <row r="5356" spans="1:30" x14ac:dyDescent="0.3">
      <c r="A5356" t="s">
        <v>21926</v>
      </c>
      <c r="B5356" t="s">
        <v>21927</v>
      </c>
      <c r="C5356" s="1" t="str">
        <f t="shared" si="884"/>
        <v>21:0512</v>
      </c>
      <c r="D5356" s="1" t="str">
        <f t="shared" ref="D5356:D5374" si="888">HYPERLINK("http://geochem.nrcan.gc.ca/cdogs/content/svy/svy210085_e.htm", "21:0085")</f>
        <v>21:0085</v>
      </c>
      <c r="E5356" t="s">
        <v>21928</v>
      </c>
      <c r="F5356" t="s">
        <v>21929</v>
      </c>
      <c r="H5356">
        <v>56.228730200000001</v>
      </c>
      <c r="I5356">
        <v>-101.19328969999999</v>
      </c>
      <c r="J5356" s="1" t="str">
        <f t="shared" ref="J5356:J5374" si="889">HYPERLINK("http://geochem.nrcan.gc.ca/cdogs/content/kwd/kwd020027_e.htm", "NGR lake sediment grab sample")</f>
        <v>NGR lake sediment grab sample</v>
      </c>
      <c r="K5356" s="1" t="str">
        <f t="shared" ref="K5356:K5374" si="890">HYPERLINK("http://geochem.nrcan.gc.ca/cdogs/content/kwd/kwd080006_e.htm", "&lt;177 micron (NGR)")</f>
        <v>&lt;177 micron (NGR)</v>
      </c>
      <c r="L5356">
        <v>70</v>
      </c>
      <c r="M5356" t="s">
        <v>246</v>
      </c>
      <c r="N5356">
        <v>1399</v>
      </c>
      <c r="O5356" t="s">
        <v>533</v>
      </c>
      <c r="P5356" t="s">
        <v>145</v>
      </c>
      <c r="Q5356" t="s">
        <v>153</v>
      </c>
      <c r="R5356" t="s">
        <v>276</v>
      </c>
      <c r="S5356" t="s">
        <v>79</v>
      </c>
      <c r="T5356" t="s">
        <v>40</v>
      </c>
      <c r="U5356" t="s">
        <v>4370</v>
      </c>
      <c r="V5356" t="s">
        <v>818</v>
      </c>
      <c r="W5356" t="s">
        <v>40</v>
      </c>
      <c r="X5356" t="s">
        <v>179</v>
      </c>
      <c r="Y5356" t="s">
        <v>95</v>
      </c>
      <c r="Z5356" t="s">
        <v>214</v>
      </c>
      <c r="AA5356" t="s">
        <v>214</v>
      </c>
      <c r="AB5356" t="s">
        <v>5113</v>
      </c>
      <c r="AC5356" t="s">
        <v>1389</v>
      </c>
      <c r="AD5356" t="s">
        <v>1529</v>
      </c>
    </row>
    <row r="5357" spans="1:30" x14ac:dyDescent="0.3">
      <c r="A5357" t="s">
        <v>21930</v>
      </c>
      <c r="B5357" t="s">
        <v>21931</v>
      </c>
      <c r="C5357" s="1" t="str">
        <f t="shared" si="884"/>
        <v>21:0512</v>
      </c>
      <c r="D5357" s="1" t="str">
        <f t="shared" si="888"/>
        <v>21:0085</v>
      </c>
      <c r="E5357" t="s">
        <v>21932</v>
      </c>
      <c r="F5357" t="s">
        <v>21933</v>
      </c>
      <c r="H5357">
        <v>56.261354099999998</v>
      </c>
      <c r="I5357">
        <v>-101.1795405</v>
      </c>
      <c r="J5357" s="1" t="str">
        <f t="shared" si="889"/>
        <v>NGR lake sediment grab sample</v>
      </c>
      <c r="K5357" s="1" t="str">
        <f t="shared" si="890"/>
        <v>&lt;177 micron (NGR)</v>
      </c>
      <c r="L5357">
        <v>71</v>
      </c>
      <c r="M5357" t="s">
        <v>34</v>
      </c>
      <c r="N5357">
        <v>1400</v>
      </c>
      <c r="O5357" t="s">
        <v>733</v>
      </c>
      <c r="P5357" t="s">
        <v>53</v>
      </c>
      <c r="Q5357" t="s">
        <v>131</v>
      </c>
      <c r="R5357" t="s">
        <v>337</v>
      </c>
      <c r="S5357" t="s">
        <v>79</v>
      </c>
      <c r="T5357" t="s">
        <v>40</v>
      </c>
      <c r="U5357" t="s">
        <v>19379</v>
      </c>
      <c r="V5357" t="s">
        <v>444</v>
      </c>
      <c r="W5357" t="s">
        <v>40</v>
      </c>
      <c r="X5357" t="s">
        <v>70</v>
      </c>
      <c r="Y5357" t="s">
        <v>39</v>
      </c>
      <c r="Z5357" t="s">
        <v>35</v>
      </c>
      <c r="AA5357" t="s">
        <v>58</v>
      </c>
      <c r="AB5357" t="s">
        <v>1390</v>
      </c>
      <c r="AC5357" t="s">
        <v>1069</v>
      </c>
      <c r="AD5357" t="s">
        <v>86</v>
      </c>
    </row>
    <row r="5358" spans="1:30" x14ac:dyDescent="0.3">
      <c r="A5358" t="s">
        <v>21934</v>
      </c>
      <c r="B5358" t="s">
        <v>21935</v>
      </c>
      <c r="C5358" s="1" t="str">
        <f t="shared" si="884"/>
        <v>21:0512</v>
      </c>
      <c r="D5358" s="1" t="str">
        <f t="shared" si="888"/>
        <v>21:0085</v>
      </c>
      <c r="E5358" t="s">
        <v>21932</v>
      </c>
      <c r="F5358" t="s">
        <v>21936</v>
      </c>
      <c r="H5358">
        <v>56.261354099999998</v>
      </c>
      <c r="I5358">
        <v>-101.1795405</v>
      </c>
      <c r="J5358" s="1" t="str">
        <f t="shared" si="889"/>
        <v>NGR lake sediment grab sample</v>
      </c>
      <c r="K5358" s="1" t="str">
        <f t="shared" si="890"/>
        <v>&lt;177 micron (NGR)</v>
      </c>
      <c r="L5358">
        <v>71</v>
      </c>
      <c r="M5358" t="s">
        <v>65</v>
      </c>
      <c r="N5358">
        <v>1401</v>
      </c>
      <c r="O5358" t="s">
        <v>733</v>
      </c>
      <c r="P5358" t="s">
        <v>108</v>
      </c>
      <c r="Q5358" t="s">
        <v>37</v>
      </c>
      <c r="R5358" t="s">
        <v>77</v>
      </c>
      <c r="S5358" t="s">
        <v>79</v>
      </c>
      <c r="T5358" t="s">
        <v>40</v>
      </c>
      <c r="U5358" t="s">
        <v>2504</v>
      </c>
      <c r="V5358" t="s">
        <v>97</v>
      </c>
      <c r="W5358" t="s">
        <v>40</v>
      </c>
      <c r="X5358" t="s">
        <v>179</v>
      </c>
      <c r="Y5358" t="s">
        <v>95</v>
      </c>
      <c r="Z5358" t="s">
        <v>35</v>
      </c>
      <c r="AA5358" t="s">
        <v>214</v>
      </c>
      <c r="AB5358" t="s">
        <v>8081</v>
      </c>
      <c r="AC5358" t="s">
        <v>968</v>
      </c>
      <c r="AD5358" t="s">
        <v>203</v>
      </c>
    </row>
    <row r="5359" spans="1:30" x14ac:dyDescent="0.3">
      <c r="A5359" t="s">
        <v>21937</v>
      </c>
      <c r="B5359" t="s">
        <v>21938</v>
      </c>
      <c r="C5359" s="1" t="str">
        <f t="shared" si="884"/>
        <v>21:0512</v>
      </c>
      <c r="D5359" s="1" t="str">
        <f t="shared" si="888"/>
        <v>21:0085</v>
      </c>
      <c r="E5359" t="s">
        <v>21932</v>
      </c>
      <c r="F5359" t="s">
        <v>21939</v>
      </c>
      <c r="H5359">
        <v>56.261354099999998</v>
      </c>
      <c r="I5359">
        <v>-101.1795405</v>
      </c>
      <c r="J5359" s="1" t="str">
        <f t="shared" si="889"/>
        <v>NGR lake sediment grab sample</v>
      </c>
      <c r="K5359" s="1" t="str">
        <f t="shared" si="890"/>
        <v>&lt;177 micron (NGR)</v>
      </c>
      <c r="L5359">
        <v>71</v>
      </c>
      <c r="M5359" t="s">
        <v>52</v>
      </c>
      <c r="N5359">
        <v>1402</v>
      </c>
      <c r="O5359" t="s">
        <v>257</v>
      </c>
      <c r="P5359" t="s">
        <v>204</v>
      </c>
      <c r="Q5359" t="s">
        <v>68</v>
      </c>
      <c r="R5359" t="s">
        <v>337</v>
      </c>
      <c r="S5359" t="s">
        <v>79</v>
      </c>
      <c r="T5359" t="s">
        <v>40</v>
      </c>
      <c r="U5359" t="s">
        <v>17560</v>
      </c>
      <c r="V5359" t="s">
        <v>39</v>
      </c>
      <c r="W5359" t="s">
        <v>117</v>
      </c>
      <c r="X5359" t="s">
        <v>70</v>
      </c>
      <c r="Y5359" t="s">
        <v>39</v>
      </c>
      <c r="Z5359" t="s">
        <v>35</v>
      </c>
      <c r="AA5359" t="s">
        <v>58</v>
      </c>
      <c r="AB5359" t="s">
        <v>11731</v>
      </c>
      <c r="AC5359" t="s">
        <v>378</v>
      </c>
      <c r="AD5359" t="s">
        <v>86</v>
      </c>
    </row>
    <row r="5360" spans="1:30" x14ac:dyDescent="0.3">
      <c r="A5360" t="s">
        <v>21940</v>
      </c>
      <c r="B5360" t="s">
        <v>21941</v>
      </c>
      <c r="C5360" s="1" t="str">
        <f t="shared" si="884"/>
        <v>21:0512</v>
      </c>
      <c r="D5360" s="1" t="str">
        <f t="shared" si="888"/>
        <v>21:0085</v>
      </c>
      <c r="E5360" t="s">
        <v>21942</v>
      </c>
      <c r="F5360" t="s">
        <v>21943</v>
      </c>
      <c r="H5360">
        <v>56.279211099999998</v>
      </c>
      <c r="I5360">
        <v>-101.19228409999999</v>
      </c>
      <c r="J5360" s="1" t="str">
        <f t="shared" si="889"/>
        <v>NGR lake sediment grab sample</v>
      </c>
      <c r="K5360" s="1" t="str">
        <f t="shared" si="890"/>
        <v>&lt;177 micron (NGR)</v>
      </c>
      <c r="L5360">
        <v>71</v>
      </c>
      <c r="M5360" t="s">
        <v>76</v>
      </c>
      <c r="N5360">
        <v>1403</v>
      </c>
      <c r="O5360" t="s">
        <v>810</v>
      </c>
      <c r="P5360" t="s">
        <v>571</v>
      </c>
      <c r="Q5360" t="s">
        <v>37</v>
      </c>
      <c r="R5360" t="s">
        <v>377</v>
      </c>
      <c r="S5360" t="s">
        <v>38</v>
      </c>
      <c r="T5360" t="s">
        <v>40</v>
      </c>
      <c r="U5360" t="s">
        <v>739</v>
      </c>
      <c r="V5360" t="s">
        <v>55</v>
      </c>
      <c r="W5360" t="s">
        <v>649</v>
      </c>
      <c r="X5360" t="s">
        <v>179</v>
      </c>
      <c r="Y5360" t="s">
        <v>39</v>
      </c>
      <c r="Z5360" t="s">
        <v>134</v>
      </c>
      <c r="AA5360" t="s">
        <v>214</v>
      </c>
      <c r="AB5360" t="s">
        <v>1886</v>
      </c>
      <c r="AC5360" t="s">
        <v>2633</v>
      </c>
      <c r="AD5360" t="s">
        <v>115</v>
      </c>
    </row>
    <row r="5361" spans="1:30" x14ac:dyDescent="0.3">
      <c r="A5361" t="s">
        <v>21944</v>
      </c>
      <c r="B5361" t="s">
        <v>21945</v>
      </c>
      <c r="C5361" s="1" t="str">
        <f t="shared" si="884"/>
        <v>21:0512</v>
      </c>
      <c r="D5361" s="1" t="str">
        <f t="shared" si="888"/>
        <v>21:0085</v>
      </c>
      <c r="E5361" t="s">
        <v>21946</v>
      </c>
      <c r="F5361" t="s">
        <v>21947</v>
      </c>
      <c r="H5361">
        <v>56.283810299999999</v>
      </c>
      <c r="I5361">
        <v>-101.15711570000001</v>
      </c>
      <c r="J5361" s="1" t="str">
        <f t="shared" si="889"/>
        <v>NGR lake sediment grab sample</v>
      </c>
      <c r="K5361" s="1" t="str">
        <f t="shared" si="890"/>
        <v>&lt;177 micron (NGR)</v>
      </c>
      <c r="L5361">
        <v>71</v>
      </c>
      <c r="M5361" t="s">
        <v>91</v>
      </c>
      <c r="N5361">
        <v>1404</v>
      </c>
      <c r="O5361" t="s">
        <v>314</v>
      </c>
      <c r="P5361" t="s">
        <v>130</v>
      </c>
      <c r="Q5361" t="s">
        <v>153</v>
      </c>
      <c r="R5361" t="s">
        <v>169</v>
      </c>
      <c r="S5361" t="s">
        <v>79</v>
      </c>
      <c r="T5361" t="s">
        <v>40</v>
      </c>
      <c r="U5361" t="s">
        <v>16915</v>
      </c>
      <c r="V5361" t="s">
        <v>812</v>
      </c>
      <c r="W5361" t="s">
        <v>40</v>
      </c>
      <c r="X5361" t="s">
        <v>740</v>
      </c>
      <c r="Y5361" t="s">
        <v>95</v>
      </c>
      <c r="Z5361" t="s">
        <v>135</v>
      </c>
      <c r="AA5361" t="s">
        <v>204</v>
      </c>
      <c r="AB5361" t="s">
        <v>3016</v>
      </c>
      <c r="AC5361" t="s">
        <v>353</v>
      </c>
      <c r="AD5361" t="s">
        <v>4557</v>
      </c>
    </row>
    <row r="5362" spans="1:30" x14ac:dyDescent="0.3">
      <c r="A5362" t="s">
        <v>21948</v>
      </c>
      <c r="B5362" t="s">
        <v>21949</v>
      </c>
      <c r="C5362" s="1" t="str">
        <f t="shared" si="884"/>
        <v>21:0512</v>
      </c>
      <c r="D5362" s="1" t="str">
        <f t="shared" si="888"/>
        <v>21:0085</v>
      </c>
      <c r="E5362" t="s">
        <v>21950</v>
      </c>
      <c r="F5362" t="s">
        <v>21951</v>
      </c>
      <c r="H5362">
        <v>56.261324000000002</v>
      </c>
      <c r="I5362">
        <v>-101.119181</v>
      </c>
      <c r="J5362" s="1" t="str">
        <f t="shared" si="889"/>
        <v>NGR lake sediment grab sample</v>
      </c>
      <c r="K5362" s="1" t="str">
        <f t="shared" si="890"/>
        <v>&lt;177 micron (NGR)</v>
      </c>
      <c r="L5362">
        <v>71</v>
      </c>
      <c r="M5362" t="s">
        <v>102</v>
      </c>
      <c r="N5362">
        <v>1405</v>
      </c>
      <c r="O5362" t="s">
        <v>2678</v>
      </c>
      <c r="P5362" t="s">
        <v>232</v>
      </c>
      <c r="Q5362" t="s">
        <v>119</v>
      </c>
      <c r="R5362" t="s">
        <v>192</v>
      </c>
      <c r="S5362" t="s">
        <v>202</v>
      </c>
      <c r="T5362" t="s">
        <v>40</v>
      </c>
      <c r="U5362" t="s">
        <v>8957</v>
      </c>
      <c r="V5362" t="s">
        <v>8790</v>
      </c>
      <c r="W5362" t="s">
        <v>40</v>
      </c>
      <c r="X5362" t="s">
        <v>55</v>
      </c>
      <c r="Y5362" t="s">
        <v>55</v>
      </c>
      <c r="Z5362" t="s">
        <v>214</v>
      </c>
      <c r="AA5362" t="s">
        <v>214</v>
      </c>
      <c r="AB5362" t="s">
        <v>4338</v>
      </c>
      <c r="AC5362" t="s">
        <v>631</v>
      </c>
      <c r="AD5362" t="s">
        <v>6872</v>
      </c>
    </row>
    <row r="5363" spans="1:30" x14ac:dyDescent="0.3">
      <c r="A5363" t="s">
        <v>21952</v>
      </c>
      <c r="B5363" t="s">
        <v>21953</v>
      </c>
      <c r="C5363" s="1" t="str">
        <f t="shared" si="884"/>
        <v>21:0512</v>
      </c>
      <c r="D5363" s="1" t="str">
        <f t="shared" si="888"/>
        <v>21:0085</v>
      </c>
      <c r="E5363" t="s">
        <v>21954</v>
      </c>
      <c r="F5363" t="s">
        <v>21955</v>
      </c>
      <c r="H5363">
        <v>56.313689500000002</v>
      </c>
      <c r="I5363">
        <v>-101.1203166</v>
      </c>
      <c r="J5363" s="1" t="str">
        <f t="shared" si="889"/>
        <v>NGR lake sediment grab sample</v>
      </c>
      <c r="K5363" s="1" t="str">
        <f t="shared" si="890"/>
        <v>&lt;177 micron (NGR)</v>
      </c>
      <c r="L5363">
        <v>71</v>
      </c>
      <c r="M5363" t="s">
        <v>113</v>
      </c>
      <c r="N5363">
        <v>1406</v>
      </c>
      <c r="O5363" t="s">
        <v>45</v>
      </c>
      <c r="P5363" t="s">
        <v>232</v>
      </c>
      <c r="Q5363" t="s">
        <v>131</v>
      </c>
      <c r="R5363" t="s">
        <v>169</v>
      </c>
      <c r="S5363" t="s">
        <v>153</v>
      </c>
      <c r="T5363" t="s">
        <v>40</v>
      </c>
      <c r="U5363" t="s">
        <v>21956</v>
      </c>
      <c r="V5363" t="s">
        <v>1337</v>
      </c>
      <c r="W5363" t="s">
        <v>40</v>
      </c>
      <c r="X5363" t="s">
        <v>70</v>
      </c>
      <c r="Y5363" t="s">
        <v>55</v>
      </c>
      <c r="Z5363" t="s">
        <v>263</v>
      </c>
      <c r="AA5363" t="s">
        <v>135</v>
      </c>
      <c r="AB5363" t="s">
        <v>429</v>
      </c>
      <c r="AC5363" t="s">
        <v>1181</v>
      </c>
      <c r="AD5363" t="s">
        <v>308</v>
      </c>
    </row>
    <row r="5364" spans="1:30" x14ac:dyDescent="0.3">
      <c r="A5364" t="s">
        <v>21957</v>
      </c>
      <c r="B5364" t="s">
        <v>21958</v>
      </c>
      <c r="C5364" s="1" t="str">
        <f t="shared" si="884"/>
        <v>21:0512</v>
      </c>
      <c r="D5364" s="1" t="str">
        <f t="shared" si="888"/>
        <v>21:0085</v>
      </c>
      <c r="E5364" t="s">
        <v>21959</v>
      </c>
      <c r="F5364" t="s">
        <v>21960</v>
      </c>
      <c r="H5364">
        <v>56.3445155</v>
      </c>
      <c r="I5364">
        <v>-101.1354408</v>
      </c>
      <c r="J5364" s="1" t="str">
        <f t="shared" si="889"/>
        <v>NGR lake sediment grab sample</v>
      </c>
      <c r="K5364" s="1" t="str">
        <f t="shared" si="890"/>
        <v>&lt;177 micron (NGR)</v>
      </c>
      <c r="L5364">
        <v>71</v>
      </c>
      <c r="M5364" t="s">
        <v>127</v>
      </c>
      <c r="N5364">
        <v>1407</v>
      </c>
      <c r="O5364" t="s">
        <v>177</v>
      </c>
      <c r="P5364" t="s">
        <v>67</v>
      </c>
      <c r="Q5364" t="s">
        <v>92</v>
      </c>
      <c r="R5364" t="s">
        <v>377</v>
      </c>
      <c r="S5364" t="s">
        <v>202</v>
      </c>
      <c r="T5364" t="s">
        <v>40</v>
      </c>
      <c r="U5364" t="s">
        <v>21961</v>
      </c>
      <c r="V5364" t="s">
        <v>339</v>
      </c>
      <c r="W5364" t="s">
        <v>40</v>
      </c>
      <c r="X5364" t="s">
        <v>39</v>
      </c>
      <c r="Y5364" t="s">
        <v>39</v>
      </c>
      <c r="Z5364" t="s">
        <v>337</v>
      </c>
      <c r="AA5364" t="s">
        <v>204</v>
      </c>
      <c r="AB5364" t="s">
        <v>79</v>
      </c>
      <c r="AC5364" t="s">
        <v>1043</v>
      </c>
      <c r="AD5364" t="s">
        <v>4750</v>
      </c>
    </row>
    <row r="5365" spans="1:30" x14ac:dyDescent="0.3">
      <c r="A5365" t="s">
        <v>21962</v>
      </c>
      <c r="B5365" t="s">
        <v>21963</v>
      </c>
      <c r="C5365" s="1" t="str">
        <f t="shared" si="884"/>
        <v>21:0512</v>
      </c>
      <c r="D5365" s="1" t="str">
        <f t="shared" si="888"/>
        <v>21:0085</v>
      </c>
      <c r="E5365" t="s">
        <v>21964</v>
      </c>
      <c r="F5365" t="s">
        <v>21965</v>
      </c>
      <c r="H5365">
        <v>56.330872100000001</v>
      </c>
      <c r="I5365">
        <v>-101.2133456</v>
      </c>
      <c r="J5365" s="1" t="str">
        <f t="shared" si="889"/>
        <v>NGR lake sediment grab sample</v>
      </c>
      <c r="K5365" s="1" t="str">
        <f t="shared" si="890"/>
        <v>&lt;177 micron (NGR)</v>
      </c>
      <c r="L5365">
        <v>71</v>
      </c>
      <c r="M5365" t="s">
        <v>142</v>
      </c>
      <c r="N5365">
        <v>1408</v>
      </c>
      <c r="O5365" t="s">
        <v>214</v>
      </c>
      <c r="P5365" t="s">
        <v>193</v>
      </c>
      <c r="Q5365" t="s">
        <v>38</v>
      </c>
      <c r="R5365" t="s">
        <v>130</v>
      </c>
      <c r="S5365" t="s">
        <v>92</v>
      </c>
      <c r="T5365" t="s">
        <v>40</v>
      </c>
      <c r="U5365" t="s">
        <v>7673</v>
      </c>
      <c r="V5365" t="s">
        <v>224</v>
      </c>
      <c r="W5365" t="s">
        <v>40</v>
      </c>
      <c r="X5365" t="s">
        <v>70</v>
      </c>
      <c r="Y5365" t="s">
        <v>95</v>
      </c>
      <c r="Z5365" t="s">
        <v>134</v>
      </c>
      <c r="AA5365" t="s">
        <v>67</v>
      </c>
      <c r="AB5365" t="s">
        <v>884</v>
      </c>
      <c r="AC5365" t="s">
        <v>293</v>
      </c>
      <c r="AD5365" t="s">
        <v>8118</v>
      </c>
    </row>
    <row r="5366" spans="1:30" x14ac:dyDescent="0.3">
      <c r="A5366" t="s">
        <v>21966</v>
      </c>
      <c r="B5366" t="s">
        <v>21967</v>
      </c>
      <c r="C5366" s="1" t="str">
        <f t="shared" ref="C5366:C5429" si="891">HYPERLINK("http://geochem.nrcan.gc.ca/cdogs/content/bdl/bdl210512_e.htm", "21:0512")</f>
        <v>21:0512</v>
      </c>
      <c r="D5366" s="1" t="str">
        <f t="shared" si="888"/>
        <v>21:0085</v>
      </c>
      <c r="E5366" t="s">
        <v>21968</v>
      </c>
      <c r="F5366" t="s">
        <v>21969</v>
      </c>
      <c r="H5366">
        <v>56.360754900000003</v>
      </c>
      <c r="I5366">
        <v>-101.1935932</v>
      </c>
      <c r="J5366" s="1" t="str">
        <f t="shared" si="889"/>
        <v>NGR lake sediment grab sample</v>
      </c>
      <c r="K5366" s="1" t="str">
        <f t="shared" si="890"/>
        <v>&lt;177 micron (NGR)</v>
      </c>
      <c r="L5366">
        <v>71</v>
      </c>
      <c r="M5366" t="s">
        <v>150</v>
      </c>
      <c r="N5366">
        <v>1409</v>
      </c>
      <c r="O5366" t="s">
        <v>283</v>
      </c>
      <c r="P5366" t="s">
        <v>130</v>
      </c>
      <c r="Q5366" t="s">
        <v>92</v>
      </c>
      <c r="R5366" t="s">
        <v>193</v>
      </c>
      <c r="S5366" t="s">
        <v>38</v>
      </c>
      <c r="T5366" t="s">
        <v>40</v>
      </c>
      <c r="U5366" t="s">
        <v>4379</v>
      </c>
      <c r="V5366" t="s">
        <v>444</v>
      </c>
      <c r="W5366" t="s">
        <v>40</v>
      </c>
      <c r="X5366" t="s">
        <v>70</v>
      </c>
      <c r="Y5366" t="s">
        <v>95</v>
      </c>
      <c r="Z5366" t="s">
        <v>134</v>
      </c>
      <c r="AA5366" t="s">
        <v>204</v>
      </c>
      <c r="AB5366" t="s">
        <v>2095</v>
      </c>
      <c r="AC5366" t="s">
        <v>2195</v>
      </c>
      <c r="AD5366" t="s">
        <v>1529</v>
      </c>
    </row>
    <row r="5367" spans="1:30" x14ac:dyDescent="0.3">
      <c r="A5367" t="s">
        <v>21970</v>
      </c>
      <c r="B5367" t="s">
        <v>21971</v>
      </c>
      <c r="C5367" s="1" t="str">
        <f t="shared" si="891"/>
        <v>21:0512</v>
      </c>
      <c r="D5367" s="1" t="str">
        <f t="shared" si="888"/>
        <v>21:0085</v>
      </c>
      <c r="E5367" t="s">
        <v>21972</v>
      </c>
      <c r="F5367" t="s">
        <v>21973</v>
      </c>
      <c r="H5367">
        <v>56.379092300000003</v>
      </c>
      <c r="I5367">
        <v>-101.1867587</v>
      </c>
      <c r="J5367" s="1" t="str">
        <f t="shared" si="889"/>
        <v>NGR lake sediment grab sample</v>
      </c>
      <c r="K5367" s="1" t="str">
        <f t="shared" si="890"/>
        <v>&lt;177 micron (NGR)</v>
      </c>
      <c r="L5367">
        <v>71</v>
      </c>
      <c r="M5367" t="s">
        <v>175</v>
      </c>
      <c r="N5367">
        <v>1410</v>
      </c>
      <c r="O5367" t="s">
        <v>214</v>
      </c>
      <c r="P5367" t="s">
        <v>202</v>
      </c>
      <c r="Q5367" t="s">
        <v>38</v>
      </c>
      <c r="R5367" t="s">
        <v>185</v>
      </c>
      <c r="S5367" t="s">
        <v>68</v>
      </c>
      <c r="T5367" t="s">
        <v>40</v>
      </c>
      <c r="U5367" t="s">
        <v>7015</v>
      </c>
      <c r="V5367" t="s">
        <v>444</v>
      </c>
      <c r="W5367" t="s">
        <v>40</v>
      </c>
      <c r="X5367" t="s">
        <v>70</v>
      </c>
      <c r="Y5367" t="s">
        <v>95</v>
      </c>
      <c r="Z5367" t="s">
        <v>164</v>
      </c>
      <c r="AA5367" t="s">
        <v>204</v>
      </c>
      <c r="AB5367" t="s">
        <v>38</v>
      </c>
      <c r="AC5367" t="s">
        <v>1402</v>
      </c>
      <c r="AD5367" t="s">
        <v>1452</v>
      </c>
    </row>
    <row r="5368" spans="1:30" x14ac:dyDescent="0.3">
      <c r="A5368" t="s">
        <v>21974</v>
      </c>
      <c r="B5368" t="s">
        <v>21975</v>
      </c>
      <c r="C5368" s="1" t="str">
        <f t="shared" si="891"/>
        <v>21:0512</v>
      </c>
      <c r="D5368" s="1" t="str">
        <f t="shared" si="888"/>
        <v>21:0085</v>
      </c>
      <c r="E5368" t="s">
        <v>21976</v>
      </c>
      <c r="F5368" t="s">
        <v>21977</v>
      </c>
      <c r="H5368">
        <v>56.379859799999998</v>
      </c>
      <c r="I5368">
        <v>-101.1490306</v>
      </c>
      <c r="J5368" s="1" t="str">
        <f t="shared" si="889"/>
        <v>NGR lake sediment grab sample</v>
      </c>
      <c r="K5368" s="1" t="str">
        <f t="shared" si="890"/>
        <v>&lt;177 micron (NGR)</v>
      </c>
      <c r="L5368">
        <v>71</v>
      </c>
      <c r="M5368" t="s">
        <v>184</v>
      </c>
      <c r="N5368">
        <v>1411</v>
      </c>
      <c r="O5368" t="s">
        <v>1125</v>
      </c>
      <c r="P5368" t="s">
        <v>256</v>
      </c>
      <c r="Q5368" t="s">
        <v>153</v>
      </c>
      <c r="R5368" t="s">
        <v>192</v>
      </c>
      <c r="S5368" t="s">
        <v>92</v>
      </c>
      <c r="T5368" t="s">
        <v>40</v>
      </c>
      <c r="U5368" t="s">
        <v>137</v>
      </c>
      <c r="V5368" t="s">
        <v>935</v>
      </c>
      <c r="W5368" t="s">
        <v>40</v>
      </c>
      <c r="X5368" t="s">
        <v>70</v>
      </c>
      <c r="Y5368" t="s">
        <v>95</v>
      </c>
      <c r="Z5368" t="s">
        <v>204</v>
      </c>
      <c r="AA5368" t="s">
        <v>204</v>
      </c>
      <c r="AB5368" t="s">
        <v>1096</v>
      </c>
      <c r="AC5368" t="s">
        <v>37</v>
      </c>
      <c r="AD5368" t="s">
        <v>1313</v>
      </c>
    </row>
    <row r="5369" spans="1:30" x14ac:dyDescent="0.3">
      <c r="A5369" t="s">
        <v>21978</v>
      </c>
      <c r="B5369" t="s">
        <v>21979</v>
      </c>
      <c r="C5369" s="1" t="str">
        <f t="shared" si="891"/>
        <v>21:0512</v>
      </c>
      <c r="D5369" s="1" t="str">
        <f t="shared" si="888"/>
        <v>21:0085</v>
      </c>
      <c r="E5369" t="s">
        <v>21980</v>
      </c>
      <c r="F5369" t="s">
        <v>21981</v>
      </c>
      <c r="H5369">
        <v>56.409268900000001</v>
      </c>
      <c r="I5369">
        <v>-101.1363096</v>
      </c>
      <c r="J5369" s="1" t="str">
        <f t="shared" si="889"/>
        <v>NGR lake sediment grab sample</v>
      </c>
      <c r="K5369" s="1" t="str">
        <f t="shared" si="890"/>
        <v>&lt;177 micron (NGR)</v>
      </c>
      <c r="L5369">
        <v>71</v>
      </c>
      <c r="M5369" t="s">
        <v>191</v>
      </c>
      <c r="N5369">
        <v>1412</v>
      </c>
      <c r="O5369" t="s">
        <v>44</v>
      </c>
      <c r="P5369" t="s">
        <v>169</v>
      </c>
      <c r="Q5369" t="s">
        <v>136</v>
      </c>
      <c r="R5369" t="s">
        <v>169</v>
      </c>
      <c r="S5369" t="s">
        <v>153</v>
      </c>
      <c r="T5369" t="s">
        <v>40</v>
      </c>
      <c r="U5369" t="s">
        <v>21982</v>
      </c>
      <c r="V5369" t="s">
        <v>947</v>
      </c>
      <c r="W5369" t="s">
        <v>40</v>
      </c>
      <c r="X5369" t="s">
        <v>70</v>
      </c>
      <c r="Y5369" t="s">
        <v>95</v>
      </c>
      <c r="Z5369" t="s">
        <v>35</v>
      </c>
      <c r="AA5369" t="s">
        <v>204</v>
      </c>
      <c r="AB5369" t="s">
        <v>6994</v>
      </c>
      <c r="AC5369" t="s">
        <v>590</v>
      </c>
      <c r="AD5369" t="s">
        <v>1452</v>
      </c>
    </row>
    <row r="5370" spans="1:30" x14ac:dyDescent="0.3">
      <c r="A5370" t="s">
        <v>21983</v>
      </c>
      <c r="B5370" t="s">
        <v>21984</v>
      </c>
      <c r="C5370" s="1" t="str">
        <f t="shared" si="891"/>
        <v>21:0512</v>
      </c>
      <c r="D5370" s="1" t="str">
        <f t="shared" si="888"/>
        <v>21:0085</v>
      </c>
      <c r="E5370" t="s">
        <v>21985</v>
      </c>
      <c r="F5370" t="s">
        <v>21986</v>
      </c>
      <c r="H5370">
        <v>56.448047299999999</v>
      </c>
      <c r="I5370">
        <v>-101.134185</v>
      </c>
      <c r="J5370" s="1" t="str">
        <f t="shared" si="889"/>
        <v>NGR lake sediment grab sample</v>
      </c>
      <c r="K5370" s="1" t="str">
        <f t="shared" si="890"/>
        <v>&lt;177 micron (NGR)</v>
      </c>
      <c r="L5370">
        <v>71</v>
      </c>
      <c r="M5370" t="s">
        <v>201</v>
      </c>
      <c r="N5370">
        <v>1413</v>
      </c>
      <c r="O5370" t="s">
        <v>720</v>
      </c>
      <c r="P5370" t="s">
        <v>145</v>
      </c>
      <c r="Q5370" t="s">
        <v>68</v>
      </c>
      <c r="R5370" t="s">
        <v>165</v>
      </c>
      <c r="S5370" t="s">
        <v>38</v>
      </c>
      <c r="T5370" t="s">
        <v>40</v>
      </c>
      <c r="U5370" t="s">
        <v>7673</v>
      </c>
      <c r="V5370" t="s">
        <v>947</v>
      </c>
      <c r="W5370" t="s">
        <v>117</v>
      </c>
      <c r="X5370" t="s">
        <v>39</v>
      </c>
      <c r="Y5370" t="s">
        <v>55</v>
      </c>
      <c r="Z5370" t="s">
        <v>134</v>
      </c>
      <c r="AA5370" t="s">
        <v>258</v>
      </c>
      <c r="AB5370" t="s">
        <v>247</v>
      </c>
      <c r="AC5370" t="s">
        <v>461</v>
      </c>
      <c r="AD5370" t="s">
        <v>438</v>
      </c>
    </row>
    <row r="5371" spans="1:30" x14ac:dyDescent="0.3">
      <c r="A5371" t="s">
        <v>21987</v>
      </c>
      <c r="B5371" t="s">
        <v>21988</v>
      </c>
      <c r="C5371" s="1" t="str">
        <f t="shared" si="891"/>
        <v>21:0512</v>
      </c>
      <c r="D5371" s="1" t="str">
        <f t="shared" si="888"/>
        <v>21:0085</v>
      </c>
      <c r="E5371" t="s">
        <v>21989</v>
      </c>
      <c r="F5371" t="s">
        <v>21990</v>
      </c>
      <c r="H5371">
        <v>56.478079200000003</v>
      </c>
      <c r="I5371">
        <v>-101.1300889</v>
      </c>
      <c r="J5371" s="1" t="str">
        <f t="shared" si="889"/>
        <v>NGR lake sediment grab sample</v>
      </c>
      <c r="K5371" s="1" t="str">
        <f t="shared" si="890"/>
        <v>&lt;177 micron (NGR)</v>
      </c>
      <c r="L5371">
        <v>71</v>
      </c>
      <c r="M5371" t="s">
        <v>210</v>
      </c>
      <c r="N5371">
        <v>1414</v>
      </c>
      <c r="O5371" t="s">
        <v>44</v>
      </c>
      <c r="P5371" t="s">
        <v>276</v>
      </c>
      <c r="Q5371" t="s">
        <v>37</v>
      </c>
      <c r="R5371" t="s">
        <v>67</v>
      </c>
      <c r="S5371" t="s">
        <v>38</v>
      </c>
      <c r="T5371" t="s">
        <v>40</v>
      </c>
      <c r="U5371" t="s">
        <v>739</v>
      </c>
      <c r="V5371" t="s">
        <v>322</v>
      </c>
      <c r="W5371" t="s">
        <v>194</v>
      </c>
      <c r="X5371" t="s">
        <v>179</v>
      </c>
      <c r="Y5371" t="s">
        <v>39</v>
      </c>
      <c r="Z5371" t="s">
        <v>164</v>
      </c>
      <c r="AA5371" t="s">
        <v>214</v>
      </c>
      <c r="AB5371" t="s">
        <v>1779</v>
      </c>
      <c r="AC5371" t="s">
        <v>2499</v>
      </c>
      <c r="AD5371" t="s">
        <v>71</v>
      </c>
    </row>
    <row r="5372" spans="1:30" x14ac:dyDescent="0.3">
      <c r="A5372" t="s">
        <v>21991</v>
      </c>
      <c r="B5372" t="s">
        <v>21992</v>
      </c>
      <c r="C5372" s="1" t="str">
        <f t="shared" si="891"/>
        <v>21:0512</v>
      </c>
      <c r="D5372" s="1" t="str">
        <f t="shared" si="888"/>
        <v>21:0085</v>
      </c>
      <c r="E5372" t="s">
        <v>21993</v>
      </c>
      <c r="F5372" t="s">
        <v>21994</v>
      </c>
      <c r="H5372">
        <v>56.505324600000002</v>
      </c>
      <c r="I5372">
        <v>-101.1307388</v>
      </c>
      <c r="J5372" s="1" t="str">
        <f t="shared" si="889"/>
        <v>NGR lake sediment grab sample</v>
      </c>
      <c r="K5372" s="1" t="str">
        <f t="shared" si="890"/>
        <v>&lt;177 micron (NGR)</v>
      </c>
      <c r="L5372">
        <v>71</v>
      </c>
      <c r="M5372" t="s">
        <v>221</v>
      </c>
      <c r="N5372">
        <v>1415</v>
      </c>
      <c r="O5372" t="s">
        <v>546</v>
      </c>
      <c r="P5372" t="s">
        <v>67</v>
      </c>
      <c r="Q5372" t="s">
        <v>55</v>
      </c>
      <c r="R5372" t="s">
        <v>176</v>
      </c>
      <c r="S5372" t="s">
        <v>68</v>
      </c>
      <c r="T5372" t="s">
        <v>40</v>
      </c>
      <c r="U5372" t="s">
        <v>3696</v>
      </c>
      <c r="V5372" t="s">
        <v>322</v>
      </c>
      <c r="W5372" t="s">
        <v>194</v>
      </c>
      <c r="X5372" t="s">
        <v>179</v>
      </c>
      <c r="Y5372" t="s">
        <v>95</v>
      </c>
      <c r="Z5372" t="s">
        <v>153</v>
      </c>
      <c r="AA5372" t="s">
        <v>204</v>
      </c>
      <c r="AB5372" t="s">
        <v>18903</v>
      </c>
      <c r="AC5372" t="s">
        <v>1503</v>
      </c>
      <c r="AD5372" t="s">
        <v>45</v>
      </c>
    </row>
    <row r="5373" spans="1:30" x14ac:dyDescent="0.3">
      <c r="A5373" t="s">
        <v>21995</v>
      </c>
      <c r="B5373" t="s">
        <v>21996</v>
      </c>
      <c r="C5373" s="1" t="str">
        <f t="shared" si="891"/>
        <v>21:0512</v>
      </c>
      <c r="D5373" s="1" t="str">
        <f t="shared" si="888"/>
        <v>21:0085</v>
      </c>
      <c r="E5373" t="s">
        <v>21997</v>
      </c>
      <c r="F5373" t="s">
        <v>21998</v>
      </c>
      <c r="H5373">
        <v>56.528958799999998</v>
      </c>
      <c r="I5373">
        <v>-101.1339519</v>
      </c>
      <c r="J5373" s="1" t="str">
        <f t="shared" si="889"/>
        <v>NGR lake sediment grab sample</v>
      </c>
      <c r="K5373" s="1" t="str">
        <f t="shared" si="890"/>
        <v>&lt;177 micron (NGR)</v>
      </c>
      <c r="L5373">
        <v>71</v>
      </c>
      <c r="M5373" t="s">
        <v>230</v>
      </c>
      <c r="N5373">
        <v>1416</v>
      </c>
      <c r="O5373" t="s">
        <v>1665</v>
      </c>
      <c r="P5373" t="s">
        <v>36</v>
      </c>
      <c r="Q5373" t="s">
        <v>68</v>
      </c>
      <c r="R5373" t="s">
        <v>130</v>
      </c>
      <c r="S5373" t="s">
        <v>38</v>
      </c>
      <c r="T5373" t="s">
        <v>40</v>
      </c>
      <c r="U5373" t="s">
        <v>15332</v>
      </c>
      <c r="V5373" t="s">
        <v>947</v>
      </c>
      <c r="W5373" t="s">
        <v>194</v>
      </c>
      <c r="X5373" t="s">
        <v>70</v>
      </c>
      <c r="Y5373" t="s">
        <v>95</v>
      </c>
      <c r="Z5373" t="s">
        <v>134</v>
      </c>
      <c r="AA5373" t="s">
        <v>214</v>
      </c>
      <c r="AB5373" t="s">
        <v>2291</v>
      </c>
      <c r="AC5373" t="s">
        <v>1572</v>
      </c>
      <c r="AD5373" t="s">
        <v>170</v>
      </c>
    </row>
    <row r="5374" spans="1:30" x14ac:dyDescent="0.3">
      <c r="A5374" t="s">
        <v>21999</v>
      </c>
      <c r="B5374" t="s">
        <v>22000</v>
      </c>
      <c r="C5374" s="1" t="str">
        <f t="shared" si="891"/>
        <v>21:0512</v>
      </c>
      <c r="D5374" s="1" t="str">
        <f t="shared" si="888"/>
        <v>21:0085</v>
      </c>
      <c r="E5374" t="s">
        <v>22001</v>
      </c>
      <c r="F5374" t="s">
        <v>22002</v>
      </c>
      <c r="H5374">
        <v>56.538343699999999</v>
      </c>
      <c r="I5374">
        <v>-101.1896019</v>
      </c>
      <c r="J5374" s="1" t="str">
        <f t="shared" si="889"/>
        <v>NGR lake sediment grab sample</v>
      </c>
      <c r="K5374" s="1" t="str">
        <f t="shared" si="890"/>
        <v>&lt;177 micron (NGR)</v>
      </c>
      <c r="L5374">
        <v>71</v>
      </c>
      <c r="M5374" t="s">
        <v>238</v>
      </c>
      <c r="N5374">
        <v>1417</v>
      </c>
      <c r="O5374" t="s">
        <v>77</v>
      </c>
      <c r="P5374" t="s">
        <v>185</v>
      </c>
      <c r="Q5374" t="s">
        <v>136</v>
      </c>
      <c r="R5374" t="s">
        <v>202</v>
      </c>
      <c r="S5374" t="s">
        <v>37</v>
      </c>
      <c r="T5374" t="s">
        <v>40</v>
      </c>
      <c r="U5374" t="s">
        <v>350</v>
      </c>
      <c r="V5374" t="s">
        <v>57</v>
      </c>
      <c r="W5374" t="s">
        <v>194</v>
      </c>
      <c r="X5374" t="s">
        <v>70</v>
      </c>
      <c r="Y5374" t="s">
        <v>39</v>
      </c>
      <c r="Z5374" t="s">
        <v>67</v>
      </c>
      <c r="AA5374" t="s">
        <v>204</v>
      </c>
      <c r="AB5374" t="s">
        <v>566</v>
      </c>
      <c r="AC5374" t="s">
        <v>55</v>
      </c>
      <c r="AD5374" t="s">
        <v>80</v>
      </c>
    </row>
    <row r="5375" spans="1:30" hidden="1" x14ac:dyDescent="0.3">
      <c r="A5375" t="s">
        <v>22003</v>
      </c>
      <c r="B5375" t="s">
        <v>22004</v>
      </c>
      <c r="C5375" s="1" t="str">
        <f t="shared" si="891"/>
        <v>21:0512</v>
      </c>
      <c r="D5375" s="1" t="str">
        <f>HYPERLINK("http://geochem.nrcan.gc.ca/cdogs/content/svy/svy_e.htm", "")</f>
        <v/>
      </c>
      <c r="G5375" s="1" t="str">
        <f>HYPERLINK("http://geochem.nrcan.gc.ca/cdogs/content/cr_/cr_00060_e.htm", "60")</f>
        <v>60</v>
      </c>
      <c r="J5375" t="s">
        <v>161</v>
      </c>
      <c r="K5375" t="s">
        <v>162</v>
      </c>
      <c r="L5375">
        <v>71</v>
      </c>
      <c r="M5375" t="s">
        <v>163</v>
      </c>
      <c r="N5375">
        <v>1418</v>
      </c>
      <c r="O5375" t="s">
        <v>648</v>
      </c>
      <c r="P5375" t="s">
        <v>256</v>
      </c>
      <c r="Q5375" t="s">
        <v>68</v>
      </c>
      <c r="R5375" t="s">
        <v>36</v>
      </c>
      <c r="S5375" t="s">
        <v>136</v>
      </c>
      <c r="T5375" t="s">
        <v>40</v>
      </c>
      <c r="U5375" t="s">
        <v>605</v>
      </c>
      <c r="V5375" t="s">
        <v>167</v>
      </c>
      <c r="W5375" t="s">
        <v>117</v>
      </c>
      <c r="X5375" t="s">
        <v>740</v>
      </c>
      <c r="Y5375" t="s">
        <v>37</v>
      </c>
      <c r="Z5375" t="s">
        <v>164</v>
      </c>
      <c r="AA5375" t="s">
        <v>135</v>
      </c>
      <c r="AB5375" t="s">
        <v>338</v>
      </c>
      <c r="AC5375" t="s">
        <v>165</v>
      </c>
      <c r="AD5375" t="s">
        <v>605</v>
      </c>
    </row>
    <row r="5376" spans="1:30" x14ac:dyDescent="0.3">
      <c r="A5376" t="s">
        <v>22005</v>
      </c>
      <c r="B5376" t="s">
        <v>22006</v>
      </c>
      <c r="C5376" s="1" t="str">
        <f t="shared" si="891"/>
        <v>21:0512</v>
      </c>
      <c r="D5376" s="1" t="str">
        <f t="shared" ref="D5376:D5392" si="892">HYPERLINK("http://geochem.nrcan.gc.ca/cdogs/content/svy/svy210085_e.htm", "21:0085")</f>
        <v>21:0085</v>
      </c>
      <c r="E5376" t="s">
        <v>22007</v>
      </c>
      <c r="F5376" t="s">
        <v>22008</v>
      </c>
      <c r="H5376">
        <v>56.562639400000002</v>
      </c>
      <c r="I5376">
        <v>-101.1465896</v>
      </c>
      <c r="J5376" s="1" t="str">
        <f t="shared" ref="J5376:J5392" si="893">HYPERLINK("http://geochem.nrcan.gc.ca/cdogs/content/kwd/kwd020027_e.htm", "NGR lake sediment grab sample")</f>
        <v>NGR lake sediment grab sample</v>
      </c>
      <c r="K5376" s="1" t="str">
        <f t="shared" ref="K5376:K5392" si="894">HYPERLINK("http://geochem.nrcan.gc.ca/cdogs/content/kwd/kwd080006_e.htm", "&lt;177 micron (NGR)")</f>
        <v>&lt;177 micron (NGR)</v>
      </c>
      <c r="L5376">
        <v>71</v>
      </c>
      <c r="M5376" t="s">
        <v>246</v>
      </c>
      <c r="N5376">
        <v>1419</v>
      </c>
      <c r="O5376" t="s">
        <v>222</v>
      </c>
      <c r="P5376" t="s">
        <v>232</v>
      </c>
      <c r="Q5376" t="s">
        <v>68</v>
      </c>
      <c r="R5376" t="s">
        <v>169</v>
      </c>
      <c r="S5376" t="s">
        <v>153</v>
      </c>
      <c r="T5376" t="s">
        <v>40</v>
      </c>
      <c r="U5376" t="s">
        <v>7955</v>
      </c>
      <c r="V5376" t="s">
        <v>224</v>
      </c>
      <c r="W5376" t="s">
        <v>40</v>
      </c>
      <c r="X5376" t="s">
        <v>339</v>
      </c>
      <c r="Y5376" t="s">
        <v>39</v>
      </c>
      <c r="Z5376" t="s">
        <v>134</v>
      </c>
      <c r="AA5376" t="s">
        <v>135</v>
      </c>
      <c r="AB5376" t="s">
        <v>2086</v>
      </c>
      <c r="AC5376" t="s">
        <v>4099</v>
      </c>
      <c r="AD5376" t="s">
        <v>137</v>
      </c>
    </row>
    <row r="5377" spans="1:30" x14ac:dyDescent="0.3">
      <c r="A5377" t="s">
        <v>22009</v>
      </c>
      <c r="B5377" t="s">
        <v>22010</v>
      </c>
      <c r="C5377" s="1" t="str">
        <f t="shared" si="891"/>
        <v>21:0512</v>
      </c>
      <c r="D5377" s="1" t="str">
        <f t="shared" si="892"/>
        <v>21:0085</v>
      </c>
      <c r="E5377" t="s">
        <v>22011</v>
      </c>
      <c r="F5377" t="s">
        <v>22012</v>
      </c>
      <c r="H5377">
        <v>56.564280500000002</v>
      </c>
      <c r="I5377">
        <v>-101.1793327</v>
      </c>
      <c r="J5377" s="1" t="str">
        <f t="shared" si="893"/>
        <v>NGR lake sediment grab sample</v>
      </c>
      <c r="K5377" s="1" t="str">
        <f t="shared" si="894"/>
        <v>&lt;177 micron (NGR)</v>
      </c>
      <c r="L5377">
        <v>72</v>
      </c>
      <c r="M5377" t="s">
        <v>34</v>
      </c>
      <c r="N5377">
        <v>1420</v>
      </c>
      <c r="O5377" t="s">
        <v>613</v>
      </c>
      <c r="P5377" t="s">
        <v>232</v>
      </c>
      <c r="Q5377" t="s">
        <v>37</v>
      </c>
      <c r="R5377" t="s">
        <v>54</v>
      </c>
      <c r="S5377" t="s">
        <v>136</v>
      </c>
      <c r="T5377" t="s">
        <v>40</v>
      </c>
      <c r="U5377" t="s">
        <v>11964</v>
      </c>
      <c r="V5377" t="s">
        <v>167</v>
      </c>
      <c r="W5377" t="s">
        <v>117</v>
      </c>
      <c r="X5377" t="s">
        <v>70</v>
      </c>
      <c r="Y5377" t="s">
        <v>39</v>
      </c>
      <c r="Z5377" t="s">
        <v>164</v>
      </c>
      <c r="AA5377" t="s">
        <v>214</v>
      </c>
      <c r="AB5377" t="s">
        <v>1259</v>
      </c>
      <c r="AC5377" t="s">
        <v>293</v>
      </c>
      <c r="AD5377" t="s">
        <v>107</v>
      </c>
    </row>
    <row r="5378" spans="1:30" x14ac:dyDescent="0.3">
      <c r="A5378" t="s">
        <v>22013</v>
      </c>
      <c r="B5378" t="s">
        <v>22014</v>
      </c>
      <c r="C5378" s="1" t="str">
        <f t="shared" si="891"/>
        <v>21:0512</v>
      </c>
      <c r="D5378" s="1" t="str">
        <f t="shared" si="892"/>
        <v>21:0085</v>
      </c>
      <c r="E5378" t="s">
        <v>22011</v>
      </c>
      <c r="F5378" t="s">
        <v>22015</v>
      </c>
      <c r="H5378">
        <v>56.564280500000002</v>
      </c>
      <c r="I5378">
        <v>-101.1793327</v>
      </c>
      <c r="J5378" s="1" t="str">
        <f t="shared" si="893"/>
        <v>NGR lake sediment grab sample</v>
      </c>
      <c r="K5378" s="1" t="str">
        <f t="shared" si="894"/>
        <v>&lt;177 micron (NGR)</v>
      </c>
      <c r="L5378">
        <v>72</v>
      </c>
      <c r="M5378" t="s">
        <v>52</v>
      </c>
      <c r="N5378">
        <v>1421</v>
      </c>
      <c r="O5378" t="s">
        <v>676</v>
      </c>
      <c r="P5378" t="s">
        <v>256</v>
      </c>
      <c r="Q5378" t="s">
        <v>37</v>
      </c>
      <c r="R5378" t="s">
        <v>185</v>
      </c>
      <c r="S5378" t="s">
        <v>136</v>
      </c>
      <c r="T5378" t="s">
        <v>40</v>
      </c>
      <c r="U5378" t="s">
        <v>21982</v>
      </c>
      <c r="V5378" t="s">
        <v>106</v>
      </c>
      <c r="W5378" t="s">
        <v>194</v>
      </c>
      <c r="X5378" t="s">
        <v>70</v>
      </c>
      <c r="Y5378" t="s">
        <v>95</v>
      </c>
      <c r="Z5378" t="s">
        <v>67</v>
      </c>
      <c r="AA5378" t="s">
        <v>214</v>
      </c>
      <c r="AB5378" t="s">
        <v>323</v>
      </c>
      <c r="AC5378" t="s">
        <v>293</v>
      </c>
      <c r="AD5378" t="s">
        <v>241</v>
      </c>
    </row>
    <row r="5379" spans="1:30" x14ac:dyDescent="0.3">
      <c r="A5379" t="s">
        <v>22016</v>
      </c>
      <c r="B5379" t="s">
        <v>22017</v>
      </c>
      <c r="C5379" s="1" t="str">
        <f t="shared" si="891"/>
        <v>21:0512</v>
      </c>
      <c r="D5379" s="1" t="str">
        <f t="shared" si="892"/>
        <v>21:0085</v>
      </c>
      <c r="E5379" t="s">
        <v>22011</v>
      </c>
      <c r="F5379" t="s">
        <v>22018</v>
      </c>
      <c r="H5379">
        <v>56.564280500000002</v>
      </c>
      <c r="I5379">
        <v>-101.1793327</v>
      </c>
      <c r="J5379" s="1" t="str">
        <f t="shared" si="893"/>
        <v>NGR lake sediment grab sample</v>
      </c>
      <c r="K5379" s="1" t="str">
        <f t="shared" si="894"/>
        <v>&lt;177 micron (NGR)</v>
      </c>
      <c r="L5379">
        <v>72</v>
      </c>
      <c r="M5379" t="s">
        <v>65</v>
      </c>
      <c r="N5379">
        <v>1422</v>
      </c>
      <c r="O5379" t="s">
        <v>613</v>
      </c>
      <c r="P5379" t="s">
        <v>232</v>
      </c>
      <c r="Q5379" t="s">
        <v>55</v>
      </c>
      <c r="R5379" t="s">
        <v>193</v>
      </c>
      <c r="S5379" t="s">
        <v>136</v>
      </c>
      <c r="T5379" t="s">
        <v>40</v>
      </c>
      <c r="U5379" t="s">
        <v>17560</v>
      </c>
      <c r="V5379" t="s">
        <v>322</v>
      </c>
      <c r="W5379" t="s">
        <v>117</v>
      </c>
      <c r="X5379" t="s">
        <v>70</v>
      </c>
      <c r="Y5379" t="s">
        <v>95</v>
      </c>
      <c r="Z5379" t="s">
        <v>164</v>
      </c>
      <c r="AA5379" t="s">
        <v>214</v>
      </c>
      <c r="AB5379" t="s">
        <v>2301</v>
      </c>
      <c r="AC5379" t="s">
        <v>353</v>
      </c>
      <c r="AD5379" t="s">
        <v>409</v>
      </c>
    </row>
    <row r="5380" spans="1:30" x14ac:dyDescent="0.3">
      <c r="A5380" t="s">
        <v>22019</v>
      </c>
      <c r="B5380" t="s">
        <v>22020</v>
      </c>
      <c r="C5380" s="1" t="str">
        <f t="shared" si="891"/>
        <v>21:0512</v>
      </c>
      <c r="D5380" s="1" t="str">
        <f t="shared" si="892"/>
        <v>21:0085</v>
      </c>
      <c r="E5380" t="s">
        <v>22021</v>
      </c>
      <c r="F5380" t="s">
        <v>22022</v>
      </c>
      <c r="H5380">
        <v>56.582101600000001</v>
      </c>
      <c r="I5380">
        <v>-101.17006689999999</v>
      </c>
      <c r="J5380" s="1" t="str">
        <f t="shared" si="893"/>
        <v>NGR lake sediment grab sample</v>
      </c>
      <c r="K5380" s="1" t="str">
        <f t="shared" si="894"/>
        <v>&lt;177 micron (NGR)</v>
      </c>
      <c r="L5380">
        <v>72</v>
      </c>
      <c r="M5380" t="s">
        <v>76</v>
      </c>
      <c r="N5380">
        <v>1423</v>
      </c>
      <c r="O5380" t="s">
        <v>383</v>
      </c>
      <c r="P5380" t="s">
        <v>265</v>
      </c>
      <c r="Q5380" t="s">
        <v>37</v>
      </c>
      <c r="R5380" t="s">
        <v>130</v>
      </c>
      <c r="S5380" t="s">
        <v>136</v>
      </c>
      <c r="T5380" t="s">
        <v>40</v>
      </c>
      <c r="U5380" t="s">
        <v>4491</v>
      </c>
      <c r="V5380" t="s">
        <v>179</v>
      </c>
      <c r="W5380" t="s">
        <v>649</v>
      </c>
      <c r="X5380" t="s">
        <v>740</v>
      </c>
      <c r="Y5380" t="s">
        <v>39</v>
      </c>
      <c r="Z5380" t="s">
        <v>153</v>
      </c>
      <c r="AA5380" t="s">
        <v>135</v>
      </c>
      <c r="AB5380" t="s">
        <v>8081</v>
      </c>
      <c r="AC5380" t="s">
        <v>1578</v>
      </c>
      <c r="AD5380" t="s">
        <v>314</v>
      </c>
    </row>
    <row r="5381" spans="1:30" x14ac:dyDescent="0.3">
      <c r="A5381" t="s">
        <v>22023</v>
      </c>
      <c r="B5381" t="s">
        <v>22024</v>
      </c>
      <c r="C5381" s="1" t="str">
        <f t="shared" si="891"/>
        <v>21:0512</v>
      </c>
      <c r="D5381" s="1" t="str">
        <f t="shared" si="892"/>
        <v>21:0085</v>
      </c>
      <c r="E5381" t="s">
        <v>22025</v>
      </c>
      <c r="F5381" t="s">
        <v>22026</v>
      </c>
      <c r="H5381">
        <v>56.591775499999997</v>
      </c>
      <c r="I5381">
        <v>-101.1277023</v>
      </c>
      <c r="J5381" s="1" t="str">
        <f t="shared" si="893"/>
        <v>NGR lake sediment grab sample</v>
      </c>
      <c r="K5381" s="1" t="str">
        <f t="shared" si="894"/>
        <v>&lt;177 micron (NGR)</v>
      </c>
      <c r="L5381">
        <v>72</v>
      </c>
      <c r="M5381" t="s">
        <v>91</v>
      </c>
      <c r="N5381">
        <v>1424</v>
      </c>
      <c r="O5381" t="s">
        <v>214</v>
      </c>
      <c r="P5381" t="s">
        <v>67</v>
      </c>
      <c r="Q5381" t="s">
        <v>37</v>
      </c>
      <c r="R5381" t="s">
        <v>119</v>
      </c>
      <c r="S5381" t="s">
        <v>136</v>
      </c>
      <c r="T5381" t="s">
        <v>40</v>
      </c>
      <c r="U5381" t="s">
        <v>12965</v>
      </c>
      <c r="V5381" t="s">
        <v>518</v>
      </c>
      <c r="W5381" t="s">
        <v>40</v>
      </c>
      <c r="X5381" t="s">
        <v>39</v>
      </c>
      <c r="Y5381" t="s">
        <v>55</v>
      </c>
      <c r="Z5381" t="s">
        <v>67</v>
      </c>
      <c r="AA5381" t="s">
        <v>58</v>
      </c>
      <c r="AB5381" t="s">
        <v>1021</v>
      </c>
      <c r="AC5381" t="s">
        <v>818</v>
      </c>
      <c r="AD5381" t="s">
        <v>107</v>
      </c>
    </row>
    <row r="5382" spans="1:30" x14ac:dyDescent="0.3">
      <c r="A5382" t="s">
        <v>22027</v>
      </c>
      <c r="B5382" t="s">
        <v>22028</v>
      </c>
      <c r="C5382" s="1" t="str">
        <f t="shared" si="891"/>
        <v>21:0512</v>
      </c>
      <c r="D5382" s="1" t="str">
        <f t="shared" si="892"/>
        <v>21:0085</v>
      </c>
      <c r="E5382" t="s">
        <v>22029</v>
      </c>
      <c r="F5382" t="s">
        <v>22030</v>
      </c>
      <c r="H5382">
        <v>56.602041200000002</v>
      </c>
      <c r="I5382">
        <v>-101.1447838</v>
      </c>
      <c r="J5382" s="1" t="str">
        <f t="shared" si="893"/>
        <v>NGR lake sediment grab sample</v>
      </c>
      <c r="K5382" s="1" t="str">
        <f t="shared" si="894"/>
        <v>&lt;177 micron (NGR)</v>
      </c>
      <c r="L5382">
        <v>72</v>
      </c>
      <c r="M5382" t="s">
        <v>102</v>
      </c>
      <c r="N5382">
        <v>1425</v>
      </c>
      <c r="O5382" t="s">
        <v>337</v>
      </c>
      <c r="P5382" t="s">
        <v>67</v>
      </c>
      <c r="Q5382" t="s">
        <v>37</v>
      </c>
      <c r="R5382" t="s">
        <v>119</v>
      </c>
      <c r="S5382" t="s">
        <v>37</v>
      </c>
      <c r="T5382" t="s">
        <v>40</v>
      </c>
      <c r="U5382" t="s">
        <v>3992</v>
      </c>
      <c r="V5382" t="s">
        <v>94</v>
      </c>
      <c r="W5382" t="s">
        <v>117</v>
      </c>
      <c r="X5382" t="s">
        <v>43</v>
      </c>
      <c r="Y5382" t="s">
        <v>39</v>
      </c>
      <c r="Z5382" t="s">
        <v>67</v>
      </c>
      <c r="AA5382" t="s">
        <v>214</v>
      </c>
      <c r="AB5382" t="s">
        <v>754</v>
      </c>
      <c r="AC5382" t="s">
        <v>39</v>
      </c>
      <c r="AD5382" t="s">
        <v>45</v>
      </c>
    </row>
    <row r="5383" spans="1:30" x14ac:dyDescent="0.3">
      <c r="A5383" t="s">
        <v>22031</v>
      </c>
      <c r="B5383" t="s">
        <v>22032</v>
      </c>
      <c r="C5383" s="1" t="str">
        <f t="shared" si="891"/>
        <v>21:0512</v>
      </c>
      <c r="D5383" s="1" t="str">
        <f t="shared" si="892"/>
        <v>21:0085</v>
      </c>
      <c r="E5383" t="s">
        <v>22033</v>
      </c>
      <c r="F5383" t="s">
        <v>22034</v>
      </c>
      <c r="H5383">
        <v>56.606369999999998</v>
      </c>
      <c r="I5383">
        <v>-101.17083959999999</v>
      </c>
      <c r="J5383" s="1" t="str">
        <f t="shared" si="893"/>
        <v>NGR lake sediment grab sample</v>
      </c>
      <c r="K5383" s="1" t="str">
        <f t="shared" si="894"/>
        <v>&lt;177 micron (NGR)</v>
      </c>
      <c r="L5383">
        <v>72</v>
      </c>
      <c r="M5383" t="s">
        <v>113</v>
      </c>
      <c r="N5383">
        <v>1426</v>
      </c>
      <c r="O5383" t="s">
        <v>152</v>
      </c>
      <c r="P5383" t="s">
        <v>54</v>
      </c>
      <c r="Q5383" t="s">
        <v>136</v>
      </c>
      <c r="R5383" t="s">
        <v>79</v>
      </c>
      <c r="S5383" t="s">
        <v>37</v>
      </c>
      <c r="T5383" t="s">
        <v>40</v>
      </c>
      <c r="U5383" t="s">
        <v>9338</v>
      </c>
      <c r="V5383" t="s">
        <v>596</v>
      </c>
      <c r="W5383" t="s">
        <v>117</v>
      </c>
      <c r="X5383" t="s">
        <v>179</v>
      </c>
      <c r="Y5383" t="s">
        <v>39</v>
      </c>
      <c r="Z5383" t="s">
        <v>185</v>
      </c>
      <c r="AA5383" t="s">
        <v>135</v>
      </c>
      <c r="AB5383" t="s">
        <v>671</v>
      </c>
      <c r="AC5383" t="s">
        <v>1503</v>
      </c>
      <c r="AD5383" t="s">
        <v>449</v>
      </c>
    </row>
    <row r="5384" spans="1:30" x14ac:dyDescent="0.3">
      <c r="A5384" t="s">
        <v>22035</v>
      </c>
      <c r="B5384" t="s">
        <v>22036</v>
      </c>
      <c r="C5384" s="1" t="str">
        <f t="shared" si="891"/>
        <v>21:0512</v>
      </c>
      <c r="D5384" s="1" t="str">
        <f t="shared" si="892"/>
        <v>21:0085</v>
      </c>
      <c r="E5384" t="s">
        <v>22037</v>
      </c>
      <c r="F5384" t="s">
        <v>22038</v>
      </c>
      <c r="H5384">
        <v>56.601659699999999</v>
      </c>
      <c r="I5384">
        <v>-101.0583324</v>
      </c>
      <c r="J5384" s="1" t="str">
        <f t="shared" si="893"/>
        <v>NGR lake sediment grab sample</v>
      </c>
      <c r="K5384" s="1" t="str">
        <f t="shared" si="894"/>
        <v>&lt;177 micron (NGR)</v>
      </c>
      <c r="L5384">
        <v>72</v>
      </c>
      <c r="M5384" t="s">
        <v>127</v>
      </c>
      <c r="N5384">
        <v>1427</v>
      </c>
      <c r="O5384" t="s">
        <v>329</v>
      </c>
      <c r="P5384" t="s">
        <v>153</v>
      </c>
      <c r="Q5384" t="s">
        <v>37</v>
      </c>
      <c r="R5384" t="s">
        <v>153</v>
      </c>
      <c r="S5384" t="s">
        <v>37</v>
      </c>
      <c r="T5384" t="s">
        <v>40</v>
      </c>
      <c r="U5384" t="s">
        <v>155</v>
      </c>
      <c r="V5384" t="s">
        <v>144</v>
      </c>
      <c r="W5384" t="s">
        <v>194</v>
      </c>
      <c r="X5384" t="s">
        <v>179</v>
      </c>
      <c r="Y5384" t="s">
        <v>39</v>
      </c>
      <c r="Z5384" t="s">
        <v>153</v>
      </c>
      <c r="AA5384" t="s">
        <v>135</v>
      </c>
      <c r="AB5384" t="s">
        <v>1406</v>
      </c>
      <c r="AC5384" t="s">
        <v>339</v>
      </c>
      <c r="AD5384" t="s">
        <v>44</v>
      </c>
    </row>
    <row r="5385" spans="1:30" x14ac:dyDescent="0.3">
      <c r="A5385" t="s">
        <v>22039</v>
      </c>
      <c r="B5385" t="s">
        <v>22040</v>
      </c>
      <c r="C5385" s="1" t="str">
        <f t="shared" si="891"/>
        <v>21:0512</v>
      </c>
      <c r="D5385" s="1" t="str">
        <f t="shared" si="892"/>
        <v>21:0085</v>
      </c>
      <c r="E5385" t="s">
        <v>22041</v>
      </c>
      <c r="F5385" t="s">
        <v>22042</v>
      </c>
      <c r="H5385">
        <v>56.590470099999997</v>
      </c>
      <c r="I5385">
        <v>-101.0508021</v>
      </c>
      <c r="J5385" s="1" t="str">
        <f t="shared" si="893"/>
        <v>NGR lake sediment grab sample</v>
      </c>
      <c r="K5385" s="1" t="str">
        <f t="shared" si="894"/>
        <v>&lt;177 micron (NGR)</v>
      </c>
      <c r="L5385">
        <v>72</v>
      </c>
      <c r="M5385" t="s">
        <v>142</v>
      </c>
      <c r="N5385">
        <v>1428</v>
      </c>
      <c r="O5385" t="s">
        <v>391</v>
      </c>
      <c r="P5385" t="s">
        <v>67</v>
      </c>
      <c r="Q5385" t="s">
        <v>55</v>
      </c>
      <c r="R5385" t="s">
        <v>79</v>
      </c>
      <c r="S5385" t="s">
        <v>37</v>
      </c>
      <c r="T5385" t="s">
        <v>40</v>
      </c>
      <c r="U5385" t="s">
        <v>1227</v>
      </c>
      <c r="V5385" t="s">
        <v>94</v>
      </c>
      <c r="W5385" t="s">
        <v>117</v>
      </c>
      <c r="X5385" t="s">
        <v>43</v>
      </c>
      <c r="Y5385" t="s">
        <v>95</v>
      </c>
      <c r="Z5385" t="s">
        <v>185</v>
      </c>
      <c r="AA5385" t="s">
        <v>135</v>
      </c>
      <c r="AB5385" t="s">
        <v>5556</v>
      </c>
      <c r="AC5385" t="s">
        <v>505</v>
      </c>
      <c r="AD5385" t="s">
        <v>314</v>
      </c>
    </row>
    <row r="5386" spans="1:30" x14ac:dyDescent="0.3">
      <c r="A5386" t="s">
        <v>22043</v>
      </c>
      <c r="B5386" t="s">
        <v>22044</v>
      </c>
      <c r="C5386" s="1" t="str">
        <f t="shared" si="891"/>
        <v>21:0512</v>
      </c>
      <c r="D5386" s="1" t="str">
        <f t="shared" si="892"/>
        <v>21:0085</v>
      </c>
      <c r="E5386" t="s">
        <v>22045</v>
      </c>
      <c r="F5386" t="s">
        <v>22046</v>
      </c>
      <c r="H5386">
        <v>56.572591899999999</v>
      </c>
      <c r="I5386">
        <v>-101.0433879</v>
      </c>
      <c r="J5386" s="1" t="str">
        <f t="shared" si="893"/>
        <v>NGR lake sediment grab sample</v>
      </c>
      <c r="K5386" s="1" t="str">
        <f t="shared" si="894"/>
        <v>&lt;177 micron (NGR)</v>
      </c>
      <c r="L5386">
        <v>72</v>
      </c>
      <c r="M5386" t="s">
        <v>150</v>
      </c>
      <c r="N5386">
        <v>1429</v>
      </c>
      <c r="O5386" t="s">
        <v>552</v>
      </c>
      <c r="P5386" t="s">
        <v>193</v>
      </c>
      <c r="Q5386" t="s">
        <v>39</v>
      </c>
      <c r="R5386" t="s">
        <v>202</v>
      </c>
      <c r="S5386" t="s">
        <v>136</v>
      </c>
      <c r="T5386" t="s">
        <v>40</v>
      </c>
      <c r="U5386" t="s">
        <v>5978</v>
      </c>
      <c r="V5386" t="s">
        <v>1337</v>
      </c>
      <c r="W5386" t="s">
        <v>194</v>
      </c>
      <c r="X5386" t="s">
        <v>179</v>
      </c>
      <c r="Y5386" t="s">
        <v>39</v>
      </c>
      <c r="Z5386" t="s">
        <v>164</v>
      </c>
      <c r="AA5386" t="s">
        <v>214</v>
      </c>
      <c r="AB5386" t="s">
        <v>1489</v>
      </c>
      <c r="AC5386" t="s">
        <v>947</v>
      </c>
      <c r="AD5386" t="s">
        <v>392</v>
      </c>
    </row>
    <row r="5387" spans="1:30" x14ac:dyDescent="0.3">
      <c r="A5387" t="s">
        <v>22047</v>
      </c>
      <c r="B5387" t="s">
        <v>22048</v>
      </c>
      <c r="C5387" s="1" t="str">
        <f t="shared" si="891"/>
        <v>21:0512</v>
      </c>
      <c r="D5387" s="1" t="str">
        <f t="shared" si="892"/>
        <v>21:0085</v>
      </c>
      <c r="E5387" t="s">
        <v>22049</v>
      </c>
      <c r="F5387" t="s">
        <v>22050</v>
      </c>
      <c r="H5387">
        <v>56.533816600000002</v>
      </c>
      <c r="I5387">
        <v>-101.0432352</v>
      </c>
      <c r="J5387" s="1" t="str">
        <f t="shared" si="893"/>
        <v>NGR lake sediment grab sample</v>
      </c>
      <c r="K5387" s="1" t="str">
        <f t="shared" si="894"/>
        <v>&lt;177 micron (NGR)</v>
      </c>
      <c r="L5387">
        <v>72</v>
      </c>
      <c r="M5387" t="s">
        <v>175</v>
      </c>
      <c r="N5387">
        <v>1430</v>
      </c>
      <c r="O5387" t="s">
        <v>510</v>
      </c>
      <c r="P5387" t="s">
        <v>256</v>
      </c>
      <c r="Q5387" t="s">
        <v>68</v>
      </c>
      <c r="R5387" t="s">
        <v>202</v>
      </c>
      <c r="S5387" t="s">
        <v>55</v>
      </c>
      <c r="T5387" t="s">
        <v>40</v>
      </c>
      <c r="U5387" t="s">
        <v>1309</v>
      </c>
      <c r="V5387" t="s">
        <v>1598</v>
      </c>
      <c r="W5387" t="s">
        <v>649</v>
      </c>
      <c r="X5387" t="s">
        <v>43</v>
      </c>
      <c r="Y5387" t="s">
        <v>39</v>
      </c>
      <c r="Z5387" t="s">
        <v>67</v>
      </c>
      <c r="AA5387" t="s">
        <v>58</v>
      </c>
      <c r="AB5387" t="s">
        <v>5209</v>
      </c>
      <c r="AC5387" t="s">
        <v>596</v>
      </c>
      <c r="AD5387" t="s">
        <v>258</v>
      </c>
    </row>
    <row r="5388" spans="1:30" x14ac:dyDescent="0.3">
      <c r="A5388" t="s">
        <v>22051</v>
      </c>
      <c r="B5388" t="s">
        <v>22052</v>
      </c>
      <c r="C5388" s="1" t="str">
        <f t="shared" si="891"/>
        <v>21:0512</v>
      </c>
      <c r="D5388" s="1" t="str">
        <f t="shared" si="892"/>
        <v>21:0085</v>
      </c>
      <c r="E5388" t="s">
        <v>22053</v>
      </c>
      <c r="F5388" t="s">
        <v>22054</v>
      </c>
      <c r="H5388">
        <v>56.509982100000002</v>
      </c>
      <c r="I5388">
        <v>-101.05097309999999</v>
      </c>
      <c r="J5388" s="1" t="str">
        <f t="shared" si="893"/>
        <v>NGR lake sediment grab sample</v>
      </c>
      <c r="K5388" s="1" t="str">
        <f t="shared" si="894"/>
        <v>&lt;177 micron (NGR)</v>
      </c>
      <c r="L5388">
        <v>72</v>
      </c>
      <c r="M5388" t="s">
        <v>184</v>
      </c>
      <c r="N5388">
        <v>1431</v>
      </c>
      <c r="O5388" t="s">
        <v>789</v>
      </c>
      <c r="P5388" t="s">
        <v>169</v>
      </c>
      <c r="Q5388" t="s">
        <v>37</v>
      </c>
      <c r="R5388" t="s">
        <v>185</v>
      </c>
      <c r="S5388" t="s">
        <v>131</v>
      </c>
      <c r="T5388" t="s">
        <v>40</v>
      </c>
      <c r="U5388" t="s">
        <v>5084</v>
      </c>
      <c r="V5388" t="s">
        <v>677</v>
      </c>
      <c r="W5388" t="s">
        <v>194</v>
      </c>
      <c r="X5388" t="s">
        <v>43</v>
      </c>
      <c r="Y5388" t="s">
        <v>95</v>
      </c>
      <c r="Z5388" t="s">
        <v>164</v>
      </c>
      <c r="AA5388" t="s">
        <v>258</v>
      </c>
      <c r="AB5388" t="s">
        <v>519</v>
      </c>
      <c r="AC5388" t="s">
        <v>598</v>
      </c>
      <c r="AD5388" t="s">
        <v>61</v>
      </c>
    </row>
    <row r="5389" spans="1:30" x14ac:dyDescent="0.3">
      <c r="A5389" t="s">
        <v>22055</v>
      </c>
      <c r="B5389" t="s">
        <v>22056</v>
      </c>
      <c r="C5389" s="1" t="str">
        <f t="shared" si="891"/>
        <v>21:0512</v>
      </c>
      <c r="D5389" s="1" t="str">
        <f t="shared" si="892"/>
        <v>21:0085</v>
      </c>
      <c r="E5389" t="s">
        <v>22057</v>
      </c>
      <c r="F5389" t="s">
        <v>22058</v>
      </c>
      <c r="H5389">
        <v>56.515820900000001</v>
      </c>
      <c r="I5389">
        <v>-101.00983909999999</v>
      </c>
      <c r="J5389" s="1" t="str">
        <f t="shared" si="893"/>
        <v>NGR lake sediment grab sample</v>
      </c>
      <c r="K5389" s="1" t="str">
        <f t="shared" si="894"/>
        <v>&lt;177 micron (NGR)</v>
      </c>
      <c r="L5389">
        <v>72</v>
      </c>
      <c r="M5389" t="s">
        <v>191</v>
      </c>
      <c r="N5389">
        <v>1432</v>
      </c>
      <c r="O5389" t="s">
        <v>177</v>
      </c>
      <c r="P5389" t="s">
        <v>67</v>
      </c>
      <c r="Q5389" t="s">
        <v>136</v>
      </c>
      <c r="R5389" t="s">
        <v>193</v>
      </c>
      <c r="S5389" t="s">
        <v>68</v>
      </c>
      <c r="T5389" t="s">
        <v>40</v>
      </c>
      <c r="U5389" t="s">
        <v>12965</v>
      </c>
      <c r="V5389" t="s">
        <v>97</v>
      </c>
      <c r="W5389" t="s">
        <v>40</v>
      </c>
      <c r="X5389" t="s">
        <v>43</v>
      </c>
      <c r="Y5389" t="s">
        <v>95</v>
      </c>
      <c r="Z5389" t="s">
        <v>67</v>
      </c>
      <c r="AA5389" t="s">
        <v>258</v>
      </c>
      <c r="AB5389" t="s">
        <v>559</v>
      </c>
      <c r="AC5389" t="s">
        <v>213</v>
      </c>
      <c r="AD5389" t="s">
        <v>203</v>
      </c>
    </row>
    <row r="5390" spans="1:30" x14ac:dyDescent="0.3">
      <c r="A5390" t="s">
        <v>22059</v>
      </c>
      <c r="B5390" t="s">
        <v>22060</v>
      </c>
      <c r="C5390" s="1" t="str">
        <f t="shared" si="891"/>
        <v>21:0512</v>
      </c>
      <c r="D5390" s="1" t="str">
        <f t="shared" si="892"/>
        <v>21:0085</v>
      </c>
      <c r="E5390" t="s">
        <v>22061</v>
      </c>
      <c r="F5390" t="s">
        <v>22062</v>
      </c>
      <c r="H5390">
        <v>56.504822400000002</v>
      </c>
      <c r="I5390">
        <v>-100.96530199999999</v>
      </c>
      <c r="J5390" s="1" t="str">
        <f t="shared" si="893"/>
        <v>NGR lake sediment grab sample</v>
      </c>
      <c r="K5390" s="1" t="str">
        <f t="shared" si="894"/>
        <v>&lt;177 micron (NGR)</v>
      </c>
      <c r="L5390">
        <v>72</v>
      </c>
      <c r="M5390" t="s">
        <v>201</v>
      </c>
      <c r="N5390">
        <v>1433</v>
      </c>
      <c r="O5390" t="s">
        <v>257</v>
      </c>
      <c r="P5390" t="s">
        <v>477</v>
      </c>
      <c r="Q5390" t="s">
        <v>55</v>
      </c>
      <c r="R5390" t="s">
        <v>165</v>
      </c>
      <c r="S5390" t="s">
        <v>68</v>
      </c>
      <c r="T5390" t="s">
        <v>40</v>
      </c>
      <c r="U5390" t="s">
        <v>22063</v>
      </c>
      <c r="V5390" t="s">
        <v>70</v>
      </c>
      <c r="W5390" t="s">
        <v>194</v>
      </c>
      <c r="X5390" t="s">
        <v>43</v>
      </c>
      <c r="Y5390" t="s">
        <v>95</v>
      </c>
      <c r="Z5390" t="s">
        <v>67</v>
      </c>
      <c r="AA5390" t="s">
        <v>135</v>
      </c>
      <c r="AB5390" t="s">
        <v>12307</v>
      </c>
      <c r="AC5390" t="s">
        <v>1153</v>
      </c>
      <c r="AD5390" t="s">
        <v>83</v>
      </c>
    </row>
    <row r="5391" spans="1:30" x14ac:dyDescent="0.3">
      <c r="A5391" t="s">
        <v>22064</v>
      </c>
      <c r="B5391" t="s">
        <v>22065</v>
      </c>
      <c r="C5391" s="1" t="str">
        <f t="shared" si="891"/>
        <v>21:0512</v>
      </c>
      <c r="D5391" s="1" t="str">
        <f t="shared" si="892"/>
        <v>21:0085</v>
      </c>
      <c r="E5391" t="s">
        <v>22066</v>
      </c>
      <c r="F5391" t="s">
        <v>22067</v>
      </c>
      <c r="H5391">
        <v>56.473337700000002</v>
      </c>
      <c r="I5391">
        <v>-101.00900660000001</v>
      </c>
      <c r="J5391" s="1" t="str">
        <f t="shared" si="893"/>
        <v>NGR lake sediment grab sample</v>
      </c>
      <c r="K5391" s="1" t="str">
        <f t="shared" si="894"/>
        <v>&lt;177 micron (NGR)</v>
      </c>
      <c r="L5391">
        <v>72</v>
      </c>
      <c r="M5391" t="s">
        <v>210</v>
      </c>
      <c r="N5391">
        <v>1434</v>
      </c>
      <c r="O5391" t="s">
        <v>641</v>
      </c>
      <c r="P5391" t="s">
        <v>169</v>
      </c>
      <c r="Q5391" t="s">
        <v>39</v>
      </c>
      <c r="R5391" t="s">
        <v>176</v>
      </c>
      <c r="S5391" t="s">
        <v>38</v>
      </c>
      <c r="T5391" t="s">
        <v>40</v>
      </c>
      <c r="U5391" t="s">
        <v>929</v>
      </c>
      <c r="V5391" t="s">
        <v>322</v>
      </c>
      <c r="W5391" t="s">
        <v>194</v>
      </c>
      <c r="X5391" t="s">
        <v>179</v>
      </c>
      <c r="Y5391" t="s">
        <v>95</v>
      </c>
      <c r="Z5391" t="s">
        <v>164</v>
      </c>
      <c r="AA5391" t="s">
        <v>58</v>
      </c>
      <c r="AB5391" t="s">
        <v>1842</v>
      </c>
      <c r="AC5391" t="s">
        <v>1503</v>
      </c>
      <c r="AD5391" t="s">
        <v>44</v>
      </c>
    </row>
    <row r="5392" spans="1:30" x14ac:dyDescent="0.3">
      <c r="A5392" t="s">
        <v>22068</v>
      </c>
      <c r="B5392" t="s">
        <v>22069</v>
      </c>
      <c r="C5392" s="1" t="str">
        <f t="shared" si="891"/>
        <v>21:0512</v>
      </c>
      <c r="D5392" s="1" t="str">
        <f t="shared" si="892"/>
        <v>21:0085</v>
      </c>
      <c r="E5392" t="s">
        <v>22070</v>
      </c>
      <c r="F5392" t="s">
        <v>22071</v>
      </c>
      <c r="H5392">
        <v>56.439606400000002</v>
      </c>
      <c r="I5392">
        <v>-101.0462572</v>
      </c>
      <c r="J5392" s="1" t="str">
        <f t="shared" si="893"/>
        <v>NGR lake sediment grab sample</v>
      </c>
      <c r="K5392" s="1" t="str">
        <f t="shared" si="894"/>
        <v>&lt;177 micron (NGR)</v>
      </c>
      <c r="L5392">
        <v>72</v>
      </c>
      <c r="M5392" t="s">
        <v>221</v>
      </c>
      <c r="N5392">
        <v>1435</v>
      </c>
      <c r="O5392" t="s">
        <v>1019</v>
      </c>
      <c r="P5392" t="s">
        <v>169</v>
      </c>
      <c r="Q5392" t="s">
        <v>37</v>
      </c>
      <c r="R5392" t="s">
        <v>153</v>
      </c>
      <c r="S5392" t="s">
        <v>68</v>
      </c>
      <c r="T5392" t="s">
        <v>40</v>
      </c>
      <c r="U5392" t="s">
        <v>3419</v>
      </c>
      <c r="V5392" t="s">
        <v>179</v>
      </c>
      <c r="W5392" t="s">
        <v>194</v>
      </c>
      <c r="X5392" t="s">
        <v>43</v>
      </c>
      <c r="Y5392" t="s">
        <v>39</v>
      </c>
      <c r="Z5392" t="s">
        <v>67</v>
      </c>
      <c r="AA5392" t="s">
        <v>135</v>
      </c>
      <c r="AB5392" t="s">
        <v>18836</v>
      </c>
      <c r="AC5392" t="s">
        <v>39</v>
      </c>
      <c r="AD5392" t="s">
        <v>45</v>
      </c>
    </row>
    <row r="5393" spans="1:30" hidden="1" x14ac:dyDescent="0.3">
      <c r="A5393" t="s">
        <v>22072</v>
      </c>
      <c r="B5393" t="s">
        <v>22073</v>
      </c>
      <c r="C5393" s="1" t="str">
        <f t="shared" si="891"/>
        <v>21:0512</v>
      </c>
      <c r="D5393" s="1" t="str">
        <f>HYPERLINK("http://geochem.nrcan.gc.ca/cdogs/content/svy/svy_e.htm", "")</f>
        <v/>
      </c>
      <c r="G5393" s="1" t="str">
        <f>HYPERLINK("http://geochem.nrcan.gc.ca/cdogs/content/cr_/cr_00056_e.htm", "56")</f>
        <v>56</v>
      </c>
      <c r="J5393" t="s">
        <v>161</v>
      </c>
      <c r="K5393" t="s">
        <v>162</v>
      </c>
      <c r="L5393">
        <v>72</v>
      </c>
      <c r="M5393" t="s">
        <v>163</v>
      </c>
      <c r="N5393">
        <v>1436</v>
      </c>
      <c r="O5393" t="s">
        <v>61</v>
      </c>
      <c r="P5393" t="s">
        <v>733</v>
      </c>
      <c r="Q5393" t="s">
        <v>169</v>
      </c>
      <c r="R5393" t="s">
        <v>135</v>
      </c>
      <c r="S5393" t="s">
        <v>193</v>
      </c>
      <c r="T5393" t="s">
        <v>117</v>
      </c>
      <c r="U5393" t="s">
        <v>5196</v>
      </c>
      <c r="V5393" t="s">
        <v>728</v>
      </c>
      <c r="W5393" t="s">
        <v>233</v>
      </c>
      <c r="X5393" t="s">
        <v>256</v>
      </c>
      <c r="Y5393" t="s">
        <v>136</v>
      </c>
      <c r="Z5393" t="s">
        <v>423</v>
      </c>
      <c r="AA5393" t="s">
        <v>107</v>
      </c>
      <c r="AB5393" t="s">
        <v>485</v>
      </c>
      <c r="AC5393" t="s">
        <v>879</v>
      </c>
      <c r="AD5393" t="s">
        <v>1070</v>
      </c>
    </row>
    <row r="5394" spans="1:30" x14ac:dyDescent="0.3">
      <c r="A5394" t="s">
        <v>22074</v>
      </c>
      <c r="B5394" t="s">
        <v>22075</v>
      </c>
      <c r="C5394" s="1" t="str">
        <f t="shared" si="891"/>
        <v>21:0512</v>
      </c>
      <c r="D5394" s="1" t="str">
        <f t="shared" ref="D5394:D5408" si="895">HYPERLINK("http://geochem.nrcan.gc.ca/cdogs/content/svy/svy210085_e.htm", "21:0085")</f>
        <v>21:0085</v>
      </c>
      <c r="E5394" t="s">
        <v>22076</v>
      </c>
      <c r="F5394" t="s">
        <v>22077</v>
      </c>
      <c r="H5394">
        <v>56.417214899999998</v>
      </c>
      <c r="I5394">
        <v>-101.028583</v>
      </c>
      <c r="J5394" s="1" t="str">
        <f t="shared" ref="J5394:J5408" si="896">HYPERLINK("http://geochem.nrcan.gc.ca/cdogs/content/kwd/kwd020027_e.htm", "NGR lake sediment grab sample")</f>
        <v>NGR lake sediment grab sample</v>
      </c>
      <c r="K5394" s="1" t="str">
        <f t="shared" ref="K5394:K5408" si="897">HYPERLINK("http://geochem.nrcan.gc.ca/cdogs/content/kwd/kwd080006_e.htm", "&lt;177 micron (NGR)")</f>
        <v>&lt;177 micron (NGR)</v>
      </c>
      <c r="L5394">
        <v>72</v>
      </c>
      <c r="M5394" t="s">
        <v>230</v>
      </c>
      <c r="N5394">
        <v>1437</v>
      </c>
      <c r="O5394" t="s">
        <v>154</v>
      </c>
      <c r="P5394" t="s">
        <v>104</v>
      </c>
      <c r="Q5394" t="s">
        <v>153</v>
      </c>
      <c r="R5394" t="s">
        <v>104</v>
      </c>
      <c r="S5394" t="s">
        <v>79</v>
      </c>
      <c r="T5394" t="s">
        <v>40</v>
      </c>
      <c r="U5394" t="s">
        <v>14262</v>
      </c>
      <c r="V5394" t="s">
        <v>85</v>
      </c>
      <c r="W5394" t="s">
        <v>40</v>
      </c>
      <c r="X5394" t="s">
        <v>70</v>
      </c>
      <c r="Y5394" t="s">
        <v>95</v>
      </c>
      <c r="Z5394" t="s">
        <v>204</v>
      </c>
      <c r="AA5394" t="s">
        <v>58</v>
      </c>
      <c r="AB5394" t="s">
        <v>621</v>
      </c>
      <c r="AC5394" t="s">
        <v>301</v>
      </c>
      <c r="AD5394" t="s">
        <v>8118</v>
      </c>
    </row>
    <row r="5395" spans="1:30" x14ac:dyDescent="0.3">
      <c r="A5395" t="s">
        <v>22078</v>
      </c>
      <c r="B5395" t="s">
        <v>22079</v>
      </c>
      <c r="C5395" s="1" t="str">
        <f t="shared" si="891"/>
        <v>21:0512</v>
      </c>
      <c r="D5395" s="1" t="str">
        <f t="shared" si="895"/>
        <v>21:0085</v>
      </c>
      <c r="E5395" t="s">
        <v>22080</v>
      </c>
      <c r="F5395" t="s">
        <v>22081</v>
      </c>
      <c r="H5395">
        <v>56.379243700000004</v>
      </c>
      <c r="I5395">
        <v>-101.03205579999999</v>
      </c>
      <c r="J5395" s="1" t="str">
        <f t="shared" si="896"/>
        <v>NGR lake sediment grab sample</v>
      </c>
      <c r="K5395" s="1" t="str">
        <f t="shared" si="897"/>
        <v>&lt;177 micron (NGR)</v>
      </c>
      <c r="L5395">
        <v>72</v>
      </c>
      <c r="M5395" t="s">
        <v>238</v>
      </c>
      <c r="N5395">
        <v>1438</v>
      </c>
      <c r="O5395" t="s">
        <v>760</v>
      </c>
      <c r="P5395" t="s">
        <v>104</v>
      </c>
      <c r="Q5395" t="s">
        <v>92</v>
      </c>
      <c r="R5395" t="s">
        <v>35</v>
      </c>
      <c r="S5395" t="s">
        <v>119</v>
      </c>
      <c r="T5395" t="s">
        <v>40</v>
      </c>
      <c r="U5395" t="s">
        <v>22082</v>
      </c>
      <c r="V5395" t="s">
        <v>213</v>
      </c>
      <c r="W5395" t="s">
        <v>40</v>
      </c>
      <c r="X5395" t="s">
        <v>70</v>
      </c>
      <c r="Y5395" t="s">
        <v>95</v>
      </c>
      <c r="Z5395" t="s">
        <v>135</v>
      </c>
      <c r="AA5395" t="s">
        <v>58</v>
      </c>
      <c r="AB5395" t="s">
        <v>215</v>
      </c>
      <c r="AC5395" t="s">
        <v>2095</v>
      </c>
      <c r="AD5395" t="s">
        <v>4370</v>
      </c>
    </row>
    <row r="5396" spans="1:30" x14ac:dyDescent="0.3">
      <c r="A5396" t="s">
        <v>22083</v>
      </c>
      <c r="B5396" t="s">
        <v>22084</v>
      </c>
      <c r="C5396" s="1" t="str">
        <f t="shared" si="891"/>
        <v>21:0512</v>
      </c>
      <c r="D5396" s="1" t="str">
        <f t="shared" si="895"/>
        <v>21:0085</v>
      </c>
      <c r="E5396" t="s">
        <v>22085</v>
      </c>
      <c r="F5396" t="s">
        <v>22086</v>
      </c>
      <c r="H5396">
        <v>56.349537900000001</v>
      </c>
      <c r="I5396">
        <v>-101.0175132</v>
      </c>
      <c r="J5396" s="1" t="str">
        <f t="shared" si="896"/>
        <v>NGR lake sediment grab sample</v>
      </c>
      <c r="K5396" s="1" t="str">
        <f t="shared" si="897"/>
        <v>&lt;177 micron (NGR)</v>
      </c>
      <c r="L5396">
        <v>72</v>
      </c>
      <c r="M5396" t="s">
        <v>246</v>
      </c>
      <c r="N5396">
        <v>1439</v>
      </c>
      <c r="O5396" t="s">
        <v>694</v>
      </c>
      <c r="P5396" t="s">
        <v>103</v>
      </c>
      <c r="Q5396" t="s">
        <v>136</v>
      </c>
      <c r="R5396" t="s">
        <v>35</v>
      </c>
      <c r="S5396" t="s">
        <v>79</v>
      </c>
      <c r="T5396" t="s">
        <v>40</v>
      </c>
      <c r="U5396" t="s">
        <v>15879</v>
      </c>
      <c r="V5396" t="s">
        <v>974</v>
      </c>
      <c r="W5396" t="s">
        <v>94</v>
      </c>
      <c r="X5396" t="s">
        <v>179</v>
      </c>
      <c r="Y5396" t="s">
        <v>39</v>
      </c>
      <c r="Z5396" t="s">
        <v>134</v>
      </c>
      <c r="AA5396" t="s">
        <v>58</v>
      </c>
      <c r="AB5396" t="s">
        <v>135</v>
      </c>
      <c r="AC5396" t="s">
        <v>22087</v>
      </c>
      <c r="AD5396" t="s">
        <v>107</v>
      </c>
    </row>
    <row r="5397" spans="1:30" x14ac:dyDescent="0.3">
      <c r="A5397" t="s">
        <v>22088</v>
      </c>
      <c r="B5397" t="s">
        <v>22089</v>
      </c>
      <c r="C5397" s="1" t="str">
        <f t="shared" si="891"/>
        <v>21:0512</v>
      </c>
      <c r="D5397" s="1" t="str">
        <f t="shared" si="895"/>
        <v>21:0085</v>
      </c>
      <c r="E5397" t="s">
        <v>22090</v>
      </c>
      <c r="F5397" t="s">
        <v>22091</v>
      </c>
      <c r="H5397">
        <v>56.283475799999998</v>
      </c>
      <c r="I5397">
        <v>-101.0296732</v>
      </c>
      <c r="J5397" s="1" t="str">
        <f t="shared" si="896"/>
        <v>NGR lake sediment grab sample</v>
      </c>
      <c r="K5397" s="1" t="str">
        <f t="shared" si="897"/>
        <v>&lt;177 micron (NGR)</v>
      </c>
      <c r="L5397">
        <v>73</v>
      </c>
      <c r="M5397" t="s">
        <v>34</v>
      </c>
      <c r="N5397">
        <v>1440</v>
      </c>
      <c r="O5397" t="s">
        <v>3002</v>
      </c>
      <c r="P5397" t="s">
        <v>192</v>
      </c>
      <c r="Q5397" t="s">
        <v>153</v>
      </c>
      <c r="R5397" t="s">
        <v>477</v>
      </c>
      <c r="S5397" t="s">
        <v>153</v>
      </c>
      <c r="T5397" t="s">
        <v>40</v>
      </c>
      <c r="U5397" t="s">
        <v>158</v>
      </c>
      <c r="V5397" t="s">
        <v>818</v>
      </c>
      <c r="W5397" t="s">
        <v>40</v>
      </c>
      <c r="X5397" t="s">
        <v>39</v>
      </c>
      <c r="Y5397" t="s">
        <v>95</v>
      </c>
      <c r="Z5397" t="s">
        <v>135</v>
      </c>
      <c r="AA5397" t="s">
        <v>214</v>
      </c>
      <c r="AB5397" t="s">
        <v>168</v>
      </c>
      <c r="AC5397" t="s">
        <v>7020</v>
      </c>
      <c r="AD5397" t="s">
        <v>7465</v>
      </c>
    </row>
    <row r="5398" spans="1:30" x14ac:dyDescent="0.3">
      <c r="A5398" t="s">
        <v>22092</v>
      </c>
      <c r="B5398" t="s">
        <v>22093</v>
      </c>
      <c r="C5398" s="1" t="str">
        <f t="shared" si="891"/>
        <v>21:0512</v>
      </c>
      <c r="D5398" s="1" t="str">
        <f t="shared" si="895"/>
        <v>21:0085</v>
      </c>
      <c r="E5398" t="s">
        <v>22094</v>
      </c>
      <c r="F5398" t="s">
        <v>22095</v>
      </c>
      <c r="H5398">
        <v>56.3246988</v>
      </c>
      <c r="I5398">
        <v>-101.0169635</v>
      </c>
      <c r="J5398" s="1" t="str">
        <f t="shared" si="896"/>
        <v>NGR lake sediment grab sample</v>
      </c>
      <c r="K5398" s="1" t="str">
        <f t="shared" si="897"/>
        <v>&lt;177 micron (NGR)</v>
      </c>
      <c r="L5398">
        <v>73</v>
      </c>
      <c r="M5398" t="s">
        <v>76</v>
      </c>
      <c r="N5398">
        <v>1441</v>
      </c>
      <c r="O5398" t="s">
        <v>45</v>
      </c>
      <c r="P5398" t="s">
        <v>130</v>
      </c>
      <c r="Q5398" t="s">
        <v>136</v>
      </c>
      <c r="R5398" t="s">
        <v>130</v>
      </c>
      <c r="S5398" t="s">
        <v>136</v>
      </c>
      <c r="T5398" t="s">
        <v>40</v>
      </c>
      <c r="U5398" t="s">
        <v>3445</v>
      </c>
      <c r="V5398" t="s">
        <v>167</v>
      </c>
      <c r="W5398" t="s">
        <v>194</v>
      </c>
      <c r="X5398" t="s">
        <v>179</v>
      </c>
      <c r="Y5398" t="s">
        <v>39</v>
      </c>
      <c r="Z5398" t="s">
        <v>134</v>
      </c>
      <c r="AA5398" t="s">
        <v>44</v>
      </c>
      <c r="AB5398" t="s">
        <v>1932</v>
      </c>
      <c r="AC5398" t="s">
        <v>2633</v>
      </c>
      <c r="AD5398" t="s">
        <v>480</v>
      </c>
    </row>
    <row r="5399" spans="1:30" x14ac:dyDescent="0.3">
      <c r="A5399" t="s">
        <v>22096</v>
      </c>
      <c r="B5399" t="s">
        <v>22097</v>
      </c>
      <c r="C5399" s="1" t="str">
        <f t="shared" si="891"/>
        <v>21:0512</v>
      </c>
      <c r="D5399" s="1" t="str">
        <f t="shared" si="895"/>
        <v>21:0085</v>
      </c>
      <c r="E5399" t="s">
        <v>22090</v>
      </c>
      <c r="F5399" t="s">
        <v>22098</v>
      </c>
      <c r="H5399">
        <v>56.283475799999998</v>
      </c>
      <c r="I5399">
        <v>-101.0296732</v>
      </c>
      <c r="J5399" s="1" t="str">
        <f t="shared" si="896"/>
        <v>NGR lake sediment grab sample</v>
      </c>
      <c r="K5399" s="1" t="str">
        <f t="shared" si="897"/>
        <v>&lt;177 micron (NGR)</v>
      </c>
      <c r="L5399">
        <v>73</v>
      </c>
      <c r="M5399" t="s">
        <v>52</v>
      </c>
      <c r="N5399">
        <v>1442</v>
      </c>
      <c r="O5399" t="s">
        <v>2422</v>
      </c>
      <c r="P5399" t="s">
        <v>164</v>
      </c>
      <c r="Q5399" t="s">
        <v>153</v>
      </c>
      <c r="R5399" t="s">
        <v>265</v>
      </c>
      <c r="S5399" t="s">
        <v>92</v>
      </c>
      <c r="T5399" t="s">
        <v>40</v>
      </c>
      <c r="U5399" t="s">
        <v>8930</v>
      </c>
      <c r="V5399" t="s">
        <v>339</v>
      </c>
      <c r="W5399" t="s">
        <v>40</v>
      </c>
      <c r="X5399" t="s">
        <v>39</v>
      </c>
      <c r="Y5399" t="s">
        <v>95</v>
      </c>
      <c r="Z5399" t="s">
        <v>135</v>
      </c>
      <c r="AA5399" t="s">
        <v>214</v>
      </c>
      <c r="AB5399" t="s">
        <v>1720</v>
      </c>
      <c r="AC5399" t="s">
        <v>193</v>
      </c>
      <c r="AD5399" t="s">
        <v>7465</v>
      </c>
    </row>
    <row r="5400" spans="1:30" x14ac:dyDescent="0.3">
      <c r="A5400" t="s">
        <v>22099</v>
      </c>
      <c r="B5400" t="s">
        <v>22100</v>
      </c>
      <c r="C5400" s="1" t="str">
        <f t="shared" si="891"/>
        <v>21:0512</v>
      </c>
      <c r="D5400" s="1" t="str">
        <f t="shared" si="895"/>
        <v>21:0085</v>
      </c>
      <c r="E5400" t="s">
        <v>22090</v>
      </c>
      <c r="F5400" t="s">
        <v>22101</v>
      </c>
      <c r="H5400">
        <v>56.283475799999998</v>
      </c>
      <c r="I5400">
        <v>-101.0296732</v>
      </c>
      <c r="J5400" s="1" t="str">
        <f t="shared" si="896"/>
        <v>NGR lake sediment grab sample</v>
      </c>
      <c r="K5400" s="1" t="str">
        <f t="shared" si="897"/>
        <v>&lt;177 micron (NGR)</v>
      </c>
      <c r="L5400">
        <v>73</v>
      </c>
      <c r="M5400" t="s">
        <v>65</v>
      </c>
      <c r="N5400">
        <v>1443</v>
      </c>
      <c r="O5400" t="s">
        <v>1463</v>
      </c>
      <c r="P5400" t="s">
        <v>256</v>
      </c>
      <c r="Q5400" t="s">
        <v>153</v>
      </c>
      <c r="R5400" t="s">
        <v>78</v>
      </c>
      <c r="S5400" t="s">
        <v>153</v>
      </c>
      <c r="T5400" t="s">
        <v>40</v>
      </c>
      <c r="U5400" t="s">
        <v>3375</v>
      </c>
      <c r="V5400" t="s">
        <v>818</v>
      </c>
      <c r="W5400" t="s">
        <v>40</v>
      </c>
      <c r="X5400" t="s">
        <v>39</v>
      </c>
      <c r="Y5400" t="s">
        <v>39</v>
      </c>
      <c r="Z5400" t="s">
        <v>214</v>
      </c>
      <c r="AA5400" t="s">
        <v>214</v>
      </c>
      <c r="AB5400" t="s">
        <v>1921</v>
      </c>
      <c r="AC5400" t="s">
        <v>21886</v>
      </c>
      <c r="AD5400" t="s">
        <v>2797</v>
      </c>
    </row>
    <row r="5401" spans="1:30" x14ac:dyDescent="0.3">
      <c r="A5401" t="s">
        <v>22102</v>
      </c>
      <c r="B5401" t="s">
        <v>22103</v>
      </c>
      <c r="C5401" s="1" t="str">
        <f t="shared" si="891"/>
        <v>21:0512</v>
      </c>
      <c r="D5401" s="1" t="str">
        <f t="shared" si="895"/>
        <v>21:0085</v>
      </c>
      <c r="E5401" t="s">
        <v>22104</v>
      </c>
      <c r="F5401" t="s">
        <v>22105</v>
      </c>
      <c r="H5401">
        <v>56.259828200000001</v>
      </c>
      <c r="I5401">
        <v>-101.0111619</v>
      </c>
      <c r="J5401" s="1" t="str">
        <f t="shared" si="896"/>
        <v>NGR lake sediment grab sample</v>
      </c>
      <c r="K5401" s="1" t="str">
        <f t="shared" si="897"/>
        <v>&lt;177 micron (NGR)</v>
      </c>
      <c r="L5401">
        <v>73</v>
      </c>
      <c r="M5401" t="s">
        <v>91</v>
      </c>
      <c r="N5401">
        <v>1444</v>
      </c>
      <c r="O5401" t="s">
        <v>2678</v>
      </c>
      <c r="P5401" t="s">
        <v>164</v>
      </c>
      <c r="Q5401" t="s">
        <v>79</v>
      </c>
      <c r="R5401" t="s">
        <v>571</v>
      </c>
      <c r="S5401" t="s">
        <v>119</v>
      </c>
      <c r="T5401" t="s">
        <v>40</v>
      </c>
      <c r="U5401" t="s">
        <v>10232</v>
      </c>
      <c r="V5401" t="s">
        <v>1198</v>
      </c>
      <c r="W5401" t="s">
        <v>40</v>
      </c>
      <c r="X5401" t="s">
        <v>70</v>
      </c>
      <c r="Y5401" t="s">
        <v>95</v>
      </c>
      <c r="Z5401" t="s">
        <v>214</v>
      </c>
      <c r="AA5401" t="s">
        <v>204</v>
      </c>
      <c r="AB5401" t="s">
        <v>1037</v>
      </c>
      <c r="AC5401" t="s">
        <v>987</v>
      </c>
      <c r="AD5401" t="s">
        <v>13114</v>
      </c>
    </row>
    <row r="5402" spans="1:30" x14ac:dyDescent="0.3">
      <c r="A5402" t="s">
        <v>22106</v>
      </c>
      <c r="B5402" t="s">
        <v>22107</v>
      </c>
      <c r="C5402" s="1" t="str">
        <f t="shared" si="891"/>
        <v>21:0512</v>
      </c>
      <c r="D5402" s="1" t="str">
        <f t="shared" si="895"/>
        <v>21:0085</v>
      </c>
      <c r="E5402" t="s">
        <v>22108</v>
      </c>
      <c r="F5402" t="s">
        <v>22109</v>
      </c>
      <c r="H5402">
        <v>56.210602700000003</v>
      </c>
      <c r="I5402">
        <v>-101.0191634</v>
      </c>
      <c r="J5402" s="1" t="str">
        <f t="shared" si="896"/>
        <v>NGR lake sediment grab sample</v>
      </c>
      <c r="K5402" s="1" t="str">
        <f t="shared" si="897"/>
        <v>&lt;177 micron (NGR)</v>
      </c>
      <c r="L5402">
        <v>73</v>
      </c>
      <c r="M5402" t="s">
        <v>102</v>
      </c>
      <c r="N5402">
        <v>1445</v>
      </c>
      <c r="O5402" t="s">
        <v>810</v>
      </c>
      <c r="P5402" t="s">
        <v>36</v>
      </c>
      <c r="Q5402" t="s">
        <v>131</v>
      </c>
      <c r="R5402" t="s">
        <v>192</v>
      </c>
      <c r="S5402" t="s">
        <v>79</v>
      </c>
      <c r="T5402" t="s">
        <v>40</v>
      </c>
      <c r="U5402" t="s">
        <v>16865</v>
      </c>
      <c r="V5402" t="s">
        <v>884</v>
      </c>
      <c r="W5402" t="s">
        <v>40</v>
      </c>
      <c r="X5402" t="s">
        <v>70</v>
      </c>
      <c r="Y5402" t="s">
        <v>95</v>
      </c>
      <c r="Z5402" t="s">
        <v>135</v>
      </c>
      <c r="AA5402" t="s">
        <v>135</v>
      </c>
      <c r="AB5402" t="s">
        <v>987</v>
      </c>
      <c r="AC5402" t="s">
        <v>79</v>
      </c>
      <c r="AD5402" t="s">
        <v>4750</v>
      </c>
    </row>
    <row r="5403" spans="1:30" x14ac:dyDescent="0.3">
      <c r="A5403" t="s">
        <v>22110</v>
      </c>
      <c r="B5403" t="s">
        <v>22111</v>
      </c>
      <c r="C5403" s="1" t="str">
        <f t="shared" si="891"/>
        <v>21:0512</v>
      </c>
      <c r="D5403" s="1" t="str">
        <f t="shared" si="895"/>
        <v>21:0085</v>
      </c>
      <c r="E5403" t="s">
        <v>22112</v>
      </c>
      <c r="F5403" t="s">
        <v>22113</v>
      </c>
      <c r="H5403">
        <v>56.186498399999998</v>
      </c>
      <c r="I5403">
        <v>-101.0104205</v>
      </c>
      <c r="J5403" s="1" t="str">
        <f t="shared" si="896"/>
        <v>NGR lake sediment grab sample</v>
      </c>
      <c r="K5403" s="1" t="str">
        <f t="shared" si="897"/>
        <v>&lt;177 micron (NGR)</v>
      </c>
      <c r="L5403">
        <v>73</v>
      </c>
      <c r="M5403" t="s">
        <v>113</v>
      </c>
      <c r="N5403">
        <v>1446</v>
      </c>
      <c r="O5403" t="s">
        <v>257</v>
      </c>
      <c r="P5403" t="s">
        <v>192</v>
      </c>
      <c r="Q5403" t="s">
        <v>153</v>
      </c>
      <c r="R5403" t="s">
        <v>247</v>
      </c>
      <c r="S5403" t="s">
        <v>202</v>
      </c>
      <c r="T5403" t="s">
        <v>40</v>
      </c>
      <c r="U5403" t="s">
        <v>18137</v>
      </c>
      <c r="V5403" t="s">
        <v>740</v>
      </c>
      <c r="W5403" t="s">
        <v>40</v>
      </c>
      <c r="X5403" t="s">
        <v>55</v>
      </c>
      <c r="Y5403" t="s">
        <v>95</v>
      </c>
      <c r="Z5403" t="s">
        <v>135</v>
      </c>
      <c r="AA5403" t="s">
        <v>134</v>
      </c>
      <c r="AB5403" t="s">
        <v>352</v>
      </c>
      <c r="AC5403" t="s">
        <v>1411</v>
      </c>
      <c r="AD5403" t="s">
        <v>1313</v>
      </c>
    </row>
    <row r="5404" spans="1:30" x14ac:dyDescent="0.3">
      <c r="A5404" t="s">
        <v>22114</v>
      </c>
      <c r="B5404" t="s">
        <v>22115</v>
      </c>
      <c r="C5404" s="1" t="str">
        <f t="shared" si="891"/>
        <v>21:0512</v>
      </c>
      <c r="D5404" s="1" t="str">
        <f t="shared" si="895"/>
        <v>21:0085</v>
      </c>
      <c r="E5404" t="s">
        <v>22116</v>
      </c>
      <c r="F5404" t="s">
        <v>22117</v>
      </c>
      <c r="H5404">
        <v>56.159539000000002</v>
      </c>
      <c r="I5404">
        <v>-101.00313490000001</v>
      </c>
      <c r="J5404" s="1" t="str">
        <f t="shared" si="896"/>
        <v>NGR lake sediment grab sample</v>
      </c>
      <c r="K5404" s="1" t="str">
        <f t="shared" si="897"/>
        <v>&lt;177 micron (NGR)</v>
      </c>
      <c r="L5404">
        <v>73</v>
      </c>
      <c r="M5404" t="s">
        <v>127</v>
      </c>
      <c r="N5404">
        <v>1447</v>
      </c>
      <c r="O5404" t="s">
        <v>45</v>
      </c>
      <c r="P5404" t="s">
        <v>169</v>
      </c>
      <c r="Q5404" t="s">
        <v>136</v>
      </c>
      <c r="R5404" t="s">
        <v>192</v>
      </c>
      <c r="S5404" t="s">
        <v>38</v>
      </c>
      <c r="T5404" t="s">
        <v>40</v>
      </c>
      <c r="U5404" t="s">
        <v>1627</v>
      </c>
      <c r="V5404" t="s">
        <v>351</v>
      </c>
      <c r="W5404" t="s">
        <v>194</v>
      </c>
      <c r="X5404" t="s">
        <v>179</v>
      </c>
      <c r="Y5404" t="s">
        <v>39</v>
      </c>
      <c r="Z5404" t="s">
        <v>204</v>
      </c>
      <c r="AA5404" t="s">
        <v>135</v>
      </c>
      <c r="AB5404" t="s">
        <v>14267</v>
      </c>
      <c r="AC5404" t="s">
        <v>136</v>
      </c>
      <c r="AD5404" t="s">
        <v>122</v>
      </c>
    </row>
    <row r="5405" spans="1:30" x14ac:dyDescent="0.3">
      <c r="A5405" t="s">
        <v>22118</v>
      </c>
      <c r="B5405" t="s">
        <v>22119</v>
      </c>
      <c r="C5405" s="1" t="str">
        <f t="shared" si="891"/>
        <v>21:0512</v>
      </c>
      <c r="D5405" s="1" t="str">
        <f t="shared" si="895"/>
        <v>21:0085</v>
      </c>
      <c r="E5405" t="s">
        <v>22120</v>
      </c>
      <c r="F5405" t="s">
        <v>22121</v>
      </c>
      <c r="H5405">
        <v>56.138654899999999</v>
      </c>
      <c r="I5405">
        <v>-101.02566090000001</v>
      </c>
      <c r="J5405" s="1" t="str">
        <f t="shared" si="896"/>
        <v>NGR lake sediment grab sample</v>
      </c>
      <c r="K5405" s="1" t="str">
        <f t="shared" si="897"/>
        <v>&lt;177 micron (NGR)</v>
      </c>
      <c r="L5405">
        <v>73</v>
      </c>
      <c r="M5405" t="s">
        <v>142</v>
      </c>
      <c r="N5405">
        <v>1448</v>
      </c>
      <c r="O5405" t="s">
        <v>56</v>
      </c>
      <c r="P5405" t="s">
        <v>247</v>
      </c>
      <c r="Q5405" t="s">
        <v>68</v>
      </c>
      <c r="R5405" t="s">
        <v>232</v>
      </c>
      <c r="S5405" t="s">
        <v>131</v>
      </c>
      <c r="T5405" t="s">
        <v>40</v>
      </c>
      <c r="U5405" t="s">
        <v>1221</v>
      </c>
      <c r="V5405" t="s">
        <v>714</v>
      </c>
      <c r="W5405" t="s">
        <v>194</v>
      </c>
      <c r="X5405" t="s">
        <v>179</v>
      </c>
      <c r="Y5405" t="s">
        <v>39</v>
      </c>
      <c r="Z5405" t="s">
        <v>135</v>
      </c>
      <c r="AA5405" t="s">
        <v>214</v>
      </c>
      <c r="AB5405" t="s">
        <v>8655</v>
      </c>
      <c r="AC5405" t="s">
        <v>2669</v>
      </c>
      <c r="AD5405" t="s">
        <v>1412</v>
      </c>
    </row>
    <row r="5406" spans="1:30" x14ac:dyDescent="0.3">
      <c r="A5406" t="s">
        <v>22122</v>
      </c>
      <c r="B5406" t="s">
        <v>22123</v>
      </c>
      <c r="C5406" s="1" t="str">
        <f t="shared" si="891"/>
        <v>21:0512</v>
      </c>
      <c r="D5406" s="1" t="str">
        <f t="shared" si="895"/>
        <v>21:0085</v>
      </c>
      <c r="E5406" t="s">
        <v>22124</v>
      </c>
      <c r="F5406" t="s">
        <v>22125</v>
      </c>
      <c r="H5406">
        <v>56.097361499999998</v>
      </c>
      <c r="I5406">
        <v>-101.0140238</v>
      </c>
      <c r="J5406" s="1" t="str">
        <f t="shared" si="896"/>
        <v>NGR lake sediment grab sample</v>
      </c>
      <c r="K5406" s="1" t="str">
        <f t="shared" si="897"/>
        <v>&lt;177 micron (NGR)</v>
      </c>
      <c r="L5406">
        <v>73</v>
      </c>
      <c r="M5406" t="s">
        <v>150</v>
      </c>
      <c r="N5406">
        <v>1449</v>
      </c>
      <c r="O5406" t="s">
        <v>720</v>
      </c>
      <c r="P5406" t="s">
        <v>104</v>
      </c>
      <c r="Q5406" t="s">
        <v>131</v>
      </c>
      <c r="R5406" t="s">
        <v>78</v>
      </c>
      <c r="S5406" t="s">
        <v>153</v>
      </c>
      <c r="T5406" t="s">
        <v>40</v>
      </c>
      <c r="U5406" t="s">
        <v>305</v>
      </c>
      <c r="V5406" t="s">
        <v>884</v>
      </c>
      <c r="W5406" t="s">
        <v>40</v>
      </c>
      <c r="X5406" t="s">
        <v>39</v>
      </c>
      <c r="Y5406" t="s">
        <v>95</v>
      </c>
      <c r="Z5406" t="s">
        <v>214</v>
      </c>
      <c r="AA5406" t="s">
        <v>214</v>
      </c>
      <c r="AB5406" t="s">
        <v>256</v>
      </c>
      <c r="AC5406" t="s">
        <v>1069</v>
      </c>
      <c r="AD5406" t="s">
        <v>4557</v>
      </c>
    </row>
    <row r="5407" spans="1:30" x14ac:dyDescent="0.3">
      <c r="A5407" t="s">
        <v>22126</v>
      </c>
      <c r="B5407" t="s">
        <v>22127</v>
      </c>
      <c r="C5407" s="1" t="str">
        <f t="shared" si="891"/>
        <v>21:0512</v>
      </c>
      <c r="D5407" s="1" t="str">
        <f t="shared" si="895"/>
        <v>21:0085</v>
      </c>
      <c r="E5407" t="s">
        <v>22128</v>
      </c>
      <c r="F5407" t="s">
        <v>22129</v>
      </c>
      <c r="H5407">
        <v>56.057464600000003</v>
      </c>
      <c r="I5407">
        <v>-101.07712050000001</v>
      </c>
      <c r="J5407" s="1" t="str">
        <f t="shared" si="896"/>
        <v>NGR lake sediment grab sample</v>
      </c>
      <c r="K5407" s="1" t="str">
        <f t="shared" si="897"/>
        <v>&lt;177 micron (NGR)</v>
      </c>
      <c r="L5407">
        <v>73</v>
      </c>
      <c r="M5407" t="s">
        <v>175</v>
      </c>
      <c r="N5407">
        <v>1450</v>
      </c>
      <c r="O5407" t="s">
        <v>214</v>
      </c>
      <c r="P5407" t="s">
        <v>36</v>
      </c>
      <c r="Q5407" t="s">
        <v>131</v>
      </c>
      <c r="R5407" t="s">
        <v>165</v>
      </c>
      <c r="S5407" t="s">
        <v>131</v>
      </c>
      <c r="T5407" t="s">
        <v>40</v>
      </c>
      <c r="U5407" t="s">
        <v>2124</v>
      </c>
      <c r="V5407" t="s">
        <v>284</v>
      </c>
      <c r="W5407" t="s">
        <v>40</v>
      </c>
      <c r="X5407" t="s">
        <v>39</v>
      </c>
      <c r="Y5407" t="s">
        <v>95</v>
      </c>
      <c r="Z5407" t="s">
        <v>204</v>
      </c>
      <c r="AA5407" t="s">
        <v>134</v>
      </c>
      <c r="AB5407" t="s">
        <v>352</v>
      </c>
      <c r="AC5407" t="s">
        <v>2195</v>
      </c>
      <c r="AD5407" t="s">
        <v>6252</v>
      </c>
    </row>
    <row r="5408" spans="1:30" x14ac:dyDescent="0.3">
      <c r="A5408" t="s">
        <v>22130</v>
      </c>
      <c r="B5408" t="s">
        <v>22131</v>
      </c>
      <c r="C5408" s="1" t="str">
        <f t="shared" si="891"/>
        <v>21:0512</v>
      </c>
      <c r="D5408" s="1" t="str">
        <f t="shared" si="895"/>
        <v>21:0085</v>
      </c>
      <c r="E5408" t="s">
        <v>22132</v>
      </c>
      <c r="F5408" t="s">
        <v>22133</v>
      </c>
      <c r="H5408">
        <v>56.092632799999997</v>
      </c>
      <c r="I5408">
        <v>-101.0517801</v>
      </c>
      <c r="J5408" s="1" t="str">
        <f t="shared" si="896"/>
        <v>NGR lake sediment grab sample</v>
      </c>
      <c r="K5408" s="1" t="str">
        <f t="shared" si="897"/>
        <v>&lt;177 micron (NGR)</v>
      </c>
      <c r="L5408">
        <v>73</v>
      </c>
      <c r="M5408" t="s">
        <v>184</v>
      </c>
      <c r="N5408">
        <v>1451</v>
      </c>
      <c r="O5408" t="s">
        <v>1019</v>
      </c>
      <c r="P5408" t="s">
        <v>54</v>
      </c>
      <c r="Q5408" t="s">
        <v>136</v>
      </c>
      <c r="R5408" t="s">
        <v>169</v>
      </c>
      <c r="S5408" t="s">
        <v>38</v>
      </c>
      <c r="T5408" t="s">
        <v>40</v>
      </c>
      <c r="U5408" t="s">
        <v>478</v>
      </c>
      <c r="V5408" t="s">
        <v>974</v>
      </c>
      <c r="W5408" t="s">
        <v>40</v>
      </c>
      <c r="X5408" t="s">
        <v>70</v>
      </c>
      <c r="Y5408" t="s">
        <v>95</v>
      </c>
      <c r="Z5408" t="s">
        <v>204</v>
      </c>
      <c r="AA5408" t="s">
        <v>204</v>
      </c>
      <c r="AB5408" t="s">
        <v>4338</v>
      </c>
      <c r="AC5408" t="s">
        <v>2776</v>
      </c>
      <c r="AD5408" t="s">
        <v>2471</v>
      </c>
    </row>
    <row r="5409" spans="1:30" hidden="1" x14ac:dyDescent="0.3">
      <c r="A5409" t="s">
        <v>22134</v>
      </c>
      <c r="B5409" t="s">
        <v>22135</v>
      </c>
      <c r="C5409" s="1" t="str">
        <f t="shared" si="891"/>
        <v>21:0512</v>
      </c>
      <c r="D5409" s="1" t="str">
        <f>HYPERLINK("http://geochem.nrcan.gc.ca/cdogs/content/svy/svy_e.htm", "")</f>
        <v/>
      </c>
      <c r="G5409" s="1" t="str">
        <f>HYPERLINK("http://geochem.nrcan.gc.ca/cdogs/content/cr_/cr_00060_e.htm", "60")</f>
        <v>60</v>
      </c>
      <c r="J5409" t="s">
        <v>161</v>
      </c>
      <c r="K5409" t="s">
        <v>162</v>
      </c>
      <c r="L5409">
        <v>73</v>
      </c>
      <c r="M5409" t="s">
        <v>163</v>
      </c>
      <c r="N5409">
        <v>1452</v>
      </c>
      <c r="O5409" t="s">
        <v>391</v>
      </c>
      <c r="P5409" t="s">
        <v>165</v>
      </c>
      <c r="Q5409" t="s">
        <v>68</v>
      </c>
      <c r="R5409" t="s">
        <v>36</v>
      </c>
      <c r="S5409" t="s">
        <v>136</v>
      </c>
      <c r="T5409" t="s">
        <v>40</v>
      </c>
      <c r="U5409" t="s">
        <v>3055</v>
      </c>
      <c r="V5409" t="s">
        <v>974</v>
      </c>
      <c r="W5409" t="s">
        <v>194</v>
      </c>
      <c r="X5409" t="s">
        <v>39</v>
      </c>
      <c r="Y5409" t="s">
        <v>55</v>
      </c>
      <c r="Z5409" t="s">
        <v>35</v>
      </c>
      <c r="AA5409" t="s">
        <v>135</v>
      </c>
      <c r="AB5409" t="s">
        <v>1090</v>
      </c>
      <c r="AC5409" t="s">
        <v>1522</v>
      </c>
      <c r="AD5409" t="s">
        <v>170</v>
      </c>
    </row>
    <row r="5410" spans="1:30" x14ac:dyDescent="0.3">
      <c r="A5410" t="s">
        <v>22136</v>
      </c>
      <c r="B5410" t="s">
        <v>22137</v>
      </c>
      <c r="C5410" s="1" t="str">
        <f t="shared" si="891"/>
        <v>21:0512</v>
      </c>
      <c r="D5410" s="1" t="str">
        <f t="shared" ref="D5410:D5428" si="898">HYPERLINK("http://geochem.nrcan.gc.ca/cdogs/content/svy/svy210085_e.htm", "21:0085")</f>
        <v>21:0085</v>
      </c>
      <c r="E5410" t="s">
        <v>22138</v>
      </c>
      <c r="F5410" t="s">
        <v>22139</v>
      </c>
      <c r="H5410">
        <v>56.123019200000002</v>
      </c>
      <c r="I5410">
        <v>-101.0657205</v>
      </c>
      <c r="J5410" s="1" t="str">
        <f t="shared" ref="J5410:J5428" si="899">HYPERLINK("http://geochem.nrcan.gc.ca/cdogs/content/kwd/kwd020027_e.htm", "NGR lake sediment grab sample")</f>
        <v>NGR lake sediment grab sample</v>
      </c>
      <c r="K5410" s="1" t="str">
        <f t="shared" ref="K5410:K5428" si="900">HYPERLINK("http://geochem.nrcan.gc.ca/cdogs/content/kwd/kwd080006_e.htm", "&lt;177 micron (NGR)")</f>
        <v>&lt;177 micron (NGR)</v>
      </c>
      <c r="L5410">
        <v>73</v>
      </c>
      <c r="M5410" t="s">
        <v>191</v>
      </c>
      <c r="N5410">
        <v>1453</v>
      </c>
      <c r="O5410" t="s">
        <v>1665</v>
      </c>
      <c r="P5410" t="s">
        <v>104</v>
      </c>
      <c r="Q5410" t="s">
        <v>131</v>
      </c>
      <c r="R5410" t="s">
        <v>66</v>
      </c>
      <c r="S5410" t="s">
        <v>131</v>
      </c>
      <c r="T5410" t="s">
        <v>40</v>
      </c>
      <c r="U5410" t="s">
        <v>6627</v>
      </c>
      <c r="V5410" t="s">
        <v>947</v>
      </c>
      <c r="W5410" t="s">
        <v>117</v>
      </c>
      <c r="X5410" t="s">
        <v>70</v>
      </c>
      <c r="Y5410" t="s">
        <v>39</v>
      </c>
      <c r="Z5410" t="s">
        <v>263</v>
      </c>
      <c r="AA5410" t="s">
        <v>204</v>
      </c>
      <c r="AB5410" t="s">
        <v>3060</v>
      </c>
      <c r="AC5410" t="s">
        <v>136</v>
      </c>
      <c r="AD5410" t="s">
        <v>1529</v>
      </c>
    </row>
    <row r="5411" spans="1:30" x14ac:dyDescent="0.3">
      <c r="A5411" t="s">
        <v>22140</v>
      </c>
      <c r="B5411" t="s">
        <v>22141</v>
      </c>
      <c r="C5411" s="1" t="str">
        <f t="shared" si="891"/>
        <v>21:0512</v>
      </c>
      <c r="D5411" s="1" t="str">
        <f t="shared" si="898"/>
        <v>21:0085</v>
      </c>
      <c r="E5411" t="s">
        <v>22142</v>
      </c>
      <c r="F5411" t="s">
        <v>22143</v>
      </c>
      <c r="H5411">
        <v>56.160366600000003</v>
      </c>
      <c r="I5411">
        <v>-101.08408590000001</v>
      </c>
      <c r="J5411" s="1" t="str">
        <f t="shared" si="899"/>
        <v>NGR lake sediment grab sample</v>
      </c>
      <c r="K5411" s="1" t="str">
        <f t="shared" si="900"/>
        <v>&lt;177 micron (NGR)</v>
      </c>
      <c r="L5411">
        <v>73</v>
      </c>
      <c r="M5411" t="s">
        <v>201</v>
      </c>
      <c r="N5411">
        <v>1454</v>
      </c>
      <c r="O5411" t="s">
        <v>45</v>
      </c>
      <c r="P5411" t="s">
        <v>377</v>
      </c>
      <c r="Q5411" t="s">
        <v>38</v>
      </c>
      <c r="R5411" t="s">
        <v>256</v>
      </c>
      <c r="S5411" t="s">
        <v>68</v>
      </c>
      <c r="T5411" t="s">
        <v>40</v>
      </c>
      <c r="U5411" t="s">
        <v>11230</v>
      </c>
      <c r="V5411" t="s">
        <v>1103</v>
      </c>
      <c r="W5411" t="s">
        <v>40</v>
      </c>
      <c r="X5411" t="s">
        <v>39</v>
      </c>
      <c r="Y5411" t="s">
        <v>95</v>
      </c>
      <c r="Z5411" t="s">
        <v>135</v>
      </c>
      <c r="AA5411" t="s">
        <v>135</v>
      </c>
      <c r="AB5411" t="s">
        <v>1585</v>
      </c>
      <c r="AC5411" t="s">
        <v>479</v>
      </c>
      <c r="AD5411" t="s">
        <v>1529</v>
      </c>
    </row>
    <row r="5412" spans="1:30" x14ac:dyDescent="0.3">
      <c r="A5412" t="s">
        <v>22144</v>
      </c>
      <c r="B5412" t="s">
        <v>22145</v>
      </c>
      <c r="C5412" s="1" t="str">
        <f t="shared" si="891"/>
        <v>21:0512</v>
      </c>
      <c r="D5412" s="1" t="str">
        <f t="shared" si="898"/>
        <v>21:0085</v>
      </c>
      <c r="E5412" t="s">
        <v>22146</v>
      </c>
      <c r="F5412" t="s">
        <v>22147</v>
      </c>
      <c r="H5412">
        <v>56.174927199999999</v>
      </c>
      <c r="I5412">
        <v>-101.071696</v>
      </c>
      <c r="J5412" s="1" t="str">
        <f t="shared" si="899"/>
        <v>NGR lake sediment grab sample</v>
      </c>
      <c r="K5412" s="1" t="str">
        <f t="shared" si="900"/>
        <v>&lt;177 micron (NGR)</v>
      </c>
      <c r="L5412">
        <v>73</v>
      </c>
      <c r="M5412" t="s">
        <v>210</v>
      </c>
      <c r="N5412">
        <v>1455</v>
      </c>
      <c r="O5412" t="s">
        <v>222</v>
      </c>
      <c r="P5412" t="s">
        <v>232</v>
      </c>
      <c r="Q5412" t="s">
        <v>92</v>
      </c>
      <c r="R5412" t="s">
        <v>192</v>
      </c>
      <c r="S5412" t="s">
        <v>79</v>
      </c>
      <c r="T5412" t="s">
        <v>40</v>
      </c>
      <c r="U5412" t="s">
        <v>4132</v>
      </c>
      <c r="V5412" t="s">
        <v>565</v>
      </c>
      <c r="W5412" t="s">
        <v>40</v>
      </c>
      <c r="X5412" t="s">
        <v>740</v>
      </c>
      <c r="Y5412" t="s">
        <v>95</v>
      </c>
      <c r="Z5412" t="s">
        <v>135</v>
      </c>
      <c r="AA5412" t="s">
        <v>134</v>
      </c>
      <c r="AB5412" t="s">
        <v>55</v>
      </c>
      <c r="AC5412" t="s">
        <v>2278</v>
      </c>
      <c r="AD5412" t="s">
        <v>13114</v>
      </c>
    </row>
    <row r="5413" spans="1:30" x14ac:dyDescent="0.3">
      <c r="A5413" t="s">
        <v>22148</v>
      </c>
      <c r="B5413" t="s">
        <v>22149</v>
      </c>
      <c r="C5413" s="1" t="str">
        <f t="shared" si="891"/>
        <v>21:0512</v>
      </c>
      <c r="D5413" s="1" t="str">
        <f t="shared" si="898"/>
        <v>21:0085</v>
      </c>
      <c r="E5413" t="s">
        <v>22150</v>
      </c>
      <c r="F5413" t="s">
        <v>22151</v>
      </c>
      <c r="H5413">
        <v>56.223869000000001</v>
      </c>
      <c r="I5413">
        <v>-101.05886510000001</v>
      </c>
      <c r="J5413" s="1" t="str">
        <f t="shared" si="899"/>
        <v>NGR lake sediment grab sample</v>
      </c>
      <c r="K5413" s="1" t="str">
        <f t="shared" si="900"/>
        <v>&lt;177 micron (NGR)</v>
      </c>
      <c r="L5413">
        <v>73</v>
      </c>
      <c r="M5413" t="s">
        <v>221</v>
      </c>
      <c r="N5413">
        <v>1456</v>
      </c>
      <c r="O5413" t="s">
        <v>492</v>
      </c>
      <c r="P5413" t="s">
        <v>193</v>
      </c>
      <c r="Q5413" t="s">
        <v>38</v>
      </c>
      <c r="R5413" t="s">
        <v>145</v>
      </c>
      <c r="S5413" t="s">
        <v>153</v>
      </c>
      <c r="T5413" t="s">
        <v>40</v>
      </c>
      <c r="U5413" t="s">
        <v>832</v>
      </c>
      <c r="V5413" t="s">
        <v>740</v>
      </c>
      <c r="W5413" t="s">
        <v>40</v>
      </c>
      <c r="X5413" t="s">
        <v>39</v>
      </c>
      <c r="Y5413" t="s">
        <v>95</v>
      </c>
      <c r="Z5413" t="s">
        <v>263</v>
      </c>
      <c r="AA5413" t="s">
        <v>204</v>
      </c>
      <c r="AB5413" t="s">
        <v>92</v>
      </c>
      <c r="AC5413" t="s">
        <v>68</v>
      </c>
      <c r="AD5413" t="s">
        <v>832</v>
      </c>
    </row>
    <row r="5414" spans="1:30" x14ac:dyDescent="0.3">
      <c r="A5414" t="s">
        <v>22152</v>
      </c>
      <c r="B5414" t="s">
        <v>22153</v>
      </c>
      <c r="C5414" s="1" t="str">
        <f t="shared" si="891"/>
        <v>21:0512</v>
      </c>
      <c r="D5414" s="1" t="str">
        <f t="shared" si="898"/>
        <v>21:0085</v>
      </c>
      <c r="E5414" t="s">
        <v>22154</v>
      </c>
      <c r="F5414" t="s">
        <v>22155</v>
      </c>
      <c r="H5414">
        <v>56.2627047</v>
      </c>
      <c r="I5414">
        <v>-101.0721392</v>
      </c>
      <c r="J5414" s="1" t="str">
        <f t="shared" si="899"/>
        <v>NGR lake sediment grab sample</v>
      </c>
      <c r="K5414" s="1" t="str">
        <f t="shared" si="900"/>
        <v>&lt;177 micron (NGR)</v>
      </c>
      <c r="L5414">
        <v>73</v>
      </c>
      <c r="M5414" t="s">
        <v>230</v>
      </c>
      <c r="N5414">
        <v>1457</v>
      </c>
      <c r="O5414" t="s">
        <v>2678</v>
      </c>
      <c r="P5414" t="s">
        <v>164</v>
      </c>
      <c r="Q5414" t="s">
        <v>79</v>
      </c>
      <c r="R5414" t="s">
        <v>204</v>
      </c>
      <c r="S5414" t="s">
        <v>202</v>
      </c>
      <c r="T5414" t="s">
        <v>40</v>
      </c>
      <c r="U5414" t="s">
        <v>2715</v>
      </c>
      <c r="V5414" t="s">
        <v>1198</v>
      </c>
      <c r="W5414" t="s">
        <v>40</v>
      </c>
      <c r="X5414" t="s">
        <v>39</v>
      </c>
      <c r="Y5414" t="s">
        <v>95</v>
      </c>
      <c r="Z5414" t="s">
        <v>423</v>
      </c>
      <c r="AA5414" t="s">
        <v>135</v>
      </c>
      <c r="AB5414" t="s">
        <v>4338</v>
      </c>
      <c r="AC5414" t="s">
        <v>11613</v>
      </c>
      <c r="AD5414" t="s">
        <v>2797</v>
      </c>
    </row>
    <row r="5415" spans="1:30" x14ac:dyDescent="0.3">
      <c r="A5415" t="s">
        <v>22156</v>
      </c>
      <c r="B5415" t="s">
        <v>22157</v>
      </c>
      <c r="C5415" s="1" t="str">
        <f t="shared" si="891"/>
        <v>21:0512</v>
      </c>
      <c r="D5415" s="1" t="str">
        <f t="shared" si="898"/>
        <v>21:0085</v>
      </c>
      <c r="E5415" t="s">
        <v>22158</v>
      </c>
      <c r="F5415" t="s">
        <v>22159</v>
      </c>
      <c r="H5415">
        <v>56.296048999999996</v>
      </c>
      <c r="I5415">
        <v>-101.0826696</v>
      </c>
      <c r="J5415" s="1" t="str">
        <f t="shared" si="899"/>
        <v>NGR lake sediment grab sample</v>
      </c>
      <c r="K5415" s="1" t="str">
        <f t="shared" si="900"/>
        <v>&lt;177 micron (NGR)</v>
      </c>
      <c r="L5415">
        <v>73</v>
      </c>
      <c r="M5415" t="s">
        <v>238</v>
      </c>
      <c r="N5415">
        <v>1458</v>
      </c>
      <c r="O5415" t="s">
        <v>82</v>
      </c>
      <c r="P5415" t="s">
        <v>134</v>
      </c>
      <c r="Q5415" t="s">
        <v>202</v>
      </c>
      <c r="R5415" t="s">
        <v>78</v>
      </c>
      <c r="S5415" t="s">
        <v>131</v>
      </c>
      <c r="T5415" t="s">
        <v>40</v>
      </c>
      <c r="U5415" t="s">
        <v>595</v>
      </c>
      <c r="V5415" t="s">
        <v>677</v>
      </c>
      <c r="W5415" t="s">
        <v>40</v>
      </c>
      <c r="X5415" t="s">
        <v>70</v>
      </c>
      <c r="Y5415" t="s">
        <v>95</v>
      </c>
      <c r="Z5415" t="s">
        <v>135</v>
      </c>
      <c r="AA5415" t="s">
        <v>58</v>
      </c>
      <c r="AB5415" t="s">
        <v>178</v>
      </c>
      <c r="AC5415" t="s">
        <v>7192</v>
      </c>
      <c r="AD5415" t="s">
        <v>832</v>
      </c>
    </row>
    <row r="5416" spans="1:30" x14ac:dyDescent="0.3">
      <c r="A5416" t="s">
        <v>22160</v>
      </c>
      <c r="B5416" t="s">
        <v>22161</v>
      </c>
      <c r="C5416" s="1" t="str">
        <f t="shared" si="891"/>
        <v>21:0512</v>
      </c>
      <c r="D5416" s="1" t="str">
        <f t="shared" si="898"/>
        <v>21:0085</v>
      </c>
      <c r="E5416" t="s">
        <v>22162</v>
      </c>
      <c r="F5416" t="s">
        <v>22163</v>
      </c>
      <c r="H5416">
        <v>56.335963100000001</v>
      </c>
      <c r="I5416">
        <v>-101.0722719</v>
      </c>
      <c r="J5416" s="1" t="str">
        <f t="shared" si="899"/>
        <v>NGR lake sediment grab sample</v>
      </c>
      <c r="K5416" s="1" t="str">
        <f t="shared" si="900"/>
        <v>&lt;177 micron (NGR)</v>
      </c>
      <c r="L5416">
        <v>73</v>
      </c>
      <c r="M5416" t="s">
        <v>246</v>
      </c>
      <c r="N5416">
        <v>1459</v>
      </c>
      <c r="O5416" t="s">
        <v>291</v>
      </c>
      <c r="P5416" t="s">
        <v>164</v>
      </c>
      <c r="Q5416" t="s">
        <v>131</v>
      </c>
      <c r="R5416" t="s">
        <v>477</v>
      </c>
      <c r="S5416" t="s">
        <v>185</v>
      </c>
      <c r="T5416" t="s">
        <v>40</v>
      </c>
      <c r="U5416" t="s">
        <v>9526</v>
      </c>
      <c r="V5416" t="s">
        <v>1198</v>
      </c>
      <c r="W5416" t="s">
        <v>194</v>
      </c>
      <c r="X5416" t="s">
        <v>39</v>
      </c>
      <c r="Y5416" t="s">
        <v>95</v>
      </c>
      <c r="Z5416" t="s">
        <v>214</v>
      </c>
      <c r="AA5416" t="s">
        <v>58</v>
      </c>
      <c r="AB5416" t="s">
        <v>997</v>
      </c>
      <c r="AC5416" t="s">
        <v>1037</v>
      </c>
      <c r="AD5416" t="s">
        <v>832</v>
      </c>
    </row>
    <row r="5417" spans="1:30" x14ac:dyDescent="0.3">
      <c r="A5417" t="s">
        <v>22164</v>
      </c>
      <c r="B5417" t="s">
        <v>22165</v>
      </c>
      <c r="C5417" s="1" t="str">
        <f t="shared" si="891"/>
        <v>21:0512</v>
      </c>
      <c r="D5417" s="1" t="str">
        <f t="shared" si="898"/>
        <v>21:0085</v>
      </c>
      <c r="E5417" t="s">
        <v>22166</v>
      </c>
      <c r="F5417" t="s">
        <v>22167</v>
      </c>
      <c r="H5417">
        <v>56.422870699999997</v>
      </c>
      <c r="I5417">
        <v>-101.0611033</v>
      </c>
      <c r="J5417" s="1" t="str">
        <f t="shared" si="899"/>
        <v>NGR lake sediment grab sample</v>
      </c>
      <c r="K5417" s="1" t="str">
        <f t="shared" si="900"/>
        <v>&lt;177 micron (NGR)</v>
      </c>
      <c r="L5417">
        <v>74</v>
      </c>
      <c r="M5417" t="s">
        <v>34</v>
      </c>
      <c r="N5417">
        <v>1460</v>
      </c>
      <c r="O5417" t="s">
        <v>1125</v>
      </c>
      <c r="P5417" t="s">
        <v>145</v>
      </c>
      <c r="Q5417" t="s">
        <v>37</v>
      </c>
      <c r="R5417" t="s">
        <v>153</v>
      </c>
      <c r="S5417" t="s">
        <v>68</v>
      </c>
      <c r="T5417" t="s">
        <v>40</v>
      </c>
      <c r="U5417" t="s">
        <v>10864</v>
      </c>
      <c r="V5417" t="s">
        <v>714</v>
      </c>
      <c r="W5417" t="s">
        <v>248</v>
      </c>
      <c r="X5417" t="s">
        <v>179</v>
      </c>
      <c r="Y5417" t="s">
        <v>39</v>
      </c>
      <c r="Z5417" t="s">
        <v>204</v>
      </c>
      <c r="AA5417" t="s">
        <v>314</v>
      </c>
      <c r="AB5417" t="s">
        <v>4562</v>
      </c>
      <c r="AC5417" t="s">
        <v>620</v>
      </c>
      <c r="AD5417" t="s">
        <v>203</v>
      </c>
    </row>
    <row r="5418" spans="1:30" x14ac:dyDescent="0.3">
      <c r="A5418" t="s">
        <v>22168</v>
      </c>
      <c r="B5418" t="s">
        <v>22169</v>
      </c>
      <c r="C5418" s="1" t="str">
        <f t="shared" si="891"/>
        <v>21:0512</v>
      </c>
      <c r="D5418" s="1" t="str">
        <f t="shared" si="898"/>
        <v>21:0085</v>
      </c>
      <c r="E5418" t="s">
        <v>22170</v>
      </c>
      <c r="F5418" t="s">
        <v>22171</v>
      </c>
      <c r="H5418">
        <v>56.354232600000003</v>
      </c>
      <c r="I5418">
        <v>-101.1011348</v>
      </c>
      <c r="J5418" s="1" t="str">
        <f t="shared" si="899"/>
        <v>NGR lake sediment grab sample</v>
      </c>
      <c r="K5418" s="1" t="str">
        <f t="shared" si="900"/>
        <v>&lt;177 micron (NGR)</v>
      </c>
      <c r="L5418">
        <v>74</v>
      </c>
      <c r="M5418" t="s">
        <v>76</v>
      </c>
      <c r="N5418">
        <v>1461</v>
      </c>
      <c r="O5418" t="s">
        <v>231</v>
      </c>
      <c r="P5418" t="s">
        <v>67</v>
      </c>
      <c r="Q5418" t="s">
        <v>131</v>
      </c>
      <c r="R5418" t="s">
        <v>232</v>
      </c>
      <c r="S5418" t="s">
        <v>153</v>
      </c>
      <c r="T5418" t="s">
        <v>40</v>
      </c>
      <c r="U5418" t="s">
        <v>1529</v>
      </c>
      <c r="V5418" t="s">
        <v>935</v>
      </c>
      <c r="W5418" t="s">
        <v>40</v>
      </c>
      <c r="X5418" t="s">
        <v>179</v>
      </c>
      <c r="Y5418" t="s">
        <v>95</v>
      </c>
      <c r="Z5418" t="s">
        <v>135</v>
      </c>
      <c r="AA5418" t="s">
        <v>214</v>
      </c>
      <c r="AB5418" t="s">
        <v>1037</v>
      </c>
      <c r="AC5418" t="s">
        <v>4178</v>
      </c>
      <c r="AD5418" t="s">
        <v>4370</v>
      </c>
    </row>
    <row r="5419" spans="1:30" x14ac:dyDescent="0.3">
      <c r="A5419" t="s">
        <v>22172</v>
      </c>
      <c r="B5419" t="s">
        <v>22173</v>
      </c>
      <c r="C5419" s="1" t="str">
        <f t="shared" si="891"/>
        <v>21:0512</v>
      </c>
      <c r="D5419" s="1" t="str">
        <f t="shared" si="898"/>
        <v>21:0085</v>
      </c>
      <c r="E5419" t="s">
        <v>22174</v>
      </c>
      <c r="F5419" t="s">
        <v>22175</v>
      </c>
      <c r="H5419">
        <v>56.376568599999999</v>
      </c>
      <c r="I5419">
        <v>-101.0736814</v>
      </c>
      <c r="J5419" s="1" t="str">
        <f t="shared" si="899"/>
        <v>NGR lake sediment grab sample</v>
      </c>
      <c r="K5419" s="1" t="str">
        <f t="shared" si="900"/>
        <v>&lt;177 micron (NGR)</v>
      </c>
      <c r="L5419">
        <v>74</v>
      </c>
      <c r="M5419" t="s">
        <v>91</v>
      </c>
      <c r="N5419">
        <v>1462</v>
      </c>
      <c r="O5419" t="s">
        <v>56</v>
      </c>
      <c r="P5419" t="s">
        <v>67</v>
      </c>
      <c r="Q5419" t="s">
        <v>92</v>
      </c>
      <c r="R5419" t="s">
        <v>164</v>
      </c>
      <c r="S5419" t="s">
        <v>68</v>
      </c>
      <c r="T5419" t="s">
        <v>40</v>
      </c>
      <c r="U5419" t="s">
        <v>4210</v>
      </c>
      <c r="V5419" t="s">
        <v>505</v>
      </c>
      <c r="W5419" t="s">
        <v>40</v>
      </c>
      <c r="X5419" t="s">
        <v>179</v>
      </c>
      <c r="Y5419" t="s">
        <v>95</v>
      </c>
      <c r="Z5419" t="s">
        <v>263</v>
      </c>
      <c r="AA5419" t="s">
        <v>214</v>
      </c>
      <c r="AB5419" t="s">
        <v>529</v>
      </c>
      <c r="AC5419" t="s">
        <v>2278</v>
      </c>
      <c r="AD5419" t="s">
        <v>2471</v>
      </c>
    </row>
    <row r="5420" spans="1:30" x14ac:dyDescent="0.3">
      <c r="A5420" t="s">
        <v>22176</v>
      </c>
      <c r="B5420" t="s">
        <v>22177</v>
      </c>
      <c r="C5420" s="1" t="str">
        <f t="shared" si="891"/>
        <v>21:0512</v>
      </c>
      <c r="D5420" s="1" t="str">
        <f t="shared" si="898"/>
        <v>21:0085</v>
      </c>
      <c r="E5420" t="s">
        <v>22166</v>
      </c>
      <c r="F5420" t="s">
        <v>22178</v>
      </c>
      <c r="H5420">
        <v>56.422870699999997</v>
      </c>
      <c r="I5420">
        <v>-101.0611033</v>
      </c>
      <c r="J5420" s="1" t="str">
        <f t="shared" si="899"/>
        <v>NGR lake sediment grab sample</v>
      </c>
      <c r="K5420" s="1" t="str">
        <f t="shared" si="900"/>
        <v>&lt;177 micron (NGR)</v>
      </c>
      <c r="L5420">
        <v>74</v>
      </c>
      <c r="M5420" t="s">
        <v>65</v>
      </c>
      <c r="N5420">
        <v>1463</v>
      </c>
      <c r="O5420" t="s">
        <v>720</v>
      </c>
      <c r="P5420" t="s">
        <v>36</v>
      </c>
      <c r="Q5420" t="s">
        <v>37</v>
      </c>
      <c r="R5420" t="s">
        <v>153</v>
      </c>
      <c r="S5420" t="s">
        <v>68</v>
      </c>
      <c r="T5420" t="s">
        <v>40</v>
      </c>
      <c r="U5420" t="s">
        <v>1384</v>
      </c>
      <c r="V5420" t="s">
        <v>2722</v>
      </c>
      <c r="W5420" t="s">
        <v>144</v>
      </c>
      <c r="X5420" t="s">
        <v>70</v>
      </c>
      <c r="Y5420" t="s">
        <v>95</v>
      </c>
      <c r="Z5420" t="s">
        <v>134</v>
      </c>
      <c r="AA5420" t="s">
        <v>314</v>
      </c>
      <c r="AB5420" t="s">
        <v>3871</v>
      </c>
      <c r="AC5420" t="s">
        <v>39</v>
      </c>
      <c r="AD5420" t="s">
        <v>71</v>
      </c>
    </row>
    <row r="5421" spans="1:30" x14ac:dyDescent="0.3">
      <c r="A5421" t="s">
        <v>22179</v>
      </c>
      <c r="B5421" t="s">
        <v>22180</v>
      </c>
      <c r="C5421" s="1" t="str">
        <f t="shared" si="891"/>
        <v>21:0512</v>
      </c>
      <c r="D5421" s="1" t="str">
        <f t="shared" si="898"/>
        <v>21:0085</v>
      </c>
      <c r="E5421" t="s">
        <v>22166</v>
      </c>
      <c r="F5421" t="s">
        <v>22181</v>
      </c>
      <c r="H5421">
        <v>56.422870699999997</v>
      </c>
      <c r="I5421">
        <v>-101.0611033</v>
      </c>
      <c r="J5421" s="1" t="str">
        <f t="shared" si="899"/>
        <v>NGR lake sediment grab sample</v>
      </c>
      <c r="K5421" s="1" t="str">
        <f t="shared" si="900"/>
        <v>&lt;177 micron (NGR)</v>
      </c>
      <c r="L5421">
        <v>74</v>
      </c>
      <c r="M5421" t="s">
        <v>52</v>
      </c>
      <c r="N5421">
        <v>1464</v>
      </c>
      <c r="O5421" t="s">
        <v>3754</v>
      </c>
      <c r="P5421" t="s">
        <v>67</v>
      </c>
      <c r="Q5421" t="s">
        <v>37</v>
      </c>
      <c r="R5421" t="s">
        <v>79</v>
      </c>
      <c r="S5421" t="s">
        <v>68</v>
      </c>
      <c r="T5421" t="s">
        <v>40</v>
      </c>
      <c r="U5421" t="s">
        <v>11061</v>
      </c>
      <c r="V5421" t="s">
        <v>677</v>
      </c>
      <c r="W5421" t="s">
        <v>144</v>
      </c>
      <c r="X5421" t="s">
        <v>70</v>
      </c>
      <c r="Y5421" t="s">
        <v>95</v>
      </c>
      <c r="Z5421" t="s">
        <v>35</v>
      </c>
      <c r="AA5421" t="s">
        <v>83</v>
      </c>
      <c r="AB5421" t="s">
        <v>10566</v>
      </c>
      <c r="AC5421" t="s">
        <v>505</v>
      </c>
      <c r="AD5421" t="s">
        <v>392</v>
      </c>
    </row>
    <row r="5422" spans="1:30" x14ac:dyDescent="0.3">
      <c r="A5422" t="s">
        <v>22182</v>
      </c>
      <c r="B5422" t="s">
        <v>22183</v>
      </c>
      <c r="C5422" s="1" t="str">
        <f t="shared" si="891"/>
        <v>21:0512</v>
      </c>
      <c r="D5422" s="1" t="str">
        <f t="shared" si="898"/>
        <v>21:0085</v>
      </c>
      <c r="E5422" t="s">
        <v>22184</v>
      </c>
      <c r="F5422" t="s">
        <v>22185</v>
      </c>
      <c r="H5422">
        <v>56.438354400000001</v>
      </c>
      <c r="I5422">
        <v>-101.08959919999999</v>
      </c>
      <c r="J5422" s="1" t="str">
        <f t="shared" si="899"/>
        <v>NGR lake sediment grab sample</v>
      </c>
      <c r="K5422" s="1" t="str">
        <f t="shared" si="900"/>
        <v>&lt;177 micron (NGR)</v>
      </c>
      <c r="L5422">
        <v>74</v>
      </c>
      <c r="M5422" t="s">
        <v>102</v>
      </c>
      <c r="N5422">
        <v>1465</v>
      </c>
      <c r="O5422" t="s">
        <v>3419</v>
      </c>
      <c r="P5422" t="s">
        <v>193</v>
      </c>
      <c r="Q5422" t="s">
        <v>55</v>
      </c>
      <c r="R5422" t="s">
        <v>131</v>
      </c>
      <c r="S5422" t="s">
        <v>136</v>
      </c>
      <c r="T5422" t="s">
        <v>40</v>
      </c>
      <c r="U5422" t="s">
        <v>14257</v>
      </c>
      <c r="V5422" t="s">
        <v>884</v>
      </c>
      <c r="W5422" t="s">
        <v>649</v>
      </c>
      <c r="X5422" t="s">
        <v>179</v>
      </c>
      <c r="Y5422" t="s">
        <v>95</v>
      </c>
      <c r="Z5422" t="s">
        <v>134</v>
      </c>
      <c r="AA5422" t="s">
        <v>314</v>
      </c>
      <c r="AB5422" t="s">
        <v>1562</v>
      </c>
      <c r="AC5422" t="s">
        <v>106</v>
      </c>
      <c r="AD5422" t="s">
        <v>83</v>
      </c>
    </row>
    <row r="5423" spans="1:30" x14ac:dyDescent="0.3">
      <c r="A5423" t="s">
        <v>22186</v>
      </c>
      <c r="B5423" t="s">
        <v>22187</v>
      </c>
      <c r="C5423" s="1" t="str">
        <f t="shared" si="891"/>
        <v>21:0512</v>
      </c>
      <c r="D5423" s="1" t="str">
        <f t="shared" si="898"/>
        <v>21:0085</v>
      </c>
      <c r="E5423" t="s">
        <v>22188</v>
      </c>
      <c r="F5423" t="s">
        <v>22189</v>
      </c>
      <c r="H5423">
        <v>56.493112000000004</v>
      </c>
      <c r="I5423">
        <v>-101.0614343</v>
      </c>
      <c r="J5423" s="1" t="str">
        <f t="shared" si="899"/>
        <v>NGR lake sediment grab sample</v>
      </c>
      <c r="K5423" s="1" t="str">
        <f t="shared" si="900"/>
        <v>&lt;177 micron (NGR)</v>
      </c>
      <c r="L5423">
        <v>74</v>
      </c>
      <c r="M5423" t="s">
        <v>113</v>
      </c>
      <c r="N5423">
        <v>1466</v>
      </c>
      <c r="O5423" t="s">
        <v>428</v>
      </c>
      <c r="P5423" t="s">
        <v>54</v>
      </c>
      <c r="Q5423" t="s">
        <v>136</v>
      </c>
      <c r="R5423" t="s">
        <v>193</v>
      </c>
      <c r="S5423" t="s">
        <v>92</v>
      </c>
      <c r="T5423" t="s">
        <v>40</v>
      </c>
      <c r="U5423" t="s">
        <v>20005</v>
      </c>
      <c r="V5423" t="s">
        <v>620</v>
      </c>
      <c r="W5423" t="s">
        <v>117</v>
      </c>
      <c r="X5423" t="s">
        <v>179</v>
      </c>
      <c r="Y5423" t="s">
        <v>39</v>
      </c>
      <c r="Z5423" t="s">
        <v>204</v>
      </c>
      <c r="AA5423" t="s">
        <v>258</v>
      </c>
      <c r="AB5423" t="s">
        <v>936</v>
      </c>
      <c r="AC5423" t="s">
        <v>293</v>
      </c>
      <c r="AD5423" t="s">
        <v>216</v>
      </c>
    </row>
    <row r="5424" spans="1:30" x14ac:dyDescent="0.3">
      <c r="A5424" t="s">
        <v>22190</v>
      </c>
      <c r="B5424" t="s">
        <v>22191</v>
      </c>
      <c r="C5424" s="1" t="str">
        <f t="shared" si="891"/>
        <v>21:0512</v>
      </c>
      <c r="D5424" s="1" t="str">
        <f t="shared" si="898"/>
        <v>21:0085</v>
      </c>
      <c r="E5424" t="s">
        <v>22192</v>
      </c>
      <c r="F5424" t="s">
        <v>22193</v>
      </c>
      <c r="H5424">
        <v>56.508242199999998</v>
      </c>
      <c r="I5424">
        <v>-101.0826672</v>
      </c>
      <c r="J5424" s="1" t="str">
        <f t="shared" si="899"/>
        <v>NGR lake sediment grab sample</v>
      </c>
      <c r="K5424" s="1" t="str">
        <f t="shared" si="900"/>
        <v>&lt;177 micron (NGR)</v>
      </c>
      <c r="L5424">
        <v>74</v>
      </c>
      <c r="M5424" t="s">
        <v>127</v>
      </c>
      <c r="N5424">
        <v>1467</v>
      </c>
      <c r="O5424" t="s">
        <v>58</v>
      </c>
      <c r="P5424" t="s">
        <v>185</v>
      </c>
      <c r="Q5424" t="s">
        <v>55</v>
      </c>
      <c r="R5424" t="s">
        <v>176</v>
      </c>
      <c r="S5424" t="s">
        <v>136</v>
      </c>
      <c r="T5424" t="s">
        <v>40</v>
      </c>
      <c r="U5424" t="s">
        <v>17044</v>
      </c>
      <c r="V5424" t="s">
        <v>179</v>
      </c>
      <c r="W5424" t="s">
        <v>194</v>
      </c>
      <c r="X5424" t="s">
        <v>43</v>
      </c>
      <c r="Y5424" t="s">
        <v>95</v>
      </c>
      <c r="Z5424" t="s">
        <v>67</v>
      </c>
      <c r="AA5424" t="s">
        <v>135</v>
      </c>
      <c r="AB5424" t="s">
        <v>1872</v>
      </c>
      <c r="AC5424" t="s">
        <v>213</v>
      </c>
      <c r="AD5424" t="s">
        <v>392</v>
      </c>
    </row>
    <row r="5425" spans="1:30" x14ac:dyDescent="0.3">
      <c r="A5425" t="s">
        <v>22194</v>
      </c>
      <c r="B5425" t="s">
        <v>22195</v>
      </c>
      <c r="C5425" s="1" t="str">
        <f t="shared" si="891"/>
        <v>21:0512</v>
      </c>
      <c r="D5425" s="1" t="str">
        <f t="shared" si="898"/>
        <v>21:0085</v>
      </c>
      <c r="E5425" t="s">
        <v>22196</v>
      </c>
      <c r="F5425" t="s">
        <v>22197</v>
      </c>
      <c r="H5425">
        <v>56.5388442</v>
      </c>
      <c r="I5425">
        <v>-101.1044338</v>
      </c>
      <c r="J5425" s="1" t="str">
        <f t="shared" si="899"/>
        <v>NGR lake sediment grab sample</v>
      </c>
      <c r="K5425" s="1" t="str">
        <f t="shared" si="900"/>
        <v>&lt;177 micron (NGR)</v>
      </c>
      <c r="L5425">
        <v>74</v>
      </c>
      <c r="M5425" t="s">
        <v>142</v>
      </c>
      <c r="N5425">
        <v>1468</v>
      </c>
      <c r="O5425" t="s">
        <v>231</v>
      </c>
      <c r="P5425" t="s">
        <v>176</v>
      </c>
      <c r="Q5425" t="s">
        <v>37</v>
      </c>
      <c r="R5425" t="s">
        <v>119</v>
      </c>
      <c r="S5425" t="s">
        <v>68</v>
      </c>
      <c r="T5425" t="s">
        <v>40</v>
      </c>
      <c r="U5425" t="s">
        <v>7531</v>
      </c>
      <c r="V5425" t="s">
        <v>167</v>
      </c>
      <c r="W5425" t="s">
        <v>40</v>
      </c>
      <c r="X5425" t="s">
        <v>179</v>
      </c>
      <c r="Y5425" t="s">
        <v>95</v>
      </c>
      <c r="Z5425" t="s">
        <v>134</v>
      </c>
      <c r="AA5425" t="s">
        <v>135</v>
      </c>
      <c r="AB5425" t="s">
        <v>145</v>
      </c>
      <c r="AC5425" t="s">
        <v>2271</v>
      </c>
      <c r="AD5425" t="s">
        <v>216</v>
      </c>
    </row>
    <row r="5426" spans="1:30" x14ac:dyDescent="0.3">
      <c r="A5426" t="s">
        <v>22198</v>
      </c>
      <c r="B5426" t="s">
        <v>22199</v>
      </c>
      <c r="C5426" s="1" t="str">
        <f t="shared" si="891"/>
        <v>21:0512</v>
      </c>
      <c r="D5426" s="1" t="str">
        <f t="shared" si="898"/>
        <v>21:0085</v>
      </c>
      <c r="E5426" t="s">
        <v>22200</v>
      </c>
      <c r="F5426" t="s">
        <v>22201</v>
      </c>
      <c r="H5426">
        <v>56.563002500000003</v>
      </c>
      <c r="I5426">
        <v>-101.1128059</v>
      </c>
      <c r="J5426" s="1" t="str">
        <f t="shared" si="899"/>
        <v>NGR lake sediment grab sample</v>
      </c>
      <c r="K5426" s="1" t="str">
        <f t="shared" si="900"/>
        <v>&lt;177 micron (NGR)</v>
      </c>
      <c r="L5426">
        <v>74</v>
      </c>
      <c r="M5426" t="s">
        <v>150</v>
      </c>
      <c r="N5426">
        <v>1469</v>
      </c>
      <c r="O5426" t="s">
        <v>258</v>
      </c>
      <c r="P5426" t="s">
        <v>185</v>
      </c>
      <c r="Q5426" t="s">
        <v>68</v>
      </c>
      <c r="R5426" t="s">
        <v>202</v>
      </c>
      <c r="S5426" t="s">
        <v>38</v>
      </c>
      <c r="T5426" t="s">
        <v>40</v>
      </c>
      <c r="U5426" t="s">
        <v>4735</v>
      </c>
      <c r="V5426" t="s">
        <v>60</v>
      </c>
      <c r="W5426" t="s">
        <v>117</v>
      </c>
      <c r="X5426" t="s">
        <v>179</v>
      </c>
      <c r="Y5426" t="s">
        <v>39</v>
      </c>
      <c r="Z5426" t="s">
        <v>164</v>
      </c>
      <c r="AA5426" t="s">
        <v>214</v>
      </c>
      <c r="AB5426" t="s">
        <v>1259</v>
      </c>
      <c r="AC5426" t="s">
        <v>2195</v>
      </c>
      <c r="AD5426" t="s">
        <v>86</v>
      </c>
    </row>
    <row r="5427" spans="1:30" x14ac:dyDescent="0.3">
      <c r="A5427" t="s">
        <v>22202</v>
      </c>
      <c r="B5427" t="s">
        <v>22203</v>
      </c>
      <c r="C5427" s="1" t="str">
        <f t="shared" si="891"/>
        <v>21:0512</v>
      </c>
      <c r="D5427" s="1" t="str">
        <f t="shared" si="898"/>
        <v>21:0085</v>
      </c>
      <c r="E5427" t="s">
        <v>22204</v>
      </c>
      <c r="F5427" t="s">
        <v>22205</v>
      </c>
      <c r="H5427">
        <v>56.588469099999998</v>
      </c>
      <c r="I5427">
        <v>-101.08201200000001</v>
      </c>
      <c r="J5427" s="1" t="str">
        <f t="shared" si="899"/>
        <v>NGR lake sediment grab sample</v>
      </c>
      <c r="K5427" s="1" t="str">
        <f t="shared" si="900"/>
        <v>&lt;177 micron (NGR)</v>
      </c>
      <c r="L5427">
        <v>74</v>
      </c>
      <c r="M5427" t="s">
        <v>175</v>
      </c>
      <c r="N5427">
        <v>1470</v>
      </c>
      <c r="O5427" t="s">
        <v>58</v>
      </c>
      <c r="P5427" t="s">
        <v>119</v>
      </c>
      <c r="Q5427" t="s">
        <v>37</v>
      </c>
      <c r="R5427" t="s">
        <v>79</v>
      </c>
      <c r="S5427" t="s">
        <v>136</v>
      </c>
      <c r="T5427" t="s">
        <v>40</v>
      </c>
      <c r="U5427" t="s">
        <v>3965</v>
      </c>
      <c r="V5427" t="s">
        <v>313</v>
      </c>
      <c r="W5427" t="s">
        <v>117</v>
      </c>
      <c r="X5427" t="s">
        <v>179</v>
      </c>
      <c r="Y5427" t="s">
        <v>95</v>
      </c>
      <c r="Z5427" t="s">
        <v>67</v>
      </c>
      <c r="AA5427" t="s">
        <v>204</v>
      </c>
      <c r="AB5427" t="s">
        <v>1557</v>
      </c>
      <c r="AC5427" t="s">
        <v>818</v>
      </c>
      <c r="AD5427" t="s">
        <v>203</v>
      </c>
    </row>
    <row r="5428" spans="1:30" x14ac:dyDescent="0.3">
      <c r="A5428" t="s">
        <v>22206</v>
      </c>
      <c r="B5428" t="s">
        <v>22207</v>
      </c>
      <c r="C5428" s="1" t="str">
        <f t="shared" si="891"/>
        <v>21:0512</v>
      </c>
      <c r="D5428" s="1" t="str">
        <f t="shared" si="898"/>
        <v>21:0085</v>
      </c>
      <c r="E5428" t="s">
        <v>22208</v>
      </c>
      <c r="F5428" t="s">
        <v>22209</v>
      </c>
      <c r="H5428">
        <v>56.615426900000003</v>
      </c>
      <c r="I5428">
        <v>-101.0853212</v>
      </c>
      <c r="J5428" s="1" t="str">
        <f t="shared" si="899"/>
        <v>NGR lake sediment grab sample</v>
      </c>
      <c r="K5428" s="1" t="str">
        <f t="shared" si="900"/>
        <v>&lt;177 micron (NGR)</v>
      </c>
      <c r="L5428">
        <v>74</v>
      </c>
      <c r="M5428" t="s">
        <v>184</v>
      </c>
      <c r="N5428">
        <v>1471</v>
      </c>
      <c r="O5428" t="s">
        <v>397</v>
      </c>
      <c r="P5428" t="s">
        <v>38</v>
      </c>
      <c r="Q5428" t="s">
        <v>55</v>
      </c>
      <c r="R5428" t="s">
        <v>131</v>
      </c>
      <c r="S5428" t="s">
        <v>55</v>
      </c>
      <c r="T5428" t="s">
        <v>40</v>
      </c>
      <c r="U5428" t="s">
        <v>1020</v>
      </c>
      <c r="V5428" t="s">
        <v>649</v>
      </c>
      <c r="W5428" t="s">
        <v>117</v>
      </c>
      <c r="X5428" t="s">
        <v>179</v>
      </c>
      <c r="Y5428" t="s">
        <v>95</v>
      </c>
      <c r="Z5428" t="s">
        <v>153</v>
      </c>
      <c r="AA5428" t="s">
        <v>135</v>
      </c>
      <c r="AB5428" t="s">
        <v>1842</v>
      </c>
      <c r="AC5428" t="s">
        <v>233</v>
      </c>
      <c r="AD5428" t="s">
        <v>58</v>
      </c>
    </row>
    <row r="5429" spans="1:30" hidden="1" x14ac:dyDescent="0.3">
      <c r="A5429" t="s">
        <v>22210</v>
      </c>
      <c r="B5429" t="s">
        <v>22211</v>
      </c>
      <c r="C5429" s="1" t="str">
        <f t="shared" si="891"/>
        <v>21:0512</v>
      </c>
      <c r="D5429" s="1" t="str">
        <f>HYPERLINK("http://geochem.nrcan.gc.ca/cdogs/content/svy/svy_e.htm", "")</f>
        <v/>
      </c>
      <c r="G5429" s="1" t="str">
        <f>HYPERLINK("http://geochem.nrcan.gc.ca/cdogs/content/cr_/cr_00056_e.htm", "56")</f>
        <v>56</v>
      </c>
      <c r="J5429" t="s">
        <v>161</v>
      </c>
      <c r="K5429" t="s">
        <v>162</v>
      </c>
      <c r="L5429">
        <v>74</v>
      </c>
      <c r="M5429" t="s">
        <v>163</v>
      </c>
      <c r="N5429">
        <v>1472</v>
      </c>
      <c r="O5429" t="s">
        <v>802</v>
      </c>
      <c r="P5429" t="s">
        <v>258</v>
      </c>
      <c r="Q5429" t="s">
        <v>256</v>
      </c>
      <c r="R5429" t="s">
        <v>135</v>
      </c>
      <c r="S5429" t="s">
        <v>185</v>
      </c>
      <c r="T5429" t="s">
        <v>194</v>
      </c>
      <c r="U5429" t="s">
        <v>308</v>
      </c>
      <c r="V5429" t="s">
        <v>2278</v>
      </c>
      <c r="W5429" t="s">
        <v>239</v>
      </c>
      <c r="X5429" t="s">
        <v>8726</v>
      </c>
      <c r="Y5429" t="s">
        <v>37</v>
      </c>
      <c r="Z5429" t="s">
        <v>58</v>
      </c>
      <c r="AA5429" t="s">
        <v>107</v>
      </c>
      <c r="AB5429" t="s">
        <v>1411</v>
      </c>
      <c r="AC5429" t="s">
        <v>486</v>
      </c>
      <c r="AD5429" t="s">
        <v>2423</v>
      </c>
    </row>
    <row r="5430" spans="1:30" x14ac:dyDescent="0.3">
      <c r="A5430" t="s">
        <v>22212</v>
      </c>
      <c r="B5430" t="s">
        <v>22213</v>
      </c>
      <c r="C5430" s="1" t="str">
        <f t="shared" ref="C5430:C5480" si="901">HYPERLINK("http://geochem.nrcan.gc.ca/cdogs/content/bdl/bdl210512_e.htm", "21:0512")</f>
        <v>21:0512</v>
      </c>
      <c r="D5430" s="1" t="str">
        <f t="shared" ref="D5430:D5443" si="902">HYPERLINK("http://geochem.nrcan.gc.ca/cdogs/content/svy/svy210085_e.htm", "21:0085")</f>
        <v>21:0085</v>
      </c>
      <c r="E5430" t="s">
        <v>22214</v>
      </c>
      <c r="F5430" t="s">
        <v>22215</v>
      </c>
      <c r="H5430">
        <v>56.6270752</v>
      </c>
      <c r="I5430">
        <v>-101.1017614</v>
      </c>
      <c r="J5430" s="1" t="str">
        <f t="shared" ref="J5430:J5443" si="903">HYPERLINK("http://geochem.nrcan.gc.ca/cdogs/content/kwd/kwd020027_e.htm", "NGR lake sediment grab sample")</f>
        <v>NGR lake sediment grab sample</v>
      </c>
      <c r="K5430" s="1" t="str">
        <f t="shared" ref="K5430:K5443" si="904">HYPERLINK("http://geochem.nrcan.gc.ca/cdogs/content/kwd/kwd080006_e.htm", "&lt;177 micron (NGR)")</f>
        <v>&lt;177 micron (NGR)</v>
      </c>
      <c r="L5430">
        <v>74</v>
      </c>
      <c r="M5430" t="s">
        <v>191</v>
      </c>
      <c r="N5430">
        <v>1473</v>
      </c>
      <c r="O5430" t="s">
        <v>129</v>
      </c>
      <c r="P5430" t="s">
        <v>131</v>
      </c>
      <c r="Q5430" t="s">
        <v>37</v>
      </c>
      <c r="R5430" t="s">
        <v>131</v>
      </c>
      <c r="S5430" t="s">
        <v>37</v>
      </c>
      <c r="T5430" t="s">
        <v>40</v>
      </c>
      <c r="U5430" t="s">
        <v>4408</v>
      </c>
      <c r="V5430" t="s">
        <v>42</v>
      </c>
      <c r="W5430" t="s">
        <v>40</v>
      </c>
      <c r="X5430" t="s">
        <v>55</v>
      </c>
      <c r="Y5430" t="s">
        <v>95</v>
      </c>
      <c r="Z5430" t="s">
        <v>185</v>
      </c>
      <c r="AA5430" t="s">
        <v>135</v>
      </c>
      <c r="AB5430" t="s">
        <v>66</v>
      </c>
      <c r="AC5430" t="s">
        <v>740</v>
      </c>
      <c r="AD5430" t="s">
        <v>241</v>
      </c>
    </row>
    <row r="5431" spans="1:30" x14ac:dyDescent="0.3">
      <c r="A5431" t="s">
        <v>22216</v>
      </c>
      <c r="B5431" t="s">
        <v>22217</v>
      </c>
      <c r="C5431" s="1" t="str">
        <f t="shared" si="901"/>
        <v>21:0512</v>
      </c>
      <c r="D5431" s="1" t="str">
        <f t="shared" si="902"/>
        <v>21:0085</v>
      </c>
      <c r="E5431" t="s">
        <v>22218</v>
      </c>
      <c r="F5431" t="s">
        <v>22219</v>
      </c>
      <c r="H5431">
        <v>56.815940599999998</v>
      </c>
      <c r="I5431">
        <v>-101.00457830000001</v>
      </c>
      <c r="J5431" s="1" t="str">
        <f t="shared" si="903"/>
        <v>NGR lake sediment grab sample</v>
      </c>
      <c r="K5431" s="1" t="str">
        <f t="shared" si="904"/>
        <v>&lt;177 micron (NGR)</v>
      </c>
      <c r="L5431">
        <v>74</v>
      </c>
      <c r="M5431" t="s">
        <v>201</v>
      </c>
      <c r="N5431">
        <v>1474</v>
      </c>
      <c r="O5431" t="s">
        <v>321</v>
      </c>
      <c r="P5431" t="s">
        <v>176</v>
      </c>
      <c r="Q5431" t="s">
        <v>136</v>
      </c>
      <c r="R5431" t="s">
        <v>571</v>
      </c>
      <c r="S5431" t="s">
        <v>202</v>
      </c>
      <c r="T5431" t="s">
        <v>40</v>
      </c>
      <c r="U5431" t="s">
        <v>611</v>
      </c>
      <c r="V5431" t="s">
        <v>4178</v>
      </c>
      <c r="W5431" t="s">
        <v>40</v>
      </c>
      <c r="X5431" t="s">
        <v>740</v>
      </c>
      <c r="Y5431" t="s">
        <v>95</v>
      </c>
      <c r="Z5431" t="s">
        <v>337</v>
      </c>
      <c r="AA5431" t="s">
        <v>214</v>
      </c>
      <c r="AB5431" t="s">
        <v>169</v>
      </c>
      <c r="AC5431" t="s">
        <v>818</v>
      </c>
      <c r="AD5431" t="s">
        <v>308</v>
      </c>
    </row>
    <row r="5432" spans="1:30" x14ac:dyDescent="0.3">
      <c r="A5432" t="s">
        <v>22220</v>
      </c>
      <c r="B5432" t="s">
        <v>22221</v>
      </c>
      <c r="C5432" s="1" t="str">
        <f t="shared" si="901"/>
        <v>21:0512</v>
      </c>
      <c r="D5432" s="1" t="str">
        <f t="shared" si="902"/>
        <v>21:0085</v>
      </c>
      <c r="E5432" t="s">
        <v>22222</v>
      </c>
      <c r="F5432" t="s">
        <v>22223</v>
      </c>
      <c r="H5432">
        <v>56.6100323</v>
      </c>
      <c r="I5432">
        <v>-100.85769310000001</v>
      </c>
      <c r="J5432" s="1" t="str">
        <f t="shared" si="903"/>
        <v>NGR lake sediment grab sample</v>
      </c>
      <c r="K5432" s="1" t="str">
        <f t="shared" si="904"/>
        <v>&lt;177 micron (NGR)</v>
      </c>
      <c r="L5432">
        <v>75</v>
      </c>
      <c r="M5432" t="s">
        <v>34</v>
      </c>
      <c r="N5432">
        <v>1475</v>
      </c>
      <c r="O5432" t="s">
        <v>492</v>
      </c>
      <c r="P5432" t="s">
        <v>153</v>
      </c>
      <c r="Q5432" t="s">
        <v>136</v>
      </c>
      <c r="R5432" t="s">
        <v>176</v>
      </c>
      <c r="S5432" t="s">
        <v>136</v>
      </c>
      <c r="T5432" t="s">
        <v>40</v>
      </c>
      <c r="U5432" t="s">
        <v>1452</v>
      </c>
      <c r="V5432" t="s">
        <v>57</v>
      </c>
      <c r="W5432" t="s">
        <v>248</v>
      </c>
      <c r="X5432" t="s">
        <v>70</v>
      </c>
      <c r="Y5432" t="s">
        <v>95</v>
      </c>
      <c r="Z5432" t="s">
        <v>185</v>
      </c>
      <c r="AA5432" t="s">
        <v>214</v>
      </c>
      <c r="AB5432" t="s">
        <v>16565</v>
      </c>
      <c r="AC5432" t="s">
        <v>70</v>
      </c>
      <c r="AD5432" t="s">
        <v>71</v>
      </c>
    </row>
    <row r="5433" spans="1:30" x14ac:dyDescent="0.3">
      <c r="A5433" t="s">
        <v>22224</v>
      </c>
      <c r="B5433" t="s">
        <v>22225</v>
      </c>
      <c r="C5433" s="1" t="str">
        <f t="shared" si="901"/>
        <v>21:0512</v>
      </c>
      <c r="D5433" s="1" t="str">
        <f t="shared" si="902"/>
        <v>21:0085</v>
      </c>
      <c r="E5433" t="s">
        <v>22226</v>
      </c>
      <c r="F5433" t="s">
        <v>22227</v>
      </c>
      <c r="H5433">
        <v>56.5998789</v>
      </c>
      <c r="I5433">
        <v>-101.0100468</v>
      </c>
      <c r="J5433" s="1" t="str">
        <f t="shared" si="903"/>
        <v>NGR lake sediment grab sample</v>
      </c>
      <c r="K5433" s="1" t="str">
        <f t="shared" si="904"/>
        <v>&lt;177 micron (NGR)</v>
      </c>
      <c r="L5433">
        <v>75</v>
      </c>
      <c r="M5433" t="s">
        <v>76</v>
      </c>
      <c r="N5433">
        <v>1476</v>
      </c>
      <c r="O5433" t="s">
        <v>3754</v>
      </c>
      <c r="P5433" t="s">
        <v>202</v>
      </c>
      <c r="Q5433" t="s">
        <v>136</v>
      </c>
      <c r="R5433" t="s">
        <v>202</v>
      </c>
      <c r="S5433" t="s">
        <v>68</v>
      </c>
      <c r="T5433" t="s">
        <v>40</v>
      </c>
      <c r="U5433" t="s">
        <v>18217</v>
      </c>
      <c r="V5433" t="s">
        <v>1198</v>
      </c>
      <c r="W5433" t="s">
        <v>194</v>
      </c>
      <c r="X5433" t="s">
        <v>740</v>
      </c>
      <c r="Y5433" t="s">
        <v>95</v>
      </c>
      <c r="Z5433" t="s">
        <v>35</v>
      </c>
      <c r="AA5433" t="s">
        <v>44</v>
      </c>
      <c r="AB5433" t="s">
        <v>259</v>
      </c>
      <c r="AC5433" t="s">
        <v>352</v>
      </c>
      <c r="AD5433" t="s">
        <v>438</v>
      </c>
    </row>
    <row r="5434" spans="1:30" x14ac:dyDescent="0.3">
      <c r="A5434" t="s">
        <v>22228</v>
      </c>
      <c r="B5434" t="s">
        <v>22229</v>
      </c>
      <c r="C5434" s="1" t="str">
        <f t="shared" si="901"/>
        <v>21:0512</v>
      </c>
      <c r="D5434" s="1" t="str">
        <f t="shared" si="902"/>
        <v>21:0085</v>
      </c>
      <c r="E5434" t="s">
        <v>22230</v>
      </c>
      <c r="F5434" t="s">
        <v>22231</v>
      </c>
      <c r="H5434">
        <v>56.600545199999999</v>
      </c>
      <c r="I5434">
        <v>-100.97965069999999</v>
      </c>
      <c r="J5434" s="1" t="str">
        <f t="shared" si="903"/>
        <v>NGR lake sediment grab sample</v>
      </c>
      <c r="K5434" s="1" t="str">
        <f t="shared" si="904"/>
        <v>&lt;177 micron (NGR)</v>
      </c>
      <c r="L5434">
        <v>75</v>
      </c>
      <c r="M5434" t="s">
        <v>91</v>
      </c>
      <c r="N5434">
        <v>1477</v>
      </c>
      <c r="O5434" t="s">
        <v>222</v>
      </c>
      <c r="P5434" t="s">
        <v>92</v>
      </c>
      <c r="Q5434" t="s">
        <v>55</v>
      </c>
      <c r="R5434" t="s">
        <v>153</v>
      </c>
      <c r="S5434" t="s">
        <v>55</v>
      </c>
      <c r="T5434" t="s">
        <v>40</v>
      </c>
      <c r="U5434" t="s">
        <v>7315</v>
      </c>
      <c r="V5434" t="s">
        <v>518</v>
      </c>
      <c r="W5434" t="s">
        <v>194</v>
      </c>
      <c r="X5434" t="s">
        <v>39</v>
      </c>
      <c r="Y5434" t="s">
        <v>95</v>
      </c>
      <c r="Z5434" t="s">
        <v>67</v>
      </c>
      <c r="AA5434" t="s">
        <v>214</v>
      </c>
      <c r="AB5434" t="s">
        <v>59</v>
      </c>
      <c r="AC5434" t="s">
        <v>293</v>
      </c>
      <c r="AD5434" t="s">
        <v>71</v>
      </c>
    </row>
    <row r="5435" spans="1:30" x14ac:dyDescent="0.3">
      <c r="A5435" t="s">
        <v>22232</v>
      </c>
      <c r="B5435" t="s">
        <v>22233</v>
      </c>
      <c r="C5435" s="1" t="str">
        <f t="shared" si="901"/>
        <v>21:0512</v>
      </c>
      <c r="D5435" s="1" t="str">
        <f t="shared" si="902"/>
        <v>21:0085</v>
      </c>
      <c r="E5435" t="s">
        <v>22234</v>
      </c>
      <c r="F5435" t="s">
        <v>22235</v>
      </c>
      <c r="H5435">
        <v>56.6175481</v>
      </c>
      <c r="I5435">
        <v>-100.9157716</v>
      </c>
      <c r="J5435" s="1" t="str">
        <f t="shared" si="903"/>
        <v>NGR lake sediment grab sample</v>
      </c>
      <c r="K5435" s="1" t="str">
        <f t="shared" si="904"/>
        <v>&lt;177 micron (NGR)</v>
      </c>
      <c r="L5435">
        <v>75</v>
      </c>
      <c r="M5435" t="s">
        <v>102</v>
      </c>
      <c r="N5435">
        <v>1478</v>
      </c>
      <c r="O5435" t="s">
        <v>528</v>
      </c>
      <c r="P5435" t="s">
        <v>202</v>
      </c>
      <c r="Q5435" t="s">
        <v>68</v>
      </c>
      <c r="R5435" t="s">
        <v>193</v>
      </c>
      <c r="S5435" t="s">
        <v>202</v>
      </c>
      <c r="T5435" t="s">
        <v>40</v>
      </c>
      <c r="U5435" t="s">
        <v>3823</v>
      </c>
      <c r="V5435" t="s">
        <v>136</v>
      </c>
      <c r="W5435" t="s">
        <v>40</v>
      </c>
      <c r="X5435" t="s">
        <v>740</v>
      </c>
      <c r="Y5435" t="s">
        <v>95</v>
      </c>
      <c r="Z5435" t="s">
        <v>337</v>
      </c>
      <c r="AA5435" t="s">
        <v>214</v>
      </c>
      <c r="AB5435" t="s">
        <v>130</v>
      </c>
      <c r="AC5435" t="s">
        <v>278</v>
      </c>
      <c r="AD5435" t="s">
        <v>158</v>
      </c>
    </row>
    <row r="5436" spans="1:30" x14ac:dyDescent="0.3">
      <c r="A5436" t="s">
        <v>22236</v>
      </c>
      <c r="B5436" t="s">
        <v>22237</v>
      </c>
      <c r="C5436" s="1" t="str">
        <f t="shared" si="901"/>
        <v>21:0512</v>
      </c>
      <c r="D5436" s="1" t="str">
        <f t="shared" si="902"/>
        <v>21:0085</v>
      </c>
      <c r="E5436" t="s">
        <v>22238</v>
      </c>
      <c r="F5436" t="s">
        <v>22239</v>
      </c>
      <c r="H5436">
        <v>56.606496200000002</v>
      </c>
      <c r="I5436">
        <v>-100.8932823</v>
      </c>
      <c r="J5436" s="1" t="str">
        <f t="shared" si="903"/>
        <v>NGR lake sediment grab sample</v>
      </c>
      <c r="K5436" s="1" t="str">
        <f t="shared" si="904"/>
        <v>&lt;177 micron (NGR)</v>
      </c>
      <c r="L5436">
        <v>75</v>
      </c>
      <c r="M5436" t="s">
        <v>113</v>
      </c>
      <c r="N5436">
        <v>1479</v>
      </c>
      <c r="O5436" t="s">
        <v>1482</v>
      </c>
      <c r="P5436" t="s">
        <v>193</v>
      </c>
      <c r="Q5436" t="s">
        <v>131</v>
      </c>
      <c r="R5436" t="s">
        <v>169</v>
      </c>
      <c r="S5436" t="s">
        <v>79</v>
      </c>
      <c r="T5436" t="s">
        <v>40</v>
      </c>
      <c r="U5436" t="s">
        <v>16005</v>
      </c>
      <c r="V5436" t="s">
        <v>37</v>
      </c>
      <c r="W5436" t="s">
        <v>194</v>
      </c>
      <c r="X5436" t="s">
        <v>39</v>
      </c>
      <c r="Y5436" t="s">
        <v>95</v>
      </c>
      <c r="Z5436" t="s">
        <v>337</v>
      </c>
      <c r="AA5436" t="s">
        <v>258</v>
      </c>
      <c r="AB5436" t="s">
        <v>285</v>
      </c>
      <c r="AC5436" t="s">
        <v>1402</v>
      </c>
      <c r="AD5436" t="s">
        <v>2717</v>
      </c>
    </row>
    <row r="5437" spans="1:30" x14ac:dyDescent="0.3">
      <c r="A5437" t="s">
        <v>22240</v>
      </c>
      <c r="B5437" t="s">
        <v>22241</v>
      </c>
      <c r="C5437" s="1" t="str">
        <f t="shared" si="901"/>
        <v>21:0512</v>
      </c>
      <c r="D5437" s="1" t="str">
        <f t="shared" si="902"/>
        <v>21:0085</v>
      </c>
      <c r="E5437" t="s">
        <v>22222</v>
      </c>
      <c r="F5437" t="s">
        <v>22242</v>
      </c>
      <c r="H5437">
        <v>56.6100323</v>
      </c>
      <c r="I5437">
        <v>-100.85769310000001</v>
      </c>
      <c r="J5437" s="1" t="str">
        <f t="shared" si="903"/>
        <v>NGR lake sediment grab sample</v>
      </c>
      <c r="K5437" s="1" t="str">
        <f t="shared" si="904"/>
        <v>&lt;177 micron (NGR)</v>
      </c>
      <c r="L5437">
        <v>75</v>
      </c>
      <c r="M5437" t="s">
        <v>52</v>
      </c>
      <c r="N5437">
        <v>1480</v>
      </c>
      <c r="O5437" t="s">
        <v>299</v>
      </c>
      <c r="P5437" t="s">
        <v>176</v>
      </c>
      <c r="Q5437" t="s">
        <v>68</v>
      </c>
      <c r="R5437" t="s">
        <v>119</v>
      </c>
      <c r="S5437" t="s">
        <v>136</v>
      </c>
      <c r="T5437" t="s">
        <v>40</v>
      </c>
      <c r="U5437" t="s">
        <v>19520</v>
      </c>
      <c r="V5437" t="s">
        <v>57</v>
      </c>
      <c r="W5437" t="s">
        <v>144</v>
      </c>
      <c r="X5437" t="s">
        <v>70</v>
      </c>
      <c r="Y5437" t="s">
        <v>95</v>
      </c>
      <c r="Z5437" t="s">
        <v>185</v>
      </c>
      <c r="AA5437" t="s">
        <v>258</v>
      </c>
      <c r="AB5437" t="s">
        <v>391</v>
      </c>
      <c r="AC5437" t="s">
        <v>106</v>
      </c>
      <c r="AD5437" t="s">
        <v>409</v>
      </c>
    </row>
    <row r="5438" spans="1:30" x14ac:dyDescent="0.3">
      <c r="A5438" t="s">
        <v>22243</v>
      </c>
      <c r="B5438" t="s">
        <v>22244</v>
      </c>
      <c r="C5438" s="1" t="str">
        <f t="shared" si="901"/>
        <v>21:0512</v>
      </c>
      <c r="D5438" s="1" t="str">
        <f t="shared" si="902"/>
        <v>21:0085</v>
      </c>
      <c r="E5438" t="s">
        <v>22222</v>
      </c>
      <c r="F5438" t="s">
        <v>22245</v>
      </c>
      <c r="H5438">
        <v>56.6100323</v>
      </c>
      <c r="I5438">
        <v>-100.85769310000001</v>
      </c>
      <c r="J5438" s="1" t="str">
        <f t="shared" si="903"/>
        <v>NGR lake sediment grab sample</v>
      </c>
      <c r="K5438" s="1" t="str">
        <f t="shared" si="904"/>
        <v>&lt;177 micron (NGR)</v>
      </c>
      <c r="L5438">
        <v>75</v>
      </c>
      <c r="M5438" t="s">
        <v>65</v>
      </c>
      <c r="N5438">
        <v>1481</v>
      </c>
      <c r="O5438" t="s">
        <v>93</v>
      </c>
      <c r="P5438" t="s">
        <v>176</v>
      </c>
      <c r="Q5438" t="s">
        <v>68</v>
      </c>
      <c r="R5438" t="s">
        <v>119</v>
      </c>
      <c r="S5438" t="s">
        <v>136</v>
      </c>
      <c r="T5438" t="s">
        <v>40</v>
      </c>
      <c r="U5438" t="s">
        <v>553</v>
      </c>
      <c r="V5438" t="s">
        <v>42</v>
      </c>
      <c r="W5438" t="s">
        <v>248</v>
      </c>
      <c r="X5438" t="s">
        <v>179</v>
      </c>
      <c r="Y5438" t="s">
        <v>95</v>
      </c>
      <c r="Z5438" t="s">
        <v>185</v>
      </c>
      <c r="AA5438" t="s">
        <v>58</v>
      </c>
      <c r="AB5438" t="s">
        <v>58</v>
      </c>
      <c r="AC5438" t="s">
        <v>106</v>
      </c>
      <c r="AD5438" t="s">
        <v>392</v>
      </c>
    </row>
    <row r="5439" spans="1:30" x14ac:dyDescent="0.3">
      <c r="A5439" t="s">
        <v>22246</v>
      </c>
      <c r="B5439" t="s">
        <v>22247</v>
      </c>
      <c r="C5439" s="1" t="str">
        <f t="shared" si="901"/>
        <v>21:0512</v>
      </c>
      <c r="D5439" s="1" t="str">
        <f t="shared" si="902"/>
        <v>21:0085</v>
      </c>
      <c r="E5439" t="s">
        <v>22248</v>
      </c>
      <c r="F5439" t="s">
        <v>22249</v>
      </c>
      <c r="H5439">
        <v>56.6094863</v>
      </c>
      <c r="I5439">
        <v>-100.8116686</v>
      </c>
      <c r="J5439" s="1" t="str">
        <f t="shared" si="903"/>
        <v>NGR lake sediment grab sample</v>
      </c>
      <c r="K5439" s="1" t="str">
        <f t="shared" si="904"/>
        <v>&lt;177 micron (NGR)</v>
      </c>
      <c r="L5439">
        <v>75</v>
      </c>
      <c r="M5439" t="s">
        <v>127</v>
      </c>
      <c r="N5439">
        <v>1482</v>
      </c>
      <c r="O5439" t="s">
        <v>4169</v>
      </c>
      <c r="P5439" t="s">
        <v>67</v>
      </c>
      <c r="Q5439" t="s">
        <v>202</v>
      </c>
      <c r="R5439" t="s">
        <v>377</v>
      </c>
      <c r="S5439" t="s">
        <v>92</v>
      </c>
      <c r="T5439" t="s">
        <v>40</v>
      </c>
      <c r="U5439" t="s">
        <v>6275</v>
      </c>
      <c r="V5439" t="s">
        <v>55</v>
      </c>
      <c r="W5439" t="s">
        <v>40</v>
      </c>
      <c r="X5439" t="s">
        <v>740</v>
      </c>
      <c r="Y5439" t="s">
        <v>95</v>
      </c>
      <c r="Z5439" t="s">
        <v>135</v>
      </c>
      <c r="AA5439" t="s">
        <v>44</v>
      </c>
      <c r="AB5439" t="s">
        <v>2787</v>
      </c>
      <c r="AC5439" t="s">
        <v>2195</v>
      </c>
      <c r="AD5439" t="s">
        <v>8118</v>
      </c>
    </row>
    <row r="5440" spans="1:30" x14ac:dyDescent="0.3">
      <c r="A5440" t="s">
        <v>22250</v>
      </c>
      <c r="B5440" t="s">
        <v>22251</v>
      </c>
      <c r="C5440" s="1" t="str">
        <f t="shared" si="901"/>
        <v>21:0512</v>
      </c>
      <c r="D5440" s="1" t="str">
        <f t="shared" si="902"/>
        <v>21:0085</v>
      </c>
      <c r="E5440" t="s">
        <v>22252</v>
      </c>
      <c r="F5440" t="s">
        <v>22253</v>
      </c>
      <c r="H5440">
        <v>56.612865900000003</v>
      </c>
      <c r="I5440">
        <v>-100.7453462</v>
      </c>
      <c r="J5440" s="1" t="str">
        <f t="shared" si="903"/>
        <v>NGR lake sediment grab sample</v>
      </c>
      <c r="K5440" s="1" t="str">
        <f t="shared" si="904"/>
        <v>&lt;177 micron (NGR)</v>
      </c>
      <c r="L5440">
        <v>75</v>
      </c>
      <c r="M5440" t="s">
        <v>142</v>
      </c>
      <c r="N5440">
        <v>1483</v>
      </c>
      <c r="O5440" t="s">
        <v>2590</v>
      </c>
      <c r="P5440" t="s">
        <v>477</v>
      </c>
      <c r="Q5440" t="s">
        <v>202</v>
      </c>
      <c r="R5440" t="s">
        <v>276</v>
      </c>
      <c r="S5440" t="s">
        <v>131</v>
      </c>
      <c r="T5440" t="s">
        <v>40</v>
      </c>
      <c r="U5440" t="s">
        <v>5218</v>
      </c>
      <c r="V5440" t="s">
        <v>740</v>
      </c>
      <c r="W5440" t="s">
        <v>117</v>
      </c>
      <c r="X5440" t="s">
        <v>70</v>
      </c>
      <c r="Y5440" t="s">
        <v>55</v>
      </c>
      <c r="Z5440" t="s">
        <v>135</v>
      </c>
      <c r="AA5440" t="s">
        <v>258</v>
      </c>
      <c r="AB5440" t="s">
        <v>59</v>
      </c>
      <c r="AC5440" t="s">
        <v>830</v>
      </c>
      <c r="AD5440" t="s">
        <v>6252</v>
      </c>
    </row>
    <row r="5441" spans="1:30" x14ac:dyDescent="0.3">
      <c r="A5441" t="s">
        <v>22254</v>
      </c>
      <c r="B5441" t="s">
        <v>22255</v>
      </c>
      <c r="C5441" s="1" t="str">
        <f t="shared" si="901"/>
        <v>21:0512</v>
      </c>
      <c r="D5441" s="1" t="str">
        <f t="shared" si="902"/>
        <v>21:0085</v>
      </c>
      <c r="E5441" t="s">
        <v>22256</v>
      </c>
      <c r="F5441" t="s">
        <v>22257</v>
      </c>
      <c r="H5441">
        <v>56.603428999999998</v>
      </c>
      <c r="I5441">
        <v>-100.7209142</v>
      </c>
      <c r="J5441" s="1" t="str">
        <f t="shared" si="903"/>
        <v>NGR lake sediment grab sample</v>
      </c>
      <c r="K5441" s="1" t="str">
        <f t="shared" si="904"/>
        <v>&lt;177 micron (NGR)</v>
      </c>
      <c r="L5441">
        <v>75</v>
      </c>
      <c r="M5441" t="s">
        <v>150</v>
      </c>
      <c r="N5441">
        <v>1484</v>
      </c>
      <c r="O5441" t="s">
        <v>471</v>
      </c>
      <c r="P5441" t="s">
        <v>134</v>
      </c>
      <c r="Q5441" t="s">
        <v>153</v>
      </c>
      <c r="R5441" t="s">
        <v>104</v>
      </c>
      <c r="S5441" t="s">
        <v>92</v>
      </c>
      <c r="T5441" t="s">
        <v>40</v>
      </c>
      <c r="U5441" t="s">
        <v>1349</v>
      </c>
      <c r="V5441" t="s">
        <v>85</v>
      </c>
      <c r="W5441" t="s">
        <v>40</v>
      </c>
      <c r="X5441" t="s">
        <v>70</v>
      </c>
      <c r="Y5441" t="s">
        <v>39</v>
      </c>
      <c r="Z5441" t="s">
        <v>135</v>
      </c>
      <c r="AA5441" t="s">
        <v>58</v>
      </c>
      <c r="AB5441" t="s">
        <v>559</v>
      </c>
      <c r="AC5441" t="s">
        <v>5153</v>
      </c>
      <c r="AD5441" t="s">
        <v>1801</v>
      </c>
    </row>
    <row r="5442" spans="1:30" x14ac:dyDescent="0.3">
      <c r="A5442" t="s">
        <v>22258</v>
      </c>
      <c r="B5442" t="s">
        <v>22259</v>
      </c>
      <c r="C5442" s="1" t="str">
        <f t="shared" si="901"/>
        <v>21:0512</v>
      </c>
      <c r="D5442" s="1" t="str">
        <f t="shared" si="902"/>
        <v>21:0085</v>
      </c>
      <c r="E5442" t="s">
        <v>22260</v>
      </c>
      <c r="F5442" t="s">
        <v>22261</v>
      </c>
      <c r="H5442">
        <v>56.583393100000002</v>
      </c>
      <c r="I5442">
        <v>-100.72400930000001</v>
      </c>
      <c r="J5442" s="1" t="str">
        <f t="shared" si="903"/>
        <v>NGR lake sediment grab sample</v>
      </c>
      <c r="K5442" s="1" t="str">
        <f t="shared" si="904"/>
        <v>&lt;177 micron (NGR)</v>
      </c>
      <c r="L5442">
        <v>75</v>
      </c>
      <c r="M5442" t="s">
        <v>175</v>
      </c>
      <c r="N5442">
        <v>1485</v>
      </c>
      <c r="O5442" t="s">
        <v>44</v>
      </c>
      <c r="P5442" t="s">
        <v>169</v>
      </c>
      <c r="Q5442" t="s">
        <v>92</v>
      </c>
      <c r="R5442" t="s">
        <v>169</v>
      </c>
      <c r="S5442" t="s">
        <v>38</v>
      </c>
      <c r="T5442" t="s">
        <v>40</v>
      </c>
      <c r="U5442" t="s">
        <v>6436</v>
      </c>
      <c r="V5442" t="s">
        <v>596</v>
      </c>
      <c r="W5442" t="s">
        <v>194</v>
      </c>
      <c r="X5442" t="s">
        <v>70</v>
      </c>
      <c r="Y5442" t="s">
        <v>39</v>
      </c>
      <c r="Z5442" t="s">
        <v>35</v>
      </c>
      <c r="AA5442" t="s">
        <v>258</v>
      </c>
      <c r="AB5442" t="s">
        <v>2382</v>
      </c>
      <c r="AC5442" t="s">
        <v>213</v>
      </c>
      <c r="AD5442" t="s">
        <v>1885</v>
      </c>
    </row>
    <row r="5443" spans="1:30" x14ac:dyDescent="0.3">
      <c r="A5443" t="s">
        <v>22262</v>
      </c>
      <c r="B5443" t="s">
        <v>22263</v>
      </c>
      <c r="C5443" s="1" t="str">
        <f t="shared" si="901"/>
        <v>21:0512</v>
      </c>
      <c r="D5443" s="1" t="str">
        <f t="shared" si="902"/>
        <v>21:0085</v>
      </c>
      <c r="E5443" t="s">
        <v>22264</v>
      </c>
      <c r="F5443" t="s">
        <v>22265</v>
      </c>
      <c r="H5443">
        <v>56.5707138</v>
      </c>
      <c r="I5443">
        <v>-100.70316750000001</v>
      </c>
      <c r="J5443" s="1" t="str">
        <f t="shared" si="903"/>
        <v>NGR lake sediment grab sample</v>
      </c>
      <c r="K5443" s="1" t="str">
        <f t="shared" si="904"/>
        <v>&lt;177 micron (NGR)</v>
      </c>
      <c r="L5443">
        <v>75</v>
      </c>
      <c r="M5443" t="s">
        <v>184</v>
      </c>
      <c r="N5443">
        <v>1486</v>
      </c>
      <c r="O5443" t="s">
        <v>93</v>
      </c>
      <c r="P5443" t="s">
        <v>134</v>
      </c>
      <c r="Q5443" t="s">
        <v>92</v>
      </c>
      <c r="R5443" t="s">
        <v>164</v>
      </c>
      <c r="S5443" t="s">
        <v>68</v>
      </c>
      <c r="T5443" t="s">
        <v>40</v>
      </c>
      <c r="U5443" t="s">
        <v>6425</v>
      </c>
      <c r="V5443" t="s">
        <v>596</v>
      </c>
      <c r="W5443" t="s">
        <v>40</v>
      </c>
      <c r="X5443" t="s">
        <v>70</v>
      </c>
      <c r="Y5443" t="s">
        <v>55</v>
      </c>
      <c r="Z5443" t="s">
        <v>204</v>
      </c>
      <c r="AA5443" t="s">
        <v>135</v>
      </c>
      <c r="AB5443" t="s">
        <v>204</v>
      </c>
      <c r="AC5443" t="s">
        <v>278</v>
      </c>
      <c r="AD5443" t="s">
        <v>1384</v>
      </c>
    </row>
    <row r="5444" spans="1:30" hidden="1" x14ac:dyDescent="0.3">
      <c r="A5444" t="s">
        <v>22266</v>
      </c>
      <c r="B5444" t="s">
        <v>22267</v>
      </c>
      <c r="C5444" s="1" t="str">
        <f t="shared" si="901"/>
        <v>21:0512</v>
      </c>
      <c r="D5444" s="1" t="str">
        <f>HYPERLINK("http://geochem.nrcan.gc.ca/cdogs/content/svy/svy_e.htm", "")</f>
        <v/>
      </c>
      <c r="G5444" s="1" t="str">
        <f>HYPERLINK("http://geochem.nrcan.gc.ca/cdogs/content/cr_/cr_00055_e.htm", "55")</f>
        <v>55</v>
      </c>
      <c r="J5444" t="s">
        <v>161</v>
      </c>
      <c r="K5444" t="s">
        <v>162</v>
      </c>
      <c r="L5444">
        <v>75</v>
      </c>
      <c r="M5444" t="s">
        <v>163</v>
      </c>
      <c r="N5444">
        <v>1487</v>
      </c>
      <c r="O5444" t="s">
        <v>408</v>
      </c>
      <c r="P5444" t="s">
        <v>193</v>
      </c>
      <c r="Q5444" t="s">
        <v>68</v>
      </c>
      <c r="R5444" t="s">
        <v>130</v>
      </c>
      <c r="S5444" t="s">
        <v>55</v>
      </c>
      <c r="T5444" t="s">
        <v>40</v>
      </c>
      <c r="U5444" t="s">
        <v>155</v>
      </c>
      <c r="V5444" t="s">
        <v>415</v>
      </c>
      <c r="W5444" t="s">
        <v>40</v>
      </c>
      <c r="X5444" t="s">
        <v>39</v>
      </c>
      <c r="Y5444" t="s">
        <v>55</v>
      </c>
      <c r="Z5444" t="s">
        <v>164</v>
      </c>
      <c r="AA5444" t="s">
        <v>258</v>
      </c>
      <c r="AB5444" t="s">
        <v>992</v>
      </c>
      <c r="AC5444" t="s">
        <v>901</v>
      </c>
      <c r="AD5444" t="s">
        <v>449</v>
      </c>
    </row>
    <row r="5445" spans="1:30" x14ac:dyDescent="0.3">
      <c r="A5445" t="s">
        <v>22268</v>
      </c>
      <c r="B5445" t="s">
        <v>22269</v>
      </c>
      <c r="C5445" s="1" t="str">
        <f t="shared" si="901"/>
        <v>21:0512</v>
      </c>
      <c r="D5445" s="1" t="str">
        <f t="shared" ref="D5445:D5456" si="905">HYPERLINK("http://geochem.nrcan.gc.ca/cdogs/content/svy/svy210085_e.htm", "21:0085")</f>
        <v>21:0085</v>
      </c>
      <c r="E5445" t="s">
        <v>22270</v>
      </c>
      <c r="F5445" t="s">
        <v>22271</v>
      </c>
      <c r="H5445">
        <v>56.528645500000003</v>
      </c>
      <c r="I5445">
        <v>-100.67191579999999</v>
      </c>
      <c r="J5445" s="1" t="str">
        <f t="shared" ref="J5445:J5456" si="906">HYPERLINK("http://geochem.nrcan.gc.ca/cdogs/content/kwd/kwd020027_e.htm", "NGR lake sediment grab sample")</f>
        <v>NGR lake sediment grab sample</v>
      </c>
      <c r="K5445" s="1" t="str">
        <f t="shared" ref="K5445:K5456" si="907">HYPERLINK("http://geochem.nrcan.gc.ca/cdogs/content/kwd/kwd080006_e.htm", "&lt;177 micron (NGR)")</f>
        <v>&lt;177 micron (NGR)</v>
      </c>
      <c r="L5445">
        <v>75</v>
      </c>
      <c r="M5445" t="s">
        <v>191</v>
      </c>
      <c r="N5445">
        <v>1488</v>
      </c>
      <c r="O5445" t="s">
        <v>177</v>
      </c>
      <c r="P5445" t="s">
        <v>232</v>
      </c>
      <c r="Q5445" t="s">
        <v>202</v>
      </c>
      <c r="R5445" t="s">
        <v>263</v>
      </c>
      <c r="S5445" t="s">
        <v>176</v>
      </c>
      <c r="T5445" t="s">
        <v>40</v>
      </c>
      <c r="U5445" t="s">
        <v>20280</v>
      </c>
      <c r="V5445" t="s">
        <v>705</v>
      </c>
      <c r="W5445" t="s">
        <v>40</v>
      </c>
      <c r="X5445" t="s">
        <v>740</v>
      </c>
      <c r="Y5445" t="s">
        <v>95</v>
      </c>
      <c r="Z5445" t="s">
        <v>135</v>
      </c>
      <c r="AA5445" t="s">
        <v>204</v>
      </c>
      <c r="AB5445" t="s">
        <v>68</v>
      </c>
      <c r="AC5445" t="s">
        <v>484</v>
      </c>
      <c r="AD5445" t="s">
        <v>880</v>
      </c>
    </row>
    <row r="5446" spans="1:30" x14ac:dyDescent="0.3">
      <c r="A5446" t="s">
        <v>22272</v>
      </c>
      <c r="B5446" t="s">
        <v>22273</v>
      </c>
      <c r="C5446" s="1" t="str">
        <f t="shared" si="901"/>
        <v>21:0512</v>
      </c>
      <c r="D5446" s="1" t="str">
        <f t="shared" si="905"/>
        <v>21:0085</v>
      </c>
      <c r="E5446" t="s">
        <v>22274</v>
      </c>
      <c r="F5446" t="s">
        <v>22275</v>
      </c>
      <c r="H5446">
        <v>56.504848600000003</v>
      </c>
      <c r="I5446">
        <v>-100.676198</v>
      </c>
      <c r="J5446" s="1" t="str">
        <f t="shared" si="906"/>
        <v>NGR lake sediment grab sample</v>
      </c>
      <c r="K5446" s="1" t="str">
        <f t="shared" si="907"/>
        <v>&lt;177 micron (NGR)</v>
      </c>
      <c r="L5446">
        <v>75</v>
      </c>
      <c r="M5446" t="s">
        <v>201</v>
      </c>
      <c r="N5446">
        <v>1489</v>
      </c>
      <c r="O5446" t="s">
        <v>369</v>
      </c>
      <c r="P5446" t="s">
        <v>67</v>
      </c>
      <c r="Q5446" t="s">
        <v>131</v>
      </c>
      <c r="R5446" t="s">
        <v>53</v>
      </c>
      <c r="S5446" t="s">
        <v>202</v>
      </c>
      <c r="T5446" t="s">
        <v>40</v>
      </c>
      <c r="U5446" t="s">
        <v>20770</v>
      </c>
      <c r="V5446" t="s">
        <v>1198</v>
      </c>
      <c r="W5446" t="s">
        <v>40</v>
      </c>
      <c r="X5446" t="s">
        <v>740</v>
      </c>
      <c r="Y5446" t="s">
        <v>95</v>
      </c>
      <c r="Z5446" t="s">
        <v>135</v>
      </c>
      <c r="AA5446" t="s">
        <v>214</v>
      </c>
      <c r="AB5446" t="s">
        <v>6994</v>
      </c>
      <c r="AC5446" t="s">
        <v>484</v>
      </c>
      <c r="AD5446" t="s">
        <v>7465</v>
      </c>
    </row>
    <row r="5447" spans="1:30" x14ac:dyDescent="0.3">
      <c r="A5447" t="s">
        <v>22276</v>
      </c>
      <c r="B5447" t="s">
        <v>22277</v>
      </c>
      <c r="C5447" s="1" t="str">
        <f t="shared" si="901"/>
        <v>21:0512</v>
      </c>
      <c r="D5447" s="1" t="str">
        <f t="shared" si="905"/>
        <v>21:0085</v>
      </c>
      <c r="E5447" t="s">
        <v>22278</v>
      </c>
      <c r="F5447" t="s">
        <v>22279</v>
      </c>
      <c r="H5447">
        <v>56.508976099999998</v>
      </c>
      <c r="I5447">
        <v>-100.7187615</v>
      </c>
      <c r="J5447" s="1" t="str">
        <f t="shared" si="906"/>
        <v>NGR lake sediment grab sample</v>
      </c>
      <c r="K5447" s="1" t="str">
        <f t="shared" si="907"/>
        <v>&lt;177 micron (NGR)</v>
      </c>
      <c r="L5447">
        <v>75</v>
      </c>
      <c r="M5447" t="s">
        <v>210</v>
      </c>
      <c r="N5447">
        <v>1490</v>
      </c>
      <c r="O5447" t="s">
        <v>151</v>
      </c>
      <c r="P5447" t="s">
        <v>377</v>
      </c>
      <c r="Q5447" t="s">
        <v>92</v>
      </c>
      <c r="R5447" t="s">
        <v>276</v>
      </c>
      <c r="S5447" t="s">
        <v>131</v>
      </c>
      <c r="T5447" t="s">
        <v>40</v>
      </c>
      <c r="U5447" t="s">
        <v>1885</v>
      </c>
      <c r="V5447" t="s">
        <v>740</v>
      </c>
      <c r="W5447" t="s">
        <v>40</v>
      </c>
      <c r="X5447" t="s">
        <v>70</v>
      </c>
      <c r="Y5447" t="s">
        <v>95</v>
      </c>
      <c r="Z5447" t="s">
        <v>337</v>
      </c>
      <c r="AA5447" t="s">
        <v>204</v>
      </c>
      <c r="AB5447" t="s">
        <v>874</v>
      </c>
      <c r="AC5447" t="s">
        <v>266</v>
      </c>
      <c r="AD5447" t="s">
        <v>832</v>
      </c>
    </row>
    <row r="5448" spans="1:30" x14ac:dyDescent="0.3">
      <c r="A5448" t="s">
        <v>22280</v>
      </c>
      <c r="B5448" t="s">
        <v>22281</v>
      </c>
      <c r="C5448" s="1" t="str">
        <f t="shared" si="901"/>
        <v>21:0512</v>
      </c>
      <c r="D5448" s="1" t="str">
        <f t="shared" si="905"/>
        <v>21:0085</v>
      </c>
      <c r="E5448" t="s">
        <v>22282</v>
      </c>
      <c r="F5448" t="s">
        <v>22283</v>
      </c>
      <c r="H5448">
        <v>56.5348866</v>
      </c>
      <c r="I5448">
        <v>-100.71447089999999</v>
      </c>
      <c r="J5448" s="1" t="str">
        <f t="shared" si="906"/>
        <v>NGR lake sediment grab sample</v>
      </c>
      <c r="K5448" s="1" t="str">
        <f t="shared" si="907"/>
        <v>&lt;177 micron (NGR)</v>
      </c>
      <c r="L5448">
        <v>75</v>
      </c>
      <c r="M5448" t="s">
        <v>221</v>
      </c>
      <c r="N5448">
        <v>1491</v>
      </c>
      <c r="O5448" t="s">
        <v>241</v>
      </c>
      <c r="P5448" t="s">
        <v>169</v>
      </c>
      <c r="Q5448" t="s">
        <v>202</v>
      </c>
      <c r="R5448" t="s">
        <v>103</v>
      </c>
      <c r="S5448" t="s">
        <v>153</v>
      </c>
      <c r="T5448" t="s">
        <v>40</v>
      </c>
      <c r="U5448" t="s">
        <v>1070</v>
      </c>
      <c r="V5448" t="s">
        <v>1198</v>
      </c>
      <c r="W5448" t="s">
        <v>40</v>
      </c>
      <c r="X5448" t="s">
        <v>39</v>
      </c>
      <c r="Y5448" t="s">
        <v>39</v>
      </c>
      <c r="Z5448" t="s">
        <v>135</v>
      </c>
      <c r="AA5448" t="s">
        <v>58</v>
      </c>
      <c r="AB5448" t="s">
        <v>2873</v>
      </c>
      <c r="AC5448" t="s">
        <v>2195</v>
      </c>
      <c r="AD5448" t="s">
        <v>1070</v>
      </c>
    </row>
    <row r="5449" spans="1:30" x14ac:dyDescent="0.3">
      <c r="A5449" t="s">
        <v>22284</v>
      </c>
      <c r="B5449" t="s">
        <v>22285</v>
      </c>
      <c r="C5449" s="1" t="str">
        <f t="shared" si="901"/>
        <v>21:0512</v>
      </c>
      <c r="D5449" s="1" t="str">
        <f t="shared" si="905"/>
        <v>21:0085</v>
      </c>
      <c r="E5449" t="s">
        <v>22286</v>
      </c>
      <c r="F5449" t="s">
        <v>22287</v>
      </c>
      <c r="H5449">
        <v>56.507531200000003</v>
      </c>
      <c r="I5449">
        <v>-100.7546736</v>
      </c>
      <c r="J5449" s="1" t="str">
        <f t="shared" si="906"/>
        <v>NGR lake sediment grab sample</v>
      </c>
      <c r="K5449" s="1" t="str">
        <f t="shared" si="907"/>
        <v>&lt;177 micron (NGR)</v>
      </c>
      <c r="L5449">
        <v>75</v>
      </c>
      <c r="M5449" t="s">
        <v>230</v>
      </c>
      <c r="N5449">
        <v>1492</v>
      </c>
      <c r="O5449" t="s">
        <v>291</v>
      </c>
      <c r="P5449" t="s">
        <v>276</v>
      </c>
      <c r="Q5449" t="s">
        <v>79</v>
      </c>
      <c r="R5449" t="s">
        <v>204</v>
      </c>
      <c r="S5449" t="s">
        <v>153</v>
      </c>
      <c r="T5449" t="s">
        <v>40</v>
      </c>
      <c r="U5449" t="s">
        <v>1048</v>
      </c>
      <c r="V5449" t="s">
        <v>818</v>
      </c>
      <c r="W5449" t="s">
        <v>40</v>
      </c>
      <c r="X5449" t="s">
        <v>39</v>
      </c>
      <c r="Y5449" t="s">
        <v>95</v>
      </c>
      <c r="Z5449" t="s">
        <v>214</v>
      </c>
      <c r="AA5449" t="s">
        <v>214</v>
      </c>
      <c r="AB5449" t="s">
        <v>1715</v>
      </c>
      <c r="AC5449" t="s">
        <v>378</v>
      </c>
      <c r="AD5449" t="s">
        <v>4750</v>
      </c>
    </row>
    <row r="5450" spans="1:30" x14ac:dyDescent="0.3">
      <c r="A5450" t="s">
        <v>22288</v>
      </c>
      <c r="B5450" t="s">
        <v>22289</v>
      </c>
      <c r="C5450" s="1" t="str">
        <f t="shared" si="901"/>
        <v>21:0512</v>
      </c>
      <c r="D5450" s="1" t="str">
        <f t="shared" si="905"/>
        <v>21:0085</v>
      </c>
      <c r="E5450" t="s">
        <v>22290</v>
      </c>
      <c r="F5450" t="s">
        <v>22291</v>
      </c>
      <c r="H5450">
        <v>56.483388499999997</v>
      </c>
      <c r="I5450">
        <v>-100.7192125</v>
      </c>
      <c r="J5450" s="1" t="str">
        <f t="shared" si="906"/>
        <v>NGR lake sediment grab sample</v>
      </c>
      <c r="K5450" s="1" t="str">
        <f t="shared" si="907"/>
        <v>&lt;177 micron (NGR)</v>
      </c>
      <c r="L5450">
        <v>75</v>
      </c>
      <c r="M5450" t="s">
        <v>238</v>
      </c>
      <c r="N5450">
        <v>1493</v>
      </c>
      <c r="O5450" t="s">
        <v>471</v>
      </c>
      <c r="P5450" t="s">
        <v>265</v>
      </c>
      <c r="Q5450" t="s">
        <v>79</v>
      </c>
      <c r="R5450" t="s">
        <v>35</v>
      </c>
      <c r="S5450" t="s">
        <v>153</v>
      </c>
      <c r="T5450" t="s">
        <v>40</v>
      </c>
      <c r="U5450" t="s">
        <v>308</v>
      </c>
      <c r="V5450" t="s">
        <v>8790</v>
      </c>
      <c r="W5450" t="s">
        <v>40</v>
      </c>
      <c r="X5450" t="s">
        <v>70</v>
      </c>
      <c r="Y5450" t="s">
        <v>95</v>
      </c>
      <c r="Z5450" t="s">
        <v>337</v>
      </c>
      <c r="AA5450" t="s">
        <v>214</v>
      </c>
      <c r="AB5450" t="s">
        <v>462</v>
      </c>
      <c r="AC5450" t="s">
        <v>968</v>
      </c>
      <c r="AD5450" t="s">
        <v>13114</v>
      </c>
    </row>
    <row r="5451" spans="1:30" x14ac:dyDescent="0.3">
      <c r="A5451" t="s">
        <v>22292</v>
      </c>
      <c r="B5451" t="s">
        <v>22293</v>
      </c>
      <c r="C5451" s="1" t="str">
        <f t="shared" si="901"/>
        <v>21:0512</v>
      </c>
      <c r="D5451" s="1" t="str">
        <f t="shared" si="905"/>
        <v>21:0085</v>
      </c>
      <c r="E5451" t="s">
        <v>22294</v>
      </c>
      <c r="F5451" t="s">
        <v>22295</v>
      </c>
      <c r="H5451">
        <v>56.442195099999999</v>
      </c>
      <c r="I5451">
        <v>-100.7305413</v>
      </c>
      <c r="J5451" s="1" t="str">
        <f t="shared" si="906"/>
        <v>NGR lake sediment grab sample</v>
      </c>
      <c r="K5451" s="1" t="str">
        <f t="shared" si="907"/>
        <v>&lt;177 micron (NGR)</v>
      </c>
      <c r="L5451">
        <v>75</v>
      </c>
      <c r="M5451" t="s">
        <v>246</v>
      </c>
      <c r="N5451">
        <v>1494</v>
      </c>
      <c r="O5451" t="s">
        <v>270</v>
      </c>
      <c r="P5451" t="s">
        <v>153</v>
      </c>
      <c r="Q5451" t="s">
        <v>68</v>
      </c>
      <c r="R5451" t="s">
        <v>193</v>
      </c>
      <c r="S5451" t="s">
        <v>92</v>
      </c>
      <c r="T5451" t="s">
        <v>40</v>
      </c>
      <c r="U5451" t="s">
        <v>4408</v>
      </c>
      <c r="V5451" t="s">
        <v>351</v>
      </c>
      <c r="W5451" t="s">
        <v>40</v>
      </c>
      <c r="X5451" t="s">
        <v>740</v>
      </c>
      <c r="Y5451" t="s">
        <v>95</v>
      </c>
      <c r="Z5451" t="s">
        <v>164</v>
      </c>
      <c r="AA5451" t="s">
        <v>204</v>
      </c>
      <c r="AB5451" t="s">
        <v>352</v>
      </c>
      <c r="AC5451" t="s">
        <v>818</v>
      </c>
      <c r="AD5451" t="s">
        <v>878</v>
      </c>
    </row>
    <row r="5452" spans="1:30" x14ac:dyDescent="0.3">
      <c r="A5452" t="s">
        <v>22296</v>
      </c>
      <c r="B5452" t="s">
        <v>22297</v>
      </c>
      <c r="C5452" s="1" t="str">
        <f t="shared" si="901"/>
        <v>21:0512</v>
      </c>
      <c r="D5452" s="1" t="str">
        <f t="shared" si="905"/>
        <v>21:0085</v>
      </c>
      <c r="E5452" t="s">
        <v>22298</v>
      </c>
      <c r="F5452" t="s">
        <v>22299</v>
      </c>
      <c r="H5452">
        <v>56.406110300000002</v>
      </c>
      <c r="I5452">
        <v>-100.73110800000001</v>
      </c>
      <c r="J5452" s="1" t="str">
        <f t="shared" si="906"/>
        <v>NGR lake sediment grab sample</v>
      </c>
      <c r="K5452" s="1" t="str">
        <f t="shared" si="907"/>
        <v>&lt;177 micron (NGR)</v>
      </c>
      <c r="L5452">
        <v>76</v>
      </c>
      <c r="M5452" t="s">
        <v>34</v>
      </c>
      <c r="N5452">
        <v>1495</v>
      </c>
      <c r="O5452" t="s">
        <v>105</v>
      </c>
      <c r="P5452" t="s">
        <v>108</v>
      </c>
      <c r="Q5452" t="s">
        <v>202</v>
      </c>
      <c r="R5452" t="s">
        <v>265</v>
      </c>
      <c r="S5452" t="s">
        <v>153</v>
      </c>
      <c r="T5452" t="s">
        <v>40</v>
      </c>
      <c r="U5452" t="s">
        <v>1310</v>
      </c>
      <c r="V5452" t="s">
        <v>461</v>
      </c>
      <c r="W5452" t="s">
        <v>40</v>
      </c>
      <c r="X5452" t="s">
        <v>39</v>
      </c>
      <c r="Y5452" t="s">
        <v>95</v>
      </c>
      <c r="Z5452" t="s">
        <v>214</v>
      </c>
      <c r="AA5452" t="s">
        <v>58</v>
      </c>
      <c r="AB5452" t="s">
        <v>936</v>
      </c>
      <c r="AC5452" t="s">
        <v>1517</v>
      </c>
      <c r="AD5452" t="s">
        <v>10423</v>
      </c>
    </row>
    <row r="5453" spans="1:30" x14ac:dyDescent="0.3">
      <c r="A5453" t="s">
        <v>22300</v>
      </c>
      <c r="B5453" t="s">
        <v>22301</v>
      </c>
      <c r="C5453" s="1" t="str">
        <f t="shared" si="901"/>
        <v>21:0512</v>
      </c>
      <c r="D5453" s="1" t="str">
        <f t="shared" si="905"/>
        <v>21:0085</v>
      </c>
      <c r="E5453" t="s">
        <v>22298</v>
      </c>
      <c r="F5453" t="s">
        <v>22302</v>
      </c>
      <c r="H5453">
        <v>56.406110300000002</v>
      </c>
      <c r="I5453">
        <v>-100.73110800000001</v>
      </c>
      <c r="J5453" s="1" t="str">
        <f t="shared" si="906"/>
        <v>NGR lake sediment grab sample</v>
      </c>
      <c r="K5453" s="1" t="str">
        <f t="shared" si="907"/>
        <v>&lt;177 micron (NGR)</v>
      </c>
      <c r="L5453">
        <v>76</v>
      </c>
      <c r="M5453" t="s">
        <v>52</v>
      </c>
      <c r="N5453">
        <v>1496</v>
      </c>
      <c r="O5453" t="s">
        <v>56</v>
      </c>
      <c r="P5453" t="s">
        <v>108</v>
      </c>
      <c r="Q5453" t="s">
        <v>153</v>
      </c>
      <c r="R5453" t="s">
        <v>35</v>
      </c>
      <c r="S5453" t="s">
        <v>153</v>
      </c>
      <c r="T5453" t="s">
        <v>40</v>
      </c>
      <c r="U5453" t="s">
        <v>21982</v>
      </c>
      <c r="V5453" t="s">
        <v>3537</v>
      </c>
      <c r="W5453" t="s">
        <v>40</v>
      </c>
      <c r="X5453" t="s">
        <v>70</v>
      </c>
      <c r="Y5453" t="s">
        <v>95</v>
      </c>
      <c r="Z5453" t="s">
        <v>337</v>
      </c>
      <c r="AA5453" t="s">
        <v>58</v>
      </c>
      <c r="AB5453" t="s">
        <v>385</v>
      </c>
      <c r="AC5453" t="s">
        <v>678</v>
      </c>
      <c r="AD5453" t="s">
        <v>13114</v>
      </c>
    </row>
    <row r="5454" spans="1:30" x14ac:dyDescent="0.3">
      <c r="A5454" t="s">
        <v>22303</v>
      </c>
      <c r="B5454" t="s">
        <v>22304</v>
      </c>
      <c r="C5454" s="1" t="str">
        <f t="shared" si="901"/>
        <v>21:0512</v>
      </c>
      <c r="D5454" s="1" t="str">
        <f t="shared" si="905"/>
        <v>21:0085</v>
      </c>
      <c r="E5454" t="s">
        <v>22298</v>
      </c>
      <c r="F5454" t="s">
        <v>22305</v>
      </c>
      <c r="H5454">
        <v>56.406110300000002</v>
      </c>
      <c r="I5454">
        <v>-100.73110800000001</v>
      </c>
      <c r="J5454" s="1" t="str">
        <f t="shared" si="906"/>
        <v>NGR lake sediment grab sample</v>
      </c>
      <c r="K5454" s="1" t="str">
        <f t="shared" si="907"/>
        <v>&lt;177 micron (NGR)</v>
      </c>
      <c r="L5454">
        <v>76</v>
      </c>
      <c r="M5454" t="s">
        <v>65</v>
      </c>
      <c r="N5454">
        <v>1497</v>
      </c>
      <c r="O5454" t="s">
        <v>665</v>
      </c>
      <c r="P5454" t="s">
        <v>103</v>
      </c>
      <c r="Q5454" t="s">
        <v>202</v>
      </c>
      <c r="R5454" t="s">
        <v>265</v>
      </c>
      <c r="S5454" t="s">
        <v>79</v>
      </c>
      <c r="T5454" t="s">
        <v>40</v>
      </c>
      <c r="U5454" t="s">
        <v>1412</v>
      </c>
      <c r="V5454" t="s">
        <v>818</v>
      </c>
      <c r="W5454" t="s">
        <v>40</v>
      </c>
      <c r="X5454" t="s">
        <v>740</v>
      </c>
      <c r="Y5454" t="s">
        <v>39</v>
      </c>
      <c r="Z5454" t="s">
        <v>214</v>
      </c>
      <c r="AA5454" t="s">
        <v>214</v>
      </c>
      <c r="AB5454" t="s">
        <v>385</v>
      </c>
      <c r="AC5454" t="s">
        <v>178</v>
      </c>
      <c r="AD5454" t="s">
        <v>1070</v>
      </c>
    </row>
    <row r="5455" spans="1:30" x14ac:dyDescent="0.3">
      <c r="A5455" t="s">
        <v>22306</v>
      </c>
      <c r="B5455" t="s">
        <v>22307</v>
      </c>
      <c r="C5455" s="1" t="str">
        <f t="shared" si="901"/>
        <v>21:0512</v>
      </c>
      <c r="D5455" s="1" t="str">
        <f t="shared" si="905"/>
        <v>21:0085</v>
      </c>
      <c r="E5455" t="s">
        <v>22308</v>
      </c>
      <c r="F5455" t="s">
        <v>22309</v>
      </c>
      <c r="H5455">
        <v>56.386735600000002</v>
      </c>
      <c r="I5455">
        <v>-100.7919622</v>
      </c>
      <c r="J5455" s="1" t="str">
        <f t="shared" si="906"/>
        <v>NGR lake sediment grab sample</v>
      </c>
      <c r="K5455" s="1" t="str">
        <f t="shared" si="907"/>
        <v>&lt;177 micron (NGR)</v>
      </c>
      <c r="L5455">
        <v>76</v>
      </c>
      <c r="M5455" t="s">
        <v>76</v>
      </c>
      <c r="N5455">
        <v>1498</v>
      </c>
      <c r="O5455" t="s">
        <v>115</v>
      </c>
      <c r="P5455" t="s">
        <v>477</v>
      </c>
      <c r="Q5455" t="s">
        <v>202</v>
      </c>
      <c r="R5455" t="s">
        <v>571</v>
      </c>
      <c r="S5455" t="s">
        <v>79</v>
      </c>
      <c r="T5455" t="s">
        <v>40</v>
      </c>
      <c r="U5455" t="s">
        <v>10221</v>
      </c>
      <c r="V5455" t="s">
        <v>293</v>
      </c>
      <c r="W5455" t="s">
        <v>40</v>
      </c>
      <c r="X5455" t="s">
        <v>39</v>
      </c>
      <c r="Y5455" t="s">
        <v>95</v>
      </c>
      <c r="Z5455" t="s">
        <v>214</v>
      </c>
      <c r="AA5455" t="s">
        <v>204</v>
      </c>
      <c r="AB5455" t="s">
        <v>6775</v>
      </c>
      <c r="AC5455" t="s">
        <v>10009</v>
      </c>
      <c r="AD5455" t="s">
        <v>5111</v>
      </c>
    </row>
    <row r="5456" spans="1:30" x14ac:dyDescent="0.3">
      <c r="A5456" t="s">
        <v>22310</v>
      </c>
      <c r="B5456" t="s">
        <v>22311</v>
      </c>
      <c r="C5456" s="1" t="str">
        <f t="shared" si="901"/>
        <v>21:0512</v>
      </c>
      <c r="D5456" s="1" t="str">
        <f t="shared" si="905"/>
        <v>21:0085</v>
      </c>
      <c r="E5456" t="s">
        <v>22312</v>
      </c>
      <c r="F5456" t="s">
        <v>22313</v>
      </c>
      <c r="H5456">
        <v>56.342981799999997</v>
      </c>
      <c r="I5456">
        <v>-100.7858342</v>
      </c>
      <c r="J5456" s="1" t="str">
        <f t="shared" si="906"/>
        <v>NGR lake sediment grab sample</v>
      </c>
      <c r="K5456" s="1" t="str">
        <f t="shared" si="907"/>
        <v>&lt;177 micron (NGR)</v>
      </c>
      <c r="L5456">
        <v>76</v>
      </c>
      <c r="M5456" t="s">
        <v>91</v>
      </c>
      <c r="N5456">
        <v>1499</v>
      </c>
      <c r="O5456" t="s">
        <v>115</v>
      </c>
      <c r="P5456" t="s">
        <v>134</v>
      </c>
      <c r="Q5456" t="s">
        <v>202</v>
      </c>
      <c r="R5456" t="s">
        <v>108</v>
      </c>
      <c r="S5456" t="s">
        <v>79</v>
      </c>
      <c r="T5456" t="s">
        <v>40</v>
      </c>
      <c r="U5456" t="s">
        <v>10283</v>
      </c>
      <c r="V5456" t="s">
        <v>121</v>
      </c>
      <c r="W5456" t="s">
        <v>40</v>
      </c>
      <c r="X5456" t="s">
        <v>39</v>
      </c>
      <c r="Y5456" t="s">
        <v>95</v>
      </c>
      <c r="Z5456" t="s">
        <v>214</v>
      </c>
      <c r="AA5456" t="s">
        <v>214</v>
      </c>
      <c r="AB5456" t="s">
        <v>1720</v>
      </c>
      <c r="AC5456" t="s">
        <v>6276</v>
      </c>
      <c r="AD5456" t="s">
        <v>1577</v>
      </c>
    </row>
    <row r="5457" spans="1:30" hidden="1" x14ac:dyDescent="0.3">
      <c r="A5457" t="s">
        <v>22314</v>
      </c>
      <c r="B5457" t="s">
        <v>22315</v>
      </c>
      <c r="C5457" s="1" t="str">
        <f t="shared" si="901"/>
        <v>21:0512</v>
      </c>
      <c r="D5457" s="1" t="str">
        <f>HYPERLINK("http://geochem.nrcan.gc.ca/cdogs/content/svy/svy_e.htm", "")</f>
        <v/>
      </c>
      <c r="G5457" s="1" t="str">
        <f>HYPERLINK("http://geochem.nrcan.gc.ca/cdogs/content/cr_/cr_00055_e.htm", "55")</f>
        <v>55</v>
      </c>
      <c r="J5457" t="s">
        <v>161</v>
      </c>
      <c r="K5457" t="s">
        <v>162</v>
      </c>
      <c r="L5457">
        <v>76</v>
      </c>
      <c r="M5457" t="s">
        <v>163</v>
      </c>
      <c r="N5457">
        <v>1500</v>
      </c>
      <c r="O5457" t="s">
        <v>873</v>
      </c>
      <c r="P5457" t="s">
        <v>185</v>
      </c>
      <c r="Q5457" t="s">
        <v>68</v>
      </c>
      <c r="R5457" t="s">
        <v>54</v>
      </c>
      <c r="S5457" t="s">
        <v>55</v>
      </c>
      <c r="T5457" t="s">
        <v>40</v>
      </c>
      <c r="U5457" t="s">
        <v>538</v>
      </c>
      <c r="V5457" t="s">
        <v>167</v>
      </c>
      <c r="W5457" t="s">
        <v>194</v>
      </c>
      <c r="X5457" t="s">
        <v>740</v>
      </c>
      <c r="Y5457" t="s">
        <v>55</v>
      </c>
      <c r="Z5457" t="s">
        <v>134</v>
      </c>
      <c r="AA5457" t="s">
        <v>135</v>
      </c>
      <c r="AB5457" t="s">
        <v>53</v>
      </c>
      <c r="AC5457" t="s">
        <v>316</v>
      </c>
      <c r="AD5457" t="s">
        <v>605</v>
      </c>
    </row>
    <row r="5458" spans="1:30" x14ac:dyDescent="0.3">
      <c r="A5458" t="s">
        <v>22316</v>
      </c>
      <c r="B5458" t="s">
        <v>22317</v>
      </c>
      <c r="C5458" s="1" t="str">
        <f t="shared" si="901"/>
        <v>21:0512</v>
      </c>
      <c r="D5458" s="1" t="str">
        <f t="shared" ref="D5458:D5479" si="908">HYPERLINK("http://geochem.nrcan.gc.ca/cdogs/content/svy/svy210085_e.htm", "21:0085")</f>
        <v>21:0085</v>
      </c>
      <c r="E5458" t="s">
        <v>22318</v>
      </c>
      <c r="F5458" t="s">
        <v>22319</v>
      </c>
      <c r="H5458">
        <v>56.275485199999999</v>
      </c>
      <c r="I5458">
        <v>-100.789683</v>
      </c>
      <c r="J5458" s="1" t="str">
        <f t="shared" ref="J5458:J5479" si="909">HYPERLINK("http://geochem.nrcan.gc.ca/cdogs/content/kwd/kwd020027_e.htm", "NGR lake sediment grab sample")</f>
        <v>NGR lake sediment grab sample</v>
      </c>
      <c r="K5458" s="1" t="str">
        <f t="shared" ref="K5458:K5479" si="910">HYPERLINK("http://geochem.nrcan.gc.ca/cdogs/content/kwd/kwd080006_e.htm", "&lt;177 micron (NGR)")</f>
        <v>&lt;177 micron (NGR)</v>
      </c>
      <c r="L5458">
        <v>76</v>
      </c>
      <c r="M5458" t="s">
        <v>102</v>
      </c>
      <c r="N5458">
        <v>1501</v>
      </c>
      <c r="O5458" t="s">
        <v>196</v>
      </c>
      <c r="P5458" t="s">
        <v>276</v>
      </c>
      <c r="Q5458" t="s">
        <v>119</v>
      </c>
      <c r="R5458" t="s">
        <v>103</v>
      </c>
      <c r="S5458" t="s">
        <v>176</v>
      </c>
      <c r="T5458" t="s">
        <v>40</v>
      </c>
      <c r="U5458" t="s">
        <v>8930</v>
      </c>
      <c r="V5458" t="s">
        <v>1198</v>
      </c>
      <c r="W5458" t="s">
        <v>40</v>
      </c>
      <c r="X5458" t="s">
        <v>39</v>
      </c>
      <c r="Y5458" t="s">
        <v>95</v>
      </c>
      <c r="Z5458" t="s">
        <v>214</v>
      </c>
      <c r="AA5458" t="s">
        <v>204</v>
      </c>
      <c r="AB5458" t="s">
        <v>706</v>
      </c>
      <c r="AC5458" t="s">
        <v>3511</v>
      </c>
      <c r="AD5458" t="s">
        <v>17464</v>
      </c>
    </row>
    <row r="5459" spans="1:30" x14ac:dyDescent="0.3">
      <c r="A5459" t="s">
        <v>22320</v>
      </c>
      <c r="B5459" t="s">
        <v>22321</v>
      </c>
      <c r="C5459" s="1" t="str">
        <f t="shared" si="901"/>
        <v>21:0512</v>
      </c>
      <c r="D5459" s="1" t="str">
        <f t="shared" si="908"/>
        <v>21:0085</v>
      </c>
      <c r="E5459" t="s">
        <v>22322</v>
      </c>
      <c r="F5459" t="s">
        <v>22323</v>
      </c>
      <c r="H5459">
        <v>56.255531699999999</v>
      </c>
      <c r="I5459">
        <v>-100.7806162</v>
      </c>
      <c r="J5459" s="1" t="str">
        <f t="shared" si="909"/>
        <v>NGR lake sediment grab sample</v>
      </c>
      <c r="K5459" s="1" t="str">
        <f t="shared" si="910"/>
        <v>&lt;177 micron (NGR)</v>
      </c>
      <c r="L5459">
        <v>76</v>
      </c>
      <c r="M5459" t="s">
        <v>113</v>
      </c>
      <c r="N5459">
        <v>1502</v>
      </c>
      <c r="O5459" t="s">
        <v>151</v>
      </c>
      <c r="P5459" t="s">
        <v>169</v>
      </c>
      <c r="Q5459" t="s">
        <v>202</v>
      </c>
      <c r="R5459" t="s">
        <v>78</v>
      </c>
      <c r="S5459" t="s">
        <v>176</v>
      </c>
      <c r="T5459" t="s">
        <v>40</v>
      </c>
      <c r="U5459" t="s">
        <v>1197</v>
      </c>
      <c r="V5459" t="s">
        <v>705</v>
      </c>
      <c r="W5459" t="s">
        <v>40</v>
      </c>
      <c r="X5459" t="s">
        <v>339</v>
      </c>
      <c r="Y5459" t="s">
        <v>95</v>
      </c>
      <c r="Z5459" t="s">
        <v>337</v>
      </c>
      <c r="AA5459" t="s">
        <v>204</v>
      </c>
      <c r="AB5459" t="s">
        <v>136</v>
      </c>
      <c r="AC5459" t="s">
        <v>1736</v>
      </c>
      <c r="AD5459" t="s">
        <v>13114</v>
      </c>
    </row>
    <row r="5460" spans="1:30" x14ac:dyDescent="0.3">
      <c r="A5460" t="s">
        <v>22324</v>
      </c>
      <c r="B5460" t="s">
        <v>22325</v>
      </c>
      <c r="C5460" s="1" t="str">
        <f t="shared" si="901"/>
        <v>21:0512</v>
      </c>
      <c r="D5460" s="1" t="str">
        <f t="shared" si="908"/>
        <v>21:0085</v>
      </c>
      <c r="E5460" t="s">
        <v>22326</v>
      </c>
      <c r="F5460" t="s">
        <v>22327</v>
      </c>
      <c r="H5460">
        <v>56.234419600000003</v>
      </c>
      <c r="I5460">
        <v>-100.7858166</v>
      </c>
      <c r="J5460" s="1" t="str">
        <f t="shared" si="909"/>
        <v>NGR lake sediment grab sample</v>
      </c>
      <c r="K5460" s="1" t="str">
        <f t="shared" si="910"/>
        <v>&lt;177 micron (NGR)</v>
      </c>
      <c r="L5460">
        <v>76</v>
      </c>
      <c r="M5460" t="s">
        <v>127</v>
      </c>
      <c r="N5460">
        <v>1503</v>
      </c>
      <c r="O5460" t="s">
        <v>414</v>
      </c>
      <c r="P5460" t="s">
        <v>176</v>
      </c>
      <c r="Q5460" t="s">
        <v>37</v>
      </c>
      <c r="R5460" t="s">
        <v>176</v>
      </c>
      <c r="S5460" t="s">
        <v>37</v>
      </c>
      <c r="T5460" t="s">
        <v>40</v>
      </c>
      <c r="U5460" t="s">
        <v>6387</v>
      </c>
      <c r="V5460" t="s">
        <v>233</v>
      </c>
      <c r="W5460" t="s">
        <v>40</v>
      </c>
      <c r="X5460" t="s">
        <v>179</v>
      </c>
      <c r="Y5460" t="s">
        <v>95</v>
      </c>
      <c r="Z5460" t="s">
        <v>67</v>
      </c>
      <c r="AA5460" t="s">
        <v>214</v>
      </c>
      <c r="AB5460" t="s">
        <v>143</v>
      </c>
      <c r="AC5460" t="s">
        <v>68</v>
      </c>
      <c r="AD5460" t="s">
        <v>354</v>
      </c>
    </row>
    <row r="5461" spans="1:30" x14ac:dyDescent="0.3">
      <c r="A5461" t="s">
        <v>22328</v>
      </c>
      <c r="B5461" t="s">
        <v>22329</v>
      </c>
      <c r="C5461" s="1" t="str">
        <f t="shared" si="901"/>
        <v>21:0512</v>
      </c>
      <c r="D5461" s="1" t="str">
        <f t="shared" si="908"/>
        <v>21:0085</v>
      </c>
      <c r="E5461" t="s">
        <v>22330</v>
      </c>
      <c r="F5461" t="s">
        <v>22331</v>
      </c>
      <c r="H5461">
        <v>56.237358100000002</v>
      </c>
      <c r="I5461">
        <v>-100.8227746</v>
      </c>
      <c r="J5461" s="1" t="str">
        <f t="shared" si="909"/>
        <v>NGR lake sediment grab sample</v>
      </c>
      <c r="K5461" s="1" t="str">
        <f t="shared" si="910"/>
        <v>&lt;177 micron (NGR)</v>
      </c>
      <c r="L5461">
        <v>76</v>
      </c>
      <c r="M5461" t="s">
        <v>142</v>
      </c>
      <c r="N5461">
        <v>1504</v>
      </c>
      <c r="O5461" t="s">
        <v>115</v>
      </c>
      <c r="P5461" t="s">
        <v>134</v>
      </c>
      <c r="Q5461" t="s">
        <v>202</v>
      </c>
      <c r="R5461" t="s">
        <v>104</v>
      </c>
      <c r="S5461" t="s">
        <v>119</v>
      </c>
      <c r="T5461" t="s">
        <v>40</v>
      </c>
      <c r="U5461" t="s">
        <v>7687</v>
      </c>
      <c r="V5461" t="s">
        <v>55</v>
      </c>
      <c r="W5461" t="s">
        <v>40</v>
      </c>
      <c r="X5461" t="s">
        <v>39</v>
      </c>
      <c r="Y5461" t="s">
        <v>95</v>
      </c>
      <c r="Z5461" t="s">
        <v>337</v>
      </c>
      <c r="AA5461" t="s">
        <v>258</v>
      </c>
      <c r="AB5461" t="s">
        <v>185</v>
      </c>
      <c r="AC5461" t="s">
        <v>14328</v>
      </c>
      <c r="AD5461" t="s">
        <v>13114</v>
      </c>
    </row>
    <row r="5462" spans="1:30" x14ac:dyDescent="0.3">
      <c r="A5462" t="s">
        <v>22332</v>
      </c>
      <c r="B5462" t="s">
        <v>22333</v>
      </c>
      <c r="C5462" s="1" t="str">
        <f t="shared" si="901"/>
        <v>21:0512</v>
      </c>
      <c r="D5462" s="1" t="str">
        <f t="shared" si="908"/>
        <v>21:0085</v>
      </c>
      <c r="E5462" t="s">
        <v>22334</v>
      </c>
      <c r="F5462" t="s">
        <v>22335</v>
      </c>
      <c r="H5462">
        <v>56.260961000000002</v>
      </c>
      <c r="I5462">
        <v>-100.8605142</v>
      </c>
      <c r="J5462" s="1" t="str">
        <f t="shared" si="909"/>
        <v>NGR lake sediment grab sample</v>
      </c>
      <c r="K5462" s="1" t="str">
        <f t="shared" si="910"/>
        <v>&lt;177 micron (NGR)</v>
      </c>
      <c r="L5462">
        <v>76</v>
      </c>
      <c r="M5462" t="s">
        <v>150</v>
      </c>
      <c r="N5462">
        <v>1505</v>
      </c>
      <c r="O5462" t="s">
        <v>222</v>
      </c>
      <c r="P5462" t="s">
        <v>256</v>
      </c>
      <c r="Q5462" t="s">
        <v>68</v>
      </c>
      <c r="R5462" t="s">
        <v>165</v>
      </c>
      <c r="S5462" t="s">
        <v>136</v>
      </c>
      <c r="T5462" t="s">
        <v>40</v>
      </c>
      <c r="U5462" t="s">
        <v>1920</v>
      </c>
      <c r="V5462" t="s">
        <v>70</v>
      </c>
      <c r="W5462" t="s">
        <v>194</v>
      </c>
      <c r="X5462" t="s">
        <v>70</v>
      </c>
      <c r="Y5462" t="s">
        <v>55</v>
      </c>
      <c r="Z5462" t="s">
        <v>134</v>
      </c>
      <c r="AA5462" t="s">
        <v>258</v>
      </c>
      <c r="AB5462" t="s">
        <v>10566</v>
      </c>
      <c r="AC5462" t="s">
        <v>5421</v>
      </c>
      <c r="AD5462" t="s">
        <v>1060</v>
      </c>
    </row>
    <row r="5463" spans="1:30" x14ac:dyDescent="0.3">
      <c r="A5463" t="s">
        <v>22336</v>
      </c>
      <c r="B5463" t="s">
        <v>22337</v>
      </c>
      <c r="C5463" s="1" t="str">
        <f t="shared" si="901"/>
        <v>21:0512</v>
      </c>
      <c r="D5463" s="1" t="str">
        <f t="shared" si="908"/>
        <v>21:0085</v>
      </c>
      <c r="E5463" t="s">
        <v>22338</v>
      </c>
      <c r="F5463" t="s">
        <v>22339</v>
      </c>
      <c r="H5463">
        <v>56.295234800000003</v>
      </c>
      <c r="I5463">
        <v>-100.8683029</v>
      </c>
      <c r="J5463" s="1" t="str">
        <f t="shared" si="909"/>
        <v>NGR lake sediment grab sample</v>
      </c>
      <c r="K5463" s="1" t="str">
        <f t="shared" si="910"/>
        <v>&lt;177 micron (NGR)</v>
      </c>
      <c r="L5463">
        <v>76</v>
      </c>
      <c r="M5463" t="s">
        <v>175</v>
      </c>
      <c r="N5463">
        <v>1506</v>
      </c>
      <c r="O5463" t="s">
        <v>2493</v>
      </c>
      <c r="P5463" t="s">
        <v>192</v>
      </c>
      <c r="Q5463" t="s">
        <v>202</v>
      </c>
      <c r="R5463" t="s">
        <v>78</v>
      </c>
      <c r="S5463" t="s">
        <v>176</v>
      </c>
      <c r="T5463" t="s">
        <v>40</v>
      </c>
      <c r="U5463" t="s">
        <v>20943</v>
      </c>
      <c r="V5463" t="s">
        <v>705</v>
      </c>
      <c r="W5463" t="s">
        <v>40</v>
      </c>
      <c r="X5463" t="s">
        <v>39</v>
      </c>
      <c r="Y5463" t="s">
        <v>95</v>
      </c>
      <c r="Z5463" t="s">
        <v>214</v>
      </c>
      <c r="AA5463" t="s">
        <v>204</v>
      </c>
      <c r="AB5463" t="s">
        <v>1043</v>
      </c>
      <c r="AC5463" t="s">
        <v>7192</v>
      </c>
      <c r="AD5463" t="s">
        <v>13114</v>
      </c>
    </row>
    <row r="5464" spans="1:30" x14ac:dyDescent="0.3">
      <c r="A5464" t="s">
        <v>22340</v>
      </c>
      <c r="B5464" t="s">
        <v>22341</v>
      </c>
      <c r="C5464" s="1" t="str">
        <f t="shared" si="901"/>
        <v>21:0512</v>
      </c>
      <c r="D5464" s="1" t="str">
        <f t="shared" si="908"/>
        <v>21:0085</v>
      </c>
      <c r="E5464" t="s">
        <v>22342</v>
      </c>
      <c r="F5464" t="s">
        <v>22343</v>
      </c>
      <c r="H5464">
        <v>56.3593756</v>
      </c>
      <c r="I5464">
        <v>-100.8421058</v>
      </c>
      <c r="J5464" s="1" t="str">
        <f t="shared" si="909"/>
        <v>NGR lake sediment grab sample</v>
      </c>
      <c r="K5464" s="1" t="str">
        <f t="shared" si="910"/>
        <v>&lt;177 micron (NGR)</v>
      </c>
      <c r="L5464">
        <v>76</v>
      </c>
      <c r="M5464" t="s">
        <v>184</v>
      </c>
      <c r="N5464">
        <v>1507</v>
      </c>
      <c r="O5464" t="s">
        <v>619</v>
      </c>
      <c r="P5464" t="s">
        <v>265</v>
      </c>
      <c r="Q5464" t="s">
        <v>176</v>
      </c>
      <c r="R5464" t="s">
        <v>204</v>
      </c>
      <c r="S5464" t="s">
        <v>36</v>
      </c>
      <c r="T5464" t="s">
        <v>40</v>
      </c>
      <c r="U5464" t="s">
        <v>22344</v>
      </c>
      <c r="V5464" t="s">
        <v>121</v>
      </c>
      <c r="W5464" t="s">
        <v>40</v>
      </c>
      <c r="X5464" t="s">
        <v>740</v>
      </c>
      <c r="Y5464" t="s">
        <v>39</v>
      </c>
      <c r="Z5464" t="s">
        <v>58</v>
      </c>
      <c r="AA5464" t="s">
        <v>204</v>
      </c>
      <c r="AB5464" t="s">
        <v>3711</v>
      </c>
      <c r="AC5464" t="s">
        <v>3711</v>
      </c>
      <c r="AD5464" t="s">
        <v>11513</v>
      </c>
    </row>
    <row r="5465" spans="1:30" x14ac:dyDescent="0.3">
      <c r="A5465" t="s">
        <v>22345</v>
      </c>
      <c r="B5465" t="s">
        <v>22346</v>
      </c>
      <c r="C5465" s="1" t="str">
        <f t="shared" si="901"/>
        <v>21:0512</v>
      </c>
      <c r="D5465" s="1" t="str">
        <f t="shared" si="908"/>
        <v>21:0085</v>
      </c>
      <c r="E5465" t="s">
        <v>22347</v>
      </c>
      <c r="F5465" t="s">
        <v>22348</v>
      </c>
      <c r="H5465">
        <v>56.390126600000002</v>
      </c>
      <c r="I5465">
        <v>-100.8600977</v>
      </c>
      <c r="J5465" s="1" t="str">
        <f t="shared" si="909"/>
        <v>NGR lake sediment grab sample</v>
      </c>
      <c r="K5465" s="1" t="str">
        <f t="shared" si="910"/>
        <v>&lt;177 micron (NGR)</v>
      </c>
      <c r="L5465">
        <v>76</v>
      </c>
      <c r="M5465" t="s">
        <v>191</v>
      </c>
      <c r="N5465">
        <v>1508</v>
      </c>
      <c r="O5465" t="s">
        <v>753</v>
      </c>
      <c r="P5465" t="s">
        <v>104</v>
      </c>
      <c r="Q5465" t="s">
        <v>119</v>
      </c>
      <c r="R5465" t="s">
        <v>104</v>
      </c>
      <c r="S5465" t="s">
        <v>119</v>
      </c>
      <c r="T5465" t="s">
        <v>40</v>
      </c>
      <c r="U5465" t="s">
        <v>22349</v>
      </c>
      <c r="V5465" t="s">
        <v>3537</v>
      </c>
      <c r="W5465" t="s">
        <v>40</v>
      </c>
      <c r="X5465" t="s">
        <v>740</v>
      </c>
      <c r="Y5465" t="s">
        <v>95</v>
      </c>
      <c r="Z5465" t="s">
        <v>214</v>
      </c>
      <c r="AA5465" t="s">
        <v>204</v>
      </c>
      <c r="AB5465" t="s">
        <v>1044</v>
      </c>
      <c r="AC5465" t="s">
        <v>5459</v>
      </c>
      <c r="AD5465" t="s">
        <v>10423</v>
      </c>
    </row>
    <row r="5466" spans="1:30" x14ac:dyDescent="0.3">
      <c r="A5466" t="s">
        <v>22350</v>
      </c>
      <c r="B5466" t="s">
        <v>22351</v>
      </c>
      <c r="C5466" s="1" t="str">
        <f t="shared" si="901"/>
        <v>21:0512</v>
      </c>
      <c r="D5466" s="1" t="str">
        <f t="shared" si="908"/>
        <v>21:0085</v>
      </c>
      <c r="E5466" t="s">
        <v>22352</v>
      </c>
      <c r="F5466" t="s">
        <v>22353</v>
      </c>
      <c r="H5466">
        <v>56.411858899999999</v>
      </c>
      <c r="I5466">
        <v>-100.8161435</v>
      </c>
      <c r="J5466" s="1" t="str">
        <f t="shared" si="909"/>
        <v>NGR lake sediment grab sample</v>
      </c>
      <c r="K5466" s="1" t="str">
        <f t="shared" si="910"/>
        <v>&lt;177 micron (NGR)</v>
      </c>
      <c r="L5466">
        <v>76</v>
      </c>
      <c r="M5466" t="s">
        <v>201</v>
      </c>
      <c r="N5466">
        <v>1509</v>
      </c>
      <c r="O5466" t="s">
        <v>2422</v>
      </c>
      <c r="P5466" t="s">
        <v>104</v>
      </c>
      <c r="Q5466" t="s">
        <v>119</v>
      </c>
      <c r="R5466" t="s">
        <v>35</v>
      </c>
      <c r="S5466" t="s">
        <v>119</v>
      </c>
      <c r="T5466" t="s">
        <v>40</v>
      </c>
      <c r="U5466" t="s">
        <v>3388</v>
      </c>
      <c r="V5466" t="s">
        <v>293</v>
      </c>
      <c r="W5466" t="s">
        <v>40</v>
      </c>
      <c r="X5466" t="s">
        <v>39</v>
      </c>
      <c r="Y5466" t="s">
        <v>95</v>
      </c>
      <c r="Z5466" t="s">
        <v>423</v>
      </c>
      <c r="AA5466" t="s">
        <v>135</v>
      </c>
      <c r="AB5466" t="s">
        <v>2873</v>
      </c>
      <c r="AC5466" t="s">
        <v>153</v>
      </c>
      <c r="AD5466" t="s">
        <v>11108</v>
      </c>
    </row>
    <row r="5467" spans="1:30" x14ac:dyDescent="0.3">
      <c r="A5467" t="s">
        <v>22354</v>
      </c>
      <c r="B5467" t="s">
        <v>22355</v>
      </c>
      <c r="C5467" s="1" t="str">
        <f t="shared" si="901"/>
        <v>21:0512</v>
      </c>
      <c r="D5467" s="1" t="str">
        <f t="shared" si="908"/>
        <v>21:0085</v>
      </c>
      <c r="E5467" t="s">
        <v>22356</v>
      </c>
      <c r="F5467" t="s">
        <v>22357</v>
      </c>
      <c r="H5467">
        <v>56.439560399999998</v>
      </c>
      <c r="I5467">
        <v>-100.7958574</v>
      </c>
      <c r="J5467" s="1" t="str">
        <f t="shared" si="909"/>
        <v>NGR lake sediment grab sample</v>
      </c>
      <c r="K5467" s="1" t="str">
        <f t="shared" si="910"/>
        <v>&lt;177 micron (NGR)</v>
      </c>
      <c r="L5467">
        <v>76</v>
      </c>
      <c r="M5467" t="s">
        <v>210</v>
      </c>
      <c r="N5467">
        <v>1510</v>
      </c>
      <c r="O5467" t="s">
        <v>241</v>
      </c>
      <c r="P5467" t="s">
        <v>134</v>
      </c>
      <c r="Q5467" t="s">
        <v>176</v>
      </c>
      <c r="R5467" t="s">
        <v>204</v>
      </c>
      <c r="S5467" t="s">
        <v>185</v>
      </c>
      <c r="T5467" t="s">
        <v>40</v>
      </c>
      <c r="U5467" t="s">
        <v>5592</v>
      </c>
      <c r="V5467" t="s">
        <v>352</v>
      </c>
      <c r="W5467" t="s">
        <v>40</v>
      </c>
      <c r="X5467" t="s">
        <v>39</v>
      </c>
      <c r="Y5467" t="s">
        <v>95</v>
      </c>
      <c r="Z5467" t="s">
        <v>211</v>
      </c>
      <c r="AA5467" t="s">
        <v>58</v>
      </c>
      <c r="AB5467" t="s">
        <v>6994</v>
      </c>
      <c r="AC5467" t="s">
        <v>1736</v>
      </c>
      <c r="AD5467" t="s">
        <v>11617</v>
      </c>
    </row>
    <row r="5468" spans="1:30" x14ac:dyDescent="0.3">
      <c r="A5468" t="s">
        <v>22358</v>
      </c>
      <c r="B5468" t="s">
        <v>22359</v>
      </c>
      <c r="C5468" s="1" t="str">
        <f t="shared" si="901"/>
        <v>21:0512</v>
      </c>
      <c r="D5468" s="1" t="str">
        <f t="shared" si="908"/>
        <v>21:0085</v>
      </c>
      <c r="E5468" t="s">
        <v>22360</v>
      </c>
      <c r="F5468" t="s">
        <v>22361</v>
      </c>
      <c r="H5468">
        <v>56.487086400000003</v>
      </c>
      <c r="I5468">
        <v>-100.8032015</v>
      </c>
      <c r="J5468" s="1" t="str">
        <f t="shared" si="909"/>
        <v>NGR lake sediment grab sample</v>
      </c>
      <c r="K5468" s="1" t="str">
        <f t="shared" si="910"/>
        <v>&lt;177 micron (NGR)</v>
      </c>
      <c r="L5468">
        <v>76</v>
      </c>
      <c r="M5468" t="s">
        <v>221</v>
      </c>
      <c r="N5468">
        <v>1511</v>
      </c>
      <c r="O5468" t="s">
        <v>1167</v>
      </c>
      <c r="P5468" t="s">
        <v>35</v>
      </c>
      <c r="Q5468" t="s">
        <v>176</v>
      </c>
      <c r="R5468" t="s">
        <v>477</v>
      </c>
      <c r="S5468" t="s">
        <v>79</v>
      </c>
      <c r="T5468" t="s">
        <v>40</v>
      </c>
      <c r="U5468" t="s">
        <v>22362</v>
      </c>
      <c r="V5468" t="s">
        <v>2195</v>
      </c>
      <c r="W5468" t="s">
        <v>40</v>
      </c>
      <c r="X5468" t="s">
        <v>39</v>
      </c>
      <c r="Y5468" t="s">
        <v>95</v>
      </c>
      <c r="Z5468" t="s">
        <v>58</v>
      </c>
      <c r="AA5468" t="s">
        <v>214</v>
      </c>
      <c r="AB5468" t="s">
        <v>566</v>
      </c>
      <c r="AC5468" t="s">
        <v>3511</v>
      </c>
      <c r="AD5468" t="s">
        <v>13114</v>
      </c>
    </row>
    <row r="5469" spans="1:30" x14ac:dyDescent="0.3">
      <c r="A5469" t="s">
        <v>22363</v>
      </c>
      <c r="B5469" t="s">
        <v>22364</v>
      </c>
      <c r="C5469" s="1" t="str">
        <f t="shared" si="901"/>
        <v>21:0512</v>
      </c>
      <c r="D5469" s="1" t="str">
        <f t="shared" si="908"/>
        <v>21:0085</v>
      </c>
      <c r="E5469" t="s">
        <v>22365</v>
      </c>
      <c r="F5469" t="s">
        <v>22366</v>
      </c>
      <c r="H5469">
        <v>56.506144999999997</v>
      </c>
      <c r="I5469">
        <v>-100.7945024</v>
      </c>
      <c r="J5469" s="1" t="str">
        <f t="shared" si="909"/>
        <v>NGR lake sediment grab sample</v>
      </c>
      <c r="K5469" s="1" t="str">
        <f t="shared" si="910"/>
        <v>&lt;177 micron (NGR)</v>
      </c>
      <c r="L5469">
        <v>76</v>
      </c>
      <c r="M5469" t="s">
        <v>230</v>
      </c>
      <c r="N5469">
        <v>1512</v>
      </c>
      <c r="O5469" t="s">
        <v>5778</v>
      </c>
      <c r="P5469" t="s">
        <v>204</v>
      </c>
      <c r="Q5469" t="s">
        <v>176</v>
      </c>
      <c r="R5469" t="s">
        <v>104</v>
      </c>
      <c r="S5469" t="s">
        <v>153</v>
      </c>
      <c r="T5469" t="s">
        <v>40</v>
      </c>
      <c r="U5469" t="s">
        <v>16269</v>
      </c>
      <c r="V5469" t="s">
        <v>3461</v>
      </c>
      <c r="W5469" t="s">
        <v>40</v>
      </c>
      <c r="X5469" t="s">
        <v>740</v>
      </c>
      <c r="Y5469" t="s">
        <v>39</v>
      </c>
      <c r="Z5469" t="s">
        <v>423</v>
      </c>
      <c r="AA5469" t="s">
        <v>214</v>
      </c>
      <c r="AB5469" t="s">
        <v>636</v>
      </c>
      <c r="AC5469" t="s">
        <v>13561</v>
      </c>
      <c r="AD5469" t="s">
        <v>2391</v>
      </c>
    </row>
    <row r="5470" spans="1:30" x14ac:dyDescent="0.3">
      <c r="A5470" t="s">
        <v>22367</v>
      </c>
      <c r="B5470" t="s">
        <v>22368</v>
      </c>
      <c r="C5470" s="1" t="str">
        <f t="shared" si="901"/>
        <v>21:0512</v>
      </c>
      <c r="D5470" s="1" t="str">
        <f t="shared" si="908"/>
        <v>21:0085</v>
      </c>
      <c r="E5470" t="s">
        <v>22369</v>
      </c>
      <c r="F5470" t="s">
        <v>22370</v>
      </c>
      <c r="H5470">
        <v>56.536608299999997</v>
      </c>
      <c r="I5470">
        <v>-100.8056028</v>
      </c>
      <c r="J5470" s="1" t="str">
        <f t="shared" si="909"/>
        <v>NGR lake sediment grab sample</v>
      </c>
      <c r="K5470" s="1" t="str">
        <f t="shared" si="910"/>
        <v>&lt;177 micron (NGR)</v>
      </c>
      <c r="L5470">
        <v>76</v>
      </c>
      <c r="M5470" t="s">
        <v>238</v>
      </c>
      <c r="N5470">
        <v>1513</v>
      </c>
      <c r="O5470" t="s">
        <v>1139</v>
      </c>
      <c r="P5470" t="s">
        <v>232</v>
      </c>
      <c r="Q5470" t="s">
        <v>79</v>
      </c>
      <c r="R5470" t="s">
        <v>276</v>
      </c>
      <c r="S5470" t="s">
        <v>202</v>
      </c>
      <c r="T5470" t="s">
        <v>40</v>
      </c>
      <c r="U5470" t="s">
        <v>3460</v>
      </c>
      <c r="V5470" t="s">
        <v>818</v>
      </c>
      <c r="W5470" t="s">
        <v>40</v>
      </c>
      <c r="X5470" t="s">
        <v>39</v>
      </c>
      <c r="Y5470" t="s">
        <v>95</v>
      </c>
      <c r="Z5470" t="s">
        <v>214</v>
      </c>
      <c r="AA5470" t="s">
        <v>58</v>
      </c>
      <c r="AB5470" t="s">
        <v>1096</v>
      </c>
      <c r="AC5470" t="s">
        <v>1736</v>
      </c>
      <c r="AD5470" t="s">
        <v>13114</v>
      </c>
    </row>
    <row r="5471" spans="1:30" x14ac:dyDescent="0.3">
      <c r="A5471" t="s">
        <v>22371</v>
      </c>
      <c r="B5471" t="s">
        <v>22372</v>
      </c>
      <c r="C5471" s="1" t="str">
        <f t="shared" si="901"/>
        <v>21:0512</v>
      </c>
      <c r="D5471" s="1" t="str">
        <f t="shared" si="908"/>
        <v>21:0085</v>
      </c>
      <c r="E5471" t="s">
        <v>22373</v>
      </c>
      <c r="F5471" t="s">
        <v>22374</v>
      </c>
      <c r="H5471">
        <v>56.564455299999999</v>
      </c>
      <c r="I5471">
        <v>-100.7987753</v>
      </c>
      <c r="J5471" s="1" t="str">
        <f t="shared" si="909"/>
        <v>NGR lake sediment grab sample</v>
      </c>
      <c r="K5471" s="1" t="str">
        <f t="shared" si="910"/>
        <v>&lt;177 micron (NGR)</v>
      </c>
      <c r="L5471">
        <v>76</v>
      </c>
      <c r="M5471" t="s">
        <v>246</v>
      </c>
      <c r="N5471">
        <v>1514</v>
      </c>
      <c r="O5471" t="s">
        <v>222</v>
      </c>
      <c r="P5471" t="s">
        <v>134</v>
      </c>
      <c r="Q5471" t="s">
        <v>92</v>
      </c>
      <c r="R5471" t="s">
        <v>165</v>
      </c>
      <c r="S5471" t="s">
        <v>38</v>
      </c>
      <c r="T5471" t="s">
        <v>40</v>
      </c>
      <c r="U5471" t="s">
        <v>6041</v>
      </c>
      <c r="V5471" t="s">
        <v>2722</v>
      </c>
      <c r="W5471" t="s">
        <v>40</v>
      </c>
      <c r="X5471" t="s">
        <v>70</v>
      </c>
      <c r="Y5471" t="s">
        <v>37</v>
      </c>
      <c r="Z5471" t="s">
        <v>135</v>
      </c>
      <c r="AA5471" t="s">
        <v>258</v>
      </c>
      <c r="AB5471" t="s">
        <v>1557</v>
      </c>
      <c r="AC5471" t="s">
        <v>157</v>
      </c>
      <c r="AD5471" t="s">
        <v>2166</v>
      </c>
    </row>
    <row r="5472" spans="1:30" x14ac:dyDescent="0.3">
      <c r="A5472" t="s">
        <v>22375</v>
      </c>
      <c r="B5472" t="s">
        <v>22376</v>
      </c>
      <c r="C5472" s="1" t="str">
        <f t="shared" si="901"/>
        <v>21:0512</v>
      </c>
      <c r="D5472" s="1" t="str">
        <f t="shared" si="908"/>
        <v>21:0085</v>
      </c>
      <c r="E5472" t="s">
        <v>22377</v>
      </c>
      <c r="F5472" t="s">
        <v>22378</v>
      </c>
      <c r="H5472">
        <v>56.591858999999999</v>
      </c>
      <c r="I5472">
        <v>-100.79463699999999</v>
      </c>
      <c r="J5472" s="1" t="str">
        <f t="shared" si="909"/>
        <v>NGR lake sediment grab sample</v>
      </c>
      <c r="K5472" s="1" t="str">
        <f t="shared" si="910"/>
        <v>&lt;177 micron (NGR)</v>
      </c>
      <c r="L5472">
        <v>77</v>
      </c>
      <c r="M5472" t="s">
        <v>18122</v>
      </c>
      <c r="N5472">
        <v>1515</v>
      </c>
      <c r="O5472" t="s">
        <v>613</v>
      </c>
      <c r="P5472" t="s">
        <v>134</v>
      </c>
      <c r="Q5472" t="s">
        <v>68</v>
      </c>
      <c r="R5472" t="s">
        <v>67</v>
      </c>
      <c r="S5472" t="s">
        <v>92</v>
      </c>
      <c r="T5472" t="s">
        <v>40</v>
      </c>
      <c r="U5472" t="s">
        <v>480</v>
      </c>
      <c r="V5472" t="s">
        <v>284</v>
      </c>
      <c r="W5472" t="s">
        <v>40</v>
      </c>
      <c r="X5472" t="s">
        <v>43</v>
      </c>
      <c r="Y5472" t="s">
        <v>95</v>
      </c>
      <c r="Z5472" t="s">
        <v>204</v>
      </c>
      <c r="AA5472" t="s">
        <v>258</v>
      </c>
      <c r="AB5472" t="s">
        <v>195</v>
      </c>
      <c r="AC5472" t="s">
        <v>339</v>
      </c>
      <c r="AD5472" t="s">
        <v>2471</v>
      </c>
    </row>
    <row r="5473" spans="1:30" x14ac:dyDescent="0.3">
      <c r="A5473" t="s">
        <v>22379</v>
      </c>
      <c r="B5473" t="s">
        <v>22380</v>
      </c>
      <c r="C5473" s="1" t="str">
        <f t="shared" si="901"/>
        <v>21:0512</v>
      </c>
      <c r="D5473" s="1" t="str">
        <f t="shared" si="908"/>
        <v>21:0085</v>
      </c>
      <c r="E5473" t="s">
        <v>22381</v>
      </c>
      <c r="F5473" t="s">
        <v>22382</v>
      </c>
      <c r="H5473">
        <v>56.564134899999999</v>
      </c>
      <c r="I5473">
        <v>-100.7397005</v>
      </c>
      <c r="J5473" s="1" t="str">
        <f t="shared" si="909"/>
        <v>NGR lake sediment grab sample</v>
      </c>
      <c r="K5473" s="1" t="str">
        <f t="shared" si="910"/>
        <v>&lt;177 micron (NGR)</v>
      </c>
      <c r="L5473">
        <v>77</v>
      </c>
      <c r="M5473" t="s">
        <v>76</v>
      </c>
      <c r="N5473">
        <v>1516</v>
      </c>
      <c r="O5473" t="s">
        <v>3419</v>
      </c>
      <c r="P5473" t="s">
        <v>192</v>
      </c>
      <c r="Q5473" t="s">
        <v>136</v>
      </c>
      <c r="R5473" t="s">
        <v>185</v>
      </c>
      <c r="S5473" t="s">
        <v>153</v>
      </c>
      <c r="T5473" t="s">
        <v>40</v>
      </c>
      <c r="U5473" t="s">
        <v>2782</v>
      </c>
      <c r="V5473" t="s">
        <v>97</v>
      </c>
      <c r="W5473" t="s">
        <v>117</v>
      </c>
      <c r="X5473" t="s">
        <v>179</v>
      </c>
      <c r="Y5473" t="s">
        <v>95</v>
      </c>
      <c r="Z5473" t="s">
        <v>204</v>
      </c>
      <c r="AA5473" t="s">
        <v>135</v>
      </c>
      <c r="AB5473" t="s">
        <v>2028</v>
      </c>
      <c r="AC5473" t="s">
        <v>1503</v>
      </c>
      <c r="AD5473" t="s">
        <v>438</v>
      </c>
    </row>
    <row r="5474" spans="1:30" x14ac:dyDescent="0.3">
      <c r="A5474" t="s">
        <v>22383</v>
      </c>
      <c r="B5474" t="s">
        <v>22384</v>
      </c>
      <c r="C5474" s="1" t="str">
        <f t="shared" si="901"/>
        <v>21:0512</v>
      </c>
      <c r="D5474" s="1" t="str">
        <f t="shared" si="908"/>
        <v>21:0085</v>
      </c>
      <c r="E5474" t="s">
        <v>22385</v>
      </c>
      <c r="F5474" t="s">
        <v>22386</v>
      </c>
      <c r="H5474">
        <v>56.587601499999998</v>
      </c>
      <c r="I5474">
        <v>-100.7604498</v>
      </c>
      <c r="J5474" s="1" t="str">
        <f t="shared" si="909"/>
        <v>NGR lake sediment grab sample</v>
      </c>
      <c r="K5474" s="1" t="str">
        <f t="shared" si="910"/>
        <v>&lt;177 micron (NGR)</v>
      </c>
      <c r="L5474">
        <v>77</v>
      </c>
      <c r="M5474" t="s">
        <v>91</v>
      </c>
      <c r="N5474">
        <v>1517</v>
      </c>
      <c r="O5474" t="s">
        <v>1125</v>
      </c>
      <c r="P5474" t="s">
        <v>104</v>
      </c>
      <c r="Q5474" t="s">
        <v>202</v>
      </c>
      <c r="R5474" t="s">
        <v>232</v>
      </c>
      <c r="S5474" t="s">
        <v>92</v>
      </c>
      <c r="T5474" t="s">
        <v>40</v>
      </c>
      <c r="U5474" t="s">
        <v>19520</v>
      </c>
      <c r="V5474" t="s">
        <v>2108</v>
      </c>
      <c r="W5474" t="s">
        <v>194</v>
      </c>
      <c r="X5474" t="s">
        <v>70</v>
      </c>
      <c r="Y5474" t="s">
        <v>39</v>
      </c>
      <c r="Z5474" t="s">
        <v>214</v>
      </c>
      <c r="AA5474" t="s">
        <v>58</v>
      </c>
      <c r="AB5474" t="s">
        <v>2065</v>
      </c>
      <c r="AC5474" t="s">
        <v>5459</v>
      </c>
      <c r="AD5474" t="s">
        <v>832</v>
      </c>
    </row>
    <row r="5475" spans="1:30" x14ac:dyDescent="0.3">
      <c r="A5475" t="s">
        <v>22387</v>
      </c>
      <c r="B5475" t="s">
        <v>22388</v>
      </c>
      <c r="C5475" s="1" t="str">
        <f t="shared" si="901"/>
        <v>21:0512</v>
      </c>
      <c r="D5475" s="1" t="str">
        <f t="shared" si="908"/>
        <v>21:0085</v>
      </c>
      <c r="E5475" t="s">
        <v>22377</v>
      </c>
      <c r="F5475" t="s">
        <v>22389</v>
      </c>
      <c r="H5475">
        <v>56.591858999999999</v>
      </c>
      <c r="I5475">
        <v>-100.79463699999999</v>
      </c>
      <c r="J5475" s="1" t="str">
        <f t="shared" si="909"/>
        <v>NGR lake sediment grab sample</v>
      </c>
      <c r="K5475" s="1" t="str">
        <f t="shared" si="910"/>
        <v>&lt;177 micron (NGR)</v>
      </c>
      <c r="L5475">
        <v>77</v>
      </c>
      <c r="M5475" t="s">
        <v>18126</v>
      </c>
      <c r="N5475">
        <v>1518</v>
      </c>
      <c r="O5475" t="s">
        <v>2590</v>
      </c>
      <c r="P5475" t="s">
        <v>104</v>
      </c>
      <c r="Q5475" t="s">
        <v>136</v>
      </c>
      <c r="R5475" t="s">
        <v>67</v>
      </c>
      <c r="S5475" t="s">
        <v>92</v>
      </c>
      <c r="T5475" t="s">
        <v>40</v>
      </c>
      <c r="U5475" t="s">
        <v>1202</v>
      </c>
      <c r="V5475" t="s">
        <v>39</v>
      </c>
      <c r="W5475" t="s">
        <v>40</v>
      </c>
      <c r="X5475" t="s">
        <v>179</v>
      </c>
      <c r="Y5475" t="s">
        <v>95</v>
      </c>
      <c r="Z5475" t="s">
        <v>35</v>
      </c>
      <c r="AA5475" t="s">
        <v>258</v>
      </c>
      <c r="AB5475" t="s">
        <v>195</v>
      </c>
      <c r="AC5475" t="s">
        <v>339</v>
      </c>
      <c r="AD5475" t="s">
        <v>2423</v>
      </c>
    </row>
    <row r="5476" spans="1:30" x14ac:dyDescent="0.3">
      <c r="A5476" t="s">
        <v>22390</v>
      </c>
      <c r="B5476" t="s">
        <v>22391</v>
      </c>
      <c r="C5476" s="1" t="str">
        <f t="shared" si="901"/>
        <v>21:0512</v>
      </c>
      <c r="D5476" s="1" t="str">
        <f t="shared" si="908"/>
        <v>21:0085</v>
      </c>
      <c r="E5476" t="s">
        <v>22392</v>
      </c>
      <c r="F5476" t="s">
        <v>22393</v>
      </c>
      <c r="H5476">
        <v>56.585799600000001</v>
      </c>
      <c r="I5476">
        <v>-100.8453344</v>
      </c>
      <c r="J5476" s="1" t="str">
        <f t="shared" si="909"/>
        <v>NGR lake sediment grab sample</v>
      </c>
      <c r="K5476" s="1" t="str">
        <f t="shared" si="910"/>
        <v>&lt;177 micron (NGR)</v>
      </c>
      <c r="L5476">
        <v>77</v>
      </c>
      <c r="M5476" t="s">
        <v>102</v>
      </c>
      <c r="N5476">
        <v>1519</v>
      </c>
      <c r="O5476" t="s">
        <v>5778</v>
      </c>
      <c r="P5476" t="s">
        <v>232</v>
      </c>
      <c r="Q5476" t="s">
        <v>79</v>
      </c>
      <c r="R5476" t="s">
        <v>276</v>
      </c>
      <c r="S5476" t="s">
        <v>153</v>
      </c>
      <c r="T5476" t="s">
        <v>40</v>
      </c>
      <c r="U5476" t="s">
        <v>22394</v>
      </c>
      <c r="V5476" t="s">
        <v>598</v>
      </c>
      <c r="W5476" t="s">
        <v>40</v>
      </c>
      <c r="X5476" t="s">
        <v>70</v>
      </c>
      <c r="Y5476" t="s">
        <v>95</v>
      </c>
      <c r="Z5476" t="s">
        <v>135</v>
      </c>
      <c r="AA5476" t="s">
        <v>45</v>
      </c>
      <c r="AB5476" t="s">
        <v>306</v>
      </c>
      <c r="AC5476" t="s">
        <v>631</v>
      </c>
      <c r="AD5476" t="s">
        <v>880</v>
      </c>
    </row>
    <row r="5477" spans="1:30" x14ac:dyDescent="0.3">
      <c r="A5477" t="s">
        <v>22395</v>
      </c>
      <c r="B5477" t="s">
        <v>22396</v>
      </c>
      <c r="C5477" s="1" t="str">
        <f t="shared" si="901"/>
        <v>21:0512</v>
      </c>
      <c r="D5477" s="1" t="str">
        <f t="shared" si="908"/>
        <v>21:0085</v>
      </c>
      <c r="E5477" t="s">
        <v>22397</v>
      </c>
      <c r="F5477" t="s">
        <v>22398</v>
      </c>
      <c r="H5477">
        <v>56.591338200000003</v>
      </c>
      <c r="I5477">
        <v>-100.88065210000001</v>
      </c>
      <c r="J5477" s="1" t="str">
        <f t="shared" si="909"/>
        <v>NGR lake sediment grab sample</v>
      </c>
      <c r="K5477" s="1" t="str">
        <f t="shared" si="910"/>
        <v>&lt;177 micron (NGR)</v>
      </c>
      <c r="L5477">
        <v>77</v>
      </c>
      <c r="M5477" t="s">
        <v>113</v>
      </c>
      <c r="N5477">
        <v>1520</v>
      </c>
      <c r="O5477" t="s">
        <v>1101</v>
      </c>
      <c r="P5477" t="s">
        <v>36</v>
      </c>
      <c r="Q5477" t="s">
        <v>136</v>
      </c>
      <c r="R5477" t="s">
        <v>130</v>
      </c>
      <c r="S5477" t="s">
        <v>38</v>
      </c>
      <c r="T5477" t="s">
        <v>40</v>
      </c>
      <c r="U5477" t="s">
        <v>3026</v>
      </c>
      <c r="V5477" t="s">
        <v>42</v>
      </c>
      <c r="W5477" t="s">
        <v>194</v>
      </c>
      <c r="X5477" t="s">
        <v>179</v>
      </c>
      <c r="Y5477" t="s">
        <v>95</v>
      </c>
      <c r="Z5477" t="s">
        <v>164</v>
      </c>
      <c r="AA5477" t="s">
        <v>44</v>
      </c>
      <c r="AB5477" t="s">
        <v>1779</v>
      </c>
      <c r="AC5477" t="s">
        <v>85</v>
      </c>
      <c r="AD5477" t="s">
        <v>158</v>
      </c>
    </row>
    <row r="5478" spans="1:30" x14ac:dyDescent="0.3">
      <c r="A5478" t="s">
        <v>22399</v>
      </c>
      <c r="B5478" t="s">
        <v>22400</v>
      </c>
      <c r="C5478" s="1" t="str">
        <f t="shared" si="901"/>
        <v>21:0512</v>
      </c>
      <c r="D5478" s="1" t="str">
        <f t="shared" si="908"/>
        <v>21:0085</v>
      </c>
      <c r="E5478" t="s">
        <v>22401</v>
      </c>
      <c r="F5478" t="s">
        <v>22402</v>
      </c>
      <c r="H5478">
        <v>56.585638400000001</v>
      </c>
      <c r="I5478">
        <v>-100.9261597</v>
      </c>
      <c r="J5478" s="1" t="str">
        <f t="shared" si="909"/>
        <v>NGR lake sediment grab sample</v>
      </c>
      <c r="K5478" s="1" t="str">
        <f t="shared" si="910"/>
        <v>&lt;177 micron (NGR)</v>
      </c>
      <c r="L5478">
        <v>77</v>
      </c>
      <c r="M5478" t="s">
        <v>127</v>
      </c>
      <c r="N5478">
        <v>1521</v>
      </c>
      <c r="O5478" t="s">
        <v>641</v>
      </c>
      <c r="P5478" t="s">
        <v>36</v>
      </c>
      <c r="Q5478" t="s">
        <v>131</v>
      </c>
      <c r="R5478" t="s">
        <v>145</v>
      </c>
      <c r="S5478" t="s">
        <v>153</v>
      </c>
      <c r="T5478" t="s">
        <v>40</v>
      </c>
      <c r="U5478" t="s">
        <v>2646</v>
      </c>
      <c r="V5478" t="s">
        <v>740</v>
      </c>
      <c r="W5478" t="s">
        <v>40</v>
      </c>
      <c r="X5478" t="s">
        <v>70</v>
      </c>
      <c r="Y5478" t="s">
        <v>95</v>
      </c>
      <c r="Z5478" t="s">
        <v>67</v>
      </c>
      <c r="AA5478" t="s">
        <v>58</v>
      </c>
      <c r="AB5478" t="s">
        <v>165</v>
      </c>
      <c r="AC5478" t="s">
        <v>278</v>
      </c>
      <c r="AD5478" t="s">
        <v>2717</v>
      </c>
    </row>
    <row r="5479" spans="1:30" x14ac:dyDescent="0.3">
      <c r="A5479" t="s">
        <v>22403</v>
      </c>
      <c r="B5479" t="s">
        <v>22404</v>
      </c>
      <c r="C5479" s="1" t="str">
        <f t="shared" si="901"/>
        <v>21:0512</v>
      </c>
      <c r="D5479" s="1" t="str">
        <f t="shared" si="908"/>
        <v>21:0085</v>
      </c>
      <c r="E5479" t="s">
        <v>22405</v>
      </c>
      <c r="F5479" t="s">
        <v>22406</v>
      </c>
      <c r="H5479">
        <v>56.579058799999999</v>
      </c>
      <c r="I5479">
        <v>-100.9625722</v>
      </c>
      <c r="J5479" s="1" t="str">
        <f t="shared" si="909"/>
        <v>NGR lake sediment grab sample</v>
      </c>
      <c r="K5479" s="1" t="str">
        <f t="shared" si="910"/>
        <v>&lt;177 micron (NGR)</v>
      </c>
      <c r="L5479">
        <v>77</v>
      </c>
      <c r="M5479" t="s">
        <v>142</v>
      </c>
      <c r="N5479">
        <v>1522</v>
      </c>
      <c r="O5479" t="s">
        <v>576</v>
      </c>
      <c r="P5479" t="s">
        <v>202</v>
      </c>
      <c r="Q5479" t="s">
        <v>68</v>
      </c>
      <c r="R5479" t="s">
        <v>176</v>
      </c>
      <c r="S5479" t="s">
        <v>68</v>
      </c>
      <c r="T5479" t="s">
        <v>40</v>
      </c>
      <c r="U5479" t="s">
        <v>739</v>
      </c>
      <c r="V5479" t="s">
        <v>47</v>
      </c>
      <c r="W5479" t="s">
        <v>40</v>
      </c>
      <c r="X5479" t="s">
        <v>70</v>
      </c>
      <c r="Y5479" t="s">
        <v>95</v>
      </c>
      <c r="Z5479" t="s">
        <v>67</v>
      </c>
      <c r="AA5479" t="s">
        <v>214</v>
      </c>
      <c r="AB5479" t="s">
        <v>85</v>
      </c>
      <c r="AC5479" t="s">
        <v>213</v>
      </c>
      <c r="AD5479" t="s">
        <v>1529</v>
      </c>
    </row>
    <row r="5480" spans="1:30" hidden="1" x14ac:dyDescent="0.3">
      <c r="A5480" t="s">
        <v>22407</v>
      </c>
      <c r="B5480" t="s">
        <v>22408</v>
      </c>
      <c r="C5480" s="1" t="str">
        <f t="shared" si="901"/>
        <v>21:0512</v>
      </c>
      <c r="D5480" s="1" t="str">
        <f>HYPERLINK("http://geochem.nrcan.gc.ca/cdogs/content/svy/svy_e.htm", "")</f>
        <v/>
      </c>
      <c r="G5480" s="1" t="str">
        <f>HYPERLINK("http://geochem.nrcan.gc.ca/cdogs/content/cr_/cr_00060_e.htm", "60")</f>
        <v>60</v>
      </c>
      <c r="J5480" t="s">
        <v>161</v>
      </c>
      <c r="K5480" t="s">
        <v>162</v>
      </c>
      <c r="L5480">
        <v>77</v>
      </c>
      <c r="M5480" t="s">
        <v>163</v>
      </c>
      <c r="N5480">
        <v>1523</v>
      </c>
      <c r="O5480" t="s">
        <v>359</v>
      </c>
      <c r="P5480" t="s">
        <v>165</v>
      </c>
      <c r="Q5480" t="s">
        <v>136</v>
      </c>
      <c r="R5480" t="s">
        <v>54</v>
      </c>
      <c r="S5480" t="s">
        <v>68</v>
      </c>
      <c r="T5480" t="s">
        <v>40</v>
      </c>
      <c r="U5480" t="s">
        <v>5337</v>
      </c>
      <c r="V5480" t="s">
        <v>47</v>
      </c>
      <c r="W5480" t="s">
        <v>40</v>
      </c>
      <c r="X5480" t="s">
        <v>70</v>
      </c>
      <c r="Y5480" t="s">
        <v>55</v>
      </c>
      <c r="Z5480" t="s">
        <v>164</v>
      </c>
      <c r="AA5480" t="s">
        <v>135</v>
      </c>
      <c r="AB5480" t="s">
        <v>338</v>
      </c>
      <c r="AC5480" t="s">
        <v>84</v>
      </c>
      <c r="AD5480" t="s">
        <v>1236</v>
      </c>
    </row>
  </sheetData>
  <autoFilter ref="A1:N5480">
    <filterColumn colId="0" hiddenButton="1"/>
    <filterColumn colId="1" hiddenButton="1"/>
    <filterColumn colId="3">
      <filters>
        <filter val="21:008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svy210085_pkg_0294c.xlsx</vt:lpstr>
      <vt:lpstr>pkg_0294c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2024-11-22T08:12:13Z</dcterms:created>
  <dcterms:modified xsi:type="dcterms:W3CDTF">2024-11-22T23:27:52Z</dcterms:modified>
</cp:coreProperties>
</file>